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charts/chart9.xml" ContentType="application/vnd.openxmlformats-officedocument.drawingml.chart+xml"/>
  <Override PartName="/xl/drawings/drawing14.xml" ContentType="application/vnd.openxmlformats-officedocument.drawingml.chartshapes+xml"/>
  <Override PartName="/xl/charts/chart10.xml" ContentType="application/vnd.openxmlformats-officedocument.drawingml.chart+xml"/>
  <Override PartName="/xl/drawings/drawing15.xml" ContentType="application/vnd.openxmlformats-officedocument.drawingml.chartshap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charts/chart13.xml" ContentType="application/vnd.openxmlformats-officedocument.drawingml.chart+xml"/>
  <Override PartName="/xl/drawings/drawing18.xml" ContentType="application/vnd.openxmlformats-officedocument.drawingml.chartshapes+xml"/>
  <Override PartName="/xl/charts/chart14.xml" ContentType="application/vnd.openxmlformats-officedocument.drawingml.chart+xml"/>
  <Override PartName="/xl/drawings/drawing19.xml" ContentType="application/vnd.openxmlformats-officedocument.drawingml.chartshapes+xml"/>
  <Override PartName="/xl/charts/chart15.xml" ContentType="application/vnd.openxmlformats-officedocument.drawingml.chart+xml"/>
  <Override PartName="/xl/drawings/drawing20.xml" ContentType="application/vnd.openxmlformats-officedocument.drawingml.chartshapes+xml"/>
  <Override PartName="/xl/charts/chart16.xml" ContentType="application/vnd.openxmlformats-officedocument.drawingml.chart+xml"/>
  <Override PartName="/xl/drawings/drawing21.xml" ContentType="application/vnd.openxmlformats-officedocument.drawingml.chartshapes+xml"/>
  <Override PartName="/xl/charts/chart17.xml" ContentType="application/vnd.openxmlformats-officedocument.drawingml.chart+xml"/>
  <Override PartName="/xl/drawings/drawing22.xml" ContentType="application/vnd.openxmlformats-officedocument.drawingml.chartshapes+xml"/>
  <Override PartName="/xl/charts/chart18.xml" ContentType="application/vnd.openxmlformats-officedocument.drawingml.chart+xml"/>
  <Override PartName="/xl/drawings/drawing23.xml" ContentType="application/vnd.openxmlformats-officedocument.drawingml.chartshapes+xml"/>
  <Override PartName="/xl/charts/chart19.xml" ContentType="application/vnd.openxmlformats-officedocument.drawingml.chart+xml"/>
  <Override PartName="/xl/drawings/drawing24.xml" ContentType="application/vnd.openxmlformats-officedocument.drawingml.chartshapes+xml"/>
  <Override PartName="/xl/charts/chart20.xml" ContentType="application/vnd.openxmlformats-officedocument.drawingml.chart+xml"/>
  <Override PartName="/xl/drawings/drawing25.xml" ContentType="application/vnd.openxmlformats-officedocument.drawingml.chartshapes+xml"/>
  <Override PartName="/xl/charts/chart21.xml" ContentType="application/vnd.openxmlformats-officedocument.drawingml.chart+xml"/>
  <Override PartName="/xl/drawings/drawing26.xml" ContentType="application/vnd.openxmlformats-officedocument.drawingml.chartshapes+xml"/>
  <Override PartName="/xl/charts/chart22.xml" ContentType="application/vnd.openxmlformats-officedocument.drawingml.chart+xml"/>
  <Override PartName="/xl/drawings/drawing27.xml" ContentType="application/vnd.openxmlformats-officedocument.drawingml.chartshapes+xml"/>
  <Override PartName="/xl/charts/chart23.xml" ContentType="application/vnd.openxmlformats-officedocument.drawingml.chart+xml"/>
  <Override PartName="/xl/drawings/drawing28.xml" ContentType="application/vnd.openxmlformats-officedocument.drawingml.chartshapes+xml"/>
  <Override PartName="/xl/charts/chart24.xml" ContentType="application/vnd.openxmlformats-officedocument.drawingml.chart+xml"/>
  <Override PartName="/xl/drawings/drawing29.xml" ContentType="application/vnd.openxmlformats-officedocument.drawingml.chartshapes+xml"/>
  <Override PartName="/xl/charts/chart25.xml" ContentType="application/vnd.openxmlformats-officedocument.drawingml.chart+xml"/>
  <Override PartName="/xl/drawings/drawing30.xml" ContentType="application/vnd.openxmlformats-officedocument.drawingml.chartshapes+xml"/>
  <Override PartName="/xl/charts/chart26.xml" ContentType="application/vnd.openxmlformats-officedocument.drawingml.chart+xml"/>
  <Override PartName="/xl/drawings/drawing31.xml" ContentType="application/vnd.openxmlformats-officedocument.drawingml.chartshapes+xml"/>
  <Override PartName="/xl/charts/chart27.xml" ContentType="application/vnd.openxmlformats-officedocument.drawingml.chart+xml"/>
  <Override PartName="/xl/drawings/drawing32.xml" ContentType="application/vnd.openxmlformats-officedocument.drawingml.chartshapes+xml"/>
  <Override PartName="/xl/charts/chart28.xml" ContentType="application/vnd.openxmlformats-officedocument.drawingml.chart+xml"/>
  <Override PartName="/xl/drawings/drawing33.xml" ContentType="application/vnd.openxmlformats-officedocument.drawingml.chartshapes+xml"/>
  <Override PartName="/xl/charts/chart29.xml" ContentType="application/vnd.openxmlformats-officedocument.drawingml.chart+xml"/>
  <Override PartName="/xl/drawings/drawing34.xml" ContentType="application/vnd.openxmlformats-officedocument.drawingml.chartshapes+xml"/>
  <Override PartName="/xl/charts/chart30.xml" ContentType="application/vnd.openxmlformats-officedocument.drawingml.chart+xml"/>
  <Override PartName="/xl/drawings/drawing35.xml" ContentType="application/vnd.openxmlformats-officedocument.drawingml.chartshapes+xml"/>
  <Override PartName="/xl/charts/chart31.xml" ContentType="application/vnd.openxmlformats-officedocument.drawingml.chart+xml"/>
  <Override PartName="/xl/drawings/drawing36.xml" ContentType="application/vnd.openxmlformats-officedocument.drawingml.chartshapes+xml"/>
  <Override PartName="/xl/charts/chart32.xml" ContentType="application/vnd.openxmlformats-officedocument.drawingml.chart+xml"/>
  <Override PartName="/xl/drawings/drawing37.xml" ContentType="application/vnd.openxmlformats-officedocument.drawingml.chartshapes+xml"/>
  <Override PartName="/xl/charts/chart33.xml" ContentType="application/vnd.openxmlformats-officedocument.drawingml.chart+xml"/>
  <Override PartName="/xl/drawings/drawing38.xml" ContentType="application/vnd.openxmlformats-officedocument.drawingml.chartshapes+xml"/>
  <Override PartName="/xl/charts/chart34.xml" ContentType="application/vnd.openxmlformats-officedocument.drawingml.chart+xml"/>
  <Override PartName="/xl/drawings/drawing39.xml" ContentType="application/vnd.openxmlformats-officedocument.drawingml.chartshapes+xml"/>
  <Override PartName="/xl/charts/chart35.xml" ContentType="application/vnd.openxmlformats-officedocument.drawingml.chart+xml"/>
  <Override PartName="/xl/drawings/drawing40.xml" ContentType="application/vnd.openxmlformats-officedocument.drawingml.chartshapes+xml"/>
  <Override PartName="/xl/charts/chart36.xml" ContentType="application/vnd.openxmlformats-officedocument.drawingml.chart+xml"/>
  <Override PartName="/xl/drawings/drawing41.xml" ContentType="application/vnd.openxmlformats-officedocument.drawingml.chartshapes+xml"/>
  <Override PartName="/xl/charts/chart37.xml" ContentType="application/vnd.openxmlformats-officedocument.drawingml.chart+xml"/>
  <Override PartName="/xl/drawings/drawing42.xml" ContentType="application/vnd.openxmlformats-officedocument.drawingml.chartshapes+xml"/>
  <Override PartName="/xl/charts/chart38.xml" ContentType="application/vnd.openxmlformats-officedocument.drawingml.chart+xml"/>
  <Override PartName="/xl/drawings/drawing43.xml" ContentType="application/vnd.openxmlformats-officedocument.drawingml.chartshapes+xml"/>
  <Override PartName="/xl/charts/chart39.xml" ContentType="application/vnd.openxmlformats-officedocument.drawingml.chart+xml"/>
  <Override PartName="/xl/drawings/drawing44.xml" ContentType="application/vnd.openxmlformats-officedocument.drawingml.chartshapes+xml"/>
  <Override PartName="/xl/charts/chart40.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style1.xml" ContentType="application/vnd.ms-office.chartstyle+xml"/>
  <Override PartName="/xl/charts/colors1.xml" ContentType="application/vnd.ms-office.chartcolorstyle+xml"/>
  <Override PartName="/xl/charts/chart44.xml" ContentType="application/vnd.openxmlformats-officedocument.drawingml.chart+xml"/>
  <Override PartName="/xl/charts/style2.xml" ContentType="application/vnd.ms-office.chartstyle+xml"/>
  <Override PartName="/xl/charts/colors2.xml" ContentType="application/vnd.ms-office.chartcolorstyle+xml"/>
  <Override PartName="/xl/charts/chart45.xml" ContentType="application/vnd.openxmlformats-officedocument.drawingml.chart+xml"/>
  <Override PartName="/xl/charts/style3.xml" ContentType="application/vnd.ms-office.chartstyle+xml"/>
  <Override PartName="/xl/charts/colors3.xml" ContentType="application/vnd.ms-office.chartcolorstyle+xml"/>
  <Override PartName="/xl/charts/chart46.xml" ContentType="application/vnd.openxmlformats-officedocument.drawingml.chart+xml"/>
  <Override PartName="/xl/charts/style4.xml" ContentType="application/vnd.ms-office.chartstyle+xml"/>
  <Override PartName="/xl/charts/colors4.xml" ContentType="application/vnd.ms-office.chartcolorstyle+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drawings/drawing4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omments3.xml" ContentType="application/vnd.openxmlformats-officedocument.spreadsheetml.comments+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8805"/>
  <workbookPr filterPrivacy="1" codeName="ThisWorkbook"/>
  <xr:revisionPtr revIDLastSave="33" documentId="A4DC9C7CCA42F8A690A6CD6CC7CB46224DEDC315" xr6:coauthVersionLast="26" xr6:coauthVersionMax="26" xr10:uidLastSave="{AABDCA85-0186-4A23-975A-42A0CD9AE8A3}"/>
  <bookViews>
    <workbookView xWindow="0" yWindow="0" windowWidth="21570" windowHeight="10305" tabRatio="935" firstSheet="15" activeTab="20" xr2:uid="{00000000-000D-0000-FFFF-FFFF00000000}"/>
  </bookViews>
  <sheets>
    <sheet name="1. Introduction" sheetId="1" r:id="rId1"/>
    <sheet name="2. Module 1 Assessment" sheetId="2" r:id="rId2"/>
    <sheet name="2. Module 1 Assess Calc" sheetId="36" state="hidden" r:id="rId3"/>
    <sheet name="2. HIDE Calc Module 1_1" sheetId="14" state="hidden" r:id="rId4"/>
    <sheet name="2. HIDE Calc Module 1_2" sheetId="19" state="hidden" r:id="rId5"/>
    <sheet name="3. Module 1 Summary" sheetId="34" r:id="rId6"/>
    <sheet name="4. Module 1 Services" sheetId="35" r:id="rId7"/>
    <sheet name="5. Module 1 Value" sheetId="29" r:id="rId8"/>
    <sheet name="4. Hide Calc RA" sheetId="25" state="hidden" r:id="rId9"/>
    <sheet name="6. Module 1 Readiness" sheetId="22" r:id="rId10"/>
    <sheet name="4. HIDE Calc Module 2_1" sheetId="23" state="hidden" r:id="rId11"/>
    <sheet name="Sheet2" sheetId="39" state="hidden" r:id="rId12"/>
    <sheet name="5. Hide Calc OA" sheetId="30" state="hidden" r:id="rId13"/>
    <sheet name="7. Hide Graph Calc" sheetId="32" state="hidden" r:id="rId14"/>
    <sheet name="7. Module 1 Summary" sheetId="33" r:id="rId15"/>
    <sheet name="8. Module 1 Services Results " sheetId="31" r:id="rId16"/>
    <sheet name="9. Module 2 Risk &amp; Mitigation" sheetId="77" r:id="rId17"/>
    <sheet name="HIDE List" sheetId="76" state="hidden" r:id="rId18"/>
    <sheet name="10. Module 3 Project Team" sheetId="67" r:id="rId19"/>
    <sheet name="11. Module 3 Milestone Timeline" sheetId="68" r:id="rId20"/>
    <sheet name="12. Module 3 Reporting" sheetId="69" r:id="rId21"/>
    <sheet name="13. Module 3 RACI Chart" sheetId="70" r:id="rId22"/>
    <sheet name="Hidden" sheetId="71" state="hidden" r:id="rId23"/>
    <sheet name="RaciCalculations" sheetId="72" state="hidden" r:id="rId24"/>
    <sheet name="HiddenWkly" sheetId="73" state="hidden" r:id="rId25"/>
    <sheet name="Chart Graphic" sheetId="40" state="hidden" r:id="rId26"/>
  </sheets>
  <definedNames>
    <definedName name="Answer">'HIDE List'!$A$1:$A$3</definedName>
    <definedName name="Criticality">'HIDE List'!$C$1:$C$3</definedName>
    <definedName name="List">'HIDE List'!$E$1:$E$3</definedName>
    <definedName name="List1">'HIDE List'!$E$1:$E$3</definedName>
    <definedName name="LMH">'HIDE List'!$E$1:$E$3</definedName>
    <definedName name="Name">'10. Module 3 Project Team'!$B$16:$B$55</definedName>
    <definedName name="Names">Hidden!$E$2:$E$41</definedName>
    <definedName name="Owner">'10. Module 3 Project Team'!$B$16:$B$55</definedName>
    <definedName name="_xlnm.Print_Area" localSheetId="20">'12. Module 3 Reporting'!$A$1:$H$123</definedName>
    <definedName name="_xlnm.Print_Titles" localSheetId="20">'12. Module 3 Reporting'!$6:$23</definedName>
    <definedName name="RiskArea">'HIDE List'!$I$1:$I$5</definedName>
    <definedName name="RiskMit" localSheetId="16">OFFSET('9. Module 2 Risk &amp; Mitigation'!$B$8,0,0,COUNTA('9. Module 2 Risk &amp; Mitigation'!$B$8:$B$73),1)</definedName>
    <definedName name="RiskMit">OFFSET(#REF!,0,0,COUNTA(#REF!),1)</definedName>
    <definedName name="Stage">'10. Module 3 Project Team'!$C$16:$C$55</definedName>
    <definedName name="Stat">Hidden!$C$2:$C$4</definedName>
    <definedName name="Stats">Hidden!$C$2:$C$5</definedName>
    <definedName name="taskNames">'11. Module 3 Milestone Timeline'!$B$18:$B$117</definedName>
    <definedName name="Team">Hidden!$E$2:$E$41</definedName>
    <definedName name="techStatus">Hidden!$B$19:$B$22</definedName>
    <definedName name="totalEntries">RaciCalculations!$G$103</definedName>
    <definedName name="totalTasks">RaciCalculations!$G$103</definedName>
    <definedName name="Track">Hidden!$C$11:$C$16</definedName>
  </definedNames>
  <calcPr calcId="171026" calcCompleted="0"/>
</workbook>
</file>

<file path=xl/calcChain.xml><?xml version="1.0" encoding="utf-8"?>
<calcChain xmlns="http://schemas.openxmlformats.org/spreadsheetml/2006/main">
  <c r="D23" i="36" l="1"/>
  <c r="E23" i="36"/>
  <c r="B130" i="34"/>
  <c r="G73" i="77"/>
  <c r="G72" i="77"/>
  <c r="G71" i="77"/>
  <c r="G70" i="77"/>
  <c r="G69" i="77"/>
  <c r="G68" i="77"/>
  <c r="G67" i="77"/>
  <c r="G66" i="77"/>
  <c r="G65" i="77"/>
  <c r="G64" i="77"/>
  <c r="G59" i="77"/>
  <c r="G58" i="77"/>
  <c r="G57" i="77"/>
  <c r="G56" i="77"/>
  <c r="G55" i="77"/>
  <c r="G54" i="77"/>
  <c r="G53" i="77"/>
  <c r="G52" i="77"/>
  <c r="G51" i="77"/>
  <c r="G50" i="77"/>
  <c r="G45" i="77"/>
  <c r="G44" i="77"/>
  <c r="G43" i="77"/>
  <c r="G42" i="77"/>
  <c r="G41" i="77"/>
  <c r="G40" i="77"/>
  <c r="G39" i="77"/>
  <c r="G38" i="77"/>
  <c r="G37" i="77"/>
  <c r="G36" i="77"/>
  <c r="G31" i="77"/>
  <c r="G30" i="77"/>
  <c r="G29" i="77"/>
  <c r="G28" i="77"/>
  <c r="G27" i="77"/>
  <c r="G26" i="77"/>
  <c r="G25" i="77"/>
  <c r="G24" i="77"/>
  <c r="G23" i="77"/>
  <c r="G22" i="77"/>
  <c r="G9" i="77"/>
  <c r="G10" i="77"/>
  <c r="G11" i="77"/>
  <c r="G12" i="77"/>
  <c r="G13" i="77"/>
  <c r="G14" i="77"/>
  <c r="G15" i="77"/>
  <c r="G16" i="77"/>
  <c r="G17" i="77"/>
  <c r="G8" i="77"/>
  <c r="C175" i="30"/>
  <c r="C176" i="30"/>
  <c r="C177" i="30"/>
  <c r="C178" i="30"/>
  <c r="C180" i="30"/>
  <c r="D175" i="30"/>
  <c r="D176" i="30"/>
  <c r="D177" i="30"/>
  <c r="D178" i="30"/>
  <c r="D180" i="30"/>
  <c r="E175" i="30"/>
  <c r="E176" i="30"/>
  <c r="E177" i="30"/>
  <c r="E178" i="30"/>
  <c r="E180" i="30"/>
  <c r="F175" i="30"/>
  <c r="F176" i="30"/>
  <c r="F177" i="30"/>
  <c r="F178" i="30"/>
  <c r="F180" i="30"/>
  <c r="G180" i="30"/>
  <c r="C166" i="30"/>
  <c r="C167" i="30"/>
  <c r="C168" i="30"/>
  <c r="C169" i="30"/>
  <c r="C171" i="30"/>
  <c r="D166" i="30"/>
  <c r="D167" i="30"/>
  <c r="D168" i="30"/>
  <c r="D169" i="30"/>
  <c r="D171" i="30"/>
  <c r="E166" i="30"/>
  <c r="E167" i="30"/>
  <c r="E168" i="30"/>
  <c r="E169" i="30"/>
  <c r="E171" i="30"/>
  <c r="F166" i="30"/>
  <c r="F167" i="30"/>
  <c r="F168" i="30"/>
  <c r="F169" i="30"/>
  <c r="F171" i="30"/>
  <c r="G171" i="30"/>
  <c r="C157" i="30"/>
  <c r="C158" i="30"/>
  <c r="C159" i="30"/>
  <c r="C160" i="30"/>
  <c r="C162" i="30"/>
  <c r="D157" i="30"/>
  <c r="D158" i="30"/>
  <c r="D159" i="30"/>
  <c r="D160" i="30"/>
  <c r="D162" i="30"/>
  <c r="E157" i="30"/>
  <c r="E158" i="30"/>
  <c r="E159" i="30"/>
  <c r="E160" i="30"/>
  <c r="E162" i="30"/>
  <c r="F157" i="30"/>
  <c r="F158" i="30"/>
  <c r="F159" i="30"/>
  <c r="F160" i="30"/>
  <c r="F162" i="30"/>
  <c r="G162" i="30"/>
  <c r="C148" i="30"/>
  <c r="C149" i="30"/>
  <c r="C150" i="30"/>
  <c r="C151" i="30"/>
  <c r="C153" i="30"/>
  <c r="D148" i="30"/>
  <c r="D149" i="30"/>
  <c r="D150" i="30"/>
  <c r="D151" i="30"/>
  <c r="D153" i="30"/>
  <c r="E148" i="30"/>
  <c r="E149" i="30"/>
  <c r="E150" i="30"/>
  <c r="E151" i="30"/>
  <c r="E153" i="30"/>
  <c r="F148" i="30"/>
  <c r="F149" i="30"/>
  <c r="F150" i="30"/>
  <c r="F151" i="30"/>
  <c r="F153" i="30"/>
  <c r="G153" i="30"/>
  <c r="C139" i="30"/>
  <c r="C140" i="30"/>
  <c r="C141" i="30"/>
  <c r="C142" i="30"/>
  <c r="C144" i="30"/>
  <c r="D139" i="30"/>
  <c r="D140" i="30"/>
  <c r="D141" i="30"/>
  <c r="D142" i="30"/>
  <c r="D144" i="30"/>
  <c r="E139" i="30"/>
  <c r="E140" i="30"/>
  <c r="E141" i="30"/>
  <c r="E142" i="30"/>
  <c r="E144" i="30"/>
  <c r="F139" i="30"/>
  <c r="F140" i="30"/>
  <c r="F141" i="30"/>
  <c r="F142" i="30"/>
  <c r="F144" i="30"/>
  <c r="G144" i="30"/>
  <c r="C130" i="30"/>
  <c r="C131" i="30"/>
  <c r="C132" i="30"/>
  <c r="C133" i="30"/>
  <c r="C135" i="30"/>
  <c r="D130" i="30"/>
  <c r="D131" i="30"/>
  <c r="D132" i="30"/>
  <c r="D133" i="30"/>
  <c r="D135" i="30"/>
  <c r="E130" i="30"/>
  <c r="E131" i="30"/>
  <c r="E132" i="30"/>
  <c r="E133" i="30"/>
  <c r="E135" i="30"/>
  <c r="F130" i="30"/>
  <c r="F131" i="30"/>
  <c r="F132" i="30"/>
  <c r="F133" i="30"/>
  <c r="F135" i="30"/>
  <c r="G135" i="30"/>
  <c r="C121" i="30"/>
  <c r="C122" i="30"/>
  <c r="C123" i="30"/>
  <c r="C124" i="30"/>
  <c r="C126" i="30"/>
  <c r="D121" i="30"/>
  <c r="D122" i="30"/>
  <c r="D123" i="30"/>
  <c r="D124" i="30"/>
  <c r="D126" i="30"/>
  <c r="E121" i="30"/>
  <c r="E122" i="30"/>
  <c r="E123" i="30"/>
  <c r="E124" i="30"/>
  <c r="E126" i="30"/>
  <c r="F121" i="30"/>
  <c r="F122" i="30"/>
  <c r="F123" i="30"/>
  <c r="F124" i="30"/>
  <c r="F126" i="30"/>
  <c r="G126" i="30"/>
  <c r="C112" i="30"/>
  <c r="C113" i="30"/>
  <c r="C114" i="30"/>
  <c r="C115" i="30"/>
  <c r="C117" i="30"/>
  <c r="D112" i="30"/>
  <c r="D113" i="30"/>
  <c r="D114" i="30"/>
  <c r="D115" i="30"/>
  <c r="D117" i="30"/>
  <c r="E112" i="30"/>
  <c r="E113" i="30"/>
  <c r="E114" i="30"/>
  <c r="E115" i="30"/>
  <c r="E117" i="30"/>
  <c r="F112" i="30"/>
  <c r="F113" i="30"/>
  <c r="F114" i="30"/>
  <c r="F115" i="30"/>
  <c r="F117" i="30"/>
  <c r="G117" i="30"/>
  <c r="C103" i="30"/>
  <c r="C104" i="30"/>
  <c r="C105" i="30"/>
  <c r="C106" i="30"/>
  <c r="C108" i="30"/>
  <c r="D103" i="30"/>
  <c r="D104" i="30"/>
  <c r="D105" i="30"/>
  <c r="D106" i="30"/>
  <c r="D108" i="30"/>
  <c r="E103" i="30"/>
  <c r="E104" i="30"/>
  <c r="E105" i="30"/>
  <c r="E106" i="30"/>
  <c r="E108" i="30"/>
  <c r="F103" i="30"/>
  <c r="F104" i="30"/>
  <c r="F105" i="30"/>
  <c r="F106" i="30"/>
  <c r="F108" i="30"/>
  <c r="G108" i="30"/>
  <c r="C94" i="30"/>
  <c r="C95" i="30"/>
  <c r="C96" i="30"/>
  <c r="C97" i="30"/>
  <c r="C99" i="30"/>
  <c r="D94" i="30"/>
  <c r="D95" i="30"/>
  <c r="D96" i="30"/>
  <c r="D97" i="30"/>
  <c r="D99" i="30"/>
  <c r="E94" i="30"/>
  <c r="E95" i="30"/>
  <c r="E96" i="30"/>
  <c r="E97" i="30"/>
  <c r="E99" i="30"/>
  <c r="F94" i="30"/>
  <c r="F95" i="30"/>
  <c r="F96" i="30"/>
  <c r="F97" i="30"/>
  <c r="F99" i="30"/>
  <c r="G99" i="30"/>
  <c r="C85" i="30"/>
  <c r="C86" i="30"/>
  <c r="C87" i="30"/>
  <c r="C88" i="30"/>
  <c r="C90" i="30"/>
  <c r="D85" i="30"/>
  <c r="D86" i="30"/>
  <c r="D87" i="30"/>
  <c r="D88" i="30"/>
  <c r="D90" i="30"/>
  <c r="E85" i="30"/>
  <c r="E86" i="30"/>
  <c r="E87" i="30"/>
  <c r="E88" i="30"/>
  <c r="E90" i="30"/>
  <c r="F85" i="30"/>
  <c r="F86" i="30"/>
  <c r="F87" i="30"/>
  <c r="F88" i="30"/>
  <c r="F90" i="30"/>
  <c r="G90" i="30"/>
  <c r="C76" i="30"/>
  <c r="C77" i="30"/>
  <c r="C78" i="30"/>
  <c r="C79" i="30"/>
  <c r="C81" i="30"/>
  <c r="D76" i="30"/>
  <c r="D77" i="30"/>
  <c r="D78" i="30"/>
  <c r="D79" i="30"/>
  <c r="D81" i="30"/>
  <c r="E76" i="30"/>
  <c r="E77" i="30"/>
  <c r="E78" i="30"/>
  <c r="E79" i="30"/>
  <c r="E81" i="30"/>
  <c r="F76" i="30"/>
  <c r="F77" i="30"/>
  <c r="F78" i="30"/>
  <c r="F79" i="30"/>
  <c r="F81" i="30"/>
  <c r="G81" i="30"/>
  <c r="I11" i="33"/>
  <c r="I10" i="33"/>
  <c r="I9" i="33"/>
  <c r="G11" i="33"/>
  <c r="G10" i="33"/>
  <c r="G9" i="33"/>
  <c r="E11" i="33"/>
  <c r="E9" i="33"/>
  <c r="E10" i="33"/>
  <c r="D11" i="33"/>
  <c r="D10" i="33"/>
  <c r="D9" i="33"/>
  <c r="B11" i="33"/>
  <c r="B10" i="33"/>
  <c r="B9" i="33"/>
  <c r="I8" i="33"/>
  <c r="G8" i="33"/>
  <c r="E8" i="33"/>
  <c r="D8" i="33"/>
  <c r="B8" i="33"/>
  <c r="P55" i="22"/>
  <c r="L55" i="22"/>
  <c r="J55" i="22"/>
  <c r="H55" i="22"/>
  <c r="Z53" i="22"/>
  <c r="Z54" i="22"/>
  <c r="Z55" i="22"/>
  <c r="V55" i="22"/>
  <c r="X55" i="22"/>
  <c r="N55" i="22"/>
  <c r="R55" i="22"/>
  <c r="T55" i="22"/>
  <c r="C907" i="39"/>
  <c r="D907" i="39"/>
  <c r="B4771" i="33"/>
  <c r="A907" i="39"/>
  <c r="B907" i="39"/>
  <c r="B4769" i="33"/>
  <c r="C906" i="39"/>
  <c r="D906" i="39"/>
  <c r="B4765" i="33"/>
  <c r="A906" i="39"/>
  <c r="B906" i="39"/>
  <c r="B4763" i="33"/>
  <c r="C904" i="39"/>
  <c r="D904" i="39"/>
  <c r="B4753" i="33"/>
  <c r="A904" i="39"/>
  <c r="B904" i="39"/>
  <c r="B4751" i="33"/>
  <c r="C900" i="39"/>
  <c r="D900" i="39"/>
  <c r="B4739" i="33"/>
  <c r="C898" i="39"/>
  <c r="D898" i="39"/>
  <c r="B4727" i="33"/>
  <c r="C897" i="39"/>
  <c r="D897" i="39"/>
  <c r="B4721" i="33"/>
  <c r="C892" i="39"/>
  <c r="D892" i="39"/>
  <c r="B4701" i="33"/>
  <c r="C891" i="39"/>
  <c r="D891" i="39"/>
  <c r="B4695" i="33"/>
  <c r="C887" i="39"/>
  <c r="D887" i="39"/>
  <c r="B4681" i="33"/>
  <c r="A887" i="39"/>
  <c r="B887" i="39"/>
  <c r="B4679" i="33"/>
  <c r="C886" i="39"/>
  <c r="D886" i="39"/>
  <c r="B4675" i="33"/>
  <c r="A886" i="39"/>
  <c r="B886" i="39"/>
  <c r="B4673" i="33"/>
  <c r="C884" i="39"/>
  <c r="D884" i="39"/>
  <c r="B4663" i="33"/>
  <c r="A884" i="39"/>
  <c r="B884" i="39"/>
  <c r="B4661" i="33"/>
  <c r="C862" i="39"/>
  <c r="D862" i="39"/>
  <c r="B4533" i="33"/>
  <c r="A862" i="39"/>
  <c r="B862" i="39"/>
  <c r="B4531" i="33"/>
  <c r="C861" i="39"/>
  <c r="D861" i="39"/>
  <c r="B4527" i="33"/>
  <c r="A861" i="39"/>
  <c r="B861" i="39"/>
  <c r="B4525" i="33"/>
  <c r="C860" i="39"/>
  <c r="D860" i="39"/>
  <c r="B4521" i="33"/>
  <c r="A860" i="39"/>
  <c r="B860" i="39"/>
  <c r="B4519" i="33"/>
  <c r="C858" i="39"/>
  <c r="D858" i="39"/>
  <c r="B4509" i="33"/>
  <c r="A858" i="39"/>
  <c r="B858" i="39"/>
  <c r="B4507" i="33"/>
  <c r="C855" i="39"/>
  <c r="D855" i="39"/>
  <c r="B4501" i="33"/>
  <c r="C854" i="39"/>
  <c r="D854" i="39"/>
  <c r="B4495" i="33"/>
  <c r="C852" i="39"/>
  <c r="D852" i="39"/>
  <c r="B4483" i="33"/>
  <c r="C851" i="39"/>
  <c r="D851" i="39"/>
  <c r="B4477" i="33"/>
  <c r="C848" i="39"/>
  <c r="D848" i="39"/>
  <c r="B4469" i="33"/>
  <c r="C846" i="39"/>
  <c r="D846" i="39"/>
  <c r="B4457" i="33"/>
  <c r="C842" i="39"/>
  <c r="D842" i="39"/>
  <c r="B4443" i="33"/>
  <c r="A842" i="39"/>
  <c r="B842" i="39"/>
  <c r="B4441" i="33"/>
  <c r="C841" i="39"/>
  <c r="D841" i="39"/>
  <c r="B4437" i="33"/>
  <c r="A841" i="39"/>
  <c r="B841" i="39"/>
  <c r="B4435" i="33"/>
  <c r="C840" i="39"/>
  <c r="D840" i="39"/>
  <c r="B4431" i="33"/>
  <c r="A840" i="39"/>
  <c r="B840" i="39"/>
  <c r="B4429" i="33"/>
  <c r="C817" i="39"/>
  <c r="D817" i="39"/>
  <c r="B4295" i="33"/>
  <c r="A817" i="39"/>
  <c r="B817" i="39"/>
  <c r="B4293" i="33"/>
  <c r="C816" i="39"/>
  <c r="D816" i="39"/>
  <c r="B4289" i="33"/>
  <c r="A816" i="39"/>
  <c r="B816" i="39"/>
  <c r="B4287" i="33"/>
  <c r="C815" i="39"/>
  <c r="D815" i="39"/>
  <c r="B4283" i="33"/>
  <c r="A815" i="39"/>
  <c r="B815" i="39"/>
  <c r="B4281" i="33"/>
  <c r="C814" i="39"/>
  <c r="D814" i="39"/>
  <c r="B4277" i="33"/>
  <c r="A814" i="39"/>
  <c r="B814" i="39"/>
  <c r="B4275" i="33"/>
  <c r="C810" i="39"/>
  <c r="D810" i="39"/>
  <c r="B4263" i="33"/>
  <c r="C809" i="39"/>
  <c r="D809" i="39"/>
  <c r="B4257" i="33"/>
  <c r="C808" i="39"/>
  <c r="D808" i="39"/>
  <c r="B4251" i="33"/>
  <c r="C806" i="39"/>
  <c r="D806" i="39"/>
  <c r="B4239" i="33"/>
  <c r="C803" i="39"/>
  <c r="D803" i="39"/>
  <c r="B4231" i="33"/>
  <c r="C802" i="39"/>
  <c r="D802" i="39"/>
  <c r="B4225" i="33"/>
  <c r="C797" i="39"/>
  <c r="D797" i="39"/>
  <c r="B4205" i="33"/>
  <c r="A797" i="39"/>
  <c r="B797" i="39"/>
  <c r="B4203" i="33"/>
  <c r="C796" i="39"/>
  <c r="D796" i="39"/>
  <c r="B4199" i="33"/>
  <c r="A796" i="39"/>
  <c r="B796" i="39"/>
  <c r="B4197" i="33"/>
  <c r="C795" i="39"/>
  <c r="D795" i="39"/>
  <c r="B4193" i="33"/>
  <c r="A795" i="39"/>
  <c r="B795" i="39"/>
  <c r="B4191" i="33"/>
  <c r="C794" i="39"/>
  <c r="D794" i="39"/>
  <c r="B4187" i="33"/>
  <c r="A794" i="39"/>
  <c r="B794" i="39"/>
  <c r="B4185" i="33"/>
  <c r="C771" i="39"/>
  <c r="D771" i="39"/>
  <c r="B4051" i="33"/>
  <c r="A771" i="39"/>
  <c r="B771" i="39"/>
  <c r="B4049" i="33"/>
  <c r="C770" i="39"/>
  <c r="D770" i="39"/>
  <c r="B4045" i="33"/>
  <c r="A770" i="39"/>
  <c r="B770" i="39"/>
  <c r="B4043" i="33"/>
  <c r="C769" i="39"/>
  <c r="D769" i="39"/>
  <c r="B4039" i="33"/>
  <c r="A769" i="39"/>
  <c r="B769" i="39"/>
  <c r="B4037" i="33"/>
  <c r="C768" i="39"/>
  <c r="D768" i="39"/>
  <c r="B4033" i="33"/>
  <c r="A768" i="39"/>
  <c r="B768" i="39"/>
  <c r="B4031" i="33"/>
  <c r="C764" i="39"/>
  <c r="D764" i="39"/>
  <c r="B4019" i="33"/>
  <c r="C763" i="39"/>
  <c r="D763" i="39"/>
  <c r="B4013" i="33"/>
  <c r="C762" i="39"/>
  <c r="D762" i="39"/>
  <c r="B4007" i="33"/>
  <c r="C761" i="39"/>
  <c r="D761" i="39"/>
  <c r="B4001" i="33"/>
  <c r="C758" i="39"/>
  <c r="D758" i="39"/>
  <c r="B3993" i="33"/>
  <c r="C757" i="39"/>
  <c r="D757" i="39"/>
  <c r="B3987" i="33"/>
  <c r="C756" i="39"/>
  <c r="D756" i="39"/>
  <c r="B3981" i="33"/>
  <c r="C751" i="39"/>
  <c r="D751" i="39"/>
  <c r="B3961" i="33"/>
  <c r="A751" i="39"/>
  <c r="B751" i="39"/>
  <c r="B3959" i="33"/>
  <c r="C750" i="39"/>
  <c r="D750" i="39"/>
  <c r="B3955" i="33"/>
  <c r="A750" i="39"/>
  <c r="B750" i="39"/>
  <c r="B3953" i="33"/>
  <c r="C749" i="39"/>
  <c r="D749" i="39"/>
  <c r="B3949" i="33"/>
  <c r="A749" i="39"/>
  <c r="B749" i="39"/>
  <c r="B3947" i="33"/>
  <c r="C727" i="39"/>
  <c r="D727" i="39"/>
  <c r="B3819" i="33"/>
  <c r="A727" i="39"/>
  <c r="B727" i="39"/>
  <c r="B3817" i="33"/>
  <c r="C725" i="39"/>
  <c r="D725" i="39"/>
  <c r="B3807" i="33"/>
  <c r="A725" i="39"/>
  <c r="B725" i="39"/>
  <c r="B3805" i="33"/>
  <c r="C724" i="39"/>
  <c r="D724" i="39"/>
  <c r="B3801" i="33"/>
  <c r="A724" i="39"/>
  <c r="B724" i="39"/>
  <c r="B3799" i="33"/>
  <c r="C723" i="39"/>
  <c r="D723" i="39"/>
  <c r="B3795" i="33"/>
  <c r="A723" i="39"/>
  <c r="B723" i="39"/>
  <c r="B3793" i="33"/>
  <c r="C720" i="39"/>
  <c r="D720" i="39"/>
  <c r="B3787" i="33"/>
  <c r="A720" i="39"/>
  <c r="B720" i="39"/>
  <c r="B3785" i="33"/>
  <c r="C718" i="39"/>
  <c r="D718" i="39"/>
  <c r="B3775" i="33"/>
  <c r="A718" i="39"/>
  <c r="B718" i="39"/>
  <c r="B3773" i="33"/>
  <c r="C717" i="39"/>
  <c r="D717" i="39"/>
  <c r="B3769" i="33"/>
  <c r="A717" i="39"/>
  <c r="B717" i="39"/>
  <c r="B3767" i="33"/>
  <c r="C716" i="39"/>
  <c r="D716" i="39"/>
  <c r="B3763" i="33"/>
  <c r="A716" i="39"/>
  <c r="B716" i="39"/>
  <c r="B3761" i="33"/>
  <c r="C712" i="39"/>
  <c r="D712" i="39"/>
  <c r="B3749" i="33"/>
  <c r="A712" i="39"/>
  <c r="B712" i="39"/>
  <c r="B3747" i="33"/>
  <c r="C711" i="39"/>
  <c r="D711" i="39"/>
  <c r="B3743" i="33"/>
  <c r="A711" i="39"/>
  <c r="B711" i="39"/>
  <c r="B3741" i="33"/>
  <c r="C710" i="39"/>
  <c r="D710" i="39"/>
  <c r="B3737" i="33"/>
  <c r="A710" i="39"/>
  <c r="B710" i="39"/>
  <c r="B3735" i="33"/>
  <c r="C707" i="39"/>
  <c r="D707" i="39"/>
  <c r="B3729" i="33"/>
  <c r="A707" i="39"/>
  <c r="B707" i="39"/>
  <c r="B3727" i="33"/>
  <c r="C705" i="39"/>
  <c r="D705" i="39"/>
  <c r="B3717" i="33"/>
  <c r="A705" i="39"/>
  <c r="B705" i="39"/>
  <c r="B3715" i="33"/>
  <c r="C704" i="39"/>
  <c r="D704" i="39"/>
  <c r="B3711" i="33"/>
  <c r="A704" i="39"/>
  <c r="B704" i="39"/>
  <c r="B3709" i="33"/>
  <c r="C682" i="39"/>
  <c r="D682" i="39"/>
  <c r="B3581" i="33"/>
  <c r="A682" i="39"/>
  <c r="B682" i="39"/>
  <c r="B3579" i="33"/>
  <c r="C681" i="39"/>
  <c r="D681" i="39"/>
  <c r="B3575" i="33"/>
  <c r="A681" i="39"/>
  <c r="B681" i="39"/>
  <c r="B3573" i="33"/>
  <c r="C679" i="39"/>
  <c r="D679" i="39"/>
  <c r="J3563" i="33"/>
  <c r="I3563" i="33"/>
  <c r="H3563" i="33"/>
  <c r="G3563" i="33"/>
  <c r="F3563" i="33"/>
  <c r="E3563" i="33"/>
  <c r="D3563" i="33"/>
  <c r="C3563" i="33"/>
  <c r="B3563" i="33"/>
  <c r="A679" i="39"/>
  <c r="B679" i="39"/>
  <c r="J3561" i="33"/>
  <c r="I3561" i="33"/>
  <c r="H3561" i="33"/>
  <c r="G3561" i="33"/>
  <c r="F3561" i="33"/>
  <c r="E3561" i="33"/>
  <c r="D3561" i="33"/>
  <c r="C3561" i="33"/>
  <c r="B3561" i="33"/>
  <c r="C675" i="39"/>
  <c r="D675" i="39"/>
  <c r="J3549" i="33"/>
  <c r="I3549" i="33"/>
  <c r="H3549" i="33"/>
  <c r="G3549" i="33"/>
  <c r="F3549" i="33"/>
  <c r="E3549" i="33"/>
  <c r="D3549" i="33"/>
  <c r="C3549" i="33"/>
  <c r="B3549" i="33"/>
  <c r="A675" i="39"/>
  <c r="B675" i="39"/>
  <c r="J3547" i="33"/>
  <c r="I3547" i="33"/>
  <c r="H3547" i="33"/>
  <c r="G3547" i="33"/>
  <c r="F3547" i="33"/>
  <c r="E3547" i="33"/>
  <c r="D3547" i="33"/>
  <c r="C3547" i="33"/>
  <c r="B3547" i="33"/>
  <c r="O3547" i="33"/>
  <c r="C674" i="39"/>
  <c r="D674" i="39"/>
  <c r="B3543" i="33"/>
  <c r="A674" i="39"/>
  <c r="B674" i="39"/>
  <c r="B3541" i="33"/>
  <c r="C672" i="39"/>
  <c r="D672" i="39"/>
  <c r="B3531" i="33"/>
  <c r="A672" i="39"/>
  <c r="B672" i="39"/>
  <c r="B3529" i="33"/>
  <c r="C668" i="39"/>
  <c r="D668" i="39"/>
  <c r="B3517" i="33"/>
  <c r="A668" i="39"/>
  <c r="B668" i="39"/>
  <c r="B3515" i="33"/>
  <c r="C666" i="39"/>
  <c r="D666" i="39"/>
  <c r="B3505" i="33"/>
  <c r="A666" i="39"/>
  <c r="B666" i="39"/>
  <c r="B3503" i="33"/>
  <c r="C665" i="39"/>
  <c r="D665" i="39"/>
  <c r="B3499" i="33"/>
  <c r="A665" i="39"/>
  <c r="B665" i="39"/>
  <c r="B3497" i="33"/>
  <c r="C662" i="39"/>
  <c r="D662" i="39"/>
  <c r="B3491" i="33"/>
  <c r="A662" i="39"/>
  <c r="B662" i="39"/>
  <c r="B3489" i="33"/>
  <c r="C661" i="39"/>
  <c r="D661" i="39"/>
  <c r="B3485" i="33"/>
  <c r="A661" i="39"/>
  <c r="B661" i="39"/>
  <c r="B3483" i="33"/>
  <c r="C659" i="39"/>
  <c r="D659" i="39"/>
  <c r="B3473" i="33"/>
  <c r="A659" i="39"/>
  <c r="B659" i="39"/>
  <c r="B3471" i="33"/>
  <c r="AJ55" i="22"/>
  <c r="B3597" i="33"/>
  <c r="AJ54" i="22"/>
  <c r="B3591" i="33"/>
  <c r="B4557" i="33"/>
  <c r="B4319" i="33"/>
  <c r="B4081" i="33"/>
  <c r="B3843" i="33"/>
  <c r="B3605" i="33"/>
  <c r="B3367" i="33"/>
  <c r="AH55" i="22"/>
  <c r="B4787" i="33"/>
  <c r="AH53" i="22"/>
  <c r="B4775" i="33"/>
  <c r="AF55" i="22"/>
  <c r="B4549" i="33"/>
  <c r="AF54" i="22"/>
  <c r="B4543" i="33"/>
  <c r="B4311" i="33"/>
  <c r="B4299" i="33"/>
  <c r="B4073" i="33"/>
  <c r="B4067" i="33"/>
  <c r="B3835" i="33"/>
  <c r="B3823" i="33"/>
  <c r="C637" i="39"/>
  <c r="D637" i="39"/>
  <c r="B3343" i="33"/>
  <c r="A637" i="39"/>
  <c r="B637" i="39"/>
  <c r="B3341" i="33"/>
  <c r="C636" i="39"/>
  <c r="D636" i="39"/>
  <c r="B3337" i="33"/>
  <c r="A636" i="39"/>
  <c r="B636" i="39"/>
  <c r="B3335" i="33"/>
  <c r="C635" i="39"/>
  <c r="D635" i="39"/>
  <c r="B3331" i="33"/>
  <c r="A635" i="39"/>
  <c r="B635" i="39"/>
  <c r="B3329" i="33"/>
  <c r="C633" i="39"/>
  <c r="D633" i="39"/>
  <c r="B3319" i="33"/>
  <c r="A633" i="39"/>
  <c r="B633" i="39"/>
  <c r="B3317" i="33"/>
  <c r="C630" i="39"/>
  <c r="D630" i="39"/>
  <c r="B3311" i="33"/>
  <c r="A630" i="39"/>
  <c r="B630" i="39"/>
  <c r="B3309" i="33"/>
  <c r="C629" i="39"/>
  <c r="D629" i="39"/>
  <c r="B3305" i="33"/>
  <c r="A629" i="39"/>
  <c r="B629" i="39"/>
  <c r="B3303" i="33"/>
  <c r="C628" i="39"/>
  <c r="D628" i="39"/>
  <c r="B3299" i="33"/>
  <c r="A628" i="39"/>
  <c r="B628" i="39"/>
  <c r="B3297" i="33"/>
  <c r="C626" i="39"/>
  <c r="D626" i="39"/>
  <c r="B3287" i="33"/>
  <c r="A626" i="39"/>
  <c r="B626" i="39"/>
  <c r="B3285" i="33"/>
  <c r="C623" i="39"/>
  <c r="D623" i="39"/>
  <c r="B3279" i="33"/>
  <c r="A623" i="39"/>
  <c r="B623" i="39"/>
  <c r="B3277" i="33"/>
  <c r="C622" i="39"/>
  <c r="D622" i="39"/>
  <c r="B3273" i="33"/>
  <c r="A622" i="39"/>
  <c r="B622" i="39"/>
  <c r="B3271" i="33"/>
  <c r="C620" i="39"/>
  <c r="D620" i="39"/>
  <c r="B3261" i="33"/>
  <c r="A620" i="39"/>
  <c r="B620" i="39"/>
  <c r="B3259" i="33"/>
  <c r="C617" i="39"/>
  <c r="D617" i="39"/>
  <c r="B3253" i="33"/>
  <c r="A617" i="39"/>
  <c r="B617" i="39"/>
  <c r="B3251" i="33"/>
  <c r="C616" i="39"/>
  <c r="D616" i="39"/>
  <c r="B3247" i="33"/>
  <c r="A616" i="39"/>
  <c r="B616" i="39"/>
  <c r="B3245" i="33"/>
  <c r="C615" i="39"/>
  <c r="D615" i="39"/>
  <c r="B3241" i="33"/>
  <c r="A615" i="39"/>
  <c r="B615" i="39"/>
  <c r="B3239" i="33"/>
  <c r="B3121" i="33"/>
  <c r="B3115" i="33"/>
  <c r="C592" i="39"/>
  <c r="D592" i="39"/>
  <c r="B3105" i="33"/>
  <c r="A592" i="39"/>
  <c r="B592" i="39"/>
  <c r="B3103" i="33"/>
  <c r="C591" i="39"/>
  <c r="D591" i="39"/>
  <c r="B3099" i="33"/>
  <c r="A591" i="39"/>
  <c r="B591" i="39"/>
  <c r="B3097" i="33"/>
  <c r="C590" i="39"/>
  <c r="D590" i="39"/>
  <c r="B3093" i="33"/>
  <c r="A590" i="39"/>
  <c r="B590" i="39"/>
  <c r="B3091" i="33"/>
  <c r="C589" i="39"/>
  <c r="D589" i="39"/>
  <c r="B3087" i="33"/>
  <c r="A589" i="39"/>
  <c r="B589" i="39"/>
  <c r="B3085" i="33"/>
  <c r="C585" i="39"/>
  <c r="D585" i="39"/>
  <c r="B3073" i="33"/>
  <c r="C584" i="39"/>
  <c r="D584" i="39"/>
  <c r="B3067" i="33"/>
  <c r="C583" i="39"/>
  <c r="D583" i="39"/>
  <c r="B3061" i="33"/>
  <c r="C582" i="39"/>
  <c r="D582" i="39"/>
  <c r="B3055" i="33"/>
  <c r="C578" i="39"/>
  <c r="D578" i="39"/>
  <c r="B3041" i="33"/>
  <c r="C577" i="39"/>
  <c r="D577" i="39"/>
  <c r="B3035" i="33"/>
  <c r="C576" i="39"/>
  <c r="D576" i="39"/>
  <c r="B3029" i="33"/>
  <c r="C572" i="39"/>
  <c r="D572" i="39"/>
  <c r="B3015" i="33"/>
  <c r="A572" i="39"/>
  <c r="B572" i="39"/>
  <c r="B3013" i="33"/>
  <c r="C571" i="39"/>
  <c r="D571" i="39"/>
  <c r="B3009" i="33"/>
  <c r="A571" i="39"/>
  <c r="B571" i="39"/>
  <c r="B3007" i="33"/>
  <c r="C570" i="39"/>
  <c r="D570" i="39"/>
  <c r="B3003" i="33"/>
  <c r="A570" i="39"/>
  <c r="B570" i="39"/>
  <c r="B3001" i="33"/>
  <c r="C569" i="39"/>
  <c r="D569" i="39"/>
  <c r="B2997" i="33"/>
  <c r="A569" i="39"/>
  <c r="B569" i="39"/>
  <c r="B2995" i="33"/>
  <c r="B3359" i="33"/>
  <c r="B3347" i="33"/>
  <c r="B3129" i="33"/>
  <c r="B2891" i="33"/>
  <c r="C546" i="39"/>
  <c r="D546" i="39"/>
  <c r="B2861" i="33"/>
  <c r="A546" i="39"/>
  <c r="B546" i="39"/>
  <c r="B2859" i="33"/>
  <c r="C545" i="39"/>
  <c r="D545" i="39"/>
  <c r="B2855" i="33"/>
  <c r="A545" i="39"/>
  <c r="B545" i="39"/>
  <c r="B2853" i="33"/>
  <c r="C544" i="39"/>
  <c r="D544" i="39"/>
  <c r="B2849" i="33"/>
  <c r="A544" i="39"/>
  <c r="B544" i="39"/>
  <c r="B2847" i="33"/>
  <c r="C539" i="39"/>
  <c r="D539" i="39"/>
  <c r="B2829" i="33"/>
  <c r="C538" i="39"/>
  <c r="D538" i="39"/>
  <c r="B2823" i="33"/>
  <c r="C537" i="39"/>
  <c r="D537" i="39"/>
  <c r="B2817" i="33"/>
  <c r="C526" i="39"/>
  <c r="D526" i="39"/>
  <c r="B2771" i="33"/>
  <c r="A526" i="39"/>
  <c r="B526" i="39"/>
  <c r="B2769" i="33"/>
  <c r="C525" i="39"/>
  <c r="D525" i="39"/>
  <c r="B2765" i="33"/>
  <c r="A525" i="39"/>
  <c r="B525" i="39"/>
  <c r="B2763" i="33"/>
  <c r="C501" i="39"/>
  <c r="D501" i="39"/>
  <c r="B2623" i="33"/>
  <c r="A501" i="39"/>
  <c r="B501" i="39"/>
  <c r="B2621" i="33"/>
  <c r="C500" i="39"/>
  <c r="D500" i="39"/>
  <c r="B2617" i="33"/>
  <c r="A500" i="39"/>
  <c r="B500" i="39"/>
  <c r="B2615" i="33"/>
  <c r="C499" i="39"/>
  <c r="D499" i="39"/>
  <c r="B2611" i="33"/>
  <c r="A499" i="39"/>
  <c r="B499" i="39"/>
  <c r="B2609" i="33"/>
  <c r="C495" i="39"/>
  <c r="D495" i="39"/>
  <c r="B2597" i="33"/>
  <c r="A495" i="39"/>
  <c r="B495" i="39"/>
  <c r="B2595" i="33"/>
  <c r="C494" i="39"/>
  <c r="D494" i="39"/>
  <c r="B2591" i="33"/>
  <c r="A494" i="39"/>
  <c r="B494" i="39"/>
  <c r="B2589" i="33"/>
  <c r="C493" i="39"/>
  <c r="D493" i="39"/>
  <c r="B2585" i="33"/>
  <c r="A493" i="39"/>
  <c r="B493" i="39"/>
  <c r="B2583" i="33"/>
  <c r="C492" i="39"/>
  <c r="D492" i="39"/>
  <c r="B2579" i="33"/>
  <c r="A492" i="39"/>
  <c r="B492" i="39"/>
  <c r="B2577" i="33"/>
  <c r="C488" i="39"/>
  <c r="D488" i="39"/>
  <c r="B2565" i="33"/>
  <c r="A488" i="39"/>
  <c r="B488" i="39"/>
  <c r="B2563" i="33"/>
  <c r="C487" i="39"/>
  <c r="D487" i="39"/>
  <c r="B2559" i="33"/>
  <c r="A487" i="39"/>
  <c r="B487" i="39"/>
  <c r="B2557" i="33"/>
  <c r="C486" i="39"/>
  <c r="D486" i="39"/>
  <c r="B2553" i="33"/>
  <c r="A486" i="39"/>
  <c r="B486" i="39"/>
  <c r="B2551" i="33"/>
  <c r="C482" i="39"/>
  <c r="D482" i="39"/>
  <c r="B2539" i="33"/>
  <c r="A482" i="39"/>
  <c r="B482" i="39"/>
  <c r="B2537" i="33"/>
  <c r="C481" i="39"/>
  <c r="D481" i="39"/>
  <c r="B2533" i="33"/>
  <c r="A481" i="39"/>
  <c r="B481" i="39"/>
  <c r="B2531" i="33"/>
  <c r="C480" i="39"/>
  <c r="D480" i="39"/>
  <c r="B2527" i="33"/>
  <c r="A480" i="39"/>
  <c r="B480" i="39"/>
  <c r="B2525" i="33"/>
  <c r="AD54" i="22"/>
  <c r="B2877" i="33"/>
  <c r="AB54" i="22"/>
  <c r="B2639" i="33"/>
  <c r="B2653" i="33"/>
  <c r="B2415" i="33"/>
  <c r="H53" i="22"/>
  <c r="H54" i="22"/>
  <c r="AT22" i="22"/>
  <c r="AT21" i="22"/>
  <c r="AT20" i="22"/>
  <c r="AR22" i="22"/>
  <c r="AR21" i="22"/>
  <c r="AR20" i="22"/>
  <c r="AP22" i="22"/>
  <c r="AP21" i="22"/>
  <c r="AP20" i="22"/>
  <c r="AN22" i="22"/>
  <c r="AN21" i="22"/>
  <c r="AN20" i="22"/>
  <c r="AL22" i="22"/>
  <c r="AL21" i="22"/>
  <c r="AL20" i="22"/>
  <c r="AJ22" i="22"/>
  <c r="AJ21" i="22"/>
  <c r="AJ20" i="22"/>
  <c r="AH22" i="22"/>
  <c r="AH21" i="22"/>
  <c r="AH20" i="22"/>
  <c r="AF22" i="22"/>
  <c r="AF21" i="22"/>
  <c r="AF20" i="22"/>
  <c r="AD22" i="22"/>
  <c r="AD20" i="22"/>
  <c r="AB22" i="22"/>
  <c r="AB21" i="22"/>
  <c r="AB20" i="22"/>
  <c r="Z22" i="22"/>
  <c r="Z21" i="22"/>
  <c r="Z20" i="22"/>
  <c r="X22" i="22"/>
  <c r="X21" i="22"/>
  <c r="X20" i="22"/>
  <c r="V22" i="22"/>
  <c r="V21" i="22"/>
  <c r="V20" i="22"/>
  <c r="T22" i="22"/>
  <c r="T21" i="22"/>
  <c r="T20" i="22"/>
  <c r="R22" i="22"/>
  <c r="R21" i="22"/>
  <c r="R20" i="22"/>
  <c r="P22" i="22"/>
  <c r="P21" i="22"/>
  <c r="P20" i="22"/>
  <c r="N22" i="22"/>
  <c r="N21" i="22"/>
  <c r="N20" i="22"/>
  <c r="L22" i="22"/>
  <c r="L21" i="22"/>
  <c r="L20" i="22"/>
  <c r="J22" i="22"/>
  <c r="J21" i="22"/>
  <c r="J20" i="22"/>
  <c r="H22" i="22"/>
  <c r="H21" i="22"/>
  <c r="H20" i="22"/>
  <c r="K650" i="39"/>
  <c r="K785" i="39"/>
  <c r="C912" i="39"/>
  <c r="D912" i="39"/>
  <c r="B4791" i="33"/>
  <c r="A912" i="39"/>
  <c r="B912" i="39"/>
  <c r="B4789" i="33"/>
  <c r="C911" i="39"/>
  <c r="A911" i="39"/>
  <c r="B911" i="39"/>
  <c r="B4783" i="33"/>
  <c r="C910" i="39"/>
  <c r="D910" i="39"/>
  <c r="A910" i="39"/>
  <c r="B910" i="39"/>
  <c r="B2757" i="33"/>
  <c r="C905" i="39"/>
  <c r="D905" i="39"/>
  <c r="B4759" i="33"/>
  <c r="A905" i="39"/>
  <c r="B905" i="39"/>
  <c r="B4757" i="33"/>
  <c r="C903" i="39"/>
  <c r="D903" i="39"/>
  <c r="B4747" i="33"/>
  <c r="A903" i="39"/>
  <c r="B903" i="39"/>
  <c r="B4745" i="33"/>
  <c r="A900" i="39"/>
  <c r="B900" i="39"/>
  <c r="B4737" i="33"/>
  <c r="C899" i="39"/>
  <c r="D899" i="39"/>
  <c r="B4733" i="33"/>
  <c r="A899" i="39"/>
  <c r="B899" i="39"/>
  <c r="B4731" i="33"/>
  <c r="A898" i="39"/>
  <c r="B898" i="39"/>
  <c r="B4725" i="33"/>
  <c r="A897" i="39"/>
  <c r="B897" i="39"/>
  <c r="B4719" i="33"/>
  <c r="C896" i="39"/>
  <c r="D896" i="39"/>
  <c r="B4715" i="33"/>
  <c r="A896" i="39"/>
  <c r="B896" i="39"/>
  <c r="B4713" i="33"/>
  <c r="C893" i="39"/>
  <c r="D893" i="39"/>
  <c r="B4707" i="33"/>
  <c r="A893" i="39"/>
  <c r="B893" i="39"/>
  <c r="B4705" i="33"/>
  <c r="A892" i="39"/>
  <c r="B892" i="39"/>
  <c r="B4699" i="33"/>
  <c r="A891" i="39"/>
  <c r="B891" i="39"/>
  <c r="B4693" i="33"/>
  <c r="C890" i="39"/>
  <c r="D890" i="39"/>
  <c r="B4689" i="33"/>
  <c r="A890" i="39"/>
  <c r="B890" i="39"/>
  <c r="B4687" i="33"/>
  <c r="C885" i="39"/>
  <c r="D885" i="39"/>
  <c r="B4669" i="33"/>
  <c r="A885" i="39"/>
  <c r="B885" i="39"/>
  <c r="B4667" i="33"/>
  <c r="C883" i="39"/>
  <c r="D883" i="39"/>
  <c r="B4657" i="33"/>
  <c r="A883" i="39"/>
  <c r="B883" i="39"/>
  <c r="B4655" i="33"/>
  <c r="K875" i="39"/>
  <c r="K874" i="39"/>
  <c r="D911" i="39"/>
  <c r="B4785" i="33"/>
  <c r="B60" i="39"/>
  <c r="B105" i="39"/>
  <c r="B150" i="39"/>
  <c r="B195" i="39"/>
  <c r="B240" i="39"/>
  <c r="B285" i="39"/>
  <c r="B330" i="39"/>
  <c r="B375" i="39"/>
  <c r="B420" i="39"/>
  <c r="B465" i="39"/>
  <c r="B510" i="39"/>
  <c r="B555" i="39"/>
  <c r="B600" i="39"/>
  <c r="B645" i="39"/>
  <c r="B690" i="39"/>
  <c r="B735" i="39"/>
  <c r="B780" i="39"/>
  <c r="B825" i="39"/>
  <c r="B870" i="39"/>
  <c r="C867" i="39"/>
  <c r="D867" i="39"/>
  <c r="B4553" i="33"/>
  <c r="A867" i="39"/>
  <c r="C866" i="39"/>
  <c r="D866" i="39"/>
  <c r="B4547" i="33"/>
  <c r="A866" i="39"/>
  <c r="B866" i="39"/>
  <c r="B4545" i="33"/>
  <c r="C865" i="39"/>
  <c r="D865" i="39"/>
  <c r="A865" i="39"/>
  <c r="B865" i="39"/>
  <c r="C859" i="39"/>
  <c r="D859" i="39"/>
  <c r="B4515" i="33"/>
  <c r="A859" i="39"/>
  <c r="B859" i="39"/>
  <c r="B4513" i="33"/>
  <c r="A855" i="39"/>
  <c r="B855" i="39"/>
  <c r="B4499" i="33"/>
  <c r="A854" i="39"/>
  <c r="B854" i="39"/>
  <c r="B4493" i="33"/>
  <c r="C853" i="39"/>
  <c r="D853" i="39"/>
  <c r="B4489" i="33"/>
  <c r="A853" i="39"/>
  <c r="B853" i="39"/>
  <c r="B4487" i="33"/>
  <c r="A852" i="39"/>
  <c r="B852" i="39"/>
  <c r="B4481" i="33"/>
  <c r="A851" i="39"/>
  <c r="B851" i="39"/>
  <c r="B4475" i="33"/>
  <c r="A848" i="39"/>
  <c r="B848" i="39"/>
  <c r="B4467" i="33"/>
  <c r="C847" i="39"/>
  <c r="D847" i="39"/>
  <c r="B4463" i="33"/>
  <c r="A847" i="39"/>
  <c r="B847" i="39"/>
  <c r="B4461" i="33"/>
  <c r="A846" i="39"/>
  <c r="B846" i="39"/>
  <c r="B4455" i="33"/>
  <c r="C845" i="39"/>
  <c r="D845" i="39"/>
  <c r="B4451" i="33"/>
  <c r="A845" i="39"/>
  <c r="B845" i="39"/>
  <c r="B4449" i="33"/>
  <c r="C839" i="39"/>
  <c r="D839" i="39"/>
  <c r="B4425" i="33"/>
  <c r="A839" i="39"/>
  <c r="B839" i="39"/>
  <c r="B4423" i="33"/>
  <c r="C838" i="39"/>
  <c r="D838" i="39"/>
  <c r="B4419" i="33"/>
  <c r="A838" i="39"/>
  <c r="K829" i="39"/>
  <c r="B867" i="39"/>
  <c r="B4551" i="33"/>
  <c r="B838" i="39"/>
  <c r="B4417" i="33"/>
  <c r="C822" i="39"/>
  <c r="A822" i="39"/>
  <c r="C821" i="39"/>
  <c r="D821" i="39"/>
  <c r="B4309" i="33"/>
  <c r="A821" i="39"/>
  <c r="B821" i="39"/>
  <c r="B4307" i="33"/>
  <c r="C820" i="39"/>
  <c r="D820" i="39"/>
  <c r="A820" i="39"/>
  <c r="B820" i="39"/>
  <c r="C813" i="39"/>
  <c r="D813" i="39"/>
  <c r="B4271" i="33"/>
  <c r="A813" i="39"/>
  <c r="B813" i="39"/>
  <c r="B4269" i="33"/>
  <c r="A810" i="39"/>
  <c r="B810" i="39"/>
  <c r="B4261" i="33"/>
  <c r="A809" i="39"/>
  <c r="B809" i="39"/>
  <c r="B4255" i="33"/>
  <c r="A808" i="39"/>
  <c r="B808" i="39"/>
  <c r="B4249" i="33"/>
  <c r="C807" i="39"/>
  <c r="D807" i="39"/>
  <c r="B4245" i="33"/>
  <c r="A807" i="39"/>
  <c r="B807" i="39"/>
  <c r="B4243" i="33"/>
  <c r="A806" i="39"/>
  <c r="B806" i="39"/>
  <c r="B4237" i="33"/>
  <c r="A803" i="39"/>
  <c r="B803" i="39"/>
  <c r="B4229" i="33"/>
  <c r="A802" i="39"/>
  <c r="B802" i="39"/>
  <c r="B4223" i="33"/>
  <c r="C801" i="39"/>
  <c r="D801" i="39"/>
  <c r="B4219" i="33"/>
  <c r="A801" i="39"/>
  <c r="B801" i="39"/>
  <c r="B4217" i="33"/>
  <c r="C800" i="39"/>
  <c r="A800" i="39"/>
  <c r="B800" i="39"/>
  <c r="B4211" i="33"/>
  <c r="C793" i="39"/>
  <c r="D793" i="39"/>
  <c r="B4181" i="33"/>
  <c r="A793" i="39"/>
  <c r="B793" i="39"/>
  <c r="B4179" i="33"/>
  <c r="D822" i="39"/>
  <c r="B4315" i="33"/>
  <c r="B822" i="39"/>
  <c r="B4313" i="33"/>
  <c r="D800" i="39"/>
  <c r="B4213" i="33"/>
  <c r="C777" i="39"/>
  <c r="D777" i="39"/>
  <c r="B4077" i="33"/>
  <c r="A777" i="39"/>
  <c r="B777" i="39"/>
  <c r="B4075" i="33"/>
  <c r="C776" i="39"/>
  <c r="D776" i="39"/>
  <c r="B4071" i="33"/>
  <c r="A776" i="39"/>
  <c r="B776" i="39"/>
  <c r="B4069" i="33"/>
  <c r="C775" i="39"/>
  <c r="A775" i="39"/>
  <c r="B775" i="39"/>
  <c r="C772" i="39"/>
  <c r="D772" i="39"/>
  <c r="B4057" i="33"/>
  <c r="A772" i="39"/>
  <c r="C765" i="39"/>
  <c r="D765" i="39"/>
  <c r="B4025" i="33"/>
  <c r="A765" i="39"/>
  <c r="B765" i="39"/>
  <c r="B4023" i="33"/>
  <c r="A764" i="39"/>
  <c r="B764" i="39"/>
  <c r="B4017" i="33"/>
  <c r="A763" i="39"/>
  <c r="B763" i="39"/>
  <c r="B4011" i="33"/>
  <c r="A762" i="39"/>
  <c r="B762" i="39"/>
  <c r="B4005" i="33"/>
  <c r="A761" i="39"/>
  <c r="B761" i="39"/>
  <c r="B3999" i="33"/>
  <c r="A758" i="39"/>
  <c r="B758" i="39"/>
  <c r="B3991" i="33"/>
  <c r="A757" i="39"/>
  <c r="B757" i="39"/>
  <c r="B3985" i="33"/>
  <c r="A756" i="39"/>
  <c r="B756" i="39"/>
  <c r="B3979" i="33"/>
  <c r="C755" i="39"/>
  <c r="D755" i="39"/>
  <c r="B3975" i="33"/>
  <c r="A755" i="39"/>
  <c r="B755" i="39"/>
  <c r="B3973" i="33"/>
  <c r="C752" i="39"/>
  <c r="D752" i="39"/>
  <c r="B3967" i="33"/>
  <c r="A752" i="39"/>
  <c r="B752" i="39"/>
  <c r="B3965" i="33"/>
  <c r="C748" i="39"/>
  <c r="D748" i="39"/>
  <c r="B3943" i="33"/>
  <c r="A748" i="39"/>
  <c r="B748" i="39"/>
  <c r="B3941" i="33"/>
  <c r="D775" i="39"/>
  <c r="B772" i="39"/>
  <c r="B4055" i="33"/>
  <c r="K740" i="39"/>
  <c r="K739" i="39"/>
  <c r="K694" i="39"/>
  <c r="C732" i="39"/>
  <c r="A732" i="39"/>
  <c r="B732" i="39"/>
  <c r="B3837" i="33"/>
  <c r="C731" i="39"/>
  <c r="D731" i="39"/>
  <c r="B3833" i="33"/>
  <c r="A731" i="39"/>
  <c r="B731" i="39"/>
  <c r="B3831" i="33"/>
  <c r="C730" i="39"/>
  <c r="D730" i="39"/>
  <c r="A730" i="39"/>
  <c r="B730" i="39"/>
  <c r="C726" i="39"/>
  <c r="D726" i="39"/>
  <c r="B3813" i="33"/>
  <c r="A726" i="39"/>
  <c r="B726" i="39"/>
  <c r="B3811" i="33"/>
  <c r="C719" i="39"/>
  <c r="D719" i="39"/>
  <c r="B3781" i="33"/>
  <c r="A719" i="39"/>
  <c r="B719" i="39"/>
  <c r="B3779" i="33"/>
  <c r="C713" i="39"/>
  <c r="D713" i="39"/>
  <c r="B3755" i="33"/>
  <c r="A713" i="39"/>
  <c r="B713" i="39"/>
  <c r="B3753" i="33"/>
  <c r="C706" i="39"/>
  <c r="A706" i="39"/>
  <c r="B706" i="39"/>
  <c r="B3721" i="33"/>
  <c r="C703" i="39"/>
  <c r="D703" i="39"/>
  <c r="B3705" i="33"/>
  <c r="A703" i="39"/>
  <c r="B703" i="39"/>
  <c r="B3703" i="33"/>
  <c r="D732" i="39"/>
  <c r="B3839" i="33"/>
  <c r="D706" i="39"/>
  <c r="B3723" i="33"/>
  <c r="C687" i="39"/>
  <c r="D687" i="39"/>
  <c r="B3601" i="33"/>
  <c r="A687" i="39"/>
  <c r="B687" i="39"/>
  <c r="B3599" i="33"/>
  <c r="C686" i="39"/>
  <c r="D686" i="39"/>
  <c r="B3595" i="33"/>
  <c r="A686" i="39"/>
  <c r="C685" i="39"/>
  <c r="A685" i="39"/>
  <c r="B685" i="39"/>
  <c r="C680" i="39"/>
  <c r="D680" i="39"/>
  <c r="B3569" i="33"/>
  <c r="A680" i="39"/>
  <c r="B680" i="39"/>
  <c r="B3567" i="33"/>
  <c r="C678" i="39"/>
  <c r="D678" i="39"/>
  <c r="A678" i="39"/>
  <c r="B678" i="39"/>
  <c r="B3555" i="33"/>
  <c r="C673" i="39"/>
  <c r="D673" i="39"/>
  <c r="B3537" i="33"/>
  <c r="A673" i="39"/>
  <c r="B673" i="39"/>
  <c r="B3535" i="33"/>
  <c r="C671" i="39"/>
  <c r="D671" i="39"/>
  <c r="B3525" i="33"/>
  <c r="A671" i="39"/>
  <c r="B671" i="39"/>
  <c r="B3523" i="33"/>
  <c r="C667" i="39"/>
  <c r="D667" i="39"/>
  <c r="B3511" i="33"/>
  <c r="A667" i="39"/>
  <c r="B667" i="39"/>
  <c r="B3509" i="33"/>
  <c r="C642" i="39"/>
  <c r="A642" i="39"/>
  <c r="B642" i="39"/>
  <c r="B3361" i="33"/>
  <c r="C641" i="39"/>
  <c r="A641" i="39"/>
  <c r="B641" i="39"/>
  <c r="B3355" i="33"/>
  <c r="C640" i="39"/>
  <c r="A640" i="39"/>
  <c r="B640" i="39"/>
  <c r="C634" i="39"/>
  <c r="D634" i="39"/>
  <c r="B3325" i="33"/>
  <c r="A634" i="39"/>
  <c r="B634" i="39"/>
  <c r="B3323" i="33"/>
  <c r="C627" i="39"/>
  <c r="D627" i="39"/>
  <c r="B3293" i="33"/>
  <c r="A627" i="39"/>
  <c r="B627" i="39"/>
  <c r="B3291" i="33"/>
  <c r="C621" i="39"/>
  <c r="D621" i="39"/>
  <c r="B3267" i="33"/>
  <c r="A621" i="39"/>
  <c r="B621" i="39"/>
  <c r="B3265" i="33"/>
  <c r="C614" i="39"/>
  <c r="D614" i="39"/>
  <c r="B3235" i="33"/>
  <c r="A614" i="39"/>
  <c r="B614" i="39"/>
  <c r="B3233" i="33"/>
  <c r="C613" i="39"/>
  <c r="D613" i="39"/>
  <c r="B3229" i="33"/>
  <c r="A613" i="39"/>
  <c r="B613" i="39"/>
  <c r="B3227" i="33"/>
  <c r="D685" i="39"/>
  <c r="D642" i="39"/>
  <c r="B3363" i="33"/>
  <c r="C660" i="39"/>
  <c r="D660" i="39"/>
  <c r="B3479" i="33"/>
  <c r="A660" i="39"/>
  <c r="B660" i="39"/>
  <c r="B3477" i="33"/>
  <c r="C658" i="39"/>
  <c r="D658" i="39"/>
  <c r="B3467" i="33"/>
  <c r="A658" i="39"/>
  <c r="B658" i="39"/>
  <c r="B3465" i="33"/>
  <c r="B686" i="39"/>
  <c r="B3593" i="33"/>
  <c r="D640" i="39"/>
  <c r="D641" i="39"/>
  <c r="B3357" i="33"/>
  <c r="C581" i="39"/>
  <c r="A585" i="39"/>
  <c r="B585" i="39"/>
  <c r="B3071" i="33"/>
  <c r="A584" i="39"/>
  <c r="B584" i="39"/>
  <c r="B3065" i="33"/>
  <c r="A583" i="39"/>
  <c r="B583" i="39"/>
  <c r="B3059" i="33"/>
  <c r="A582" i="39"/>
  <c r="A581" i="39"/>
  <c r="B581" i="39"/>
  <c r="B3047" i="33"/>
  <c r="C575" i="39"/>
  <c r="D575" i="39"/>
  <c r="B3023" i="33"/>
  <c r="A578" i="39"/>
  <c r="B578" i="39"/>
  <c r="B3039" i="33"/>
  <c r="A577" i="39"/>
  <c r="B577" i="39"/>
  <c r="B3033" i="33"/>
  <c r="A576" i="39"/>
  <c r="A575" i="39"/>
  <c r="B575" i="39"/>
  <c r="B3021" i="33"/>
  <c r="C536" i="39"/>
  <c r="D536" i="39"/>
  <c r="B2811" i="33"/>
  <c r="C540" i="39"/>
  <c r="A540" i="39"/>
  <c r="B540" i="39"/>
  <c r="B2833" i="33"/>
  <c r="A539" i="39"/>
  <c r="B539" i="39"/>
  <c r="B2827" i="33"/>
  <c r="A538" i="39"/>
  <c r="B538" i="39"/>
  <c r="B2821" i="33"/>
  <c r="A537" i="39"/>
  <c r="B537" i="39"/>
  <c r="B2815" i="33"/>
  <c r="A536" i="39"/>
  <c r="B536" i="39"/>
  <c r="B2809" i="33"/>
  <c r="C533" i="39"/>
  <c r="C532" i="39"/>
  <c r="C530" i="39"/>
  <c r="D530" i="39"/>
  <c r="B2785" i="33"/>
  <c r="C531" i="39"/>
  <c r="A533" i="39"/>
  <c r="B533" i="39"/>
  <c r="B2801" i="33"/>
  <c r="A532" i="39"/>
  <c r="B532" i="39"/>
  <c r="B2795" i="33"/>
  <c r="A531" i="39"/>
  <c r="B531" i="39"/>
  <c r="B2789" i="33"/>
  <c r="A530" i="39"/>
  <c r="B530" i="39"/>
  <c r="B2783" i="33"/>
  <c r="C597" i="39"/>
  <c r="D597" i="39"/>
  <c r="B3125" i="33"/>
  <c r="C596" i="39"/>
  <c r="D596" i="39"/>
  <c r="B3119" i="33"/>
  <c r="C595" i="39"/>
  <c r="D595" i="39"/>
  <c r="C588" i="39"/>
  <c r="D588" i="39"/>
  <c r="B3081" i="33"/>
  <c r="D581" i="39"/>
  <c r="B3049" i="33"/>
  <c r="C568" i="39"/>
  <c r="D568" i="39"/>
  <c r="B2991" i="33"/>
  <c r="A597" i="39"/>
  <c r="B597" i="39"/>
  <c r="B3123" i="33"/>
  <c r="A596" i="39"/>
  <c r="B596" i="39"/>
  <c r="B3117" i="33"/>
  <c r="A595" i="39"/>
  <c r="B595" i="39"/>
  <c r="A588" i="39"/>
  <c r="B588" i="39"/>
  <c r="B3079" i="33"/>
  <c r="B582" i="39"/>
  <c r="B3053" i="33"/>
  <c r="A568" i="39"/>
  <c r="B568" i="39"/>
  <c r="B2989" i="33"/>
  <c r="B576" i="39"/>
  <c r="B3027" i="33"/>
  <c r="C552" i="39"/>
  <c r="D552" i="39"/>
  <c r="B2887" i="33"/>
  <c r="C551" i="39"/>
  <c r="D551" i="39"/>
  <c r="B2881" i="33"/>
  <c r="A550" i="39"/>
  <c r="B550" i="39"/>
  <c r="A551" i="39"/>
  <c r="B551" i="39"/>
  <c r="B2879" i="33"/>
  <c r="A552" i="39"/>
  <c r="B552" i="39"/>
  <c r="B2885" i="33"/>
  <c r="C547" i="39"/>
  <c r="D547" i="39"/>
  <c r="B2867" i="33"/>
  <c r="C543" i="39"/>
  <c r="D543" i="39"/>
  <c r="B2843" i="33"/>
  <c r="A547" i="39"/>
  <c r="B547" i="39"/>
  <c r="B2865" i="33"/>
  <c r="A543" i="39"/>
  <c r="B543" i="39"/>
  <c r="B2841" i="33"/>
  <c r="D540" i="39"/>
  <c r="B2835" i="33"/>
  <c r="D531" i="39"/>
  <c r="B2791" i="33"/>
  <c r="C527" i="39"/>
  <c r="D527" i="39"/>
  <c r="B2777" i="33"/>
  <c r="A527" i="39"/>
  <c r="B527" i="39"/>
  <c r="B2775" i="33"/>
  <c r="C524" i="39"/>
  <c r="D524" i="39"/>
  <c r="A524" i="39"/>
  <c r="B524" i="39"/>
  <c r="C523" i="39"/>
  <c r="D523" i="39"/>
  <c r="B2753" i="33"/>
  <c r="A523" i="39"/>
  <c r="B523" i="39"/>
  <c r="B2751" i="33"/>
  <c r="C550" i="39"/>
  <c r="D550" i="39"/>
  <c r="D533" i="39"/>
  <c r="B2803" i="33"/>
  <c r="D532" i="39"/>
  <c r="B2797" i="33"/>
  <c r="C505" i="39"/>
  <c r="D505" i="39"/>
  <c r="C507" i="39"/>
  <c r="D507" i="39"/>
  <c r="B2649" i="33"/>
  <c r="C506" i="39"/>
  <c r="D506" i="39"/>
  <c r="B2643" i="33"/>
  <c r="A505" i="39"/>
  <c r="B505" i="39"/>
  <c r="A507" i="39"/>
  <c r="B507" i="39"/>
  <c r="B2647" i="33"/>
  <c r="A506" i="39"/>
  <c r="B506" i="39"/>
  <c r="B2641" i="33"/>
  <c r="C498" i="39"/>
  <c r="D498" i="39"/>
  <c r="B2605" i="33"/>
  <c r="A498" i="39"/>
  <c r="B498" i="39"/>
  <c r="B2603" i="33"/>
  <c r="C502" i="39"/>
  <c r="D502" i="39"/>
  <c r="B2629" i="33"/>
  <c r="A502" i="39"/>
  <c r="B502" i="39"/>
  <c r="B2627" i="33"/>
  <c r="C491" i="39"/>
  <c r="D491" i="39"/>
  <c r="B2573" i="33"/>
  <c r="A491" i="39"/>
  <c r="B491" i="39"/>
  <c r="B2571" i="33"/>
  <c r="C485" i="39"/>
  <c r="D485" i="39"/>
  <c r="B2547" i="33"/>
  <c r="A485" i="39"/>
  <c r="B485" i="39"/>
  <c r="B2545" i="33"/>
  <c r="A478" i="39"/>
  <c r="B478" i="39"/>
  <c r="B2513" i="33"/>
  <c r="C478" i="39"/>
  <c r="D478" i="39"/>
  <c r="B2515" i="33"/>
  <c r="C479" i="39"/>
  <c r="D479" i="39"/>
  <c r="B2521" i="33"/>
  <c r="A479" i="39"/>
  <c r="B479" i="39"/>
  <c r="B2519" i="33"/>
  <c r="B4541" i="33"/>
  <c r="B4539" i="33"/>
  <c r="B3827" i="33"/>
  <c r="B3825" i="33"/>
  <c r="B3351" i="33"/>
  <c r="B3349" i="33"/>
  <c r="B4063" i="33"/>
  <c r="B4065" i="33"/>
  <c r="B4779" i="33"/>
  <c r="B4777" i="33"/>
  <c r="B2759" i="33"/>
  <c r="B3589" i="33"/>
  <c r="B3587" i="33"/>
  <c r="H3557" i="33"/>
  <c r="D3557" i="33"/>
  <c r="G3557" i="33"/>
  <c r="C3557" i="33"/>
  <c r="J3557" i="33"/>
  <c r="F3557" i="33"/>
  <c r="B3557" i="33"/>
  <c r="I3557" i="33"/>
  <c r="E3557" i="33"/>
  <c r="B2637" i="33"/>
  <c r="B2635" i="33"/>
  <c r="B4301" i="33"/>
  <c r="B4303" i="33"/>
  <c r="B3113" i="33"/>
  <c r="B3111" i="33"/>
  <c r="B2875" i="33"/>
  <c r="B2873" i="33"/>
  <c r="C462" i="39"/>
  <c r="D462" i="39"/>
  <c r="B2411" i="33"/>
  <c r="A462" i="39"/>
  <c r="B462" i="39"/>
  <c r="B2409" i="33"/>
  <c r="C417" i="39"/>
  <c r="D417" i="39"/>
  <c r="B2171" i="33"/>
  <c r="A417" i="39"/>
  <c r="B417" i="39"/>
  <c r="B2169" i="33"/>
  <c r="C372" i="39"/>
  <c r="D372" i="39"/>
  <c r="B1930" i="33"/>
  <c r="A372" i="39"/>
  <c r="B372" i="39"/>
  <c r="B1928" i="33"/>
  <c r="C327" i="39"/>
  <c r="D327" i="39"/>
  <c r="B1690" i="33"/>
  <c r="A327" i="39"/>
  <c r="B327" i="39"/>
  <c r="B1688" i="33"/>
  <c r="C282" i="39"/>
  <c r="D282" i="39"/>
  <c r="B1449" i="33"/>
  <c r="A282" i="39"/>
  <c r="B282" i="39"/>
  <c r="B1447" i="33"/>
  <c r="C237" i="39"/>
  <c r="D237" i="39"/>
  <c r="B1209" i="33"/>
  <c r="A237" i="39"/>
  <c r="B237" i="39"/>
  <c r="B1207" i="33"/>
  <c r="C192" i="39"/>
  <c r="D192" i="39"/>
  <c r="B969" i="33"/>
  <c r="A192" i="39"/>
  <c r="B192" i="39"/>
  <c r="B967" i="33"/>
  <c r="C147" i="39"/>
  <c r="D147" i="39"/>
  <c r="B729" i="33"/>
  <c r="A147" i="39"/>
  <c r="B147" i="39"/>
  <c r="B727" i="33"/>
  <c r="C461" i="39"/>
  <c r="D461" i="39"/>
  <c r="B2405" i="33"/>
  <c r="A461" i="39"/>
  <c r="B461" i="39"/>
  <c r="B2403" i="33"/>
  <c r="C416" i="39"/>
  <c r="A416" i="39"/>
  <c r="B416" i="39"/>
  <c r="B2163" i="33"/>
  <c r="C371" i="39"/>
  <c r="D371" i="39"/>
  <c r="B1924" i="33"/>
  <c r="A371" i="39"/>
  <c r="B371" i="39"/>
  <c r="B1922" i="33"/>
  <c r="C326" i="39"/>
  <c r="D326" i="39"/>
  <c r="B1684" i="33"/>
  <c r="A326" i="39"/>
  <c r="B326" i="39"/>
  <c r="B1682" i="33"/>
  <c r="C281" i="39"/>
  <c r="D281" i="39"/>
  <c r="B1443" i="33"/>
  <c r="A281" i="39"/>
  <c r="B281" i="39"/>
  <c r="B1441" i="33"/>
  <c r="C236" i="39"/>
  <c r="D236" i="39"/>
  <c r="B1203" i="33"/>
  <c r="A236" i="39"/>
  <c r="B236" i="39"/>
  <c r="B1201" i="33"/>
  <c r="C191" i="39"/>
  <c r="D191" i="39"/>
  <c r="B963" i="33"/>
  <c r="A191" i="39"/>
  <c r="B191" i="39"/>
  <c r="B961" i="33"/>
  <c r="C146" i="39"/>
  <c r="D146" i="39"/>
  <c r="B723" i="33"/>
  <c r="A146" i="39"/>
  <c r="B146" i="39"/>
  <c r="B721" i="33"/>
  <c r="C102" i="39"/>
  <c r="D102" i="39"/>
  <c r="B489" i="33"/>
  <c r="C101" i="39"/>
  <c r="D101" i="39"/>
  <c r="B483" i="33"/>
  <c r="A102" i="39"/>
  <c r="B102" i="39"/>
  <c r="B487" i="33"/>
  <c r="A101" i="39"/>
  <c r="B101" i="39"/>
  <c r="B481" i="33"/>
  <c r="C57" i="39"/>
  <c r="D57" i="39"/>
  <c r="B249" i="33"/>
  <c r="C56" i="39"/>
  <c r="D56" i="39"/>
  <c r="B243" i="33"/>
  <c r="A57" i="39"/>
  <c r="B57" i="39"/>
  <c r="B247" i="33"/>
  <c r="A56" i="39"/>
  <c r="B56" i="39"/>
  <c r="B241" i="33"/>
  <c r="C460" i="39"/>
  <c r="D460" i="39"/>
  <c r="B2399" i="33"/>
  <c r="A460" i="39"/>
  <c r="B460" i="39"/>
  <c r="B2397" i="33"/>
  <c r="D416" i="39"/>
  <c r="B2165" i="33"/>
  <c r="C415" i="39"/>
  <c r="D415" i="39"/>
  <c r="B2159" i="33"/>
  <c r="A415" i="39"/>
  <c r="B415" i="39"/>
  <c r="B2157" i="33"/>
  <c r="C370" i="39"/>
  <c r="D370" i="39"/>
  <c r="B1918" i="33"/>
  <c r="A370" i="39"/>
  <c r="B370" i="39"/>
  <c r="B1916" i="33"/>
  <c r="C325" i="39"/>
  <c r="D325" i="39"/>
  <c r="B1678" i="33"/>
  <c r="A325" i="39"/>
  <c r="B325" i="39"/>
  <c r="B1676" i="33"/>
  <c r="C280" i="39"/>
  <c r="D280" i="39"/>
  <c r="B1437" i="33"/>
  <c r="A280" i="39"/>
  <c r="B280" i="39"/>
  <c r="B1435" i="33"/>
  <c r="C235" i="39"/>
  <c r="D235" i="39"/>
  <c r="B1197" i="33"/>
  <c r="A235" i="39"/>
  <c r="B235" i="39"/>
  <c r="B1195" i="33"/>
  <c r="C190" i="39"/>
  <c r="D190" i="39"/>
  <c r="B957" i="33"/>
  <c r="A190" i="39"/>
  <c r="B190" i="39"/>
  <c r="B955" i="33"/>
  <c r="C145" i="39"/>
  <c r="D145" i="39"/>
  <c r="B717" i="33"/>
  <c r="A145" i="39"/>
  <c r="B145" i="39"/>
  <c r="B715" i="33"/>
  <c r="C100" i="39"/>
  <c r="D100" i="39"/>
  <c r="B477" i="33"/>
  <c r="A100" i="39"/>
  <c r="B100" i="39"/>
  <c r="B475" i="33"/>
  <c r="C55" i="39"/>
  <c r="D55" i="39"/>
  <c r="B237" i="33"/>
  <c r="A55" i="39"/>
  <c r="B55" i="39"/>
  <c r="B235" i="33"/>
  <c r="B40" i="23"/>
  <c r="S25" i="22"/>
  <c r="W25" i="22"/>
  <c r="Y25" i="22"/>
  <c r="AE25" i="22"/>
  <c r="AC25" i="22"/>
  <c r="S32" i="22"/>
  <c r="AA25" i="22"/>
  <c r="B4" i="73"/>
  <c r="B5" i="73"/>
  <c r="E10" i="73"/>
  <c r="F10" i="73"/>
  <c r="G10" i="73"/>
  <c r="H10" i="73"/>
  <c r="J10" i="73"/>
  <c r="K10" i="73"/>
  <c r="Q10" i="73"/>
  <c r="AI10" i="73"/>
  <c r="E11" i="73"/>
  <c r="F11" i="73"/>
  <c r="G11" i="73"/>
  <c r="H11" i="73"/>
  <c r="J11" i="73"/>
  <c r="K11" i="73"/>
  <c r="Q11" i="73"/>
  <c r="AD11" i="73"/>
  <c r="AI11" i="73"/>
  <c r="E12" i="73"/>
  <c r="F12" i="73"/>
  <c r="G12" i="73"/>
  <c r="H12" i="73"/>
  <c r="J12" i="73"/>
  <c r="K12" i="73"/>
  <c r="Q12" i="73"/>
  <c r="AD12" i="73"/>
  <c r="AI12" i="73"/>
  <c r="E13" i="73"/>
  <c r="F13" i="73"/>
  <c r="G13" i="73"/>
  <c r="H13" i="73"/>
  <c r="J13" i="73"/>
  <c r="K13" i="73"/>
  <c r="Q13" i="73"/>
  <c r="AD13" i="73"/>
  <c r="AI13" i="73"/>
  <c r="E14" i="73"/>
  <c r="F14" i="73"/>
  <c r="G14" i="73"/>
  <c r="H14" i="73"/>
  <c r="J14" i="73"/>
  <c r="K14" i="73"/>
  <c r="Q14" i="73"/>
  <c r="AD14" i="73"/>
  <c r="AI14" i="73"/>
  <c r="E15" i="73"/>
  <c r="F15" i="73"/>
  <c r="G15" i="73"/>
  <c r="H15" i="73"/>
  <c r="J15" i="73"/>
  <c r="K15" i="73"/>
  <c r="Q15" i="73"/>
  <c r="AD15" i="73"/>
  <c r="AI15" i="73"/>
  <c r="E16" i="73"/>
  <c r="F16" i="73"/>
  <c r="G16" i="73"/>
  <c r="H16" i="73"/>
  <c r="J16" i="73"/>
  <c r="K16" i="73"/>
  <c r="Q16" i="73"/>
  <c r="AD16" i="73"/>
  <c r="AI16" i="73"/>
  <c r="E17" i="73"/>
  <c r="F17" i="73"/>
  <c r="G17" i="73"/>
  <c r="H17" i="73"/>
  <c r="J17" i="73"/>
  <c r="K17" i="73"/>
  <c r="Q17" i="73"/>
  <c r="AD17" i="73"/>
  <c r="AI17" i="73"/>
  <c r="E18" i="73"/>
  <c r="F18" i="73"/>
  <c r="G18" i="73"/>
  <c r="H18" i="73"/>
  <c r="J18" i="73"/>
  <c r="K18" i="73"/>
  <c r="Q18" i="73"/>
  <c r="AD18" i="73"/>
  <c r="AI18" i="73"/>
  <c r="E19" i="73"/>
  <c r="F19" i="73"/>
  <c r="G19" i="73"/>
  <c r="H19" i="73"/>
  <c r="J19" i="73"/>
  <c r="K19" i="73"/>
  <c r="Q19" i="73"/>
  <c r="AD19" i="73"/>
  <c r="AE19" i="73"/>
  <c r="AF19" i="73"/>
  <c r="AG19" i="73"/>
  <c r="AI19" i="73"/>
  <c r="E20" i="73"/>
  <c r="F20" i="73"/>
  <c r="G20" i="73"/>
  <c r="H20" i="73"/>
  <c r="J20" i="73"/>
  <c r="K20" i="73"/>
  <c r="Q20" i="73"/>
  <c r="AD20" i="73"/>
  <c r="AE20" i="73"/>
  <c r="AF20" i="73"/>
  <c r="AG20" i="73"/>
  <c r="AI20" i="73"/>
  <c r="E21" i="73"/>
  <c r="F21" i="73"/>
  <c r="G21" i="73"/>
  <c r="H21" i="73"/>
  <c r="J21" i="73"/>
  <c r="K21" i="73"/>
  <c r="Q21" i="73"/>
  <c r="AD21" i="73"/>
  <c r="AE21" i="73"/>
  <c r="AF21" i="73"/>
  <c r="AG21" i="73"/>
  <c r="AI21" i="73"/>
  <c r="E22" i="73"/>
  <c r="F22" i="73"/>
  <c r="G22" i="73"/>
  <c r="H22" i="73"/>
  <c r="J22" i="73"/>
  <c r="K22" i="73"/>
  <c r="Q22" i="73"/>
  <c r="AD22" i="73"/>
  <c r="AE22" i="73"/>
  <c r="AF22" i="73"/>
  <c r="AG22" i="73"/>
  <c r="AI22" i="73"/>
  <c r="E23" i="73"/>
  <c r="F23" i="73"/>
  <c r="G23" i="73"/>
  <c r="H23" i="73"/>
  <c r="J23" i="73"/>
  <c r="K23" i="73"/>
  <c r="Q23" i="73"/>
  <c r="AD23" i="73"/>
  <c r="AE23" i="73"/>
  <c r="AF23" i="73"/>
  <c r="AG23" i="73"/>
  <c r="AI23" i="73"/>
  <c r="E24" i="73"/>
  <c r="F24" i="73"/>
  <c r="G24" i="73"/>
  <c r="H24" i="73"/>
  <c r="J24" i="73"/>
  <c r="K24" i="73"/>
  <c r="L24" i="73"/>
  <c r="Q24" i="73"/>
  <c r="AD24" i="73"/>
  <c r="AE24" i="73"/>
  <c r="AF24" i="73"/>
  <c r="AG24" i="73"/>
  <c r="AI24" i="73"/>
  <c r="E25" i="73"/>
  <c r="F25" i="73"/>
  <c r="G25" i="73"/>
  <c r="H25" i="73"/>
  <c r="J25" i="73"/>
  <c r="K25" i="73"/>
  <c r="Q25" i="73"/>
  <c r="AD25" i="73"/>
  <c r="AE25" i="73"/>
  <c r="AF25" i="73"/>
  <c r="AG25" i="73"/>
  <c r="AI25" i="73"/>
  <c r="E26" i="73"/>
  <c r="F26" i="73"/>
  <c r="G26" i="73"/>
  <c r="H26" i="73"/>
  <c r="J26" i="73"/>
  <c r="K26" i="73"/>
  <c r="Q26" i="73"/>
  <c r="AD26" i="73"/>
  <c r="AE26" i="73"/>
  <c r="AF26" i="73"/>
  <c r="AG26" i="73"/>
  <c r="AI26" i="73"/>
  <c r="E27" i="73"/>
  <c r="F27" i="73"/>
  <c r="G27" i="73"/>
  <c r="H27" i="73"/>
  <c r="J27" i="73"/>
  <c r="K27" i="73"/>
  <c r="Q27" i="73"/>
  <c r="AD27" i="73"/>
  <c r="AE27" i="73"/>
  <c r="AF27" i="73"/>
  <c r="AG27" i="73"/>
  <c r="AI27" i="73"/>
  <c r="E28" i="73"/>
  <c r="F28" i="73"/>
  <c r="G28" i="73"/>
  <c r="H28" i="73"/>
  <c r="J28" i="73"/>
  <c r="K28" i="73"/>
  <c r="Q28" i="73"/>
  <c r="AD28" i="73"/>
  <c r="AE28" i="73"/>
  <c r="AF28" i="73"/>
  <c r="AG28" i="73"/>
  <c r="AI28" i="73"/>
  <c r="E29" i="73"/>
  <c r="F29" i="73"/>
  <c r="G29" i="73"/>
  <c r="H29" i="73"/>
  <c r="J29" i="73"/>
  <c r="K29" i="73"/>
  <c r="Q29" i="73"/>
  <c r="AD29" i="73"/>
  <c r="AE29" i="73"/>
  <c r="AF29" i="73"/>
  <c r="AG29" i="73"/>
  <c r="AI29" i="73"/>
  <c r="E30" i="73"/>
  <c r="F30" i="73"/>
  <c r="G30" i="73"/>
  <c r="H30" i="73"/>
  <c r="J30" i="73"/>
  <c r="K30" i="73"/>
  <c r="Q30" i="73"/>
  <c r="AD30" i="73"/>
  <c r="AE30" i="73"/>
  <c r="AF30" i="73"/>
  <c r="AG30" i="73"/>
  <c r="AI30" i="73"/>
  <c r="E31" i="73"/>
  <c r="F31" i="73"/>
  <c r="G31" i="73"/>
  <c r="H31" i="73"/>
  <c r="J31" i="73"/>
  <c r="K31" i="73"/>
  <c r="Q31" i="73"/>
  <c r="AD31" i="73"/>
  <c r="AE31" i="73"/>
  <c r="AF31" i="73"/>
  <c r="AG31" i="73"/>
  <c r="AI31" i="73"/>
  <c r="E32" i="73"/>
  <c r="F32" i="73"/>
  <c r="G32" i="73"/>
  <c r="H32" i="73"/>
  <c r="J32" i="73"/>
  <c r="K32" i="73"/>
  <c r="Q32" i="73"/>
  <c r="AD32" i="73"/>
  <c r="AE32" i="73"/>
  <c r="AF32" i="73"/>
  <c r="AG32" i="73"/>
  <c r="AI32" i="73"/>
  <c r="E33" i="73"/>
  <c r="F33" i="73"/>
  <c r="G33" i="73"/>
  <c r="H33" i="73"/>
  <c r="J33" i="73"/>
  <c r="K33" i="73"/>
  <c r="Q33" i="73"/>
  <c r="AD33" i="73"/>
  <c r="AE33" i="73"/>
  <c r="AF33" i="73"/>
  <c r="AG33" i="73"/>
  <c r="AI33" i="73"/>
  <c r="E34" i="73"/>
  <c r="F34" i="73"/>
  <c r="G34" i="73"/>
  <c r="H34" i="73"/>
  <c r="J34" i="73"/>
  <c r="K34" i="73"/>
  <c r="Q34" i="73"/>
  <c r="AD34" i="73"/>
  <c r="AE34" i="73"/>
  <c r="AF34" i="73"/>
  <c r="AG34" i="73"/>
  <c r="AI34" i="73"/>
  <c r="E35" i="73"/>
  <c r="F35" i="73"/>
  <c r="G35" i="73"/>
  <c r="H35" i="73"/>
  <c r="J35" i="73"/>
  <c r="K35" i="73"/>
  <c r="Q35" i="73"/>
  <c r="AD35" i="73"/>
  <c r="AE35" i="73"/>
  <c r="AF35" i="73"/>
  <c r="AG35" i="73"/>
  <c r="AI35" i="73"/>
  <c r="E36" i="73"/>
  <c r="F36" i="73"/>
  <c r="G36" i="73"/>
  <c r="H36" i="73"/>
  <c r="J36" i="73"/>
  <c r="K36" i="73"/>
  <c r="Q36" i="73"/>
  <c r="AD36" i="73"/>
  <c r="AE36" i="73"/>
  <c r="AF36" i="73"/>
  <c r="AG36" i="73"/>
  <c r="AI36" i="73"/>
  <c r="E37" i="73"/>
  <c r="F37" i="73"/>
  <c r="G37" i="73"/>
  <c r="H37" i="73"/>
  <c r="J37" i="73"/>
  <c r="K37" i="73"/>
  <c r="Q37" i="73"/>
  <c r="AD37" i="73"/>
  <c r="AE37" i="73"/>
  <c r="AF37" i="73"/>
  <c r="AG37" i="73"/>
  <c r="AI37" i="73"/>
  <c r="E38" i="73"/>
  <c r="F38" i="73"/>
  <c r="G38" i="73"/>
  <c r="H38" i="73"/>
  <c r="J38" i="73"/>
  <c r="K38" i="73"/>
  <c r="Q38" i="73"/>
  <c r="AD38" i="73"/>
  <c r="AE38" i="73"/>
  <c r="AF38" i="73"/>
  <c r="AG38" i="73"/>
  <c r="AI38" i="73"/>
  <c r="E39" i="73"/>
  <c r="F39" i="73"/>
  <c r="G39" i="73"/>
  <c r="H39" i="73"/>
  <c r="J39" i="73"/>
  <c r="K39" i="73"/>
  <c r="Q39" i="73"/>
  <c r="AD39" i="73"/>
  <c r="AE39" i="73"/>
  <c r="AF39" i="73"/>
  <c r="AG39" i="73"/>
  <c r="AI39" i="73"/>
  <c r="E40" i="73"/>
  <c r="F40" i="73"/>
  <c r="G40" i="73"/>
  <c r="H40" i="73"/>
  <c r="J40" i="73"/>
  <c r="K40" i="73"/>
  <c r="Q40" i="73"/>
  <c r="AD40" i="73"/>
  <c r="AE40" i="73"/>
  <c r="AF40" i="73"/>
  <c r="AG40" i="73"/>
  <c r="AI40" i="73"/>
  <c r="E41" i="73"/>
  <c r="F41" i="73"/>
  <c r="G41" i="73"/>
  <c r="H41" i="73"/>
  <c r="J41" i="73"/>
  <c r="K41" i="73"/>
  <c r="Q41" i="73"/>
  <c r="AD41" i="73"/>
  <c r="AE41" i="73"/>
  <c r="AF41" i="73"/>
  <c r="AG41" i="73"/>
  <c r="AI41" i="73"/>
  <c r="E42" i="73"/>
  <c r="F42" i="73"/>
  <c r="G42" i="73"/>
  <c r="H42" i="73"/>
  <c r="J42" i="73"/>
  <c r="K42" i="73"/>
  <c r="Q42" i="73"/>
  <c r="AD42" i="73"/>
  <c r="AE42" i="73"/>
  <c r="AF42" i="73"/>
  <c r="AG42" i="73"/>
  <c r="AI42" i="73"/>
  <c r="E43" i="73"/>
  <c r="F43" i="73"/>
  <c r="G43" i="73"/>
  <c r="H43" i="73"/>
  <c r="J43" i="73"/>
  <c r="K43" i="73"/>
  <c r="Q43" i="73"/>
  <c r="AD43" i="73"/>
  <c r="AE43" i="73"/>
  <c r="AF43" i="73"/>
  <c r="AG43" i="73"/>
  <c r="AI43" i="73"/>
  <c r="E44" i="73"/>
  <c r="F44" i="73"/>
  <c r="G44" i="73"/>
  <c r="H44" i="73"/>
  <c r="J44" i="73"/>
  <c r="K44" i="73"/>
  <c r="Q44" i="73"/>
  <c r="AD44" i="73"/>
  <c r="AE44" i="73"/>
  <c r="AF44" i="73"/>
  <c r="AG44" i="73"/>
  <c r="AI44" i="73"/>
  <c r="E45" i="73"/>
  <c r="F45" i="73"/>
  <c r="G45" i="73"/>
  <c r="H45" i="73"/>
  <c r="J45" i="73"/>
  <c r="K45" i="73"/>
  <c r="Q45" i="73"/>
  <c r="AD45" i="73"/>
  <c r="AE45" i="73"/>
  <c r="AF45" i="73"/>
  <c r="AG45" i="73"/>
  <c r="AI45" i="73"/>
  <c r="E46" i="73"/>
  <c r="F46" i="73"/>
  <c r="G46" i="73"/>
  <c r="H46" i="73"/>
  <c r="J46" i="73"/>
  <c r="K46" i="73"/>
  <c r="Q46" i="73"/>
  <c r="AD46" i="73"/>
  <c r="AE46" i="73"/>
  <c r="AF46" i="73"/>
  <c r="AG46" i="73"/>
  <c r="AI46" i="73"/>
  <c r="E47" i="73"/>
  <c r="F47" i="73"/>
  <c r="G47" i="73"/>
  <c r="H47" i="73"/>
  <c r="J47" i="73"/>
  <c r="K47" i="73"/>
  <c r="Q47" i="73"/>
  <c r="AD47" i="73"/>
  <c r="AE47" i="73"/>
  <c r="AF47" i="73"/>
  <c r="AG47" i="73"/>
  <c r="AI47" i="73"/>
  <c r="E48" i="73"/>
  <c r="F48" i="73"/>
  <c r="G48" i="73"/>
  <c r="H48" i="73"/>
  <c r="I48" i="73"/>
  <c r="J48" i="73"/>
  <c r="K48" i="73"/>
  <c r="Q48" i="73"/>
  <c r="AD48" i="73"/>
  <c r="AE48" i="73"/>
  <c r="AF48" i="73"/>
  <c r="AG48" i="73"/>
  <c r="AI48" i="73"/>
  <c r="E49" i="73"/>
  <c r="F49" i="73"/>
  <c r="G49" i="73"/>
  <c r="H49" i="73"/>
  <c r="J49" i="73"/>
  <c r="K49" i="73"/>
  <c r="Q49" i="73"/>
  <c r="AD49" i="73"/>
  <c r="AE49" i="73"/>
  <c r="AF49" i="73"/>
  <c r="AG49" i="73"/>
  <c r="AI49" i="73"/>
  <c r="E50" i="73"/>
  <c r="F50" i="73"/>
  <c r="G50" i="73"/>
  <c r="H50" i="73"/>
  <c r="I50" i="73"/>
  <c r="J50" i="73"/>
  <c r="K50" i="73"/>
  <c r="Q50" i="73"/>
  <c r="AD50" i="73"/>
  <c r="AE50" i="73"/>
  <c r="AF50" i="73"/>
  <c r="AG50" i="73"/>
  <c r="AI50" i="73"/>
  <c r="E51" i="73"/>
  <c r="F51" i="73"/>
  <c r="G51" i="73"/>
  <c r="H51" i="73"/>
  <c r="J51" i="73"/>
  <c r="K51" i="73"/>
  <c r="Q51" i="73"/>
  <c r="E52" i="73"/>
  <c r="L52" i="73"/>
  <c r="F52" i="73"/>
  <c r="G52" i="73"/>
  <c r="H52" i="73"/>
  <c r="J52" i="73"/>
  <c r="K52" i="73"/>
  <c r="Q52" i="73"/>
  <c r="E53" i="73"/>
  <c r="F53" i="73"/>
  <c r="G53" i="73"/>
  <c r="H53" i="73"/>
  <c r="J53" i="73"/>
  <c r="K53" i="73"/>
  <c r="Q53" i="73"/>
  <c r="E54" i="73"/>
  <c r="O54" i="73"/>
  <c r="F54" i="73"/>
  <c r="G54" i="73"/>
  <c r="H54" i="73"/>
  <c r="J54" i="73"/>
  <c r="K54" i="73"/>
  <c r="Q54" i="73"/>
  <c r="E55" i="73"/>
  <c r="F55" i="73"/>
  <c r="G55" i="73"/>
  <c r="H55" i="73"/>
  <c r="J55" i="73"/>
  <c r="K55" i="73"/>
  <c r="Q55" i="73"/>
  <c r="E56" i="73"/>
  <c r="O56" i="73"/>
  <c r="F56" i="73"/>
  <c r="G56" i="73"/>
  <c r="H56" i="73"/>
  <c r="J56" i="73"/>
  <c r="K56" i="73"/>
  <c r="Q56" i="73"/>
  <c r="E57" i="73"/>
  <c r="F57" i="73"/>
  <c r="G57" i="73"/>
  <c r="H57" i="73"/>
  <c r="J57" i="73"/>
  <c r="K57" i="73"/>
  <c r="Q57" i="73"/>
  <c r="E58" i="73"/>
  <c r="F58" i="73"/>
  <c r="G58" i="73"/>
  <c r="H58" i="73"/>
  <c r="J58" i="73"/>
  <c r="K58" i="73"/>
  <c r="Q58" i="73"/>
  <c r="E59" i="73"/>
  <c r="O59" i="73"/>
  <c r="F59" i="73"/>
  <c r="G59" i="73"/>
  <c r="H59" i="73"/>
  <c r="J59" i="73"/>
  <c r="K59" i="73"/>
  <c r="Q59" i="73"/>
  <c r="E60" i="73"/>
  <c r="F60" i="73"/>
  <c r="G60" i="73"/>
  <c r="H60" i="73"/>
  <c r="J60" i="73"/>
  <c r="K60" i="73"/>
  <c r="Q60" i="73"/>
  <c r="E61" i="73"/>
  <c r="H61" i="73"/>
  <c r="I61" i="73"/>
  <c r="F61" i="73"/>
  <c r="G61" i="73"/>
  <c r="J61" i="73"/>
  <c r="K61" i="73"/>
  <c r="Q61" i="73"/>
  <c r="E62" i="73"/>
  <c r="O62" i="73"/>
  <c r="F62" i="73"/>
  <c r="G62" i="73"/>
  <c r="H62" i="73"/>
  <c r="J62" i="73"/>
  <c r="K62" i="73"/>
  <c r="Q62" i="73"/>
  <c r="E63" i="73"/>
  <c r="O63" i="73"/>
  <c r="F63" i="73"/>
  <c r="G63" i="73"/>
  <c r="H63" i="73"/>
  <c r="J63" i="73"/>
  <c r="K63" i="73"/>
  <c r="Q63" i="73"/>
  <c r="E64" i="73"/>
  <c r="F64" i="73"/>
  <c r="G64" i="73"/>
  <c r="H64" i="73"/>
  <c r="J64" i="73"/>
  <c r="K64" i="73"/>
  <c r="Q64" i="73"/>
  <c r="E65" i="73"/>
  <c r="F65" i="73"/>
  <c r="G65" i="73"/>
  <c r="H65" i="73"/>
  <c r="I65" i="73"/>
  <c r="J65" i="73"/>
  <c r="K65" i="73"/>
  <c r="Q65" i="73"/>
  <c r="E66" i="73"/>
  <c r="O66" i="73"/>
  <c r="F66" i="73"/>
  <c r="G66" i="73"/>
  <c r="H66" i="73"/>
  <c r="J66" i="73"/>
  <c r="K66" i="73"/>
  <c r="Q66" i="73"/>
  <c r="E67" i="73"/>
  <c r="L67" i="73"/>
  <c r="F67" i="73"/>
  <c r="G67" i="73"/>
  <c r="H67" i="73"/>
  <c r="J67" i="73"/>
  <c r="K67" i="73"/>
  <c r="Q67" i="73"/>
  <c r="E68" i="73"/>
  <c r="F68" i="73"/>
  <c r="G68" i="73"/>
  <c r="H68" i="73"/>
  <c r="J68" i="73"/>
  <c r="K68" i="73"/>
  <c r="Q68" i="73"/>
  <c r="E69" i="73"/>
  <c r="F69" i="73"/>
  <c r="G69" i="73"/>
  <c r="H69" i="73"/>
  <c r="J69" i="73"/>
  <c r="K69" i="73"/>
  <c r="Q69" i="73"/>
  <c r="E70" i="73"/>
  <c r="F70" i="73"/>
  <c r="G70" i="73"/>
  <c r="H70" i="73"/>
  <c r="J70" i="73"/>
  <c r="K70" i="73"/>
  <c r="Q70" i="73"/>
  <c r="E71" i="73"/>
  <c r="O71" i="73"/>
  <c r="F71" i="73"/>
  <c r="G71" i="73"/>
  <c r="H71" i="73"/>
  <c r="J71" i="73"/>
  <c r="K71" i="73"/>
  <c r="Q71" i="73"/>
  <c r="E72" i="73"/>
  <c r="F72" i="73"/>
  <c r="G72" i="73"/>
  <c r="H72" i="73"/>
  <c r="J72" i="73"/>
  <c r="K72" i="73"/>
  <c r="Q72" i="73"/>
  <c r="E73" i="73"/>
  <c r="F73" i="73"/>
  <c r="G73" i="73"/>
  <c r="H73" i="73"/>
  <c r="J73" i="73"/>
  <c r="K73" i="73"/>
  <c r="Q73" i="73"/>
  <c r="E74" i="73"/>
  <c r="F74" i="73"/>
  <c r="G74" i="73"/>
  <c r="H74" i="73"/>
  <c r="J74" i="73"/>
  <c r="K74" i="73"/>
  <c r="Q74" i="73"/>
  <c r="E75" i="73"/>
  <c r="F75" i="73"/>
  <c r="G75" i="73"/>
  <c r="H75" i="73"/>
  <c r="J75" i="73"/>
  <c r="L75" i="73"/>
  <c r="K75" i="73"/>
  <c r="Q75" i="73"/>
  <c r="E76" i="73"/>
  <c r="F76" i="73"/>
  <c r="G76" i="73"/>
  <c r="H76" i="73"/>
  <c r="J76" i="73"/>
  <c r="K76" i="73"/>
  <c r="Q76" i="73"/>
  <c r="E77" i="73"/>
  <c r="F77" i="73"/>
  <c r="G77" i="73"/>
  <c r="H77" i="73"/>
  <c r="J77" i="73"/>
  <c r="K77" i="73"/>
  <c r="Q77" i="73"/>
  <c r="E78" i="73"/>
  <c r="F78" i="73"/>
  <c r="G78" i="73"/>
  <c r="H78" i="73"/>
  <c r="J78" i="73"/>
  <c r="K78" i="73"/>
  <c r="Q78" i="73"/>
  <c r="E79" i="73"/>
  <c r="F79" i="73"/>
  <c r="G79" i="73"/>
  <c r="H79" i="73"/>
  <c r="J79" i="73"/>
  <c r="K79" i="73"/>
  <c r="Q79" i="73"/>
  <c r="E80" i="73"/>
  <c r="F80" i="73"/>
  <c r="G80" i="73"/>
  <c r="H80" i="73"/>
  <c r="J80" i="73"/>
  <c r="K80" i="73"/>
  <c r="Q80" i="73"/>
  <c r="E81" i="73"/>
  <c r="F81" i="73"/>
  <c r="G81" i="73"/>
  <c r="H81" i="73"/>
  <c r="J81" i="73"/>
  <c r="K81" i="73"/>
  <c r="Q81" i="73"/>
  <c r="E82" i="73"/>
  <c r="F82" i="73"/>
  <c r="G82" i="73"/>
  <c r="H82" i="73"/>
  <c r="J82" i="73"/>
  <c r="K82" i="73"/>
  <c r="Q82" i="73"/>
  <c r="E83" i="73"/>
  <c r="H83" i="73"/>
  <c r="I83" i="73"/>
  <c r="F83" i="73"/>
  <c r="G83" i="73"/>
  <c r="J83" i="73"/>
  <c r="K83" i="73"/>
  <c r="Q83" i="73"/>
  <c r="E84" i="73"/>
  <c r="F84" i="73"/>
  <c r="G84" i="73"/>
  <c r="H84" i="73"/>
  <c r="J84" i="73"/>
  <c r="K84" i="73"/>
  <c r="Q84" i="73"/>
  <c r="E85" i="73"/>
  <c r="F85" i="73"/>
  <c r="G85" i="73"/>
  <c r="H85" i="73"/>
  <c r="I85" i="73"/>
  <c r="J85" i="73"/>
  <c r="K85" i="73"/>
  <c r="Q85" i="73"/>
  <c r="E86" i="73"/>
  <c r="F86" i="73"/>
  <c r="G86" i="73"/>
  <c r="H86" i="73"/>
  <c r="J86" i="73"/>
  <c r="K86" i="73"/>
  <c r="Q86" i="73"/>
  <c r="E87" i="73"/>
  <c r="F87" i="73"/>
  <c r="G87" i="73"/>
  <c r="H87" i="73"/>
  <c r="J87" i="73"/>
  <c r="K87" i="73"/>
  <c r="Q87" i="73"/>
  <c r="E88" i="73"/>
  <c r="F88" i="73"/>
  <c r="G88" i="73"/>
  <c r="H88" i="73"/>
  <c r="J88" i="73"/>
  <c r="K88" i="73"/>
  <c r="Q88" i="73"/>
  <c r="E89" i="73"/>
  <c r="F89" i="73"/>
  <c r="G89" i="73"/>
  <c r="H89" i="73"/>
  <c r="J89" i="73"/>
  <c r="K89" i="73"/>
  <c r="Q89" i="73"/>
  <c r="E90" i="73"/>
  <c r="F90" i="73"/>
  <c r="G90" i="73"/>
  <c r="H90" i="73"/>
  <c r="J90" i="73"/>
  <c r="N90" i="73"/>
  <c r="K90" i="73"/>
  <c r="Q90" i="73"/>
  <c r="E91" i="73"/>
  <c r="F91" i="73"/>
  <c r="G91" i="73"/>
  <c r="H91" i="73"/>
  <c r="J91" i="73"/>
  <c r="K91" i="73"/>
  <c r="Q91" i="73"/>
  <c r="E92" i="73"/>
  <c r="F92" i="73"/>
  <c r="G92" i="73"/>
  <c r="H92" i="73"/>
  <c r="J92" i="73"/>
  <c r="L92" i="73"/>
  <c r="K92" i="73"/>
  <c r="Q92" i="73"/>
  <c r="E93" i="73"/>
  <c r="F93" i="73"/>
  <c r="G93" i="73"/>
  <c r="H93" i="73"/>
  <c r="J93" i="73"/>
  <c r="K93" i="73"/>
  <c r="Q93" i="73"/>
  <c r="E94" i="73"/>
  <c r="O94" i="73"/>
  <c r="F94" i="73"/>
  <c r="G94" i="73"/>
  <c r="H94" i="73"/>
  <c r="I94" i="73"/>
  <c r="J94" i="73"/>
  <c r="K94" i="73"/>
  <c r="Q94" i="73"/>
  <c r="E95" i="73"/>
  <c r="O95" i="73"/>
  <c r="F95" i="73"/>
  <c r="G95" i="73"/>
  <c r="H95" i="73"/>
  <c r="I95" i="73"/>
  <c r="J95" i="73"/>
  <c r="K95" i="73"/>
  <c r="Q95" i="73"/>
  <c r="E96" i="73"/>
  <c r="L96" i="73"/>
  <c r="F96" i="73"/>
  <c r="G96" i="73"/>
  <c r="H96" i="73"/>
  <c r="I96" i="73"/>
  <c r="J96" i="73"/>
  <c r="K96" i="73"/>
  <c r="N96" i="73"/>
  <c r="O96" i="73"/>
  <c r="Q96" i="73"/>
  <c r="E97" i="73"/>
  <c r="N97" i="73"/>
  <c r="F97" i="73"/>
  <c r="G97" i="73"/>
  <c r="H97" i="73"/>
  <c r="I97" i="73"/>
  <c r="J97" i="73"/>
  <c r="K97" i="73"/>
  <c r="O97" i="73"/>
  <c r="Q97" i="73"/>
  <c r="E98" i="73"/>
  <c r="N98" i="73"/>
  <c r="F98" i="73"/>
  <c r="G98" i="73"/>
  <c r="H98" i="73"/>
  <c r="J98" i="73"/>
  <c r="K98" i="73"/>
  <c r="Q98" i="73"/>
  <c r="E99" i="73"/>
  <c r="F99" i="73"/>
  <c r="G99" i="73"/>
  <c r="H99" i="73"/>
  <c r="I99" i="73"/>
  <c r="J99" i="73"/>
  <c r="K99" i="73"/>
  <c r="Q99" i="73"/>
  <c r="E100" i="73"/>
  <c r="N100" i="73"/>
  <c r="F100" i="73"/>
  <c r="G100" i="73"/>
  <c r="H100" i="73"/>
  <c r="J100" i="73"/>
  <c r="K100" i="73"/>
  <c r="Q100" i="73"/>
  <c r="E101" i="73"/>
  <c r="N101" i="73"/>
  <c r="F101" i="73"/>
  <c r="G101" i="73"/>
  <c r="H101" i="73"/>
  <c r="J101" i="73"/>
  <c r="K101" i="73"/>
  <c r="Q101" i="73"/>
  <c r="E102" i="73"/>
  <c r="N102" i="73"/>
  <c r="F102" i="73"/>
  <c r="G102" i="73"/>
  <c r="H102" i="73"/>
  <c r="J102" i="73"/>
  <c r="K102" i="73"/>
  <c r="Q102" i="73"/>
  <c r="E103" i="73"/>
  <c r="F103" i="73"/>
  <c r="G103" i="73"/>
  <c r="H103" i="73"/>
  <c r="I103" i="73"/>
  <c r="J103" i="73"/>
  <c r="K103" i="73"/>
  <c r="Q103" i="73"/>
  <c r="E104" i="73"/>
  <c r="L104" i="73"/>
  <c r="F104" i="73"/>
  <c r="G104" i="73"/>
  <c r="H104" i="73"/>
  <c r="J104" i="73"/>
  <c r="K104" i="73"/>
  <c r="N104" i="73"/>
  <c r="Q104" i="73"/>
  <c r="E105" i="73"/>
  <c r="N105" i="73"/>
  <c r="F105" i="73"/>
  <c r="G105" i="73"/>
  <c r="H105" i="73"/>
  <c r="I105" i="73"/>
  <c r="J105" i="73"/>
  <c r="K105" i="73"/>
  <c r="O105" i="73"/>
  <c r="Q105" i="73"/>
  <c r="E106" i="73"/>
  <c r="N106" i="73"/>
  <c r="F106" i="73"/>
  <c r="G106" i="73"/>
  <c r="H106" i="73"/>
  <c r="J106" i="73"/>
  <c r="K106" i="73"/>
  <c r="Q106" i="73"/>
  <c r="E107" i="73"/>
  <c r="H107" i="73"/>
  <c r="I107" i="73"/>
  <c r="F107" i="73"/>
  <c r="G107" i="73"/>
  <c r="J107" i="73"/>
  <c r="K107" i="73"/>
  <c r="Q107" i="73"/>
  <c r="E108" i="73"/>
  <c r="L108" i="73"/>
  <c r="F108" i="73"/>
  <c r="G108" i="73"/>
  <c r="H108" i="73"/>
  <c r="J108" i="73"/>
  <c r="K108" i="73"/>
  <c r="Q108" i="73"/>
  <c r="E109" i="73"/>
  <c r="N109" i="73"/>
  <c r="F109" i="73"/>
  <c r="G109" i="73"/>
  <c r="H109" i="73"/>
  <c r="J109" i="73"/>
  <c r="K109" i="73"/>
  <c r="Q109" i="73"/>
  <c r="A3" i="72"/>
  <c r="B3" i="72"/>
  <c r="A4" i="72"/>
  <c r="B4" i="72"/>
  <c r="A5" i="72"/>
  <c r="B5" i="72"/>
  <c r="A6" i="72"/>
  <c r="B6" i="72"/>
  <c r="A7" i="72"/>
  <c r="B7" i="72"/>
  <c r="A8" i="72"/>
  <c r="B8" i="72"/>
  <c r="A9" i="72"/>
  <c r="B9" i="72"/>
  <c r="A10" i="72"/>
  <c r="B10" i="72"/>
  <c r="A11" i="72"/>
  <c r="B11" i="72"/>
  <c r="A12" i="72"/>
  <c r="B12" i="72"/>
  <c r="A13" i="72"/>
  <c r="B13" i="72"/>
  <c r="A14" i="72"/>
  <c r="B14" i="72"/>
  <c r="A15" i="72"/>
  <c r="B15" i="72"/>
  <c r="A16" i="72"/>
  <c r="B16" i="72"/>
  <c r="A17" i="72"/>
  <c r="B17" i="72"/>
  <c r="A18" i="72"/>
  <c r="B18" i="72"/>
  <c r="A19" i="72"/>
  <c r="B19" i="72"/>
  <c r="A20" i="72"/>
  <c r="B20" i="72"/>
  <c r="A21" i="72"/>
  <c r="B21" i="72"/>
  <c r="A22" i="72"/>
  <c r="B22" i="72"/>
  <c r="A23" i="72"/>
  <c r="B23" i="72"/>
  <c r="A24" i="72"/>
  <c r="B24" i="72"/>
  <c r="A25" i="72"/>
  <c r="B25" i="72"/>
  <c r="A26" i="72"/>
  <c r="B26" i="72"/>
  <c r="A27" i="72"/>
  <c r="B27" i="72"/>
  <c r="A28" i="72"/>
  <c r="B28" i="72"/>
  <c r="A29" i="72"/>
  <c r="B29" i="72"/>
  <c r="A30" i="72"/>
  <c r="B30" i="72"/>
  <c r="A31" i="72"/>
  <c r="B31" i="72"/>
  <c r="A32" i="72"/>
  <c r="B32" i="72"/>
  <c r="A33" i="72"/>
  <c r="B33" i="72"/>
  <c r="A34" i="72"/>
  <c r="B34" i="72"/>
  <c r="A35" i="72"/>
  <c r="B35" i="72"/>
  <c r="A36" i="72"/>
  <c r="B36" i="72"/>
  <c r="A37" i="72"/>
  <c r="B37" i="72"/>
  <c r="A38" i="72"/>
  <c r="B38" i="72"/>
  <c r="A39" i="72"/>
  <c r="B39" i="72"/>
  <c r="A40" i="72"/>
  <c r="B40" i="72"/>
  <c r="A41" i="72"/>
  <c r="B41" i="72"/>
  <c r="A42" i="72"/>
  <c r="B42" i="72"/>
  <c r="A43" i="72"/>
  <c r="B43" i="72"/>
  <c r="A44" i="72"/>
  <c r="B44" i="72"/>
  <c r="A45" i="72"/>
  <c r="B45" i="72"/>
  <c r="A46" i="72"/>
  <c r="B46" i="72"/>
  <c r="A47" i="72"/>
  <c r="B47" i="72"/>
  <c r="A48" i="72"/>
  <c r="B48" i="72"/>
  <c r="A49" i="72"/>
  <c r="B49" i="72"/>
  <c r="A50" i="72"/>
  <c r="B50" i="72"/>
  <c r="A51" i="72"/>
  <c r="B51" i="72"/>
  <c r="A52" i="72"/>
  <c r="B52" i="72"/>
  <c r="A53" i="72"/>
  <c r="B53" i="72"/>
  <c r="A54" i="72"/>
  <c r="B54" i="72"/>
  <c r="A55" i="72"/>
  <c r="B55" i="72"/>
  <c r="A56" i="72"/>
  <c r="B56" i="72"/>
  <c r="A57" i="72"/>
  <c r="B57" i="72"/>
  <c r="A58" i="72"/>
  <c r="B58" i="72"/>
  <c r="A59" i="72"/>
  <c r="B59" i="72"/>
  <c r="A60" i="72"/>
  <c r="B60" i="72"/>
  <c r="A61" i="72"/>
  <c r="B61" i="72"/>
  <c r="A62" i="72"/>
  <c r="B62" i="72"/>
  <c r="A63" i="72"/>
  <c r="B63" i="72"/>
  <c r="A64" i="72"/>
  <c r="B64" i="72"/>
  <c r="A65" i="72"/>
  <c r="B65" i="72"/>
  <c r="A66" i="72"/>
  <c r="B66" i="72"/>
  <c r="A67" i="72"/>
  <c r="B67" i="72"/>
  <c r="A68" i="72"/>
  <c r="B68" i="72"/>
  <c r="A69" i="72"/>
  <c r="B69" i="72"/>
  <c r="A70" i="72"/>
  <c r="B70" i="72"/>
  <c r="A71" i="72"/>
  <c r="B71" i="72"/>
  <c r="A72" i="72"/>
  <c r="B72" i="72"/>
  <c r="A73" i="72"/>
  <c r="B73" i="72"/>
  <c r="A74" i="72"/>
  <c r="B74" i="72"/>
  <c r="A75" i="72"/>
  <c r="B75" i="72"/>
  <c r="A76" i="72"/>
  <c r="B76" i="72"/>
  <c r="A77" i="72"/>
  <c r="B77" i="72"/>
  <c r="A78" i="72"/>
  <c r="B78" i="72"/>
  <c r="A79" i="72"/>
  <c r="B79" i="72"/>
  <c r="A80" i="72"/>
  <c r="B80" i="72"/>
  <c r="A81" i="72"/>
  <c r="B81" i="72"/>
  <c r="A82" i="72"/>
  <c r="B82" i="72"/>
  <c r="A83" i="72"/>
  <c r="B83" i="72"/>
  <c r="A84" i="72"/>
  <c r="B84" i="72"/>
  <c r="A85" i="72"/>
  <c r="B85" i="72"/>
  <c r="A86" i="72"/>
  <c r="B86" i="72"/>
  <c r="A87" i="72"/>
  <c r="B87" i="72"/>
  <c r="A88" i="72"/>
  <c r="B88" i="72"/>
  <c r="A89" i="72"/>
  <c r="B89" i="72"/>
  <c r="A90" i="72"/>
  <c r="B90" i="72"/>
  <c r="A91" i="72"/>
  <c r="B91" i="72"/>
  <c r="A92" i="72"/>
  <c r="B92" i="72"/>
  <c r="A93" i="72"/>
  <c r="B93" i="72"/>
  <c r="A94" i="72"/>
  <c r="B94" i="72"/>
  <c r="A95" i="72"/>
  <c r="B95" i="72"/>
  <c r="A96" i="72"/>
  <c r="B96" i="72"/>
  <c r="A97" i="72"/>
  <c r="B97" i="72"/>
  <c r="A98" i="72"/>
  <c r="B98" i="72"/>
  <c r="A99" i="72"/>
  <c r="B99" i="72"/>
  <c r="A100" i="72"/>
  <c r="B100" i="72"/>
  <c r="A101" i="72"/>
  <c r="B101" i="72"/>
  <c r="A102" i="72"/>
  <c r="B102" i="72"/>
  <c r="A106" i="72" a="1"/>
  <c r="A106" i="72"/>
  <c r="C4" i="70"/>
  <c r="E2" i="71"/>
  <c r="H2" i="71"/>
  <c r="F2" i="71"/>
  <c r="A48" i="71"/>
  <c r="G2" i="71"/>
  <c r="E3" i="71"/>
  <c r="H3" i="71"/>
  <c r="F3" i="71"/>
  <c r="G3" i="71"/>
  <c r="E4" i="71"/>
  <c r="H4" i="71"/>
  <c r="F4" i="71"/>
  <c r="G4" i="71"/>
  <c r="E5" i="71"/>
  <c r="H5" i="71"/>
  <c r="F5" i="71"/>
  <c r="G5" i="71"/>
  <c r="E6" i="71"/>
  <c r="H6" i="71"/>
  <c r="F6" i="71"/>
  <c r="A52" i="71"/>
  <c r="G6" i="71"/>
  <c r="E7" i="71"/>
  <c r="H7" i="71"/>
  <c r="F7" i="71"/>
  <c r="G7" i="71"/>
  <c r="E8" i="71"/>
  <c r="H8" i="71"/>
  <c r="F8" i="71"/>
  <c r="A54" i="71"/>
  <c r="G8" i="71"/>
  <c r="E9" i="71"/>
  <c r="H9" i="71"/>
  <c r="F9" i="71"/>
  <c r="G9" i="71"/>
  <c r="E10" i="71"/>
  <c r="H10" i="71"/>
  <c r="F10" i="71"/>
  <c r="A56" i="71"/>
  <c r="G10" i="71"/>
  <c r="E11" i="71"/>
  <c r="H11" i="71"/>
  <c r="F11" i="71"/>
  <c r="G11" i="71"/>
  <c r="E12" i="71"/>
  <c r="H12" i="71"/>
  <c r="F12" i="71"/>
  <c r="A58" i="71"/>
  <c r="G12" i="71"/>
  <c r="E13" i="71"/>
  <c r="H13" i="71"/>
  <c r="F13" i="71"/>
  <c r="G13" i="71"/>
  <c r="E14" i="71"/>
  <c r="H14" i="71"/>
  <c r="F14" i="71"/>
  <c r="G14" i="71"/>
  <c r="E15" i="71"/>
  <c r="H15" i="71"/>
  <c r="F15" i="71"/>
  <c r="G15" i="71"/>
  <c r="E16" i="71"/>
  <c r="H16" i="71"/>
  <c r="F16" i="71"/>
  <c r="A62" i="71"/>
  <c r="G16" i="71"/>
  <c r="E17" i="71"/>
  <c r="H17" i="71"/>
  <c r="F17" i="71"/>
  <c r="G17" i="71"/>
  <c r="E18" i="71"/>
  <c r="H18" i="71"/>
  <c r="F18" i="71"/>
  <c r="G18" i="71"/>
  <c r="E19" i="71"/>
  <c r="H19" i="71"/>
  <c r="F19" i="71"/>
  <c r="G19" i="71"/>
  <c r="E20" i="71"/>
  <c r="H20" i="71"/>
  <c r="F20" i="71"/>
  <c r="A66" i="71"/>
  <c r="G20" i="71"/>
  <c r="E21" i="71"/>
  <c r="H21" i="71"/>
  <c r="F21" i="71"/>
  <c r="G21" i="71"/>
  <c r="E22" i="71"/>
  <c r="H22" i="71"/>
  <c r="F22" i="71"/>
  <c r="G22" i="71"/>
  <c r="E23" i="71"/>
  <c r="H23" i="71"/>
  <c r="F23" i="71"/>
  <c r="G23" i="71"/>
  <c r="E24" i="71"/>
  <c r="H24" i="71"/>
  <c r="F24" i="71"/>
  <c r="A70" i="71"/>
  <c r="G24" i="71"/>
  <c r="E25" i="71"/>
  <c r="H25" i="71"/>
  <c r="F25" i="71"/>
  <c r="G25" i="71"/>
  <c r="E26" i="71"/>
  <c r="H26" i="71"/>
  <c r="F26" i="71"/>
  <c r="G26" i="71"/>
  <c r="E27" i="71"/>
  <c r="H27" i="71"/>
  <c r="F27" i="71"/>
  <c r="G27" i="71"/>
  <c r="E28" i="71"/>
  <c r="H28" i="71"/>
  <c r="F28" i="71"/>
  <c r="A74" i="71"/>
  <c r="G28" i="71"/>
  <c r="E29" i="71"/>
  <c r="H29" i="71"/>
  <c r="F29" i="71"/>
  <c r="G29" i="71"/>
  <c r="E30" i="71"/>
  <c r="H30" i="71"/>
  <c r="F30" i="71"/>
  <c r="G30" i="71"/>
  <c r="O30" i="71"/>
  <c r="Q30" i="71"/>
  <c r="E31" i="71"/>
  <c r="F31" i="71"/>
  <c r="A77" i="71"/>
  <c r="G31" i="71"/>
  <c r="H31" i="71"/>
  <c r="E32" i="71"/>
  <c r="F32" i="71"/>
  <c r="G32" i="71"/>
  <c r="H32" i="71"/>
  <c r="E33" i="71"/>
  <c r="F33" i="71"/>
  <c r="A79" i="71"/>
  <c r="G33" i="71"/>
  <c r="H33" i="71"/>
  <c r="E34" i="71"/>
  <c r="H34" i="71"/>
  <c r="F34" i="71"/>
  <c r="G34" i="71"/>
  <c r="E35" i="71"/>
  <c r="H35" i="71"/>
  <c r="F35" i="71"/>
  <c r="G35" i="71"/>
  <c r="E36" i="71"/>
  <c r="F36" i="71"/>
  <c r="A82" i="71"/>
  <c r="G36" i="71"/>
  <c r="H36" i="71"/>
  <c r="E37" i="71"/>
  <c r="F37" i="71"/>
  <c r="A83" i="71"/>
  <c r="G37" i="71"/>
  <c r="H37" i="71"/>
  <c r="E38" i="71"/>
  <c r="F38" i="71"/>
  <c r="G38" i="71"/>
  <c r="H38" i="71"/>
  <c r="E39" i="71"/>
  <c r="F39" i="71"/>
  <c r="A85" i="71"/>
  <c r="G39" i="71"/>
  <c r="H39" i="71"/>
  <c r="E40" i="71"/>
  <c r="F40" i="71"/>
  <c r="A86" i="71"/>
  <c r="G40" i="71"/>
  <c r="H40" i="71"/>
  <c r="E41" i="71"/>
  <c r="F41" i="71"/>
  <c r="G41" i="71"/>
  <c r="H41" i="71"/>
  <c r="A49" i="71"/>
  <c r="A50" i="71"/>
  <c r="A51" i="71"/>
  <c r="A53" i="71"/>
  <c r="A55" i="71"/>
  <c r="A57" i="71"/>
  <c r="A59" i="71"/>
  <c r="A60" i="71"/>
  <c r="A61" i="71"/>
  <c r="A63" i="71"/>
  <c r="A64" i="71"/>
  <c r="A65" i="71"/>
  <c r="A67" i="71"/>
  <c r="A68" i="71"/>
  <c r="A69" i="71"/>
  <c r="A71" i="71"/>
  <c r="A72" i="71"/>
  <c r="A73" i="71"/>
  <c r="A75" i="71"/>
  <c r="A76" i="71"/>
  <c r="A78" i="71"/>
  <c r="A80" i="71"/>
  <c r="A81" i="71"/>
  <c r="A84" i="71"/>
  <c r="C89" i="71"/>
  <c r="F89" i="71"/>
  <c r="R89" i="71"/>
  <c r="R90" i="71"/>
  <c r="R91" i="71"/>
  <c r="B5" i="70"/>
  <c r="B6" i="70"/>
  <c r="B7" i="70"/>
  <c r="B8" i="70"/>
  <c r="B9" i="70"/>
  <c r="B10" i="70"/>
  <c r="B11" i="70"/>
  <c r="B12" i="70"/>
  <c r="B13" i="70"/>
  <c r="B14" i="70"/>
  <c r="B15" i="70"/>
  <c r="B16" i="70"/>
  <c r="B17" i="70"/>
  <c r="B18" i="70"/>
  <c r="B19" i="70"/>
  <c r="B20" i="70"/>
  <c r="B21" i="70"/>
  <c r="B22" i="70"/>
  <c r="B23" i="70"/>
  <c r="B24" i="70"/>
  <c r="B25" i="70"/>
  <c r="B26" i="70"/>
  <c r="B27" i="70"/>
  <c r="B28" i="70"/>
  <c r="B29" i="70"/>
  <c r="B30" i="70"/>
  <c r="B31" i="70"/>
  <c r="B32" i="70"/>
  <c r="B33" i="70"/>
  <c r="B34" i="70"/>
  <c r="B35" i="70"/>
  <c r="B36" i="70"/>
  <c r="B37" i="70"/>
  <c r="B38" i="70"/>
  <c r="B39" i="70"/>
  <c r="B40" i="70"/>
  <c r="B41" i="70"/>
  <c r="B42" i="70"/>
  <c r="B43" i="70"/>
  <c r="B44" i="70"/>
  <c r="B45" i="70"/>
  <c r="B46" i="70"/>
  <c r="B47" i="70"/>
  <c r="B48" i="70"/>
  <c r="B49" i="70"/>
  <c r="B50" i="70"/>
  <c r="B51" i="70"/>
  <c r="B52" i="70"/>
  <c r="B53" i="70"/>
  <c r="B54" i="70"/>
  <c r="B55" i="70"/>
  <c r="B56" i="70"/>
  <c r="B57" i="70"/>
  <c r="B58" i="70"/>
  <c r="B59" i="70"/>
  <c r="B60" i="70"/>
  <c r="B61" i="70"/>
  <c r="B62" i="70"/>
  <c r="B63" i="70"/>
  <c r="B64" i="70"/>
  <c r="B65" i="70"/>
  <c r="B66" i="70"/>
  <c r="B67" i="70"/>
  <c r="B68" i="70"/>
  <c r="B69" i="70"/>
  <c r="B70" i="70"/>
  <c r="B71" i="70"/>
  <c r="B72" i="70"/>
  <c r="B73" i="70"/>
  <c r="B74" i="70"/>
  <c r="B75" i="70"/>
  <c r="B76" i="70"/>
  <c r="B77" i="70"/>
  <c r="B78" i="70"/>
  <c r="B79" i="70"/>
  <c r="B80" i="70"/>
  <c r="B81" i="70"/>
  <c r="B82" i="70"/>
  <c r="B83" i="70"/>
  <c r="B84" i="70"/>
  <c r="B85" i="70"/>
  <c r="B86" i="70"/>
  <c r="B87" i="70"/>
  <c r="B88" i="70"/>
  <c r="B89" i="70"/>
  <c r="B90" i="70"/>
  <c r="B91" i="70"/>
  <c r="B92" i="70"/>
  <c r="B93" i="70"/>
  <c r="B94" i="70"/>
  <c r="B95" i="70"/>
  <c r="B96" i="70"/>
  <c r="B97" i="70"/>
  <c r="B98" i="70"/>
  <c r="B99" i="70"/>
  <c r="B100" i="70"/>
  <c r="B101" i="70"/>
  <c r="B102" i="70"/>
  <c r="B103" i="70"/>
  <c r="B104" i="70"/>
  <c r="I102" i="73"/>
  <c r="I93" i="73"/>
  <c r="I76" i="73"/>
  <c r="N74" i="73"/>
  <c r="I72" i="73"/>
  <c r="I55" i="73"/>
  <c r="I49" i="73"/>
  <c r="L109" i="73"/>
  <c r="O108" i="73"/>
  <c r="L106" i="73"/>
  <c r="L101" i="73"/>
  <c r="O100" i="73"/>
  <c r="L105" i="73"/>
  <c r="O104" i="73"/>
  <c r="I104" i="73"/>
  <c r="N94" i="73"/>
  <c r="I91" i="73"/>
  <c r="I87" i="73"/>
  <c r="I43" i="73"/>
  <c r="I31" i="73"/>
  <c r="N24" i="73"/>
  <c r="L100" i="73"/>
  <c r="L98" i="73"/>
  <c r="P94" i="73"/>
  <c r="B94" i="73"/>
  <c r="C94" i="73"/>
  <c r="D94" i="73"/>
  <c r="L16" i="73"/>
  <c r="L12" i="73"/>
  <c r="N108" i="73"/>
  <c r="P108" i="73"/>
  <c r="B108" i="73"/>
  <c r="C108" i="73"/>
  <c r="D108" i="73"/>
  <c r="I108" i="73"/>
  <c r="I106" i="73"/>
  <c r="L102" i="73"/>
  <c r="O101" i="73"/>
  <c r="P101" i="73"/>
  <c r="I101" i="73"/>
  <c r="L97" i="73"/>
  <c r="L94" i="73"/>
  <c r="I90" i="73"/>
  <c r="I81" i="73"/>
  <c r="I78" i="73"/>
  <c r="I64" i="73"/>
  <c r="I60" i="73"/>
  <c r="I47" i="73"/>
  <c r="L25" i="73"/>
  <c r="L21" i="73"/>
  <c r="L19" i="73"/>
  <c r="N23" i="73"/>
  <c r="L18" i="73"/>
  <c r="L14" i="73"/>
  <c r="O109" i="73"/>
  <c r="P109" i="73"/>
  <c r="M109" i="73"/>
  <c r="I109" i="73"/>
  <c r="I100" i="73"/>
  <c r="I98" i="73"/>
  <c r="I75" i="73"/>
  <c r="I70" i="73"/>
  <c r="I58" i="73"/>
  <c r="I57" i="73"/>
  <c r="I44" i="73"/>
  <c r="L20" i="73"/>
  <c r="L17" i="73"/>
  <c r="L13" i="73"/>
  <c r="O15" i="73"/>
  <c r="I27" i="73"/>
  <c r="N27" i="73"/>
  <c r="N16" i="73"/>
  <c r="L28" i="73"/>
  <c r="N20" i="73"/>
  <c r="I18" i="73"/>
  <c r="O18" i="73"/>
  <c r="I16" i="73"/>
  <c r="L15" i="73"/>
  <c r="N15" i="73"/>
  <c r="O10" i="73"/>
  <c r="O12" i="73"/>
  <c r="I12" i="73"/>
  <c r="I23" i="73"/>
  <c r="I13" i="73"/>
  <c r="N12" i="73"/>
  <c r="N17" i="73"/>
  <c r="I15" i="73"/>
  <c r="N13" i="73"/>
  <c r="O13" i="73"/>
  <c r="Q106" i="72"/>
  <c r="S4" i="70"/>
  <c r="I106" i="72"/>
  <c r="K4" i="70"/>
  <c r="AG106" i="72"/>
  <c r="AI4" i="70"/>
  <c r="Y106" i="72"/>
  <c r="AA4" i="70"/>
  <c r="I25" i="73"/>
  <c r="N25" i="73"/>
  <c r="I24" i="73"/>
  <c r="I17" i="73"/>
  <c r="I14" i="73"/>
  <c r="O14" i="73"/>
  <c r="I11" i="73"/>
  <c r="N11" i="73"/>
  <c r="L11" i="73"/>
  <c r="O11" i="73"/>
  <c r="I19" i="73"/>
  <c r="I20" i="73"/>
  <c r="N19" i="73"/>
  <c r="O19" i="73"/>
  <c r="I82" i="73"/>
  <c r="O79" i="73"/>
  <c r="I73" i="73"/>
  <c r="I66" i="73"/>
  <c r="I89" i="73"/>
  <c r="I84" i="73"/>
  <c r="I74" i="73"/>
  <c r="I69" i="73"/>
  <c r="O67" i="73"/>
  <c r="I53" i="73"/>
  <c r="I52" i="73"/>
  <c r="I41" i="73"/>
  <c r="I36" i="73"/>
  <c r="I92" i="73"/>
  <c r="O84" i="73"/>
  <c r="I68" i="73"/>
  <c r="I62" i="73"/>
  <c r="I51" i="73"/>
  <c r="I45" i="73"/>
  <c r="L59" i="73"/>
  <c r="O53" i="73"/>
  <c r="N14" i="73"/>
  <c r="O26" i="73"/>
  <c r="O25" i="73"/>
  <c r="O24" i="73"/>
  <c r="P24" i="73"/>
  <c r="M24" i="73"/>
  <c r="O23" i="73"/>
  <c r="O20" i="73"/>
  <c r="O22" i="73"/>
  <c r="O17" i="73"/>
  <c r="O16" i="73"/>
  <c r="O27" i="73"/>
  <c r="N57" i="73"/>
  <c r="N69" i="73"/>
  <c r="N92" i="73"/>
  <c r="O87" i="73"/>
  <c r="N82" i="73"/>
  <c r="O80" i="73"/>
  <c r="O92" i="73"/>
  <c r="L79" i="73"/>
  <c r="N52" i="73"/>
  <c r="N75" i="73"/>
  <c r="O70" i="73"/>
  <c r="O58" i="73"/>
  <c r="L88" i="73"/>
  <c r="N65" i="73"/>
  <c r="P92" i="73"/>
  <c r="B92" i="73"/>
  <c r="C92" i="73"/>
  <c r="D92" i="73"/>
  <c r="L87" i="73"/>
  <c r="L83" i="73"/>
  <c r="O82" i="73"/>
  <c r="N80" i="73"/>
  <c r="O88" i="73"/>
  <c r="L84" i="73"/>
  <c r="N84" i="73"/>
  <c r="O75" i="73"/>
  <c r="O74" i="73"/>
  <c r="P74" i="73"/>
  <c r="B74" i="73"/>
  <c r="C74" i="73"/>
  <c r="D74" i="73"/>
  <c r="N71" i="73"/>
  <c r="P71" i="73"/>
  <c r="M71" i="73"/>
  <c r="L70" i="73"/>
  <c r="L58" i="73"/>
  <c r="O57" i="73"/>
  <c r="N56" i="73"/>
  <c r="N78" i="73"/>
  <c r="N61" i="73"/>
  <c r="O61" i="73"/>
  <c r="P61" i="73"/>
  <c r="M61" i="73"/>
  <c r="L74" i="73"/>
  <c r="O90" i="73"/>
  <c r="L78" i="73"/>
  <c r="N67" i="73"/>
  <c r="L66" i="73"/>
  <c r="L62" i="73"/>
  <c r="L54" i="73"/>
  <c r="N40" i="73"/>
  <c r="N34" i="73"/>
  <c r="O32" i="73"/>
  <c r="N88" i="73"/>
  <c r="O86" i="73"/>
  <c r="O65" i="73"/>
  <c r="P65" i="73"/>
  <c r="B65" i="73"/>
  <c r="C65" i="73"/>
  <c r="D65" i="73"/>
  <c r="N63" i="73"/>
  <c r="P63" i="73"/>
  <c r="O52" i="73"/>
  <c r="N35" i="73"/>
  <c r="N33" i="73"/>
  <c r="O28" i="73"/>
  <c r="I46" i="73"/>
  <c r="I38" i="73"/>
  <c r="O31" i="73"/>
  <c r="O29" i="73"/>
  <c r="O91" i="73"/>
  <c r="N79" i="73"/>
  <c r="O77" i="73"/>
  <c r="N73" i="73"/>
  <c r="N59" i="73"/>
  <c r="P59" i="73"/>
  <c r="M59" i="73"/>
  <c r="I42" i="73"/>
  <c r="I39" i="73"/>
  <c r="I37" i="73"/>
  <c r="P80" i="73"/>
  <c r="B80" i="73"/>
  <c r="C80" i="73"/>
  <c r="D80" i="73"/>
  <c r="L86" i="73"/>
  <c r="L80" i="73"/>
  <c r="L77" i="73"/>
  <c r="L71" i="73"/>
  <c r="L63" i="73"/>
  <c r="L56" i="73"/>
  <c r="I88" i="73"/>
  <c r="L82" i="73"/>
  <c r="I79" i="73"/>
  <c r="N70" i="73"/>
  <c r="I67" i="73"/>
  <c r="N62" i="73"/>
  <c r="P62" i="73"/>
  <c r="I59" i="73"/>
  <c r="N54" i="73"/>
  <c r="P54" i="73"/>
  <c r="M54" i="73"/>
  <c r="I54" i="73"/>
  <c r="L90" i="73"/>
  <c r="N86" i="73"/>
  <c r="I86" i="73"/>
  <c r="O83" i="73"/>
  <c r="I80" i="73"/>
  <c r="N77" i="73"/>
  <c r="I77" i="73"/>
  <c r="I71" i="73"/>
  <c r="N66" i="73"/>
  <c r="P66" i="73"/>
  <c r="I63" i="73"/>
  <c r="N58" i="73"/>
  <c r="I56" i="73"/>
  <c r="L29" i="73"/>
  <c r="L30" i="73"/>
  <c r="N30" i="73"/>
  <c r="N31" i="73"/>
  <c r="I30" i="73"/>
  <c r="N29" i="73"/>
  <c r="I29" i="73"/>
  <c r="N28" i="73"/>
  <c r="P28" i="73"/>
  <c r="I28" i="73"/>
  <c r="L40" i="73"/>
  <c r="I32" i="73"/>
  <c r="I33" i="73"/>
  <c r="N32" i="73"/>
  <c r="P32" i="73"/>
  <c r="B32" i="73"/>
  <c r="C32" i="73"/>
  <c r="D32" i="73"/>
  <c r="I34" i="73"/>
  <c r="L33" i="73"/>
  <c r="O40" i="73"/>
  <c r="I40" i="73"/>
  <c r="I35" i="73"/>
  <c r="L34" i="73"/>
  <c r="L32" i="73"/>
  <c r="L35" i="73"/>
  <c r="AL106" i="72"/>
  <c r="AN4" i="70"/>
  <c r="AD106" i="72"/>
  <c r="AF4" i="70"/>
  <c r="V106" i="72"/>
  <c r="X4" i="70"/>
  <c r="N106" i="72"/>
  <c r="P4" i="70"/>
  <c r="F106" i="72"/>
  <c r="H4" i="70"/>
  <c r="AK106" i="72"/>
  <c r="AM4" i="70"/>
  <c r="AC106" i="72"/>
  <c r="AE4" i="70"/>
  <c r="U106" i="72"/>
  <c r="W4" i="70"/>
  <c r="M106" i="72"/>
  <c r="O4" i="70"/>
  <c r="E106" i="72"/>
  <c r="G4" i="70"/>
  <c r="AH106" i="72"/>
  <c r="AJ4" i="70"/>
  <c r="Z106" i="72"/>
  <c r="AB4" i="70"/>
  <c r="R106" i="72"/>
  <c r="T4" i="70"/>
  <c r="J106" i="72"/>
  <c r="L4" i="70"/>
  <c r="B106" i="72"/>
  <c r="D4" i="70"/>
  <c r="G92" i="71"/>
  <c r="L10" i="73"/>
  <c r="O21" i="73"/>
  <c r="L27" i="73"/>
  <c r="N26" i="73"/>
  <c r="I26" i="73"/>
  <c r="L23" i="73"/>
  <c r="N22" i="73"/>
  <c r="I22" i="73"/>
  <c r="N21" i="73"/>
  <c r="I21" i="73"/>
  <c r="I10" i="73"/>
  <c r="L26" i="73"/>
  <c r="L22" i="73"/>
  <c r="N10" i="73"/>
  <c r="U90" i="71"/>
  <c r="U92" i="71"/>
  <c r="U89" i="71"/>
  <c r="U30" i="71"/>
  <c r="U36" i="71"/>
  <c r="O31" i="71"/>
  <c r="U32" i="71"/>
  <c r="U33" i="71"/>
  <c r="U31" i="71"/>
  <c r="U34" i="71"/>
  <c r="U35" i="71"/>
  <c r="C3" i="72"/>
  <c r="C4" i="72"/>
  <c r="C5" i="72"/>
  <c r="C6" i="72"/>
  <c r="C7" i="72"/>
  <c r="C8" i="72"/>
  <c r="C9" i="72"/>
  <c r="C10" i="72"/>
  <c r="C11" i="72"/>
  <c r="C12" i="72"/>
  <c r="C13" i="72"/>
  <c r="C14" i="72"/>
  <c r="C15" i="72"/>
  <c r="C16" i="72"/>
  <c r="C17" i="72"/>
  <c r="C18" i="72"/>
  <c r="C19" i="72"/>
  <c r="C20" i="72"/>
  <c r="C21" i="72"/>
  <c r="C22" i="72"/>
  <c r="C23" i="72"/>
  <c r="C24" i="72"/>
  <c r="C25" i="72"/>
  <c r="C26" i="72"/>
  <c r="C27" i="72"/>
  <c r="C28" i="72"/>
  <c r="C29" i="72"/>
  <c r="C30" i="72"/>
  <c r="C31" i="72"/>
  <c r="C32" i="72"/>
  <c r="C33" i="72"/>
  <c r="C34" i="72"/>
  <c r="C35" i="72"/>
  <c r="C36" i="72"/>
  <c r="C37" i="72"/>
  <c r="C38" i="72"/>
  <c r="C39" i="72"/>
  <c r="C40" i="72"/>
  <c r="C41" i="72"/>
  <c r="C42" i="72"/>
  <c r="C43" i="72"/>
  <c r="C44" i="72"/>
  <c r="C45" i="72"/>
  <c r="C46" i="72"/>
  <c r="C47" i="72"/>
  <c r="C48" i="72"/>
  <c r="C49" i="72"/>
  <c r="C50" i="72"/>
  <c r="C51" i="72"/>
  <c r="C52" i="72"/>
  <c r="C53" i="72"/>
  <c r="C54" i="72"/>
  <c r="C55" i="72"/>
  <c r="C56" i="72"/>
  <c r="C57" i="72"/>
  <c r="C58" i="72"/>
  <c r="C59" i="72"/>
  <c r="C60" i="72"/>
  <c r="C61" i="72"/>
  <c r="C62" i="72"/>
  <c r="C63" i="72"/>
  <c r="C64" i="72"/>
  <c r="C65" i="72"/>
  <c r="C66" i="72"/>
  <c r="C67" i="72"/>
  <c r="C68" i="72"/>
  <c r="C69" i="72"/>
  <c r="C70" i="72"/>
  <c r="C71" i="72"/>
  <c r="C72" i="72"/>
  <c r="C73" i="72"/>
  <c r="C74" i="72"/>
  <c r="C75" i="72"/>
  <c r="C76" i="72"/>
  <c r="C77" i="72"/>
  <c r="C78" i="72"/>
  <c r="C79" i="72"/>
  <c r="C80" i="72"/>
  <c r="C81" i="72"/>
  <c r="C82" i="72"/>
  <c r="C83" i="72"/>
  <c r="C84" i="72"/>
  <c r="C85" i="72"/>
  <c r="C86" i="72"/>
  <c r="C87" i="72"/>
  <c r="C88" i="72"/>
  <c r="C89" i="72"/>
  <c r="C90" i="72"/>
  <c r="C91" i="72"/>
  <c r="C92" i="72"/>
  <c r="C93" i="72"/>
  <c r="C94" i="72"/>
  <c r="C95" i="72"/>
  <c r="C96" i="72"/>
  <c r="C97" i="72"/>
  <c r="C98" i="72"/>
  <c r="C99" i="72"/>
  <c r="C100" i="72"/>
  <c r="C101" i="72"/>
  <c r="C102" i="72"/>
  <c r="AN106" i="72"/>
  <c r="AP4" i="70"/>
  <c r="AJ106" i="72"/>
  <c r="AL4" i="70"/>
  <c r="AF106" i="72"/>
  <c r="AH4" i="70"/>
  <c r="AB106" i="72"/>
  <c r="AD4" i="70"/>
  <c r="X106" i="72"/>
  <c r="Z4" i="70"/>
  <c r="T106" i="72"/>
  <c r="V4" i="70"/>
  <c r="P106" i="72"/>
  <c r="R4" i="70"/>
  <c r="L106" i="72"/>
  <c r="N4" i="70"/>
  <c r="H106" i="72"/>
  <c r="J4" i="70"/>
  <c r="D106" i="72"/>
  <c r="F4" i="70"/>
  <c r="P97" i="73"/>
  <c r="M97" i="73"/>
  <c r="N93" i="73"/>
  <c r="L93" i="73"/>
  <c r="AM106" i="72"/>
  <c r="AO4" i="70"/>
  <c r="AI106" i="72"/>
  <c r="AK4" i="70"/>
  <c r="AE106" i="72"/>
  <c r="AG4" i="70"/>
  <c r="AA106" i="72"/>
  <c r="AC4" i="70"/>
  <c r="W106" i="72"/>
  <c r="Y4" i="70"/>
  <c r="S106" i="72"/>
  <c r="U4" i="70"/>
  <c r="O106" i="72"/>
  <c r="Q4" i="70"/>
  <c r="K106" i="72"/>
  <c r="M4" i="70"/>
  <c r="G106" i="72"/>
  <c r="I4" i="70"/>
  <c r="C106" i="72"/>
  <c r="E4" i="70"/>
  <c r="P100" i="73"/>
  <c r="M100" i="73"/>
  <c r="N99" i="73"/>
  <c r="O99" i="73"/>
  <c r="L99" i="73"/>
  <c r="O93" i="73"/>
  <c r="P105" i="73"/>
  <c r="M105" i="73"/>
  <c r="P104" i="73"/>
  <c r="M104" i="73"/>
  <c r="N103" i="73"/>
  <c r="O103" i="73"/>
  <c r="L103" i="73"/>
  <c r="N107" i="73"/>
  <c r="O107" i="73"/>
  <c r="L107" i="73"/>
  <c r="O102" i="73"/>
  <c r="P102" i="73"/>
  <c r="B102" i="73"/>
  <c r="C102" i="73"/>
  <c r="D102" i="73"/>
  <c r="P96" i="73"/>
  <c r="M96" i="73"/>
  <c r="O106" i="73"/>
  <c r="P106" i="73"/>
  <c r="O98" i="73"/>
  <c r="P98" i="73"/>
  <c r="M98" i="73"/>
  <c r="L95" i="73"/>
  <c r="N95" i="73"/>
  <c r="M94" i="73"/>
  <c r="N76" i="73"/>
  <c r="O76" i="73"/>
  <c r="L76" i="73"/>
  <c r="N60" i="73"/>
  <c r="O60" i="73"/>
  <c r="L60" i="73"/>
  <c r="L91" i="73"/>
  <c r="N91" i="73"/>
  <c r="N89" i="73"/>
  <c r="O89" i="73"/>
  <c r="L89" i="73"/>
  <c r="N85" i="73"/>
  <c r="O85" i="73"/>
  <c r="L85" i="73"/>
  <c r="P82" i="73"/>
  <c r="B82" i="73"/>
  <c r="C82" i="73"/>
  <c r="D82" i="73"/>
  <c r="N81" i="73"/>
  <c r="O81" i="73"/>
  <c r="L81" i="73"/>
  <c r="N72" i="73"/>
  <c r="O72" i="73"/>
  <c r="L72" i="73"/>
  <c r="L55" i="73"/>
  <c r="N55" i="73"/>
  <c r="O55" i="73"/>
  <c r="N87" i="73"/>
  <c r="N83" i="73"/>
  <c r="O78" i="73"/>
  <c r="O73" i="73"/>
  <c r="P73" i="73"/>
  <c r="L73" i="73"/>
  <c r="N68" i="73"/>
  <c r="O68" i="73"/>
  <c r="O69" i="73"/>
  <c r="P69" i="73"/>
  <c r="L69" i="73"/>
  <c r="L68" i="73"/>
  <c r="N64" i="73"/>
  <c r="O64" i="73"/>
  <c r="L64" i="73"/>
  <c r="M63" i="73"/>
  <c r="L51" i="73"/>
  <c r="N51" i="73"/>
  <c r="O51" i="73"/>
  <c r="L50" i="73"/>
  <c r="N50" i="73"/>
  <c r="O50" i="73"/>
  <c r="L49" i="73"/>
  <c r="N49" i="73"/>
  <c r="O49" i="73"/>
  <c r="L48" i="73"/>
  <c r="N48" i="73"/>
  <c r="O48" i="73"/>
  <c r="L47" i="73"/>
  <c r="N47" i="73"/>
  <c r="O47" i="73"/>
  <c r="L46" i="73"/>
  <c r="N46" i="73"/>
  <c r="O46" i="73"/>
  <c r="L45" i="73"/>
  <c r="N45" i="73"/>
  <c r="O45" i="73"/>
  <c r="L44" i="73"/>
  <c r="N44" i="73"/>
  <c r="O44" i="73"/>
  <c r="L43" i="73"/>
  <c r="N43" i="73"/>
  <c r="O43" i="73"/>
  <c r="L42" i="73"/>
  <c r="N42" i="73"/>
  <c r="O42" i="73"/>
  <c r="L41" i="73"/>
  <c r="N41" i="73"/>
  <c r="O41" i="73"/>
  <c r="N39" i="73"/>
  <c r="L39" i="73"/>
  <c r="O39" i="73"/>
  <c r="N37" i="73"/>
  <c r="O37" i="73"/>
  <c r="L37" i="73"/>
  <c r="L65" i="73"/>
  <c r="B63" i="73"/>
  <c r="C63" i="73"/>
  <c r="D63" i="73"/>
  <c r="L61" i="73"/>
  <c r="L57" i="73"/>
  <c r="N53" i="73"/>
  <c r="L53" i="73"/>
  <c r="N38" i="73"/>
  <c r="O38" i="73"/>
  <c r="L38" i="73"/>
  <c r="N36" i="73"/>
  <c r="O36" i="73"/>
  <c r="L36" i="73"/>
  <c r="O35" i="73"/>
  <c r="O34" i="73"/>
  <c r="O33" i="73"/>
  <c r="L31" i="73"/>
  <c r="P12" i="73"/>
  <c r="B12" i="73"/>
  <c r="O30" i="73"/>
  <c r="N18" i="73"/>
  <c r="M92" i="73"/>
  <c r="B97" i="73"/>
  <c r="C97" i="73"/>
  <c r="D97" i="73"/>
  <c r="P16" i="73"/>
  <c r="M16" i="73"/>
  <c r="P23" i="73"/>
  <c r="M23" i="73"/>
  <c r="P19" i="73"/>
  <c r="M19" i="73"/>
  <c r="M101" i="73"/>
  <c r="B101" i="73"/>
  <c r="C101" i="73"/>
  <c r="D101" i="73"/>
  <c r="M106" i="73"/>
  <c r="B105" i="73"/>
  <c r="C105" i="73"/>
  <c r="D105" i="73"/>
  <c r="P79" i="73"/>
  <c r="B79" i="73"/>
  <c r="C79" i="73"/>
  <c r="D79" i="73"/>
  <c r="P27" i="73"/>
  <c r="M27" i="73"/>
  <c r="P15" i="73"/>
  <c r="M15" i="73"/>
  <c r="M102" i="73"/>
  <c r="P75" i="73"/>
  <c r="B75" i="73"/>
  <c r="C75" i="73"/>
  <c r="D75" i="73"/>
  <c r="P20" i="73"/>
  <c r="M20" i="73"/>
  <c r="P13" i="73"/>
  <c r="B13" i="73"/>
  <c r="P29" i="73"/>
  <c r="B29" i="73"/>
  <c r="C29" i="73"/>
  <c r="D29" i="73"/>
  <c r="P25" i="73"/>
  <c r="B25" i="73"/>
  <c r="P17" i="73"/>
  <c r="M17" i="73"/>
  <c r="P10" i="73"/>
  <c r="M10" i="73"/>
  <c r="P14" i="73"/>
  <c r="M14" i="73"/>
  <c r="P11" i="73"/>
  <c r="M11" i="73"/>
  <c r="M28" i="73"/>
  <c r="B28" i="73"/>
  <c r="C28" i="73"/>
  <c r="D28" i="73"/>
  <c r="P31" i="73"/>
  <c r="M31" i="73"/>
  <c r="P57" i="73"/>
  <c r="M57" i="73"/>
  <c r="P34" i="73"/>
  <c r="B34" i="73"/>
  <c r="C34" i="73"/>
  <c r="D34" i="73"/>
  <c r="P52" i="73"/>
  <c r="M52" i="73"/>
  <c r="P67" i="73"/>
  <c r="B67" i="73"/>
  <c r="C67" i="73"/>
  <c r="D67" i="73"/>
  <c r="P70" i="73"/>
  <c r="B70" i="73"/>
  <c r="C70" i="73"/>
  <c r="D70" i="73"/>
  <c r="P84" i="73"/>
  <c r="P21" i="73"/>
  <c r="B21" i="73"/>
  <c r="B19" i="73"/>
  <c r="P40" i="73"/>
  <c r="M40" i="73"/>
  <c r="P86" i="73"/>
  <c r="M86" i="73"/>
  <c r="P58" i="73"/>
  <c r="B58" i="73"/>
  <c r="C58" i="73"/>
  <c r="D58" i="73"/>
  <c r="P88" i="73"/>
  <c r="M88" i="73"/>
  <c r="P77" i="73"/>
  <c r="B77" i="73"/>
  <c r="C77" i="73"/>
  <c r="D77" i="73"/>
  <c r="B59" i="73"/>
  <c r="C59" i="73"/>
  <c r="D59" i="73"/>
  <c r="B61" i="73"/>
  <c r="C61" i="73"/>
  <c r="D61" i="73"/>
  <c r="P90" i="73"/>
  <c r="M90" i="73"/>
  <c r="P56" i="73"/>
  <c r="M56" i="73"/>
  <c r="B62" i="73"/>
  <c r="C62" i="73"/>
  <c r="D62" i="73"/>
  <c r="B66" i="73"/>
  <c r="C66" i="73"/>
  <c r="D66" i="73"/>
  <c r="M66" i="73"/>
  <c r="M65" i="73"/>
  <c r="M80" i="73"/>
  <c r="P35" i="73"/>
  <c r="B35" i="73"/>
  <c r="C35" i="73"/>
  <c r="D35" i="73"/>
  <c r="M75" i="73"/>
  <c r="B71" i="73"/>
  <c r="C71" i="73"/>
  <c r="D71" i="73"/>
  <c r="M79" i="73"/>
  <c r="M62" i="73"/>
  <c r="P30" i="73"/>
  <c r="B30" i="73"/>
  <c r="C30" i="73"/>
  <c r="D30" i="73"/>
  <c r="B24" i="73"/>
  <c r="M32" i="73"/>
  <c r="B40" i="73"/>
  <c r="C40" i="73"/>
  <c r="D40" i="73"/>
  <c r="P26" i="73"/>
  <c r="B26" i="73"/>
  <c r="P22" i="73"/>
  <c r="B22" i="73"/>
  <c r="M12" i="73"/>
  <c r="P53" i="73"/>
  <c r="B53" i="73"/>
  <c r="C53" i="73"/>
  <c r="D53" i="73"/>
  <c r="P39" i="73"/>
  <c r="B39" i="73"/>
  <c r="C39" i="73"/>
  <c r="D39" i="73"/>
  <c r="P87" i="73"/>
  <c r="M87" i="73"/>
  <c r="J89" i="71"/>
  <c r="J90" i="71"/>
  <c r="J91" i="71"/>
  <c r="P36" i="73"/>
  <c r="M36" i="73"/>
  <c r="P41" i="73"/>
  <c r="M41" i="73"/>
  <c r="P45" i="73"/>
  <c r="B45" i="73"/>
  <c r="C45" i="73"/>
  <c r="D45" i="73"/>
  <c r="P49" i="73"/>
  <c r="B49" i="73"/>
  <c r="C49" i="73"/>
  <c r="D49" i="73"/>
  <c r="B52" i="73"/>
  <c r="C52" i="73"/>
  <c r="D52" i="73"/>
  <c r="P64" i="73"/>
  <c r="M64" i="73"/>
  <c r="M74" i="73"/>
  <c r="M70" i="73"/>
  <c r="B73" i="73"/>
  <c r="C73" i="73"/>
  <c r="D73" i="73"/>
  <c r="M73" i="73"/>
  <c r="P55" i="73"/>
  <c r="M55" i="73"/>
  <c r="M82" i="73"/>
  <c r="P85" i="73"/>
  <c r="M85" i="73"/>
  <c r="P76" i="73"/>
  <c r="B76" i="73"/>
  <c r="C76" i="73"/>
  <c r="D76" i="73"/>
  <c r="P95" i="73"/>
  <c r="B95" i="73"/>
  <c r="C95" i="73"/>
  <c r="D95" i="73"/>
  <c r="M95" i="73"/>
  <c r="B96" i="73"/>
  <c r="C96" i="73"/>
  <c r="D96" i="73"/>
  <c r="M108" i="73"/>
  <c r="B98" i="73"/>
  <c r="C98" i="73"/>
  <c r="D98" i="73"/>
  <c r="P93" i="73"/>
  <c r="B93" i="73"/>
  <c r="C93" i="73"/>
  <c r="D93" i="73"/>
  <c r="P33" i="73"/>
  <c r="M33" i="73"/>
  <c r="P44" i="73"/>
  <c r="B44" i="73"/>
  <c r="C44" i="73"/>
  <c r="D44" i="73"/>
  <c r="P48" i="73"/>
  <c r="B48" i="73"/>
  <c r="C48" i="73"/>
  <c r="D48" i="73"/>
  <c r="P103" i="73"/>
  <c r="B103" i="73"/>
  <c r="C103" i="73"/>
  <c r="D103" i="73"/>
  <c r="Q31" i="71"/>
  <c r="I15" i="68"/>
  <c r="V89" i="71"/>
  <c r="U93" i="71"/>
  <c r="P18" i="73"/>
  <c r="B18" i="73"/>
  <c r="B54" i="73"/>
  <c r="C54" i="73"/>
  <c r="D54" i="73"/>
  <c r="B33" i="73"/>
  <c r="C33" i="73"/>
  <c r="D33" i="73"/>
  <c r="P37" i="73"/>
  <c r="B37" i="73"/>
  <c r="C37" i="73"/>
  <c r="P43" i="73"/>
  <c r="B43" i="73"/>
  <c r="C43" i="73"/>
  <c r="D43" i="73"/>
  <c r="P47" i="73"/>
  <c r="B47" i="73"/>
  <c r="C47" i="73"/>
  <c r="D47" i="73"/>
  <c r="P51" i="73"/>
  <c r="M51" i="73"/>
  <c r="P68" i="73"/>
  <c r="B68" i="73"/>
  <c r="C68" i="73"/>
  <c r="D68" i="73"/>
  <c r="P81" i="73"/>
  <c r="M81" i="73"/>
  <c r="P89" i="73"/>
  <c r="M89" i="73"/>
  <c r="P107" i="73"/>
  <c r="M107" i="73"/>
  <c r="B109" i="73"/>
  <c r="C109" i="73"/>
  <c r="D109" i="73"/>
  <c r="B104" i="73"/>
  <c r="C104" i="73"/>
  <c r="D104" i="73"/>
  <c r="B100" i="73"/>
  <c r="C100" i="73"/>
  <c r="D100" i="73"/>
  <c r="B106" i="73"/>
  <c r="C106" i="73"/>
  <c r="D106" i="73"/>
  <c r="P91" i="73"/>
  <c r="B91" i="73"/>
  <c r="C91" i="73"/>
  <c r="D91" i="73"/>
  <c r="P99" i="73"/>
  <c r="M99" i="73"/>
  <c r="P38" i="73"/>
  <c r="M38" i="73"/>
  <c r="P42" i="73"/>
  <c r="B42" i="73"/>
  <c r="C42" i="73"/>
  <c r="D42" i="73"/>
  <c r="P46" i="73"/>
  <c r="B46" i="73"/>
  <c r="C46" i="73"/>
  <c r="D46" i="73"/>
  <c r="P50" i="73"/>
  <c r="B50" i="73"/>
  <c r="C50" i="73"/>
  <c r="D50" i="73"/>
  <c r="B69" i="73"/>
  <c r="C69" i="73"/>
  <c r="D69" i="73"/>
  <c r="M69" i="73"/>
  <c r="P78" i="73"/>
  <c r="M78" i="73"/>
  <c r="P83" i="73"/>
  <c r="M83" i="73"/>
  <c r="P72" i="73"/>
  <c r="B72" i="73"/>
  <c r="C72" i="73"/>
  <c r="D72" i="73"/>
  <c r="P60" i="73"/>
  <c r="M60" i="73"/>
  <c r="V90" i="71"/>
  <c r="B16" i="73"/>
  <c r="M103" i="73"/>
  <c r="B15" i="73"/>
  <c r="B23" i="73"/>
  <c r="B107" i="73"/>
  <c r="C107" i="73"/>
  <c r="D107" i="73"/>
  <c r="B99" i="73"/>
  <c r="C99" i="73"/>
  <c r="D99" i="73"/>
  <c r="M93" i="73"/>
  <c r="M34" i="73"/>
  <c r="B27" i="73"/>
  <c r="B20" i="73"/>
  <c r="C20" i="73"/>
  <c r="D20" i="73"/>
  <c r="M13" i="73"/>
  <c r="M29" i="73"/>
  <c r="M25" i="73"/>
  <c r="B17" i="73"/>
  <c r="B10" i="73"/>
  <c r="C10" i="73"/>
  <c r="D10" i="73"/>
  <c r="B14" i="73"/>
  <c r="B11" i="73"/>
  <c r="M77" i="73"/>
  <c r="B86" i="73"/>
  <c r="C86" i="73"/>
  <c r="D86" i="73"/>
  <c r="M67" i="73"/>
  <c r="M35" i="73"/>
  <c r="B31" i="73"/>
  <c r="C31" i="73"/>
  <c r="D31" i="73"/>
  <c r="B88" i="73"/>
  <c r="C88" i="73"/>
  <c r="D88" i="73"/>
  <c r="B57" i="73"/>
  <c r="C57" i="73"/>
  <c r="D57" i="73"/>
  <c r="M84" i="73"/>
  <c r="B84" i="73"/>
  <c r="C84" i="73"/>
  <c r="D84" i="73"/>
  <c r="M21" i="73"/>
  <c r="M58" i="73"/>
  <c r="M91" i="73"/>
  <c r="B56" i="73"/>
  <c r="C56" i="73"/>
  <c r="D56" i="73"/>
  <c r="B90" i="73"/>
  <c r="C90" i="73"/>
  <c r="D90" i="73"/>
  <c r="B60" i="73"/>
  <c r="C60" i="73"/>
  <c r="D60" i="73"/>
  <c r="B78" i="73"/>
  <c r="C78" i="73"/>
  <c r="D78" i="73"/>
  <c r="B89" i="73"/>
  <c r="C89" i="73"/>
  <c r="D89" i="73"/>
  <c r="B85" i="73"/>
  <c r="C85" i="73"/>
  <c r="D85" i="73"/>
  <c r="B64" i="73"/>
  <c r="C64" i="73"/>
  <c r="D64" i="73"/>
  <c r="B83" i="73"/>
  <c r="C83" i="73"/>
  <c r="D83" i="73"/>
  <c r="B81" i="73"/>
  <c r="C81" i="73"/>
  <c r="D81" i="73"/>
  <c r="M68" i="73"/>
  <c r="M30" i="73"/>
  <c r="C16" i="73"/>
  <c r="D16" i="73"/>
  <c r="C26" i="73"/>
  <c r="D26" i="73"/>
  <c r="C19" i="73"/>
  <c r="D19" i="73"/>
  <c r="M22" i="73"/>
  <c r="M18" i="73"/>
  <c r="B38" i="73"/>
  <c r="C38" i="73"/>
  <c r="D38" i="73"/>
  <c r="B41" i="73"/>
  <c r="C41" i="73"/>
  <c r="D41" i="73"/>
  <c r="M42" i="73"/>
  <c r="M46" i="73"/>
  <c r="B36" i="73"/>
  <c r="C36" i="73"/>
  <c r="D36" i="73"/>
  <c r="M43" i="73"/>
  <c r="M44" i="73"/>
  <c r="M45" i="73"/>
  <c r="M39" i="73"/>
  <c r="J93" i="71"/>
  <c r="M26" i="73"/>
  <c r="D37" i="73"/>
  <c r="M72" i="73"/>
  <c r="B51" i="73"/>
  <c r="C51" i="73"/>
  <c r="D51" i="73"/>
  <c r="M37" i="73"/>
  <c r="M76" i="73"/>
  <c r="B55" i="73"/>
  <c r="C55" i="73"/>
  <c r="D55" i="73"/>
  <c r="M53" i="73"/>
  <c r="M50" i="73"/>
  <c r="M47" i="73"/>
  <c r="M48" i="73"/>
  <c r="M49" i="73"/>
  <c r="B87" i="73"/>
  <c r="C87" i="73"/>
  <c r="D87" i="73"/>
  <c r="C46" i="71"/>
  <c r="B45" i="71"/>
  <c r="D46" i="71"/>
  <c r="E46" i="71"/>
  <c r="F46" i="71"/>
  <c r="B46" i="71"/>
  <c r="N15" i="68"/>
  <c r="L16" i="68"/>
  <c r="I16" i="68"/>
  <c r="M16" i="68"/>
  <c r="K16" i="68"/>
  <c r="J16" i="68"/>
  <c r="C23" i="73"/>
  <c r="D23" i="73"/>
  <c r="C24" i="73"/>
  <c r="D24" i="73"/>
  <c r="C15" i="73"/>
  <c r="D15" i="73"/>
  <c r="C14" i="73"/>
  <c r="D14" i="73"/>
  <c r="C12" i="73"/>
  <c r="D12" i="73"/>
  <c r="C13" i="73"/>
  <c r="D13" i="73"/>
  <c r="C11" i="73"/>
  <c r="D11" i="73"/>
  <c r="C18" i="73"/>
  <c r="D18" i="73"/>
  <c r="C22" i="73"/>
  <c r="D22" i="73"/>
  <c r="C17" i="73"/>
  <c r="D17" i="73"/>
  <c r="C25" i="73"/>
  <c r="D25" i="73"/>
  <c r="C27" i="73"/>
  <c r="D27" i="73"/>
  <c r="C21" i="73"/>
  <c r="D21" i="73"/>
  <c r="B48" i="71"/>
  <c r="B52" i="71"/>
  <c r="B56" i="71"/>
  <c r="B50" i="71"/>
  <c r="B54" i="71"/>
  <c r="B49" i="71"/>
  <c r="B53" i="71"/>
  <c r="B57" i="71"/>
  <c r="B58" i="71"/>
  <c r="B62" i="71"/>
  <c r="B55" i="71"/>
  <c r="B59" i="71"/>
  <c r="B63" i="71"/>
  <c r="B61" i="71"/>
  <c r="B67" i="71"/>
  <c r="B71" i="71"/>
  <c r="B75" i="71"/>
  <c r="B79" i="71"/>
  <c r="B66" i="71"/>
  <c r="B51" i="71"/>
  <c r="B64" i="71"/>
  <c r="B65" i="71"/>
  <c r="B73" i="71"/>
  <c r="B76" i="71"/>
  <c r="B82" i="71"/>
  <c r="B86" i="71"/>
  <c r="B70" i="71"/>
  <c r="B78" i="71"/>
  <c r="B60" i="71"/>
  <c r="B74" i="71"/>
  <c r="B69" i="71"/>
  <c r="B77" i="71"/>
  <c r="B83" i="71"/>
  <c r="B68" i="71"/>
  <c r="B72" i="71"/>
  <c r="B80" i="71"/>
  <c r="B85" i="71"/>
  <c r="B81" i="71"/>
  <c r="B84" i="71"/>
  <c r="F48" i="71"/>
  <c r="F52" i="71"/>
  <c r="F56" i="71"/>
  <c r="F50" i="71"/>
  <c r="F54" i="71"/>
  <c r="F49" i="71"/>
  <c r="F53" i="71"/>
  <c r="F55" i="71"/>
  <c r="F58" i="71"/>
  <c r="F62" i="71"/>
  <c r="F51" i="71"/>
  <c r="F57" i="71"/>
  <c r="F59" i="71"/>
  <c r="F63" i="71"/>
  <c r="F60" i="71"/>
  <c r="F64" i="71"/>
  <c r="F67" i="71"/>
  <c r="F71" i="71"/>
  <c r="F75" i="71"/>
  <c r="F79" i="71"/>
  <c r="F66" i="71"/>
  <c r="F68" i="71"/>
  <c r="F70" i="71"/>
  <c r="F78" i="71"/>
  <c r="F82" i="71"/>
  <c r="F86" i="71"/>
  <c r="F61" i="71"/>
  <c r="F65" i="71"/>
  <c r="F69" i="71"/>
  <c r="F72" i="71"/>
  <c r="F77" i="71"/>
  <c r="F73" i="71"/>
  <c r="F76" i="71"/>
  <c r="F74" i="71"/>
  <c r="F85" i="71"/>
  <c r="F84" i="71"/>
  <c r="F80" i="71"/>
  <c r="F83" i="71"/>
  <c r="F81" i="71"/>
  <c r="C48" i="71"/>
  <c r="C49" i="71"/>
  <c r="C53" i="71"/>
  <c r="C57" i="71"/>
  <c r="C51" i="71"/>
  <c r="C55" i="71"/>
  <c r="C50" i="71"/>
  <c r="C54" i="71"/>
  <c r="C59" i="71"/>
  <c r="C63" i="71"/>
  <c r="C52" i="71"/>
  <c r="C60" i="71"/>
  <c r="C64" i="71"/>
  <c r="C68" i="71"/>
  <c r="C72" i="71"/>
  <c r="C76" i="71"/>
  <c r="C80" i="71"/>
  <c r="C61" i="71"/>
  <c r="C67" i="71"/>
  <c r="C56" i="71"/>
  <c r="C58" i="71"/>
  <c r="C62" i="71"/>
  <c r="C65" i="71"/>
  <c r="C71" i="71"/>
  <c r="C74" i="71"/>
  <c r="C79" i="71"/>
  <c r="C83" i="71"/>
  <c r="C73" i="71"/>
  <c r="C69" i="71"/>
  <c r="C77" i="71"/>
  <c r="C66" i="71"/>
  <c r="C81" i="71"/>
  <c r="C86" i="71"/>
  <c r="C75" i="71"/>
  <c r="C84" i="71"/>
  <c r="C85" i="71"/>
  <c r="C70" i="71"/>
  <c r="C82" i="71"/>
  <c r="C78" i="71"/>
  <c r="E51" i="71"/>
  <c r="E55" i="71"/>
  <c r="E49" i="71"/>
  <c r="E53" i="71"/>
  <c r="E52" i="71"/>
  <c r="E61" i="71"/>
  <c r="E48" i="71"/>
  <c r="E58" i="71"/>
  <c r="E62" i="71"/>
  <c r="E56" i="71"/>
  <c r="E66" i="71"/>
  <c r="E70" i="71"/>
  <c r="E74" i="71"/>
  <c r="E78" i="71"/>
  <c r="E65" i="71"/>
  <c r="E57" i="71"/>
  <c r="E60" i="71"/>
  <c r="E64" i="71"/>
  <c r="E67" i="71"/>
  <c r="E50" i="71"/>
  <c r="E69" i="71"/>
  <c r="E72" i="71"/>
  <c r="E75" i="71"/>
  <c r="E77" i="71"/>
  <c r="E80" i="71"/>
  <c r="E81" i="71"/>
  <c r="E85" i="71"/>
  <c r="E54" i="71"/>
  <c r="E63" i="71"/>
  <c r="E68" i="71"/>
  <c r="E71" i="71"/>
  <c r="E79" i="71"/>
  <c r="E82" i="71"/>
  <c r="E84" i="71"/>
  <c r="E59" i="71"/>
  <c r="E73" i="71"/>
  <c r="E76" i="71"/>
  <c r="E83" i="71"/>
  <c r="E86" i="71"/>
  <c r="G46" i="71"/>
  <c r="K46" i="71"/>
  <c r="H46" i="71"/>
  <c r="G45" i="71"/>
  <c r="I46" i="71"/>
  <c r="J46" i="71"/>
  <c r="P16" i="68"/>
  <c r="S15" i="68"/>
  <c r="Q16" i="68"/>
  <c r="O16" i="68"/>
  <c r="R16" i="68"/>
  <c r="N16" i="68"/>
  <c r="D48" i="71"/>
  <c r="D50" i="71"/>
  <c r="D54" i="71"/>
  <c r="D52" i="71"/>
  <c r="D56" i="71"/>
  <c r="D51" i="71"/>
  <c r="D55" i="71"/>
  <c r="D49" i="71"/>
  <c r="D60" i="71"/>
  <c r="D64" i="71"/>
  <c r="D61" i="71"/>
  <c r="D58" i="71"/>
  <c r="D62" i="71"/>
  <c r="D65" i="71"/>
  <c r="D69" i="71"/>
  <c r="D73" i="71"/>
  <c r="D77" i="71"/>
  <c r="D53" i="71"/>
  <c r="D59" i="71"/>
  <c r="D63" i="71"/>
  <c r="D68" i="71"/>
  <c r="D66" i="71"/>
  <c r="D67" i="71"/>
  <c r="D84" i="71"/>
  <c r="D71" i="71"/>
  <c r="D74" i="71"/>
  <c r="D76" i="71"/>
  <c r="D79" i="71"/>
  <c r="D70" i="71"/>
  <c r="D72" i="71"/>
  <c r="D75" i="71"/>
  <c r="D78" i="71"/>
  <c r="D57" i="71"/>
  <c r="D81" i="71"/>
  <c r="D83" i="71"/>
  <c r="D86" i="71"/>
  <c r="D82" i="71"/>
  <c r="D85" i="71"/>
  <c r="D80" i="71"/>
  <c r="V30" i="73"/>
  <c r="U30" i="73"/>
  <c r="T30" i="73"/>
  <c r="S30" i="73"/>
  <c r="V50" i="73"/>
  <c r="U50" i="73"/>
  <c r="T50" i="73"/>
  <c r="S50" i="73"/>
  <c r="V81" i="73"/>
  <c r="U81" i="73"/>
  <c r="T81" i="73"/>
  <c r="S81" i="73"/>
  <c r="V72" i="73"/>
  <c r="U72" i="73"/>
  <c r="T72" i="73"/>
  <c r="S72" i="73"/>
  <c r="V36" i="73"/>
  <c r="W36" i="73"/>
  <c r="Y36" i="73"/>
  <c r="V92" i="73"/>
  <c r="W92" i="73"/>
  <c r="Z92" i="73"/>
  <c r="V42" i="73"/>
  <c r="W42" i="73"/>
  <c r="V39" i="73"/>
  <c r="W39" i="73"/>
  <c r="V85" i="73"/>
  <c r="W85" i="73"/>
  <c r="Z85" i="73"/>
  <c r="V54" i="73"/>
  <c r="W54" i="73"/>
  <c r="Y54" i="73"/>
  <c r="V57" i="73"/>
  <c r="W57" i="73"/>
  <c r="AA57" i="73"/>
  <c r="V89" i="73"/>
  <c r="W89" i="73"/>
  <c r="V68" i="73"/>
  <c r="W68" i="73"/>
  <c r="V66" i="73"/>
  <c r="W66" i="73"/>
  <c r="V70" i="73"/>
  <c r="W70" i="73"/>
  <c r="V64" i="73"/>
  <c r="W64" i="73"/>
  <c r="X64" i="73"/>
  <c r="V48" i="73"/>
  <c r="V13" i="73"/>
  <c r="U13" i="73"/>
  <c r="V78" i="73"/>
  <c r="U78" i="73"/>
  <c r="T78" i="73"/>
  <c r="S78" i="73"/>
  <c r="V11" i="73"/>
  <c r="W11" i="73"/>
  <c r="V83" i="73"/>
  <c r="U83" i="73"/>
  <c r="T83" i="73"/>
  <c r="S83" i="73"/>
  <c r="V99" i="73"/>
  <c r="W99" i="73"/>
  <c r="V58" i="73"/>
  <c r="U58" i="73"/>
  <c r="T58" i="73"/>
  <c r="S58" i="73"/>
  <c r="V49" i="73"/>
  <c r="U49" i="73"/>
  <c r="T49" i="73"/>
  <c r="S49" i="73"/>
  <c r="V82" i="73"/>
  <c r="U82" i="73"/>
  <c r="T82" i="73"/>
  <c r="S82" i="73"/>
  <c r="V87" i="73"/>
  <c r="U87" i="73"/>
  <c r="T87" i="73"/>
  <c r="S87" i="73"/>
  <c r="V93" i="73"/>
  <c r="U93" i="73"/>
  <c r="T93" i="73"/>
  <c r="S93" i="73"/>
  <c r="V90" i="73"/>
  <c r="W90" i="73"/>
  <c r="V61" i="73"/>
  <c r="U61" i="73"/>
  <c r="T61" i="73"/>
  <c r="S61" i="73"/>
  <c r="V31" i="73"/>
  <c r="W31" i="73"/>
  <c r="V107" i="73"/>
  <c r="U107" i="73"/>
  <c r="T107" i="73"/>
  <c r="S107" i="73"/>
  <c r="V103" i="73"/>
  <c r="W103" i="73"/>
  <c r="V23" i="73"/>
  <c r="U23" i="73"/>
  <c r="V80" i="73"/>
  <c r="U80" i="73"/>
  <c r="T80" i="73"/>
  <c r="S80" i="73"/>
  <c r="V96" i="73"/>
  <c r="W96" i="73"/>
  <c r="Z96" i="73"/>
  <c r="V37" i="73"/>
  <c r="W37" i="73"/>
  <c r="X37" i="73"/>
  <c r="V100" i="73"/>
  <c r="U100" i="73"/>
  <c r="T100" i="73"/>
  <c r="S100" i="73"/>
  <c r="V52" i="73"/>
  <c r="W52" i="73"/>
  <c r="Z52" i="73"/>
  <c r="V21" i="73"/>
  <c r="U21" i="73"/>
  <c r="V106" i="73"/>
  <c r="W106" i="73"/>
  <c r="AA106" i="73"/>
  <c r="V102" i="73"/>
  <c r="U102" i="73"/>
  <c r="T102" i="73"/>
  <c r="S102" i="73"/>
  <c r="V20" i="73"/>
  <c r="W20" i="73"/>
  <c r="V38" i="73"/>
  <c r="W38" i="73"/>
  <c r="V45" i="73"/>
  <c r="U45" i="73"/>
  <c r="T45" i="73"/>
  <c r="S45" i="73"/>
  <c r="V10" i="73"/>
  <c r="U10" i="73"/>
  <c r="V53" i="73"/>
  <c r="U53" i="73"/>
  <c r="T53" i="73"/>
  <c r="S53" i="73"/>
  <c r="V104" i="73"/>
  <c r="W104" i="73"/>
  <c r="V26" i="73"/>
  <c r="U26" i="73"/>
  <c r="V76" i="73"/>
  <c r="U76" i="73"/>
  <c r="T76" i="73"/>
  <c r="S76" i="73"/>
  <c r="V60" i="73"/>
  <c r="U60" i="73"/>
  <c r="T60" i="73"/>
  <c r="S60" i="73"/>
  <c r="V73" i="73"/>
  <c r="W73" i="73"/>
  <c r="V40" i="73"/>
  <c r="U40" i="73"/>
  <c r="T40" i="73"/>
  <c r="S40" i="73"/>
  <c r="V79" i="73"/>
  <c r="W79" i="73"/>
  <c r="V105" i="73"/>
  <c r="U105" i="73"/>
  <c r="T105" i="73"/>
  <c r="S105" i="73"/>
  <c r="V25" i="73"/>
  <c r="U25" i="73"/>
  <c r="V46" i="73"/>
  <c r="U46" i="73"/>
  <c r="T46" i="73"/>
  <c r="S46" i="73"/>
  <c r="V41" i="73"/>
  <c r="U41" i="73"/>
  <c r="T41" i="73"/>
  <c r="S41" i="73"/>
  <c r="V17" i="73"/>
  <c r="U17" i="73"/>
  <c r="V65" i="73"/>
  <c r="U65" i="73"/>
  <c r="T65" i="73"/>
  <c r="S65" i="73"/>
  <c r="V12" i="73"/>
  <c r="W12" i="73"/>
  <c r="X12" i="73"/>
  <c r="V101" i="73"/>
  <c r="U101" i="73"/>
  <c r="T101" i="73"/>
  <c r="S101" i="73"/>
  <c r="V24" i="73"/>
  <c r="W24" i="73"/>
  <c r="AA24" i="73"/>
  <c r="V86" i="73"/>
  <c r="U86" i="73"/>
  <c r="T86" i="73"/>
  <c r="S86" i="73"/>
  <c r="V14" i="73"/>
  <c r="W14" i="73"/>
  <c r="AA14" i="73"/>
  <c r="V22" i="73"/>
  <c r="U22" i="73"/>
  <c r="V55" i="73"/>
  <c r="W55" i="73"/>
  <c r="V15" i="73"/>
  <c r="U15" i="73"/>
  <c r="V108" i="73"/>
  <c r="U108" i="73"/>
  <c r="T108" i="73"/>
  <c r="S108" i="73"/>
  <c r="V84" i="73"/>
  <c r="U84" i="73"/>
  <c r="T84" i="73"/>
  <c r="S84" i="73"/>
  <c r="V33" i="73"/>
  <c r="W33" i="73"/>
  <c r="V97" i="73"/>
  <c r="W97" i="73"/>
  <c r="V34" i="73"/>
  <c r="U34" i="73"/>
  <c r="T34" i="73"/>
  <c r="S34" i="73"/>
  <c r="V62" i="73"/>
  <c r="W62" i="73"/>
  <c r="X62" i="73"/>
  <c r="V69" i="73"/>
  <c r="U69" i="73"/>
  <c r="T69" i="73"/>
  <c r="S69" i="73"/>
  <c r="V44" i="73"/>
  <c r="V28" i="73"/>
  <c r="W28" i="73"/>
  <c r="AA28" i="73"/>
  <c r="C92" i="71"/>
  <c r="N91" i="71"/>
  <c r="V35" i="73"/>
  <c r="U35" i="73"/>
  <c r="T35" i="73"/>
  <c r="S35" i="73"/>
  <c r="V43" i="73"/>
  <c r="W43" i="73"/>
  <c r="V74" i="73"/>
  <c r="W74" i="73"/>
  <c r="V56" i="73"/>
  <c r="U56" i="73"/>
  <c r="T56" i="73"/>
  <c r="S56" i="73"/>
  <c r="V94" i="73"/>
  <c r="W94" i="73"/>
  <c r="V16" i="73"/>
  <c r="U16" i="73"/>
  <c r="V67" i="73"/>
  <c r="W67" i="73"/>
  <c r="V95" i="73"/>
  <c r="W95" i="73"/>
  <c r="V18" i="73"/>
  <c r="U18" i="73"/>
  <c r="V77" i="73"/>
  <c r="W77" i="73"/>
  <c r="V47" i="73"/>
  <c r="U47" i="73"/>
  <c r="T47" i="73"/>
  <c r="S47" i="73"/>
  <c r="V98" i="73"/>
  <c r="W98" i="73"/>
  <c r="V19" i="73"/>
  <c r="U19" i="73"/>
  <c r="V63" i="73"/>
  <c r="W63" i="73"/>
  <c r="V71" i="73"/>
  <c r="W71" i="73"/>
  <c r="X71" i="73"/>
  <c r="V91" i="73"/>
  <c r="W91" i="73"/>
  <c r="X91" i="73"/>
  <c r="V32" i="73"/>
  <c r="W32" i="73"/>
  <c r="X32" i="73"/>
  <c r="V27" i="73"/>
  <c r="U27" i="73"/>
  <c r="V51" i="73"/>
  <c r="U51" i="73"/>
  <c r="T51" i="73"/>
  <c r="S51" i="73"/>
  <c r="V29" i="73"/>
  <c r="U29" i="73"/>
  <c r="T29" i="73"/>
  <c r="S29" i="73"/>
  <c r="V59" i="73"/>
  <c r="U59" i="73"/>
  <c r="T59" i="73"/>
  <c r="S59" i="73"/>
  <c r="V88" i="73"/>
  <c r="U88" i="73"/>
  <c r="T88" i="73"/>
  <c r="S88" i="73"/>
  <c r="V109" i="73"/>
  <c r="W109" i="73"/>
  <c r="AA109" i="73"/>
  <c r="V75" i="73"/>
  <c r="W75" i="73"/>
  <c r="Z75" i="73"/>
  <c r="U52" i="73"/>
  <c r="T52" i="73"/>
  <c r="S52" i="73"/>
  <c r="O46" i="71"/>
  <c r="L46" i="71"/>
  <c r="P46" i="71"/>
  <c r="M46" i="71"/>
  <c r="N46" i="71"/>
  <c r="L45" i="71"/>
  <c r="T16" i="68"/>
  <c r="U16" i="68"/>
  <c r="S16" i="68"/>
  <c r="W16" i="68"/>
  <c r="X15" i="68"/>
  <c r="V16" i="68"/>
  <c r="D47" i="71"/>
  <c r="I51" i="71"/>
  <c r="I55" i="71"/>
  <c r="I49" i="71"/>
  <c r="I53" i="71"/>
  <c r="I48" i="71"/>
  <c r="I52" i="71"/>
  <c r="I56" i="71"/>
  <c r="I61" i="71"/>
  <c r="I54" i="71"/>
  <c r="I58" i="71"/>
  <c r="I62" i="71"/>
  <c r="I57" i="71"/>
  <c r="I59" i="71"/>
  <c r="I63" i="71"/>
  <c r="I66" i="71"/>
  <c r="I70" i="71"/>
  <c r="I74" i="71"/>
  <c r="I78" i="71"/>
  <c r="I60" i="71"/>
  <c r="I64" i="71"/>
  <c r="I65" i="71"/>
  <c r="I50" i="71"/>
  <c r="I67" i="71"/>
  <c r="I81" i="71"/>
  <c r="I85" i="71"/>
  <c r="I68" i="71"/>
  <c r="I71" i="71"/>
  <c r="I73" i="71"/>
  <c r="I76" i="71"/>
  <c r="I79" i="71"/>
  <c r="I69" i="71"/>
  <c r="I72" i="71"/>
  <c r="I75" i="71"/>
  <c r="I77" i="71"/>
  <c r="I80" i="71"/>
  <c r="I83" i="71"/>
  <c r="I86" i="71"/>
  <c r="I82" i="71"/>
  <c r="I84" i="71"/>
  <c r="G48" i="71"/>
  <c r="G49" i="71"/>
  <c r="G53" i="71"/>
  <c r="G57" i="71"/>
  <c r="G51" i="71"/>
  <c r="G55" i="71"/>
  <c r="G50" i="71"/>
  <c r="G54" i="71"/>
  <c r="G52" i="71"/>
  <c r="G59" i="71"/>
  <c r="G63" i="71"/>
  <c r="G56" i="71"/>
  <c r="G60" i="71"/>
  <c r="G64" i="71"/>
  <c r="G68" i="71"/>
  <c r="G72" i="71"/>
  <c r="G76" i="71"/>
  <c r="G80" i="71"/>
  <c r="G58" i="71"/>
  <c r="G62" i="71"/>
  <c r="G67" i="71"/>
  <c r="G61" i="71"/>
  <c r="G65" i="71"/>
  <c r="G73" i="71"/>
  <c r="G83" i="71"/>
  <c r="G70" i="71"/>
  <c r="G75" i="71"/>
  <c r="G78" i="71"/>
  <c r="G66" i="71"/>
  <c r="G71" i="71"/>
  <c r="G74" i="71"/>
  <c r="G79" i="71"/>
  <c r="G69" i="71"/>
  <c r="G77" i="71"/>
  <c r="G82" i="71"/>
  <c r="G85" i="71"/>
  <c r="G81" i="71"/>
  <c r="G86" i="71"/>
  <c r="G84" i="71"/>
  <c r="C47" i="71"/>
  <c r="H50" i="71"/>
  <c r="H54" i="71"/>
  <c r="H48" i="71"/>
  <c r="H52" i="71"/>
  <c r="H56" i="71"/>
  <c r="H51" i="71"/>
  <c r="H55" i="71"/>
  <c r="H57" i="71"/>
  <c r="H60" i="71"/>
  <c r="H64" i="71"/>
  <c r="H61" i="71"/>
  <c r="H65" i="71"/>
  <c r="H69" i="71"/>
  <c r="H73" i="71"/>
  <c r="H77" i="71"/>
  <c r="H49" i="71"/>
  <c r="H68" i="71"/>
  <c r="H59" i="71"/>
  <c r="H63" i="71"/>
  <c r="H66" i="71"/>
  <c r="H71" i="71"/>
  <c r="H74" i="71"/>
  <c r="H76" i="71"/>
  <c r="H79" i="71"/>
  <c r="H84" i="71"/>
  <c r="H58" i="71"/>
  <c r="H67" i="71"/>
  <c r="H53" i="71"/>
  <c r="H80" i="71"/>
  <c r="H81" i="71"/>
  <c r="H83" i="71"/>
  <c r="H86" i="71"/>
  <c r="H70" i="71"/>
  <c r="H78" i="71"/>
  <c r="H72" i="71"/>
  <c r="H82" i="71"/>
  <c r="H75" i="71"/>
  <c r="H85" i="71"/>
  <c r="H62" i="71"/>
  <c r="B47" i="71"/>
  <c r="E47" i="71"/>
  <c r="J48" i="71"/>
  <c r="J52" i="71"/>
  <c r="J56" i="71"/>
  <c r="J50" i="71"/>
  <c r="J54" i="71"/>
  <c r="J49" i="71"/>
  <c r="J53" i="71"/>
  <c r="J51" i="71"/>
  <c r="J58" i="71"/>
  <c r="J62" i="71"/>
  <c r="J59" i="71"/>
  <c r="J63" i="71"/>
  <c r="J61" i="71"/>
  <c r="J67" i="71"/>
  <c r="J71" i="71"/>
  <c r="J75" i="71"/>
  <c r="J79" i="71"/>
  <c r="J57" i="71"/>
  <c r="J66" i="71"/>
  <c r="J55" i="71"/>
  <c r="J60" i="71"/>
  <c r="J69" i="71"/>
  <c r="J72" i="71"/>
  <c r="J77" i="71"/>
  <c r="J80" i="71"/>
  <c r="J82" i="71"/>
  <c r="J86" i="71"/>
  <c r="J64" i="71"/>
  <c r="J74" i="71"/>
  <c r="J70" i="71"/>
  <c r="J78" i="71"/>
  <c r="J73" i="71"/>
  <c r="J76" i="71"/>
  <c r="J84" i="71"/>
  <c r="J81" i="71"/>
  <c r="J65" i="71"/>
  <c r="J85" i="71"/>
  <c r="J68" i="71"/>
  <c r="J83" i="71"/>
  <c r="K48" i="71"/>
  <c r="K49" i="71"/>
  <c r="K53" i="71"/>
  <c r="K57" i="71"/>
  <c r="K51" i="71"/>
  <c r="K55" i="71"/>
  <c r="K50" i="71"/>
  <c r="K54" i="71"/>
  <c r="K59" i="71"/>
  <c r="K63" i="71"/>
  <c r="K60" i="71"/>
  <c r="K64" i="71"/>
  <c r="K52" i="71"/>
  <c r="K68" i="71"/>
  <c r="K72" i="71"/>
  <c r="K76" i="71"/>
  <c r="K80" i="71"/>
  <c r="K56" i="71"/>
  <c r="K61" i="71"/>
  <c r="K67" i="71"/>
  <c r="K58" i="71"/>
  <c r="K62" i="71"/>
  <c r="K65" i="71"/>
  <c r="K66" i="71"/>
  <c r="K70" i="71"/>
  <c r="K75" i="71"/>
  <c r="K78" i="71"/>
  <c r="K83" i="71"/>
  <c r="K69" i="71"/>
  <c r="K77" i="71"/>
  <c r="K73" i="71"/>
  <c r="K82" i="71"/>
  <c r="K85" i="71"/>
  <c r="K71" i="71"/>
  <c r="K74" i="71"/>
  <c r="K79" i="71"/>
  <c r="K84" i="71"/>
  <c r="K81" i="71"/>
  <c r="K86" i="71"/>
  <c r="F47" i="71"/>
  <c r="K20" i="68"/>
  <c r="K25" i="68"/>
  <c r="K18" i="68"/>
  <c r="K22" i="68"/>
  <c r="K24" i="68"/>
  <c r="K27" i="68"/>
  <c r="K31" i="68"/>
  <c r="K35" i="68"/>
  <c r="K33" i="68"/>
  <c r="K36" i="68"/>
  <c r="K40" i="68"/>
  <c r="K44" i="68"/>
  <c r="K48" i="68"/>
  <c r="K52" i="68"/>
  <c r="K23" i="68"/>
  <c r="K28" i="68"/>
  <c r="K29" i="68"/>
  <c r="K42" i="68"/>
  <c r="K49" i="68"/>
  <c r="K51" i="68"/>
  <c r="K54" i="68"/>
  <c r="K58" i="68"/>
  <c r="K62" i="68"/>
  <c r="K66" i="68"/>
  <c r="K70" i="68"/>
  <c r="K74" i="68"/>
  <c r="K78" i="68"/>
  <c r="K82" i="68"/>
  <c r="K86" i="68"/>
  <c r="K90" i="68"/>
  <c r="K26" i="68"/>
  <c r="K34" i="68"/>
  <c r="K39" i="68"/>
  <c r="K41" i="68"/>
  <c r="K53" i="68"/>
  <c r="K60" i="68"/>
  <c r="K67" i="68"/>
  <c r="K69" i="68"/>
  <c r="K76" i="68"/>
  <c r="K83" i="68"/>
  <c r="K85" i="68"/>
  <c r="K91" i="68"/>
  <c r="K95" i="68"/>
  <c r="K99" i="68"/>
  <c r="K103" i="68"/>
  <c r="K107" i="68"/>
  <c r="K111" i="68"/>
  <c r="K115" i="68"/>
  <c r="K19" i="68"/>
  <c r="K21" i="68"/>
  <c r="K32" i="68"/>
  <c r="K37" i="68"/>
  <c r="K38" i="68"/>
  <c r="K43" i="68"/>
  <c r="K47" i="68"/>
  <c r="K30" i="68"/>
  <c r="K45" i="68"/>
  <c r="K46" i="68"/>
  <c r="K61" i="68"/>
  <c r="K63" i="68"/>
  <c r="K50" i="68"/>
  <c r="K55" i="68"/>
  <c r="K59" i="68"/>
  <c r="K65" i="68"/>
  <c r="K77" i="68"/>
  <c r="K79" i="68"/>
  <c r="K89" i="68"/>
  <c r="K92" i="68"/>
  <c r="K94" i="68"/>
  <c r="K57" i="68"/>
  <c r="K64" i="68"/>
  <c r="K68" i="68"/>
  <c r="K80" i="68"/>
  <c r="K81" i="68"/>
  <c r="K97" i="68"/>
  <c r="K72" i="68"/>
  <c r="K73" i="68"/>
  <c r="K75" i="68"/>
  <c r="K88" i="68"/>
  <c r="K101" i="68"/>
  <c r="K102" i="68"/>
  <c r="K109" i="68"/>
  <c r="K116" i="68"/>
  <c r="K71" i="68"/>
  <c r="K98" i="68"/>
  <c r="K84" i="68"/>
  <c r="K100" i="68"/>
  <c r="K104" i="68"/>
  <c r="K106" i="68"/>
  <c r="K113" i="68"/>
  <c r="K93" i="68"/>
  <c r="K114" i="68"/>
  <c r="K110" i="68"/>
  <c r="K117" i="68"/>
  <c r="K56" i="68"/>
  <c r="K96" i="68"/>
  <c r="K112" i="68"/>
  <c r="K87" i="68"/>
  <c r="K108" i="68"/>
  <c r="K105" i="68"/>
  <c r="M18" i="68"/>
  <c r="M19" i="68"/>
  <c r="M21" i="68"/>
  <c r="M23" i="68"/>
  <c r="M29" i="68"/>
  <c r="M33" i="68"/>
  <c r="M25" i="68"/>
  <c r="M26" i="68"/>
  <c r="M30" i="68"/>
  <c r="M32" i="68"/>
  <c r="M38" i="68"/>
  <c r="M42" i="68"/>
  <c r="M46" i="68"/>
  <c r="M50" i="68"/>
  <c r="M24" i="68"/>
  <c r="M39" i="68"/>
  <c r="M41" i="68"/>
  <c r="M48" i="68"/>
  <c r="M56" i="68"/>
  <c r="M60" i="68"/>
  <c r="M64" i="68"/>
  <c r="M68" i="68"/>
  <c r="M72" i="68"/>
  <c r="M76" i="68"/>
  <c r="M80" i="68"/>
  <c r="M84" i="68"/>
  <c r="M88" i="68"/>
  <c r="M20" i="68"/>
  <c r="M35" i="68"/>
  <c r="M36" i="68"/>
  <c r="M37" i="68"/>
  <c r="M49" i="68"/>
  <c r="M51" i="68"/>
  <c r="M57" i="68"/>
  <c r="M59" i="68"/>
  <c r="M66" i="68"/>
  <c r="M73" i="68"/>
  <c r="M75" i="68"/>
  <c r="M82" i="68"/>
  <c r="M89" i="68"/>
  <c r="M93" i="68"/>
  <c r="M97" i="68"/>
  <c r="M101" i="68"/>
  <c r="M105" i="68"/>
  <c r="M109" i="68"/>
  <c r="M113" i="68"/>
  <c r="M117" i="68"/>
  <c r="M28" i="68"/>
  <c r="M31" i="68"/>
  <c r="M34" i="68"/>
  <c r="M43" i="68"/>
  <c r="M53" i="68"/>
  <c r="M54" i="68"/>
  <c r="M55" i="68"/>
  <c r="M47" i="68"/>
  <c r="M52" i="68"/>
  <c r="M58" i="68"/>
  <c r="M40" i="68"/>
  <c r="M44" i="68"/>
  <c r="M45" i="68"/>
  <c r="M62" i="68"/>
  <c r="M74" i="68"/>
  <c r="M86" i="68"/>
  <c r="M87" i="68"/>
  <c r="M91" i="68"/>
  <c r="M65" i="68"/>
  <c r="M77" i="68"/>
  <c r="M78" i="68"/>
  <c r="M90" i="68"/>
  <c r="M94" i="68"/>
  <c r="M96" i="68"/>
  <c r="M103" i="68"/>
  <c r="M22" i="68"/>
  <c r="M79" i="68"/>
  <c r="M81" i="68"/>
  <c r="M27" i="68"/>
  <c r="M61" i="68"/>
  <c r="M63" i="68"/>
  <c r="M71" i="68"/>
  <c r="M95" i="68"/>
  <c r="M98" i="68"/>
  <c r="M99" i="68"/>
  <c r="M70" i="68"/>
  <c r="M85" i="68"/>
  <c r="M100" i="68"/>
  <c r="M106" i="68"/>
  <c r="M108" i="68"/>
  <c r="M67" i="68"/>
  <c r="M92" i="68"/>
  <c r="M69" i="68"/>
  <c r="M110" i="68"/>
  <c r="M112" i="68"/>
  <c r="M115" i="68"/>
  <c r="M102" i="68"/>
  <c r="M104" i="68"/>
  <c r="M107" i="68"/>
  <c r="M114" i="68"/>
  <c r="M83" i="68"/>
  <c r="M116" i="68"/>
  <c r="M111" i="68"/>
  <c r="J21" i="68"/>
  <c r="J18" i="68"/>
  <c r="J20" i="68"/>
  <c r="J22" i="68"/>
  <c r="J26" i="68"/>
  <c r="J19" i="68"/>
  <c r="J28" i="68"/>
  <c r="J32" i="68"/>
  <c r="J29" i="68"/>
  <c r="J31" i="68"/>
  <c r="J37" i="68"/>
  <c r="J41" i="68"/>
  <c r="J45" i="68"/>
  <c r="J49" i="68"/>
  <c r="J53" i="68"/>
  <c r="J30" i="68"/>
  <c r="J38" i="68"/>
  <c r="J40" i="68"/>
  <c r="J47" i="68"/>
  <c r="J55" i="68"/>
  <c r="J59" i="68"/>
  <c r="J63" i="68"/>
  <c r="J67" i="68"/>
  <c r="J71" i="68"/>
  <c r="J75" i="68"/>
  <c r="J79" i="68"/>
  <c r="J83" i="68"/>
  <c r="J87" i="68"/>
  <c r="J33" i="68"/>
  <c r="J42" i="68"/>
  <c r="J43" i="68"/>
  <c r="J56" i="68"/>
  <c r="J58" i="68"/>
  <c r="J65" i="68"/>
  <c r="J72" i="68"/>
  <c r="J74" i="68"/>
  <c r="J81" i="68"/>
  <c r="J88" i="68"/>
  <c r="J90" i="68"/>
  <c r="J92" i="68"/>
  <c r="J96" i="68"/>
  <c r="J100" i="68"/>
  <c r="J104" i="68"/>
  <c r="J108" i="68"/>
  <c r="J112" i="68"/>
  <c r="J116" i="68"/>
  <c r="J24" i="68"/>
  <c r="J27" i="68"/>
  <c r="J23" i="68"/>
  <c r="J34" i="68"/>
  <c r="J25" i="68"/>
  <c r="J36" i="68"/>
  <c r="J39" i="68"/>
  <c r="J46" i="68"/>
  <c r="J52" i="68"/>
  <c r="J50" i="68"/>
  <c r="J51" i="68"/>
  <c r="J62" i="68"/>
  <c r="J64" i="68"/>
  <c r="J35" i="68"/>
  <c r="J57" i="68"/>
  <c r="J48" i="68"/>
  <c r="J68" i="68"/>
  <c r="J78" i="68"/>
  <c r="J80" i="68"/>
  <c r="J44" i="68"/>
  <c r="J60" i="68"/>
  <c r="J69" i="68"/>
  <c r="J70" i="68"/>
  <c r="J82" i="68"/>
  <c r="J84" i="68"/>
  <c r="J93" i="68"/>
  <c r="J95" i="68"/>
  <c r="J102" i="68"/>
  <c r="J85" i="68"/>
  <c r="J77" i="68"/>
  <c r="J94" i="68"/>
  <c r="J66" i="68"/>
  <c r="J89" i="68"/>
  <c r="J98" i="68"/>
  <c r="J99" i="68"/>
  <c r="J103" i="68"/>
  <c r="J105" i="68"/>
  <c r="J107" i="68"/>
  <c r="J86" i="68"/>
  <c r="J61" i="68"/>
  <c r="J73" i="68"/>
  <c r="J101" i="68"/>
  <c r="J109" i="68"/>
  <c r="J111" i="68"/>
  <c r="J114" i="68"/>
  <c r="J97" i="68"/>
  <c r="J113" i="68"/>
  <c r="J54" i="68"/>
  <c r="J76" i="68"/>
  <c r="J91" i="68"/>
  <c r="J115" i="68"/>
  <c r="J110" i="68"/>
  <c r="J117" i="68"/>
  <c r="J106" i="68"/>
  <c r="L19" i="68"/>
  <c r="L24" i="68"/>
  <c r="L26" i="68"/>
  <c r="L30" i="68"/>
  <c r="L34" i="68"/>
  <c r="L18" i="68"/>
  <c r="L28" i="68"/>
  <c r="L35" i="68"/>
  <c r="L39" i="68"/>
  <c r="L43" i="68"/>
  <c r="L47" i="68"/>
  <c r="L51" i="68"/>
  <c r="L21" i="68"/>
  <c r="L27" i="68"/>
  <c r="L37" i="68"/>
  <c r="L44" i="68"/>
  <c r="L46" i="68"/>
  <c r="L53" i="68"/>
  <c r="L57" i="68"/>
  <c r="L61" i="68"/>
  <c r="L65" i="68"/>
  <c r="L69" i="68"/>
  <c r="L73" i="68"/>
  <c r="L77" i="68"/>
  <c r="L81" i="68"/>
  <c r="L85" i="68"/>
  <c r="L89" i="68"/>
  <c r="L23" i="68"/>
  <c r="L29" i="68"/>
  <c r="L38" i="68"/>
  <c r="L40" i="68"/>
  <c r="L50" i="68"/>
  <c r="L52" i="68"/>
  <c r="L55" i="68"/>
  <c r="L62" i="68"/>
  <c r="L64" i="68"/>
  <c r="L71" i="68"/>
  <c r="L78" i="68"/>
  <c r="L80" i="68"/>
  <c r="L87" i="68"/>
  <c r="L94" i="68"/>
  <c r="L98" i="68"/>
  <c r="L102" i="68"/>
  <c r="L106" i="68"/>
  <c r="L110" i="68"/>
  <c r="L114" i="68"/>
  <c r="L31" i="68"/>
  <c r="L20" i="68"/>
  <c r="L22" i="68"/>
  <c r="L42" i="68"/>
  <c r="L25" i="68"/>
  <c r="L48" i="68"/>
  <c r="L41" i="68"/>
  <c r="L59" i="68"/>
  <c r="L60" i="68"/>
  <c r="L33" i="68"/>
  <c r="L32" i="68"/>
  <c r="L58" i="68"/>
  <c r="L54" i="68"/>
  <c r="L56" i="68"/>
  <c r="L66" i="68"/>
  <c r="L75" i="68"/>
  <c r="L76" i="68"/>
  <c r="L88" i="68"/>
  <c r="L90" i="68"/>
  <c r="L67" i="68"/>
  <c r="L79" i="68"/>
  <c r="L92" i="68"/>
  <c r="L99" i="68"/>
  <c r="L101" i="68"/>
  <c r="L49" i="68"/>
  <c r="L68" i="68"/>
  <c r="L70" i="68"/>
  <c r="L83" i="68"/>
  <c r="L36" i="68"/>
  <c r="L84" i="68"/>
  <c r="L86" i="68"/>
  <c r="L91" i="68"/>
  <c r="L100" i="68"/>
  <c r="L74" i="68"/>
  <c r="L104" i="68"/>
  <c r="L111" i="68"/>
  <c r="L113" i="68"/>
  <c r="L103" i="68"/>
  <c r="L63" i="68"/>
  <c r="L93" i="68"/>
  <c r="L95" i="68"/>
  <c r="L96" i="68"/>
  <c r="L108" i="68"/>
  <c r="L115" i="68"/>
  <c r="L117" i="68"/>
  <c r="L82" i="68"/>
  <c r="L97" i="68"/>
  <c r="L107" i="68"/>
  <c r="L45" i="68"/>
  <c r="L72" i="68"/>
  <c r="L109" i="68"/>
  <c r="L105" i="68"/>
  <c r="L112" i="68"/>
  <c r="L116" i="68"/>
  <c r="I18" i="68"/>
  <c r="I23" i="68"/>
  <c r="I20" i="68"/>
  <c r="I21" i="68"/>
  <c r="I25" i="68"/>
  <c r="I29" i="68"/>
  <c r="I33" i="68"/>
  <c r="I27" i="68"/>
  <c r="I34" i="68"/>
  <c r="I38" i="68"/>
  <c r="I42" i="68"/>
  <c r="I46" i="68"/>
  <c r="I50" i="68"/>
  <c r="I19" i="68"/>
  <c r="I22" i="68"/>
  <c r="I31" i="68"/>
  <c r="I32" i="68"/>
  <c r="I36" i="68"/>
  <c r="I43" i="68"/>
  <c r="I45" i="68"/>
  <c r="I52" i="68"/>
  <c r="I56" i="68"/>
  <c r="I60" i="68"/>
  <c r="I64" i="68"/>
  <c r="I68" i="68"/>
  <c r="I72" i="68"/>
  <c r="I76" i="68"/>
  <c r="I80" i="68"/>
  <c r="I84" i="68"/>
  <c r="I88" i="68"/>
  <c r="I24" i="68"/>
  <c r="I28" i="68"/>
  <c r="I44" i="68"/>
  <c r="I54" i="68"/>
  <c r="I61" i="68"/>
  <c r="I63" i="68"/>
  <c r="I70" i="68"/>
  <c r="I77" i="68"/>
  <c r="I79" i="68"/>
  <c r="I86" i="68"/>
  <c r="I93" i="68"/>
  <c r="I97" i="68"/>
  <c r="I101" i="68"/>
  <c r="I105" i="68"/>
  <c r="I109" i="68"/>
  <c r="I113" i="68"/>
  <c r="I117" i="68"/>
  <c r="I26" i="68"/>
  <c r="I35" i="68"/>
  <c r="I41" i="68"/>
  <c r="I39" i="68"/>
  <c r="I30" i="68"/>
  <c r="I37" i="68"/>
  <c r="I51" i="68"/>
  <c r="I65" i="68"/>
  <c r="I66" i="68"/>
  <c r="I48" i="68"/>
  <c r="I49" i="68"/>
  <c r="I53" i="68"/>
  <c r="I62" i="68"/>
  <c r="I57" i="68"/>
  <c r="I67" i="68"/>
  <c r="I69" i="68"/>
  <c r="I81" i="68"/>
  <c r="I82" i="68"/>
  <c r="I95" i="68"/>
  <c r="I40" i="68"/>
  <c r="I71" i="68"/>
  <c r="I73" i="68"/>
  <c r="I83" i="68"/>
  <c r="I85" i="68"/>
  <c r="I91" i="68"/>
  <c r="I98" i="68"/>
  <c r="I100" i="68"/>
  <c r="I74" i="68"/>
  <c r="I87" i="68"/>
  <c r="I89" i="68"/>
  <c r="I55" i="68"/>
  <c r="I90" i="68"/>
  <c r="I59" i="68"/>
  <c r="I78" i="68"/>
  <c r="I92" i="68"/>
  <c r="I94" i="68"/>
  <c r="I110" i="68"/>
  <c r="I58" i="68"/>
  <c r="I75" i="68"/>
  <c r="I96" i="68"/>
  <c r="I47" i="68"/>
  <c r="I99" i="68"/>
  <c r="I102" i="68"/>
  <c r="I103" i="68"/>
  <c r="I107" i="68"/>
  <c r="I114" i="68"/>
  <c r="I116" i="68"/>
  <c r="I112" i="68"/>
  <c r="I106" i="68"/>
  <c r="I115" i="68"/>
  <c r="I104" i="68"/>
  <c r="I111" i="68"/>
  <c r="I108" i="68"/>
  <c r="W30" i="73"/>
  <c r="AA30" i="73"/>
  <c r="N89" i="71"/>
  <c r="W76" i="73"/>
  <c r="Y76" i="73"/>
  <c r="W80" i="73"/>
  <c r="Y80" i="73"/>
  <c r="W87" i="73"/>
  <c r="X87" i="73"/>
  <c r="W50" i="73"/>
  <c r="X50" i="73"/>
  <c r="W78" i="73"/>
  <c r="X78" i="73"/>
  <c r="X52" i="73"/>
  <c r="U66" i="73"/>
  <c r="T66" i="73"/>
  <c r="S66" i="73"/>
  <c r="U91" i="73"/>
  <c r="T91" i="73"/>
  <c r="S91" i="73"/>
  <c r="W35" i="73"/>
  <c r="AA35" i="73"/>
  <c r="W19" i="73"/>
  <c r="Y19" i="73"/>
  <c r="W72" i="73"/>
  <c r="Z72" i="73"/>
  <c r="U98" i="73"/>
  <c r="T98" i="73"/>
  <c r="S98" i="73"/>
  <c r="AA96" i="73"/>
  <c r="U73" i="73"/>
  <c r="T73" i="73"/>
  <c r="S73" i="73"/>
  <c r="U104" i="73"/>
  <c r="T104" i="73"/>
  <c r="S104" i="73"/>
  <c r="U38" i="73"/>
  <c r="T38" i="73"/>
  <c r="S38" i="73"/>
  <c r="W86" i="73"/>
  <c r="X86" i="73"/>
  <c r="W25" i="73"/>
  <c r="Z25" i="73"/>
  <c r="W107" i="73"/>
  <c r="Z107" i="73"/>
  <c r="U42" i="73"/>
  <c r="T42" i="73"/>
  <c r="S42" i="73"/>
  <c r="Z54" i="73"/>
  <c r="X96" i="73"/>
  <c r="W93" i="73"/>
  <c r="Y93" i="73"/>
  <c r="AA92" i="73"/>
  <c r="Y57" i="73"/>
  <c r="U99" i="73"/>
  <c r="T99" i="73"/>
  <c r="S99" i="73"/>
  <c r="U96" i="73"/>
  <c r="T96" i="73"/>
  <c r="S96" i="73"/>
  <c r="U70" i="73"/>
  <c r="T70" i="73"/>
  <c r="S70" i="73"/>
  <c r="AA64" i="73"/>
  <c r="W81" i="73"/>
  <c r="AA81" i="73"/>
  <c r="Y106" i="73"/>
  <c r="Z57" i="73"/>
  <c r="U89" i="73"/>
  <c r="T89" i="73"/>
  <c r="S89" i="73"/>
  <c r="W21" i="73"/>
  <c r="AA21" i="73"/>
  <c r="U11" i="73"/>
  <c r="U77" i="73"/>
  <c r="T77" i="73"/>
  <c r="S77" i="73"/>
  <c r="U43" i="73"/>
  <c r="T43" i="73"/>
  <c r="S43" i="73"/>
  <c r="W34" i="73"/>
  <c r="X34" i="73"/>
  <c r="U63" i="73"/>
  <c r="T63" i="73"/>
  <c r="S63" i="73"/>
  <c r="U39" i="73"/>
  <c r="T39" i="73"/>
  <c r="S39" i="73"/>
  <c r="U97" i="73"/>
  <c r="T97" i="73"/>
  <c r="S97" i="73"/>
  <c r="W16" i="73"/>
  <c r="AA16" i="73"/>
  <c r="Y75" i="73"/>
  <c r="U103" i="73"/>
  <c r="T103" i="73"/>
  <c r="S103" i="73"/>
  <c r="W84" i="73"/>
  <c r="X84" i="73"/>
  <c r="W15" i="73"/>
  <c r="X15" i="73"/>
  <c r="Z14" i="73"/>
  <c r="AA91" i="73"/>
  <c r="U64" i="73"/>
  <c r="T64" i="73"/>
  <c r="S64" i="73"/>
  <c r="W88" i="73"/>
  <c r="Y88" i="73"/>
  <c r="W56" i="73"/>
  <c r="X56" i="73"/>
  <c r="Y85" i="73"/>
  <c r="U95" i="73"/>
  <c r="T95" i="73"/>
  <c r="S95" i="73"/>
  <c r="W83" i="73"/>
  <c r="Z83" i="73"/>
  <c r="W41" i="73"/>
  <c r="X41" i="73"/>
  <c r="W23" i="73"/>
  <c r="AA23" i="73"/>
  <c r="X85" i="73"/>
  <c r="AA62" i="73"/>
  <c r="X36" i="73"/>
  <c r="W29" i="73"/>
  <c r="X29" i="73"/>
  <c r="W22" i="73"/>
  <c r="AA22" i="73"/>
  <c r="AA75" i="73"/>
  <c r="U79" i="73"/>
  <c r="T79" i="73"/>
  <c r="S79" i="73"/>
  <c r="Z62" i="73"/>
  <c r="U68" i="73"/>
  <c r="T68" i="73"/>
  <c r="S68" i="73"/>
  <c r="Z91" i="73"/>
  <c r="W102" i="73"/>
  <c r="Z102" i="73"/>
  <c r="AA36" i="73"/>
  <c r="U62" i="73"/>
  <c r="T62" i="73"/>
  <c r="S62" i="73"/>
  <c r="U33" i="73"/>
  <c r="T33" i="73"/>
  <c r="S33" i="73"/>
  <c r="U55" i="73"/>
  <c r="T55" i="73"/>
  <c r="S55" i="73"/>
  <c r="AA85" i="73"/>
  <c r="U94" i="73"/>
  <c r="T94" i="73"/>
  <c r="S94" i="73"/>
  <c r="AA32" i="73"/>
  <c r="X75" i="73"/>
  <c r="W105" i="73"/>
  <c r="AA105" i="73"/>
  <c r="Y62" i="73"/>
  <c r="U31" i="73"/>
  <c r="T31" i="73"/>
  <c r="S31" i="73"/>
  <c r="W61" i="73"/>
  <c r="Y61" i="73"/>
  <c r="X24" i="73"/>
  <c r="X92" i="73"/>
  <c r="Y91" i="73"/>
  <c r="W59" i="73"/>
  <c r="AA59" i="73"/>
  <c r="Y32" i="73"/>
  <c r="Y92" i="73"/>
  <c r="X54" i="73"/>
  <c r="U54" i="73"/>
  <c r="T54" i="73"/>
  <c r="S54" i="73"/>
  <c r="W13" i="73"/>
  <c r="W18" i="73"/>
  <c r="X18" i="73"/>
  <c r="N90" i="71"/>
  <c r="W60" i="73"/>
  <c r="X60" i="73"/>
  <c r="W53" i="73"/>
  <c r="Y53" i="73"/>
  <c r="W10" i="73"/>
  <c r="X10" i="73"/>
  <c r="U20" i="73"/>
  <c r="AA54" i="73"/>
  <c r="Z36" i="73"/>
  <c r="W101" i="73"/>
  <c r="X101" i="73"/>
  <c r="W100" i="73"/>
  <c r="Z100" i="73"/>
  <c r="U92" i="73"/>
  <c r="T92" i="73"/>
  <c r="S92" i="73"/>
  <c r="U36" i="73"/>
  <c r="T36" i="73"/>
  <c r="S36" i="73"/>
  <c r="Y71" i="73"/>
  <c r="AA52" i="73"/>
  <c r="Z24" i="73"/>
  <c r="U85" i="73"/>
  <c r="T85" i="73"/>
  <c r="S85" i="73"/>
  <c r="U75" i="73"/>
  <c r="T75" i="73"/>
  <c r="S75" i="73"/>
  <c r="W82" i="73"/>
  <c r="Z82" i="73"/>
  <c r="W49" i="73"/>
  <c r="Z49" i="73"/>
  <c r="X109" i="73"/>
  <c r="U28" i="73"/>
  <c r="T28" i="73"/>
  <c r="S28" i="73"/>
  <c r="Z71" i="73"/>
  <c r="Y96" i="73"/>
  <c r="U90" i="73"/>
  <c r="T90" i="73"/>
  <c r="S90" i="73"/>
  <c r="Y37" i="73"/>
  <c r="Z106" i="73"/>
  <c r="Z28" i="73"/>
  <c r="W47" i="73"/>
  <c r="AA47" i="73"/>
  <c r="Z109" i="73"/>
  <c r="X57" i="73"/>
  <c r="W26" i="73"/>
  <c r="AA26" i="73"/>
  <c r="W58" i="73"/>
  <c r="Z58" i="73"/>
  <c r="W65" i="73"/>
  <c r="X65" i="73"/>
  <c r="W46" i="73"/>
  <c r="Y46" i="73"/>
  <c r="W27" i="73"/>
  <c r="Y27" i="73"/>
  <c r="Z64" i="73"/>
  <c r="Y12" i="73"/>
  <c r="AA71" i="73"/>
  <c r="U67" i="73"/>
  <c r="T67" i="73"/>
  <c r="S67" i="73"/>
  <c r="W108" i="73"/>
  <c r="Y108" i="73"/>
  <c r="Z37" i="73"/>
  <c r="X106" i="73"/>
  <c r="X28" i="73"/>
  <c r="U106" i="73"/>
  <c r="T106" i="73"/>
  <c r="S106" i="73"/>
  <c r="Y64" i="73"/>
  <c r="AA12" i="73"/>
  <c r="U74" i="73"/>
  <c r="T74" i="73"/>
  <c r="S74" i="73"/>
  <c r="Z12" i="73"/>
  <c r="X14" i="73"/>
  <c r="AA37" i="73"/>
  <c r="W45" i="73"/>
  <c r="Y45" i="73"/>
  <c r="W40" i="73"/>
  <c r="AA40" i="73"/>
  <c r="U71" i="73"/>
  <c r="T71" i="73"/>
  <c r="S71" i="73"/>
  <c r="U12" i="73"/>
  <c r="U57" i="73"/>
  <c r="T57" i="73"/>
  <c r="S57" i="73"/>
  <c r="U48" i="73"/>
  <c r="T48" i="73"/>
  <c r="S48" i="73"/>
  <c r="W48" i="73"/>
  <c r="Z32" i="73"/>
  <c r="Y52" i="73"/>
  <c r="Y14" i="73"/>
  <c r="Y24" i="73"/>
  <c r="Y28" i="73"/>
  <c r="Y109" i="73"/>
  <c r="U32" i="73"/>
  <c r="T32" i="73"/>
  <c r="S32" i="73"/>
  <c r="U109" i="73"/>
  <c r="T109" i="73"/>
  <c r="S109" i="73"/>
  <c r="U24" i="73"/>
  <c r="U14" i="73"/>
  <c r="W17" i="73"/>
  <c r="AA17" i="73"/>
  <c r="W51" i="73"/>
  <c r="Y51" i="73"/>
  <c r="U37" i="73"/>
  <c r="T37" i="73"/>
  <c r="S37" i="73"/>
  <c r="W69" i="73"/>
  <c r="AA69" i="73"/>
  <c r="W44" i="73"/>
  <c r="U44" i="73"/>
  <c r="T44" i="73"/>
  <c r="S44" i="73"/>
  <c r="X94" i="73"/>
  <c r="Z94" i="73"/>
  <c r="AA94" i="73"/>
  <c r="Y94" i="73"/>
  <c r="K47" i="71"/>
  <c r="Y43" i="73"/>
  <c r="AA43" i="73"/>
  <c r="X43" i="73"/>
  <c r="Z43" i="73"/>
  <c r="H47" i="71"/>
  <c r="I47" i="71"/>
  <c r="M51" i="71"/>
  <c r="M55" i="71"/>
  <c r="M49" i="71"/>
  <c r="M53" i="71"/>
  <c r="M52" i="71"/>
  <c r="M48" i="71"/>
  <c r="M54" i="71"/>
  <c r="M57" i="71"/>
  <c r="M61" i="71"/>
  <c r="M50" i="71"/>
  <c r="M58" i="71"/>
  <c r="M62" i="71"/>
  <c r="M66" i="71"/>
  <c r="M70" i="71"/>
  <c r="M74" i="71"/>
  <c r="M78" i="71"/>
  <c r="M65" i="71"/>
  <c r="M60" i="71"/>
  <c r="M64" i="71"/>
  <c r="M67" i="71"/>
  <c r="M63" i="71"/>
  <c r="M71" i="71"/>
  <c r="M73" i="71"/>
  <c r="M76" i="71"/>
  <c r="M79" i="71"/>
  <c r="M81" i="71"/>
  <c r="M85" i="71"/>
  <c r="M56" i="71"/>
  <c r="M59" i="71"/>
  <c r="M68" i="71"/>
  <c r="M83" i="71"/>
  <c r="M86" i="71"/>
  <c r="M72" i="71"/>
  <c r="M75" i="71"/>
  <c r="M80" i="71"/>
  <c r="M84" i="71"/>
  <c r="M82" i="71"/>
  <c r="M77" i="71"/>
  <c r="M69" i="71"/>
  <c r="Z67" i="73"/>
  <c r="AA67" i="73"/>
  <c r="X67" i="73"/>
  <c r="Y67" i="73"/>
  <c r="Z98" i="73"/>
  <c r="AA98" i="73"/>
  <c r="X98" i="73"/>
  <c r="Y98" i="73"/>
  <c r="AA39" i="73"/>
  <c r="X39" i="73"/>
  <c r="Z39" i="73"/>
  <c r="Y39" i="73"/>
  <c r="Y55" i="73"/>
  <c r="AA55" i="73"/>
  <c r="Z55" i="73"/>
  <c r="X55" i="73"/>
  <c r="G47" i="71"/>
  <c r="Z20" i="73"/>
  <c r="X20" i="73"/>
  <c r="Y20" i="73"/>
  <c r="AA20" i="73"/>
  <c r="Z63" i="73"/>
  <c r="AA63" i="73"/>
  <c r="X63" i="73"/>
  <c r="Y63" i="73"/>
  <c r="Z11" i="73"/>
  <c r="AA11" i="73"/>
  <c r="X11" i="73"/>
  <c r="Y11" i="73"/>
  <c r="Q45" i="71"/>
  <c r="S46" i="71"/>
  <c r="T46" i="71"/>
  <c r="Q46" i="71"/>
  <c r="U46" i="71"/>
  <c r="R46" i="71"/>
  <c r="X16" i="68"/>
  <c r="AB16" i="68"/>
  <c r="Y16" i="68"/>
  <c r="AC15" i="68"/>
  <c r="AA16" i="68"/>
  <c r="Z16" i="68"/>
  <c r="P50" i="71"/>
  <c r="P54" i="71"/>
  <c r="P48" i="71"/>
  <c r="P52" i="71"/>
  <c r="P56" i="71"/>
  <c r="P51" i="71"/>
  <c r="P55" i="71"/>
  <c r="P53" i="71"/>
  <c r="P60" i="71"/>
  <c r="P64" i="71"/>
  <c r="P49" i="71"/>
  <c r="P61" i="71"/>
  <c r="P65" i="71"/>
  <c r="P69" i="71"/>
  <c r="P73" i="71"/>
  <c r="P77" i="71"/>
  <c r="P68" i="71"/>
  <c r="P57" i="71"/>
  <c r="P59" i="71"/>
  <c r="P63" i="71"/>
  <c r="P66" i="71"/>
  <c r="P70" i="71"/>
  <c r="P72" i="71"/>
  <c r="P75" i="71"/>
  <c r="P78" i="71"/>
  <c r="P80" i="71"/>
  <c r="P84" i="71"/>
  <c r="P62" i="71"/>
  <c r="P67" i="71"/>
  <c r="P82" i="71"/>
  <c r="P85" i="71"/>
  <c r="P76" i="71"/>
  <c r="P81" i="71"/>
  <c r="P86" i="71"/>
  <c r="P71" i="71"/>
  <c r="P58" i="71"/>
  <c r="P83" i="71"/>
  <c r="P79" i="71"/>
  <c r="P74" i="71"/>
  <c r="AA89" i="73"/>
  <c r="X89" i="73"/>
  <c r="Y89" i="73"/>
  <c r="Z89" i="73"/>
  <c r="X77" i="73"/>
  <c r="Y77" i="73"/>
  <c r="Z77" i="73"/>
  <c r="AA77" i="73"/>
  <c r="X31" i="73"/>
  <c r="AA31" i="73"/>
  <c r="Y31" i="73"/>
  <c r="Z31" i="73"/>
  <c r="Y95" i="73"/>
  <c r="AA95" i="73"/>
  <c r="X95" i="73"/>
  <c r="Z95" i="73"/>
  <c r="Y74" i="73"/>
  <c r="X74" i="73"/>
  <c r="Z74" i="73"/>
  <c r="AA74" i="73"/>
  <c r="Y79" i="73"/>
  <c r="Z79" i="73"/>
  <c r="AA79" i="73"/>
  <c r="X79" i="73"/>
  <c r="AA68" i="73"/>
  <c r="X68" i="73"/>
  <c r="Y68" i="73"/>
  <c r="Z68" i="73"/>
  <c r="X73" i="73"/>
  <c r="Y73" i="73"/>
  <c r="AA73" i="73"/>
  <c r="Z73" i="73"/>
  <c r="L48" i="71"/>
  <c r="L50" i="71"/>
  <c r="L54" i="71"/>
  <c r="L52" i="71"/>
  <c r="L56" i="71"/>
  <c r="L51" i="71"/>
  <c r="L55" i="71"/>
  <c r="L60" i="71"/>
  <c r="L64" i="71"/>
  <c r="L53" i="71"/>
  <c r="L57" i="71"/>
  <c r="L61" i="71"/>
  <c r="L58" i="71"/>
  <c r="L62" i="71"/>
  <c r="L65" i="71"/>
  <c r="L69" i="71"/>
  <c r="L73" i="71"/>
  <c r="L77" i="71"/>
  <c r="L59" i="71"/>
  <c r="L63" i="71"/>
  <c r="L68" i="71"/>
  <c r="L66" i="71"/>
  <c r="L84" i="71"/>
  <c r="L70" i="71"/>
  <c r="L72" i="71"/>
  <c r="L75" i="71"/>
  <c r="L78" i="71"/>
  <c r="L49" i="71"/>
  <c r="L71" i="71"/>
  <c r="L74" i="71"/>
  <c r="L76" i="71"/>
  <c r="L79" i="71"/>
  <c r="L82" i="71"/>
  <c r="L85" i="71"/>
  <c r="L81" i="71"/>
  <c r="L83" i="71"/>
  <c r="L86" i="71"/>
  <c r="L80" i="71"/>
  <c r="L67" i="71"/>
  <c r="AA103" i="73"/>
  <c r="X103" i="73"/>
  <c r="Y103" i="73"/>
  <c r="Z103" i="73"/>
  <c r="Y70" i="73"/>
  <c r="Z70" i="73"/>
  <c r="X70" i="73"/>
  <c r="AA70" i="73"/>
  <c r="Y97" i="73"/>
  <c r="Z97" i="73"/>
  <c r="AA97" i="73"/>
  <c r="X97" i="73"/>
  <c r="J47" i="71"/>
  <c r="Z33" i="73"/>
  <c r="AA33" i="73"/>
  <c r="X33" i="73"/>
  <c r="Y33" i="73"/>
  <c r="X90" i="73"/>
  <c r="Z90" i="73"/>
  <c r="Y90" i="73"/>
  <c r="AA90" i="73"/>
  <c r="Y66" i="73"/>
  <c r="Z66" i="73"/>
  <c r="AA66" i="73"/>
  <c r="X66" i="73"/>
  <c r="Y42" i="73"/>
  <c r="AA42" i="73"/>
  <c r="X42" i="73"/>
  <c r="Z42" i="73"/>
  <c r="X104" i="73"/>
  <c r="Y104" i="73"/>
  <c r="Z104" i="73"/>
  <c r="AA104" i="73"/>
  <c r="AA38" i="73"/>
  <c r="X38" i="73"/>
  <c r="Y38" i="73"/>
  <c r="Z38" i="73"/>
  <c r="N48" i="71"/>
  <c r="N52" i="71"/>
  <c r="N56" i="71"/>
  <c r="N50" i="71"/>
  <c r="N54" i="71"/>
  <c r="N49" i="71"/>
  <c r="N53" i="71"/>
  <c r="N58" i="71"/>
  <c r="N62" i="71"/>
  <c r="N59" i="71"/>
  <c r="N63" i="71"/>
  <c r="N51" i="71"/>
  <c r="N55" i="71"/>
  <c r="N60" i="71"/>
  <c r="N64" i="71"/>
  <c r="N67" i="71"/>
  <c r="N71" i="71"/>
  <c r="N75" i="71"/>
  <c r="N79" i="71"/>
  <c r="N66" i="71"/>
  <c r="N68" i="71"/>
  <c r="N74" i="71"/>
  <c r="N82" i="71"/>
  <c r="N86" i="71"/>
  <c r="N73" i="71"/>
  <c r="N76" i="71"/>
  <c r="N57" i="71"/>
  <c r="N65" i="71"/>
  <c r="N69" i="71"/>
  <c r="N72" i="71"/>
  <c r="N77" i="71"/>
  <c r="N70" i="71"/>
  <c r="N78" i="71"/>
  <c r="N80" i="71"/>
  <c r="N81" i="71"/>
  <c r="N61" i="71"/>
  <c r="N83" i="71"/>
  <c r="N84" i="71"/>
  <c r="N85" i="71"/>
  <c r="O48" i="71"/>
  <c r="O49" i="71"/>
  <c r="O53" i="71"/>
  <c r="O57" i="71"/>
  <c r="O51" i="71"/>
  <c r="O55" i="71"/>
  <c r="O50" i="71"/>
  <c r="O54" i="71"/>
  <c r="O59" i="71"/>
  <c r="O63" i="71"/>
  <c r="O56" i="71"/>
  <c r="O60" i="71"/>
  <c r="O64" i="71"/>
  <c r="O68" i="71"/>
  <c r="O72" i="71"/>
  <c r="O76" i="71"/>
  <c r="O80" i="71"/>
  <c r="O52" i="71"/>
  <c r="O58" i="71"/>
  <c r="O62" i="71"/>
  <c r="O67" i="71"/>
  <c r="O61" i="71"/>
  <c r="O65" i="71"/>
  <c r="O69" i="71"/>
  <c r="O77" i="71"/>
  <c r="O83" i="71"/>
  <c r="O66" i="71"/>
  <c r="O71" i="71"/>
  <c r="O74" i="71"/>
  <c r="O79" i="71"/>
  <c r="O70" i="71"/>
  <c r="O75" i="71"/>
  <c r="O78" i="71"/>
  <c r="O84" i="71"/>
  <c r="O73" i="71"/>
  <c r="O81" i="71"/>
  <c r="O86" i="71"/>
  <c r="O82" i="71"/>
  <c r="O85" i="71"/>
  <c r="AA99" i="73"/>
  <c r="X99" i="73"/>
  <c r="Y99" i="73"/>
  <c r="Z99" i="73"/>
  <c r="N21" i="68"/>
  <c r="N22" i="68"/>
  <c r="N26" i="68"/>
  <c r="N23" i="68"/>
  <c r="N25" i="68"/>
  <c r="N28" i="68"/>
  <c r="N32" i="68"/>
  <c r="N19" i="68"/>
  <c r="N20" i="68"/>
  <c r="N24" i="68"/>
  <c r="N27" i="68"/>
  <c r="N34" i="68"/>
  <c r="N37" i="68"/>
  <c r="N41" i="68"/>
  <c r="N45" i="68"/>
  <c r="N49" i="68"/>
  <c r="N53" i="68"/>
  <c r="N18" i="68"/>
  <c r="N35" i="68"/>
  <c r="N36" i="68"/>
  <c r="N43" i="68"/>
  <c r="N50" i="68"/>
  <c r="N52" i="68"/>
  <c r="N55" i="68"/>
  <c r="N59" i="68"/>
  <c r="N63" i="68"/>
  <c r="N67" i="68"/>
  <c r="N71" i="68"/>
  <c r="N75" i="68"/>
  <c r="N79" i="68"/>
  <c r="N83" i="68"/>
  <c r="N87" i="68"/>
  <c r="N30" i="68"/>
  <c r="N31" i="68"/>
  <c r="N47" i="68"/>
  <c r="N48" i="68"/>
  <c r="N54" i="68"/>
  <c r="N61" i="68"/>
  <c r="N68" i="68"/>
  <c r="N70" i="68"/>
  <c r="N77" i="68"/>
  <c r="N84" i="68"/>
  <c r="N86" i="68"/>
  <c r="N92" i="68"/>
  <c r="N96" i="68"/>
  <c r="N100" i="68"/>
  <c r="N104" i="68"/>
  <c r="N108" i="68"/>
  <c r="N112" i="68"/>
  <c r="N116" i="68"/>
  <c r="N29" i="68"/>
  <c r="N33" i="68"/>
  <c r="N38" i="68"/>
  <c r="N40" i="68"/>
  <c r="N44" i="68"/>
  <c r="N39" i="68"/>
  <c r="N56" i="68"/>
  <c r="N57" i="68"/>
  <c r="N51" i="68"/>
  <c r="N72" i="68"/>
  <c r="N73" i="68"/>
  <c r="N85" i="68"/>
  <c r="N93" i="68"/>
  <c r="N95" i="68"/>
  <c r="N46" i="68"/>
  <c r="N62" i="68"/>
  <c r="N66" i="68"/>
  <c r="N74" i="68"/>
  <c r="N76" i="68"/>
  <c r="N88" i="68"/>
  <c r="N89" i="68"/>
  <c r="N91" i="68"/>
  <c r="N98" i="68"/>
  <c r="N42" i="68"/>
  <c r="N60" i="68"/>
  <c r="N58" i="68"/>
  <c r="N69" i="68"/>
  <c r="N82" i="68"/>
  <c r="N97" i="68"/>
  <c r="N81" i="68"/>
  <c r="N110" i="68"/>
  <c r="N64" i="68"/>
  <c r="N78" i="68"/>
  <c r="N99" i="68"/>
  <c r="N101" i="68"/>
  <c r="N65" i="68"/>
  <c r="N80" i="68"/>
  <c r="N90" i="68"/>
  <c r="N105" i="68"/>
  <c r="N107" i="68"/>
  <c r="N114" i="68"/>
  <c r="N117" i="68"/>
  <c r="N94" i="68"/>
  <c r="N106" i="68"/>
  <c r="N113" i="68"/>
  <c r="N103" i="68"/>
  <c r="N109" i="68"/>
  <c r="N115" i="68"/>
  <c r="N111" i="68"/>
  <c r="N102" i="68"/>
  <c r="R21" i="68"/>
  <c r="R19" i="68"/>
  <c r="R22" i="68"/>
  <c r="R26" i="68"/>
  <c r="R18" i="68"/>
  <c r="R28" i="68"/>
  <c r="R32" i="68"/>
  <c r="R30" i="68"/>
  <c r="R37" i="68"/>
  <c r="R41" i="68"/>
  <c r="R45" i="68"/>
  <c r="R49" i="68"/>
  <c r="R53" i="68"/>
  <c r="R20" i="68"/>
  <c r="R27" i="68"/>
  <c r="R29" i="68"/>
  <c r="R39" i="68"/>
  <c r="R46" i="68"/>
  <c r="R48" i="68"/>
  <c r="R55" i="68"/>
  <c r="R59" i="68"/>
  <c r="R63" i="68"/>
  <c r="R67" i="68"/>
  <c r="R71" i="68"/>
  <c r="R75" i="68"/>
  <c r="R79" i="68"/>
  <c r="R83" i="68"/>
  <c r="R87" i="68"/>
  <c r="R40" i="68"/>
  <c r="R42" i="68"/>
  <c r="R52" i="68"/>
  <c r="R57" i="68"/>
  <c r="R64" i="68"/>
  <c r="R66" i="68"/>
  <c r="R73" i="68"/>
  <c r="R80" i="68"/>
  <c r="R82" i="68"/>
  <c r="R89" i="68"/>
  <c r="R92" i="68"/>
  <c r="R96" i="68"/>
  <c r="R100" i="68"/>
  <c r="R104" i="68"/>
  <c r="R108" i="68"/>
  <c r="R112" i="68"/>
  <c r="R116" i="68"/>
  <c r="R25" i="68"/>
  <c r="R24" i="68"/>
  <c r="R23" i="68"/>
  <c r="R33" i="68"/>
  <c r="R36" i="68"/>
  <c r="R35" i="68"/>
  <c r="R31" i="68"/>
  <c r="R38" i="68"/>
  <c r="R51" i="68"/>
  <c r="R44" i="68"/>
  <c r="R50" i="68"/>
  <c r="R61" i="68"/>
  <c r="R62" i="68"/>
  <c r="R43" i="68"/>
  <c r="R47" i="68"/>
  <c r="R54" i="68"/>
  <c r="R56" i="68"/>
  <c r="R77" i="68"/>
  <c r="R78" i="68"/>
  <c r="R90" i="68"/>
  <c r="R91" i="68"/>
  <c r="R58" i="68"/>
  <c r="R68" i="68"/>
  <c r="R69" i="68"/>
  <c r="R81" i="68"/>
  <c r="R94" i="68"/>
  <c r="R101" i="68"/>
  <c r="R103" i="68"/>
  <c r="R84" i="68"/>
  <c r="R34" i="68"/>
  <c r="R65" i="68"/>
  <c r="R74" i="68"/>
  <c r="R76" i="68"/>
  <c r="R93" i="68"/>
  <c r="R60" i="68"/>
  <c r="R88" i="68"/>
  <c r="R97" i="68"/>
  <c r="R98" i="68"/>
  <c r="R102" i="68"/>
  <c r="R106" i="68"/>
  <c r="R95" i="68"/>
  <c r="R72" i="68"/>
  <c r="R99" i="68"/>
  <c r="R110" i="68"/>
  <c r="R117" i="68"/>
  <c r="R113" i="68"/>
  <c r="R115" i="68"/>
  <c r="R70" i="68"/>
  <c r="R85" i="68"/>
  <c r="R86" i="68"/>
  <c r="R109" i="68"/>
  <c r="R107" i="68"/>
  <c r="R114" i="68"/>
  <c r="R105" i="68"/>
  <c r="R111" i="68"/>
  <c r="P19" i="68"/>
  <c r="P20" i="68"/>
  <c r="P24" i="68"/>
  <c r="P21" i="68"/>
  <c r="P22" i="68"/>
  <c r="P30" i="68"/>
  <c r="P34" i="68"/>
  <c r="P31" i="68"/>
  <c r="P33" i="68"/>
  <c r="P39" i="68"/>
  <c r="P43" i="68"/>
  <c r="P47" i="68"/>
  <c r="P51" i="68"/>
  <c r="P25" i="68"/>
  <c r="P26" i="68"/>
  <c r="P32" i="68"/>
  <c r="P40" i="68"/>
  <c r="P42" i="68"/>
  <c r="P49" i="68"/>
  <c r="P57" i="68"/>
  <c r="P61" i="68"/>
  <c r="P65" i="68"/>
  <c r="P69" i="68"/>
  <c r="P73" i="68"/>
  <c r="P77" i="68"/>
  <c r="P81" i="68"/>
  <c r="P85" i="68"/>
  <c r="P89" i="68"/>
  <c r="P18" i="68"/>
  <c r="P44" i="68"/>
  <c r="P45" i="68"/>
  <c r="P58" i="68"/>
  <c r="P60" i="68"/>
  <c r="P67" i="68"/>
  <c r="P74" i="68"/>
  <c r="P76" i="68"/>
  <c r="P83" i="68"/>
  <c r="P90" i="68"/>
  <c r="P94" i="68"/>
  <c r="P98" i="68"/>
  <c r="P102" i="68"/>
  <c r="P106" i="68"/>
  <c r="P110" i="68"/>
  <c r="P114" i="68"/>
  <c r="P23" i="68"/>
  <c r="P27" i="68"/>
  <c r="P28" i="68"/>
  <c r="P37" i="68"/>
  <c r="P29" i="68"/>
  <c r="P50" i="68"/>
  <c r="P48" i="68"/>
  <c r="P54" i="68"/>
  <c r="P64" i="68"/>
  <c r="P66" i="68"/>
  <c r="P52" i="68"/>
  <c r="P36" i="68"/>
  <c r="P41" i="68"/>
  <c r="P46" i="68"/>
  <c r="P53" i="68"/>
  <c r="P55" i="68"/>
  <c r="P63" i="68"/>
  <c r="P68" i="68"/>
  <c r="P70" i="68"/>
  <c r="P80" i="68"/>
  <c r="P82" i="68"/>
  <c r="P92" i="68"/>
  <c r="P56" i="68"/>
  <c r="P59" i="68"/>
  <c r="P71" i="68"/>
  <c r="P72" i="68"/>
  <c r="P84" i="68"/>
  <c r="P86" i="68"/>
  <c r="P95" i="68"/>
  <c r="P97" i="68"/>
  <c r="P35" i="68"/>
  <c r="P38" i="68"/>
  <c r="P75" i="68"/>
  <c r="P88" i="68"/>
  <c r="P78" i="68"/>
  <c r="P93" i="68"/>
  <c r="P96" i="68"/>
  <c r="P107" i="68"/>
  <c r="P109" i="68"/>
  <c r="P100" i="68"/>
  <c r="P62" i="68"/>
  <c r="P87" i="68"/>
  <c r="P91" i="68"/>
  <c r="P101" i="68"/>
  <c r="P103" i="68"/>
  <c r="P104" i="68"/>
  <c r="P111" i="68"/>
  <c r="P113" i="68"/>
  <c r="P116" i="68"/>
  <c r="P99" i="68"/>
  <c r="P112" i="68"/>
  <c r="P79" i="68"/>
  <c r="P108" i="68"/>
  <c r="P117" i="68"/>
  <c r="P105" i="68"/>
  <c r="P115" i="68"/>
  <c r="Q18" i="68"/>
  <c r="Q23" i="68"/>
  <c r="Q19" i="68"/>
  <c r="Q20" i="68"/>
  <c r="Q24" i="68"/>
  <c r="Q26" i="68"/>
  <c r="Q29" i="68"/>
  <c r="Q33" i="68"/>
  <c r="Q21" i="68"/>
  <c r="Q28" i="68"/>
  <c r="Q35" i="68"/>
  <c r="Q38" i="68"/>
  <c r="Q42" i="68"/>
  <c r="Q46" i="68"/>
  <c r="Q50" i="68"/>
  <c r="Q30" i="68"/>
  <c r="Q31" i="68"/>
  <c r="Q37" i="68"/>
  <c r="Q44" i="68"/>
  <c r="Q51" i="68"/>
  <c r="Q53" i="68"/>
  <c r="Q56" i="68"/>
  <c r="Q60" i="68"/>
  <c r="Q64" i="68"/>
  <c r="Q68" i="68"/>
  <c r="Q72" i="68"/>
  <c r="Q76" i="68"/>
  <c r="Q80" i="68"/>
  <c r="Q84" i="68"/>
  <c r="Q88" i="68"/>
  <c r="Q22" i="68"/>
  <c r="Q25" i="68"/>
  <c r="Q27" i="68"/>
  <c r="Q32" i="68"/>
  <c r="Q41" i="68"/>
  <c r="Q43" i="68"/>
  <c r="Q55" i="68"/>
  <c r="Q62" i="68"/>
  <c r="Q69" i="68"/>
  <c r="Q71" i="68"/>
  <c r="Q78" i="68"/>
  <c r="Q85" i="68"/>
  <c r="Q87" i="68"/>
  <c r="Q93" i="68"/>
  <c r="Q97" i="68"/>
  <c r="Q101" i="68"/>
  <c r="Q105" i="68"/>
  <c r="Q109" i="68"/>
  <c r="Q113" i="68"/>
  <c r="Q117" i="68"/>
  <c r="Q40" i="68"/>
  <c r="Q36" i="68"/>
  <c r="Q45" i="68"/>
  <c r="Q34" i="68"/>
  <c r="Q49" i="68"/>
  <c r="Q63" i="68"/>
  <c r="Q65" i="68"/>
  <c r="Q39" i="68"/>
  <c r="Q61" i="68"/>
  <c r="Q52" i="68"/>
  <c r="Q58" i="68"/>
  <c r="Q67" i="68"/>
  <c r="Q79" i="68"/>
  <c r="Q81" i="68"/>
  <c r="Q94" i="68"/>
  <c r="Q48" i="68"/>
  <c r="Q54" i="68"/>
  <c r="Q70" i="68"/>
  <c r="Q82" i="68"/>
  <c r="Q83" i="68"/>
  <c r="Q92" i="68"/>
  <c r="Q99" i="68"/>
  <c r="Q73" i="68"/>
  <c r="Q86" i="68"/>
  <c r="Q47" i="68"/>
  <c r="Q89" i="68"/>
  <c r="Q77" i="68"/>
  <c r="Q90" i="68"/>
  <c r="Q91" i="68"/>
  <c r="Q95" i="68"/>
  <c r="Q103" i="68"/>
  <c r="Q104" i="68"/>
  <c r="Q111" i="68"/>
  <c r="Q59" i="68"/>
  <c r="Q66" i="68"/>
  <c r="Q98" i="68"/>
  <c r="Q102" i="68"/>
  <c r="Q106" i="68"/>
  <c r="Q108" i="68"/>
  <c r="Q115" i="68"/>
  <c r="Q74" i="68"/>
  <c r="Q96" i="68"/>
  <c r="Q57" i="68"/>
  <c r="Q75" i="68"/>
  <c r="Q112" i="68"/>
  <c r="Q100" i="68"/>
  <c r="Q110" i="68"/>
  <c r="Q116" i="68"/>
  <c r="Q107" i="68"/>
  <c r="Q114" i="68"/>
  <c r="O20" i="68"/>
  <c r="O18" i="68"/>
  <c r="O25" i="68"/>
  <c r="O27" i="68"/>
  <c r="O31" i="68"/>
  <c r="O35" i="68"/>
  <c r="O22" i="68"/>
  <c r="O23" i="68"/>
  <c r="O29" i="68"/>
  <c r="O36" i="68"/>
  <c r="O40" i="68"/>
  <c r="O44" i="68"/>
  <c r="O48" i="68"/>
  <c r="O52" i="68"/>
  <c r="O33" i="68"/>
  <c r="O34" i="68"/>
  <c r="O38" i="68"/>
  <c r="O45" i="68"/>
  <c r="O47" i="68"/>
  <c r="O54" i="68"/>
  <c r="O58" i="68"/>
  <c r="O62" i="68"/>
  <c r="O66" i="68"/>
  <c r="O70" i="68"/>
  <c r="O74" i="68"/>
  <c r="O78" i="68"/>
  <c r="O82" i="68"/>
  <c r="O86" i="68"/>
  <c r="O90" i="68"/>
  <c r="O46" i="68"/>
  <c r="O56" i="68"/>
  <c r="O63" i="68"/>
  <c r="O65" i="68"/>
  <c r="O72" i="68"/>
  <c r="O79" i="68"/>
  <c r="O81" i="68"/>
  <c r="O88" i="68"/>
  <c r="O91" i="68"/>
  <c r="O95" i="68"/>
  <c r="O99" i="68"/>
  <c r="O103" i="68"/>
  <c r="O107" i="68"/>
  <c r="O111" i="68"/>
  <c r="O115" i="68"/>
  <c r="O26" i="68"/>
  <c r="O30" i="68"/>
  <c r="O21" i="68"/>
  <c r="O39" i="68"/>
  <c r="O19" i="68"/>
  <c r="O28" i="68"/>
  <c r="O32" i="68"/>
  <c r="O42" i="68"/>
  <c r="O49" i="68"/>
  <c r="O37" i="68"/>
  <c r="O43" i="68"/>
  <c r="O53" i="68"/>
  <c r="O55" i="68"/>
  <c r="O24" i="68"/>
  <c r="O59" i="68"/>
  <c r="O60" i="68"/>
  <c r="O50" i="68"/>
  <c r="O61" i="68"/>
  <c r="O69" i="68"/>
  <c r="O71" i="68"/>
  <c r="O83" i="68"/>
  <c r="O84" i="68"/>
  <c r="O73" i="68"/>
  <c r="O75" i="68"/>
  <c r="O85" i="68"/>
  <c r="O87" i="68"/>
  <c r="O93" i="68"/>
  <c r="O100" i="68"/>
  <c r="O102" i="68"/>
  <c r="O57" i="68"/>
  <c r="O77" i="68"/>
  <c r="O64" i="68"/>
  <c r="O67" i="68"/>
  <c r="O80" i="68"/>
  <c r="O92" i="68"/>
  <c r="O96" i="68"/>
  <c r="O105" i="68"/>
  <c r="O112" i="68"/>
  <c r="O114" i="68"/>
  <c r="O89" i="68"/>
  <c r="O76" i="68"/>
  <c r="O97" i="68"/>
  <c r="O109" i="68"/>
  <c r="O116" i="68"/>
  <c r="O51" i="68"/>
  <c r="O104" i="68"/>
  <c r="O101" i="68"/>
  <c r="O110" i="68"/>
  <c r="O117" i="68"/>
  <c r="O41" i="68"/>
  <c r="O94" i="68"/>
  <c r="O106" i="68"/>
  <c r="O113" i="68"/>
  <c r="O108" i="68"/>
  <c r="O68" i="68"/>
  <c r="O98" i="68"/>
  <c r="AE18" i="73"/>
  <c r="AF18" i="73"/>
  <c r="AG18" i="73"/>
  <c r="AE17" i="73"/>
  <c r="AF17" i="73"/>
  <c r="AG17" i="73"/>
  <c r="Y30" i="73"/>
  <c r="X30" i="73"/>
  <c r="Z76" i="73"/>
  <c r="Z30" i="73"/>
  <c r="AA76" i="73"/>
  <c r="AA80" i="73"/>
  <c r="Z87" i="73"/>
  <c r="X19" i="73"/>
  <c r="Z80" i="73"/>
  <c r="X76" i="73"/>
  <c r="X80" i="73"/>
  <c r="AA93" i="73"/>
  <c r="AA87" i="73"/>
  <c r="N92" i="71"/>
  <c r="X72" i="73"/>
  <c r="Z50" i="73"/>
  <c r="Y50" i="73"/>
  <c r="Y87" i="73"/>
  <c r="Y78" i="73"/>
  <c r="Z78" i="73"/>
  <c r="AA50" i="73"/>
  <c r="Z35" i="73"/>
  <c r="AA84" i="73"/>
  <c r="Y35" i="73"/>
  <c r="AA78" i="73"/>
  <c r="X35" i="73"/>
  <c r="Y107" i="73"/>
  <c r="Z19" i="73"/>
  <c r="X107" i="73"/>
  <c r="X93" i="73"/>
  <c r="Y72" i="73"/>
  <c r="AA19" i="73"/>
  <c r="Z23" i="73"/>
  <c r="Z93" i="73"/>
  <c r="AA72" i="73"/>
  <c r="AA107" i="73"/>
  <c r="AA15" i="73"/>
  <c r="Y41" i="73"/>
  <c r="AA45" i="73"/>
  <c r="Z16" i="73"/>
  <c r="AA100" i="73"/>
  <c r="X21" i="73"/>
  <c r="Z81" i="73"/>
  <c r="Y18" i="73"/>
  <c r="AA10" i="73"/>
  <c r="AA65" i="73"/>
  <c r="Y25" i="73"/>
  <c r="AA34" i="73"/>
  <c r="AA101" i="73"/>
  <c r="Y81" i="73"/>
  <c r="X25" i="73"/>
  <c r="Y16" i="73"/>
  <c r="Z34" i="73"/>
  <c r="Z15" i="73"/>
  <c r="Y21" i="73"/>
  <c r="X81" i="73"/>
  <c r="AA25" i="73"/>
  <c r="X16" i="73"/>
  <c r="Y34" i="73"/>
  <c r="Y15" i="73"/>
  <c r="AA88" i="73"/>
  <c r="X88" i="73"/>
  <c r="Y83" i="73"/>
  <c r="Y101" i="73"/>
  <c r="Z88" i="73"/>
  <c r="Z21" i="73"/>
  <c r="Y84" i="73"/>
  <c r="Z18" i="73"/>
  <c r="X58" i="73"/>
  <c r="Y10" i="73"/>
  <c r="Y86" i="73"/>
  <c r="Z101" i="73"/>
  <c r="Y82" i="73"/>
  <c r="Z84" i="73"/>
  <c r="AA18" i="73"/>
  <c r="Z10" i="73"/>
  <c r="Z86" i="73"/>
  <c r="X51" i="73"/>
  <c r="Y22" i="73"/>
  <c r="AA108" i="73"/>
  <c r="AA86" i="73"/>
  <c r="X22" i="73"/>
  <c r="Z22" i="73"/>
  <c r="Z40" i="73"/>
  <c r="Y105" i="73"/>
  <c r="Y102" i="73"/>
  <c r="Z53" i="73"/>
  <c r="X23" i="73"/>
  <c r="Z56" i="73"/>
  <c r="Z59" i="73"/>
  <c r="Y23" i="73"/>
  <c r="AA29" i="73"/>
  <c r="Z60" i="73"/>
  <c r="Z47" i="73"/>
  <c r="Y29" i="73"/>
  <c r="Z29" i="73"/>
  <c r="X102" i="73"/>
  <c r="AA61" i="73"/>
  <c r="Y60" i="73"/>
  <c r="AA56" i="73"/>
  <c r="Z27" i="73"/>
  <c r="AA41" i="73"/>
  <c r="Y56" i="73"/>
  <c r="AA49" i="73"/>
  <c r="AA27" i="73"/>
  <c r="Z41" i="73"/>
  <c r="X27" i="73"/>
  <c r="Y69" i="73"/>
  <c r="X69" i="73"/>
  <c r="AA102" i="73"/>
  <c r="Z61" i="73"/>
  <c r="Y26" i="73"/>
  <c r="X26" i="73"/>
  <c r="X45" i="73"/>
  <c r="Y49" i="73"/>
  <c r="X83" i="73"/>
  <c r="AA82" i="73"/>
  <c r="AA83" i="73"/>
  <c r="Y100" i="73"/>
  <c r="Z46" i="73"/>
  <c r="X100" i="73"/>
  <c r="X82" i="73"/>
  <c r="Z13" i="73"/>
  <c r="X13" i="73"/>
  <c r="X40" i="73"/>
  <c r="X61" i="73"/>
  <c r="Y58" i="73"/>
  <c r="Y40" i="73"/>
  <c r="AA53" i="73"/>
  <c r="Z26" i="73"/>
  <c r="AA60" i="73"/>
  <c r="X108" i="73"/>
  <c r="Z45" i="73"/>
  <c r="Y47" i="73"/>
  <c r="Z105" i="73"/>
  <c r="X49" i="73"/>
  <c r="X59" i="73"/>
  <c r="Y59" i="73"/>
  <c r="Z17" i="73"/>
  <c r="Y13" i="73"/>
  <c r="AA58" i="73"/>
  <c r="X53" i="73"/>
  <c r="Z108" i="73"/>
  <c r="X47" i="73"/>
  <c r="X105" i="73"/>
  <c r="AA13" i="73"/>
  <c r="AE10" i="73"/>
  <c r="AF10" i="73"/>
  <c r="X48" i="73"/>
  <c r="Y48" i="73"/>
  <c r="Z48" i="73"/>
  <c r="AA48" i="73"/>
  <c r="AE15" i="73"/>
  <c r="AF15" i="73"/>
  <c r="AA51" i="73"/>
  <c r="AA46" i="73"/>
  <c r="Y65" i="73"/>
  <c r="Z65" i="73"/>
  <c r="X46" i="73"/>
  <c r="Z51" i="73"/>
  <c r="AE11" i="73"/>
  <c r="AF11" i="73"/>
  <c r="Y44" i="73"/>
  <c r="AA44" i="73"/>
  <c r="Z44" i="73"/>
  <c r="X44" i="73"/>
  <c r="AE12" i="73"/>
  <c r="AF12" i="73"/>
  <c r="AE13" i="73"/>
  <c r="AF13" i="73"/>
  <c r="X17" i="73"/>
  <c r="Z69" i="73"/>
  <c r="AE14" i="73"/>
  <c r="AF14" i="73"/>
  <c r="Y17" i="73"/>
  <c r="AE16" i="73"/>
  <c r="AF16" i="73"/>
  <c r="N47" i="71"/>
  <c r="U51" i="71"/>
  <c r="U55" i="71"/>
  <c r="U49" i="71"/>
  <c r="U53" i="71"/>
  <c r="U52" i="71"/>
  <c r="U61" i="71"/>
  <c r="U58" i="71"/>
  <c r="U62" i="71"/>
  <c r="U48" i="71"/>
  <c r="U50" i="71"/>
  <c r="U54" i="71"/>
  <c r="U56" i="71"/>
  <c r="U66" i="71"/>
  <c r="U70" i="71"/>
  <c r="U74" i="71"/>
  <c r="U78" i="71"/>
  <c r="U57" i="71"/>
  <c r="U65" i="71"/>
  <c r="U60" i="71"/>
  <c r="U64" i="71"/>
  <c r="U67" i="71"/>
  <c r="U59" i="71"/>
  <c r="U69" i="71"/>
  <c r="U72" i="71"/>
  <c r="U75" i="71"/>
  <c r="U77" i="71"/>
  <c r="U80" i="71"/>
  <c r="U81" i="71"/>
  <c r="U85" i="71"/>
  <c r="U63" i="71"/>
  <c r="U68" i="71"/>
  <c r="U79" i="71"/>
  <c r="U82" i="71"/>
  <c r="U84" i="71"/>
  <c r="U71" i="71"/>
  <c r="U76" i="71"/>
  <c r="U83" i="71"/>
  <c r="U86" i="71"/>
  <c r="U73" i="71"/>
  <c r="O47" i="71"/>
  <c r="L47" i="71"/>
  <c r="Q51" i="71"/>
  <c r="Q55" i="71"/>
  <c r="Q49" i="71"/>
  <c r="Q53" i="71"/>
  <c r="Q48" i="71"/>
  <c r="Q52" i="71"/>
  <c r="Q50" i="71"/>
  <c r="Q56" i="71"/>
  <c r="Q61" i="71"/>
  <c r="Q57" i="71"/>
  <c r="Q58" i="71"/>
  <c r="Q62" i="71"/>
  <c r="Q59" i="71"/>
  <c r="Q63" i="71"/>
  <c r="Q66" i="71"/>
  <c r="Q70" i="71"/>
  <c r="Q74" i="71"/>
  <c r="Q78" i="71"/>
  <c r="Q60" i="71"/>
  <c r="Q64" i="71"/>
  <c r="Q65" i="71"/>
  <c r="Q54" i="71"/>
  <c r="Q67" i="71"/>
  <c r="Q81" i="71"/>
  <c r="Q85" i="71"/>
  <c r="Q68" i="71"/>
  <c r="Q69" i="71"/>
  <c r="Q72" i="71"/>
  <c r="Q75" i="71"/>
  <c r="Q77" i="71"/>
  <c r="Q71" i="71"/>
  <c r="Q73" i="71"/>
  <c r="Q76" i="71"/>
  <c r="Q80" i="71"/>
  <c r="Q82" i="71"/>
  <c r="Q84" i="71"/>
  <c r="Q79" i="71"/>
  <c r="Q83" i="71"/>
  <c r="Q86" i="71"/>
  <c r="P47" i="71"/>
  <c r="T48" i="71"/>
  <c r="T50" i="71"/>
  <c r="T54" i="71"/>
  <c r="T52" i="71"/>
  <c r="T56" i="71"/>
  <c r="T51" i="71"/>
  <c r="T55" i="71"/>
  <c r="T49" i="71"/>
  <c r="T60" i="71"/>
  <c r="T64" i="71"/>
  <c r="T61" i="71"/>
  <c r="T57" i="71"/>
  <c r="T58" i="71"/>
  <c r="T62" i="71"/>
  <c r="T65" i="71"/>
  <c r="T69" i="71"/>
  <c r="T73" i="71"/>
  <c r="T77" i="71"/>
  <c r="T59" i="71"/>
  <c r="T63" i="71"/>
  <c r="T68" i="71"/>
  <c r="T53" i="71"/>
  <c r="T66" i="71"/>
  <c r="T67" i="71"/>
  <c r="T84" i="71"/>
  <c r="T71" i="71"/>
  <c r="T74" i="71"/>
  <c r="T76" i="71"/>
  <c r="T79" i="71"/>
  <c r="T70" i="71"/>
  <c r="T72" i="71"/>
  <c r="T75" i="71"/>
  <c r="T78" i="71"/>
  <c r="T81" i="71"/>
  <c r="T83" i="71"/>
  <c r="T86" i="71"/>
  <c r="T80" i="71"/>
  <c r="T82" i="71"/>
  <c r="T85" i="71"/>
  <c r="W46" i="71"/>
  <c r="V45" i="71"/>
  <c r="X46" i="71"/>
  <c r="Y46" i="71"/>
  <c r="V46" i="71"/>
  <c r="Z46" i="71"/>
  <c r="AH15" i="68"/>
  <c r="AF16" i="68"/>
  <c r="AC16" i="68"/>
  <c r="AG16" i="68"/>
  <c r="AE16" i="68"/>
  <c r="AD16" i="68"/>
  <c r="R48" i="71"/>
  <c r="R52" i="71"/>
  <c r="R56" i="71"/>
  <c r="R50" i="71"/>
  <c r="R54" i="71"/>
  <c r="R49" i="71"/>
  <c r="R53" i="71"/>
  <c r="R57" i="71"/>
  <c r="R58" i="71"/>
  <c r="R62" i="71"/>
  <c r="R55" i="71"/>
  <c r="R59" i="71"/>
  <c r="R63" i="71"/>
  <c r="R61" i="71"/>
  <c r="R67" i="71"/>
  <c r="R71" i="71"/>
  <c r="R75" i="71"/>
  <c r="R79" i="71"/>
  <c r="R51" i="71"/>
  <c r="R66" i="71"/>
  <c r="R65" i="71"/>
  <c r="R73" i="71"/>
  <c r="R76" i="71"/>
  <c r="R82" i="71"/>
  <c r="R86" i="71"/>
  <c r="R60" i="71"/>
  <c r="R70" i="71"/>
  <c r="R78" i="71"/>
  <c r="R74" i="71"/>
  <c r="R64" i="71"/>
  <c r="R72" i="71"/>
  <c r="R83" i="71"/>
  <c r="R85" i="71"/>
  <c r="R68" i="71"/>
  <c r="R69" i="71"/>
  <c r="R77" i="71"/>
  <c r="R81" i="71"/>
  <c r="R80" i="71"/>
  <c r="R84" i="71"/>
  <c r="S48" i="71"/>
  <c r="S49" i="71"/>
  <c r="S53" i="71"/>
  <c r="S57" i="71"/>
  <c r="S51" i="71"/>
  <c r="S55" i="71"/>
  <c r="S50" i="71"/>
  <c r="S54" i="71"/>
  <c r="S59" i="71"/>
  <c r="S63" i="71"/>
  <c r="S52" i="71"/>
  <c r="S60" i="71"/>
  <c r="S64" i="71"/>
  <c r="S68" i="71"/>
  <c r="S72" i="71"/>
  <c r="S76" i="71"/>
  <c r="S80" i="71"/>
  <c r="S61" i="71"/>
  <c r="S67" i="71"/>
  <c r="S56" i="71"/>
  <c r="S58" i="71"/>
  <c r="S62" i="71"/>
  <c r="S65" i="71"/>
  <c r="S71" i="71"/>
  <c r="S74" i="71"/>
  <c r="S79" i="71"/>
  <c r="S83" i="71"/>
  <c r="S73" i="71"/>
  <c r="S69" i="71"/>
  <c r="S77" i="71"/>
  <c r="S75" i="71"/>
  <c r="S81" i="71"/>
  <c r="S86" i="71"/>
  <c r="S66" i="71"/>
  <c r="S70" i="71"/>
  <c r="S78" i="71"/>
  <c r="S84" i="71"/>
  <c r="S85" i="71"/>
  <c r="S82" i="71"/>
  <c r="M47" i="71"/>
  <c r="W20" i="68"/>
  <c r="W19" i="68"/>
  <c r="W25" i="68"/>
  <c r="W21" i="68"/>
  <c r="W26" i="68"/>
  <c r="W27" i="68"/>
  <c r="W31" i="68"/>
  <c r="W35" i="68"/>
  <c r="W22" i="68"/>
  <c r="W28" i="68"/>
  <c r="W30" i="68"/>
  <c r="W36" i="68"/>
  <c r="W40" i="68"/>
  <c r="W44" i="68"/>
  <c r="W48" i="68"/>
  <c r="W52" i="68"/>
  <c r="W24" i="68"/>
  <c r="W32" i="68"/>
  <c r="W33" i="68"/>
  <c r="W37" i="68"/>
  <c r="W39" i="68"/>
  <c r="W46" i="68"/>
  <c r="W53" i="68"/>
  <c r="W54" i="68"/>
  <c r="W58" i="68"/>
  <c r="W62" i="68"/>
  <c r="W66" i="68"/>
  <c r="W70" i="68"/>
  <c r="W74" i="68"/>
  <c r="W78" i="68"/>
  <c r="W82" i="68"/>
  <c r="W86" i="68"/>
  <c r="W90" i="68"/>
  <c r="W43" i="68"/>
  <c r="W45" i="68"/>
  <c r="W55" i="68"/>
  <c r="W57" i="68"/>
  <c r="W64" i="68"/>
  <c r="W71" i="68"/>
  <c r="W73" i="68"/>
  <c r="W80" i="68"/>
  <c r="W87" i="68"/>
  <c r="W89" i="68"/>
  <c r="W91" i="68"/>
  <c r="W95" i="68"/>
  <c r="W99" i="68"/>
  <c r="W103" i="68"/>
  <c r="W107" i="68"/>
  <c r="W111" i="68"/>
  <c r="W115" i="68"/>
  <c r="W29" i="68"/>
  <c r="W18" i="68"/>
  <c r="W34" i="68"/>
  <c r="W38" i="68"/>
  <c r="W41" i="68"/>
  <c r="W47" i="68"/>
  <c r="W65" i="68"/>
  <c r="W23" i="68"/>
  <c r="W49" i="68"/>
  <c r="W50" i="68"/>
  <c r="W59" i="68"/>
  <c r="W68" i="68"/>
  <c r="W69" i="68"/>
  <c r="W81" i="68"/>
  <c r="W83" i="68"/>
  <c r="W60" i="68"/>
  <c r="W72" i="68"/>
  <c r="W84" i="68"/>
  <c r="W85" i="68"/>
  <c r="W92" i="68"/>
  <c r="W94" i="68"/>
  <c r="W101" i="68"/>
  <c r="W76" i="68"/>
  <c r="W51" i="68"/>
  <c r="W56" i="68"/>
  <c r="W77" i="68"/>
  <c r="W79" i="68"/>
  <c r="W42" i="68"/>
  <c r="W61" i="68"/>
  <c r="W63" i="68"/>
  <c r="W100" i="68"/>
  <c r="W104" i="68"/>
  <c r="W106" i="68"/>
  <c r="W75" i="68"/>
  <c r="W96" i="68"/>
  <c r="W102" i="68"/>
  <c r="W108" i="68"/>
  <c r="W110" i="68"/>
  <c r="W117" i="68"/>
  <c r="W113" i="68"/>
  <c r="W88" i="68"/>
  <c r="W116" i="68"/>
  <c r="W98" i="68"/>
  <c r="W105" i="68"/>
  <c r="W112" i="68"/>
  <c r="W93" i="68"/>
  <c r="W97" i="68"/>
  <c r="W114" i="68"/>
  <c r="W67" i="68"/>
  <c r="W109" i="68"/>
  <c r="S20" i="68"/>
  <c r="S21" i="68"/>
  <c r="S25" i="68"/>
  <c r="S23" i="68"/>
  <c r="S27" i="68"/>
  <c r="S31" i="68"/>
  <c r="S35" i="68"/>
  <c r="S32" i="68"/>
  <c r="S34" i="68"/>
  <c r="S36" i="68"/>
  <c r="S40" i="68"/>
  <c r="S44" i="68"/>
  <c r="S48" i="68"/>
  <c r="S52" i="68"/>
  <c r="S22" i="68"/>
  <c r="S28" i="68"/>
  <c r="S41" i="68"/>
  <c r="S43" i="68"/>
  <c r="S50" i="68"/>
  <c r="S54" i="68"/>
  <c r="S58" i="68"/>
  <c r="S62" i="68"/>
  <c r="S66" i="68"/>
  <c r="S70" i="68"/>
  <c r="S74" i="68"/>
  <c r="S78" i="68"/>
  <c r="S82" i="68"/>
  <c r="S86" i="68"/>
  <c r="S90" i="68"/>
  <c r="S24" i="68"/>
  <c r="S33" i="68"/>
  <c r="S38" i="68"/>
  <c r="S39" i="68"/>
  <c r="S51" i="68"/>
  <c r="S53" i="68"/>
  <c r="S59" i="68"/>
  <c r="S61" i="68"/>
  <c r="S68" i="68"/>
  <c r="S75" i="68"/>
  <c r="S77" i="68"/>
  <c r="S84" i="68"/>
  <c r="S91" i="68"/>
  <c r="S95" i="68"/>
  <c r="S99" i="68"/>
  <c r="S103" i="68"/>
  <c r="S107" i="68"/>
  <c r="S111" i="68"/>
  <c r="S115" i="68"/>
  <c r="S18" i="68"/>
  <c r="S29" i="68"/>
  <c r="S26" i="68"/>
  <c r="S30" i="68"/>
  <c r="S46" i="68"/>
  <c r="S47" i="68"/>
  <c r="S42" i="68"/>
  <c r="S45" i="68"/>
  <c r="S60" i="68"/>
  <c r="S19" i="68"/>
  <c r="S57" i="68"/>
  <c r="S64" i="68"/>
  <c r="S65" i="68"/>
  <c r="S76" i="68"/>
  <c r="S88" i="68"/>
  <c r="S89" i="68"/>
  <c r="S93" i="68"/>
  <c r="S37" i="68"/>
  <c r="S55" i="68"/>
  <c r="S63" i="68"/>
  <c r="S67" i="68"/>
  <c r="S79" i="68"/>
  <c r="S80" i="68"/>
  <c r="S96" i="68"/>
  <c r="S98" i="68"/>
  <c r="S69" i="68"/>
  <c r="S71" i="68"/>
  <c r="S72" i="68"/>
  <c r="S85" i="68"/>
  <c r="S87" i="68"/>
  <c r="S100" i="68"/>
  <c r="S49" i="68"/>
  <c r="S73" i="68"/>
  <c r="S101" i="68"/>
  <c r="S108" i="68"/>
  <c r="S110" i="68"/>
  <c r="S117" i="68"/>
  <c r="S81" i="68"/>
  <c r="S97" i="68"/>
  <c r="S102" i="68"/>
  <c r="S104" i="68"/>
  <c r="S56" i="68"/>
  <c r="S83" i="68"/>
  <c r="S94" i="68"/>
  <c r="S105" i="68"/>
  <c r="S112" i="68"/>
  <c r="S114" i="68"/>
  <c r="S116" i="68"/>
  <c r="S106" i="68"/>
  <c r="S113" i="68"/>
  <c r="S109" i="68"/>
  <c r="S92" i="68"/>
  <c r="V21" i="68"/>
  <c r="V22" i="68"/>
  <c r="V26" i="68"/>
  <c r="V24" i="68"/>
  <c r="V28" i="68"/>
  <c r="V32" i="68"/>
  <c r="V18" i="68"/>
  <c r="V19" i="68"/>
  <c r="V23" i="68"/>
  <c r="V33" i="68"/>
  <c r="V35" i="68"/>
  <c r="V37" i="68"/>
  <c r="V41" i="68"/>
  <c r="V45" i="68"/>
  <c r="V49" i="68"/>
  <c r="V53" i="68"/>
  <c r="V34" i="68"/>
  <c r="V42" i="68"/>
  <c r="V44" i="68"/>
  <c r="V51" i="68"/>
  <c r="V55" i="68"/>
  <c r="V59" i="68"/>
  <c r="V63" i="68"/>
  <c r="V67" i="68"/>
  <c r="V71" i="68"/>
  <c r="V75" i="68"/>
  <c r="V79" i="68"/>
  <c r="V83" i="68"/>
  <c r="V87" i="68"/>
  <c r="V29" i="68"/>
  <c r="V30" i="68"/>
  <c r="V46" i="68"/>
  <c r="V47" i="68"/>
  <c r="V60" i="68"/>
  <c r="V62" i="68"/>
  <c r="V69" i="68"/>
  <c r="V76" i="68"/>
  <c r="V78" i="68"/>
  <c r="V85" i="68"/>
  <c r="V92" i="68"/>
  <c r="V96" i="68"/>
  <c r="V100" i="68"/>
  <c r="V104" i="68"/>
  <c r="V108" i="68"/>
  <c r="V112" i="68"/>
  <c r="V116" i="68"/>
  <c r="V31" i="68"/>
  <c r="V27" i="68"/>
  <c r="V43" i="68"/>
  <c r="V36" i="68"/>
  <c r="V48" i="68"/>
  <c r="V20" i="68"/>
  <c r="V38" i="68"/>
  <c r="V40" i="68"/>
  <c r="V52" i="68"/>
  <c r="V54" i="68"/>
  <c r="V56" i="68"/>
  <c r="V66" i="68"/>
  <c r="V58" i="68"/>
  <c r="V39" i="68"/>
  <c r="V57" i="68"/>
  <c r="V70" i="68"/>
  <c r="V72" i="68"/>
  <c r="V82" i="68"/>
  <c r="V84" i="68"/>
  <c r="V94" i="68"/>
  <c r="V25" i="68"/>
  <c r="V50" i="68"/>
  <c r="V65" i="68"/>
  <c r="V73" i="68"/>
  <c r="V74" i="68"/>
  <c r="V86" i="68"/>
  <c r="V88" i="68"/>
  <c r="V97" i="68"/>
  <c r="V99" i="68"/>
  <c r="V61" i="68"/>
  <c r="V64" i="68"/>
  <c r="V89" i="68"/>
  <c r="V68" i="68"/>
  <c r="V81" i="68"/>
  <c r="V91" i="68"/>
  <c r="V80" i="68"/>
  <c r="V109" i="68"/>
  <c r="V111" i="68"/>
  <c r="V90" i="68"/>
  <c r="V93" i="68"/>
  <c r="V103" i="68"/>
  <c r="V106" i="68"/>
  <c r="V113" i="68"/>
  <c r="V115" i="68"/>
  <c r="V77" i="68"/>
  <c r="V98" i="68"/>
  <c r="V95" i="68"/>
  <c r="V101" i="68"/>
  <c r="V105" i="68"/>
  <c r="V102" i="68"/>
  <c r="V107" i="68"/>
  <c r="V114" i="68"/>
  <c r="V110" i="68"/>
  <c r="V117" i="68"/>
  <c r="T19" i="68"/>
  <c r="T18" i="68"/>
  <c r="T24" i="68"/>
  <c r="T25" i="68"/>
  <c r="T30" i="68"/>
  <c r="T34" i="68"/>
  <c r="T26" i="68"/>
  <c r="T27" i="68"/>
  <c r="T29" i="68"/>
  <c r="T39" i="68"/>
  <c r="T43" i="68"/>
  <c r="T47" i="68"/>
  <c r="T51" i="68"/>
  <c r="T23" i="68"/>
  <c r="T36" i="68"/>
  <c r="T38" i="68"/>
  <c r="T45" i="68"/>
  <c r="T52" i="68"/>
  <c r="T57" i="68"/>
  <c r="T61" i="68"/>
  <c r="T65" i="68"/>
  <c r="T69" i="68"/>
  <c r="T73" i="68"/>
  <c r="T77" i="68"/>
  <c r="T81" i="68"/>
  <c r="T85" i="68"/>
  <c r="T89" i="68"/>
  <c r="T28" i="68"/>
  <c r="T37" i="68"/>
  <c r="T49" i="68"/>
  <c r="T50" i="68"/>
  <c r="T54" i="68"/>
  <c r="T56" i="68"/>
  <c r="T63" i="68"/>
  <c r="T70" i="68"/>
  <c r="T72" i="68"/>
  <c r="T79" i="68"/>
  <c r="T86" i="68"/>
  <c r="T88" i="68"/>
  <c r="T94" i="68"/>
  <c r="T98" i="68"/>
  <c r="T102" i="68"/>
  <c r="T106" i="68"/>
  <c r="T110" i="68"/>
  <c r="T114" i="68"/>
  <c r="T20" i="68"/>
  <c r="T22" i="68"/>
  <c r="T32" i="68"/>
  <c r="T35" i="68"/>
  <c r="T41" i="68"/>
  <c r="T42" i="68"/>
  <c r="T21" i="68"/>
  <c r="T40" i="68"/>
  <c r="T55" i="68"/>
  <c r="T31" i="68"/>
  <c r="T46" i="68"/>
  <c r="T58" i="68"/>
  <c r="T59" i="68"/>
  <c r="T44" i="68"/>
  <c r="T48" i="68"/>
  <c r="T62" i="68"/>
  <c r="T33" i="68"/>
  <c r="T60" i="68"/>
  <c r="T74" i="68"/>
  <c r="T75" i="68"/>
  <c r="T87" i="68"/>
  <c r="T95" i="68"/>
  <c r="T53" i="68"/>
  <c r="T64" i="68"/>
  <c r="T76" i="68"/>
  <c r="T78" i="68"/>
  <c r="T90" i="68"/>
  <c r="T91" i="68"/>
  <c r="T93" i="68"/>
  <c r="T100" i="68"/>
  <c r="T67" i="68"/>
  <c r="T80" i="68"/>
  <c r="T82" i="68"/>
  <c r="T66" i="68"/>
  <c r="T83" i="68"/>
  <c r="T97" i="68"/>
  <c r="T99" i="68"/>
  <c r="T84" i="68"/>
  <c r="T105" i="68"/>
  <c r="T68" i="68"/>
  <c r="T92" i="68"/>
  <c r="T107" i="68"/>
  <c r="T109" i="68"/>
  <c r="T116" i="68"/>
  <c r="T112" i="68"/>
  <c r="T101" i="68"/>
  <c r="T103" i="68"/>
  <c r="T117" i="68"/>
  <c r="T104" i="68"/>
  <c r="T113" i="68"/>
  <c r="T108" i="68"/>
  <c r="T71" i="68"/>
  <c r="T96" i="68"/>
  <c r="T111" i="68"/>
  <c r="T115" i="68"/>
  <c r="U18" i="68"/>
  <c r="U20" i="68"/>
  <c r="U23" i="68"/>
  <c r="U22" i="68"/>
  <c r="U29" i="68"/>
  <c r="U33" i="68"/>
  <c r="U24" i="68"/>
  <c r="U25" i="68"/>
  <c r="U31" i="68"/>
  <c r="U38" i="68"/>
  <c r="U42" i="68"/>
  <c r="U46" i="68"/>
  <c r="U50" i="68"/>
  <c r="U19" i="68"/>
  <c r="U35" i="68"/>
  <c r="U40" i="68"/>
  <c r="U47" i="68"/>
  <c r="U49" i="68"/>
  <c r="U56" i="68"/>
  <c r="U60" i="68"/>
  <c r="U64" i="68"/>
  <c r="U68" i="68"/>
  <c r="U72" i="68"/>
  <c r="U76" i="68"/>
  <c r="U80" i="68"/>
  <c r="U84" i="68"/>
  <c r="U88" i="68"/>
  <c r="U21" i="68"/>
  <c r="U34" i="68"/>
  <c r="U36" i="68"/>
  <c r="U48" i="68"/>
  <c r="U58" i="68"/>
  <c r="U65" i="68"/>
  <c r="U67" i="68"/>
  <c r="U74" i="68"/>
  <c r="U81" i="68"/>
  <c r="U83" i="68"/>
  <c r="U90" i="68"/>
  <c r="U93" i="68"/>
  <c r="U97" i="68"/>
  <c r="U101" i="68"/>
  <c r="U105" i="68"/>
  <c r="U109" i="68"/>
  <c r="U113" i="68"/>
  <c r="U117" i="68"/>
  <c r="U27" i="68"/>
  <c r="U28" i="68"/>
  <c r="U32" i="68"/>
  <c r="U37" i="68"/>
  <c r="U26" i="68"/>
  <c r="U39" i="68"/>
  <c r="U41" i="68"/>
  <c r="U52" i="68"/>
  <c r="U53" i="68"/>
  <c r="U54" i="68"/>
  <c r="U51" i="68"/>
  <c r="U55" i="68"/>
  <c r="U57" i="68"/>
  <c r="U30" i="68"/>
  <c r="U45" i="68"/>
  <c r="U66" i="68"/>
  <c r="U71" i="68"/>
  <c r="U73" i="68"/>
  <c r="U85" i="68"/>
  <c r="U86" i="68"/>
  <c r="U92" i="68"/>
  <c r="U61" i="68"/>
  <c r="U75" i="68"/>
  <c r="U77" i="68"/>
  <c r="U87" i="68"/>
  <c r="U89" i="68"/>
  <c r="U95" i="68"/>
  <c r="U102" i="68"/>
  <c r="U43" i="68"/>
  <c r="U44" i="68"/>
  <c r="U63" i="68"/>
  <c r="U78" i="68"/>
  <c r="U59" i="68"/>
  <c r="U62" i="68"/>
  <c r="U70" i="68"/>
  <c r="U94" i="68"/>
  <c r="U96" i="68"/>
  <c r="U98" i="68"/>
  <c r="U69" i="68"/>
  <c r="U99" i="68"/>
  <c r="U107" i="68"/>
  <c r="U91" i="68"/>
  <c r="U79" i="68"/>
  <c r="U100" i="68"/>
  <c r="U104" i="68"/>
  <c r="U111" i="68"/>
  <c r="U114" i="68"/>
  <c r="U116" i="68"/>
  <c r="U103" i="68"/>
  <c r="U110" i="68"/>
  <c r="U106" i="68"/>
  <c r="U82" i="68"/>
  <c r="U108" i="68"/>
  <c r="U115" i="68"/>
  <c r="U112" i="68"/>
  <c r="AG10" i="73"/>
  <c r="T27" i="73"/>
  <c r="AG16" i="73"/>
  <c r="T13" i="73"/>
  <c r="AG12" i="73"/>
  <c r="T26" i="73"/>
  <c r="AG14" i="73"/>
  <c r="T12" i="73"/>
  <c r="AG13" i="73"/>
  <c r="T15" i="73"/>
  <c r="AG15" i="73"/>
  <c r="T16" i="73"/>
  <c r="AG11" i="73"/>
  <c r="T24" i="73"/>
  <c r="T19" i="73"/>
  <c r="AA46" i="71"/>
  <c r="AE46" i="71"/>
  <c r="AB46" i="71"/>
  <c r="AA45" i="71"/>
  <c r="AC46" i="71"/>
  <c r="AD46" i="71"/>
  <c r="AJ16" i="68"/>
  <c r="AM15" i="68"/>
  <c r="AK16" i="68"/>
  <c r="AI16" i="68"/>
  <c r="AH16" i="68"/>
  <c r="AL16" i="68"/>
  <c r="X50" i="71"/>
  <c r="X54" i="71"/>
  <c r="X48" i="71"/>
  <c r="X52" i="71"/>
  <c r="X56" i="71"/>
  <c r="X51" i="71"/>
  <c r="X55" i="71"/>
  <c r="X57" i="71"/>
  <c r="X60" i="71"/>
  <c r="X64" i="71"/>
  <c r="X61" i="71"/>
  <c r="X53" i="71"/>
  <c r="X65" i="71"/>
  <c r="X69" i="71"/>
  <c r="X73" i="71"/>
  <c r="X77" i="71"/>
  <c r="X68" i="71"/>
  <c r="X49" i="71"/>
  <c r="X59" i="71"/>
  <c r="X63" i="71"/>
  <c r="X66" i="71"/>
  <c r="X62" i="71"/>
  <c r="X71" i="71"/>
  <c r="X74" i="71"/>
  <c r="X76" i="71"/>
  <c r="X79" i="71"/>
  <c r="X84" i="71"/>
  <c r="X67" i="71"/>
  <c r="X58" i="71"/>
  <c r="X81" i="71"/>
  <c r="X83" i="71"/>
  <c r="X86" i="71"/>
  <c r="X72" i="71"/>
  <c r="X75" i="71"/>
  <c r="X80" i="71"/>
  <c r="X85" i="71"/>
  <c r="X78" i="71"/>
  <c r="X82" i="71"/>
  <c r="X70" i="71"/>
  <c r="Z48" i="71"/>
  <c r="Z52" i="71"/>
  <c r="Z56" i="71"/>
  <c r="Z50" i="71"/>
  <c r="Z54" i="71"/>
  <c r="Z49" i="71"/>
  <c r="Z53" i="71"/>
  <c r="Z51" i="71"/>
  <c r="Z58" i="71"/>
  <c r="Z62" i="71"/>
  <c r="Z59" i="71"/>
  <c r="Z63" i="71"/>
  <c r="Z61" i="71"/>
  <c r="Z67" i="71"/>
  <c r="Z71" i="71"/>
  <c r="Z75" i="71"/>
  <c r="Z79" i="71"/>
  <c r="Z55" i="71"/>
  <c r="Z66" i="71"/>
  <c r="Z57" i="71"/>
  <c r="Z69" i="71"/>
  <c r="Z72" i="71"/>
  <c r="Z77" i="71"/>
  <c r="Z80" i="71"/>
  <c r="Z82" i="71"/>
  <c r="Z86" i="71"/>
  <c r="Z74" i="71"/>
  <c r="Z64" i="71"/>
  <c r="Z70" i="71"/>
  <c r="Z78" i="71"/>
  <c r="Z60" i="71"/>
  <c r="Z65" i="71"/>
  <c r="Z68" i="71"/>
  <c r="Z84" i="71"/>
  <c r="Z81" i="71"/>
  <c r="Z73" i="71"/>
  <c r="Z76" i="71"/>
  <c r="Z85" i="71"/>
  <c r="Z83" i="71"/>
  <c r="T47" i="71"/>
  <c r="Q47" i="71"/>
  <c r="R47" i="71"/>
  <c r="V48" i="71"/>
  <c r="V52" i="71"/>
  <c r="V56" i="71"/>
  <c r="V50" i="71"/>
  <c r="V54" i="71"/>
  <c r="V49" i="71"/>
  <c r="V53" i="71"/>
  <c r="V55" i="71"/>
  <c r="V58" i="71"/>
  <c r="V62" i="71"/>
  <c r="V51" i="71"/>
  <c r="V57" i="71"/>
  <c r="V59" i="71"/>
  <c r="V63" i="71"/>
  <c r="V60" i="71"/>
  <c r="V64" i="71"/>
  <c r="V67" i="71"/>
  <c r="V71" i="71"/>
  <c r="V75" i="71"/>
  <c r="V79" i="71"/>
  <c r="V66" i="71"/>
  <c r="V68" i="71"/>
  <c r="V70" i="71"/>
  <c r="V78" i="71"/>
  <c r="V82" i="71"/>
  <c r="V86" i="71"/>
  <c r="V65" i="71"/>
  <c r="V69" i="71"/>
  <c r="V72" i="71"/>
  <c r="V77" i="71"/>
  <c r="V61" i="71"/>
  <c r="V73" i="71"/>
  <c r="V76" i="71"/>
  <c r="V80" i="71"/>
  <c r="V85" i="71"/>
  <c r="V84" i="71"/>
  <c r="V74" i="71"/>
  <c r="V83" i="71"/>
  <c r="V81" i="71"/>
  <c r="W48" i="71"/>
  <c r="W49" i="71"/>
  <c r="W53" i="71"/>
  <c r="W57" i="71"/>
  <c r="W51" i="71"/>
  <c r="W55" i="71"/>
  <c r="W50" i="71"/>
  <c r="W54" i="71"/>
  <c r="W52" i="71"/>
  <c r="W59" i="71"/>
  <c r="W63" i="71"/>
  <c r="W56" i="71"/>
  <c r="W60" i="71"/>
  <c r="W64" i="71"/>
  <c r="W68" i="71"/>
  <c r="W72" i="71"/>
  <c r="W76" i="71"/>
  <c r="W80" i="71"/>
  <c r="W58" i="71"/>
  <c r="W62" i="71"/>
  <c r="W67" i="71"/>
  <c r="W61" i="71"/>
  <c r="W65" i="71"/>
  <c r="W73" i="71"/>
  <c r="W83" i="71"/>
  <c r="W70" i="71"/>
  <c r="W75" i="71"/>
  <c r="W78" i="71"/>
  <c r="W66" i="71"/>
  <c r="W71" i="71"/>
  <c r="W74" i="71"/>
  <c r="W69" i="71"/>
  <c r="W77" i="71"/>
  <c r="W79" i="71"/>
  <c r="W82" i="71"/>
  <c r="W85" i="71"/>
  <c r="W81" i="71"/>
  <c r="W86" i="71"/>
  <c r="W84" i="71"/>
  <c r="U47" i="71"/>
  <c r="S47" i="71"/>
  <c r="Y51" i="71"/>
  <c r="Y55" i="71"/>
  <c r="Y49" i="71"/>
  <c r="Y53" i="71"/>
  <c r="Y48" i="71"/>
  <c r="Y52" i="71"/>
  <c r="Y56" i="71"/>
  <c r="Y61" i="71"/>
  <c r="Y54" i="71"/>
  <c r="Y58" i="71"/>
  <c r="Y62" i="71"/>
  <c r="Y59" i="71"/>
  <c r="Y63" i="71"/>
  <c r="Y66" i="71"/>
  <c r="Y70" i="71"/>
  <c r="Y74" i="71"/>
  <c r="Y78" i="71"/>
  <c r="Y50" i="71"/>
  <c r="Y60" i="71"/>
  <c r="Y64" i="71"/>
  <c r="Y65" i="71"/>
  <c r="Y67" i="71"/>
  <c r="Y57" i="71"/>
  <c r="Y81" i="71"/>
  <c r="Y85" i="71"/>
  <c r="Y68" i="71"/>
  <c r="Y71" i="71"/>
  <c r="Y73" i="71"/>
  <c r="Y76" i="71"/>
  <c r="Y79" i="71"/>
  <c r="Y69" i="71"/>
  <c r="Y72" i="71"/>
  <c r="Y75" i="71"/>
  <c r="Y77" i="71"/>
  <c r="Y83" i="71"/>
  <c r="Y86" i="71"/>
  <c r="Y82" i="71"/>
  <c r="Y84" i="71"/>
  <c r="Y80" i="71"/>
  <c r="Z21" i="68"/>
  <c r="Z18" i="68"/>
  <c r="Z20" i="68"/>
  <c r="Z22" i="68"/>
  <c r="Z26" i="68"/>
  <c r="Z28" i="68"/>
  <c r="Z32" i="68"/>
  <c r="Z29" i="68"/>
  <c r="Z31" i="68"/>
  <c r="Z37" i="68"/>
  <c r="Z41" i="68"/>
  <c r="Z45" i="68"/>
  <c r="Z49" i="68"/>
  <c r="Z53" i="68"/>
  <c r="Z27" i="68"/>
  <c r="Z38" i="68"/>
  <c r="Z40" i="68"/>
  <c r="Z47" i="68"/>
  <c r="Z55" i="68"/>
  <c r="Z59" i="68"/>
  <c r="Z63" i="68"/>
  <c r="Z67" i="68"/>
  <c r="Z71" i="68"/>
  <c r="Z75" i="68"/>
  <c r="Z79" i="68"/>
  <c r="Z83" i="68"/>
  <c r="Z87" i="68"/>
  <c r="Z19" i="68"/>
  <c r="Z23" i="68"/>
  <c r="Z39" i="68"/>
  <c r="Z51" i="68"/>
  <c r="Z52" i="68"/>
  <c r="Z56" i="68"/>
  <c r="Z58" i="68"/>
  <c r="Z65" i="68"/>
  <c r="Z72" i="68"/>
  <c r="Z74" i="68"/>
  <c r="Z81" i="68"/>
  <c r="Z88" i="68"/>
  <c r="Z90" i="68"/>
  <c r="Z92" i="68"/>
  <c r="Z96" i="68"/>
  <c r="Z100" i="68"/>
  <c r="Z104" i="68"/>
  <c r="Z108" i="68"/>
  <c r="Z112" i="68"/>
  <c r="Z116" i="68"/>
  <c r="Z25" i="68"/>
  <c r="Z33" i="68"/>
  <c r="Z24" i="68"/>
  <c r="Z34" i="68"/>
  <c r="Z30" i="68"/>
  <c r="Z43" i="68"/>
  <c r="Z50" i="68"/>
  <c r="Z35" i="68"/>
  <c r="Z44" i="68"/>
  <c r="Z60" i="68"/>
  <c r="Z61" i="68"/>
  <c r="Z36" i="68"/>
  <c r="Z48" i="68"/>
  <c r="Z42" i="68"/>
  <c r="Z76" i="68"/>
  <c r="Z77" i="68"/>
  <c r="Z89" i="68"/>
  <c r="Z62" i="68"/>
  <c r="Z68" i="68"/>
  <c r="Z78" i="68"/>
  <c r="Z80" i="68"/>
  <c r="Z93" i="68"/>
  <c r="Z95" i="68"/>
  <c r="Z102" i="68"/>
  <c r="Z66" i="68"/>
  <c r="Z70" i="68"/>
  <c r="Z54" i="68"/>
  <c r="Z73" i="68"/>
  <c r="Z86" i="68"/>
  <c r="Z99" i="68"/>
  <c r="Z97" i="68"/>
  <c r="Z101" i="68"/>
  <c r="Z105" i="68"/>
  <c r="Z107" i="68"/>
  <c r="Z69" i="68"/>
  <c r="Z84" i="68"/>
  <c r="Z94" i="68"/>
  <c r="Z103" i="68"/>
  <c r="Z57" i="68"/>
  <c r="Z82" i="68"/>
  <c r="Z98" i="68"/>
  <c r="Z109" i="68"/>
  <c r="Z111" i="68"/>
  <c r="Z114" i="68"/>
  <c r="Z46" i="68"/>
  <c r="Z91" i="68"/>
  <c r="Z85" i="68"/>
  <c r="Z115" i="68"/>
  <c r="Z106" i="68"/>
  <c r="Z113" i="68"/>
  <c r="Z64" i="68"/>
  <c r="Z110" i="68"/>
  <c r="Z117" i="68"/>
  <c r="Y18" i="68"/>
  <c r="Y23" i="68"/>
  <c r="Y19" i="68"/>
  <c r="Y25" i="68"/>
  <c r="Y29" i="68"/>
  <c r="Y33" i="68"/>
  <c r="Y20" i="68"/>
  <c r="Y27" i="68"/>
  <c r="Y34" i="68"/>
  <c r="Y38" i="68"/>
  <c r="Y42" i="68"/>
  <c r="Y46" i="68"/>
  <c r="Y50" i="68"/>
  <c r="Y21" i="68"/>
  <c r="Y26" i="68"/>
  <c r="Y28" i="68"/>
  <c r="Y30" i="68"/>
  <c r="Y36" i="68"/>
  <c r="Y43" i="68"/>
  <c r="Y45" i="68"/>
  <c r="Y52" i="68"/>
  <c r="Y56" i="68"/>
  <c r="Y60" i="68"/>
  <c r="Y64" i="68"/>
  <c r="Y68" i="68"/>
  <c r="Y72" i="68"/>
  <c r="Y76" i="68"/>
  <c r="Y80" i="68"/>
  <c r="Y84" i="68"/>
  <c r="Y88" i="68"/>
  <c r="Y31" i="68"/>
  <c r="Y40" i="68"/>
  <c r="Y41" i="68"/>
  <c r="Y53" i="68"/>
  <c r="Y54" i="68"/>
  <c r="Y61" i="68"/>
  <c r="Y63" i="68"/>
  <c r="Y70" i="68"/>
  <c r="Y77" i="68"/>
  <c r="Y79" i="68"/>
  <c r="Y86" i="68"/>
  <c r="Y93" i="68"/>
  <c r="Y97" i="68"/>
  <c r="Y101" i="68"/>
  <c r="Y105" i="68"/>
  <c r="Y109" i="68"/>
  <c r="Y113" i="68"/>
  <c r="Y117" i="68"/>
  <c r="Y24" i="68"/>
  <c r="Y22" i="68"/>
  <c r="Y39" i="68"/>
  <c r="Y32" i="68"/>
  <c r="Y35" i="68"/>
  <c r="Y37" i="68"/>
  <c r="Y44" i="68"/>
  <c r="Y48" i="68"/>
  <c r="Y49" i="68"/>
  <c r="Y62" i="68"/>
  <c r="Y47" i="68"/>
  <c r="Y51" i="68"/>
  <c r="Y55" i="68"/>
  <c r="Y59" i="68"/>
  <c r="Y78" i="68"/>
  <c r="Y90" i="68"/>
  <c r="Y95" i="68"/>
  <c r="Y57" i="68"/>
  <c r="Y66" i="68"/>
  <c r="Y67" i="68"/>
  <c r="Y69" i="68"/>
  <c r="Y81" i="68"/>
  <c r="Y82" i="68"/>
  <c r="Y91" i="68"/>
  <c r="Y98" i="68"/>
  <c r="Y100" i="68"/>
  <c r="Y65" i="68"/>
  <c r="Y83" i="68"/>
  <c r="Y85" i="68"/>
  <c r="Y75" i="68"/>
  <c r="Y92" i="68"/>
  <c r="Y87" i="68"/>
  <c r="Y94" i="68"/>
  <c r="Y96" i="68"/>
  <c r="Y102" i="68"/>
  <c r="Y103" i="68"/>
  <c r="Y110" i="68"/>
  <c r="Y71" i="68"/>
  <c r="Y107" i="68"/>
  <c r="Y114" i="68"/>
  <c r="Y116" i="68"/>
  <c r="Y112" i="68"/>
  <c r="Y73" i="68"/>
  <c r="Y108" i="68"/>
  <c r="Y74" i="68"/>
  <c r="Y99" i="68"/>
  <c r="Y111" i="68"/>
  <c r="Y115" i="68"/>
  <c r="Y58" i="68"/>
  <c r="Y89" i="68"/>
  <c r="Y104" i="68"/>
  <c r="Y106" i="68"/>
  <c r="AB19" i="68"/>
  <c r="AB24" i="68"/>
  <c r="AB26" i="68"/>
  <c r="AB30" i="68"/>
  <c r="AB34" i="68"/>
  <c r="AB23" i="68"/>
  <c r="AB25" i="68"/>
  <c r="AB28" i="68"/>
  <c r="AB35" i="68"/>
  <c r="AB39" i="68"/>
  <c r="AB43" i="68"/>
  <c r="AB47" i="68"/>
  <c r="AB51" i="68"/>
  <c r="AB22" i="68"/>
  <c r="AB37" i="68"/>
  <c r="AB44" i="68"/>
  <c r="AB46" i="68"/>
  <c r="AB53" i="68"/>
  <c r="AB57" i="68"/>
  <c r="AB61" i="68"/>
  <c r="AB65" i="68"/>
  <c r="AB69" i="68"/>
  <c r="AB73" i="68"/>
  <c r="AB77" i="68"/>
  <c r="AB81" i="68"/>
  <c r="AB85" i="68"/>
  <c r="AB89" i="68"/>
  <c r="AB27" i="68"/>
  <c r="AB33" i="68"/>
  <c r="AB36" i="68"/>
  <c r="AB48" i="68"/>
  <c r="AB49" i="68"/>
  <c r="AB55" i="68"/>
  <c r="AB62" i="68"/>
  <c r="AB64" i="68"/>
  <c r="AB71" i="68"/>
  <c r="AB78" i="68"/>
  <c r="AB80" i="68"/>
  <c r="AB87" i="68"/>
  <c r="AB94" i="68"/>
  <c r="AB98" i="68"/>
  <c r="AB102" i="68"/>
  <c r="AB106" i="68"/>
  <c r="AB110" i="68"/>
  <c r="AB114" i="68"/>
  <c r="AB21" i="68"/>
  <c r="AB18" i="68"/>
  <c r="AB31" i="68"/>
  <c r="AB40" i="68"/>
  <c r="AB41" i="68"/>
  <c r="AB20" i="68"/>
  <c r="AB42" i="68"/>
  <c r="AB54" i="68"/>
  <c r="AB29" i="68"/>
  <c r="AB32" i="68"/>
  <c r="AB45" i="68"/>
  <c r="AB50" i="68"/>
  <c r="AB56" i="68"/>
  <c r="AB58" i="68"/>
  <c r="AB52" i="68"/>
  <c r="AB72" i="68"/>
  <c r="AB74" i="68"/>
  <c r="AB84" i="68"/>
  <c r="AB86" i="68"/>
  <c r="AB59" i="68"/>
  <c r="AB63" i="68"/>
  <c r="AB75" i="68"/>
  <c r="AB76" i="68"/>
  <c r="AB88" i="68"/>
  <c r="AB90" i="68"/>
  <c r="AB92" i="68"/>
  <c r="AB99" i="68"/>
  <c r="AB101" i="68"/>
  <c r="AB79" i="68"/>
  <c r="AB82" i="68"/>
  <c r="AB93" i="68"/>
  <c r="AB96" i="68"/>
  <c r="AB97" i="68"/>
  <c r="AB68" i="68"/>
  <c r="AB83" i="68"/>
  <c r="AB104" i="68"/>
  <c r="AB111" i="68"/>
  <c r="AB113" i="68"/>
  <c r="AB60" i="68"/>
  <c r="AB67" i="68"/>
  <c r="AB91" i="68"/>
  <c r="AB95" i="68"/>
  <c r="AB108" i="68"/>
  <c r="AB115" i="68"/>
  <c r="AB117" i="68"/>
  <c r="AB70" i="68"/>
  <c r="AB103" i="68"/>
  <c r="AB105" i="68"/>
  <c r="AB38" i="68"/>
  <c r="AB107" i="68"/>
  <c r="AB66" i="68"/>
  <c r="AB100" i="68"/>
  <c r="AB109" i="68"/>
  <c r="AB116" i="68"/>
  <c r="AB112" i="68"/>
  <c r="X19" i="68"/>
  <c r="X21" i="68"/>
  <c r="X24" i="68"/>
  <c r="X18" i="68"/>
  <c r="X20" i="68"/>
  <c r="X23" i="68"/>
  <c r="X30" i="68"/>
  <c r="X34" i="68"/>
  <c r="X32" i="68"/>
  <c r="X39" i="68"/>
  <c r="X43" i="68"/>
  <c r="X47" i="68"/>
  <c r="X51" i="68"/>
  <c r="X25" i="68"/>
  <c r="X29" i="68"/>
  <c r="X31" i="68"/>
  <c r="X41" i="68"/>
  <c r="X48" i="68"/>
  <c r="X50" i="68"/>
  <c r="X57" i="68"/>
  <c r="X61" i="68"/>
  <c r="X65" i="68"/>
  <c r="X69" i="68"/>
  <c r="X73" i="68"/>
  <c r="X77" i="68"/>
  <c r="X81" i="68"/>
  <c r="X85" i="68"/>
  <c r="X89" i="68"/>
  <c r="X26" i="68"/>
  <c r="X35" i="68"/>
  <c r="X42" i="68"/>
  <c r="X44" i="68"/>
  <c r="X59" i="68"/>
  <c r="X66" i="68"/>
  <c r="X68" i="68"/>
  <c r="X75" i="68"/>
  <c r="X82" i="68"/>
  <c r="X84" i="68"/>
  <c r="X94" i="68"/>
  <c r="X98" i="68"/>
  <c r="X102" i="68"/>
  <c r="X106" i="68"/>
  <c r="X110" i="68"/>
  <c r="X114" i="68"/>
  <c r="X28" i="68"/>
  <c r="X22" i="68"/>
  <c r="X33" i="68"/>
  <c r="X38" i="68"/>
  <c r="X49" i="68"/>
  <c r="X36" i="68"/>
  <c r="X53" i="68"/>
  <c r="X63" i="68"/>
  <c r="X64" i="68"/>
  <c r="X40" i="68"/>
  <c r="X46" i="68"/>
  <c r="X27" i="68"/>
  <c r="X37" i="68"/>
  <c r="X60" i="68"/>
  <c r="X45" i="68"/>
  <c r="X56" i="68"/>
  <c r="X62" i="68"/>
  <c r="X67" i="68"/>
  <c r="X79" i="68"/>
  <c r="X80" i="68"/>
  <c r="X91" i="68"/>
  <c r="X93" i="68"/>
  <c r="X52" i="68"/>
  <c r="X70" i="68"/>
  <c r="X71" i="68"/>
  <c r="X83" i="68"/>
  <c r="X96" i="68"/>
  <c r="X103" i="68"/>
  <c r="X55" i="68"/>
  <c r="X58" i="68"/>
  <c r="X72" i="68"/>
  <c r="X74" i="68"/>
  <c r="X87" i="68"/>
  <c r="X88" i="68"/>
  <c r="X90" i="68"/>
  <c r="X95" i="68"/>
  <c r="X76" i="68"/>
  <c r="X92" i="68"/>
  <c r="X108" i="68"/>
  <c r="X99" i="68"/>
  <c r="X100" i="68"/>
  <c r="X54" i="68"/>
  <c r="X86" i="68"/>
  <c r="X97" i="68"/>
  <c r="X101" i="68"/>
  <c r="X105" i="68"/>
  <c r="X112" i="68"/>
  <c r="X115" i="68"/>
  <c r="X117" i="68"/>
  <c r="X104" i="68"/>
  <c r="X78" i="68"/>
  <c r="X109" i="68"/>
  <c r="X116" i="68"/>
  <c r="X111" i="68"/>
  <c r="X107" i="68"/>
  <c r="X113" i="68"/>
  <c r="AA20" i="68"/>
  <c r="AA25" i="68"/>
  <c r="AA22" i="68"/>
  <c r="AA24" i="68"/>
  <c r="AA27" i="68"/>
  <c r="AA31" i="68"/>
  <c r="AA35" i="68"/>
  <c r="AA21" i="68"/>
  <c r="AA26" i="68"/>
  <c r="AA33" i="68"/>
  <c r="AA36" i="68"/>
  <c r="AA40" i="68"/>
  <c r="AA44" i="68"/>
  <c r="AA48" i="68"/>
  <c r="AA52" i="68"/>
  <c r="AA18" i="68"/>
  <c r="AA42" i="68"/>
  <c r="AA49" i="68"/>
  <c r="AA51" i="68"/>
  <c r="AA54" i="68"/>
  <c r="AA58" i="68"/>
  <c r="AA62" i="68"/>
  <c r="AA66" i="68"/>
  <c r="AA70" i="68"/>
  <c r="AA74" i="68"/>
  <c r="AA78" i="68"/>
  <c r="AA82" i="68"/>
  <c r="AA86" i="68"/>
  <c r="AA90" i="68"/>
  <c r="AA32" i="68"/>
  <c r="AA37" i="68"/>
  <c r="AA38" i="68"/>
  <c r="AA50" i="68"/>
  <c r="AA60" i="68"/>
  <c r="AA67" i="68"/>
  <c r="AA69" i="68"/>
  <c r="AA76" i="68"/>
  <c r="AA83" i="68"/>
  <c r="AA85" i="68"/>
  <c r="AA91" i="68"/>
  <c r="AA95" i="68"/>
  <c r="AA99" i="68"/>
  <c r="AA103" i="68"/>
  <c r="AA107" i="68"/>
  <c r="AA111" i="68"/>
  <c r="AA115" i="68"/>
  <c r="AA19" i="68"/>
  <c r="AA23" i="68"/>
  <c r="AA30" i="68"/>
  <c r="AA29" i="68"/>
  <c r="AA28" i="68"/>
  <c r="AA39" i="68"/>
  <c r="AA45" i="68"/>
  <c r="AA46" i="68"/>
  <c r="AA43" i="68"/>
  <c r="AA57" i="68"/>
  <c r="AA59" i="68"/>
  <c r="AA41" i="68"/>
  <c r="AA34" i="68"/>
  <c r="AA56" i="68"/>
  <c r="AA61" i="68"/>
  <c r="AA47" i="68"/>
  <c r="AA63" i="68"/>
  <c r="AA64" i="68"/>
  <c r="AA73" i="68"/>
  <c r="AA75" i="68"/>
  <c r="AA87" i="68"/>
  <c r="AA88" i="68"/>
  <c r="AA92" i="68"/>
  <c r="AA94" i="68"/>
  <c r="AA77" i="68"/>
  <c r="AA79" i="68"/>
  <c r="AA89" i="68"/>
  <c r="AA97" i="68"/>
  <c r="AA68" i="68"/>
  <c r="AA81" i="68"/>
  <c r="AA71" i="68"/>
  <c r="AA84" i="68"/>
  <c r="AA98" i="68"/>
  <c r="AA100" i="68"/>
  <c r="AA55" i="68"/>
  <c r="AA65" i="68"/>
  <c r="AA72" i="68"/>
  <c r="AA109" i="68"/>
  <c r="AA116" i="68"/>
  <c r="AA96" i="68"/>
  <c r="AA101" i="68"/>
  <c r="AA53" i="68"/>
  <c r="AA93" i="68"/>
  <c r="AA104" i="68"/>
  <c r="AA106" i="68"/>
  <c r="AA113" i="68"/>
  <c r="AA80" i="68"/>
  <c r="AA102" i="68"/>
  <c r="AA105" i="68"/>
  <c r="AA114" i="68"/>
  <c r="AA110" i="68"/>
  <c r="AA117" i="68"/>
  <c r="AA112" i="68"/>
  <c r="AA108" i="68"/>
  <c r="T20" i="73"/>
  <c r="T23" i="73"/>
  <c r="T18" i="73"/>
  <c r="T25" i="73"/>
  <c r="T22" i="73"/>
  <c r="T14" i="73"/>
  <c r="T10" i="73"/>
  <c r="T17" i="73"/>
  <c r="T11" i="73"/>
  <c r="T21" i="73"/>
  <c r="Y47" i="71"/>
  <c r="V47" i="71"/>
  <c r="AI46" i="71"/>
  <c r="AF46" i="71"/>
  <c r="AJ46" i="71"/>
  <c r="AG46" i="71"/>
  <c r="AF45" i="71"/>
  <c r="AH46" i="71"/>
  <c r="AN16" i="68"/>
  <c r="AO16" i="68"/>
  <c r="AM16" i="68"/>
  <c r="AQ16" i="68"/>
  <c r="AR15" i="68"/>
  <c r="AP16" i="68"/>
  <c r="W47" i="71"/>
  <c r="X47" i="71"/>
  <c r="AB48" i="71"/>
  <c r="AB50" i="71"/>
  <c r="AB54" i="71"/>
  <c r="AB52" i="71"/>
  <c r="AB56" i="71"/>
  <c r="AB51" i="71"/>
  <c r="AB55" i="71"/>
  <c r="AB60" i="71"/>
  <c r="AB64" i="71"/>
  <c r="AB53" i="71"/>
  <c r="AB57" i="71"/>
  <c r="AB61" i="71"/>
  <c r="AB49" i="71"/>
  <c r="AB58" i="71"/>
  <c r="AB62" i="71"/>
  <c r="AB65" i="71"/>
  <c r="AB69" i="71"/>
  <c r="AB73" i="71"/>
  <c r="AB77" i="71"/>
  <c r="AB59" i="71"/>
  <c r="AB63" i="71"/>
  <c r="AB68" i="71"/>
  <c r="AB66" i="71"/>
  <c r="AB84" i="71"/>
  <c r="AB70" i="71"/>
  <c r="AB72" i="71"/>
  <c r="AB75" i="71"/>
  <c r="AB78" i="71"/>
  <c r="AB71" i="71"/>
  <c r="AB74" i="71"/>
  <c r="AB76" i="71"/>
  <c r="AB82" i="71"/>
  <c r="AB85" i="71"/>
  <c r="AB67" i="71"/>
  <c r="AB79" i="71"/>
  <c r="AB80" i="71"/>
  <c r="AB81" i="71"/>
  <c r="AB83" i="71"/>
  <c r="AB86" i="71"/>
  <c r="Z47" i="71"/>
  <c r="AD48" i="71"/>
  <c r="AD52" i="71"/>
  <c r="AD56" i="71"/>
  <c r="AD50" i="71"/>
  <c r="AD54" i="71"/>
  <c r="AD49" i="71"/>
  <c r="AD53" i="71"/>
  <c r="AD58" i="71"/>
  <c r="AD62" i="71"/>
  <c r="AD59" i="71"/>
  <c r="AD63" i="71"/>
  <c r="AD57" i="71"/>
  <c r="AD60" i="71"/>
  <c r="AD64" i="71"/>
  <c r="AD67" i="71"/>
  <c r="AD71" i="71"/>
  <c r="AD75" i="71"/>
  <c r="AD79" i="71"/>
  <c r="AD66" i="71"/>
  <c r="AD55" i="71"/>
  <c r="AD61" i="71"/>
  <c r="AD68" i="71"/>
  <c r="AD74" i="71"/>
  <c r="AD82" i="71"/>
  <c r="AD86" i="71"/>
  <c r="AD51" i="71"/>
  <c r="AD73" i="71"/>
  <c r="AD76" i="71"/>
  <c r="AD65" i="71"/>
  <c r="AD69" i="71"/>
  <c r="AD72" i="71"/>
  <c r="AD77" i="71"/>
  <c r="AD81" i="71"/>
  <c r="AD80" i="71"/>
  <c r="AD83" i="71"/>
  <c r="AD70" i="71"/>
  <c r="AD78" i="71"/>
  <c r="AD84" i="71"/>
  <c r="AD85" i="71"/>
  <c r="AE48" i="71"/>
  <c r="AE49" i="71"/>
  <c r="AE53" i="71"/>
  <c r="AE57" i="71"/>
  <c r="AE51" i="71"/>
  <c r="AE55" i="71"/>
  <c r="AE50" i="71"/>
  <c r="AE54" i="71"/>
  <c r="AE59" i="71"/>
  <c r="AE63" i="71"/>
  <c r="AE56" i="71"/>
  <c r="AE60" i="71"/>
  <c r="AE64" i="71"/>
  <c r="AE68" i="71"/>
  <c r="AE72" i="71"/>
  <c r="AE76" i="71"/>
  <c r="AE80" i="71"/>
  <c r="AE58" i="71"/>
  <c r="AE62" i="71"/>
  <c r="AE67" i="71"/>
  <c r="AE52" i="71"/>
  <c r="AE61" i="71"/>
  <c r="AE65" i="71"/>
  <c r="AE69" i="71"/>
  <c r="AE77" i="71"/>
  <c r="AE83" i="71"/>
  <c r="AE66" i="71"/>
  <c r="AE71" i="71"/>
  <c r="AE74" i="71"/>
  <c r="AE79" i="71"/>
  <c r="AE70" i="71"/>
  <c r="AE75" i="71"/>
  <c r="AE78" i="71"/>
  <c r="AE73" i="71"/>
  <c r="AE84" i="71"/>
  <c r="AE81" i="71"/>
  <c r="AE86" i="71"/>
  <c r="AE82" i="71"/>
  <c r="AE85" i="71"/>
  <c r="AC51" i="71"/>
  <c r="AC55" i="71"/>
  <c r="AC49" i="71"/>
  <c r="AC53" i="71"/>
  <c r="AC52" i="71"/>
  <c r="AC54" i="71"/>
  <c r="AC57" i="71"/>
  <c r="AC61" i="71"/>
  <c r="AC50" i="71"/>
  <c r="AC58" i="71"/>
  <c r="AC62" i="71"/>
  <c r="AC66" i="71"/>
  <c r="AC70" i="71"/>
  <c r="AC74" i="71"/>
  <c r="AC78" i="71"/>
  <c r="AC48" i="71"/>
  <c r="AC65" i="71"/>
  <c r="AC60" i="71"/>
  <c r="AC64" i="71"/>
  <c r="AC67" i="71"/>
  <c r="AC56" i="71"/>
  <c r="AC71" i="71"/>
  <c r="AC73" i="71"/>
  <c r="AC76" i="71"/>
  <c r="AC79" i="71"/>
  <c r="AC81" i="71"/>
  <c r="AC85" i="71"/>
  <c r="AC59" i="71"/>
  <c r="AC68" i="71"/>
  <c r="AC80" i="71"/>
  <c r="AC83" i="71"/>
  <c r="AC86" i="71"/>
  <c r="AC69" i="71"/>
  <c r="AC77" i="71"/>
  <c r="AC63" i="71"/>
  <c r="AC82" i="71"/>
  <c r="AC72" i="71"/>
  <c r="AC84" i="71"/>
  <c r="AC75" i="71"/>
  <c r="AA48" i="71"/>
  <c r="AA49" i="71"/>
  <c r="AA53" i="71"/>
  <c r="AA57" i="71"/>
  <c r="AA51" i="71"/>
  <c r="AA55" i="71"/>
  <c r="AA50" i="71"/>
  <c r="AA54" i="71"/>
  <c r="AA59" i="71"/>
  <c r="AA63" i="71"/>
  <c r="AA60" i="71"/>
  <c r="AA64" i="71"/>
  <c r="AA68" i="71"/>
  <c r="AA72" i="71"/>
  <c r="AA76" i="71"/>
  <c r="AA80" i="71"/>
  <c r="AA56" i="71"/>
  <c r="AA61" i="71"/>
  <c r="AA67" i="71"/>
  <c r="AA58" i="71"/>
  <c r="AA62" i="71"/>
  <c r="AA65" i="71"/>
  <c r="AA66" i="71"/>
  <c r="AA70" i="71"/>
  <c r="AA75" i="71"/>
  <c r="AA78" i="71"/>
  <c r="AA83" i="71"/>
  <c r="AA52" i="71"/>
  <c r="AA69" i="71"/>
  <c r="AA77" i="71"/>
  <c r="AA73" i="71"/>
  <c r="AA71" i="71"/>
  <c r="AA74" i="71"/>
  <c r="AA82" i="71"/>
  <c r="AA85" i="71"/>
  <c r="AA84" i="71"/>
  <c r="AA79" i="71"/>
  <c r="AA81" i="71"/>
  <c r="AA86" i="71"/>
  <c r="AC18" i="68"/>
  <c r="AC19" i="68"/>
  <c r="AC21" i="68"/>
  <c r="AC23" i="68"/>
  <c r="AC29" i="68"/>
  <c r="AC33" i="68"/>
  <c r="AC22" i="68"/>
  <c r="AC24" i="68"/>
  <c r="AC30" i="68"/>
  <c r="AC32" i="68"/>
  <c r="AC38" i="68"/>
  <c r="AC42" i="68"/>
  <c r="AC46" i="68"/>
  <c r="AC50" i="68"/>
  <c r="AC20" i="68"/>
  <c r="AC34" i="68"/>
  <c r="AC35" i="68"/>
  <c r="AC39" i="68"/>
  <c r="AC41" i="68"/>
  <c r="AC48" i="68"/>
  <c r="AC56" i="68"/>
  <c r="AC60" i="68"/>
  <c r="AC64" i="68"/>
  <c r="AC68" i="68"/>
  <c r="AC72" i="68"/>
  <c r="AC76" i="68"/>
  <c r="AC80" i="68"/>
  <c r="AC84" i="68"/>
  <c r="AC88" i="68"/>
  <c r="AC25" i="68"/>
  <c r="AC28" i="68"/>
  <c r="AC45" i="68"/>
  <c r="AC47" i="68"/>
  <c r="AC57" i="68"/>
  <c r="AC59" i="68"/>
  <c r="AC66" i="68"/>
  <c r="AC73" i="68"/>
  <c r="AC75" i="68"/>
  <c r="AC82" i="68"/>
  <c r="AC89" i="68"/>
  <c r="AC93" i="68"/>
  <c r="AC97" i="68"/>
  <c r="AC101" i="68"/>
  <c r="AC105" i="68"/>
  <c r="AC109" i="68"/>
  <c r="AC113" i="68"/>
  <c r="AC117" i="68"/>
  <c r="AC26" i="68"/>
  <c r="AC27" i="68"/>
  <c r="AC36" i="68"/>
  <c r="AC37" i="68"/>
  <c r="AC40" i="68"/>
  <c r="AC51" i="68"/>
  <c r="AC52" i="68"/>
  <c r="AC54" i="68"/>
  <c r="AC55" i="68"/>
  <c r="AC49" i="68"/>
  <c r="AC53" i="68"/>
  <c r="AC62" i="68"/>
  <c r="AC58" i="68"/>
  <c r="AC61" i="68"/>
  <c r="AC65" i="68"/>
  <c r="AC70" i="68"/>
  <c r="AC71" i="68"/>
  <c r="AC83" i="68"/>
  <c r="AC85" i="68"/>
  <c r="AC91" i="68"/>
  <c r="AC74" i="68"/>
  <c r="AC86" i="68"/>
  <c r="AC87" i="68"/>
  <c r="AC94" i="68"/>
  <c r="AC96" i="68"/>
  <c r="AC77" i="68"/>
  <c r="AC31" i="68"/>
  <c r="AC67" i="68"/>
  <c r="AC69" i="68"/>
  <c r="AC44" i="68"/>
  <c r="AC79" i="68"/>
  <c r="AC95" i="68"/>
  <c r="AC98" i="68"/>
  <c r="AC106" i="68"/>
  <c r="AC108" i="68"/>
  <c r="AC63" i="68"/>
  <c r="AC104" i="68"/>
  <c r="AC78" i="68"/>
  <c r="AC99" i="68"/>
  <c r="AC100" i="68"/>
  <c r="AC103" i="68"/>
  <c r="AC110" i="68"/>
  <c r="AC112" i="68"/>
  <c r="AC115" i="68"/>
  <c r="AC92" i="68"/>
  <c r="AC43" i="68"/>
  <c r="AC81" i="68"/>
  <c r="AC102" i="68"/>
  <c r="AC90" i="68"/>
  <c r="AC111" i="68"/>
  <c r="AC107" i="68"/>
  <c r="AC114" i="68"/>
  <c r="AC116" i="68"/>
  <c r="AF19" i="68"/>
  <c r="AF20" i="68"/>
  <c r="AF24" i="68"/>
  <c r="AF18" i="68"/>
  <c r="AF22" i="68"/>
  <c r="AF26" i="68"/>
  <c r="AF30" i="68"/>
  <c r="AF34" i="68"/>
  <c r="AF31" i="68"/>
  <c r="AF33" i="68"/>
  <c r="AF39" i="68"/>
  <c r="AF43" i="68"/>
  <c r="AF47" i="68"/>
  <c r="AF51" i="68"/>
  <c r="AF28" i="68"/>
  <c r="AF29" i="68"/>
  <c r="AF40" i="68"/>
  <c r="AF42" i="68"/>
  <c r="AF49" i="68"/>
  <c r="AF57" i="68"/>
  <c r="AF61" i="68"/>
  <c r="AF65" i="68"/>
  <c r="AF69" i="68"/>
  <c r="AF73" i="68"/>
  <c r="AF77" i="68"/>
  <c r="AF81" i="68"/>
  <c r="AF85" i="68"/>
  <c r="AF89" i="68"/>
  <c r="AF35" i="68"/>
  <c r="AF41" i="68"/>
  <c r="AF53" i="68"/>
  <c r="AF58" i="68"/>
  <c r="AF60" i="68"/>
  <c r="AF67" i="68"/>
  <c r="AF74" i="68"/>
  <c r="AF76" i="68"/>
  <c r="AF83" i="68"/>
  <c r="AF90" i="68"/>
  <c r="AF94" i="68"/>
  <c r="AF98" i="68"/>
  <c r="AF102" i="68"/>
  <c r="AF106" i="68"/>
  <c r="AF110" i="68"/>
  <c r="AF114" i="68"/>
  <c r="AF25" i="68"/>
  <c r="AF32" i="68"/>
  <c r="AF38" i="68"/>
  <c r="AF23" i="68"/>
  <c r="AF27" i="68"/>
  <c r="AF21" i="68"/>
  <c r="AF48" i="68"/>
  <c r="AF37" i="68"/>
  <c r="AF52" i="68"/>
  <c r="AF62" i="68"/>
  <c r="AF63" i="68"/>
  <c r="AF44" i="68"/>
  <c r="AF59" i="68"/>
  <c r="AF36" i="68"/>
  <c r="AF54" i="68"/>
  <c r="AF66" i="68"/>
  <c r="AF78" i="68"/>
  <c r="AF79" i="68"/>
  <c r="AF92" i="68"/>
  <c r="AF45" i="68"/>
  <c r="AF55" i="68"/>
  <c r="AF68" i="68"/>
  <c r="AF70" i="68"/>
  <c r="AF80" i="68"/>
  <c r="AF82" i="68"/>
  <c r="AF95" i="68"/>
  <c r="AF97" i="68"/>
  <c r="AF56" i="68"/>
  <c r="AF71" i="68"/>
  <c r="AF84" i="68"/>
  <c r="AF86" i="68"/>
  <c r="AF46" i="68"/>
  <c r="AF87" i="68"/>
  <c r="AF75" i="68"/>
  <c r="AF91" i="68"/>
  <c r="AF93" i="68"/>
  <c r="AF100" i="68"/>
  <c r="AF101" i="68"/>
  <c r="AF107" i="68"/>
  <c r="AF109" i="68"/>
  <c r="AF72" i="68"/>
  <c r="AF50" i="68"/>
  <c r="AF64" i="68"/>
  <c r="AF96" i="68"/>
  <c r="AF104" i="68"/>
  <c r="AF111" i="68"/>
  <c r="AF113" i="68"/>
  <c r="AF116" i="68"/>
  <c r="AF99" i="68"/>
  <c r="AF103" i="68"/>
  <c r="AF112" i="68"/>
  <c r="AF88" i="68"/>
  <c r="AF108" i="68"/>
  <c r="AF115" i="68"/>
  <c r="AF117" i="68"/>
  <c r="AF105" i="68"/>
  <c r="AG18" i="68"/>
  <c r="AG23" i="68"/>
  <c r="AG24" i="68"/>
  <c r="AG29" i="68"/>
  <c r="AG33" i="68"/>
  <c r="AG19" i="68"/>
  <c r="AG26" i="68"/>
  <c r="AG28" i="68"/>
  <c r="AG35" i="68"/>
  <c r="AG38" i="68"/>
  <c r="AG42" i="68"/>
  <c r="AG46" i="68"/>
  <c r="AG50" i="68"/>
  <c r="AG25" i="68"/>
  <c r="AG27" i="68"/>
  <c r="AG37" i="68"/>
  <c r="AG44" i="68"/>
  <c r="AG51" i="68"/>
  <c r="AG53" i="68"/>
  <c r="AG56" i="68"/>
  <c r="AG60" i="68"/>
  <c r="AG64" i="68"/>
  <c r="AG68" i="68"/>
  <c r="AG72" i="68"/>
  <c r="AG76" i="68"/>
  <c r="AG80" i="68"/>
  <c r="AG84" i="68"/>
  <c r="AG88" i="68"/>
  <c r="AG20" i="68"/>
  <c r="AG30" i="68"/>
  <c r="AG39" i="68"/>
  <c r="AG40" i="68"/>
  <c r="AG52" i="68"/>
  <c r="AG55" i="68"/>
  <c r="AG62" i="68"/>
  <c r="AG69" i="68"/>
  <c r="AG71" i="68"/>
  <c r="AG78" i="68"/>
  <c r="AG85" i="68"/>
  <c r="AG87" i="68"/>
  <c r="AG93" i="68"/>
  <c r="AG97" i="68"/>
  <c r="AG101" i="68"/>
  <c r="AG105" i="68"/>
  <c r="AG109" i="68"/>
  <c r="AG113" i="68"/>
  <c r="AG117" i="68"/>
  <c r="AG22" i="68"/>
  <c r="AG21" i="68"/>
  <c r="AG32" i="68"/>
  <c r="AG43" i="68"/>
  <c r="AG31" i="68"/>
  <c r="AG34" i="68"/>
  <c r="AG36" i="68"/>
  <c r="AG41" i="68"/>
  <c r="AG49" i="68"/>
  <c r="AG47" i="68"/>
  <c r="AG48" i="68"/>
  <c r="AG59" i="68"/>
  <c r="AG61" i="68"/>
  <c r="AG45" i="68"/>
  <c r="AG54" i="68"/>
  <c r="AG57" i="68"/>
  <c r="AG75" i="68"/>
  <c r="AG77" i="68"/>
  <c r="AG89" i="68"/>
  <c r="AG90" i="68"/>
  <c r="AG94" i="68"/>
  <c r="AG58" i="68"/>
  <c r="AG65" i="68"/>
  <c r="AG66" i="68"/>
  <c r="AG67" i="68"/>
  <c r="AG79" i="68"/>
  <c r="AG81" i="68"/>
  <c r="AG92" i="68"/>
  <c r="AG99" i="68"/>
  <c r="AG82" i="68"/>
  <c r="AG63" i="68"/>
  <c r="AG74" i="68"/>
  <c r="AG91" i="68"/>
  <c r="AG100" i="68"/>
  <c r="AG86" i="68"/>
  <c r="AG96" i="68"/>
  <c r="AG102" i="68"/>
  <c r="AG104" i="68"/>
  <c r="AG111" i="68"/>
  <c r="AG70" i="68"/>
  <c r="AG106" i="68"/>
  <c r="AG108" i="68"/>
  <c r="AG115" i="68"/>
  <c r="AG83" i="68"/>
  <c r="AG95" i="68"/>
  <c r="AG98" i="68"/>
  <c r="AG110" i="68"/>
  <c r="AG112" i="68"/>
  <c r="AG107" i="68"/>
  <c r="AG114" i="68"/>
  <c r="AG73" i="68"/>
  <c r="AG103" i="68"/>
  <c r="AG116" i="68"/>
  <c r="AE20" i="68"/>
  <c r="AE18" i="68"/>
  <c r="AE25" i="68"/>
  <c r="AE19" i="68"/>
  <c r="AE21" i="68"/>
  <c r="AE27" i="68"/>
  <c r="AE31" i="68"/>
  <c r="AE35" i="68"/>
  <c r="AE29" i="68"/>
  <c r="AE36" i="68"/>
  <c r="AE40" i="68"/>
  <c r="AE44" i="68"/>
  <c r="AE48" i="68"/>
  <c r="AE52" i="68"/>
  <c r="AE23" i="68"/>
  <c r="AE24" i="68"/>
  <c r="AE30" i="68"/>
  <c r="AE32" i="68"/>
  <c r="AE38" i="68"/>
  <c r="AE45" i="68"/>
  <c r="AE47" i="68"/>
  <c r="AE54" i="68"/>
  <c r="AE58" i="68"/>
  <c r="AE62" i="68"/>
  <c r="AE66" i="68"/>
  <c r="AE70" i="68"/>
  <c r="AE74" i="68"/>
  <c r="AE78" i="68"/>
  <c r="AE82" i="68"/>
  <c r="AE86" i="68"/>
  <c r="AE90" i="68"/>
  <c r="AE22" i="68"/>
  <c r="AE34" i="68"/>
  <c r="AE42" i="68"/>
  <c r="AE43" i="68"/>
  <c r="AE56" i="68"/>
  <c r="AE63" i="68"/>
  <c r="AE65" i="68"/>
  <c r="AE72" i="68"/>
  <c r="AE79" i="68"/>
  <c r="AE81" i="68"/>
  <c r="AE88" i="68"/>
  <c r="AE91" i="68"/>
  <c r="AE95" i="68"/>
  <c r="AE99" i="68"/>
  <c r="AE103" i="68"/>
  <c r="AE107" i="68"/>
  <c r="AE111" i="68"/>
  <c r="AE115" i="68"/>
  <c r="AE28" i="68"/>
  <c r="AE26" i="68"/>
  <c r="AE33" i="68"/>
  <c r="AE37" i="68"/>
  <c r="AE39" i="68"/>
  <c r="AE53" i="68"/>
  <c r="AE46" i="68"/>
  <c r="AE64" i="68"/>
  <c r="AE50" i="68"/>
  <c r="AE51" i="68"/>
  <c r="AE41" i="68"/>
  <c r="AE49" i="68"/>
  <c r="AE55" i="68"/>
  <c r="AE60" i="68"/>
  <c r="AE67" i="68"/>
  <c r="AE68" i="68"/>
  <c r="AE80" i="68"/>
  <c r="AE61" i="68"/>
  <c r="AE69" i="68"/>
  <c r="AE71" i="68"/>
  <c r="AE83" i="68"/>
  <c r="AE84" i="68"/>
  <c r="AE93" i="68"/>
  <c r="AE100" i="68"/>
  <c r="AE102" i="68"/>
  <c r="AE59" i="68"/>
  <c r="AE73" i="68"/>
  <c r="AE75" i="68"/>
  <c r="AE57" i="68"/>
  <c r="AE76" i="68"/>
  <c r="AE89" i="68"/>
  <c r="AE94" i="68"/>
  <c r="AE105" i="68"/>
  <c r="AE112" i="68"/>
  <c r="AE114" i="68"/>
  <c r="AE87" i="68"/>
  <c r="AE98" i="68"/>
  <c r="AE85" i="68"/>
  <c r="AE101" i="68"/>
  <c r="AE109" i="68"/>
  <c r="AE116" i="68"/>
  <c r="AE96" i="68"/>
  <c r="AE77" i="68"/>
  <c r="AE92" i="68"/>
  <c r="AE104" i="68"/>
  <c r="AE110" i="68"/>
  <c r="AE117" i="68"/>
  <c r="AE106" i="68"/>
  <c r="AE113" i="68"/>
  <c r="AE97" i="68"/>
  <c r="AE108" i="68"/>
  <c r="AD21" i="68"/>
  <c r="AD22" i="68"/>
  <c r="AD20" i="68"/>
  <c r="AD23" i="68"/>
  <c r="AD25" i="68"/>
  <c r="AD28" i="68"/>
  <c r="AD32" i="68"/>
  <c r="AD18" i="68"/>
  <c r="AD27" i="68"/>
  <c r="AD34" i="68"/>
  <c r="AD37" i="68"/>
  <c r="AD41" i="68"/>
  <c r="AD45" i="68"/>
  <c r="AD49" i="68"/>
  <c r="AD53" i="68"/>
  <c r="AD31" i="68"/>
  <c r="AD33" i="68"/>
  <c r="AD36" i="68"/>
  <c r="AD43" i="68"/>
  <c r="AD50" i="68"/>
  <c r="AD52" i="68"/>
  <c r="AD55" i="68"/>
  <c r="AD59" i="68"/>
  <c r="AD63" i="68"/>
  <c r="AD67" i="68"/>
  <c r="AD71" i="68"/>
  <c r="AD75" i="68"/>
  <c r="AD79" i="68"/>
  <c r="AD83" i="68"/>
  <c r="AD87" i="68"/>
  <c r="AD29" i="68"/>
  <c r="AD44" i="68"/>
  <c r="AD46" i="68"/>
  <c r="AD54" i="68"/>
  <c r="AD61" i="68"/>
  <c r="AD68" i="68"/>
  <c r="AD70" i="68"/>
  <c r="AD77" i="68"/>
  <c r="AD84" i="68"/>
  <c r="AD86" i="68"/>
  <c r="AD92" i="68"/>
  <c r="AD96" i="68"/>
  <c r="AD100" i="68"/>
  <c r="AD104" i="68"/>
  <c r="AD108" i="68"/>
  <c r="AD112" i="68"/>
  <c r="AD116" i="68"/>
  <c r="AD19" i="68"/>
  <c r="AD30" i="68"/>
  <c r="AD42" i="68"/>
  <c r="AD47" i="68"/>
  <c r="AD39" i="68"/>
  <c r="AD51" i="68"/>
  <c r="AD65" i="68"/>
  <c r="AD66" i="68"/>
  <c r="AD26" i="68"/>
  <c r="AD38" i="68"/>
  <c r="AD57" i="68"/>
  <c r="AD58" i="68"/>
  <c r="AD24" i="68"/>
  <c r="AD69" i="68"/>
  <c r="AD81" i="68"/>
  <c r="AD82" i="68"/>
  <c r="AD93" i="68"/>
  <c r="AD95" i="68"/>
  <c r="AD56" i="68"/>
  <c r="AD64" i="68"/>
  <c r="AD72" i="68"/>
  <c r="AD73" i="68"/>
  <c r="AD85" i="68"/>
  <c r="AD91" i="68"/>
  <c r="AD98" i="68"/>
  <c r="AD48" i="68"/>
  <c r="AD62" i="68"/>
  <c r="AD88" i="68"/>
  <c r="AD60" i="68"/>
  <c r="AD78" i="68"/>
  <c r="AD80" i="68"/>
  <c r="AD99" i="68"/>
  <c r="AD103" i="68"/>
  <c r="AD110" i="68"/>
  <c r="AD40" i="68"/>
  <c r="AD76" i="68"/>
  <c r="AD74" i="68"/>
  <c r="AD89" i="68"/>
  <c r="AD90" i="68"/>
  <c r="AD102" i="68"/>
  <c r="AD105" i="68"/>
  <c r="AD107" i="68"/>
  <c r="AD114" i="68"/>
  <c r="AD117" i="68"/>
  <c r="AD97" i="68"/>
  <c r="AD94" i="68"/>
  <c r="AD109" i="68"/>
  <c r="AD115" i="68"/>
  <c r="AD101" i="68"/>
  <c r="AD111" i="68"/>
  <c r="AD106" i="68"/>
  <c r="AD113" i="68"/>
  <c r="AD35" i="68"/>
  <c r="S24" i="73"/>
  <c r="S17" i="73"/>
  <c r="S27" i="73"/>
  <c r="S13" i="73"/>
  <c r="S23" i="73"/>
  <c r="S20" i="73"/>
  <c r="S12" i="73"/>
  <c r="S19" i="73"/>
  <c r="S11" i="73"/>
  <c r="S16" i="73"/>
  <c r="S10" i="73"/>
  <c r="S21" i="73"/>
  <c r="S14" i="73"/>
  <c r="S22" i="73"/>
  <c r="S26" i="73"/>
  <c r="S25" i="73"/>
  <c r="S15" i="73"/>
  <c r="S18" i="73"/>
  <c r="AE47" i="71"/>
  <c r="AH48" i="71"/>
  <c r="AH52" i="71"/>
  <c r="AH56" i="71"/>
  <c r="AH50" i="71"/>
  <c r="AH54" i="71"/>
  <c r="AH49" i="71"/>
  <c r="AH53" i="71"/>
  <c r="AH57" i="71"/>
  <c r="AH58" i="71"/>
  <c r="AH62" i="71"/>
  <c r="AH55" i="71"/>
  <c r="AH59" i="71"/>
  <c r="AH63" i="71"/>
  <c r="AH61" i="71"/>
  <c r="AH67" i="71"/>
  <c r="AH71" i="71"/>
  <c r="AH75" i="71"/>
  <c r="AH79" i="71"/>
  <c r="AH66" i="71"/>
  <c r="AH51" i="71"/>
  <c r="AH64" i="71"/>
  <c r="AH65" i="71"/>
  <c r="AH73" i="71"/>
  <c r="AH76" i="71"/>
  <c r="AH82" i="71"/>
  <c r="AH70" i="71"/>
  <c r="AH78" i="71"/>
  <c r="AH60" i="71"/>
  <c r="AH74" i="71"/>
  <c r="AH83" i="71"/>
  <c r="AH86" i="71"/>
  <c r="AH68" i="71"/>
  <c r="AH85" i="71"/>
  <c r="AH72" i="71"/>
  <c r="AH80" i="71"/>
  <c r="AH81" i="71"/>
  <c r="AH77" i="71"/>
  <c r="AH84" i="71"/>
  <c r="AH69" i="71"/>
  <c r="AF50" i="71"/>
  <c r="AF54" i="71"/>
  <c r="AF48" i="71"/>
  <c r="AF52" i="71"/>
  <c r="AF56" i="71"/>
  <c r="AF51" i="71"/>
  <c r="AF55" i="71"/>
  <c r="AF53" i="71"/>
  <c r="AF60" i="71"/>
  <c r="AF64" i="71"/>
  <c r="AF49" i="71"/>
  <c r="AF61" i="71"/>
  <c r="AF65" i="71"/>
  <c r="AF69" i="71"/>
  <c r="AF73" i="71"/>
  <c r="AF77" i="71"/>
  <c r="AF57" i="71"/>
  <c r="AF68" i="71"/>
  <c r="AF59" i="71"/>
  <c r="AF63" i="71"/>
  <c r="AF66" i="71"/>
  <c r="AF58" i="71"/>
  <c r="AF70" i="71"/>
  <c r="AF72" i="71"/>
  <c r="AF75" i="71"/>
  <c r="AF78" i="71"/>
  <c r="AF80" i="71"/>
  <c r="AF84" i="71"/>
  <c r="AF62" i="71"/>
  <c r="AF67" i="71"/>
  <c r="AF76" i="71"/>
  <c r="AF79" i="71"/>
  <c r="AF82" i="71"/>
  <c r="AF85" i="71"/>
  <c r="AF71" i="71"/>
  <c r="AF74" i="71"/>
  <c r="AF81" i="71"/>
  <c r="AF86" i="71"/>
  <c r="AF83" i="71"/>
  <c r="AI48" i="71"/>
  <c r="AI49" i="71"/>
  <c r="AI53" i="71"/>
  <c r="AI57" i="71"/>
  <c r="AI51" i="71"/>
  <c r="AI55" i="71"/>
  <c r="AI50" i="71"/>
  <c r="AI54" i="71"/>
  <c r="AI59" i="71"/>
  <c r="AI63" i="71"/>
  <c r="AI52" i="71"/>
  <c r="AI60" i="71"/>
  <c r="AI64" i="71"/>
  <c r="AI68" i="71"/>
  <c r="AI72" i="71"/>
  <c r="AI76" i="71"/>
  <c r="AI80" i="71"/>
  <c r="AI61" i="71"/>
  <c r="AI67" i="71"/>
  <c r="AI56" i="71"/>
  <c r="AI58" i="71"/>
  <c r="AI62" i="71"/>
  <c r="AI65" i="71"/>
  <c r="AI71" i="71"/>
  <c r="AI74" i="71"/>
  <c r="AI79" i="71"/>
  <c r="AI83" i="71"/>
  <c r="AI73" i="71"/>
  <c r="AI69" i="71"/>
  <c r="AI77" i="71"/>
  <c r="AI70" i="71"/>
  <c r="AI78" i="71"/>
  <c r="AI81" i="71"/>
  <c r="AI86" i="71"/>
  <c r="AI75" i="71"/>
  <c r="AI84" i="71"/>
  <c r="AI66" i="71"/>
  <c r="AI82" i="71"/>
  <c r="AI85" i="71"/>
  <c r="AA47" i="71"/>
  <c r="AC47" i="71"/>
  <c r="AG51" i="71"/>
  <c r="AG55" i="71"/>
  <c r="AG49" i="71"/>
  <c r="AG53" i="71"/>
  <c r="AG48" i="71"/>
  <c r="AG52" i="71"/>
  <c r="AG50" i="71"/>
  <c r="AG56" i="71"/>
  <c r="AG61" i="71"/>
  <c r="AG57" i="71"/>
  <c r="AG58" i="71"/>
  <c r="AG62" i="71"/>
  <c r="AG59" i="71"/>
  <c r="AG63" i="71"/>
  <c r="AG66" i="71"/>
  <c r="AG70" i="71"/>
  <c r="AG74" i="71"/>
  <c r="AG78" i="71"/>
  <c r="AG54" i="71"/>
  <c r="AG60" i="71"/>
  <c r="AG64" i="71"/>
  <c r="AG65" i="71"/>
  <c r="AG67" i="71"/>
  <c r="AG81" i="71"/>
  <c r="AG85" i="71"/>
  <c r="AG68" i="71"/>
  <c r="AG69" i="71"/>
  <c r="AG72" i="71"/>
  <c r="AG75" i="71"/>
  <c r="AG77" i="71"/>
  <c r="AG71" i="71"/>
  <c r="AG73" i="71"/>
  <c r="AG76" i="71"/>
  <c r="AG79" i="71"/>
  <c r="AG82" i="71"/>
  <c r="AG84" i="71"/>
  <c r="AG83" i="71"/>
  <c r="AG86" i="71"/>
  <c r="AG80" i="71"/>
  <c r="AD47" i="71"/>
  <c r="AB47" i="71"/>
  <c r="AK45" i="71"/>
  <c r="AM46" i="71"/>
  <c r="AN46" i="71"/>
  <c r="AO46" i="71"/>
  <c r="AK46" i="71"/>
  <c r="AL46" i="71"/>
  <c r="AR16" i="68"/>
  <c r="AV16" i="68"/>
  <c r="AS16" i="68"/>
  <c r="AW15" i="68"/>
  <c r="AU16" i="68"/>
  <c r="AT16" i="68"/>
  <c r="AJ48" i="71"/>
  <c r="AJ50" i="71"/>
  <c r="AJ54" i="71"/>
  <c r="AJ52" i="71"/>
  <c r="AJ56" i="71"/>
  <c r="AJ51" i="71"/>
  <c r="AJ49" i="71"/>
  <c r="AJ55" i="71"/>
  <c r="AJ60" i="71"/>
  <c r="AJ64" i="71"/>
  <c r="AJ61" i="71"/>
  <c r="AJ58" i="71"/>
  <c r="AJ62" i="71"/>
  <c r="AJ65" i="71"/>
  <c r="AJ69" i="71"/>
  <c r="AJ73" i="71"/>
  <c r="AJ77" i="71"/>
  <c r="AJ53" i="71"/>
  <c r="AJ59" i="71"/>
  <c r="AJ63" i="71"/>
  <c r="AJ68" i="71"/>
  <c r="AJ66" i="71"/>
  <c r="AJ67" i="71"/>
  <c r="AJ84" i="71"/>
  <c r="AJ57" i="71"/>
  <c r="AJ71" i="71"/>
  <c r="AJ74" i="71"/>
  <c r="AJ76" i="71"/>
  <c r="AJ70" i="71"/>
  <c r="AJ72" i="71"/>
  <c r="AJ75" i="71"/>
  <c r="AJ78" i="71"/>
  <c r="AJ80" i="71"/>
  <c r="AJ81" i="71"/>
  <c r="AJ83" i="71"/>
  <c r="AJ82" i="71"/>
  <c r="AJ85" i="71"/>
  <c r="AJ79" i="71"/>
  <c r="AJ86" i="71"/>
  <c r="AI20" i="68"/>
  <c r="AI21" i="68"/>
  <c r="AI25" i="68"/>
  <c r="AI23" i="68"/>
  <c r="AI27" i="68"/>
  <c r="AI31" i="68"/>
  <c r="AI35" i="68"/>
  <c r="AI24" i="68"/>
  <c r="AI32" i="68"/>
  <c r="AI34" i="68"/>
  <c r="AI36" i="68"/>
  <c r="AI40" i="68"/>
  <c r="AI44" i="68"/>
  <c r="AI48" i="68"/>
  <c r="AI52" i="68"/>
  <c r="AI19" i="68"/>
  <c r="AI41" i="68"/>
  <c r="AI43" i="68"/>
  <c r="AI50" i="68"/>
  <c r="AI54" i="68"/>
  <c r="AI58" i="68"/>
  <c r="AI62" i="68"/>
  <c r="AI66" i="68"/>
  <c r="AI70" i="68"/>
  <c r="AI74" i="68"/>
  <c r="AI78" i="68"/>
  <c r="AI82" i="68"/>
  <c r="AI86" i="68"/>
  <c r="AI90" i="68"/>
  <c r="AI26" i="68"/>
  <c r="AI37" i="68"/>
  <c r="AI47" i="68"/>
  <c r="AI49" i="68"/>
  <c r="AI59" i="68"/>
  <c r="AI61" i="68"/>
  <c r="AI68" i="68"/>
  <c r="AI75" i="68"/>
  <c r="AI77" i="68"/>
  <c r="AI84" i="68"/>
  <c r="AI91" i="68"/>
  <c r="AI95" i="68"/>
  <c r="AI99" i="68"/>
  <c r="AI103" i="68"/>
  <c r="AI107" i="68"/>
  <c r="AI111" i="68"/>
  <c r="AI115" i="68"/>
  <c r="AI18" i="68"/>
  <c r="AI22" i="68"/>
  <c r="AI39" i="68"/>
  <c r="AI29" i="68"/>
  <c r="AI28" i="68"/>
  <c r="AI38" i="68"/>
  <c r="AI45" i="68"/>
  <c r="AI33" i="68"/>
  <c r="AI53" i="68"/>
  <c r="AI56" i="68"/>
  <c r="AI57" i="68"/>
  <c r="AI42" i="68"/>
  <c r="AI46" i="68"/>
  <c r="AI55" i="68"/>
  <c r="AI60" i="68"/>
  <c r="AI30" i="68"/>
  <c r="AI51" i="68"/>
  <c r="AI63" i="68"/>
  <c r="AI72" i="68"/>
  <c r="AI73" i="68"/>
  <c r="AI85" i="68"/>
  <c r="AI87" i="68"/>
  <c r="AI93" i="68"/>
  <c r="AI76" i="68"/>
  <c r="AI88" i="68"/>
  <c r="AI89" i="68"/>
  <c r="AI96" i="68"/>
  <c r="AI98" i="68"/>
  <c r="AI67" i="68"/>
  <c r="AI80" i="68"/>
  <c r="AI64" i="68"/>
  <c r="AI65" i="68"/>
  <c r="AI81" i="68"/>
  <c r="AI83" i="68"/>
  <c r="AI97" i="68"/>
  <c r="AI71" i="68"/>
  <c r="AI108" i="68"/>
  <c r="AI110" i="68"/>
  <c r="AI117" i="68"/>
  <c r="AI79" i="68"/>
  <c r="AI100" i="68"/>
  <c r="AI92" i="68"/>
  <c r="AI94" i="68"/>
  <c r="AI105" i="68"/>
  <c r="AI112" i="68"/>
  <c r="AI114" i="68"/>
  <c r="AI101" i="68"/>
  <c r="AI104" i="68"/>
  <c r="AI69" i="68"/>
  <c r="AI106" i="68"/>
  <c r="AI113" i="68"/>
  <c r="AI109" i="68"/>
  <c r="AI116" i="68"/>
  <c r="AI102" i="68"/>
  <c r="AL21" i="68"/>
  <c r="AL22" i="68"/>
  <c r="AL19" i="68"/>
  <c r="AL20" i="68"/>
  <c r="AL24" i="68"/>
  <c r="AL28" i="68"/>
  <c r="AL32" i="68"/>
  <c r="AL26" i="68"/>
  <c r="AL33" i="68"/>
  <c r="AL35" i="68"/>
  <c r="AL37" i="68"/>
  <c r="AL41" i="68"/>
  <c r="AL45" i="68"/>
  <c r="AL49" i="68"/>
  <c r="AL53" i="68"/>
  <c r="AL18" i="68"/>
  <c r="AL30" i="68"/>
  <c r="AL31" i="68"/>
  <c r="AL42" i="68"/>
  <c r="AL44" i="68"/>
  <c r="AL51" i="68"/>
  <c r="AL55" i="68"/>
  <c r="AL59" i="68"/>
  <c r="AL63" i="68"/>
  <c r="AL67" i="68"/>
  <c r="AL71" i="68"/>
  <c r="AL75" i="68"/>
  <c r="AL79" i="68"/>
  <c r="AL83" i="68"/>
  <c r="AL87" i="68"/>
  <c r="AL23" i="68"/>
  <c r="AL43" i="68"/>
  <c r="AL60" i="68"/>
  <c r="AL62" i="68"/>
  <c r="AL69" i="68"/>
  <c r="AL76" i="68"/>
  <c r="AL78" i="68"/>
  <c r="AL85" i="68"/>
  <c r="AL92" i="68"/>
  <c r="AL96" i="68"/>
  <c r="AL100" i="68"/>
  <c r="AL104" i="68"/>
  <c r="AL108" i="68"/>
  <c r="AL112" i="68"/>
  <c r="AL116" i="68"/>
  <c r="AL27" i="68"/>
  <c r="AL29" i="68"/>
  <c r="AL34" i="68"/>
  <c r="AL36" i="68"/>
  <c r="AL38" i="68"/>
  <c r="AL46" i="68"/>
  <c r="AL52" i="68"/>
  <c r="AL40" i="68"/>
  <c r="AL50" i="68"/>
  <c r="AL64" i="68"/>
  <c r="AL65" i="68"/>
  <c r="AL25" i="68"/>
  <c r="AL39" i="68"/>
  <c r="AL47" i="68"/>
  <c r="AL48" i="68"/>
  <c r="AL56" i="68"/>
  <c r="AL57" i="68"/>
  <c r="AL66" i="68"/>
  <c r="AL68" i="68"/>
  <c r="AL80" i="68"/>
  <c r="AL81" i="68"/>
  <c r="AL94" i="68"/>
  <c r="AL54" i="68"/>
  <c r="AL70" i="68"/>
  <c r="AL72" i="68"/>
  <c r="AL82" i="68"/>
  <c r="AL84" i="68"/>
  <c r="AL97" i="68"/>
  <c r="AL99" i="68"/>
  <c r="AL74" i="68"/>
  <c r="AL58" i="68"/>
  <c r="AL61" i="68"/>
  <c r="AL77" i="68"/>
  <c r="AL90" i="68"/>
  <c r="AL89" i="68"/>
  <c r="AL98" i="68"/>
  <c r="AL109" i="68"/>
  <c r="AL111" i="68"/>
  <c r="AL73" i="68"/>
  <c r="AL88" i="68"/>
  <c r="AL101" i="68"/>
  <c r="AL102" i="68"/>
  <c r="AL106" i="68"/>
  <c r="AL113" i="68"/>
  <c r="AL115" i="68"/>
  <c r="AL86" i="68"/>
  <c r="AL114" i="68"/>
  <c r="AL95" i="68"/>
  <c r="AL103" i="68"/>
  <c r="AL110" i="68"/>
  <c r="AL117" i="68"/>
  <c r="AL105" i="68"/>
  <c r="AL91" i="68"/>
  <c r="AL93" i="68"/>
  <c r="AL107" i="68"/>
  <c r="AK18" i="68"/>
  <c r="AK20" i="68"/>
  <c r="AK23" i="68"/>
  <c r="AK21" i="68"/>
  <c r="AK22" i="68"/>
  <c r="AK29" i="68"/>
  <c r="AK33" i="68"/>
  <c r="AK31" i="68"/>
  <c r="AK38" i="68"/>
  <c r="AK42" i="68"/>
  <c r="AK46" i="68"/>
  <c r="AK50" i="68"/>
  <c r="AK32" i="68"/>
  <c r="AK34" i="68"/>
  <c r="AK40" i="68"/>
  <c r="AK47" i="68"/>
  <c r="AK49" i="68"/>
  <c r="AK56" i="68"/>
  <c r="AK60" i="68"/>
  <c r="AK64" i="68"/>
  <c r="AK68" i="68"/>
  <c r="AK72" i="68"/>
  <c r="AK76" i="68"/>
  <c r="AK80" i="68"/>
  <c r="AK84" i="68"/>
  <c r="AK88" i="68"/>
  <c r="AK27" i="68"/>
  <c r="AK28" i="68"/>
  <c r="AK44" i="68"/>
  <c r="AK45" i="68"/>
  <c r="AK58" i="68"/>
  <c r="AK65" i="68"/>
  <c r="AK67" i="68"/>
  <c r="AK74" i="68"/>
  <c r="AK81" i="68"/>
  <c r="AK83" i="68"/>
  <c r="AK90" i="68"/>
  <c r="AK93" i="68"/>
  <c r="AK97" i="68"/>
  <c r="AK101" i="68"/>
  <c r="AK105" i="68"/>
  <c r="AK109" i="68"/>
  <c r="AK113" i="68"/>
  <c r="AK117" i="68"/>
  <c r="AK24" i="68"/>
  <c r="AK26" i="68"/>
  <c r="AK19" i="68"/>
  <c r="AK25" i="68"/>
  <c r="AK41" i="68"/>
  <c r="AK35" i="68"/>
  <c r="AK30" i="68"/>
  <c r="AK36" i="68"/>
  <c r="AK43" i="68"/>
  <c r="AK51" i="68"/>
  <c r="AK54" i="68"/>
  <c r="AK61" i="68"/>
  <c r="AK62" i="68"/>
  <c r="AK53" i="68"/>
  <c r="AK59" i="68"/>
  <c r="AK69" i="68"/>
  <c r="AK70" i="68"/>
  <c r="AK82" i="68"/>
  <c r="AK92" i="68"/>
  <c r="AK39" i="68"/>
  <c r="AK57" i="68"/>
  <c r="AK63" i="68"/>
  <c r="AK71" i="68"/>
  <c r="AK73" i="68"/>
  <c r="AK85" i="68"/>
  <c r="AK86" i="68"/>
  <c r="AK95" i="68"/>
  <c r="AK102" i="68"/>
  <c r="AK52" i="68"/>
  <c r="AK87" i="68"/>
  <c r="AK89" i="68"/>
  <c r="AK66" i="68"/>
  <c r="AK79" i="68"/>
  <c r="AK78" i="68"/>
  <c r="AK94" i="68"/>
  <c r="AK107" i="68"/>
  <c r="AK116" i="68"/>
  <c r="AK37" i="68"/>
  <c r="AK103" i="68"/>
  <c r="AK77" i="68"/>
  <c r="AK98" i="68"/>
  <c r="AK99" i="68"/>
  <c r="AK104" i="68"/>
  <c r="AK111" i="68"/>
  <c r="AK114" i="68"/>
  <c r="AK55" i="68"/>
  <c r="AK75" i="68"/>
  <c r="AK91" i="68"/>
  <c r="AK96" i="68"/>
  <c r="AK100" i="68"/>
  <c r="AK108" i="68"/>
  <c r="AK110" i="68"/>
  <c r="AK48" i="68"/>
  <c r="AK106" i="68"/>
  <c r="AK112" i="68"/>
  <c r="AK115" i="68"/>
  <c r="AJ19" i="68"/>
  <c r="AJ18" i="68"/>
  <c r="AJ24" i="68"/>
  <c r="AJ25" i="68"/>
  <c r="AJ26" i="68"/>
  <c r="AJ30" i="68"/>
  <c r="AJ34" i="68"/>
  <c r="AJ21" i="68"/>
  <c r="AJ22" i="68"/>
  <c r="AJ23" i="68"/>
  <c r="AJ27" i="68"/>
  <c r="AJ29" i="68"/>
  <c r="AJ39" i="68"/>
  <c r="AJ43" i="68"/>
  <c r="AJ47" i="68"/>
  <c r="AJ51" i="68"/>
  <c r="AJ33" i="68"/>
  <c r="AJ35" i="68"/>
  <c r="AJ36" i="68"/>
  <c r="AJ38" i="68"/>
  <c r="AJ45" i="68"/>
  <c r="AJ52" i="68"/>
  <c r="AJ57" i="68"/>
  <c r="AJ61" i="68"/>
  <c r="AJ65" i="68"/>
  <c r="AJ69" i="68"/>
  <c r="AJ73" i="68"/>
  <c r="AJ77" i="68"/>
  <c r="AJ81" i="68"/>
  <c r="AJ85" i="68"/>
  <c r="AJ89" i="68"/>
  <c r="AJ32" i="68"/>
  <c r="AJ46" i="68"/>
  <c r="AJ48" i="68"/>
  <c r="AJ54" i="68"/>
  <c r="AJ56" i="68"/>
  <c r="AJ63" i="68"/>
  <c r="AJ70" i="68"/>
  <c r="AJ72" i="68"/>
  <c r="AJ79" i="68"/>
  <c r="AJ86" i="68"/>
  <c r="AJ88" i="68"/>
  <c r="AJ94" i="68"/>
  <c r="AJ98" i="68"/>
  <c r="AJ102" i="68"/>
  <c r="AJ106" i="68"/>
  <c r="AJ110" i="68"/>
  <c r="AJ114" i="68"/>
  <c r="AJ20" i="68"/>
  <c r="AJ28" i="68"/>
  <c r="AJ31" i="68"/>
  <c r="AJ40" i="68"/>
  <c r="AJ50" i="68"/>
  <c r="AJ41" i="68"/>
  <c r="AJ44" i="68"/>
  <c r="AJ49" i="68"/>
  <c r="AJ55" i="68"/>
  <c r="AJ37" i="68"/>
  <c r="AJ42" i="68"/>
  <c r="AJ62" i="68"/>
  <c r="AJ64" i="68"/>
  <c r="AJ71" i="68"/>
  <c r="AJ83" i="68"/>
  <c r="AJ84" i="68"/>
  <c r="AJ95" i="68"/>
  <c r="AJ60" i="68"/>
  <c r="AJ74" i="68"/>
  <c r="AJ75" i="68"/>
  <c r="AJ87" i="68"/>
  <c r="AJ91" i="68"/>
  <c r="AJ93" i="68"/>
  <c r="AJ100" i="68"/>
  <c r="AJ76" i="68"/>
  <c r="AJ78" i="68"/>
  <c r="AJ53" i="68"/>
  <c r="AJ68" i="68"/>
  <c r="AJ92" i="68"/>
  <c r="AJ96" i="68"/>
  <c r="AJ67" i="68"/>
  <c r="AJ82" i="68"/>
  <c r="AJ90" i="68"/>
  <c r="AJ97" i="68"/>
  <c r="AJ103" i="68"/>
  <c r="AJ105" i="68"/>
  <c r="AJ58" i="68"/>
  <c r="AJ66" i="68"/>
  <c r="AJ107" i="68"/>
  <c r="AJ109" i="68"/>
  <c r="AJ116" i="68"/>
  <c r="AJ112" i="68"/>
  <c r="AJ59" i="68"/>
  <c r="AJ101" i="68"/>
  <c r="AJ104" i="68"/>
  <c r="AJ99" i="68"/>
  <c r="AJ117" i="68"/>
  <c r="AJ113" i="68"/>
  <c r="AJ108" i="68"/>
  <c r="AJ115" i="68"/>
  <c r="AJ80" i="68"/>
  <c r="AJ111" i="68"/>
  <c r="AH21" i="68"/>
  <c r="AH19" i="68"/>
  <c r="AH22" i="68"/>
  <c r="AH28" i="68"/>
  <c r="AH32" i="68"/>
  <c r="AH20" i="68"/>
  <c r="AH25" i="68"/>
  <c r="AH30" i="68"/>
  <c r="AH37" i="68"/>
  <c r="AH41" i="68"/>
  <c r="AH45" i="68"/>
  <c r="AH49" i="68"/>
  <c r="AH53" i="68"/>
  <c r="AH26" i="68"/>
  <c r="AH39" i="68"/>
  <c r="AH46" i="68"/>
  <c r="AH48" i="68"/>
  <c r="AH55" i="68"/>
  <c r="AH59" i="68"/>
  <c r="AH63" i="68"/>
  <c r="AH67" i="68"/>
  <c r="AH71" i="68"/>
  <c r="AH75" i="68"/>
  <c r="AH79" i="68"/>
  <c r="AH83" i="68"/>
  <c r="AH87" i="68"/>
  <c r="AH18" i="68"/>
  <c r="AH24" i="68"/>
  <c r="AH31" i="68"/>
  <c r="AH36" i="68"/>
  <c r="AH38" i="68"/>
  <c r="AH50" i="68"/>
  <c r="AH51" i="68"/>
  <c r="AH57" i="68"/>
  <c r="AH64" i="68"/>
  <c r="AH66" i="68"/>
  <c r="AH73" i="68"/>
  <c r="AH80" i="68"/>
  <c r="AH82" i="68"/>
  <c r="AH89" i="68"/>
  <c r="AH92" i="68"/>
  <c r="AH96" i="68"/>
  <c r="AH100" i="68"/>
  <c r="AH104" i="68"/>
  <c r="AH108" i="68"/>
  <c r="AH112" i="68"/>
  <c r="AH116" i="68"/>
  <c r="AH29" i="68"/>
  <c r="AH23" i="68"/>
  <c r="AH27" i="68"/>
  <c r="AH34" i="68"/>
  <c r="AH35" i="68"/>
  <c r="AH33" i="68"/>
  <c r="AH40" i="68"/>
  <c r="AH44" i="68"/>
  <c r="AH54" i="68"/>
  <c r="AH42" i="68"/>
  <c r="AH58" i="68"/>
  <c r="AH60" i="68"/>
  <c r="AH52" i="68"/>
  <c r="AH43" i="68"/>
  <c r="AH74" i="68"/>
  <c r="AH76" i="68"/>
  <c r="AH86" i="68"/>
  <c r="AH88" i="68"/>
  <c r="AH91" i="68"/>
  <c r="AH47" i="68"/>
  <c r="AH77" i="68"/>
  <c r="AH78" i="68"/>
  <c r="AH90" i="68"/>
  <c r="AH94" i="68"/>
  <c r="AH101" i="68"/>
  <c r="AH69" i="68"/>
  <c r="AH70" i="68"/>
  <c r="AH72" i="68"/>
  <c r="AH85" i="68"/>
  <c r="AH95" i="68"/>
  <c r="AH98" i="68"/>
  <c r="AH99" i="68"/>
  <c r="AH56" i="68"/>
  <c r="AH62" i="68"/>
  <c r="AH106" i="68"/>
  <c r="AH61" i="68"/>
  <c r="AH65" i="68"/>
  <c r="AH68" i="68"/>
  <c r="AH81" i="68"/>
  <c r="AH97" i="68"/>
  <c r="AH103" i="68"/>
  <c r="AH110" i="68"/>
  <c r="AH117" i="68"/>
  <c r="AH113" i="68"/>
  <c r="AH115" i="68"/>
  <c r="AH93" i="68"/>
  <c r="AH102" i="68"/>
  <c r="AH111" i="68"/>
  <c r="AH107" i="68"/>
  <c r="AH114" i="68"/>
  <c r="AH109" i="68"/>
  <c r="AH105" i="68"/>
  <c r="AH84" i="68"/>
  <c r="AF47" i="71"/>
  <c r="AP32" i="73"/>
  <c r="F46" i="69"/>
  <c r="AO106" i="73"/>
  <c r="D120" i="69"/>
  <c r="AO38" i="73"/>
  <c r="D52" i="69"/>
  <c r="AP37" i="73"/>
  <c r="F51" i="69"/>
  <c r="AO67" i="73"/>
  <c r="D81" i="69"/>
  <c r="AP15" i="73"/>
  <c r="F29" i="69"/>
  <c r="AP99" i="73"/>
  <c r="F113" i="69"/>
  <c r="AL93" i="73"/>
  <c r="AM93" i="73"/>
  <c r="B107" i="69"/>
  <c r="AO35" i="73"/>
  <c r="D49" i="69"/>
  <c r="AO28" i="73"/>
  <c r="D42" i="69"/>
  <c r="AR67" i="73"/>
  <c r="H81" i="69"/>
  <c r="AL64" i="73"/>
  <c r="AM64" i="73"/>
  <c r="B78" i="69"/>
  <c r="AP92" i="73"/>
  <c r="F106" i="69"/>
  <c r="AQ41" i="73"/>
  <c r="G55" i="69"/>
  <c r="AQ90" i="73"/>
  <c r="G104" i="69"/>
  <c r="AL32" i="73"/>
  <c r="AM32" i="73"/>
  <c r="B46" i="69"/>
  <c r="AL57" i="73"/>
  <c r="AM57" i="73"/>
  <c r="B71" i="69"/>
  <c r="AL83" i="73"/>
  <c r="AM83" i="73"/>
  <c r="B97" i="69"/>
  <c r="AP47" i="73"/>
  <c r="F61" i="69"/>
  <c r="AL27" i="73"/>
  <c r="AQ62" i="73"/>
  <c r="G76" i="69"/>
  <c r="AQ77" i="73"/>
  <c r="G91" i="69"/>
  <c r="AQ89" i="73"/>
  <c r="G103" i="69"/>
  <c r="AL11" i="73"/>
  <c r="AO33" i="73"/>
  <c r="D47" i="69"/>
  <c r="AL103" i="73"/>
  <c r="AM103" i="73"/>
  <c r="B117" i="69"/>
  <c r="AQ103" i="73"/>
  <c r="G117" i="69"/>
  <c r="AR22" i="73"/>
  <c r="H36" i="69"/>
  <c r="AR58" i="73"/>
  <c r="H72" i="69"/>
  <c r="AO87" i="73"/>
  <c r="D101" i="69"/>
  <c r="AP41" i="73"/>
  <c r="F55" i="69"/>
  <c r="AL37" i="73"/>
  <c r="AM37" i="73"/>
  <c r="B51" i="69"/>
  <c r="AP54" i="73"/>
  <c r="F68" i="69"/>
  <c r="AQ83" i="73"/>
  <c r="G97" i="69"/>
  <c r="AO86" i="73"/>
  <c r="D100" i="69"/>
  <c r="AO62" i="73"/>
  <c r="D76" i="69"/>
  <c r="AP17" i="73"/>
  <c r="F31" i="69"/>
  <c r="AO11" i="73"/>
  <c r="D25" i="69"/>
  <c r="AO85" i="73"/>
  <c r="D99" i="69"/>
  <c r="AO95" i="73"/>
  <c r="D109" i="69"/>
  <c r="AQ59" i="73"/>
  <c r="G73" i="69"/>
  <c r="AP101" i="73"/>
  <c r="F115" i="69"/>
  <c r="AQ98" i="73"/>
  <c r="G112" i="69"/>
  <c r="AL95" i="73"/>
  <c r="AM95" i="73"/>
  <c r="B109" i="69"/>
  <c r="AL63" i="73"/>
  <c r="AM63" i="73"/>
  <c r="B77" i="69"/>
  <c r="AQ13" i="73"/>
  <c r="G27" i="69"/>
  <c r="AL86" i="73"/>
  <c r="AM86" i="73"/>
  <c r="B100" i="69"/>
  <c r="AO60" i="73"/>
  <c r="D74" i="69"/>
  <c r="AL85" i="73"/>
  <c r="AM85" i="73"/>
  <c r="B99" i="69"/>
  <c r="AR104" i="73"/>
  <c r="H118" i="69"/>
  <c r="AL39" i="73"/>
  <c r="AM39" i="73"/>
  <c r="B53" i="69"/>
  <c r="AP45" i="73"/>
  <c r="F59" i="69"/>
  <c r="AQ92" i="73"/>
  <c r="G106" i="69"/>
  <c r="AP55" i="73"/>
  <c r="F69" i="69"/>
  <c r="AQ44" i="73"/>
  <c r="G58" i="69"/>
  <c r="AR35" i="73"/>
  <c r="H49" i="69"/>
  <c r="AQ80" i="73"/>
  <c r="G94" i="69"/>
  <c r="AR32" i="73"/>
  <c r="H46" i="69"/>
  <c r="AQ101" i="73"/>
  <c r="G115" i="69"/>
  <c r="AO63" i="73"/>
  <c r="D77" i="69"/>
  <c r="AO68" i="73"/>
  <c r="D82" i="69"/>
  <c r="AP72" i="73"/>
  <c r="F86" i="69"/>
  <c r="AQ60" i="73"/>
  <c r="G74" i="69"/>
  <c r="AP51" i="73"/>
  <c r="F65" i="69"/>
  <c r="AP31" i="73"/>
  <c r="F45" i="69"/>
  <c r="AQ42" i="73"/>
  <c r="G56" i="69"/>
  <c r="AR94" i="73"/>
  <c r="H108" i="69"/>
  <c r="AL71" i="73"/>
  <c r="AM71" i="73"/>
  <c r="B85" i="69"/>
  <c r="AR44" i="73"/>
  <c r="H58" i="69"/>
  <c r="AL28" i="73"/>
  <c r="AM28" i="73"/>
  <c r="B42" i="69"/>
  <c r="AR16" i="73"/>
  <c r="H30" i="69"/>
  <c r="AL46" i="73"/>
  <c r="AM46" i="73"/>
  <c r="B60" i="69"/>
  <c r="AL74" i="73"/>
  <c r="AM74" i="73"/>
  <c r="B88" i="69"/>
  <c r="AL40" i="73"/>
  <c r="AM40" i="73"/>
  <c r="B54" i="69"/>
  <c r="AR83" i="73"/>
  <c r="H97" i="69"/>
  <c r="AQ102" i="73"/>
  <c r="G116" i="69"/>
  <c r="AQ87" i="73"/>
  <c r="G101" i="69"/>
  <c r="AP96" i="73"/>
  <c r="F110" i="69"/>
  <c r="AO61" i="73"/>
  <c r="D75" i="69"/>
  <c r="AL31" i="73"/>
  <c r="AM31" i="73"/>
  <c r="B45" i="69"/>
  <c r="AR14" i="73"/>
  <c r="H28" i="69"/>
  <c r="AO74" i="73"/>
  <c r="D88" i="69"/>
  <c r="AP102" i="73"/>
  <c r="F116" i="69"/>
  <c r="AR80" i="73"/>
  <c r="H94" i="69"/>
  <c r="AL59" i="73"/>
  <c r="AM59" i="73"/>
  <c r="B73" i="69"/>
  <c r="AP14" i="73"/>
  <c r="F28" i="69"/>
  <c r="AR68" i="73"/>
  <c r="H82" i="69"/>
  <c r="AP79" i="73"/>
  <c r="F93" i="69"/>
  <c r="AR69" i="73"/>
  <c r="H83" i="69"/>
  <c r="AR82" i="73"/>
  <c r="H96" i="69"/>
  <c r="AO25" i="73"/>
  <c r="D39" i="69"/>
  <c r="AO78" i="73"/>
  <c r="D92" i="69"/>
  <c r="AP90" i="73"/>
  <c r="F104" i="69"/>
  <c r="AO88" i="73"/>
  <c r="D102" i="69"/>
  <c r="AQ20" i="73"/>
  <c r="G34" i="69"/>
  <c r="AR29" i="73"/>
  <c r="H43" i="69"/>
  <c r="AR72" i="73"/>
  <c r="H86" i="69"/>
  <c r="AL79" i="73"/>
  <c r="AM79" i="73"/>
  <c r="B93" i="69"/>
  <c r="AR86" i="73"/>
  <c r="H100" i="69"/>
  <c r="AQ30" i="73"/>
  <c r="G44" i="69"/>
  <c r="AP11" i="73"/>
  <c r="F25" i="69"/>
  <c r="AQ45" i="73"/>
  <c r="G59" i="69"/>
  <c r="AQ39" i="73"/>
  <c r="G53" i="69"/>
  <c r="AO93" i="73"/>
  <c r="D107" i="69"/>
  <c r="AO98" i="73"/>
  <c r="D112" i="69"/>
  <c r="AL30" i="73"/>
  <c r="AM30" i="73"/>
  <c r="B44" i="69"/>
  <c r="AP36" i="73"/>
  <c r="F50" i="69"/>
  <c r="AP29" i="73"/>
  <c r="F43" i="69"/>
  <c r="AQ40" i="73"/>
  <c r="G54" i="69"/>
  <c r="AL76" i="73"/>
  <c r="AM76" i="73"/>
  <c r="B90" i="69"/>
  <c r="AL21" i="73"/>
  <c r="AQ51" i="73"/>
  <c r="G65" i="69"/>
  <c r="AP24" i="73"/>
  <c r="F38" i="69"/>
  <c r="AQ28" i="73"/>
  <c r="G42" i="69"/>
  <c r="AP35" i="73"/>
  <c r="F49" i="69"/>
  <c r="AQ96" i="73"/>
  <c r="G110" i="69"/>
  <c r="AO51" i="73"/>
  <c r="D65" i="69"/>
  <c r="AL105" i="73"/>
  <c r="AM105" i="73"/>
  <c r="B119" i="69"/>
  <c r="AR54" i="73"/>
  <c r="H68" i="69"/>
  <c r="AR19" i="73"/>
  <c r="H33" i="69"/>
  <c r="AO76" i="73"/>
  <c r="D90" i="69"/>
  <c r="AP25" i="73"/>
  <c r="F39" i="69"/>
  <c r="AP85" i="73"/>
  <c r="F99" i="69"/>
  <c r="AP103" i="73"/>
  <c r="F117" i="69"/>
  <c r="AQ72" i="73"/>
  <c r="G86" i="69"/>
  <c r="AO36" i="73"/>
  <c r="D50" i="69"/>
  <c r="AQ50" i="73"/>
  <c r="G64" i="69"/>
  <c r="AR90" i="73"/>
  <c r="H104" i="69"/>
  <c r="AP21" i="73"/>
  <c r="F35" i="69"/>
  <c r="AO75" i="73"/>
  <c r="D89" i="69"/>
  <c r="AL17" i="73"/>
  <c r="AR61" i="73"/>
  <c r="H75" i="69"/>
  <c r="AL50" i="73"/>
  <c r="AM50" i="73"/>
  <c r="B64" i="69"/>
  <c r="AQ65" i="73"/>
  <c r="G79" i="69"/>
  <c r="AL44" i="73"/>
  <c r="AM44" i="73"/>
  <c r="B58" i="69"/>
  <c r="AQ73" i="73"/>
  <c r="G87" i="69"/>
  <c r="AP30" i="73"/>
  <c r="F44" i="69"/>
  <c r="AL101" i="73"/>
  <c r="AM101" i="73"/>
  <c r="B115" i="69"/>
  <c r="AP57" i="73"/>
  <c r="F71" i="69"/>
  <c r="AQ34" i="73"/>
  <c r="G48" i="69"/>
  <c r="AO30" i="73"/>
  <c r="D44" i="69"/>
  <c r="AL41" i="73"/>
  <c r="AM41" i="73"/>
  <c r="B55" i="69"/>
  <c r="AP53" i="73"/>
  <c r="F67" i="69"/>
  <c r="AP98" i="73"/>
  <c r="F112" i="69"/>
  <c r="AR98" i="73"/>
  <c r="H112" i="69"/>
  <c r="AP71" i="73"/>
  <c r="F85" i="69"/>
  <c r="AO16" i="73"/>
  <c r="D30" i="69"/>
  <c r="AQ78" i="73"/>
  <c r="G92" i="69"/>
  <c r="AP81" i="73"/>
  <c r="F95" i="69"/>
  <c r="AQ68" i="73"/>
  <c r="G82" i="69"/>
  <c r="AQ55" i="73"/>
  <c r="G69" i="69"/>
  <c r="AQ16" i="73"/>
  <c r="G30" i="69"/>
  <c r="AR107" i="73"/>
  <c r="H121" i="69"/>
  <c r="AR109" i="73"/>
  <c r="H123" i="69"/>
  <c r="AL75" i="73"/>
  <c r="AM75" i="73"/>
  <c r="B89" i="69"/>
  <c r="AQ52" i="73"/>
  <c r="G66" i="69"/>
  <c r="AR25" i="73"/>
  <c r="H39" i="69"/>
  <c r="AL72" i="73"/>
  <c r="AM72" i="73"/>
  <c r="B86" i="69"/>
  <c r="AO109" i="73"/>
  <c r="D123" i="69"/>
  <c r="AP80" i="73"/>
  <c r="F94" i="69"/>
  <c r="AR13" i="73"/>
  <c r="H27" i="69"/>
  <c r="AO17" i="73"/>
  <c r="D31" i="69"/>
  <c r="AP19" i="73"/>
  <c r="F33" i="69"/>
  <c r="AO20" i="73"/>
  <c r="D34" i="69"/>
  <c r="AL22" i="73"/>
  <c r="AQ29" i="73"/>
  <c r="G43" i="69"/>
  <c r="AQ54" i="73"/>
  <c r="G68" i="69"/>
  <c r="AR38" i="73"/>
  <c r="H52" i="69"/>
  <c r="AR41" i="73"/>
  <c r="H55" i="69"/>
  <c r="AQ23" i="73"/>
  <c r="G37" i="69"/>
  <c r="AQ67" i="73"/>
  <c r="G81" i="69"/>
  <c r="AR71" i="73"/>
  <c r="H85" i="69"/>
  <c r="AR59" i="73"/>
  <c r="H73" i="69"/>
  <c r="AO94" i="73"/>
  <c r="D108" i="69"/>
  <c r="AL104" i="73"/>
  <c r="AM104" i="73"/>
  <c r="B118" i="69"/>
  <c r="AO101" i="73"/>
  <c r="D115" i="69"/>
  <c r="AO104" i="73"/>
  <c r="D118" i="69"/>
  <c r="AO99" i="73"/>
  <c r="D113" i="69"/>
  <c r="AL109" i="73"/>
  <c r="AM109" i="73"/>
  <c r="B123" i="69"/>
  <c r="AR89" i="73"/>
  <c r="H103" i="69"/>
  <c r="AO45" i="73"/>
  <c r="D59" i="69"/>
  <c r="AR15" i="73"/>
  <c r="H29" i="69"/>
  <c r="AO19" i="73"/>
  <c r="D33" i="69"/>
  <c r="AQ21" i="73"/>
  <c r="G35" i="69"/>
  <c r="AO22" i="73"/>
  <c r="D36" i="69"/>
  <c r="AL26" i="73"/>
  <c r="AQ31" i="73"/>
  <c r="G45" i="69"/>
  <c r="AL29" i="73"/>
  <c r="AM29" i="73"/>
  <c r="B43" i="69"/>
  <c r="AR39" i="73"/>
  <c r="H53" i="69"/>
  <c r="AR43" i="73"/>
  <c r="H57" i="69"/>
  <c r="AR52" i="73"/>
  <c r="H66" i="69"/>
  <c r="AQ66" i="73"/>
  <c r="G80" i="69"/>
  <c r="AR76" i="73"/>
  <c r="H90" i="69"/>
  <c r="AL70" i="73"/>
  <c r="AM70" i="73"/>
  <c r="B84" i="69"/>
  <c r="AO64" i="73"/>
  <c r="D78" i="69"/>
  <c r="AR105" i="73"/>
  <c r="H119" i="69"/>
  <c r="AO105" i="73"/>
  <c r="D119" i="69"/>
  <c r="AP70" i="73"/>
  <c r="F84" i="69"/>
  <c r="AQ105" i="73"/>
  <c r="G119" i="69"/>
  <c r="AQ99" i="73"/>
  <c r="G113" i="69"/>
  <c r="AR81" i="73"/>
  <c r="H95" i="69"/>
  <c r="AL43" i="73"/>
  <c r="AM43" i="73"/>
  <c r="B57" i="69"/>
  <c r="AR18" i="73"/>
  <c r="H32" i="69"/>
  <c r="AR24" i="73"/>
  <c r="H38" i="69"/>
  <c r="AO31" i="73"/>
  <c r="D45" i="69"/>
  <c r="AL52" i="73"/>
  <c r="AM52" i="73"/>
  <c r="B66" i="69"/>
  <c r="AP52" i="73"/>
  <c r="F66" i="69"/>
  <c r="AQ71" i="73"/>
  <c r="G85" i="69"/>
  <c r="AL80" i="73"/>
  <c r="AM80" i="73"/>
  <c r="B94" i="69"/>
  <c r="AQ108" i="73"/>
  <c r="G122" i="69"/>
  <c r="AR102" i="73"/>
  <c r="H116" i="69"/>
  <c r="AO73" i="73"/>
  <c r="D87" i="69"/>
  <c r="AP40" i="73"/>
  <c r="F54" i="69"/>
  <c r="AQ76" i="73"/>
  <c r="G90" i="69"/>
  <c r="AL91" i="73"/>
  <c r="AM91" i="73"/>
  <c r="B105" i="69"/>
  <c r="AR77" i="73"/>
  <c r="H91" i="69"/>
  <c r="AO50" i="73"/>
  <c r="D64" i="69"/>
  <c r="AQ38" i="73"/>
  <c r="G52" i="69"/>
  <c r="AP69" i="73"/>
  <c r="F83" i="69"/>
  <c r="AQ107" i="73"/>
  <c r="G121" i="69"/>
  <c r="AQ69" i="73"/>
  <c r="G83" i="69"/>
  <c r="AO40" i="73"/>
  <c r="D54" i="69"/>
  <c r="AL89" i="73"/>
  <c r="AM89" i="73"/>
  <c r="B103" i="69"/>
  <c r="AR20" i="73"/>
  <c r="H34" i="69"/>
  <c r="AR26" i="73"/>
  <c r="H40" i="69"/>
  <c r="AR33" i="73"/>
  <c r="H47" i="69"/>
  <c r="AO54" i="73"/>
  <c r="D68" i="69"/>
  <c r="AL55" i="73"/>
  <c r="AM55" i="73"/>
  <c r="B69" i="69"/>
  <c r="AR75" i="73"/>
  <c r="H89" i="69"/>
  <c r="AO82" i="73"/>
  <c r="D96" i="69"/>
  <c r="AL66" i="73"/>
  <c r="AM66" i="73"/>
  <c r="B80" i="69"/>
  <c r="AQ109" i="73"/>
  <c r="G123" i="69"/>
  <c r="AO103" i="73"/>
  <c r="D117" i="69"/>
  <c r="AR47" i="73"/>
  <c r="H61" i="69"/>
  <c r="AL49" i="73"/>
  <c r="AM49" i="73"/>
  <c r="B63" i="69"/>
  <c r="AR99" i="73"/>
  <c r="H113" i="69"/>
  <c r="AR91" i="73"/>
  <c r="H105" i="69"/>
  <c r="AP49" i="73"/>
  <c r="F63" i="69"/>
  <c r="AO34" i="73"/>
  <c r="D48" i="69"/>
  <c r="AR64" i="73"/>
  <c r="H78" i="69"/>
  <c r="AQ106" i="73"/>
  <c r="G120" i="69"/>
  <c r="AQ86" i="73"/>
  <c r="G100" i="69"/>
  <c r="AR53" i="73"/>
  <c r="H67" i="69"/>
  <c r="AR85" i="73"/>
  <c r="H99" i="69"/>
  <c r="AO18" i="73"/>
  <c r="D32" i="69"/>
  <c r="AO13" i="73"/>
  <c r="D27" i="69"/>
  <c r="AL15" i="73"/>
  <c r="AQ15" i="73"/>
  <c r="G29" i="69"/>
  <c r="AQ18" i="73"/>
  <c r="G32" i="69"/>
  <c r="AQ22" i="73"/>
  <c r="G36" i="69"/>
  <c r="AQ33" i="73"/>
  <c r="G47" i="69"/>
  <c r="AL33" i="73"/>
  <c r="AM33" i="73"/>
  <c r="B47" i="69"/>
  <c r="AQ14" i="73"/>
  <c r="G28" i="69"/>
  <c r="AO66" i="73"/>
  <c r="D80" i="69"/>
  <c r="AQ63" i="73"/>
  <c r="G77" i="69"/>
  <c r="AO96" i="73"/>
  <c r="D110" i="69"/>
  <c r="AL35" i="73"/>
  <c r="AM35" i="73"/>
  <c r="B49" i="69"/>
  <c r="AQ88" i="73"/>
  <c r="G102" i="69"/>
  <c r="AL100" i="73"/>
  <c r="AM100" i="73"/>
  <c r="B114" i="69"/>
  <c r="AQ95" i="73"/>
  <c r="G109" i="69"/>
  <c r="AP94" i="73"/>
  <c r="F108" i="69"/>
  <c r="AO89" i="73"/>
  <c r="D103" i="69"/>
  <c r="AQ97" i="73"/>
  <c r="G111" i="69"/>
  <c r="AL82" i="73"/>
  <c r="AM82" i="73"/>
  <c r="B96" i="69"/>
  <c r="AO49" i="73"/>
  <c r="D63" i="69"/>
  <c r="AR11" i="73"/>
  <c r="H25" i="69"/>
  <c r="AO15" i="73"/>
  <c r="D29" i="69"/>
  <c r="AQ17" i="73"/>
  <c r="G31" i="69"/>
  <c r="AP18" i="73"/>
  <c r="F32" i="69"/>
  <c r="AO21" i="73"/>
  <c r="D35" i="69"/>
  <c r="AQ26" i="73"/>
  <c r="G40" i="69"/>
  <c r="AO52" i="73"/>
  <c r="D66" i="69"/>
  <c r="AR36" i="73"/>
  <c r="H50" i="69"/>
  <c r="AR30" i="73"/>
  <c r="H44" i="69"/>
  <c r="AO70" i="73"/>
  <c r="D84" i="69"/>
  <c r="AP66" i="73"/>
  <c r="F80" i="69"/>
  <c r="AL58" i="73"/>
  <c r="AM58" i="73"/>
  <c r="B72" i="69"/>
  <c r="AP56" i="73"/>
  <c r="F70" i="69"/>
  <c r="AL92" i="73"/>
  <c r="AM92" i="73"/>
  <c r="B106" i="69"/>
  <c r="AR101" i="73"/>
  <c r="H115" i="69"/>
  <c r="AO97" i="73"/>
  <c r="D111" i="69"/>
  <c r="AR96" i="73"/>
  <c r="H110" i="69"/>
  <c r="AQ93" i="73"/>
  <c r="G107" i="69"/>
  <c r="AR106" i="73"/>
  <c r="H120" i="69"/>
  <c r="AR62" i="73"/>
  <c r="H76" i="69"/>
  <c r="AL47" i="73"/>
  <c r="AM47" i="73"/>
  <c r="B61" i="69"/>
  <c r="AR10" i="73"/>
  <c r="H24" i="69"/>
  <c r="AP16" i="73"/>
  <c r="F30" i="69"/>
  <c r="AP20" i="73"/>
  <c r="F34" i="69"/>
  <c r="AL34" i="73"/>
  <c r="AM34" i="73"/>
  <c r="B48" i="69"/>
  <c r="AQ25" i="73"/>
  <c r="G39" i="69"/>
  <c r="AO65" i="73"/>
  <c r="D79" i="69"/>
  <c r="AO53" i="73"/>
  <c r="D67" i="69"/>
  <c r="AQ100" i="73"/>
  <c r="G114" i="69"/>
  <c r="AL96" i="73"/>
  <c r="AM96" i="73"/>
  <c r="B110" i="69"/>
  <c r="AP104" i="73"/>
  <c r="F118" i="69"/>
  <c r="AP48" i="73"/>
  <c r="F62" i="69"/>
  <c r="AO77" i="73"/>
  <c r="D91" i="69"/>
  <c r="AQ37" i="73"/>
  <c r="G51" i="69"/>
  <c r="AP95" i="73"/>
  <c r="F109" i="69"/>
  <c r="AQ94" i="73"/>
  <c r="G108" i="69"/>
  <c r="AR50" i="73"/>
  <c r="H64" i="69"/>
  <c r="AR73" i="73"/>
  <c r="H87" i="69"/>
  <c r="AL99" i="73"/>
  <c r="AM99" i="73"/>
  <c r="B113" i="69"/>
  <c r="AQ81" i="73"/>
  <c r="G95" i="69"/>
  <c r="AO44" i="73"/>
  <c r="D58" i="69"/>
  <c r="AP109" i="73"/>
  <c r="F123" i="69"/>
  <c r="AR12" i="73"/>
  <c r="H26" i="69"/>
  <c r="AL18" i="73"/>
  <c r="AL10" i="73"/>
  <c r="AM10" i="73"/>
  <c r="AL54" i="73"/>
  <c r="AM54" i="73"/>
  <c r="B68" i="69"/>
  <c r="AR40" i="73"/>
  <c r="H54" i="69"/>
  <c r="AL67" i="73"/>
  <c r="AM67" i="73"/>
  <c r="B81" i="69"/>
  <c r="AQ58" i="73"/>
  <c r="G72" i="69"/>
  <c r="AO102" i="73"/>
  <c r="D116" i="69"/>
  <c r="AO100" i="73"/>
  <c r="D114" i="69"/>
  <c r="AO107" i="73"/>
  <c r="D121" i="69"/>
  <c r="AQ46" i="73"/>
  <c r="G60" i="69"/>
  <c r="AP91" i="73"/>
  <c r="F105" i="69"/>
  <c r="AL38" i="73"/>
  <c r="AM38" i="73"/>
  <c r="B52" i="69"/>
  <c r="AL90" i="73"/>
  <c r="AM90" i="73"/>
  <c r="B104" i="69"/>
  <c r="AR70" i="73"/>
  <c r="H84" i="69"/>
  <c r="AR46" i="73"/>
  <c r="H60" i="69"/>
  <c r="AL98" i="73"/>
  <c r="AM98" i="73"/>
  <c r="B112" i="69"/>
  <c r="AR87" i="73"/>
  <c r="H101" i="69"/>
  <c r="AR60" i="73"/>
  <c r="H74" i="69"/>
  <c r="AP43" i="73"/>
  <c r="F57" i="69"/>
  <c r="AL107" i="73"/>
  <c r="AM107" i="73"/>
  <c r="B121" i="69"/>
  <c r="AO10" i="73"/>
  <c r="D24" i="69"/>
  <c r="AR28" i="73"/>
  <c r="H42" i="69"/>
  <c r="AR49" i="73"/>
  <c r="H63" i="69"/>
  <c r="AQ36" i="73"/>
  <c r="G50" i="69"/>
  <c r="AQ49" i="73"/>
  <c r="G63" i="69"/>
  <c r="AL68" i="73"/>
  <c r="AM68" i="73"/>
  <c r="B82" i="69"/>
  <c r="AP27" i="73"/>
  <c r="F41" i="69"/>
  <c r="AP97" i="73"/>
  <c r="F111" i="69"/>
  <c r="AQ43" i="73"/>
  <c r="G57" i="69"/>
  <c r="AP87" i="73"/>
  <c r="F101" i="69"/>
  <c r="AP73" i="73"/>
  <c r="F87" i="69"/>
  <c r="AR57" i="73"/>
  <c r="H71" i="69"/>
  <c r="AP23" i="73"/>
  <c r="F37" i="69"/>
  <c r="AP60" i="73"/>
  <c r="F74" i="69"/>
  <c r="AL97" i="73"/>
  <c r="AM97" i="73"/>
  <c r="B111" i="69"/>
  <c r="AR108" i="73"/>
  <c r="H122" i="69"/>
  <c r="AQ75" i="73"/>
  <c r="G89" i="69"/>
  <c r="AO79" i="73"/>
  <c r="D93" i="69"/>
  <c r="AL53" i="73"/>
  <c r="AM53" i="73"/>
  <c r="B67" i="69"/>
  <c r="AQ27" i="73"/>
  <c r="G41" i="69"/>
  <c r="AQ11" i="73"/>
  <c r="G25" i="69"/>
  <c r="AO23" i="73"/>
  <c r="D37" i="69"/>
  <c r="AP10" i="73"/>
  <c r="F24" i="69"/>
  <c r="AL51" i="73"/>
  <c r="AM51" i="73"/>
  <c r="B65" i="69"/>
  <c r="AR48" i="73"/>
  <c r="H62" i="69"/>
  <c r="AR66" i="73"/>
  <c r="H80" i="69"/>
  <c r="AL102" i="73"/>
  <c r="AM102" i="73"/>
  <c r="B116" i="69"/>
  <c r="AL45" i="73"/>
  <c r="AM45" i="73"/>
  <c r="B59" i="69"/>
  <c r="AO39" i="73"/>
  <c r="D53" i="69"/>
  <c r="AL48" i="73"/>
  <c r="AM48" i="73"/>
  <c r="B62" i="69"/>
  <c r="AP89" i="73"/>
  <c r="F103" i="69"/>
  <c r="AL94" i="73"/>
  <c r="AM94" i="73"/>
  <c r="B108" i="69"/>
  <c r="AQ48" i="73"/>
  <c r="G62" i="69"/>
  <c r="AO37" i="73"/>
  <c r="D51" i="69"/>
  <c r="AR95" i="73"/>
  <c r="H109" i="69"/>
  <c r="AO81" i="73"/>
  <c r="D95" i="69"/>
  <c r="AP86" i="73"/>
  <c r="F100" i="69"/>
  <c r="AQ84" i="73"/>
  <c r="G98" i="69"/>
  <c r="AO84" i="73"/>
  <c r="D98" i="69"/>
  <c r="AP59" i="73"/>
  <c r="F73" i="69"/>
  <c r="AQ56" i="73"/>
  <c r="G70" i="69"/>
  <c r="AL13" i="73"/>
  <c r="AL20" i="73"/>
  <c r="AM21" i="73"/>
  <c r="B35" i="69"/>
  <c r="AP34" i="73"/>
  <c r="F48" i="69"/>
  <c r="AP93" i="73"/>
  <c r="F107" i="69"/>
  <c r="AQ74" i="73"/>
  <c r="G88" i="69"/>
  <c r="AP76" i="73"/>
  <c r="F90" i="69"/>
  <c r="AR55" i="73"/>
  <c r="H69" i="69"/>
  <c r="AQ82" i="73"/>
  <c r="G96" i="69"/>
  <c r="AO72" i="73"/>
  <c r="D86" i="69"/>
  <c r="AP84" i="73"/>
  <c r="F98" i="69"/>
  <c r="AO59" i="73"/>
  <c r="D73" i="69"/>
  <c r="AO27" i="73"/>
  <c r="D41" i="69"/>
  <c r="AP22" i="73"/>
  <c r="F36" i="69"/>
  <c r="AO48" i="73"/>
  <c r="D62" i="69"/>
  <c r="AP106" i="73"/>
  <c r="F120" i="69"/>
  <c r="AO42" i="73"/>
  <c r="D56" i="69"/>
  <c r="AP107" i="73"/>
  <c r="F121" i="69"/>
  <c r="AR74" i="73"/>
  <c r="H88" i="69"/>
  <c r="AP108" i="73"/>
  <c r="F122" i="69"/>
  <c r="AL78" i="73"/>
  <c r="AM78" i="73"/>
  <c r="B92" i="69"/>
  <c r="AO57" i="73"/>
  <c r="D71" i="69"/>
  <c r="AL23" i="73"/>
  <c r="AP12" i="73"/>
  <c r="F26" i="69"/>
  <c r="AR51" i="73"/>
  <c r="H65" i="69"/>
  <c r="AR88" i="73"/>
  <c r="H102" i="69"/>
  <c r="AL87" i="73"/>
  <c r="AM87" i="73"/>
  <c r="B101" i="69"/>
  <c r="AR97" i="73"/>
  <c r="H111" i="69"/>
  <c r="AP88" i="73"/>
  <c r="F102" i="69"/>
  <c r="AP62" i="73"/>
  <c r="F76" i="69"/>
  <c r="AO71" i="73"/>
  <c r="D85" i="69"/>
  <c r="AR31" i="73"/>
  <c r="H45" i="69"/>
  <c r="AL14" i="73"/>
  <c r="AL12" i="73"/>
  <c r="AQ57" i="73"/>
  <c r="G71" i="69"/>
  <c r="AL106" i="73"/>
  <c r="AM106" i="73"/>
  <c r="B120" i="69"/>
  <c r="AO69" i="73"/>
  <c r="D83" i="69"/>
  <c r="AP82" i="73"/>
  <c r="F96" i="69"/>
  <c r="AL84" i="73"/>
  <c r="AM84" i="73"/>
  <c r="B98" i="69"/>
  <c r="AO80" i="73"/>
  <c r="D94" i="69"/>
  <c r="AO58" i="73"/>
  <c r="D72" i="69"/>
  <c r="AL56" i="73"/>
  <c r="AM56" i="73"/>
  <c r="B70" i="69"/>
  <c r="AR34" i="73"/>
  <c r="H48" i="69"/>
  <c r="AR27" i="73"/>
  <c r="H41" i="69"/>
  <c r="AR21" i="73"/>
  <c r="H35" i="69"/>
  <c r="AO55" i="73"/>
  <c r="D69" i="69"/>
  <c r="AP39" i="73"/>
  <c r="F53" i="69"/>
  <c r="AL16" i="73"/>
  <c r="AO24" i="73"/>
  <c r="D38" i="69"/>
  <c r="AP50" i="73"/>
  <c r="F64" i="69"/>
  <c r="AQ61" i="73"/>
  <c r="G75" i="69"/>
  <c r="AP64" i="73"/>
  <c r="F78" i="69"/>
  <c r="AR78" i="73"/>
  <c r="H92" i="69"/>
  <c r="AP42" i="73"/>
  <c r="F56" i="69"/>
  <c r="AO32" i="73"/>
  <c r="D46" i="69"/>
  <c r="AQ47" i="73"/>
  <c r="G61" i="69"/>
  <c r="AQ85" i="73"/>
  <c r="G99" i="69"/>
  <c r="AR79" i="73"/>
  <c r="H93" i="69"/>
  <c r="AO47" i="73"/>
  <c r="D61" i="69"/>
  <c r="AL36" i="73"/>
  <c r="AM36" i="73"/>
  <c r="B50" i="69"/>
  <c r="AL77" i="73"/>
  <c r="AM77" i="73"/>
  <c r="B91" i="69"/>
  <c r="AR84" i="73"/>
  <c r="H98" i="69"/>
  <c r="AR92" i="73"/>
  <c r="H106" i="69"/>
  <c r="AL88" i="73"/>
  <c r="AM88" i="73"/>
  <c r="B102" i="69"/>
  <c r="AO92" i="73"/>
  <c r="D106" i="69"/>
  <c r="AP63" i="73"/>
  <c r="F77" i="69"/>
  <c r="AQ32" i="73"/>
  <c r="G46" i="69"/>
  <c r="AL19" i="73"/>
  <c r="AQ12" i="73"/>
  <c r="G26" i="69"/>
  <c r="AO12" i="73"/>
  <c r="D26" i="69"/>
  <c r="AP68" i="73"/>
  <c r="F82" i="69"/>
  <c r="AL42" i="73"/>
  <c r="AM42" i="73"/>
  <c r="B56" i="69"/>
  <c r="AP83" i="73"/>
  <c r="F97" i="69"/>
  <c r="AP105" i="73"/>
  <c r="F119" i="69"/>
  <c r="AL81" i="73"/>
  <c r="AM81" i="73"/>
  <c r="B95" i="69"/>
  <c r="AQ53" i="73"/>
  <c r="G67" i="69"/>
  <c r="AQ64" i="73"/>
  <c r="G78" i="69"/>
  <c r="AP78" i="73"/>
  <c r="F92" i="69"/>
  <c r="AP26" i="73"/>
  <c r="F40" i="69"/>
  <c r="AL69" i="73"/>
  <c r="AM69" i="73"/>
  <c r="B83" i="69"/>
  <c r="AP44" i="73"/>
  <c r="F58" i="69"/>
  <c r="AP74" i="73"/>
  <c r="F88" i="69"/>
  <c r="AO108" i="73"/>
  <c r="D122" i="69"/>
  <c r="AQ104" i="73"/>
  <c r="G118" i="69"/>
  <c r="AL62" i="73"/>
  <c r="AM62" i="73"/>
  <c r="B76" i="69"/>
  <c r="AP61" i="73"/>
  <c r="F75" i="69"/>
  <c r="AR42" i="73"/>
  <c r="H56" i="69"/>
  <c r="AO56" i="73"/>
  <c r="D70" i="69"/>
  <c r="AL24" i="73"/>
  <c r="AQ10" i="73"/>
  <c r="G24" i="69"/>
  <c r="AP38" i="73"/>
  <c r="F52" i="69"/>
  <c r="AP77" i="73"/>
  <c r="F91" i="69"/>
  <c r="AP33" i="73"/>
  <c r="F47" i="69"/>
  <c r="AL60" i="73"/>
  <c r="AM60" i="73"/>
  <c r="B74" i="69"/>
  <c r="AO43" i="73"/>
  <c r="D57" i="69"/>
  <c r="AR93" i="73"/>
  <c r="H107" i="69"/>
  <c r="AR100" i="73"/>
  <c r="H114" i="69"/>
  <c r="AP65" i="73"/>
  <c r="F79" i="69"/>
  <c r="AR37" i="73"/>
  <c r="H51" i="69"/>
  <c r="AQ19" i="73"/>
  <c r="G33" i="69"/>
  <c r="AP46" i="73"/>
  <c r="F60" i="69"/>
  <c r="AL61" i="73"/>
  <c r="AM61" i="73"/>
  <c r="B75" i="69"/>
  <c r="AR65" i="73"/>
  <c r="H79" i="69"/>
  <c r="AO46" i="73"/>
  <c r="D60" i="69"/>
  <c r="AR103" i="73"/>
  <c r="H117" i="69"/>
  <c r="AP28" i="73"/>
  <c r="F42" i="69"/>
  <c r="AO91" i="73"/>
  <c r="D105" i="69"/>
  <c r="AO90" i="73"/>
  <c r="D104" i="69"/>
  <c r="AP67" i="73"/>
  <c r="F81" i="69"/>
  <c r="AQ24" i="73"/>
  <c r="G38" i="69"/>
  <c r="AO14" i="73"/>
  <c r="D28" i="69"/>
  <c r="AL65" i="73"/>
  <c r="AM65" i="73"/>
  <c r="B79" i="69"/>
  <c r="AQ79" i="73"/>
  <c r="G93" i="69"/>
  <c r="AR63" i="73"/>
  <c r="H77" i="69"/>
  <c r="AQ91" i="73"/>
  <c r="G105" i="69"/>
  <c r="AO83" i="73"/>
  <c r="D97" i="69"/>
  <c r="AP58" i="73"/>
  <c r="F72" i="69"/>
  <c r="AR56" i="73"/>
  <c r="H70" i="69"/>
  <c r="AL25" i="73"/>
  <c r="AO26" i="73"/>
  <c r="D40" i="69"/>
  <c r="AP13" i="73"/>
  <c r="F27" i="69"/>
  <c r="AO41" i="73"/>
  <c r="D55" i="69"/>
  <c r="AL73" i="73"/>
  <c r="AM73" i="73"/>
  <c r="B87" i="69"/>
  <c r="AP100" i="73"/>
  <c r="F114" i="69"/>
  <c r="AL108" i="73"/>
  <c r="AM108" i="73"/>
  <c r="B122" i="69"/>
  <c r="AP75" i="73"/>
  <c r="F89" i="69"/>
  <c r="AQ70" i="73"/>
  <c r="G84" i="69"/>
  <c r="AR45" i="73"/>
  <c r="H59" i="69"/>
  <c r="AQ35" i="73"/>
  <c r="G49" i="69"/>
  <c r="AO29" i="73"/>
  <c r="D43" i="69"/>
  <c r="AR23" i="73"/>
  <c r="H37" i="69"/>
  <c r="AR17" i="73"/>
  <c r="H31" i="69"/>
  <c r="AN50" i="71"/>
  <c r="AN54" i="71"/>
  <c r="AN48" i="71"/>
  <c r="AN52" i="71"/>
  <c r="AN56" i="71"/>
  <c r="AN51" i="71"/>
  <c r="AN57" i="71"/>
  <c r="AN60" i="71"/>
  <c r="AN64" i="71"/>
  <c r="AN61" i="71"/>
  <c r="AN55" i="71"/>
  <c r="AN65" i="71"/>
  <c r="AN69" i="71"/>
  <c r="AN73" i="71"/>
  <c r="AN77" i="71"/>
  <c r="AN49" i="71"/>
  <c r="AN68" i="71"/>
  <c r="AN59" i="71"/>
  <c r="AN63" i="71"/>
  <c r="AN66" i="71"/>
  <c r="AN71" i="71"/>
  <c r="AN74" i="71"/>
  <c r="AN76" i="71"/>
  <c r="AN79" i="71"/>
  <c r="AN84" i="71"/>
  <c r="AN58" i="71"/>
  <c r="AN67" i="71"/>
  <c r="AN53" i="71"/>
  <c r="AN72" i="71"/>
  <c r="AN75" i="71"/>
  <c r="AN81" i="71"/>
  <c r="AN83" i="71"/>
  <c r="AN70" i="71"/>
  <c r="AN78" i="71"/>
  <c r="AN62" i="71"/>
  <c r="AN80" i="71"/>
  <c r="AN86" i="71"/>
  <c r="AN85" i="71"/>
  <c r="AN82" i="71"/>
  <c r="AI47" i="71"/>
  <c r="AQ46" i="71"/>
  <c r="AP45" i="71"/>
  <c r="AR46" i="71"/>
  <c r="AS46" i="71"/>
  <c r="AT46" i="71"/>
  <c r="AP46" i="71"/>
  <c r="BB15" i="68"/>
  <c r="AZ16" i="68"/>
  <c r="AW16" i="68"/>
  <c r="BA16" i="68"/>
  <c r="AY16" i="68"/>
  <c r="AX16" i="68"/>
  <c r="AM48" i="71"/>
  <c r="AM49" i="71"/>
  <c r="AM53" i="71"/>
  <c r="AM57" i="71"/>
  <c r="AM51" i="71"/>
  <c r="AM55" i="71"/>
  <c r="AM50" i="71"/>
  <c r="AM54" i="71"/>
  <c r="AM52" i="71"/>
  <c r="AM59" i="71"/>
  <c r="AM63" i="71"/>
  <c r="AM56" i="71"/>
  <c r="AM60" i="71"/>
  <c r="AM64" i="71"/>
  <c r="AM68" i="71"/>
  <c r="AM72" i="71"/>
  <c r="AM76" i="71"/>
  <c r="AM80" i="71"/>
  <c r="AM58" i="71"/>
  <c r="AM62" i="71"/>
  <c r="AM67" i="71"/>
  <c r="AM61" i="71"/>
  <c r="AM65" i="71"/>
  <c r="AM73" i="71"/>
  <c r="AM83" i="71"/>
  <c r="AM70" i="71"/>
  <c r="AM75" i="71"/>
  <c r="AM78" i="71"/>
  <c r="AM66" i="71"/>
  <c r="AM71" i="71"/>
  <c r="AM74" i="71"/>
  <c r="AM79" i="71"/>
  <c r="AM82" i="71"/>
  <c r="AM85" i="71"/>
  <c r="AM86" i="71"/>
  <c r="AM69" i="71"/>
  <c r="AM77" i="71"/>
  <c r="AM81" i="71"/>
  <c r="AM84" i="71"/>
  <c r="AJ47" i="71"/>
  <c r="AK51" i="71"/>
  <c r="AK55" i="71"/>
  <c r="AK49" i="71"/>
  <c r="AK53" i="71"/>
  <c r="AK52" i="71"/>
  <c r="AK61" i="71"/>
  <c r="AK48" i="71"/>
  <c r="AK58" i="71"/>
  <c r="AK62" i="71"/>
  <c r="AK56" i="71"/>
  <c r="AK66" i="71"/>
  <c r="AK70" i="71"/>
  <c r="AK74" i="71"/>
  <c r="AK78" i="71"/>
  <c r="AK65" i="71"/>
  <c r="AK57" i="71"/>
  <c r="AK60" i="71"/>
  <c r="AK64" i="71"/>
  <c r="AK67" i="71"/>
  <c r="AK54" i="71"/>
  <c r="AK69" i="71"/>
  <c r="AK72" i="71"/>
  <c r="AK75" i="71"/>
  <c r="AK77" i="71"/>
  <c r="AK80" i="71"/>
  <c r="AK81" i="71"/>
  <c r="AK85" i="71"/>
  <c r="AK50" i="71"/>
  <c r="AK63" i="71"/>
  <c r="AK68" i="71"/>
  <c r="AK59" i="71"/>
  <c r="AK82" i="71"/>
  <c r="AK84" i="71"/>
  <c r="AK73" i="71"/>
  <c r="AK76" i="71"/>
  <c r="AK79" i="71"/>
  <c r="AK86" i="71"/>
  <c r="AK83" i="71"/>
  <c r="AK71" i="71"/>
  <c r="AH47" i="71"/>
  <c r="AL48" i="71"/>
  <c r="AL52" i="71"/>
  <c r="AL56" i="71"/>
  <c r="AL50" i="71"/>
  <c r="AL54" i="71"/>
  <c r="AL49" i="71"/>
  <c r="AL53" i="71"/>
  <c r="AL58" i="71"/>
  <c r="AL62" i="71"/>
  <c r="AL51" i="71"/>
  <c r="AL57" i="71"/>
  <c r="AL59" i="71"/>
  <c r="AL63" i="71"/>
  <c r="AL60" i="71"/>
  <c r="AL64" i="71"/>
  <c r="AL67" i="71"/>
  <c r="AL71" i="71"/>
  <c r="AL75" i="71"/>
  <c r="AL79" i="71"/>
  <c r="AL66" i="71"/>
  <c r="AL55" i="71"/>
  <c r="AL68" i="71"/>
  <c r="AL70" i="71"/>
  <c r="AL78" i="71"/>
  <c r="AL82" i="71"/>
  <c r="AL61" i="71"/>
  <c r="AL65" i="71"/>
  <c r="AL69" i="71"/>
  <c r="AL72" i="71"/>
  <c r="AL77" i="71"/>
  <c r="AL73" i="71"/>
  <c r="AL76" i="71"/>
  <c r="AL85" i="71"/>
  <c r="AL86" i="71"/>
  <c r="AL80" i="71"/>
  <c r="AL84" i="71"/>
  <c r="AL83" i="71"/>
  <c r="AL81" i="71"/>
  <c r="AL74" i="71"/>
  <c r="AO51" i="71"/>
  <c r="AO55" i="71"/>
  <c r="AO49" i="71"/>
  <c r="AO53" i="71"/>
  <c r="AO48" i="71"/>
  <c r="AO52" i="71"/>
  <c r="AO56" i="71"/>
  <c r="AO61" i="71"/>
  <c r="AO54" i="71"/>
  <c r="AO58" i="71"/>
  <c r="AO62" i="71"/>
  <c r="AO57" i="71"/>
  <c r="AO59" i="71"/>
  <c r="AO63" i="71"/>
  <c r="AO66" i="71"/>
  <c r="AO70" i="71"/>
  <c r="AO74" i="71"/>
  <c r="AO78" i="71"/>
  <c r="AO60" i="71"/>
  <c r="AO64" i="71"/>
  <c r="AO65" i="71"/>
  <c r="AO50" i="71"/>
  <c r="AO67" i="71"/>
  <c r="AO81" i="71"/>
  <c r="AO85" i="71"/>
  <c r="AO68" i="71"/>
  <c r="AO71" i="71"/>
  <c r="AO73" i="71"/>
  <c r="AO76" i="71"/>
  <c r="AO69" i="71"/>
  <c r="AO72" i="71"/>
  <c r="AO75" i="71"/>
  <c r="AO77" i="71"/>
  <c r="AO79" i="71"/>
  <c r="AO83" i="71"/>
  <c r="AO80" i="71"/>
  <c r="AO82" i="71"/>
  <c r="AO84" i="71"/>
  <c r="AO86" i="71"/>
  <c r="AG47" i="71"/>
  <c r="AN19" i="68"/>
  <c r="AN21" i="68"/>
  <c r="AN24" i="68"/>
  <c r="AN23" i="68"/>
  <c r="AN26" i="68"/>
  <c r="AN30" i="68"/>
  <c r="AN34" i="68"/>
  <c r="AN18" i="68"/>
  <c r="AN32" i="68"/>
  <c r="AN39" i="68"/>
  <c r="AN43" i="68"/>
  <c r="AN47" i="68"/>
  <c r="AN51" i="68"/>
  <c r="AN27" i="68"/>
  <c r="AN28" i="68"/>
  <c r="AN41" i="68"/>
  <c r="AN48" i="68"/>
  <c r="AN50" i="68"/>
  <c r="AN57" i="68"/>
  <c r="AN61" i="68"/>
  <c r="AN65" i="68"/>
  <c r="AN69" i="68"/>
  <c r="AN73" i="68"/>
  <c r="AN77" i="68"/>
  <c r="AN81" i="68"/>
  <c r="AN85" i="68"/>
  <c r="AN89" i="68"/>
  <c r="AN25" i="68"/>
  <c r="AN29" i="68"/>
  <c r="AN38" i="68"/>
  <c r="AN40" i="68"/>
  <c r="AN52" i="68"/>
  <c r="AN53" i="68"/>
  <c r="AN59" i="68"/>
  <c r="AN66" i="68"/>
  <c r="AN68" i="68"/>
  <c r="AN75" i="68"/>
  <c r="AN82" i="68"/>
  <c r="AN84" i="68"/>
  <c r="AN94" i="68"/>
  <c r="AN98" i="68"/>
  <c r="AN102" i="68"/>
  <c r="AN106" i="68"/>
  <c r="AN110" i="68"/>
  <c r="AN114" i="68"/>
  <c r="AN20" i="68"/>
  <c r="AN33" i="68"/>
  <c r="AN31" i="68"/>
  <c r="AN37" i="68"/>
  <c r="AN42" i="68"/>
  <c r="AN22" i="68"/>
  <c r="AN36" i="68"/>
  <c r="AN46" i="68"/>
  <c r="AN60" i="68"/>
  <c r="AN62" i="68"/>
  <c r="AN44" i="68"/>
  <c r="AN45" i="68"/>
  <c r="AN35" i="68"/>
  <c r="AN49" i="68"/>
  <c r="AN58" i="68"/>
  <c r="AN76" i="68"/>
  <c r="AN78" i="68"/>
  <c r="AN88" i="68"/>
  <c r="AN90" i="68"/>
  <c r="AN91" i="68"/>
  <c r="AN93" i="68"/>
  <c r="AN56" i="68"/>
  <c r="AN64" i="68"/>
  <c r="AN67" i="68"/>
  <c r="AN79" i="68"/>
  <c r="AN80" i="68"/>
  <c r="AN96" i="68"/>
  <c r="AN54" i="68"/>
  <c r="AN63" i="68"/>
  <c r="AN70" i="68"/>
  <c r="AN83" i="68"/>
  <c r="AN55" i="68"/>
  <c r="AN86" i="68"/>
  <c r="AN100" i="68"/>
  <c r="AN74" i="68"/>
  <c r="AN92" i="68"/>
  <c r="AN99" i="68"/>
  <c r="AN101" i="68"/>
  <c r="AN108" i="68"/>
  <c r="AN115" i="68"/>
  <c r="AN95" i="68"/>
  <c r="AN103" i="68"/>
  <c r="AN105" i="68"/>
  <c r="AN112" i="68"/>
  <c r="AN117" i="68"/>
  <c r="AN71" i="68"/>
  <c r="AN87" i="68"/>
  <c r="AN116" i="68"/>
  <c r="AN104" i="68"/>
  <c r="AN72" i="68"/>
  <c r="AN97" i="68"/>
  <c r="AN107" i="68"/>
  <c r="AN113" i="68"/>
  <c r="AN109" i="68"/>
  <c r="AN111" i="68"/>
  <c r="AO18" i="68"/>
  <c r="AO23" i="68"/>
  <c r="AO25" i="68"/>
  <c r="AO29" i="68"/>
  <c r="AO33" i="68"/>
  <c r="AO27" i="68"/>
  <c r="AO34" i="68"/>
  <c r="AO38" i="68"/>
  <c r="AO42" i="68"/>
  <c r="AO46" i="68"/>
  <c r="AO50" i="68"/>
  <c r="AO20" i="68"/>
  <c r="AO24" i="68"/>
  <c r="AO26" i="68"/>
  <c r="AO36" i="68"/>
  <c r="AO43" i="68"/>
  <c r="AO45" i="68"/>
  <c r="AO52" i="68"/>
  <c r="AO56" i="68"/>
  <c r="AO60" i="68"/>
  <c r="AO64" i="68"/>
  <c r="AO68" i="68"/>
  <c r="AO72" i="68"/>
  <c r="AO76" i="68"/>
  <c r="AO80" i="68"/>
  <c r="AO84" i="68"/>
  <c r="AO88" i="68"/>
  <c r="AO19" i="68"/>
  <c r="AO21" i="68"/>
  <c r="AO22" i="68"/>
  <c r="AO35" i="68"/>
  <c r="AO37" i="68"/>
  <c r="AO39" i="68"/>
  <c r="AO49" i="68"/>
  <c r="AO51" i="68"/>
  <c r="AO54" i="68"/>
  <c r="AO61" i="68"/>
  <c r="AO63" i="68"/>
  <c r="AO70" i="68"/>
  <c r="AO77" i="68"/>
  <c r="AO79" i="68"/>
  <c r="AO86" i="68"/>
  <c r="AO93" i="68"/>
  <c r="AO97" i="68"/>
  <c r="AO101" i="68"/>
  <c r="AO105" i="68"/>
  <c r="AO109" i="68"/>
  <c r="AO113" i="68"/>
  <c r="AO117" i="68"/>
  <c r="AO28" i="68"/>
  <c r="AO30" i="68"/>
  <c r="AO32" i="68"/>
  <c r="AO40" i="68"/>
  <c r="AO48" i="68"/>
  <c r="AO53" i="68"/>
  <c r="AO47" i="68"/>
  <c r="AO58" i="68"/>
  <c r="AO59" i="68"/>
  <c r="AO31" i="68"/>
  <c r="AO44" i="68"/>
  <c r="AO55" i="68"/>
  <c r="AO74" i="68"/>
  <c r="AO75" i="68"/>
  <c r="AO87" i="68"/>
  <c r="AO89" i="68"/>
  <c r="AO41" i="68"/>
  <c r="AO62" i="68"/>
  <c r="AO65" i="68"/>
  <c r="AO66" i="68"/>
  <c r="AO78" i="68"/>
  <c r="AO90" i="68"/>
  <c r="AO91" i="68"/>
  <c r="AO98" i="68"/>
  <c r="AO100" i="68"/>
  <c r="AO57" i="68"/>
  <c r="AO81" i="68"/>
  <c r="AO71" i="68"/>
  <c r="AO73" i="68"/>
  <c r="AO99" i="68"/>
  <c r="AO85" i="68"/>
  <c r="AO95" i="68"/>
  <c r="AO103" i="68"/>
  <c r="AO110" i="68"/>
  <c r="AO112" i="68"/>
  <c r="AO82" i="68"/>
  <c r="AO92" i="68"/>
  <c r="AO102" i="68"/>
  <c r="AO69" i="68"/>
  <c r="AO96" i="68"/>
  <c r="AO107" i="68"/>
  <c r="AO114" i="68"/>
  <c r="AO116" i="68"/>
  <c r="AO67" i="68"/>
  <c r="AO94" i="68"/>
  <c r="AO106" i="68"/>
  <c r="AO108" i="68"/>
  <c r="AO83" i="68"/>
  <c r="AO104" i="68"/>
  <c r="AO111" i="68"/>
  <c r="AO115" i="68"/>
  <c r="AQ20" i="68"/>
  <c r="AQ25" i="68"/>
  <c r="AQ22" i="68"/>
  <c r="AQ24" i="68"/>
  <c r="AQ27" i="68"/>
  <c r="AQ31" i="68"/>
  <c r="AQ35" i="68"/>
  <c r="AQ23" i="68"/>
  <c r="AQ26" i="68"/>
  <c r="AQ33" i="68"/>
  <c r="AQ36" i="68"/>
  <c r="AQ40" i="68"/>
  <c r="AQ44" i="68"/>
  <c r="AQ48" i="68"/>
  <c r="AQ52" i="68"/>
  <c r="AQ34" i="68"/>
  <c r="AQ42" i="68"/>
  <c r="AQ49" i="68"/>
  <c r="AQ51" i="68"/>
  <c r="AQ54" i="68"/>
  <c r="AQ58" i="68"/>
  <c r="AQ62" i="68"/>
  <c r="AQ66" i="68"/>
  <c r="AQ70" i="68"/>
  <c r="AQ74" i="68"/>
  <c r="AQ78" i="68"/>
  <c r="AQ82" i="68"/>
  <c r="AQ86" i="68"/>
  <c r="AQ90" i="68"/>
  <c r="AQ46" i="68"/>
  <c r="AQ47" i="68"/>
  <c r="AQ60" i="68"/>
  <c r="AQ67" i="68"/>
  <c r="AQ69" i="68"/>
  <c r="AQ76" i="68"/>
  <c r="AQ83" i="68"/>
  <c r="AQ85" i="68"/>
  <c r="AQ91" i="68"/>
  <c r="AQ95" i="68"/>
  <c r="AQ99" i="68"/>
  <c r="AQ103" i="68"/>
  <c r="AQ107" i="68"/>
  <c r="AQ111" i="68"/>
  <c r="AQ115" i="68"/>
  <c r="AQ19" i="68"/>
  <c r="AQ21" i="68"/>
  <c r="AQ29" i="68"/>
  <c r="AQ32" i="68"/>
  <c r="AQ28" i="68"/>
  <c r="AQ30" i="68"/>
  <c r="AQ38" i="68"/>
  <c r="AQ39" i="68"/>
  <c r="AQ18" i="68"/>
  <c r="AQ37" i="68"/>
  <c r="AQ53" i="68"/>
  <c r="AQ55" i="68"/>
  <c r="AQ56" i="68"/>
  <c r="AQ43" i="68"/>
  <c r="AQ41" i="68"/>
  <c r="AQ50" i="68"/>
  <c r="AQ59" i="68"/>
  <c r="AQ71" i="68"/>
  <c r="AQ72" i="68"/>
  <c r="AQ84" i="68"/>
  <c r="AQ92" i="68"/>
  <c r="AQ94" i="68"/>
  <c r="AQ61" i="68"/>
  <c r="AQ73" i="68"/>
  <c r="AQ75" i="68"/>
  <c r="AQ87" i="68"/>
  <c r="AQ88" i="68"/>
  <c r="AQ97" i="68"/>
  <c r="AQ65" i="68"/>
  <c r="AQ77" i="68"/>
  <c r="AQ79" i="68"/>
  <c r="AQ80" i="68"/>
  <c r="AQ96" i="68"/>
  <c r="AQ57" i="68"/>
  <c r="AQ64" i="68"/>
  <c r="AQ81" i="68"/>
  <c r="AQ100" i="68"/>
  <c r="AQ109" i="68"/>
  <c r="AQ45" i="68"/>
  <c r="AQ93" i="68"/>
  <c r="AQ104" i="68"/>
  <c r="AQ106" i="68"/>
  <c r="AQ113" i="68"/>
  <c r="AQ116" i="68"/>
  <c r="AQ89" i="68"/>
  <c r="AQ63" i="68"/>
  <c r="AQ98" i="68"/>
  <c r="AQ101" i="68"/>
  <c r="AQ117" i="68"/>
  <c r="AQ68" i="68"/>
  <c r="AQ102" i="68"/>
  <c r="AQ105" i="68"/>
  <c r="AQ108" i="68"/>
  <c r="AQ114" i="68"/>
  <c r="AQ110" i="68"/>
  <c r="AQ112" i="68"/>
  <c r="AP21" i="68"/>
  <c r="AP18" i="68"/>
  <c r="AP20" i="68"/>
  <c r="AP22" i="68"/>
  <c r="AP28" i="68"/>
  <c r="AP32" i="68"/>
  <c r="AP19" i="68"/>
  <c r="AP24" i="68"/>
  <c r="AP25" i="68"/>
  <c r="AP29" i="68"/>
  <c r="AP31" i="68"/>
  <c r="AP37" i="68"/>
  <c r="AP41" i="68"/>
  <c r="AP45" i="68"/>
  <c r="AP49" i="68"/>
  <c r="AP53" i="68"/>
  <c r="AP35" i="68"/>
  <c r="AP38" i="68"/>
  <c r="AP40" i="68"/>
  <c r="AP47" i="68"/>
  <c r="AP55" i="68"/>
  <c r="AP59" i="68"/>
  <c r="AP63" i="68"/>
  <c r="AP67" i="68"/>
  <c r="AP71" i="68"/>
  <c r="AP75" i="68"/>
  <c r="AP79" i="68"/>
  <c r="AP83" i="68"/>
  <c r="AP87" i="68"/>
  <c r="AP30" i="68"/>
  <c r="AP36" i="68"/>
  <c r="AP48" i="68"/>
  <c r="AP50" i="68"/>
  <c r="AP56" i="68"/>
  <c r="AP58" i="68"/>
  <c r="AP65" i="68"/>
  <c r="AP72" i="68"/>
  <c r="AP74" i="68"/>
  <c r="AP81" i="68"/>
  <c r="AP88" i="68"/>
  <c r="AP90" i="68"/>
  <c r="AP92" i="68"/>
  <c r="AP96" i="68"/>
  <c r="AP100" i="68"/>
  <c r="AP104" i="68"/>
  <c r="AP108" i="68"/>
  <c r="AP112" i="68"/>
  <c r="AP116" i="68"/>
  <c r="AP23" i="68"/>
  <c r="AP27" i="68"/>
  <c r="AP33" i="68"/>
  <c r="AP43" i="68"/>
  <c r="AP34" i="68"/>
  <c r="AP39" i="68"/>
  <c r="AP42" i="68"/>
  <c r="AP44" i="68"/>
  <c r="AP54" i="68"/>
  <c r="AP52" i="68"/>
  <c r="AP57" i="68"/>
  <c r="AP46" i="68"/>
  <c r="AP61" i="68"/>
  <c r="AP73" i="68"/>
  <c r="AP85" i="68"/>
  <c r="AP86" i="68"/>
  <c r="AP51" i="68"/>
  <c r="AP76" i="68"/>
  <c r="AP77" i="68"/>
  <c r="AP89" i="68"/>
  <c r="AP93" i="68"/>
  <c r="AP95" i="68"/>
  <c r="AP102" i="68"/>
  <c r="AP64" i="68"/>
  <c r="AP66" i="68"/>
  <c r="AP68" i="68"/>
  <c r="AP69" i="68"/>
  <c r="AP82" i="68"/>
  <c r="AP84" i="68"/>
  <c r="AP94" i="68"/>
  <c r="AP97" i="68"/>
  <c r="AP98" i="68"/>
  <c r="AP70" i="68"/>
  <c r="AP105" i="68"/>
  <c r="AP107" i="68"/>
  <c r="AP114" i="68"/>
  <c r="AP62" i="68"/>
  <c r="AP101" i="68"/>
  <c r="AP80" i="68"/>
  <c r="AP91" i="68"/>
  <c r="AP109" i="68"/>
  <c r="AP111" i="68"/>
  <c r="AP26" i="68"/>
  <c r="AP78" i="68"/>
  <c r="AP99" i="68"/>
  <c r="AP103" i="68"/>
  <c r="AP106" i="68"/>
  <c r="AP113" i="68"/>
  <c r="AP60" i="68"/>
  <c r="AP115" i="68"/>
  <c r="AP110" i="68"/>
  <c r="AP117" i="68"/>
  <c r="AM20" i="68"/>
  <c r="AM19" i="68"/>
  <c r="AM25" i="68"/>
  <c r="AM18" i="68"/>
  <c r="AM27" i="68"/>
  <c r="AM31" i="68"/>
  <c r="AM35" i="68"/>
  <c r="AM28" i="68"/>
  <c r="AM30" i="68"/>
  <c r="AM36" i="68"/>
  <c r="AM40" i="68"/>
  <c r="AM44" i="68"/>
  <c r="AM48" i="68"/>
  <c r="AM52" i="68"/>
  <c r="AM21" i="68"/>
  <c r="AM22" i="68"/>
  <c r="AM23" i="68"/>
  <c r="AM29" i="68"/>
  <c r="AM37" i="68"/>
  <c r="AM39" i="68"/>
  <c r="AM46" i="68"/>
  <c r="AM53" i="68"/>
  <c r="AM54" i="68"/>
  <c r="AM58" i="68"/>
  <c r="AM62" i="68"/>
  <c r="AM66" i="68"/>
  <c r="AM70" i="68"/>
  <c r="AM74" i="68"/>
  <c r="AM78" i="68"/>
  <c r="AM82" i="68"/>
  <c r="AM86" i="68"/>
  <c r="AM90" i="68"/>
  <c r="AM33" i="68"/>
  <c r="AM34" i="68"/>
  <c r="AM41" i="68"/>
  <c r="AM42" i="68"/>
  <c r="AM55" i="68"/>
  <c r="AM57" i="68"/>
  <c r="AM64" i="68"/>
  <c r="AM71" i="68"/>
  <c r="AM73" i="68"/>
  <c r="AM80" i="68"/>
  <c r="AM87" i="68"/>
  <c r="AM89" i="68"/>
  <c r="AM91" i="68"/>
  <c r="AM95" i="68"/>
  <c r="AM99" i="68"/>
  <c r="AM103" i="68"/>
  <c r="AM107" i="68"/>
  <c r="AM111" i="68"/>
  <c r="AM115" i="68"/>
  <c r="AM26" i="68"/>
  <c r="AM24" i="68"/>
  <c r="AM47" i="68"/>
  <c r="AM38" i="68"/>
  <c r="AM43" i="68"/>
  <c r="AM45" i="68"/>
  <c r="AM51" i="68"/>
  <c r="AM61" i="68"/>
  <c r="AM63" i="68"/>
  <c r="AM32" i="68"/>
  <c r="AM56" i="68"/>
  <c r="AM65" i="68"/>
  <c r="AM67" i="68"/>
  <c r="AM77" i="68"/>
  <c r="AM79" i="68"/>
  <c r="AM49" i="68"/>
  <c r="AM59" i="68"/>
  <c r="AM68" i="68"/>
  <c r="AM69" i="68"/>
  <c r="AM81" i="68"/>
  <c r="AM83" i="68"/>
  <c r="AM92" i="68"/>
  <c r="AM94" i="68"/>
  <c r="AM101" i="68"/>
  <c r="AM60" i="68"/>
  <c r="AM72" i="68"/>
  <c r="AM85" i="68"/>
  <c r="AM50" i="68"/>
  <c r="AM75" i="68"/>
  <c r="AM88" i="68"/>
  <c r="AM93" i="68"/>
  <c r="AM102" i="68"/>
  <c r="AM104" i="68"/>
  <c r="AM106" i="68"/>
  <c r="AM113" i="68"/>
  <c r="AM84" i="68"/>
  <c r="AM100" i="68"/>
  <c r="AM108" i="68"/>
  <c r="AM110" i="68"/>
  <c r="AM117" i="68"/>
  <c r="AM97" i="68"/>
  <c r="AM98" i="68"/>
  <c r="AM76" i="68"/>
  <c r="AM116" i="68"/>
  <c r="AM112" i="68"/>
  <c r="AM114" i="68"/>
  <c r="AM109" i="68"/>
  <c r="AM96" i="68"/>
  <c r="AM105" i="68"/>
  <c r="AM26" i="73"/>
  <c r="B40" i="69"/>
  <c r="AM16" i="73"/>
  <c r="B30" i="69"/>
  <c r="AM18" i="73"/>
  <c r="B32" i="69"/>
  <c r="AM12" i="73"/>
  <c r="B26" i="69"/>
  <c r="AM22" i="73"/>
  <c r="B36" i="69"/>
  <c r="AM11" i="73"/>
  <c r="B25" i="69"/>
  <c r="AM25" i="73"/>
  <c r="B39" i="69"/>
  <c r="AM13" i="73"/>
  <c r="B27" i="69"/>
  <c r="AM27" i="73"/>
  <c r="B41" i="69"/>
  <c r="B24" i="69"/>
  <c r="AM14" i="73"/>
  <c r="B28" i="69"/>
  <c r="AM19" i="73"/>
  <c r="B33" i="69"/>
  <c r="AM23" i="73"/>
  <c r="B37" i="69"/>
  <c r="AM15" i="73"/>
  <c r="B29" i="69"/>
  <c r="AM20" i="73"/>
  <c r="B34" i="69"/>
  <c r="AM17" i="73"/>
  <c r="B31" i="69"/>
  <c r="AM24" i="73"/>
  <c r="B38" i="69"/>
  <c r="AO47" i="71"/>
  <c r="AS51" i="71"/>
  <c r="AS55" i="71"/>
  <c r="AS49" i="71"/>
  <c r="AS53" i="71"/>
  <c r="AS52" i="71"/>
  <c r="AS48" i="71"/>
  <c r="AS54" i="71"/>
  <c r="AS57" i="71"/>
  <c r="AS61" i="71"/>
  <c r="AS50" i="71"/>
  <c r="AS58" i="71"/>
  <c r="AS62" i="71"/>
  <c r="AS66" i="71"/>
  <c r="AS70" i="71"/>
  <c r="AS74" i="71"/>
  <c r="AS78" i="71"/>
  <c r="AS65" i="71"/>
  <c r="AS60" i="71"/>
  <c r="AS64" i="71"/>
  <c r="AS67" i="71"/>
  <c r="AS63" i="71"/>
  <c r="AS68" i="71"/>
  <c r="AS71" i="71"/>
  <c r="AS73" i="71"/>
  <c r="AS76" i="71"/>
  <c r="AS79" i="71"/>
  <c r="AS81" i="71"/>
  <c r="AS85" i="71"/>
  <c r="AS56" i="71"/>
  <c r="AS59" i="71"/>
  <c r="AS69" i="71"/>
  <c r="AS77" i="71"/>
  <c r="AS83" i="71"/>
  <c r="AS72" i="71"/>
  <c r="AS75" i="71"/>
  <c r="AS80" i="71"/>
  <c r="AS86" i="71"/>
  <c r="AS82" i="71"/>
  <c r="AS84" i="71"/>
  <c r="AK47" i="71"/>
  <c r="AU46" i="71"/>
  <c r="AY46" i="71"/>
  <c r="AV46" i="71"/>
  <c r="AU45" i="71"/>
  <c r="AW46" i="71"/>
  <c r="AX46" i="71"/>
  <c r="BD16" i="68"/>
  <c r="BG15" i="68"/>
  <c r="BE16" i="68"/>
  <c r="BC16" i="68"/>
  <c r="BB16" i="68"/>
  <c r="BF16" i="68"/>
  <c r="AR48" i="71"/>
  <c r="AR50" i="71"/>
  <c r="AR54" i="71"/>
  <c r="AR52" i="71"/>
  <c r="AR56" i="71"/>
  <c r="AR51" i="71"/>
  <c r="AR55" i="71"/>
  <c r="AR60" i="71"/>
  <c r="AR64" i="71"/>
  <c r="AR53" i="71"/>
  <c r="AR57" i="71"/>
  <c r="AR61" i="71"/>
  <c r="AR58" i="71"/>
  <c r="AR62" i="71"/>
  <c r="AR65" i="71"/>
  <c r="AR69" i="71"/>
  <c r="AR73" i="71"/>
  <c r="AR77" i="71"/>
  <c r="AR59" i="71"/>
  <c r="AR63" i="71"/>
  <c r="AR66" i="71"/>
  <c r="AR49" i="71"/>
  <c r="AR84" i="71"/>
  <c r="AR70" i="71"/>
  <c r="AR72" i="71"/>
  <c r="AR75" i="71"/>
  <c r="AR78" i="71"/>
  <c r="AR68" i="71"/>
  <c r="AR71" i="71"/>
  <c r="AR74" i="71"/>
  <c r="AR76" i="71"/>
  <c r="AR67" i="71"/>
  <c r="AR80" i="71"/>
  <c r="AR82" i="71"/>
  <c r="AR85" i="71"/>
  <c r="AR79" i="71"/>
  <c r="AR81" i="71"/>
  <c r="AR83" i="71"/>
  <c r="AR86" i="71"/>
  <c r="AN47" i="71"/>
  <c r="AP48" i="71"/>
  <c r="AP52" i="71"/>
  <c r="AP56" i="71"/>
  <c r="AP50" i="71"/>
  <c r="AP54" i="71"/>
  <c r="AP49" i="71"/>
  <c r="AP53" i="71"/>
  <c r="AP51" i="71"/>
  <c r="AP58" i="71"/>
  <c r="AP62" i="71"/>
  <c r="AP55" i="71"/>
  <c r="AP59" i="71"/>
  <c r="AP63" i="71"/>
  <c r="AP61" i="71"/>
  <c r="AP67" i="71"/>
  <c r="AP71" i="71"/>
  <c r="AP75" i="71"/>
  <c r="AP79" i="71"/>
  <c r="AP57" i="71"/>
  <c r="AP66" i="71"/>
  <c r="AP60" i="71"/>
  <c r="AP69" i="71"/>
  <c r="AP72" i="71"/>
  <c r="AP77" i="71"/>
  <c r="AP80" i="71"/>
  <c r="AP82" i="71"/>
  <c r="AP64" i="71"/>
  <c r="AP74" i="71"/>
  <c r="AP70" i="71"/>
  <c r="AP78" i="71"/>
  <c r="AP84" i="71"/>
  <c r="AP86" i="71"/>
  <c r="AP65" i="71"/>
  <c r="AP81" i="71"/>
  <c r="AP85" i="71"/>
  <c r="AP68" i="71"/>
  <c r="AP73" i="71"/>
  <c r="AP83" i="71"/>
  <c r="AP76" i="71"/>
  <c r="AL47" i="71"/>
  <c r="AM47" i="71"/>
  <c r="AT48" i="71"/>
  <c r="AT52" i="71"/>
  <c r="AT56" i="71"/>
  <c r="AT50" i="71"/>
  <c r="AT54" i="71"/>
  <c r="AT49" i="71"/>
  <c r="AT53" i="71"/>
  <c r="AT58" i="71"/>
  <c r="AT62" i="71"/>
  <c r="AT59" i="71"/>
  <c r="AT63" i="71"/>
  <c r="AT51" i="71"/>
  <c r="AT60" i="71"/>
  <c r="AT64" i="71"/>
  <c r="AT67" i="71"/>
  <c r="AT71" i="71"/>
  <c r="AT75" i="71"/>
  <c r="AT79" i="71"/>
  <c r="AT55" i="71"/>
  <c r="AT66" i="71"/>
  <c r="AT74" i="71"/>
  <c r="AT82" i="71"/>
  <c r="AT68" i="71"/>
  <c r="AT73" i="71"/>
  <c r="AT76" i="71"/>
  <c r="AT65" i="71"/>
  <c r="AT69" i="71"/>
  <c r="AT72" i="71"/>
  <c r="AT77" i="71"/>
  <c r="AT81" i="71"/>
  <c r="AT86" i="71"/>
  <c r="AT83" i="71"/>
  <c r="AT84" i="71"/>
  <c r="AT78" i="71"/>
  <c r="AT85" i="71"/>
  <c r="AT57" i="71"/>
  <c r="AT61" i="71"/>
  <c r="AT80" i="71"/>
  <c r="AT70" i="71"/>
  <c r="AQ48" i="71"/>
  <c r="AQ49" i="71"/>
  <c r="AQ53" i="71"/>
  <c r="AQ57" i="71"/>
  <c r="AQ51" i="71"/>
  <c r="AQ55" i="71"/>
  <c r="AQ50" i="71"/>
  <c r="AQ54" i="71"/>
  <c r="AQ59" i="71"/>
  <c r="AQ63" i="71"/>
  <c r="AQ60" i="71"/>
  <c r="AQ64" i="71"/>
  <c r="AQ52" i="71"/>
  <c r="AQ68" i="71"/>
  <c r="AQ72" i="71"/>
  <c r="AQ76" i="71"/>
  <c r="AQ80" i="71"/>
  <c r="AQ56" i="71"/>
  <c r="AQ61" i="71"/>
  <c r="AQ67" i="71"/>
  <c r="AQ58" i="71"/>
  <c r="AQ62" i="71"/>
  <c r="AQ65" i="71"/>
  <c r="AQ66" i="71"/>
  <c r="AQ70" i="71"/>
  <c r="AQ75" i="71"/>
  <c r="AQ78" i="71"/>
  <c r="AQ83" i="71"/>
  <c r="AQ69" i="71"/>
  <c r="AQ77" i="71"/>
  <c r="AQ73" i="71"/>
  <c r="AQ82" i="71"/>
  <c r="AQ85" i="71"/>
  <c r="AQ84" i="71"/>
  <c r="AQ86" i="71"/>
  <c r="AQ71" i="71"/>
  <c r="AQ74" i="71"/>
  <c r="AQ79" i="71"/>
  <c r="AQ81" i="71"/>
  <c r="AT21" i="68"/>
  <c r="AT22" i="68"/>
  <c r="AT18" i="68"/>
  <c r="AT19" i="68"/>
  <c r="AT23" i="68"/>
  <c r="AT25" i="68"/>
  <c r="AT28" i="68"/>
  <c r="AT32" i="68"/>
  <c r="AT27" i="68"/>
  <c r="AT34" i="68"/>
  <c r="AT37" i="68"/>
  <c r="AT41" i="68"/>
  <c r="AT45" i="68"/>
  <c r="AT49" i="68"/>
  <c r="AT53" i="68"/>
  <c r="AT29" i="68"/>
  <c r="AT30" i="68"/>
  <c r="AT36" i="68"/>
  <c r="AT43" i="68"/>
  <c r="AT50" i="68"/>
  <c r="AT52" i="68"/>
  <c r="AT55" i="68"/>
  <c r="AT59" i="68"/>
  <c r="AT63" i="68"/>
  <c r="AT67" i="68"/>
  <c r="AT71" i="68"/>
  <c r="AT75" i="68"/>
  <c r="AT79" i="68"/>
  <c r="AT83" i="68"/>
  <c r="AT87" i="68"/>
  <c r="AT24" i="68"/>
  <c r="AT40" i="68"/>
  <c r="AT42" i="68"/>
  <c r="AT54" i="68"/>
  <c r="AT61" i="68"/>
  <c r="AT68" i="68"/>
  <c r="AT70" i="68"/>
  <c r="AT77" i="68"/>
  <c r="AT84" i="68"/>
  <c r="AT86" i="68"/>
  <c r="AT92" i="68"/>
  <c r="AT96" i="68"/>
  <c r="AT100" i="68"/>
  <c r="AT104" i="68"/>
  <c r="AT108" i="68"/>
  <c r="AT112" i="68"/>
  <c r="AT116" i="68"/>
  <c r="AT26" i="68"/>
  <c r="AT20" i="68"/>
  <c r="AT35" i="68"/>
  <c r="AT39" i="68"/>
  <c r="AT31" i="68"/>
  <c r="AT51" i="68"/>
  <c r="AT44" i="68"/>
  <c r="AT62" i="68"/>
  <c r="AT64" i="68"/>
  <c r="AT48" i="68"/>
  <c r="AT56" i="68"/>
  <c r="AT38" i="68"/>
  <c r="AT46" i="68"/>
  <c r="AT57" i="68"/>
  <c r="AT60" i="68"/>
  <c r="AT66" i="68"/>
  <c r="AT78" i="68"/>
  <c r="AT80" i="68"/>
  <c r="AT90" i="68"/>
  <c r="AT93" i="68"/>
  <c r="AT33" i="68"/>
  <c r="AT69" i="68"/>
  <c r="AT81" i="68"/>
  <c r="AT82" i="68"/>
  <c r="AT91" i="68"/>
  <c r="AT98" i="68"/>
  <c r="AT47" i="68"/>
  <c r="AT58" i="68"/>
  <c r="AT73" i="68"/>
  <c r="AT74" i="68"/>
  <c r="AT76" i="68"/>
  <c r="AT89" i="68"/>
  <c r="AT88" i="68"/>
  <c r="AT97" i="68"/>
  <c r="AT102" i="68"/>
  <c r="AT103" i="68"/>
  <c r="AT110" i="68"/>
  <c r="AT117" i="68"/>
  <c r="AT85" i="68"/>
  <c r="AT72" i="68"/>
  <c r="AT99" i="68"/>
  <c r="AT101" i="68"/>
  <c r="AT105" i="68"/>
  <c r="AT107" i="68"/>
  <c r="AT114" i="68"/>
  <c r="AT95" i="68"/>
  <c r="AT115" i="68"/>
  <c r="AT111" i="68"/>
  <c r="AT109" i="68"/>
  <c r="AT65" i="68"/>
  <c r="AT94" i="68"/>
  <c r="AT106" i="68"/>
  <c r="AT113" i="68"/>
  <c r="AS18" i="68"/>
  <c r="AS19" i="68"/>
  <c r="AS21" i="68"/>
  <c r="AS23" i="68"/>
  <c r="AS20" i="68"/>
  <c r="AS29" i="68"/>
  <c r="AS33" i="68"/>
  <c r="AS30" i="68"/>
  <c r="AS32" i="68"/>
  <c r="AS38" i="68"/>
  <c r="AS42" i="68"/>
  <c r="AS46" i="68"/>
  <c r="AS50" i="68"/>
  <c r="AS31" i="68"/>
  <c r="AS39" i="68"/>
  <c r="AS41" i="68"/>
  <c r="AS48" i="68"/>
  <c r="AS56" i="68"/>
  <c r="AS60" i="68"/>
  <c r="AS64" i="68"/>
  <c r="AS68" i="68"/>
  <c r="AS72" i="68"/>
  <c r="AS76" i="68"/>
  <c r="AS80" i="68"/>
  <c r="AS84" i="68"/>
  <c r="AS88" i="68"/>
  <c r="AS26" i="68"/>
  <c r="AS27" i="68"/>
  <c r="AS43" i="68"/>
  <c r="AS44" i="68"/>
  <c r="AS57" i="68"/>
  <c r="AS59" i="68"/>
  <c r="AS66" i="68"/>
  <c r="AS73" i="68"/>
  <c r="AS75" i="68"/>
  <c r="AS82" i="68"/>
  <c r="AS89" i="68"/>
  <c r="AS93" i="68"/>
  <c r="AS97" i="68"/>
  <c r="AS101" i="68"/>
  <c r="AS105" i="68"/>
  <c r="AS109" i="68"/>
  <c r="AS113" i="68"/>
  <c r="AS117" i="68"/>
  <c r="AS22" i="68"/>
  <c r="AS25" i="68"/>
  <c r="AS24" i="68"/>
  <c r="AS40" i="68"/>
  <c r="AS36" i="68"/>
  <c r="AS35" i="68"/>
  <c r="AS37" i="68"/>
  <c r="AS45" i="68"/>
  <c r="AS28" i="68"/>
  <c r="AS34" i="68"/>
  <c r="AS49" i="68"/>
  <c r="AS63" i="68"/>
  <c r="AS65" i="68"/>
  <c r="AS47" i="68"/>
  <c r="AS51" i="68"/>
  <c r="AS52" i="68"/>
  <c r="AS55" i="68"/>
  <c r="AS61" i="68"/>
  <c r="AS67" i="68"/>
  <c r="AS69" i="68"/>
  <c r="AS79" i="68"/>
  <c r="AS81" i="68"/>
  <c r="AS91" i="68"/>
  <c r="AS53" i="68"/>
  <c r="AS58" i="68"/>
  <c r="AS70" i="68"/>
  <c r="AS71" i="68"/>
  <c r="AS83" i="68"/>
  <c r="AS85" i="68"/>
  <c r="AS94" i="68"/>
  <c r="AS96" i="68"/>
  <c r="AS86" i="68"/>
  <c r="AS62" i="68"/>
  <c r="AS78" i="68"/>
  <c r="AS54" i="68"/>
  <c r="AS77" i="68"/>
  <c r="AS106" i="68"/>
  <c r="AS108" i="68"/>
  <c r="AS74" i="68"/>
  <c r="AS95" i="68"/>
  <c r="AS87" i="68"/>
  <c r="AS98" i="68"/>
  <c r="AS102" i="68"/>
  <c r="AS103" i="68"/>
  <c r="AS110" i="68"/>
  <c r="AS112" i="68"/>
  <c r="AS115" i="68"/>
  <c r="AS92" i="68"/>
  <c r="AS104" i="68"/>
  <c r="AS90" i="68"/>
  <c r="AS99" i="68"/>
  <c r="AS116" i="68"/>
  <c r="AS111" i="68"/>
  <c r="AS100" i="68"/>
  <c r="AS107" i="68"/>
  <c r="AS114" i="68"/>
  <c r="AU20" i="68"/>
  <c r="AU18" i="68"/>
  <c r="AU25" i="68"/>
  <c r="AU27" i="68"/>
  <c r="AU31" i="68"/>
  <c r="AU21" i="68"/>
  <c r="AU29" i="68"/>
  <c r="AU36" i="68"/>
  <c r="AU40" i="68"/>
  <c r="AU44" i="68"/>
  <c r="AU48" i="68"/>
  <c r="AU52" i="68"/>
  <c r="AU19" i="68"/>
  <c r="AU22" i="68"/>
  <c r="AU26" i="68"/>
  <c r="AU28" i="68"/>
  <c r="AU38" i="68"/>
  <c r="AU45" i="68"/>
  <c r="AU47" i="68"/>
  <c r="AU54" i="68"/>
  <c r="AU58" i="68"/>
  <c r="AU62" i="68"/>
  <c r="AU66" i="68"/>
  <c r="AU70" i="68"/>
  <c r="AU74" i="68"/>
  <c r="AU78" i="68"/>
  <c r="AU82" i="68"/>
  <c r="AU86" i="68"/>
  <c r="AU90" i="68"/>
  <c r="AU32" i="68"/>
  <c r="AU33" i="68"/>
  <c r="AU39" i="68"/>
  <c r="AU41" i="68"/>
  <c r="AU51" i="68"/>
  <c r="AU53" i="68"/>
  <c r="AU56" i="68"/>
  <c r="AU63" i="68"/>
  <c r="AU65" i="68"/>
  <c r="AU72" i="68"/>
  <c r="AU79" i="68"/>
  <c r="AU81" i="68"/>
  <c r="AU88" i="68"/>
  <c r="AU91" i="68"/>
  <c r="AU95" i="68"/>
  <c r="AU99" i="68"/>
  <c r="AU103" i="68"/>
  <c r="AU107" i="68"/>
  <c r="AU111" i="68"/>
  <c r="AU115" i="68"/>
  <c r="AU24" i="68"/>
  <c r="AU34" i="68"/>
  <c r="AU23" i="68"/>
  <c r="AU46" i="68"/>
  <c r="AU30" i="68"/>
  <c r="AU35" i="68"/>
  <c r="AU37" i="68"/>
  <c r="AU50" i="68"/>
  <c r="AU60" i="68"/>
  <c r="AU61" i="68"/>
  <c r="AU49" i="68"/>
  <c r="AU57" i="68"/>
  <c r="AU43" i="68"/>
  <c r="AU64" i="68"/>
  <c r="AU76" i="68"/>
  <c r="AU77" i="68"/>
  <c r="AU89" i="68"/>
  <c r="AU42" i="68"/>
  <c r="AU55" i="68"/>
  <c r="AU67" i="68"/>
  <c r="AU68" i="68"/>
  <c r="AU80" i="68"/>
  <c r="AU93" i="68"/>
  <c r="AU100" i="68"/>
  <c r="AU102" i="68"/>
  <c r="AU69" i="68"/>
  <c r="AU71" i="68"/>
  <c r="AU84" i="68"/>
  <c r="AU59" i="68"/>
  <c r="AU85" i="68"/>
  <c r="AU87" i="68"/>
  <c r="AU92" i="68"/>
  <c r="AU73" i="68"/>
  <c r="AU98" i="68"/>
  <c r="AU101" i="68"/>
  <c r="AU105" i="68"/>
  <c r="AU96" i="68"/>
  <c r="AU97" i="68"/>
  <c r="AU83" i="68"/>
  <c r="AU94" i="68"/>
  <c r="AU109" i="68"/>
  <c r="AU116" i="68"/>
  <c r="AU112" i="68"/>
  <c r="AU114" i="68"/>
  <c r="AU106" i="68"/>
  <c r="AU113" i="68"/>
  <c r="AU108" i="68"/>
  <c r="AU75" i="68"/>
  <c r="AU104" i="68"/>
  <c r="AU110" i="68"/>
  <c r="AU117" i="68"/>
  <c r="AR19" i="68"/>
  <c r="AR24" i="68"/>
  <c r="AR21" i="68"/>
  <c r="AR26" i="68"/>
  <c r="AR30" i="68"/>
  <c r="AR34" i="68"/>
  <c r="AR20" i="68"/>
  <c r="AR22" i="68"/>
  <c r="AR28" i="68"/>
  <c r="AR35" i="68"/>
  <c r="AR39" i="68"/>
  <c r="AR43" i="68"/>
  <c r="AR47" i="68"/>
  <c r="AR51" i="68"/>
  <c r="AR25" i="68"/>
  <c r="AR32" i="68"/>
  <c r="AR33" i="68"/>
  <c r="AR37" i="68"/>
  <c r="AR44" i="68"/>
  <c r="AR46" i="68"/>
  <c r="AR53" i="68"/>
  <c r="AR57" i="68"/>
  <c r="AR61" i="68"/>
  <c r="AR65" i="68"/>
  <c r="AR69" i="68"/>
  <c r="AR73" i="68"/>
  <c r="AR77" i="68"/>
  <c r="AR81" i="68"/>
  <c r="AR85" i="68"/>
  <c r="AR89" i="68"/>
  <c r="AR31" i="68"/>
  <c r="AR45" i="68"/>
  <c r="AR55" i="68"/>
  <c r="AR62" i="68"/>
  <c r="AR64" i="68"/>
  <c r="AR71" i="68"/>
  <c r="AR78" i="68"/>
  <c r="AR80" i="68"/>
  <c r="AR87" i="68"/>
  <c r="AR94" i="68"/>
  <c r="AR98" i="68"/>
  <c r="AR102" i="68"/>
  <c r="AR106" i="68"/>
  <c r="AR110" i="68"/>
  <c r="AR114" i="68"/>
  <c r="AR23" i="68"/>
  <c r="AR29" i="68"/>
  <c r="AR27" i="68"/>
  <c r="AR18" i="68"/>
  <c r="AR41" i="68"/>
  <c r="AR49" i="68"/>
  <c r="AR50" i="68"/>
  <c r="AR42" i="68"/>
  <c r="AR48" i="68"/>
  <c r="AR54" i="68"/>
  <c r="AR38" i="68"/>
  <c r="AR60" i="68"/>
  <c r="AR58" i="68"/>
  <c r="AR63" i="68"/>
  <c r="AR68" i="68"/>
  <c r="AR70" i="68"/>
  <c r="AR82" i="68"/>
  <c r="AR83" i="68"/>
  <c r="AR36" i="68"/>
  <c r="AR72" i="68"/>
  <c r="AR74" i="68"/>
  <c r="AR84" i="68"/>
  <c r="AR86" i="68"/>
  <c r="AR92" i="68"/>
  <c r="AR99" i="68"/>
  <c r="AR101" i="68"/>
  <c r="AR75" i="68"/>
  <c r="AR88" i="68"/>
  <c r="AR40" i="68"/>
  <c r="AR67" i="68"/>
  <c r="AR91" i="68"/>
  <c r="AR95" i="68"/>
  <c r="AR52" i="68"/>
  <c r="AR66" i="68"/>
  <c r="AR93" i="68"/>
  <c r="AR96" i="68"/>
  <c r="AR104" i="68"/>
  <c r="AR111" i="68"/>
  <c r="AR100" i="68"/>
  <c r="AR59" i="68"/>
  <c r="AR76" i="68"/>
  <c r="AR97" i="68"/>
  <c r="AR108" i="68"/>
  <c r="AR115" i="68"/>
  <c r="AR117" i="68"/>
  <c r="AR113" i="68"/>
  <c r="AR56" i="68"/>
  <c r="AR90" i="68"/>
  <c r="AR116" i="68"/>
  <c r="AR105" i="68"/>
  <c r="AR112" i="68"/>
  <c r="AR103" i="68"/>
  <c r="AR107" i="68"/>
  <c r="AR79" i="68"/>
  <c r="AR109" i="68"/>
  <c r="AV19" i="68"/>
  <c r="AV20" i="68"/>
  <c r="AV24" i="68"/>
  <c r="AV22" i="68"/>
  <c r="AV26" i="68"/>
  <c r="AV30" i="68"/>
  <c r="AV34" i="68"/>
  <c r="AV31" i="68"/>
  <c r="AV33" i="68"/>
  <c r="AV35" i="68"/>
  <c r="AV39" i="68"/>
  <c r="AV43" i="68"/>
  <c r="AV47" i="68"/>
  <c r="AV51" i="68"/>
  <c r="AV23" i="68"/>
  <c r="AV27" i="68"/>
  <c r="AV40" i="68"/>
  <c r="AV42" i="68"/>
  <c r="AV49" i="68"/>
  <c r="AV57" i="68"/>
  <c r="AV61" i="68"/>
  <c r="AV65" i="68"/>
  <c r="AV69" i="68"/>
  <c r="AV73" i="68"/>
  <c r="AV77" i="68"/>
  <c r="AV81" i="68"/>
  <c r="AV85" i="68"/>
  <c r="AV89" i="68"/>
  <c r="AV18" i="68"/>
  <c r="AV28" i="68"/>
  <c r="AV37" i="68"/>
  <c r="AV38" i="68"/>
  <c r="AV50" i="68"/>
  <c r="AV52" i="68"/>
  <c r="AV58" i="68"/>
  <c r="AV60" i="68"/>
  <c r="AV67" i="68"/>
  <c r="AV74" i="68"/>
  <c r="AV76" i="68"/>
  <c r="AV83" i="68"/>
  <c r="AV90" i="68"/>
  <c r="AV94" i="68"/>
  <c r="AV98" i="68"/>
  <c r="AV102" i="68"/>
  <c r="AV106" i="68"/>
  <c r="AV110" i="68"/>
  <c r="AV114" i="68"/>
  <c r="AV21" i="68"/>
  <c r="AV32" i="68"/>
  <c r="AV36" i="68"/>
  <c r="AV41" i="68"/>
  <c r="AV25" i="68"/>
  <c r="AV45" i="68"/>
  <c r="AV46" i="68"/>
  <c r="AV59" i="68"/>
  <c r="AV29" i="68"/>
  <c r="AV53" i="68"/>
  <c r="AV54" i="68"/>
  <c r="AV62" i="68"/>
  <c r="AV48" i="68"/>
  <c r="AV75" i="68"/>
  <c r="AV87" i="68"/>
  <c r="AV88" i="68"/>
  <c r="AV92" i="68"/>
  <c r="AV44" i="68"/>
  <c r="AV63" i="68"/>
  <c r="AV64" i="68"/>
  <c r="AV66" i="68"/>
  <c r="AV78" i="68"/>
  <c r="AV79" i="68"/>
  <c r="AV95" i="68"/>
  <c r="AV97" i="68"/>
  <c r="AV55" i="68"/>
  <c r="AV80" i="68"/>
  <c r="AV82" i="68"/>
  <c r="AV56" i="68"/>
  <c r="AV72" i="68"/>
  <c r="AV99" i="68"/>
  <c r="AV100" i="68"/>
  <c r="AV84" i="68"/>
  <c r="AV91" i="68"/>
  <c r="AV107" i="68"/>
  <c r="AV109" i="68"/>
  <c r="AV116" i="68"/>
  <c r="AV70" i="68"/>
  <c r="AV103" i="68"/>
  <c r="AV68" i="68"/>
  <c r="AV104" i="68"/>
  <c r="AV111" i="68"/>
  <c r="AV113" i="68"/>
  <c r="AV93" i="68"/>
  <c r="AV101" i="68"/>
  <c r="AV71" i="68"/>
  <c r="AV115" i="68"/>
  <c r="AV117" i="68"/>
  <c r="AV105" i="68"/>
  <c r="AV112" i="68"/>
  <c r="AV86" i="68"/>
  <c r="AV108" i="68"/>
  <c r="AV96" i="68"/>
  <c r="AR47" i="71"/>
  <c r="AP47" i="71"/>
  <c r="AW51" i="71"/>
  <c r="AW55" i="71"/>
  <c r="AW49" i="71"/>
  <c r="AW53" i="71"/>
  <c r="AW48" i="71"/>
  <c r="AW52" i="71"/>
  <c r="AW50" i="71"/>
  <c r="AW56" i="71"/>
  <c r="AW61" i="71"/>
  <c r="AW57" i="71"/>
  <c r="AW58" i="71"/>
  <c r="AW62" i="71"/>
  <c r="AW59" i="71"/>
  <c r="AW63" i="71"/>
  <c r="AW66" i="71"/>
  <c r="AW70" i="71"/>
  <c r="AW74" i="71"/>
  <c r="AW78" i="71"/>
  <c r="AW60" i="71"/>
  <c r="AW64" i="71"/>
  <c r="AW65" i="71"/>
  <c r="AW54" i="71"/>
  <c r="AW67" i="71"/>
  <c r="AW81" i="71"/>
  <c r="AW85" i="71"/>
  <c r="AW69" i="71"/>
  <c r="AW72" i="71"/>
  <c r="AW75" i="71"/>
  <c r="AW77" i="71"/>
  <c r="AW68" i="71"/>
  <c r="AW71" i="71"/>
  <c r="AW73" i="71"/>
  <c r="AW76" i="71"/>
  <c r="AW82" i="71"/>
  <c r="AW84" i="71"/>
  <c r="AW80" i="71"/>
  <c r="AW83" i="71"/>
  <c r="AW86" i="71"/>
  <c r="AW79" i="71"/>
  <c r="AU48" i="71"/>
  <c r="AU49" i="71"/>
  <c r="AU53" i="71"/>
  <c r="AU57" i="71"/>
  <c r="AU51" i="71"/>
  <c r="AU55" i="71"/>
  <c r="AU50" i="71"/>
  <c r="AU54" i="71"/>
  <c r="AU59" i="71"/>
  <c r="AU63" i="71"/>
  <c r="AU56" i="71"/>
  <c r="AU60" i="71"/>
  <c r="AU64" i="71"/>
  <c r="AU68" i="71"/>
  <c r="AU72" i="71"/>
  <c r="AU76" i="71"/>
  <c r="AU80" i="71"/>
  <c r="AU52" i="71"/>
  <c r="AU58" i="71"/>
  <c r="AU62" i="71"/>
  <c r="AU67" i="71"/>
  <c r="AU61" i="71"/>
  <c r="AU65" i="71"/>
  <c r="AU69" i="71"/>
  <c r="AU77" i="71"/>
  <c r="AU83" i="71"/>
  <c r="AU66" i="71"/>
  <c r="AU71" i="71"/>
  <c r="AU74" i="71"/>
  <c r="AU70" i="71"/>
  <c r="AU75" i="71"/>
  <c r="AU78" i="71"/>
  <c r="AU79" i="71"/>
  <c r="AU84" i="71"/>
  <c r="AU81" i="71"/>
  <c r="AU86" i="71"/>
  <c r="AU73" i="71"/>
  <c r="AU82" i="71"/>
  <c r="AU85" i="71"/>
  <c r="AV50" i="71"/>
  <c r="AV54" i="71"/>
  <c r="AV48" i="71"/>
  <c r="AV52" i="71"/>
  <c r="AV56" i="71"/>
  <c r="AV51" i="71"/>
  <c r="AV53" i="71"/>
  <c r="AV60" i="71"/>
  <c r="AV64" i="71"/>
  <c r="AV49" i="71"/>
  <c r="AV61" i="71"/>
  <c r="AV65" i="71"/>
  <c r="AV69" i="71"/>
  <c r="AV73" i="71"/>
  <c r="AV77" i="71"/>
  <c r="AV57" i="71"/>
  <c r="AV59" i="71"/>
  <c r="AV63" i="71"/>
  <c r="AV66" i="71"/>
  <c r="AV70" i="71"/>
  <c r="AV72" i="71"/>
  <c r="AV75" i="71"/>
  <c r="AV78" i="71"/>
  <c r="AV80" i="71"/>
  <c r="AV84" i="71"/>
  <c r="AV55" i="71"/>
  <c r="AV62" i="71"/>
  <c r="AV67" i="71"/>
  <c r="AV71" i="71"/>
  <c r="AV74" i="71"/>
  <c r="AV82" i="71"/>
  <c r="AV85" i="71"/>
  <c r="AV79" i="71"/>
  <c r="AV58" i="71"/>
  <c r="AV68" i="71"/>
  <c r="AV76" i="71"/>
  <c r="AV83" i="71"/>
  <c r="AV86" i="71"/>
  <c r="AV81" i="71"/>
  <c r="AT47" i="71"/>
  <c r="AX48" i="71"/>
  <c r="AX52" i="71"/>
  <c r="AX56" i="71"/>
  <c r="AX50" i="71"/>
  <c r="AX54" i="71"/>
  <c r="AX49" i="71"/>
  <c r="AX53" i="71"/>
  <c r="AX57" i="71"/>
  <c r="AX58" i="71"/>
  <c r="AX62" i="71"/>
  <c r="AX55" i="71"/>
  <c r="AX59" i="71"/>
  <c r="AX63" i="71"/>
  <c r="AX61" i="71"/>
  <c r="AX67" i="71"/>
  <c r="AX71" i="71"/>
  <c r="AX75" i="71"/>
  <c r="AX79" i="71"/>
  <c r="AX51" i="71"/>
  <c r="AX66" i="71"/>
  <c r="AX65" i="71"/>
  <c r="AX68" i="71"/>
  <c r="AX73" i="71"/>
  <c r="AX76" i="71"/>
  <c r="AX82" i="71"/>
  <c r="AX60" i="71"/>
  <c r="AX70" i="71"/>
  <c r="AX78" i="71"/>
  <c r="AX74" i="71"/>
  <c r="AX80" i="71"/>
  <c r="AX83" i="71"/>
  <c r="AX86" i="71"/>
  <c r="AX64" i="71"/>
  <c r="AX69" i="71"/>
  <c r="AX77" i="71"/>
  <c r="AX85" i="71"/>
  <c r="AX81" i="71"/>
  <c r="AX84" i="71"/>
  <c r="AX72" i="71"/>
  <c r="AY48" i="71"/>
  <c r="AY49" i="71"/>
  <c r="AY53" i="71"/>
  <c r="AY57" i="71"/>
  <c r="AY51" i="71"/>
  <c r="AY55" i="71"/>
  <c r="AY50" i="71"/>
  <c r="AY54" i="71"/>
  <c r="AY59" i="71"/>
  <c r="AY63" i="71"/>
  <c r="AY52" i="71"/>
  <c r="AY60" i="71"/>
  <c r="AY64" i="71"/>
  <c r="AY68" i="71"/>
  <c r="AY72" i="71"/>
  <c r="AY76" i="71"/>
  <c r="AY61" i="71"/>
  <c r="AY67" i="71"/>
  <c r="AY56" i="71"/>
  <c r="AY58" i="71"/>
  <c r="AY62" i="71"/>
  <c r="AY65" i="71"/>
  <c r="AY71" i="71"/>
  <c r="AY74" i="71"/>
  <c r="AY79" i="71"/>
  <c r="AY83" i="71"/>
  <c r="AY73" i="71"/>
  <c r="AY69" i="71"/>
  <c r="AY77" i="71"/>
  <c r="AY81" i="71"/>
  <c r="AY80" i="71"/>
  <c r="AY86" i="71"/>
  <c r="AY66" i="71"/>
  <c r="AY70" i="71"/>
  <c r="AY78" i="71"/>
  <c r="AY84" i="71"/>
  <c r="AY82" i="71"/>
  <c r="AY85" i="71"/>
  <c r="AY75" i="71"/>
  <c r="AS47" i="71"/>
  <c r="AQ47" i="71"/>
  <c r="BC46" i="71"/>
  <c r="AZ46" i="71"/>
  <c r="BD46" i="71"/>
  <c r="BA46" i="71"/>
  <c r="BB46" i="71"/>
  <c r="AZ45" i="71"/>
  <c r="BH16" i="68"/>
  <c r="BI16" i="68"/>
  <c r="BG16" i="68"/>
  <c r="BK16" i="68"/>
  <c r="BJ16" i="68"/>
  <c r="BL15" i="68"/>
  <c r="AX21" i="68"/>
  <c r="AX19" i="68"/>
  <c r="AX22" i="68"/>
  <c r="AX28" i="68"/>
  <c r="AX32" i="68"/>
  <c r="AX18" i="68"/>
  <c r="AX23" i="68"/>
  <c r="AX24" i="68"/>
  <c r="AX30" i="68"/>
  <c r="AX37" i="68"/>
  <c r="AX41" i="68"/>
  <c r="AX45" i="68"/>
  <c r="AX49" i="68"/>
  <c r="AX53" i="68"/>
  <c r="AX34" i="68"/>
  <c r="AX39" i="68"/>
  <c r="AX46" i="68"/>
  <c r="AX48" i="68"/>
  <c r="AX55" i="68"/>
  <c r="AX59" i="68"/>
  <c r="AX63" i="68"/>
  <c r="AX67" i="68"/>
  <c r="AX71" i="68"/>
  <c r="AX75" i="68"/>
  <c r="AX79" i="68"/>
  <c r="AX83" i="68"/>
  <c r="AX87" i="68"/>
  <c r="AX29" i="68"/>
  <c r="AX35" i="68"/>
  <c r="AX47" i="68"/>
  <c r="AX57" i="68"/>
  <c r="AX64" i="68"/>
  <c r="AX66" i="68"/>
  <c r="AX73" i="68"/>
  <c r="AX80" i="68"/>
  <c r="AX82" i="68"/>
  <c r="AX89" i="68"/>
  <c r="AX92" i="68"/>
  <c r="AX96" i="68"/>
  <c r="AX100" i="68"/>
  <c r="AX104" i="68"/>
  <c r="AX108" i="68"/>
  <c r="AX112" i="68"/>
  <c r="AX116" i="68"/>
  <c r="AX20" i="68"/>
  <c r="AX25" i="68"/>
  <c r="AX31" i="68"/>
  <c r="AX42" i="68"/>
  <c r="AX43" i="68"/>
  <c r="AX26" i="68"/>
  <c r="AX33" i="68"/>
  <c r="AX38" i="68"/>
  <c r="AX27" i="68"/>
  <c r="AX40" i="68"/>
  <c r="AX51" i="68"/>
  <c r="AX52" i="68"/>
  <c r="AX54" i="68"/>
  <c r="AX56" i="68"/>
  <c r="AX50" i="68"/>
  <c r="AX36" i="68"/>
  <c r="AX44" i="68"/>
  <c r="AX58" i="68"/>
  <c r="AX62" i="68"/>
  <c r="AX70" i="68"/>
  <c r="AX72" i="68"/>
  <c r="AX84" i="68"/>
  <c r="AX85" i="68"/>
  <c r="AX91" i="68"/>
  <c r="AX60" i="68"/>
  <c r="AX65" i="68"/>
  <c r="AX74" i="68"/>
  <c r="AX76" i="68"/>
  <c r="AX86" i="68"/>
  <c r="AX88" i="68"/>
  <c r="AX94" i="68"/>
  <c r="AX101" i="68"/>
  <c r="AX78" i="68"/>
  <c r="AX68" i="68"/>
  <c r="AX81" i="68"/>
  <c r="AX93" i="68"/>
  <c r="AX95" i="68"/>
  <c r="AX97" i="68"/>
  <c r="AX69" i="68"/>
  <c r="AX99" i="68"/>
  <c r="AX106" i="68"/>
  <c r="AX115" i="68"/>
  <c r="AX77" i="68"/>
  <c r="AX98" i="68"/>
  <c r="AX90" i="68"/>
  <c r="AX103" i="68"/>
  <c r="AX110" i="68"/>
  <c r="AX117" i="68"/>
  <c r="AX113" i="68"/>
  <c r="AX61" i="68"/>
  <c r="AX109" i="68"/>
  <c r="AX105" i="68"/>
  <c r="AX111" i="68"/>
  <c r="AX102" i="68"/>
  <c r="AX107" i="68"/>
  <c r="AX114" i="68"/>
  <c r="AZ19" i="68"/>
  <c r="AZ18" i="68"/>
  <c r="AZ24" i="68"/>
  <c r="AZ20" i="68"/>
  <c r="AZ21" i="68"/>
  <c r="AZ25" i="68"/>
  <c r="AZ26" i="68"/>
  <c r="AZ30" i="68"/>
  <c r="AZ34" i="68"/>
  <c r="AZ27" i="68"/>
  <c r="AZ29" i="68"/>
  <c r="AZ35" i="68"/>
  <c r="AZ39" i="68"/>
  <c r="AZ43" i="68"/>
  <c r="AZ47" i="68"/>
  <c r="AZ51" i="68"/>
  <c r="AZ31" i="68"/>
  <c r="AZ32" i="68"/>
  <c r="AZ36" i="68"/>
  <c r="AZ38" i="68"/>
  <c r="AZ45" i="68"/>
  <c r="AZ52" i="68"/>
  <c r="AZ57" i="68"/>
  <c r="AZ61" i="68"/>
  <c r="AZ65" i="68"/>
  <c r="AZ69" i="68"/>
  <c r="AZ73" i="68"/>
  <c r="AZ77" i="68"/>
  <c r="AZ81" i="68"/>
  <c r="AZ85" i="68"/>
  <c r="AZ89" i="68"/>
  <c r="AZ23" i="68"/>
  <c r="AZ42" i="68"/>
  <c r="AZ44" i="68"/>
  <c r="AZ54" i="68"/>
  <c r="AZ56" i="68"/>
  <c r="AZ63" i="68"/>
  <c r="AZ70" i="68"/>
  <c r="AZ72" i="68"/>
  <c r="AZ79" i="68"/>
  <c r="AZ86" i="68"/>
  <c r="AZ88" i="68"/>
  <c r="AZ90" i="68"/>
  <c r="AZ94" i="68"/>
  <c r="AZ98" i="68"/>
  <c r="AZ102" i="68"/>
  <c r="AZ106" i="68"/>
  <c r="AZ110" i="68"/>
  <c r="AZ114" i="68"/>
  <c r="AZ22" i="68"/>
  <c r="AZ33" i="68"/>
  <c r="AZ28" i="68"/>
  <c r="AZ40" i="68"/>
  <c r="AZ48" i="68"/>
  <c r="AZ49" i="68"/>
  <c r="AZ53" i="68"/>
  <c r="AZ64" i="68"/>
  <c r="AZ41" i="68"/>
  <c r="AZ59" i="68"/>
  <c r="AZ60" i="68"/>
  <c r="AZ50" i="68"/>
  <c r="AZ67" i="68"/>
  <c r="AZ68" i="68"/>
  <c r="AZ80" i="68"/>
  <c r="AZ82" i="68"/>
  <c r="AZ46" i="68"/>
  <c r="AZ62" i="68"/>
  <c r="AZ71" i="68"/>
  <c r="AZ83" i="68"/>
  <c r="AZ84" i="68"/>
  <c r="AZ91" i="68"/>
  <c r="AZ93" i="68"/>
  <c r="AZ100" i="68"/>
  <c r="AZ74" i="68"/>
  <c r="AZ87" i="68"/>
  <c r="AZ37" i="68"/>
  <c r="AZ66" i="68"/>
  <c r="AZ58" i="68"/>
  <c r="AZ76" i="68"/>
  <c r="AZ92" i="68"/>
  <c r="AZ95" i="68"/>
  <c r="AZ103" i="68"/>
  <c r="AZ105" i="68"/>
  <c r="AZ99" i="68"/>
  <c r="AZ75" i="68"/>
  <c r="AZ96" i="68"/>
  <c r="AZ97" i="68"/>
  <c r="AZ101" i="68"/>
  <c r="AZ107" i="68"/>
  <c r="AZ109" i="68"/>
  <c r="AZ116" i="68"/>
  <c r="AZ112" i="68"/>
  <c r="AZ117" i="68"/>
  <c r="AZ115" i="68"/>
  <c r="AZ78" i="68"/>
  <c r="AZ104" i="68"/>
  <c r="AZ111" i="68"/>
  <c r="AZ55" i="68"/>
  <c r="AZ113" i="68"/>
  <c r="AZ108" i="68"/>
  <c r="AW18" i="68"/>
  <c r="AW23" i="68"/>
  <c r="AW24" i="68"/>
  <c r="AW29" i="68"/>
  <c r="AW33" i="68"/>
  <c r="AW25" i="68"/>
  <c r="AW26" i="68"/>
  <c r="AW28" i="68"/>
  <c r="AW38" i="68"/>
  <c r="AW42" i="68"/>
  <c r="AW46" i="68"/>
  <c r="AW50" i="68"/>
  <c r="AW21" i="68"/>
  <c r="AW35" i="68"/>
  <c r="AW37" i="68"/>
  <c r="AW44" i="68"/>
  <c r="AW51" i="68"/>
  <c r="AW53" i="68"/>
  <c r="AW56" i="68"/>
  <c r="AW60" i="68"/>
  <c r="AW64" i="68"/>
  <c r="AW68" i="68"/>
  <c r="AW72" i="68"/>
  <c r="AW76" i="68"/>
  <c r="AW80" i="68"/>
  <c r="AW84" i="68"/>
  <c r="AW88" i="68"/>
  <c r="AW20" i="68"/>
  <c r="AW34" i="68"/>
  <c r="AW36" i="68"/>
  <c r="AW48" i="68"/>
  <c r="AW49" i="68"/>
  <c r="AW55" i="68"/>
  <c r="AW62" i="68"/>
  <c r="AW69" i="68"/>
  <c r="AW71" i="68"/>
  <c r="AW78" i="68"/>
  <c r="AW85" i="68"/>
  <c r="AW87" i="68"/>
  <c r="AW93" i="68"/>
  <c r="AW97" i="68"/>
  <c r="AW101" i="68"/>
  <c r="AW105" i="68"/>
  <c r="AW109" i="68"/>
  <c r="AW113" i="68"/>
  <c r="AW117" i="68"/>
  <c r="AW27" i="68"/>
  <c r="AW31" i="68"/>
  <c r="AW30" i="68"/>
  <c r="AW22" i="68"/>
  <c r="AW43" i="68"/>
  <c r="AW47" i="68"/>
  <c r="AW52" i="68"/>
  <c r="AW54" i="68"/>
  <c r="AW39" i="68"/>
  <c r="AW41" i="68"/>
  <c r="AW57" i="68"/>
  <c r="AW58" i="68"/>
  <c r="AW40" i="68"/>
  <c r="AW19" i="68"/>
  <c r="AW59" i="68"/>
  <c r="AW65" i="68"/>
  <c r="AW73" i="68"/>
  <c r="AW74" i="68"/>
  <c r="AW86" i="68"/>
  <c r="AW94" i="68"/>
  <c r="AW75" i="68"/>
  <c r="AW77" i="68"/>
  <c r="AW89" i="68"/>
  <c r="AW90" i="68"/>
  <c r="AW92" i="68"/>
  <c r="AW99" i="68"/>
  <c r="AW32" i="68"/>
  <c r="AW61" i="68"/>
  <c r="AW67" i="68"/>
  <c r="AW45" i="68"/>
  <c r="AW70" i="68"/>
  <c r="AW83" i="68"/>
  <c r="AW96" i="68"/>
  <c r="AW98" i="68"/>
  <c r="AW104" i="68"/>
  <c r="AW111" i="68"/>
  <c r="AW66" i="68"/>
  <c r="AW91" i="68"/>
  <c r="AW63" i="68"/>
  <c r="AW79" i="68"/>
  <c r="AW95" i="68"/>
  <c r="AW100" i="68"/>
  <c r="AW106" i="68"/>
  <c r="AW108" i="68"/>
  <c r="AW115" i="68"/>
  <c r="AW81" i="68"/>
  <c r="AW102" i="68"/>
  <c r="AW82" i="68"/>
  <c r="AW107" i="68"/>
  <c r="AW110" i="68"/>
  <c r="AW116" i="68"/>
  <c r="AW103" i="68"/>
  <c r="AW112" i="68"/>
  <c r="AW114" i="68"/>
  <c r="BA18" i="68"/>
  <c r="BA20" i="68"/>
  <c r="BA23" i="68"/>
  <c r="BA19" i="68"/>
  <c r="BA22" i="68"/>
  <c r="BA29" i="68"/>
  <c r="BA33" i="68"/>
  <c r="BA31" i="68"/>
  <c r="BA38" i="68"/>
  <c r="BA42" i="68"/>
  <c r="BA46" i="68"/>
  <c r="BA50" i="68"/>
  <c r="BA25" i="68"/>
  <c r="BA28" i="68"/>
  <c r="BA30" i="68"/>
  <c r="BA40" i="68"/>
  <c r="BA47" i="68"/>
  <c r="BA49" i="68"/>
  <c r="BA56" i="68"/>
  <c r="BA60" i="68"/>
  <c r="BA64" i="68"/>
  <c r="BA68" i="68"/>
  <c r="BA72" i="68"/>
  <c r="BA76" i="68"/>
  <c r="BA80" i="68"/>
  <c r="BA84" i="68"/>
  <c r="BA88" i="68"/>
  <c r="BA26" i="68"/>
  <c r="BA41" i="68"/>
  <c r="BA43" i="68"/>
  <c r="BA53" i="68"/>
  <c r="BA58" i="68"/>
  <c r="BA65" i="68"/>
  <c r="BA67" i="68"/>
  <c r="BA74" i="68"/>
  <c r="BA81" i="68"/>
  <c r="BA83" i="68"/>
  <c r="BA93" i="68"/>
  <c r="BA97" i="68"/>
  <c r="BA101" i="68"/>
  <c r="BA105" i="68"/>
  <c r="BA109" i="68"/>
  <c r="BA113" i="68"/>
  <c r="BA117" i="68"/>
  <c r="BA27" i="68"/>
  <c r="BA24" i="68"/>
  <c r="BA34" i="68"/>
  <c r="BA39" i="68"/>
  <c r="BA37" i="68"/>
  <c r="BA32" i="68"/>
  <c r="BA36" i="68"/>
  <c r="BA44" i="68"/>
  <c r="BA21" i="68"/>
  <c r="BA48" i="68"/>
  <c r="BA62" i="68"/>
  <c r="BA63" i="68"/>
  <c r="BA35" i="68"/>
  <c r="BA52" i="68"/>
  <c r="BA45" i="68"/>
  <c r="BA55" i="68"/>
  <c r="BA54" i="68"/>
  <c r="BA61" i="68"/>
  <c r="BA66" i="68"/>
  <c r="BA78" i="68"/>
  <c r="BA79" i="68"/>
  <c r="BA90" i="68"/>
  <c r="BA92" i="68"/>
  <c r="BA59" i="68"/>
  <c r="BA69" i="68"/>
  <c r="BA70" i="68"/>
  <c r="BA82" i="68"/>
  <c r="BA95" i="68"/>
  <c r="BA102" i="68"/>
  <c r="BA51" i="68"/>
  <c r="BA85" i="68"/>
  <c r="BA75" i="68"/>
  <c r="BA77" i="68"/>
  <c r="BA94" i="68"/>
  <c r="BA87" i="68"/>
  <c r="BA96" i="68"/>
  <c r="BA107" i="68"/>
  <c r="BA73" i="68"/>
  <c r="BA71" i="68"/>
  <c r="BA86" i="68"/>
  <c r="BA104" i="68"/>
  <c r="BA111" i="68"/>
  <c r="BA114" i="68"/>
  <c r="BA116" i="68"/>
  <c r="BA57" i="68"/>
  <c r="BA100" i="68"/>
  <c r="BA103" i="68"/>
  <c r="BA99" i="68"/>
  <c r="BA110" i="68"/>
  <c r="BA91" i="68"/>
  <c r="BA98" i="68"/>
  <c r="BA89" i="68"/>
  <c r="BA108" i="68"/>
  <c r="BA115" i="68"/>
  <c r="BA106" i="68"/>
  <c r="BA112" i="68"/>
  <c r="AY20" i="68"/>
  <c r="AY21" i="68"/>
  <c r="AY25" i="68"/>
  <c r="AY23" i="68"/>
  <c r="AY27" i="68"/>
  <c r="AY31" i="68"/>
  <c r="AY19" i="68"/>
  <c r="AY22" i="68"/>
  <c r="AY32" i="68"/>
  <c r="AY34" i="68"/>
  <c r="AY36" i="68"/>
  <c r="AY40" i="68"/>
  <c r="AY44" i="68"/>
  <c r="AY48" i="68"/>
  <c r="AY52" i="68"/>
  <c r="AY18" i="68"/>
  <c r="AY24" i="68"/>
  <c r="AY33" i="68"/>
  <c r="AY41" i="68"/>
  <c r="AY43" i="68"/>
  <c r="AY50" i="68"/>
  <c r="AY54" i="68"/>
  <c r="AY58" i="68"/>
  <c r="AY62" i="68"/>
  <c r="AY66" i="68"/>
  <c r="AY70" i="68"/>
  <c r="AY74" i="68"/>
  <c r="AY78" i="68"/>
  <c r="AY82" i="68"/>
  <c r="AY86" i="68"/>
  <c r="AY30" i="68"/>
  <c r="AY45" i="68"/>
  <c r="AY46" i="68"/>
  <c r="AY59" i="68"/>
  <c r="AY61" i="68"/>
  <c r="AY68" i="68"/>
  <c r="AY75" i="68"/>
  <c r="AY77" i="68"/>
  <c r="AY84" i="68"/>
  <c r="AY91" i="68"/>
  <c r="AY95" i="68"/>
  <c r="AY99" i="68"/>
  <c r="AY103" i="68"/>
  <c r="AY107" i="68"/>
  <c r="AY111" i="68"/>
  <c r="AY115" i="68"/>
  <c r="AY28" i="68"/>
  <c r="AY29" i="68"/>
  <c r="AY26" i="68"/>
  <c r="AY37" i="68"/>
  <c r="AY38" i="68"/>
  <c r="AY35" i="68"/>
  <c r="AY53" i="68"/>
  <c r="AY47" i="68"/>
  <c r="AY55" i="68"/>
  <c r="AY65" i="68"/>
  <c r="AY39" i="68"/>
  <c r="AY51" i="68"/>
  <c r="AY42" i="68"/>
  <c r="AY56" i="68"/>
  <c r="AY69" i="68"/>
  <c r="AY71" i="68"/>
  <c r="AY81" i="68"/>
  <c r="AY83" i="68"/>
  <c r="AY93" i="68"/>
  <c r="AY57" i="68"/>
  <c r="AY72" i="68"/>
  <c r="AY73" i="68"/>
  <c r="AY85" i="68"/>
  <c r="AY87" i="68"/>
  <c r="AY96" i="68"/>
  <c r="AY98" i="68"/>
  <c r="AY76" i="68"/>
  <c r="AY89" i="68"/>
  <c r="AY63" i="68"/>
  <c r="AY79" i="68"/>
  <c r="AY90" i="68"/>
  <c r="AY80" i="68"/>
  <c r="AY94" i="68"/>
  <c r="AY100" i="68"/>
  <c r="AY108" i="68"/>
  <c r="AY110" i="68"/>
  <c r="AY49" i="68"/>
  <c r="AY88" i="68"/>
  <c r="AY60" i="68"/>
  <c r="AY92" i="68"/>
  <c r="AY102" i="68"/>
  <c r="AY105" i="68"/>
  <c r="AY112" i="68"/>
  <c r="AY114" i="68"/>
  <c r="AY117" i="68"/>
  <c r="AY64" i="68"/>
  <c r="AY97" i="68"/>
  <c r="AY113" i="68"/>
  <c r="AY109" i="68"/>
  <c r="AY104" i="68"/>
  <c r="AY67" i="68"/>
  <c r="AY106" i="68"/>
  <c r="AY116" i="68"/>
  <c r="AY101" i="68"/>
  <c r="AZ48" i="71"/>
  <c r="AZ50" i="71"/>
  <c r="AZ54" i="71"/>
  <c r="AZ52" i="71"/>
  <c r="AZ56" i="71"/>
  <c r="AZ51" i="71"/>
  <c r="AZ49" i="71"/>
  <c r="AZ55" i="71"/>
  <c r="AZ60" i="71"/>
  <c r="AZ64" i="71"/>
  <c r="AZ61" i="71"/>
  <c r="AZ57" i="71"/>
  <c r="AZ58" i="71"/>
  <c r="AZ62" i="71"/>
  <c r="AZ65" i="71"/>
  <c r="AZ69" i="71"/>
  <c r="AZ73" i="71"/>
  <c r="AZ77" i="71"/>
  <c r="AZ59" i="71"/>
  <c r="AZ63" i="71"/>
  <c r="AZ53" i="71"/>
  <c r="AZ66" i="71"/>
  <c r="AZ67" i="71"/>
  <c r="AZ80" i="71"/>
  <c r="AZ84" i="71"/>
  <c r="AZ68" i="71"/>
  <c r="AZ71" i="71"/>
  <c r="AZ74" i="71"/>
  <c r="AZ76" i="71"/>
  <c r="AZ70" i="71"/>
  <c r="AZ72" i="71"/>
  <c r="AZ75" i="71"/>
  <c r="AZ78" i="71"/>
  <c r="AZ81" i="71"/>
  <c r="AZ83" i="71"/>
  <c r="AZ79" i="71"/>
  <c r="AZ82" i="71"/>
  <c r="AZ85" i="71"/>
  <c r="AZ86" i="71"/>
  <c r="BB48" i="71"/>
  <c r="BB52" i="71"/>
  <c r="BB56" i="71"/>
  <c r="BB50" i="71"/>
  <c r="BB54" i="71"/>
  <c r="BB49" i="71"/>
  <c r="BB53" i="71"/>
  <c r="BB58" i="71"/>
  <c r="BB62" i="71"/>
  <c r="BB51" i="71"/>
  <c r="BB57" i="71"/>
  <c r="BB59" i="71"/>
  <c r="BB63" i="71"/>
  <c r="BB60" i="71"/>
  <c r="BB64" i="71"/>
  <c r="BB67" i="71"/>
  <c r="BB71" i="71"/>
  <c r="BB75" i="71"/>
  <c r="BB79" i="71"/>
  <c r="BB66" i="71"/>
  <c r="BB55" i="71"/>
  <c r="BB70" i="71"/>
  <c r="BB78" i="71"/>
  <c r="BB82" i="71"/>
  <c r="BB65" i="71"/>
  <c r="BB69" i="71"/>
  <c r="BB72" i="71"/>
  <c r="BB77" i="71"/>
  <c r="BB61" i="71"/>
  <c r="BB68" i="71"/>
  <c r="BB73" i="71"/>
  <c r="BB76" i="71"/>
  <c r="BB85" i="71"/>
  <c r="BB86" i="71"/>
  <c r="BB74" i="71"/>
  <c r="BB84" i="71"/>
  <c r="BB80" i="71"/>
  <c r="BB83" i="71"/>
  <c r="BB81" i="71"/>
  <c r="BC48" i="71"/>
  <c r="BC49" i="71"/>
  <c r="BC53" i="71"/>
  <c r="BC57" i="71"/>
  <c r="BC51" i="71"/>
  <c r="BC55" i="71"/>
  <c r="BC50" i="71"/>
  <c r="BC54" i="71"/>
  <c r="BC52" i="71"/>
  <c r="BC59" i="71"/>
  <c r="BC63" i="71"/>
  <c r="BC56" i="71"/>
  <c r="BC60" i="71"/>
  <c r="BC64" i="71"/>
  <c r="BC68" i="71"/>
  <c r="BC72" i="71"/>
  <c r="BC76" i="71"/>
  <c r="BC58" i="71"/>
  <c r="BC62" i="71"/>
  <c r="BC67" i="71"/>
  <c r="BC61" i="71"/>
  <c r="BC65" i="71"/>
  <c r="BC73" i="71"/>
  <c r="BC83" i="71"/>
  <c r="BC70" i="71"/>
  <c r="BC75" i="71"/>
  <c r="BC78" i="71"/>
  <c r="BC66" i="71"/>
  <c r="BC71" i="71"/>
  <c r="BC74" i="71"/>
  <c r="BC80" i="71"/>
  <c r="BC79" i="71"/>
  <c r="BC82" i="71"/>
  <c r="BC85" i="71"/>
  <c r="BC86" i="71"/>
  <c r="BC81" i="71"/>
  <c r="BC69" i="71"/>
  <c r="BC84" i="71"/>
  <c r="BC77" i="71"/>
  <c r="AX47" i="71"/>
  <c r="BE45" i="71"/>
  <c r="BG46" i="71"/>
  <c r="BH46" i="71"/>
  <c r="BE46" i="71"/>
  <c r="BI46" i="71"/>
  <c r="BF46" i="71"/>
  <c r="BL16" i="68"/>
  <c r="BP16" i="68"/>
  <c r="BM16" i="68"/>
  <c r="BQ15" i="68"/>
  <c r="BO16" i="68"/>
  <c r="BN16" i="68"/>
  <c r="BA51" i="71"/>
  <c r="BA55" i="71"/>
  <c r="BA49" i="71"/>
  <c r="BA53" i="71"/>
  <c r="BA52" i="71"/>
  <c r="BA61" i="71"/>
  <c r="BA58" i="71"/>
  <c r="BA62" i="71"/>
  <c r="BA50" i="71"/>
  <c r="BA54" i="71"/>
  <c r="BA56" i="71"/>
  <c r="BA66" i="71"/>
  <c r="BA70" i="71"/>
  <c r="BA74" i="71"/>
  <c r="BA78" i="71"/>
  <c r="BA57" i="71"/>
  <c r="BA65" i="71"/>
  <c r="BA60" i="71"/>
  <c r="BA64" i="71"/>
  <c r="BA67" i="71"/>
  <c r="BA59" i="71"/>
  <c r="BA69" i="71"/>
  <c r="BA72" i="71"/>
  <c r="BA75" i="71"/>
  <c r="BA77" i="71"/>
  <c r="BA81" i="71"/>
  <c r="BA85" i="71"/>
  <c r="BA63" i="71"/>
  <c r="BA48" i="71"/>
  <c r="BA68" i="71"/>
  <c r="BA73" i="71"/>
  <c r="BA76" i="71"/>
  <c r="BA79" i="71"/>
  <c r="BA82" i="71"/>
  <c r="BA84" i="71"/>
  <c r="BA71" i="71"/>
  <c r="BA86" i="71"/>
  <c r="BA80" i="71"/>
  <c r="BA83" i="71"/>
  <c r="AY47" i="71"/>
  <c r="AU47" i="71"/>
  <c r="BD50" i="71"/>
  <c r="BD54" i="71"/>
  <c r="BD48" i="71"/>
  <c r="BD52" i="71"/>
  <c r="BD56" i="71"/>
  <c r="BD51" i="71"/>
  <c r="BD57" i="71"/>
  <c r="BD60" i="71"/>
  <c r="BD64" i="71"/>
  <c r="BD61" i="71"/>
  <c r="BD53" i="71"/>
  <c r="BD55" i="71"/>
  <c r="BD65" i="71"/>
  <c r="BD69" i="71"/>
  <c r="BD73" i="71"/>
  <c r="BD77" i="71"/>
  <c r="BD49" i="71"/>
  <c r="BD59" i="71"/>
  <c r="BD63" i="71"/>
  <c r="BD66" i="71"/>
  <c r="BD62" i="71"/>
  <c r="BD68" i="71"/>
  <c r="BD71" i="71"/>
  <c r="BD74" i="71"/>
  <c r="BD76" i="71"/>
  <c r="BD79" i="71"/>
  <c r="BD80" i="71"/>
  <c r="BD84" i="71"/>
  <c r="BD67" i="71"/>
  <c r="BD58" i="71"/>
  <c r="BD70" i="71"/>
  <c r="BD78" i="71"/>
  <c r="BD81" i="71"/>
  <c r="BD83" i="71"/>
  <c r="BD72" i="71"/>
  <c r="BD75" i="71"/>
  <c r="BD82" i="71"/>
  <c r="BD86" i="71"/>
  <c r="BD85" i="71"/>
  <c r="AV47" i="71"/>
  <c r="AW47" i="71"/>
  <c r="BC20" i="68"/>
  <c r="BC19" i="68"/>
  <c r="BC25" i="68"/>
  <c r="BC27" i="68"/>
  <c r="BC31" i="68"/>
  <c r="BC21" i="68"/>
  <c r="BC28" i="68"/>
  <c r="BC30" i="68"/>
  <c r="BC36" i="68"/>
  <c r="BC40" i="68"/>
  <c r="BC44" i="68"/>
  <c r="BC48" i="68"/>
  <c r="BC52" i="68"/>
  <c r="BC26" i="68"/>
  <c r="BC37" i="68"/>
  <c r="BC39" i="68"/>
  <c r="BC46" i="68"/>
  <c r="BC53" i="68"/>
  <c r="BC54" i="68"/>
  <c r="BC58" i="68"/>
  <c r="BC62" i="68"/>
  <c r="BC66" i="68"/>
  <c r="BC70" i="68"/>
  <c r="BC74" i="68"/>
  <c r="BC78" i="68"/>
  <c r="BC82" i="68"/>
  <c r="BC86" i="68"/>
  <c r="BC22" i="68"/>
  <c r="BC32" i="68"/>
  <c r="BC38" i="68"/>
  <c r="BC50" i="68"/>
  <c r="BC51" i="68"/>
  <c r="BC55" i="68"/>
  <c r="BC57" i="68"/>
  <c r="BC64" i="68"/>
  <c r="BC71" i="68"/>
  <c r="BC73" i="68"/>
  <c r="BC80" i="68"/>
  <c r="BC87" i="68"/>
  <c r="BC89" i="68"/>
  <c r="BC91" i="68"/>
  <c r="BC95" i="68"/>
  <c r="BC99" i="68"/>
  <c r="BC103" i="68"/>
  <c r="BC107" i="68"/>
  <c r="BC111" i="68"/>
  <c r="BC115" i="68"/>
  <c r="BC18" i="68"/>
  <c r="BC33" i="68"/>
  <c r="BC35" i="68"/>
  <c r="BC24" i="68"/>
  <c r="BC34" i="68"/>
  <c r="BC23" i="68"/>
  <c r="BC42" i="68"/>
  <c r="BC45" i="68"/>
  <c r="BC49" i="68"/>
  <c r="BC59" i="68"/>
  <c r="BC60" i="68"/>
  <c r="BC47" i="68"/>
  <c r="BC56" i="68"/>
  <c r="BC61" i="68"/>
  <c r="BC63" i="68"/>
  <c r="BC75" i="68"/>
  <c r="BC76" i="68"/>
  <c r="BC88" i="68"/>
  <c r="BC43" i="68"/>
  <c r="BC67" i="68"/>
  <c r="BC77" i="68"/>
  <c r="BC79" i="68"/>
  <c r="BC92" i="68"/>
  <c r="BC94" i="68"/>
  <c r="BC101" i="68"/>
  <c r="BC29" i="68"/>
  <c r="BC68" i="68"/>
  <c r="BC81" i="68"/>
  <c r="BC83" i="68"/>
  <c r="BC65" i="68"/>
  <c r="BC84" i="68"/>
  <c r="BC98" i="68"/>
  <c r="BC100" i="68"/>
  <c r="BC72" i="68"/>
  <c r="BC90" i="68"/>
  <c r="BC97" i="68"/>
  <c r="BC104" i="68"/>
  <c r="BC106" i="68"/>
  <c r="BC113" i="68"/>
  <c r="BC102" i="68"/>
  <c r="BC41" i="68"/>
  <c r="BC93" i="68"/>
  <c r="BC108" i="68"/>
  <c r="BC110" i="68"/>
  <c r="BC117" i="68"/>
  <c r="BC69" i="68"/>
  <c r="BC96" i="68"/>
  <c r="BC114" i="68"/>
  <c r="BC85" i="68"/>
  <c r="BC109" i="68"/>
  <c r="BC105" i="68"/>
  <c r="BC112" i="68"/>
  <c r="BC116" i="68"/>
  <c r="BE18" i="68"/>
  <c r="BE23" i="68"/>
  <c r="BE25" i="68"/>
  <c r="BE29" i="68"/>
  <c r="BE33" i="68"/>
  <c r="BE22" i="68"/>
  <c r="BE24" i="68"/>
  <c r="BE27" i="68"/>
  <c r="BE34" i="68"/>
  <c r="BE38" i="68"/>
  <c r="BE42" i="68"/>
  <c r="BE46" i="68"/>
  <c r="BE50" i="68"/>
  <c r="BE36" i="68"/>
  <c r="BE43" i="68"/>
  <c r="BE45" i="68"/>
  <c r="BE52" i="68"/>
  <c r="BE56" i="68"/>
  <c r="BE60" i="68"/>
  <c r="BE64" i="68"/>
  <c r="BE68" i="68"/>
  <c r="BE72" i="68"/>
  <c r="BE76" i="68"/>
  <c r="BE80" i="68"/>
  <c r="BE84" i="68"/>
  <c r="BE88" i="68"/>
  <c r="BE19" i="68"/>
  <c r="BE21" i="68"/>
  <c r="BE28" i="68"/>
  <c r="BE35" i="68"/>
  <c r="BE47" i="68"/>
  <c r="BE48" i="68"/>
  <c r="BE54" i="68"/>
  <c r="BE61" i="68"/>
  <c r="BE63" i="68"/>
  <c r="BE70" i="68"/>
  <c r="BE77" i="68"/>
  <c r="BE79" i="68"/>
  <c r="BE86" i="68"/>
  <c r="BE93" i="68"/>
  <c r="BE97" i="68"/>
  <c r="BE101" i="68"/>
  <c r="BE105" i="68"/>
  <c r="BE109" i="68"/>
  <c r="BE113" i="68"/>
  <c r="BE117" i="68"/>
  <c r="BE26" i="68"/>
  <c r="BE32" i="68"/>
  <c r="BE30" i="68"/>
  <c r="BE41" i="68"/>
  <c r="BE20" i="68"/>
  <c r="BE31" i="68"/>
  <c r="BE51" i="68"/>
  <c r="BE40" i="68"/>
  <c r="BE55" i="68"/>
  <c r="BE57" i="68"/>
  <c r="BE44" i="68"/>
  <c r="BE37" i="68"/>
  <c r="BE62" i="68"/>
  <c r="BE65" i="68"/>
  <c r="BE71" i="68"/>
  <c r="BE73" i="68"/>
  <c r="BE83" i="68"/>
  <c r="BE85" i="68"/>
  <c r="BE58" i="68"/>
  <c r="BE74" i="68"/>
  <c r="BE75" i="68"/>
  <c r="BE87" i="68"/>
  <c r="BE89" i="68"/>
  <c r="BE91" i="68"/>
  <c r="BE98" i="68"/>
  <c r="BE100" i="68"/>
  <c r="BE39" i="68"/>
  <c r="BE59" i="68"/>
  <c r="BE66" i="68"/>
  <c r="BE49" i="68"/>
  <c r="BE67" i="68"/>
  <c r="BE69" i="68"/>
  <c r="BE82" i="68"/>
  <c r="BE92" i="68"/>
  <c r="BE95" i="68"/>
  <c r="BE96" i="68"/>
  <c r="BE53" i="68"/>
  <c r="BE103" i="68"/>
  <c r="BE110" i="68"/>
  <c r="BE112" i="68"/>
  <c r="BE90" i="68"/>
  <c r="BE94" i="68"/>
  <c r="BE78" i="68"/>
  <c r="BE99" i="68"/>
  <c r="BE107" i="68"/>
  <c r="BE114" i="68"/>
  <c r="BE116" i="68"/>
  <c r="BE102" i="68"/>
  <c r="BE81" i="68"/>
  <c r="BE104" i="68"/>
  <c r="BE106" i="68"/>
  <c r="BE108" i="68"/>
  <c r="BE115" i="68"/>
  <c r="BE111" i="68"/>
  <c r="BD19" i="68"/>
  <c r="BD21" i="68"/>
  <c r="BD24" i="68"/>
  <c r="BD23" i="68"/>
  <c r="BD26" i="68"/>
  <c r="BD30" i="68"/>
  <c r="BD34" i="68"/>
  <c r="BD25" i="68"/>
  <c r="BD32" i="68"/>
  <c r="BD35" i="68"/>
  <c r="BD39" i="68"/>
  <c r="BD43" i="68"/>
  <c r="BD47" i="68"/>
  <c r="BD51" i="68"/>
  <c r="BD20" i="68"/>
  <c r="BD22" i="68"/>
  <c r="BD41" i="68"/>
  <c r="BD48" i="68"/>
  <c r="BD50" i="68"/>
  <c r="BD57" i="68"/>
  <c r="BD61" i="68"/>
  <c r="BD65" i="68"/>
  <c r="BD69" i="68"/>
  <c r="BD73" i="68"/>
  <c r="BD77" i="68"/>
  <c r="BD81" i="68"/>
  <c r="BD85" i="68"/>
  <c r="BD89" i="68"/>
  <c r="BD27" i="68"/>
  <c r="BD33" i="68"/>
  <c r="BD36" i="68"/>
  <c r="BD37" i="68"/>
  <c r="BD49" i="68"/>
  <c r="BD59" i="68"/>
  <c r="BD66" i="68"/>
  <c r="BD68" i="68"/>
  <c r="BD75" i="68"/>
  <c r="BD82" i="68"/>
  <c r="BD84" i="68"/>
  <c r="BD90" i="68"/>
  <c r="BD94" i="68"/>
  <c r="BD98" i="68"/>
  <c r="BD102" i="68"/>
  <c r="BD106" i="68"/>
  <c r="BD110" i="68"/>
  <c r="BD114" i="68"/>
  <c r="BD18" i="68"/>
  <c r="BD28" i="68"/>
  <c r="BD29" i="68"/>
  <c r="BD40" i="68"/>
  <c r="BD46" i="68"/>
  <c r="BD54" i="68"/>
  <c r="BD31" i="68"/>
  <c r="BD38" i="68"/>
  <c r="BD42" i="68"/>
  <c r="BD44" i="68"/>
  <c r="BD45" i="68"/>
  <c r="BD56" i="68"/>
  <c r="BD58" i="68"/>
  <c r="BD52" i="68"/>
  <c r="BD55" i="68"/>
  <c r="BD64" i="68"/>
  <c r="BD72" i="68"/>
  <c r="BD74" i="68"/>
  <c r="BD86" i="68"/>
  <c r="BD87" i="68"/>
  <c r="BD91" i="68"/>
  <c r="BD93" i="68"/>
  <c r="BD63" i="68"/>
  <c r="BD76" i="68"/>
  <c r="BD78" i="68"/>
  <c r="BD88" i="68"/>
  <c r="BD96" i="68"/>
  <c r="BD53" i="68"/>
  <c r="BD62" i="68"/>
  <c r="BD79" i="68"/>
  <c r="BD60" i="68"/>
  <c r="BD71" i="68"/>
  <c r="BD97" i="68"/>
  <c r="BD99" i="68"/>
  <c r="BD83" i="68"/>
  <c r="BD108" i="68"/>
  <c r="BD117" i="68"/>
  <c r="BD80" i="68"/>
  <c r="BD101" i="68"/>
  <c r="BD67" i="68"/>
  <c r="BD103" i="68"/>
  <c r="BD105" i="68"/>
  <c r="BD112" i="68"/>
  <c r="BD115" i="68"/>
  <c r="BD92" i="68"/>
  <c r="BD104" i="68"/>
  <c r="BD107" i="68"/>
  <c r="BD113" i="68"/>
  <c r="BD109" i="68"/>
  <c r="BD116" i="68"/>
  <c r="BD111" i="68"/>
  <c r="BD70" i="68"/>
  <c r="BD95" i="68"/>
  <c r="BD100" i="68"/>
  <c r="BB21" i="68"/>
  <c r="BB22" i="68"/>
  <c r="BB18" i="68"/>
  <c r="BB24" i="68"/>
  <c r="BB28" i="68"/>
  <c r="BB32" i="68"/>
  <c r="BB20" i="68"/>
  <c r="BB26" i="68"/>
  <c r="BB33" i="68"/>
  <c r="BB37" i="68"/>
  <c r="BB41" i="68"/>
  <c r="BB45" i="68"/>
  <c r="BB49" i="68"/>
  <c r="BB53" i="68"/>
  <c r="BB27" i="68"/>
  <c r="BB29" i="68"/>
  <c r="BB35" i="68"/>
  <c r="BB42" i="68"/>
  <c r="BB44" i="68"/>
  <c r="BB51" i="68"/>
  <c r="BB55" i="68"/>
  <c r="BB59" i="68"/>
  <c r="BB63" i="68"/>
  <c r="BB67" i="68"/>
  <c r="BB71" i="68"/>
  <c r="BB75" i="68"/>
  <c r="BB79" i="68"/>
  <c r="BB83" i="68"/>
  <c r="BB87" i="68"/>
  <c r="BB25" i="68"/>
  <c r="BB31" i="68"/>
  <c r="BB39" i="68"/>
  <c r="BB40" i="68"/>
  <c r="BB52" i="68"/>
  <c r="BB60" i="68"/>
  <c r="BB62" i="68"/>
  <c r="BB69" i="68"/>
  <c r="BB76" i="68"/>
  <c r="BB78" i="68"/>
  <c r="BB85" i="68"/>
  <c r="BB92" i="68"/>
  <c r="BB96" i="68"/>
  <c r="BB100" i="68"/>
  <c r="BB104" i="68"/>
  <c r="BB108" i="68"/>
  <c r="BB112" i="68"/>
  <c r="BB116" i="68"/>
  <c r="BB23" i="68"/>
  <c r="BB30" i="68"/>
  <c r="BB19" i="68"/>
  <c r="BB38" i="68"/>
  <c r="BB50" i="68"/>
  <c r="BB36" i="68"/>
  <c r="BB43" i="68"/>
  <c r="BB61" i="68"/>
  <c r="BB34" i="68"/>
  <c r="BB46" i="68"/>
  <c r="BB58" i="68"/>
  <c r="BB77" i="68"/>
  <c r="BB89" i="68"/>
  <c r="BB94" i="68"/>
  <c r="BB48" i="68"/>
  <c r="BB54" i="68"/>
  <c r="BB56" i="68"/>
  <c r="BB66" i="68"/>
  <c r="BB68" i="68"/>
  <c r="BB80" i="68"/>
  <c r="BB81" i="68"/>
  <c r="BB90" i="68"/>
  <c r="BB97" i="68"/>
  <c r="BB99" i="68"/>
  <c r="BB70" i="68"/>
  <c r="BB72" i="68"/>
  <c r="BB57" i="68"/>
  <c r="BB64" i="68"/>
  <c r="BB73" i="68"/>
  <c r="BB86" i="68"/>
  <c r="BB88" i="68"/>
  <c r="BB91" i="68"/>
  <c r="BB47" i="68"/>
  <c r="BB101" i="68"/>
  <c r="BB102" i="68"/>
  <c r="BB109" i="68"/>
  <c r="BB111" i="68"/>
  <c r="BB65" i="68"/>
  <c r="BB82" i="68"/>
  <c r="BB98" i="68"/>
  <c r="BB106" i="68"/>
  <c r="BB113" i="68"/>
  <c r="BB115" i="68"/>
  <c r="BB84" i="68"/>
  <c r="BB95" i="68"/>
  <c r="BB107" i="68"/>
  <c r="BB114" i="68"/>
  <c r="BB110" i="68"/>
  <c r="BB103" i="68"/>
  <c r="BB93" i="68"/>
  <c r="BB117" i="68"/>
  <c r="BB74" i="68"/>
  <c r="BB105" i="68"/>
  <c r="BF21" i="68"/>
  <c r="BF18" i="68"/>
  <c r="BF20" i="68"/>
  <c r="BF22" i="68"/>
  <c r="BF28" i="68"/>
  <c r="BF32" i="68"/>
  <c r="BF23" i="68"/>
  <c r="BF29" i="68"/>
  <c r="BF31" i="68"/>
  <c r="BF37" i="68"/>
  <c r="BF41" i="68"/>
  <c r="BF45" i="68"/>
  <c r="BF49" i="68"/>
  <c r="BF53" i="68"/>
  <c r="BF19" i="68"/>
  <c r="BF33" i="68"/>
  <c r="BF34" i="68"/>
  <c r="BF38" i="68"/>
  <c r="BF40" i="68"/>
  <c r="BF47" i="68"/>
  <c r="BF55" i="68"/>
  <c r="BF59" i="68"/>
  <c r="BF63" i="68"/>
  <c r="BF67" i="68"/>
  <c r="BF71" i="68"/>
  <c r="BF75" i="68"/>
  <c r="BF79" i="68"/>
  <c r="BF83" i="68"/>
  <c r="BF87" i="68"/>
  <c r="BF24" i="68"/>
  <c r="BF44" i="68"/>
  <c r="BF46" i="68"/>
  <c r="BF56" i="68"/>
  <c r="BF58" i="68"/>
  <c r="BF65" i="68"/>
  <c r="BF72" i="68"/>
  <c r="BF74" i="68"/>
  <c r="BF81" i="68"/>
  <c r="BF88" i="68"/>
  <c r="BF92" i="68"/>
  <c r="BF96" i="68"/>
  <c r="BF100" i="68"/>
  <c r="BF104" i="68"/>
  <c r="BF108" i="68"/>
  <c r="BF112" i="68"/>
  <c r="BF116" i="68"/>
  <c r="BF25" i="68"/>
  <c r="BF27" i="68"/>
  <c r="BF26" i="68"/>
  <c r="BF36" i="68"/>
  <c r="BF42" i="68"/>
  <c r="BF39" i="68"/>
  <c r="BF52" i="68"/>
  <c r="BF50" i="68"/>
  <c r="BF51" i="68"/>
  <c r="BF54" i="68"/>
  <c r="BF43" i="68"/>
  <c r="BF48" i="68"/>
  <c r="BF57" i="68"/>
  <c r="BF35" i="68"/>
  <c r="BF60" i="68"/>
  <c r="BF69" i="68"/>
  <c r="BF70" i="68"/>
  <c r="BF82" i="68"/>
  <c r="BF84" i="68"/>
  <c r="BF90" i="68"/>
  <c r="BF30" i="68"/>
  <c r="BF61" i="68"/>
  <c r="BF64" i="68"/>
  <c r="BF73" i="68"/>
  <c r="BF85" i="68"/>
  <c r="BF86" i="68"/>
  <c r="BF93" i="68"/>
  <c r="BF95" i="68"/>
  <c r="BF102" i="68"/>
  <c r="BF77" i="68"/>
  <c r="BF78" i="68"/>
  <c r="BF80" i="68"/>
  <c r="BF68" i="68"/>
  <c r="BF98" i="68"/>
  <c r="BF99" i="68"/>
  <c r="BF105" i="68"/>
  <c r="BF107" i="68"/>
  <c r="BF103" i="68"/>
  <c r="BF89" i="68"/>
  <c r="BF91" i="68"/>
  <c r="BF109" i="68"/>
  <c r="BF111" i="68"/>
  <c r="BF114" i="68"/>
  <c r="BF76" i="68"/>
  <c r="BF97" i="68"/>
  <c r="BF66" i="68"/>
  <c r="BF110" i="68"/>
  <c r="BF117" i="68"/>
  <c r="BF101" i="68"/>
  <c r="BF106" i="68"/>
  <c r="BF113" i="68"/>
  <c r="BF115" i="68"/>
  <c r="BF62" i="68"/>
  <c r="BF94" i="68"/>
  <c r="BH48" i="71"/>
  <c r="BH50" i="71"/>
  <c r="BH54" i="71"/>
  <c r="BH52" i="71"/>
  <c r="BH56" i="71"/>
  <c r="BH51" i="71"/>
  <c r="BH55" i="71"/>
  <c r="BH60" i="71"/>
  <c r="BH64" i="71"/>
  <c r="BH53" i="71"/>
  <c r="BH57" i="71"/>
  <c r="BH61" i="71"/>
  <c r="BH49" i="71"/>
  <c r="BH58" i="71"/>
  <c r="BH62" i="71"/>
  <c r="BH65" i="71"/>
  <c r="BH69" i="71"/>
  <c r="BH73" i="71"/>
  <c r="BH77" i="71"/>
  <c r="BH59" i="71"/>
  <c r="BH63" i="71"/>
  <c r="BH66" i="71"/>
  <c r="BH80" i="71"/>
  <c r="BH84" i="71"/>
  <c r="BH70" i="71"/>
  <c r="BH72" i="71"/>
  <c r="BH75" i="71"/>
  <c r="BH78" i="71"/>
  <c r="BH68" i="71"/>
  <c r="BH71" i="71"/>
  <c r="BH74" i="71"/>
  <c r="BH76" i="71"/>
  <c r="BH79" i="71"/>
  <c r="BH67" i="71"/>
  <c r="BH82" i="71"/>
  <c r="BH85" i="71"/>
  <c r="BH81" i="71"/>
  <c r="BH83" i="71"/>
  <c r="BH86" i="71"/>
  <c r="BK46" i="71"/>
  <c r="BJ45" i="71"/>
  <c r="BL46" i="71"/>
  <c r="BM46" i="71"/>
  <c r="BJ46" i="71"/>
  <c r="BN46" i="71"/>
  <c r="BV15" i="68"/>
  <c r="BT16" i="68"/>
  <c r="BQ16" i="68"/>
  <c r="BU16" i="68"/>
  <c r="BS16" i="68"/>
  <c r="BR16" i="68"/>
  <c r="BG48" i="71"/>
  <c r="BG49" i="71"/>
  <c r="BG53" i="71"/>
  <c r="BG57" i="71"/>
  <c r="BG51" i="71"/>
  <c r="BG55" i="71"/>
  <c r="BG50" i="71"/>
  <c r="BG54" i="71"/>
  <c r="BG59" i="71"/>
  <c r="BG63" i="71"/>
  <c r="BG60" i="71"/>
  <c r="BG64" i="71"/>
  <c r="BG68" i="71"/>
  <c r="BG72" i="71"/>
  <c r="BG76" i="71"/>
  <c r="BG56" i="71"/>
  <c r="BG61" i="71"/>
  <c r="BG67" i="71"/>
  <c r="BG58" i="71"/>
  <c r="BG62" i="71"/>
  <c r="BG65" i="71"/>
  <c r="BG66" i="71"/>
  <c r="BG70" i="71"/>
  <c r="BG75" i="71"/>
  <c r="BG78" i="71"/>
  <c r="BG83" i="71"/>
  <c r="BG69" i="71"/>
  <c r="BG77" i="71"/>
  <c r="BG73" i="71"/>
  <c r="BG82" i="71"/>
  <c r="BG85" i="71"/>
  <c r="BG84" i="71"/>
  <c r="BG86" i="71"/>
  <c r="BG79" i="71"/>
  <c r="BG80" i="71"/>
  <c r="BG74" i="71"/>
  <c r="BG81" i="71"/>
  <c r="BG71" i="71"/>
  <c r="BG52" i="71"/>
  <c r="BA47" i="71"/>
  <c r="BI51" i="71"/>
  <c r="BI55" i="71"/>
  <c r="BI49" i="71"/>
  <c r="BI53" i="71"/>
  <c r="BI52" i="71"/>
  <c r="BI54" i="71"/>
  <c r="BI57" i="71"/>
  <c r="BI61" i="71"/>
  <c r="BI50" i="71"/>
  <c r="BI58" i="71"/>
  <c r="BI62" i="71"/>
  <c r="BI66" i="71"/>
  <c r="BI70" i="71"/>
  <c r="BI74" i="71"/>
  <c r="BI78" i="71"/>
  <c r="BI65" i="71"/>
  <c r="BI48" i="71"/>
  <c r="BI60" i="71"/>
  <c r="BI64" i="71"/>
  <c r="BI67" i="71"/>
  <c r="BI68" i="71"/>
  <c r="BI71" i="71"/>
  <c r="BI73" i="71"/>
  <c r="BI76" i="71"/>
  <c r="BI79" i="71"/>
  <c r="BI81" i="71"/>
  <c r="BI85" i="71"/>
  <c r="BI59" i="71"/>
  <c r="BI63" i="71"/>
  <c r="BI72" i="71"/>
  <c r="BI75" i="71"/>
  <c r="BI80" i="71"/>
  <c r="BI83" i="71"/>
  <c r="BI69" i="71"/>
  <c r="BI77" i="71"/>
  <c r="BI86" i="71"/>
  <c r="BI84" i="71"/>
  <c r="BI56" i="71"/>
  <c r="BI82" i="71"/>
  <c r="BC47" i="71"/>
  <c r="AZ47" i="71"/>
  <c r="BF48" i="71"/>
  <c r="BF52" i="71"/>
  <c r="BF56" i="71"/>
  <c r="BF50" i="71"/>
  <c r="BF54" i="71"/>
  <c r="BF49" i="71"/>
  <c r="BF53" i="71"/>
  <c r="BF51" i="71"/>
  <c r="BF58" i="71"/>
  <c r="BF62" i="71"/>
  <c r="BF55" i="71"/>
  <c r="BF59" i="71"/>
  <c r="BF63" i="71"/>
  <c r="BF61" i="71"/>
  <c r="BF67" i="71"/>
  <c r="BF71" i="71"/>
  <c r="BF75" i="71"/>
  <c r="BF79" i="71"/>
  <c r="BF66" i="71"/>
  <c r="BF57" i="71"/>
  <c r="BF69" i="71"/>
  <c r="BF72" i="71"/>
  <c r="BF77" i="71"/>
  <c r="BF82" i="71"/>
  <c r="BF74" i="71"/>
  <c r="BF64" i="71"/>
  <c r="BF70" i="71"/>
  <c r="BF78" i="71"/>
  <c r="BF84" i="71"/>
  <c r="BF86" i="71"/>
  <c r="BF60" i="71"/>
  <c r="BF68" i="71"/>
  <c r="BF73" i="71"/>
  <c r="BF76" i="71"/>
  <c r="BF81" i="71"/>
  <c r="BF85" i="71"/>
  <c r="BF65" i="71"/>
  <c r="BF80" i="71"/>
  <c r="BF83" i="71"/>
  <c r="BB47" i="71"/>
  <c r="BD47" i="71"/>
  <c r="BE51" i="71"/>
  <c r="BE55" i="71"/>
  <c r="BE49" i="71"/>
  <c r="BE53" i="71"/>
  <c r="BE48" i="71"/>
  <c r="BE52" i="71"/>
  <c r="BE56" i="71"/>
  <c r="BE61" i="71"/>
  <c r="BE54" i="71"/>
  <c r="BE58" i="71"/>
  <c r="BE62" i="71"/>
  <c r="BE59" i="71"/>
  <c r="BE63" i="71"/>
  <c r="BE66" i="71"/>
  <c r="BE70" i="71"/>
  <c r="BE74" i="71"/>
  <c r="BE78" i="71"/>
  <c r="BE50" i="71"/>
  <c r="BE60" i="71"/>
  <c r="BE64" i="71"/>
  <c r="BE65" i="71"/>
  <c r="BE67" i="71"/>
  <c r="BE81" i="71"/>
  <c r="BE85" i="71"/>
  <c r="BE68" i="71"/>
  <c r="BE71" i="71"/>
  <c r="BE73" i="71"/>
  <c r="BE76" i="71"/>
  <c r="BE57" i="71"/>
  <c r="BE69" i="71"/>
  <c r="BE72" i="71"/>
  <c r="BE75" i="71"/>
  <c r="BE77" i="71"/>
  <c r="BE80" i="71"/>
  <c r="BE83" i="71"/>
  <c r="BE82" i="71"/>
  <c r="BE84" i="71"/>
  <c r="BE86" i="71"/>
  <c r="BE79" i="71"/>
  <c r="BG20" i="68"/>
  <c r="BG25" i="68"/>
  <c r="BG19" i="68"/>
  <c r="BG21" i="68"/>
  <c r="BG22" i="68"/>
  <c r="BG24" i="68"/>
  <c r="BG27" i="68"/>
  <c r="BG31" i="68"/>
  <c r="BG18" i="68"/>
  <c r="BG26" i="68"/>
  <c r="BG33" i="68"/>
  <c r="BG36" i="68"/>
  <c r="BG40" i="68"/>
  <c r="BG44" i="68"/>
  <c r="BG48" i="68"/>
  <c r="BG52" i="68"/>
  <c r="BG23" i="68"/>
  <c r="BG30" i="68"/>
  <c r="BG32" i="68"/>
  <c r="BG35" i="68"/>
  <c r="BG42" i="68"/>
  <c r="BG49" i="68"/>
  <c r="BG51" i="68"/>
  <c r="BG54" i="68"/>
  <c r="BG58" i="68"/>
  <c r="BG62" i="68"/>
  <c r="BG66" i="68"/>
  <c r="BG70" i="68"/>
  <c r="BG74" i="68"/>
  <c r="BG78" i="68"/>
  <c r="BG82" i="68"/>
  <c r="BG86" i="68"/>
  <c r="BG29" i="68"/>
  <c r="BG34" i="68"/>
  <c r="BG43" i="68"/>
  <c r="BG45" i="68"/>
  <c r="BG60" i="68"/>
  <c r="BG67" i="68"/>
  <c r="BG69" i="68"/>
  <c r="BG76" i="68"/>
  <c r="BG83" i="68"/>
  <c r="BG85" i="68"/>
  <c r="BG91" i="68"/>
  <c r="BG95" i="68"/>
  <c r="BG99" i="68"/>
  <c r="BG103" i="68"/>
  <c r="BG107" i="68"/>
  <c r="BG111" i="68"/>
  <c r="BG115" i="68"/>
  <c r="BG28" i="68"/>
  <c r="BG37" i="68"/>
  <c r="BG39" i="68"/>
  <c r="BG41" i="68"/>
  <c r="BG47" i="68"/>
  <c r="BG53" i="68"/>
  <c r="BG46" i="68"/>
  <c r="BG64" i="68"/>
  <c r="BG65" i="68"/>
  <c r="BG57" i="68"/>
  <c r="BG68" i="68"/>
  <c r="BG80" i="68"/>
  <c r="BG81" i="68"/>
  <c r="BG92" i="68"/>
  <c r="BG94" i="68"/>
  <c r="BG38" i="68"/>
  <c r="BG50" i="68"/>
  <c r="BG55" i="68"/>
  <c r="BG71" i="68"/>
  <c r="BG72" i="68"/>
  <c r="BG84" i="68"/>
  <c r="BG90" i="68"/>
  <c r="BG97" i="68"/>
  <c r="BG56" i="68"/>
  <c r="BG63" i="68"/>
  <c r="BG73" i="68"/>
  <c r="BG75" i="68"/>
  <c r="BG88" i="68"/>
  <c r="BG89" i="68"/>
  <c r="BG59" i="68"/>
  <c r="BG79" i="68"/>
  <c r="BG93" i="68"/>
  <c r="BG109" i="68"/>
  <c r="BG61" i="68"/>
  <c r="BG100" i="68"/>
  <c r="BG101" i="68"/>
  <c r="BG102" i="68"/>
  <c r="BG104" i="68"/>
  <c r="BG106" i="68"/>
  <c r="BG113" i="68"/>
  <c r="BG116" i="68"/>
  <c r="BG87" i="68"/>
  <c r="BG98" i="68"/>
  <c r="BG77" i="68"/>
  <c r="BG112" i="68"/>
  <c r="BG108" i="68"/>
  <c r="BG114" i="68"/>
  <c r="BG96" i="68"/>
  <c r="BG110" i="68"/>
  <c r="BG117" i="68"/>
  <c r="BG105" i="68"/>
  <c r="BJ21" i="68"/>
  <c r="BJ22" i="68"/>
  <c r="BJ23" i="68"/>
  <c r="BJ25" i="68"/>
  <c r="BJ28" i="68"/>
  <c r="BJ32" i="68"/>
  <c r="BJ19" i="68"/>
  <c r="BJ20" i="68"/>
  <c r="BJ27" i="68"/>
  <c r="BJ34" i="68"/>
  <c r="BJ37" i="68"/>
  <c r="BJ41" i="68"/>
  <c r="BJ45" i="68"/>
  <c r="BJ49" i="68"/>
  <c r="BJ53" i="68"/>
  <c r="BJ26" i="68"/>
  <c r="BJ36" i="68"/>
  <c r="BJ43" i="68"/>
  <c r="BJ50" i="68"/>
  <c r="BJ52" i="68"/>
  <c r="BJ55" i="68"/>
  <c r="BJ59" i="68"/>
  <c r="BJ63" i="68"/>
  <c r="BJ67" i="68"/>
  <c r="BJ71" i="68"/>
  <c r="BJ75" i="68"/>
  <c r="BJ79" i="68"/>
  <c r="BJ83" i="68"/>
  <c r="BJ87" i="68"/>
  <c r="BJ30" i="68"/>
  <c r="BJ31" i="68"/>
  <c r="BJ38" i="68"/>
  <c r="BJ39" i="68"/>
  <c r="BJ51" i="68"/>
  <c r="BJ54" i="68"/>
  <c r="BJ61" i="68"/>
  <c r="BJ68" i="68"/>
  <c r="BJ70" i="68"/>
  <c r="BJ77" i="68"/>
  <c r="BJ84" i="68"/>
  <c r="BJ86" i="68"/>
  <c r="BJ92" i="68"/>
  <c r="BJ96" i="68"/>
  <c r="BJ100" i="68"/>
  <c r="BJ104" i="68"/>
  <c r="BJ108" i="68"/>
  <c r="BJ112" i="68"/>
  <c r="BJ116" i="68"/>
  <c r="BJ24" i="68"/>
  <c r="BJ18" i="68"/>
  <c r="BJ29" i="68"/>
  <c r="BJ35" i="68"/>
  <c r="BJ33" i="68"/>
  <c r="BJ44" i="68"/>
  <c r="BJ48" i="68"/>
  <c r="BJ58" i="68"/>
  <c r="BJ60" i="68"/>
  <c r="BJ42" i="68"/>
  <c r="BJ46" i="68"/>
  <c r="BJ47" i="68"/>
  <c r="BJ40" i="68"/>
  <c r="BJ56" i="68"/>
  <c r="BJ62" i="68"/>
  <c r="BJ74" i="68"/>
  <c r="BJ76" i="68"/>
  <c r="BJ88" i="68"/>
  <c r="BJ89" i="68"/>
  <c r="BJ93" i="68"/>
  <c r="BJ57" i="68"/>
  <c r="BJ66" i="68"/>
  <c r="BJ78" i="68"/>
  <c r="BJ80" i="68"/>
  <c r="BJ91" i="68"/>
  <c r="BJ98" i="68"/>
  <c r="BJ64" i="68"/>
  <c r="BJ65" i="68"/>
  <c r="BJ69" i="68"/>
  <c r="BJ82" i="68"/>
  <c r="BJ72" i="68"/>
  <c r="BJ85" i="68"/>
  <c r="BJ90" i="68"/>
  <c r="BJ99" i="68"/>
  <c r="BJ101" i="68"/>
  <c r="BJ103" i="68"/>
  <c r="BJ110" i="68"/>
  <c r="BJ95" i="68"/>
  <c r="BJ81" i="68"/>
  <c r="BJ94" i="68"/>
  <c r="BJ97" i="68"/>
  <c r="BJ105" i="68"/>
  <c r="BJ107" i="68"/>
  <c r="BJ114" i="68"/>
  <c r="BJ117" i="68"/>
  <c r="BJ102" i="68"/>
  <c r="BJ73" i="68"/>
  <c r="BJ111" i="68"/>
  <c r="BJ106" i="68"/>
  <c r="BJ113" i="68"/>
  <c r="BJ109" i="68"/>
  <c r="BJ115" i="68"/>
  <c r="BH19" i="68"/>
  <c r="BH24" i="68"/>
  <c r="BH18" i="68"/>
  <c r="BH20" i="68"/>
  <c r="BH26" i="68"/>
  <c r="BH30" i="68"/>
  <c r="BH34" i="68"/>
  <c r="BH28" i="68"/>
  <c r="BH35" i="68"/>
  <c r="BH39" i="68"/>
  <c r="BH43" i="68"/>
  <c r="BH47" i="68"/>
  <c r="BH51" i="68"/>
  <c r="BH29" i="68"/>
  <c r="BH31" i="68"/>
  <c r="BH37" i="68"/>
  <c r="BH44" i="68"/>
  <c r="BH46" i="68"/>
  <c r="BH53" i="68"/>
  <c r="BH57" i="68"/>
  <c r="BH61" i="68"/>
  <c r="BH65" i="68"/>
  <c r="BH69" i="68"/>
  <c r="BH73" i="68"/>
  <c r="BH77" i="68"/>
  <c r="BH81" i="68"/>
  <c r="BH85" i="68"/>
  <c r="BH89" i="68"/>
  <c r="BH41" i="68"/>
  <c r="BH42" i="68"/>
  <c r="BH55" i="68"/>
  <c r="BH62" i="68"/>
  <c r="BH64" i="68"/>
  <c r="BH71" i="68"/>
  <c r="BH78" i="68"/>
  <c r="BH80" i="68"/>
  <c r="BH87" i="68"/>
  <c r="BH90" i="68"/>
  <c r="BH94" i="68"/>
  <c r="BH98" i="68"/>
  <c r="BH102" i="68"/>
  <c r="BH106" i="68"/>
  <c r="BH110" i="68"/>
  <c r="BH114" i="68"/>
  <c r="BH21" i="68"/>
  <c r="BH22" i="68"/>
  <c r="BH23" i="68"/>
  <c r="BH25" i="68"/>
  <c r="BH27" i="68"/>
  <c r="BH32" i="68"/>
  <c r="BH38" i="68"/>
  <c r="BH36" i="68"/>
  <c r="BH48" i="68"/>
  <c r="BH52" i="68"/>
  <c r="BH63" i="68"/>
  <c r="BH40" i="68"/>
  <c r="BH45" i="68"/>
  <c r="BH33" i="68"/>
  <c r="BH49" i="68"/>
  <c r="BH50" i="68"/>
  <c r="BH58" i="68"/>
  <c r="BH59" i="68"/>
  <c r="BH66" i="68"/>
  <c r="BH67" i="68"/>
  <c r="BH79" i="68"/>
  <c r="BH60" i="68"/>
  <c r="BH68" i="68"/>
  <c r="BH70" i="68"/>
  <c r="BH82" i="68"/>
  <c r="BH83" i="68"/>
  <c r="BH92" i="68"/>
  <c r="BH99" i="68"/>
  <c r="BH101" i="68"/>
  <c r="BH84" i="68"/>
  <c r="BH86" i="68"/>
  <c r="BH76" i="68"/>
  <c r="BH93" i="68"/>
  <c r="BH75" i="68"/>
  <c r="BH91" i="68"/>
  <c r="BH100" i="68"/>
  <c r="BH104" i="68"/>
  <c r="BH54" i="68"/>
  <c r="BH74" i="68"/>
  <c r="BH95" i="68"/>
  <c r="BH96" i="68"/>
  <c r="BH108" i="68"/>
  <c r="BH115" i="68"/>
  <c r="BH117" i="68"/>
  <c r="BH111" i="68"/>
  <c r="BH113" i="68"/>
  <c r="BH72" i="68"/>
  <c r="BH88" i="68"/>
  <c r="BH97" i="68"/>
  <c r="BH105" i="68"/>
  <c r="BH112" i="68"/>
  <c r="BH56" i="68"/>
  <c r="BH103" i="68"/>
  <c r="BH109" i="68"/>
  <c r="BH116" i="68"/>
  <c r="BH107" i="68"/>
  <c r="BI18" i="68"/>
  <c r="BI19" i="68"/>
  <c r="BI21" i="68"/>
  <c r="BI23" i="68"/>
  <c r="BI29" i="68"/>
  <c r="BI33" i="68"/>
  <c r="BI30" i="68"/>
  <c r="BI32" i="68"/>
  <c r="BI38" i="68"/>
  <c r="BI42" i="68"/>
  <c r="BI46" i="68"/>
  <c r="BI50" i="68"/>
  <c r="BI24" i="68"/>
  <c r="BI25" i="68"/>
  <c r="BI27" i="68"/>
  <c r="BI28" i="68"/>
  <c r="BI39" i="68"/>
  <c r="BI41" i="68"/>
  <c r="BI48" i="68"/>
  <c r="BI56" i="68"/>
  <c r="BI60" i="68"/>
  <c r="BI64" i="68"/>
  <c r="BI68" i="68"/>
  <c r="BI72" i="68"/>
  <c r="BI76" i="68"/>
  <c r="BI80" i="68"/>
  <c r="BI84" i="68"/>
  <c r="BI88" i="68"/>
  <c r="BI40" i="68"/>
  <c r="BI52" i="68"/>
  <c r="BI53" i="68"/>
  <c r="BI57" i="68"/>
  <c r="BI59" i="68"/>
  <c r="BI66" i="68"/>
  <c r="BI73" i="68"/>
  <c r="BI75" i="68"/>
  <c r="BI82" i="68"/>
  <c r="BI89" i="68"/>
  <c r="BI93" i="68"/>
  <c r="BI97" i="68"/>
  <c r="BI101" i="68"/>
  <c r="BI105" i="68"/>
  <c r="BI109" i="68"/>
  <c r="BI113" i="68"/>
  <c r="BI117" i="68"/>
  <c r="BI31" i="68"/>
  <c r="BI34" i="68"/>
  <c r="BI22" i="68"/>
  <c r="BI43" i="68"/>
  <c r="BI26" i="68"/>
  <c r="BI35" i="68"/>
  <c r="BI37" i="68"/>
  <c r="BI49" i="68"/>
  <c r="BI47" i="68"/>
  <c r="BI61" i="68"/>
  <c r="BI62" i="68"/>
  <c r="BI36" i="68"/>
  <c r="BI54" i="68"/>
  <c r="BI45" i="68"/>
  <c r="BI77" i="68"/>
  <c r="BI78" i="68"/>
  <c r="BI91" i="68"/>
  <c r="BI20" i="68"/>
  <c r="BI65" i="68"/>
  <c r="BI67" i="68"/>
  <c r="BI69" i="68"/>
  <c r="BI79" i="68"/>
  <c r="BI81" i="68"/>
  <c r="BI94" i="68"/>
  <c r="BI96" i="68"/>
  <c r="BI71" i="68"/>
  <c r="BI74" i="68"/>
  <c r="BI87" i="68"/>
  <c r="BI100" i="68"/>
  <c r="BI63" i="68"/>
  <c r="BI86" i="68"/>
  <c r="BI95" i="68"/>
  <c r="BI102" i="68"/>
  <c r="BI106" i="68"/>
  <c r="BI108" i="68"/>
  <c r="BI115" i="68"/>
  <c r="BI44" i="68"/>
  <c r="BI83" i="68"/>
  <c r="BI55" i="68"/>
  <c r="BI70" i="68"/>
  <c r="BI85" i="68"/>
  <c r="BI103" i="68"/>
  <c r="BI110" i="68"/>
  <c r="BI112" i="68"/>
  <c r="BI58" i="68"/>
  <c r="BI99" i="68"/>
  <c r="BI90" i="68"/>
  <c r="BI92" i="68"/>
  <c r="BI116" i="68"/>
  <c r="BI98" i="68"/>
  <c r="BI107" i="68"/>
  <c r="BI114" i="68"/>
  <c r="BI51" i="68"/>
  <c r="BI104" i="68"/>
  <c r="BI111" i="68"/>
  <c r="BK20" i="68"/>
  <c r="BK18" i="68"/>
  <c r="BK25" i="68"/>
  <c r="BK27" i="68"/>
  <c r="BK31" i="68"/>
  <c r="BK24" i="68"/>
  <c r="BK29" i="68"/>
  <c r="BK36" i="68"/>
  <c r="BK40" i="68"/>
  <c r="BK44" i="68"/>
  <c r="BK48" i="68"/>
  <c r="BK52" i="68"/>
  <c r="BK21" i="68"/>
  <c r="BK38" i="68"/>
  <c r="BK45" i="68"/>
  <c r="BK47" i="68"/>
  <c r="BK54" i="68"/>
  <c r="BK58" i="68"/>
  <c r="BK62" i="68"/>
  <c r="BK66" i="68"/>
  <c r="BK70" i="68"/>
  <c r="BK74" i="68"/>
  <c r="BK78" i="68"/>
  <c r="BK82" i="68"/>
  <c r="BK86" i="68"/>
  <c r="BK23" i="68"/>
  <c r="BK26" i="68"/>
  <c r="BK35" i="68"/>
  <c r="BK37" i="68"/>
  <c r="BK49" i="68"/>
  <c r="BK50" i="68"/>
  <c r="BK56" i="68"/>
  <c r="BK63" i="68"/>
  <c r="BK65" i="68"/>
  <c r="BK72" i="68"/>
  <c r="BK79" i="68"/>
  <c r="BK81" i="68"/>
  <c r="BK88" i="68"/>
  <c r="BK91" i="68"/>
  <c r="BK95" i="68"/>
  <c r="BK99" i="68"/>
  <c r="BK103" i="68"/>
  <c r="BK107" i="68"/>
  <c r="BK111" i="68"/>
  <c r="BK115" i="68"/>
  <c r="BK19" i="68"/>
  <c r="BK33" i="68"/>
  <c r="BK28" i="68"/>
  <c r="BK34" i="68"/>
  <c r="BK39" i="68"/>
  <c r="BK43" i="68"/>
  <c r="BK22" i="68"/>
  <c r="BK32" i="68"/>
  <c r="BK41" i="68"/>
  <c r="BK53" i="68"/>
  <c r="BK57" i="68"/>
  <c r="BK59" i="68"/>
  <c r="BK30" i="68"/>
  <c r="BK51" i="68"/>
  <c r="BK55" i="68"/>
  <c r="BK60" i="68"/>
  <c r="BK73" i="68"/>
  <c r="BK75" i="68"/>
  <c r="BK85" i="68"/>
  <c r="BK87" i="68"/>
  <c r="BK90" i="68"/>
  <c r="BK76" i="68"/>
  <c r="BK77" i="68"/>
  <c r="BK89" i="68"/>
  <c r="BK93" i="68"/>
  <c r="BK100" i="68"/>
  <c r="BK102" i="68"/>
  <c r="BK46" i="68"/>
  <c r="BK67" i="68"/>
  <c r="BK80" i="68"/>
  <c r="BK61" i="68"/>
  <c r="BK83" i="68"/>
  <c r="BK94" i="68"/>
  <c r="BK97" i="68"/>
  <c r="BK98" i="68"/>
  <c r="BK71" i="68"/>
  <c r="BK96" i="68"/>
  <c r="BK105" i="68"/>
  <c r="BK114" i="68"/>
  <c r="BK92" i="68"/>
  <c r="BK109" i="68"/>
  <c r="BK116" i="68"/>
  <c r="BK112" i="68"/>
  <c r="BK42" i="68"/>
  <c r="BK68" i="68"/>
  <c r="BK101" i="68"/>
  <c r="BK106" i="68"/>
  <c r="BK113" i="68"/>
  <c r="BK108" i="68"/>
  <c r="BK64" i="68"/>
  <c r="BK84" i="68"/>
  <c r="BK104" i="68"/>
  <c r="BK110" i="68"/>
  <c r="BK117" i="68"/>
  <c r="BK69" i="68"/>
  <c r="BF47" i="71"/>
  <c r="BH47" i="71"/>
  <c r="BN48" i="71"/>
  <c r="BN52" i="71"/>
  <c r="BN56" i="71"/>
  <c r="BN50" i="71"/>
  <c r="BN54" i="71"/>
  <c r="BN49" i="71"/>
  <c r="BN53" i="71"/>
  <c r="BN57" i="71"/>
  <c r="BN58" i="71"/>
  <c r="BN62" i="71"/>
  <c r="BN55" i="71"/>
  <c r="BN59" i="71"/>
  <c r="BN63" i="71"/>
  <c r="BN61" i="71"/>
  <c r="BN67" i="71"/>
  <c r="BN71" i="71"/>
  <c r="BN75" i="71"/>
  <c r="BN79" i="71"/>
  <c r="BN66" i="71"/>
  <c r="BN51" i="71"/>
  <c r="BN64" i="71"/>
  <c r="BN65" i="71"/>
  <c r="BN68" i="71"/>
  <c r="BN73" i="71"/>
  <c r="BN76" i="71"/>
  <c r="BN82" i="71"/>
  <c r="BN70" i="71"/>
  <c r="BN78" i="71"/>
  <c r="BN60" i="71"/>
  <c r="BN74" i="71"/>
  <c r="BN69" i="71"/>
  <c r="BN77" i="71"/>
  <c r="BN80" i="71"/>
  <c r="BN83" i="71"/>
  <c r="BN86" i="71"/>
  <c r="BN72" i="71"/>
  <c r="BN85" i="71"/>
  <c r="BN81" i="71"/>
  <c r="BN84" i="71"/>
  <c r="BI47" i="71"/>
  <c r="BG47" i="71"/>
  <c r="BJ48" i="71"/>
  <c r="BJ52" i="71"/>
  <c r="BJ56" i="71"/>
  <c r="BJ50" i="71"/>
  <c r="BJ54" i="71"/>
  <c r="BJ49" i="71"/>
  <c r="BJ53" i="71"/>
  <c r="BJ58" i="71"/>
  <c r="BJ62" i="71"/>
  <c r="BJ59" i="71"/>
  <c r="BJ63" i="71"/>
  <c r="BJ57" i="71"/>
  <c r="BJ60" i="71"/>
  <c r="BJ64" i="71"/>
  <c r="BJ67" i="71"/>
  <c r="BJ71" i="71"/>
  <c r="BJ75" i="71"/>
  <c r="BJ79" i="71"/>
  <c r="BJ55" i="71"/>
  <c r="BJ66" i="71"/>
  <c r="BJ61" i="71"/>
  <c r="BJ74" i="71"/>
  <c r="BJ82" i="71"/>
  <c r="BJ68" i="71"/>
  <c r="BJ73" i="71"/>
  <c r="BJ76" i="71"/>
  <c r="BJ65" i="71"/>
  <c r="BJ69" i="71"/>
  <c r="BJ72" i="71"/>
  <c r="BJ77" i="71"/>
  <c r="BJ81" i="71"/>
  <c r="BJ86" i="71"/>
  <c r="BJ51" i="71"/>
  <c r="BJ70" i="71"/>
  <c r="BJ78" i="71"/>
  <c r="BJ80" i="71"/>
  <c r="BJ83" i="71"/>
  <c r="BJ84" i="71"/>
  <c r="BJ85" i="71"/>
  <c r="BK48" i="71"/>
  <c r="BK49" i="71"/>
  <c r="BK53" i="71"/>
  <c r="BK57" i="71"/>
  <c r="BK51" i="71"/>
  <c r="BK55" i="71"/>
  <c r="BK50" i="71"/>
  <c r="BK54" i="71"/>
  <c r="BK59" i="71"/>
  <c r="BK63" i="71"/>
  <c r="BK56" i="71"/>
  <c r="BK60" i="71"/>
  <c r="BK64" i="71"/>
  <c r="BK68" i="71"/>
  <c r="BK72" i="71"/>
  <c r="BK76" i="71"/>
  <c r="BK58" i="71"/>
  <c r="BK62" i="71"/>
  <c r="BK67" i="71"/>
  <c r="BK52" i="71"/>
  <c r="BK61" i="71"/>
  <c r="BK65" i="71"/>
  <c r="BK69" i="71"/>
  <c r="BK77" i="71"/>
  <c r="BK83" i="71"/>
  <c r="BK66" i="71"/>
  <c r="BK71" i="71"/>
  <c r="BK74" i="71"/>
  <c r="BK70" i="71"/>
  <c r="BK75" i="71"/>
  <c r="BK78" i="71"/>
  <c r="BK84" i="71"/>
  <c r="BK79" i="71"/>
  <c r="BK81" i="71"/>
  <c r="BK86" i="71"/>
  <c r="BK82" i="71"/>
  <c r="BK85" i="71"/>
  <c r="BK80" i="71"/>
  <c r="BK73" i="71"/>
  <c r="BM51" i="71"/>
  <c r="BM55" i="71"/>
  <c r="BM49" i="71"/>
  <c r="BM53" i="71"/>
  <c r="BM48" i="71"/>
  <c r="BM52" i="71"/>
  <c r="BM50" i="71"/>
  <c r="BM61" i="71"/>
  <c r="BM57" i="71"/>
  <c r="BM58" i="71"/>
  <c r="BM62" i="71"/>
  <c r="BM59" i="71"/>
  <c r="BM63" i="71"/>
  <c r="BM66" i="71"/>
  <c r="BM70" i="71"/>
  <c r="BM74" i="71"/>
  <c r="BM78" i="71"/>
  <c r="BM54" i="71"/>
  <c r="BM60" i="71"/>
  <c r="BM64" i="71"/>
  <c r="BM65" i="71"/>
  <c r="BM56" i="71"/>
  <c r="BM67" i="71"/>
  <c r="BM81" i="71"/>
  <c r="BM85" i="71"/>
  <c r="BM69" i="71"/>
  <c r="BM72" i="71"/>
  <c r="BM75" i="71"/>
  <c r="BM77" i="71"/>
  <c r="BM68" i="71"/>
  <c r="BM71" i="71"/>
  <c r="BM73" i="71"/>
  <c r="BM76" i="71"/>
  <c r="BM82" i="71"/>
  <c r="BM84" i="71"/>
  <c r="BM79" i="71"/>
  <c r="BM80" i="71"/>
  <c r="BM83" i="71"/>
  <c r="BM86" i="71"/>
  <c r="BE47" i="71"/>
  <c r="BO46" i="71"/>
  <c r="BS46" i="71"/>
  <c r="BP46" i="71"/>
  <c r="BO45" i="71"/>
  <c r="BQ46" i="71"/>
  <c r="BR46" i="71"/>
  <c r="BX16" i="68"/>
  <c r="CA15" i="68"/>
  <c r="BY16" i="68"/>
  <c r="BW16" i="68"/>
  <c r="BZ16" i="68"/>
  <c r="BV16" i="68"/>
  <c r="BL50" i="71"/>
  <c r="BL54" i="71"/>
  <c r="BL48" i="71"/>
  <c r="BL52" i="71"/>
  <c r="BL51" i="71"/>
  <c r="BL53" i="71"/>
  <c r="BL56" i="71"/>
  <c r="BL60" i="71"/>
  <c r="BL64" i="71"/>
  <c r="BL49" i="71"/>
  <c r="BL61" i="71"/>
  <c r="BL65" i="71"/>
  <c r="BL69" i="71"/>
  <c r="BL73" i="71"/>
  <c r="BL77" i="71"/>
  <c r="BL57" i="71"/>
  <c r="BL59" i="71"/>
  <c r="BL63" i="71"/>
  <c r="BL66" i="71"/>
  <c r="BL58" i="71"/>
  <c r="BL70" i="71"/>
  <c r="BL72" i="71"/>
  <c r="BL75" i="71"/>
  <c r="BL78" i="71"/>
  <c r="BL80" i="71"/>
  <c r="BL84" i="71"/>
  <c r="BL62" i="71"/>
  <c r="BL67" i="71"/>
  <c r="BL55" i="71"/>
  <c r="BL82" i="71"/>
  <c r="BL85" i="71"/>
  <c r="BL71" i="71"/>
  <c r="BL74" i="71"/>
  <c r="BL79" i="71"/>
  <c r="BL83" i="71"/>
  <c r="BL68" i="71"/>
  <c r="BL81" i="71"/>
  <c r="BL86" i="71"/>
  <c r="BL76" i="71"/>
  <c r="BN21" i="68"/>
  <c r="BN19" i="68"/>
  <c r="BN22" i="68"/>
  <c r="BN20" i="68"/>
  <c r="BN28" i="68"/>
  <c r="BN32" i="68"/>
  <c r="BN30" i="68"/>
  <c r="BN37" i="68"/>
  <c r="BN41" i="68"/>
  <c r="BN45" i="68"/>
  <c r="BN49" i="68"/>
  <c r="BN53" i="68"/>
  <c r="BN31" i="68"/>
  <c r="BN33" i="68"/>
  <c r="BN39" i="68"/>
  <c r="BN46" i="68"/>
  <c r="BN48" i="68"/>
  <c r="BN55" i="68"/>
  <c r="BN59" i="68"/>
  <c r="BN63" i="68"/>
  <c r="BN67" i="68"/>
  <c r="BN71" i="68"/>
  <c r="BN75" i="68"/>
  <c r="BN79" i="68"/>
  <c r="BN83" i="68"/>
  <c r="BN87" i="68"/>
  <c r="BN18" i="68"/>
  <c r="BN25" i="68"/>
  <c r="BN43" i="68"/>
  <c r="BN44" i="68"/>
  <c r="BN57" i="68"/>
  <c r="BN64" i="68"/>
  <c r="BN66" i="68"/>
  <c r="BN73" i="68"/>
  <c r="BN80" i="68"/>
  <c r="BN82" i="68"/>
  <c r="BN89" i="68"/>
  <c r="BN92" i="68"/>
  <c r="BN96" i="68"/>
  <c r="BN100" i="68"/>
  <c r="BN104" i="68"/>
  <c r="BN108" i="68"/>
  <c r="BN112" i="68"/>
  <c r="BN116" i="68"/>
  <c r="BN23" i="68"/>
  <c r="BN26" i="68"/>
  <c r="BN27" i="68"/>
  <c r="BN35" i="68"/>
  <c r="BN36" i="68"/>
  <c r="BN29" i="68"/>
  <c r="BN40" i="68"/>
  <c r="BN24" i="68"/>
  <c r="BN42" i="68"/>
  <c r="BN51" i="68"/>
  <c r="BN52" i="68"/>
  <c r="BN50" i="68"/>
  <c r="BN65" i="68"/>
  <c r="BN38" i="68"/>
  <c r="BN56" i="68"/>
  <c r="BN34" i="68"/>
  <c r="BN47" i="68"/>
  <c r="BN58" i="68"/>
  <c r="BN61" i="68"/>
  <c r="BN68" i="68"/>
  <c r="BN69" i="68"/>
  <c r="BN81" i="68"/>
  <c r="BN91" i="68"/>
  <c r="BN70" i="68"/>
  <c r="BN72" i="68"/>
  <c r="BN84" i="68"/>
  <c r="BN85" i="68"/>
  <c r="BN94" i="68"/>
  <c r="BN101" i="68"/>
  <c r="BN60" i="68"/>
  <c r="BN74" i="68"/>
  <c r="BN76" i="68"/>
  <c r="BN54" i="68"/>
  <c r="BN77" i="68"/>
  <c r="BN78" i="68"/>
  <c r="BN97" i="68"/>
  <c r="BN98" i="68"/>
  <c r="BN106" i="68"/>
  <c r="BN113" i="68"/>
  <c r="BN86" i="68"/>
  <c r="BN62" i="68"/>
  <c r="BN88" i="68"/>
  <c r="BN90" i="68"/>
  <c r="BN99" i="68"/>
  <c r="BN102" i="68"/>
  <c r="BN103" i="68"/>
  <c r="BN110" i="68"/>
  <c r="BN117" i="68"/>
  <c r="BN115" i="68"/>
  <c r="BN93" i="68"/>
  <c r="BN105" i="68"/>
  <c r="BN111" i="68"/>
  <c r="BN107" i="68"/>
  <c r="BN114" i="68"/>
  <c r="BN95" i="68"/>
  <c r="BN109" i="68"/>
  <c r="BP19" i="68"/>
  <c r="BP18" i="68"/>
  <c r="BP24" i="68"/>
  <c r="BP25" i="68"/>
  <c r="BP26" i="68"/>
  <c r="BP30" i="68"/>
  <c r="BP34" i="68"/>
  <c r="BP27" i="68"/>
  <c r="BP29" i="68"/>
  <c r="BP35" i="68"/>
  <c r="BP39" i="68"/>
  <c r="BP43" i="68"/>
  <c r="BP47" i="68"/>
  <c r="BP51" i="68"/>
  <c r="BP20" i="68"/>
  <c r="BP23" i="68"/>
  <c r="BP28" i="68"/>
  <c r="BP36" i="68"/>
  <c r="BP38" i="68"/>
  <c r="BP45" i="68"/>
  <c r="BP52" i="68"/>
  <c r="BP57" i="68"/>
  <c r="BP61" i="68"/>
  <c r="BP65" i="68"/>
  <c r="BP69" i="68"/>
  <c r="BP73" i="68"/>
  <c r="BP77" i="68"/>
  <c r="BP81" i="68"/>
  <c r="BP85" i="68"/>
  <c r="BP89" i="68"/>
  <c r="BP22" i="68"/>
  <c r="BP40" i="68"/>
  <c r="BP41" i="68"/>
  <c r="BP53" i="68"/>
  <c r="BP54" i="68"/>
  <c r="BP56" i="68"/>
  <c r="BP63" i="68"/>
  <c r="BP70" i="68"/>
  <c r="BP72" i="68"/>
  <c r="BP79" i="68"/>
  <c r="BP86" i="68"/>
  <c r="BP88" i="68"/>
  <c r="BP90" i="68"/>
  <c r="BP94" i="68"/>
  <c r="BP98" i="68"/>
  <c r="BP102" i="68"/>
  <c r="BP106" i="68"/>
  <c r="BP110" i="68"/>
  <c r="BP114" i="68"/>
  <c r="BP33" i="68"/>
  <c r="BP37" i="68"/>
  <c r="BP42" i="68"/>
  <c r="BP21" i="68"/>
  <c r="BP32" i="68"/>
  <c r="BP46" i="68"/>
  <c r="BP60" i="68"/>
  <c r="BP62" i="68"/>
  <c r="BP31" i="68"/>
  <c r="BP50" i="68"/>
  <c r="BP58" i="68"/>
  <c r="BP49" i="68"/>
  <c r="BP55" i="68"/>
  <c r="BP66" i="68"/>
  <c r="BP76" i="68"/>
  <c r="BP78" i="68"/>
  <c r="BP64" i="68"/>
  <c r="BP67" i="68"/>
  <c r="BP68" i="68"/>
  <c r="BP80" i="68"/>
  <c r="BP82" i="68"/>
  <c r="BP91" i="68"/>
  <c r="BP93" i="68"/>
  <c r="BP100" i="68"/>
  <c r="BP83" i="68"/>
  <c r="BP44" i="68"/>
  <c r="BP75" i="68"/>
  <c r="BP92" i="68"/>
  <c r="BP74" i="68"/>
  <c r="BP99" i="68"/>
  <c r="BP101" i="68"/>
  <c r="BP103" i="68"/>
  <c r="BP105" i="68"/>
  <c r="BP112" i="68"/>
  <c r="BP71" i="68"/>
  <c r="BP48" i="68"/>
  <c r="BP84" i="68"/>
  <c r="BP95" i="68"/>
  <c r="BP107" i="68"/>
  <c r="BP109" i="68"/>
  <c r="BP116" i="68"/>
  <c r="BP59" i="68"/>
  <c r="BP96" i="68"/>
  <c r="BP108" i="68"/>
  <c r="BP87" i="68"/>
  <c r="BP111" i="68"/>
  <c r="BP97" i="68"/>
  <c r="BP113" i="68"/>
  <c r="BP115" i="68"/>
  <c r="BP104" i="68"/>
  <c r="BP117" i="68"/>
  <c r="BO20" i="68"/>
  <c r="BO21" i="68"/>
  <c r="BO25" i="68"/>
  <c r="BO18" i="68"/>
  <c r="BO19" i="68"/>
  <c r="BO23" i="68"/>
  <c r="BO27" i="68"/>
  <c r="BO31" i="68"/>
  <c r="BO32" i="68"/>
  <c r="BO34" i="68"/>
  <c r="BO36" i="68"/>
  <c r="BO40" i="68"/>
  <c r="BO44" i="68"/>
  <c r="BO48" i="68"/>
  <c r="BO52" i="68"/>
  <c r="BO22" i="68"/>
  <c r="BO29" i="68"/>
  <c r="BO30" i="68"/>
  <c r="BO41" i="68"/>
  <c r="BO43" i="68"/>
  <c r="BO50" i="68"/>
  <c r="BO54" i="68"/>
  <c r="BO58" i="68"/>
  <c r="BO62" i="68"/>
  <c r="BO66" i="68"/>
  <c r="BO70" i="68"/>
  <c r="BO74" i="68"/>
  <c r="BO78" i="68"/>
  <c r="BO82" i="68"/>
  <c r="BO86" i="68"/>
  <c r="BO28" i="68"/>
  <c r="BO33" i="68"/>
  <c r="BO42" i="68"/>
  <c r="BO59" i="68"/>
  <c r="BO61" i="68"/>
  <c r="BO68" i="68"/>
  <c r="BO75" i="68"/>
  <c r="BO77" i="68"/>
  <c r="BO84" i="68"/>
  <c r="BO91" i="68"/>
  <c r="BO95" i="68"/>
  <c r="BO99" i="68"/>
  <c r="BO103" i="68"/>
  <c r="BO107" i="68"/>
  <c r="BO111" i="68"/>
  <c r="BO115" i="68"/>
  <c r="BO24" i="68"/>
  <c r="BO37" i="68"/>
  <c r="BO26" i="68"/>
  <c r="BO38" i="68"/>
  <c r="BO46" i="68"/>
  <c r="BO47" i="68"/>
  <c r="BO35" i="68"/>
  <c r="BO45" i="68"/>
  <c r="BO51" i="68"/>
  <c r="BO63" i="68"/>
  <c r="BO64" i="68"/>
  <c r="BO49" i="68"/>
  <c r="BO53" i="68"/>
  <c r="BO57" i="68"/>
  <c r="BO65" i="68"/>
  <c r="BO67" i="68"/>
  <c r="BO79" i="68"/>
  <c r="BO80" i="68"/>
  <c r="BO93" i="68"/>
  <c r="BO56" i="68"/>
  <c r="BO69" i="68"/>
  <c r="BO71" i="68"/>
  <c r="BO81" i="68"/>
  <c r="BO83" i="68"/>
  <c r="BO96" i="68"/>
  <c r="BO98" i="68"/>
  <c r="BO72" i="68"/>
  <c r="BO85" i="68"/>
  <c r="BO87" i="68"/>
  <c r="BO55" i="68"/>
  <c r="BO88" i="68"/>
  <c r="BO39" i="68"/>
  <c r="BO60" i="68"/>
  <c r="BO89" i="68"/>
  <c r="BO90" i="68"/>
  <c r="BO92" i="68"/>
  <c r="BO94" i="68"/>
  <c r="BO102" i="68"/>
  <c r="BO108" i="68"/>
  <c r="BO110" i="68"/>
  <c r="BO97" i="68"/>
  <c r="BO73" i="68"/>
  <c r="BO100" i="68"/>
  <c r="BO101" i="68"/>
  <c r="BO105" i="68"/>
  <c r="BO112" i="68"/>
  <c r="BO114" i="68"/>
  <c r="BO117" i="68"/>
  <c r="BO104" i="68"/>
  <c r="BO76" i="68"/>
  <c r="BO109" i="68"/>
  <c r="BO116" i="68"/>
  <c r="BO106" i="68"/>
  <c r="BO113" i="68"/>
  <c r="BL19" i="68"/>
  <c r="BL20" i="68"/>
  <c r="BL24" i="68"/>
  <c r="BL22" i="68"/>
  <c r="BL26" i="68"/>
  <c r="BL30" i="68"/>
  <c r="BL34" i="68"/>
  <c r="BL21" i="68"/>
  <c r="BL23" i="68"/>
  <c r="BL25" i="68"/>
  <c r="BL31" i="68"/>
  <c r="BL33" i="68"/>
  <c r="BL35" i="68"/>
  <c r="BL39" i="68"/>
  <c r="BL43" i="68"/>
  <c r="BL47" i="68"/>
  <c r="BL51" i="68"/>
  <c r="BL18" i="68"/>
  <c r="BL40" i="68"/>
  <c r="BL42" i="68"/>
  <c r="BL49" i="68"/>
  <c r="BL57" i="68"/>
  <c r="BL61" i="68"/>
  <c r="BL65" i="68"/>
  <c r="BL69" i="68"/>
  <c r="BL73" i="68"/>
  <c r="BL77" i="68"/>
  <c r="BL81" i="68"/>
  <c r="BL85" i="68"/>
  <c r="BL89" i="68"/>
  <c r="BL32" i="68"/>
  <c r="BL36" i="68"/>
  <c r="BL46" i="68"/>
  <c r="BL48" i="68"/>
  <c r="BL58" i="68"/>
  <c r="BL60" i="68"/>
  <c r="BL67" i="68"/>
  <c r="BL74" i="68"/>
  <c r="BL76" i="68"/>
  <c r="BL83" i="68"/>
  <c r="BL90" i="68"/>
  <c r="BL94" i="68"/>
  <c r="BL98" i="68"/>
  <c r="BL102" i="68"/>
  <c r="BL106" i="68"/>
  <c r="BL110" i="68"/>
  <c r="BL114" i="68"/>
  <c r="BL28" i="68"/>
  <c r="BL38" i="68"/>
  <c r="BL29" i="68"/>
  <c r="BL45" i="68"/>
  <c r="BL50" i="68"/>
  <c r="BL54" i="68"/>
  <c r="BL27" i="68"/>
  <c r="BL37" i="68"/>
  <c r="BL44" i="68"/>
  <c r="BL55" i="68"/>
  <c r="BL56" i="68"/>
  <c r="BL53" i="68"/>
  <c r="BL59" i="68"/>
  <c r="BL63" i="68"/>
  <c r="BL64" i="68"/>
  <c r="BL71" i="68"/>
  <c r="BL72" i="68"/>
  <c r="BL84" i="68"/>
  <c r="BL86" i="68"/>
  <c r="BL92" i="68"/>
  <c r="BL52" i="68"/>
  <c r="BL62" i="68"/>
  <c r="BL75" i="68"/>
  <c r="BL87" i="68"/>
  <c r="BL88" i="68"/>
  <c r="BL95" i="68"/>
  <c r="BL97" i="68"/>
  <c r="BL78" i="68"/>
  <c r="BL41" i="68"/>
  <c r="BL68" i="68"/>
  <c r="BL70" i="68"/>
  <c r="BL96" i="68"/>
  <c r="BL82" i="68"/>
  <c r="BL107" i="68"/>
  <c r="BL109" i="68"/>
  <c r="BL116" i="68"/>
  <c r="BL93" i="68"/>
  <c r="BL100" i="68"/>
  <c r="BL66" i="68"/>
  <c r="BL104" i="68"/>
  <c r="BL111" i="68"/>
  <c r="BL113" i="68"/>
  <c r="BL79" i="68"/>
  <c r="BL91" i="68"/>
  <c r="BL103" i="68"/>
  <c r="BL101" i="68"/>
  <c r="BL117" i="68"/>
  <c r="BL80" i="68"/>
  <c r="BL105" i="68"/>
  <c r="BL112" i="68"/>
  <c r="BL108" i="68"/>
  <c r="BL115" i="68"/>
  <c r="BL99" i="68"/>
  <c r="BM18" i="68"/>
  <c r="BM23" i="68"/>
  <c r="BM21" i="68"/>
  <c r="BM24" i="68"/>
  <c r="BM29" i="68"/>
  <c r="BM33" i="68"/>
  <c r="BM22" i="68"/>
  <c r="BM26" i="68"/>
  <c r="BM28" i="68"/>
  <c r="BM38" i="68"/>
  <c r="BM42" i="68"/>
  <c r="BM46" i="68"/>
  <c r="BM50" i="68"/>
  <c r="BM32" i="68"/>
  <c r="BM34" i="68"/>
  <c r="BM35" i="68"/>
  <c r="BM37" i="68"/>
  <c r="BM44" i="68"/>
  <c r="BM51" i="68"/>
  <c r="BM53" i="68"/>
  <c r="BM56" i="68"/>
  <c r="BM60" i="68"/>
  <c r="BM64" i="68"/>
  <c r="BM68" i="68"/>
  <c r="BM72" i="68"/>
  <c r="BM76" i="68"/>
  <c r="BM80" i="68"/>
  <c r="BM84" i="68"/>
  <c r="BM88" i="68"/>
  <c r="BM20" i="68"/>
  <c r="BM27" i="68"/>
  <c r="BM45" i="68"/>
  <c r="BM47" i="68"/>
  <c r="BM55" i="68"/>
  <c r="BM62" i="68"/>
  <c r="BM69" i="68"/>
  <c r="BM71" i="68"/>
  <c r="BM78" i="68"/>
  <c r="BM85" i="68"/>
  <c r="BM87" i="68"/>
  <c r="BM93" i="68"/>
  <c r="BM97" i="68"/>
  <c r="BM101" i="68"/>
  <c r="BM105" i="68"/>
  <c r="BM109" i="68"/>
  <c r="BM113" i="68"/>
  <c r="BM117" i="68"/>
  <c r="BM19" i="68"/>
  <c r="BM30" i="68"/>
  <c r="BM31" i="68"/>
  <c r="BM40" i="68"/>
  <c r="BM41" i="68"/>
  <c r="BM25" i="68"/>
  <c r="BM39" i="68"/>
  <c r="BM43" i="68"/>
  <c r="BM49" i="68"/>
  <c r="BM54" i="68"/>
  <c r="BM48" i="68"/>
  <c r="BM52" i="68"/>
  <c r="BM61" i="68"/>
  <c r="BM70" i="68"/>
  <c r="BM82" i="68"/>
  <c r="BM83" i="68"/>
  <c r="BM94" i="68"/>
  <c r="BM59" i="68"/>
  <c r="BM63" i="68"/>
  <c r="BM73" i="68"/>
  <c r="BM74" i="68"/>
  <c r="BM86" i="68"/>
  <c r="BM90" i="68"/>
  <c r="BM92" i="68"/>
  <c r="BM99" i="68"/>
  <c r="BM36" i="68"/>
  <c r="BM57" i="68"/>
  <c r="BM89" i="68"/>
  <c r="BM58" i="68"/>
  <c r="BM66" i="68"/>
  <c r="BM79" i="68"/>
  <c r="BM81" i="68"/>
  <c r="BM91" i="68"/>
  <c r="BM95" i="68"/>
  <c r="BM65" i="68"/>
  <c r="BM67" i="68"/>
  <c r="BM104" i="68"/>
  <c r="BM111" i="68"/>
  <c r="BM75" i="68"/>
  <c r="BM96" i="68"/>
  <c r="BM77" i="68"/>
  <c r="BM98" i="68"/>
  <c r="BM106" i="68"/>
  <c r="BM108" i="68"/>
  <c r="BM115" i="68"/>
  <c r="BM103" i="68"/>
  <c r="BM102" i="68"/>
  <c r="BM116" i="68"/>
  <c r="BM100" i="68"/>
  <c r="BM112" i="68"/>
  <c r="BM107" i="68"/>
  <c r="BM114" i="68"/>
  <c r="BM110" i="68"/>
  <c r="BO48" i="71"/>
  <c r="BO49" i="71"/>
  <c r="BO53" i="71"/>
  <c r="BO57" i="71"/>
  <c r="BO51" i="71"/>
  <c r="BO55" i="71"/>
  <c r="BO50" i="71"/>
  <c r="BO54" i="71"/>
  <c r="BO59" i="71"/>
  <c r="BO63" i="71"/>
  <c r="BO52" i="71"/>
  <c r="BO60" i="71"/>
  <c r="BO64" i="71"/>
  <c r="BO56" i="71"/>
  <c r="BO68" i="71"/>
  <c r="BO72" i="71"/>
  <c r="BO76" i="71"/>
  <c r="BO61" i="71"/>
  <c r="BO67" i="71"/>
  <c r="BO58" i="71"/>
  <c r="BO62" i="71"/>
  <c r="BO65" i="71"/>
  <c r="BO71" i="71"/>
  <c r="BO74" i="71"/>
  <c r="BO79" i="71"/>
  <c r="BO83" i="71"/>
  <c r="BO73" i="71"/>
  <c r="BO69" i="71"/>
  <c r="BO77" i="71"/>
  <c r="BO66" i="71"/>
  <c r="BO81" i="71"/>
  <c r="BO75" i="71"/>
  <c r="BO80" i="71"/>
  <c r="BO86" i="71"/>
  <c r="BO84" i="71"/>
  <c r="BO70" i="71"/>
  <c r="BO85" i="71"/>
  <c r="BO78" i="71"/>
  <c r="BO82" i="71"/>
  <c r="BM47" i="71"/>
  <c r="BQ51" i="71"/>
  <c r="BQ55" i="71"/>
  <c r="BQ49" i="71"/>
  <c r="BQ53" i="71"/>
  <c r="BQ52" i="71"/>
  <c r="BQ56" i="71"/>
  <c r="BQ61" i="71"/>
  <c r="BQ48" i="71"/>
  <c r="BQ58" i="71"/>
  <c r="BQ62" i="71"/>
  <c r="BQ66" i="71"/>
  <c r="BQ70" i="71"/>
  <c r="BQ74" i="71"/>
  <c r="BQ78" i="71"/>
  <c r="BQ65" i="71"/>
  <c r="BQ57" i="71"/>
  <c r="BQ60" i="71"/>
  <c r="BQ64" i="71"/>
  <c r="BQ67" i="71"/>
  <c r="BQ69" i="71"/>
  <c r="BQ72" i="71"/>
  <c r="BQ75" i="71"/>
  <c r="BQ77" i="71"/>
  <c r="BQ81" i="71"/>
  <c r="BQ85" i="71"/>
  <c r="BQ54" i="71"/>
  <c r="BQ63" i="71"/>
  <c r="BQ71" i="71"/>
  <c r="BQ82" i="71"/>
  <c r="BQ84" i="71"/>
  <c r="BQ59" i="71"/>
  <c r="BQ79" i="71"/>
  <c r="BQ50" i="71"/>
  <c r="BQ68" i="71"/>
  <c r="BQ73" i="71"/>
  <c r="BQ76" i="71"/>
  <c r="BQ86" i="71"/>
  <c r="BQ80" i="71"/>
  <c r="BQ83" i="71"/>
  <c r="BW46" i="71"/>
  <c r="BT46" i="71"/>
  <c r="BX46" i="71"/>
  <c r="BU46" i="71"/>
  <c r="BT45" i="71"/>
  <c r="BV46" i="71"/>
  <c r="CB16" i="68"/>
  <c r="CC16" i="68"/>
  <c r="CA16" i="68"/>
  <c r="CE16" i="68"/>
  <c r="CD16" i="68"/>
  <c r="CF15" i="68"/>
  <c r="BJ47" i="71"/>
  <c r="BL47" i="71"/>
  <c r="BP48" i="71"/>
  <c r="BP50" i="71"/>
  <c r="BP54" i="71"/>
  <c r="BP52" i="71"/>
  <c r="BP51" i="71"/>
  <c r="BP49" i="71"/>
  <c r="BP55" i="71"/>
  <c r="BP60" i="71"/>
  <c r="BP64" i="71"/>
  <c r="BP56" i="71"/>
  <c r="BP61" i="71"/>
  <c r="BP58" i="71"/>
  <c r="BP62" i="71"/>
  <c r="BP65" i="71"/>
  <c r="BP69" i="71"/>
  <c r="BP73" i="71"/>
  <c r="BP77" i="71"/>
  <c r="BP53" i="71"/>
  <c r="BP59" i="71"/>
  <c r="BP63" i="71"/>
  <c r="BP66" i="71"/>
  <c r="BP57" i="71"/>
  <c r="BP67" i="71"/>
  <c r="BP80" i="71"/>
  <c r="BP84" i="71"/>
  <c r="BP68" i="71"/>
  <c r="BP71" i="71"/>
  <c r="BP74" i="71"/>
  <c r="BP76" i="71"/>
  <c r="BP70" i="71"/>
  <c r="BP72" i="71"/>
  <c r="BP75" i="71"/>
  <c r="BP78" i="71"/>
  <c r="BP79" i="71"/>
  <c r="BP81" i="71"/>
  <c r="BP83" i="71"/>
  <c r="BP82" i="71"/>
  <c r="BP85" i="71"/>
  <c r="BP86" i="71"/>
  <c r="BR48" i="71"/>
  <c r="BR52" i="71"/>
  <c r="BR56" i="71"/>
  <c r="BR50" i="71"/>
  <c r="BR54" i="71"/>
  <c r="BR49" i="71"/>
  <c r="BR53" i="71"/>
  <c r="BR58" i="71"/>
  <c r="BR62" i="71"/>
  <c r="BR51" i="71"/>
  <c r="BR57" i="71"/>
  <c r="BR59" i="71"/>
  <c r="BR63" i="71"/>
  <c r="BR60" i="71"/>
  <c r="BR64" i="71"/>
  <c r="BR67" i="71"/>
  <c r="BR71" i="71"/>
  <c r="BR75" i="71"/>
  <c r="BR79" i="71"/>
  <c r="BR66" i="71"/>
  <c r="BR55" i="71"/>
  <c r="BR70" i="71"/>
  <c r="BR78" i="71"/>
  <c r="BR82" i="71"/>
  <c r="BR61" i="71"/>
  <c r="BR65" i="71"/>
  <c r="BR69" i="71"/>
  <c r="BR72" i="71"/>
  <c r="BR77" i="71"/>
  <c r="BR68" i="71"/>
  <c r="BR73" i="71"/>
  <c r="BR76" i="71"/>
  <c r="BR74" i="71"/>
  <c r="BR85" i="71"/>
  <c r="BR86" i="71"/>
  <c r="BR84" i="71"/>
  <c r="BR80" i="71"/>
  <c r="BR83" i="71"/>
  <c r="BR81" i="71"/>
  <c r="BS48" i="71"/>
  <c r="BS49" i="71"/>
  <c r="BS53" i="71"/>
  <c r="BS57" i="71"/>
  <c r="BS51" i="71"/>
  <c r="BS55" i="71"/>
  <c r="BS50" i="71"/>
  <c r="BS54" i="71"/>
  <c r="BS52" i="71"/>
  <c r="BS59" i="71"/>
  <c r="BS63" i="71"/>
  <c r="BS60" i="71"/>
  <c r="BS64" i="71"/>
  <c r="BS68" i="71"/>
  <c r="BS72" i="71"/>
  <c r="BS76" i="71"/>
  <c r="BS56" i="71"/>
  <c r="BS58" i="71"/>
  <c r="BS62" i="71"/>
  <c r="BS67" i="71"/>
  <c r="BS61" i="71"/>
  <c r="BS65" i="71"/>
  <c r="BS73" i="71"/>
  <c r="BS83" i="71"/>
  <c r="BS70" i="71"/>
  <c r="BS75" i="71"/>
  <c r="BS78" i="71"/>
  <c r="BS66" i="71"/>
  <c r="BS71" i="71"/>
  <c r="BS74" i="71"/>
  <c r="BS80" i="71"/>
  <c r="BS69" i="71"/>
  <c r="BS77" i="71"/>
  <c r="BS82" i="71"/>
  <c r="BS85" i="71"/>
  <c r="BS86" i="71"/>
  <c r="BS81" i="71"/>
  <c r="BS79" i="71"/>
  <c r="BS84" i="71"/>
  <c r="BK47" i="71"/>
  <c r="BN47" i="71"/>
  <c r="BU18" i="68"/>
  <c r="BU23" i="68"/>
  <c r="BU20" i="68"/>
  <c r="BU25" i="68"/>
  <c r="BU29" i="68"/>
  <c r="BU33" i="68"/>
  <c r="BU21" i="68"/>
  <c r="BU27" i="68"/>
  <c r="BU34" i="68"/>
  <c r="BU38" i="68"/>
  <c r="BU42" i="68"/>
  <c r="BU46" i="68"/>
  <c r="BU50" i="68"/>
  <c r="BU19" i="68"/>
  <c r="BU31" i="68"/>
  <c r="BU32" i="68"/>
  <c r="BU36" i="68"/>
  <c r="BU43" i="68"/>
  <c r="BU45" i="68"/>
  <c r="BU52" i="68"/>
  <c r="BU56" i="68"/>
  <c r="BU60" i="68"/>
  <c r="BU64" i="68"/>
  <c r="BU68" i="68"/>
  <c r="BU72" i="68"/>
  <c r="BU76" i="68"/>
  <c r="BU80" i="68"/>
  <c r="BU84" i="68"/>
  <c r="BU88" i="68"/>
  <c r="BU24" i="68"/>
  <c r="BU26" i="68"/>
  <c r="BU44" i="68"/>
  <c r="BU54" i="68"/>
  <c r="BU61" i="68"/>
  <c r="BU63" i="68"/>
  <c r="BU70" i="68"/>
  <c r="BU77" i="68"/>
  <c r="BU79" i="68"/>
  <c r="BU86" i="68"/>
  <c r="BU93" i="68"/>
  <c r="BU97" i="68"/>
  <c r="BU101" i="68"/>
  <c r="BU105" i="68"/>
  <c r="BU109" i="68"/>
  <c r="BU113" i="68"/>
  <c r="BU117" i="68"/>
  <c r="BU28" i="68"/>
  <c r="BU39" i="68"/>
  <c r="BU40" i="68"/>
  <c r="BU22" i="68"/>
  <c r="BU30" i="68"/>
  <c r="BU41" i="68"/>
  <c r="BU48" i="68"/>
  <c r="BU49" i="68"/>
  <c r="BU65" i="68"/>
  <c r="BU35" i="68"/>
  <c r="BU55" i="68"/>
  <c r="BU37" i="68"/>
  <c r="BU51" i="68"/>
  <c r="BU57" i="68"/>
  <c r="BU67" i="68"/>
  <c r="BU69" i="68"/>
  <c r="BU81" i="68"/>
  <c r="BU82" i="68"/>
  <c r="BU47" i="68"/>
  <c r="BU53" i="68"/>
  <c r="BU62" i="68"/>
  <c r="BU71" i="68"/>
  <c r="BU73" i="68"/>
  <c r="BU83" i="68"/>
  <c r="BU85" i="68"/>
  <c r="BU91" i="68"/>
  <c r="BU98" i="68"/>
  <c r="BU100" i="68"/>
  <c r="BU58" i="68"/>
  <c r="BU75" i="68"/>
  <c r="BU59" i="68"/>
  <c r="BU78" i="68"/>
  <c r="BU90" i="68"/>
  <c r="BU66" i="68"/>
  <c r="BU96" i="68"/>
  <c r="BU103" i="68"/>
  <c r="BU110" i="68"/>
  <c r="BU89" i="68"/>
  <c r="BU87" i="68"/>
  <c r="BU102" i="68"/>
  <c r="BU107" i="68"/>
  <c r="BU114" i="68"/>
  <c r="BU116" i="68"/>
  <c r="BU112" i="68"/>
  <c r="BU74" i="68"/>
  <c r="BU95" i="68"/>
  <c r="BU106" i="68"/>
  <c r="BU92" i="68"/>
  <c r="BU115" i="68"/>
  <c r="BU94" i="68"/>
  <c r="BU104" i="68"/>
  <c r="BU111" i="68"/>
  <c r="BU99" i="68"/>
  <c r="BU108" i="68"/>
  <c r="BQ18" i="68"/>
  <c r="BQ20" i="68"/>
  <c r="BQ23" i="68"/>
  <c r="BQ22" i="68"/>
  <c r="BQ29" i="68"/>
  <c r="BQ33" i="68"/>
  <c r="BQ31" i="68"/>
  <c r="BQ38" i="68"/>
  <c r="BQ42" i="68"/>
  <c r="BQ46" i="68"/>
  <c r="BQ50" i="68"/>
  <c r="BQ24" i="68"/>
  <c r="BQ26" i="68"/>
  <c r="BQ27" i="68"/>
  <c r="BQ40" i="68"/>
  <c r="BQ47" i="68"/>
  <c r="BQ49" i="68"/>
  <c r="BQ56" i="68"/>
  <c r="BQ60" i="68"/>
  <c r="BQ64" i="68"/>
  <c r="BQ68" i="68"/>
  <c r="BQ72" i="68"/>
  <c r="BQ76" i="68"/>
  <c r="BQ80" i="68"/>
  <c r="BQ84" i="68"/>
  <c r="BQ88" i="68"/>
  <c r="BQ34" i="68"/>
  <c r="BQ37" i="68"/>
  <c r="BQ39" i="68"/>
  <c r="BQ51" i="68"/>
  <c r="BQ52" i="68"/>
  <c r="BQ58" i="68"/>
  <c r="BQ65" i="68"/>
  <c r="BQ67" i="68"/>
  <c r="BQ74" i="68"/>
  <c r="BQ81" i="68"/>
  <c r="BQ83" i="68"/>
  <c r="BQ93" i="68"/>
  <c r="BQ97" i="68"/>
  <c r="BQ101" i="68"/>
  <c r="BQ105" i="68"/>
  <c r="BQ109" i="68"/>
  <c r="BQ113" i="68"/>
  <c r="BQ117" i="68"/>
  <c r="BQ25" i="68"/>
  <c r="BQ28" i="68"/>
  <c r="BQ21" i="68"/>
  <c r="BQ32" i="68"/>
  <c r="BQ19" i="68"/>
  <c r="BQ30" i="68"/>
  <c r="BQ36" i="68"/>
  <c r="BQ48" i="68"/>
  <c r="BQ53" i="68"/>
  <c r="BQ59" i="68"/>
  <c r="BQ61" i="68"/>
  <c r="BQ43" i="68"/>
  <c r="BQ41" i="68"/>
  <c r="BQ44" i="68"/>
  <c r="BQ54" i="68"/>
  <c r="BQ75" i="68"/>
  <c r="BQ77" i="68"/>
  <c r="BQ87" i="68"/>
  <c r="BQ89" i="68"/>
  <c r="BQ90" i="68"/>
  <c r="BQ92" i="68"/>
  <c r="BQ35" i="68"/>
  <c r="BQ45" i="68"/>
  <c r="BQ55" i="68"/>
  <c r="BQ66" i="68"/>
  <c r="BQ78" i="68"/>
  <c r="BQ79" i="68"/>
  <c r="BQ95" i="68"/>
  <c r="BQ102" i="68"/>
  <c r="BQ70" i="68"/>
  <c r="BQ62" i="68"/>
  <c r="BQ71" i="68"/>
  <c r="BQ73" i="68"/>
  <c r="BQ86" i="68"/>
  <c r="BQ99" i="68"/>
  <c r="BQ85" i="68"/>
  <c r="BQ100" i="68"/>
  <c r="BQ107" i="68"/>
  <c r="BQ98" i="68"/>
  <c r="BQ103" i="68"/>
  <c r="BQ69" i="68"/>
  <c r="BQ96" i="68"/>
  <c r="BQ104" i="68"/>
  <c r="BQ111" i="68"/>
  <c r="BQ114" i="68"/>
  <c r="BQ116" i="68"/>
  <c r="BQ63" i="68"/>
  <c r="BQ82" i="68"/>
  <c r="BQ94" i="68"/>
  <c r="BQ115" i="68"/>
  <c r="BQ91" i="68"/>
  <c r="BQ106" i="68"/>
  <c r="BQ112" i="68"/>
  <c r="BQ57" i="68"/>
  <c r="BQ108" i="68"/>
  <c r="BQ110" i="68"/>
  <c r="BT19" i="68"/>
  <c r="BT24" i="68"/>
  <c r="BT21" i="68"/>
  <c r="BT23" i="68"/>
  <c r="BT26" i="68"/>
  <c r="BT30" i="68"/>
  <c r="BT34" i="68"/>
  <c r="BT20" i="68"/>
  <c r="BT22" i="68"/>
  <c r="BT32" i="68"/>
  <c r="BT35" i="68"/>
  <c r="BT39" i="68"/>
  <c r="BT43" i="68"/>
  <c r="BT47" i="68"/>
  <c r="BT51" i="68"/>
  <c r="BT25" i="68"/>
  <c r="BT33" i="68"/>
  <c r="BT41" i="68"/>
  <c r="BT48" i="68"/>
  <c r="BT50" i="68"/>
  <c r="BT57" i="68"/>
  <c r="BT61" i="68"/>
  <c r="BT65" i="68"/>
  <c r="BT69" i="68"/>
  <c r="BT73" i="68"/>
  <c r="BT77" i="68"/>
  <c r="BT81" i="68"/>
  <c r="BT85" i="68"/>
  <c r="BT89" i="68"/>
  <c r="BT31" i="68"/>
  <c r="BT45" i="68"/>
  <c r="BT46" i="68"/>
  <c r="BT59" i="68"/>
  <c r="BT66" i="68"/>
  <c r="BT68" i="68"/>
  <c r="BT75" i="68"/>
  <c r="BT82" i="68"/>
  <c r="BT84" i="68"/>
  <c r="BT90" i="68"/>
  <c r="BT94" i="68"/>
  <c r="BT98" i="68"/>
  <c r="BT102" i="68"/>
  <c r="BT106" i="68"/>
  <c r="BT110" i="68"/>
  <c r="BT114" i="68"/>
  <c r="BT27" i="68"/>
  <c r="BT29" i="68"/>
  <c r="BT36" i="68"/>
  <c r="BT44" i="68"/>
  <c r="BT49" i="68"/>
  <c r="BT18" i="68"/>
  <c r="BT38" i="68"/>
  <c r="BT40" i="68"/>
  <c r="BT53" i="68"/>
  <c r="BT54" i="68"/>
  <c r="BT55" i="68"/>
  <c r="BT37" i="68"/>
  <c r="BT60" i="68"/>
  <c r="BT62" i="68"/>
  <c r="BT63" i="68"/>
  <c r="BT70" i="68"/>
  <c r="BT71" i="68"/>
  <c r="BT83" i="68"/>
  <c r="BT91" i="68"/>
  <c r="BT93" i="68"/>
  <c r="BT28" i="68"/>
  <c r="BT58" i="68"/>
  <c r="BT72" i="68"/>
  <c r="BT74" i="68"/>
  <c r="BT86" i="68"/>
  <c r="BT87" i="68"/>
  <c r="BT96" i="68"/>
  <c r="BT88" i="68"/>
  <c r="BT42" i="68"/>
  <c r="BT56" i="68"/>
  <c r="BT64" i="68"/>
  <c r="BT67" i="68"/>
  <c r="BT80" i="68"/>
  <c r="BT95" i="68"/>
  <c r="BT108" i="68"/>
  <c r="BT115" i="68"/>
  <c r="BT117" i="68"/>
  <c r="BT52" i="68"/>
  <c r="BT78" i="68"/>
  <c r="BT92" i="68"/>
  <c r="BT99" i="68"/>
  <c r="BT76" i="68"/>
  <c r="BT97" i="68"/>
  <c r="BT103" i="68"/>
  <c r="BT105" i="68"/>
  <c r="BT112" i="68"/>
  <c r="BT100" i="68"/>
  <c r="BT104" i="68"/>
  <c r="BT111" i="68"/>
  <c r="BT79" i="68"/>
  <c r="BT107" i="68"/>
  <c r="BT113" i="68"/>
  <c r="BT101" i="68"/>
  <c r="BT109" i="68"/>
  <c r="BT116" i="68"/>
  <c r="BR22" i="68"/>
  <c r="BR24" i="68"/>
  <c r="BR28" i="68"/>
  <c r="BR32" i="68"/>
  <c r="BR18" i="68"/>
  <c r="BR19" i="68"/>
  <c r="BR25" i="68"/>
  <c r="BR26" i="68"/>
  <c r="BR33" i="68"/>
  <c r="BR37" i="68"/>
  <c r="BR41" i="68"/>
  <c r="BR45" i="68"/>
  <c r="BR49" i="68"/>
  <c r="BR53" i="68"/>
  <c r="BR35" i="68"/>
  <c r="BR42" i="68"/>
  <c r="BR44" i="68"/>
  <c r="BR51" i="68"/>
  <c r="BR55" i="68"/>
  <c r="BR59" i="68"/>
  <c r="BR63" i="68"/>
  <c r="BR67" i="68"/>
  <c r="BR71" i="68"/>
  <c r="BR75" i="68"/>
  <c r="BR79" i="68"/>
  <c r="BR83" i="68"/>
  <c r="BR87" i="68"/>
  <c r="BR21" i="68"/>
  <c r="BR29" i="68"/>
  <c r="BR30" i="68"/>
  <c r="BR36" i="68"/>
  <c r="BR38" i="68"/>
  <c r="BR48" i="68"/>
  <c r="BR50" i="68"/>
  <c r="BR60" i="68"/>
  <c r="BR62" i="68"/>
  <c r="BR69" i="68"/>
  <c r="BR76" i="68"/>
  <c r="BR78" i="68"/>
  <c r="BR85" i="68"/>
  <c r="BR92" i="68"/>
  <c r="BR96" i="68"/>
  <c r="BR100" i="68"/>
  <c r="BR104" i="68"/>
  <c r="BR108" i="68"/>
  <c r="BR112" i="68"/>
  <c r="BR116" i="68"/>
  <c r="BR20" i="68"/>
  <c r="BR23" i="68"/>
  <c r="BR43" i="68"/>
  <c r="BR27" i="68"/>
  <c r="BR39" i="68"/>
  <c r="BR34" i="68"/>
  <c r="BR40" i="68"/>
  <c r="BR54" i="68"/>
  <c r="BR47" i="68"/>
  <c r="BR52" i="68"/>
  <c r="BR57" i="68"/>
  <c r="BR58" i="68"/>
  <c r="BR31" i="68"/>
  <c r="BR73" i="68"/>
  <c r="BR74" i="68"/>
  <c r="BR86" i="68"/>
  <c r="BR88" i="68"/>
  <c r="BR94" i="68"/>
  <c r="BR61" i="68"/>
  <c r="BR65" i="68"/>
  <c r="BR77" i="68"/>
  <c r="BR89" i="68"/>
  <c r="BR90" i="68"/>
  <c r="BR97" i="68"/>
  <c r="BR99" i="68"/>
  <c r="BR66" i="68"/>
  <c r="BR68" i="68"/>
  <c r="BR81" i="68"/>
  <c r="BR82" i="68"/>
  <c r="BR84" i="68"/>
  <c r="BR98" i="68"/>
  <c r="BR70" i="68"/>
  <c r="BR95" i="68"/>
  <c r="BR109" i="68"/>
  <c r="BR101" i="68"/>
  <c r="BR102" i="68"/>
  <c r="BR56" i="68"/>
  <c r="BR64" i="68"/>
  <c r="BR80" i="68"/>
  <c r="BR91" i="68"/>
  <c r="BR93" i="68"/>
  <c r="BR106" i="68"/>
  <c r="BR113" i="68"/>
  <c r="BR115" i="68"/>
  <c r="BR111" i="68"/>
  <c r="BR72" i="68"/>
  <c r="BR105" i="68"/>
  <c r="BR103" i="68"/>
  <c r="BR107" i="68"/>
  <c r="BR110" i="68"/>
  <c r="BR117" i="68"/>
  <c r="BR46" i="68"/>
  <c r="BR114" i="68"/>
  <c r="BS20" i="68"/>
  <c r="BS19" i="68"/>
  <c r="BS21" i="68"/>
  <c r="BS25" i="68"/>
  <c r="BS27" i="68"/>
  <c r="BS31" i="68"/>
  <c r="BS23" i="68"/>
  <c r="BS24" i="68"/>
  <c r="BS28" i="68"/>
  <c r="BS30" i="68"/>
  <c r="BS36" i="68"/>
  <c r="BS40" i="68"/>
  <c r="BS44" i="68"/>
  <c r="BS48" i="68"/>
  <c r="BS52" i="68"/>
  <c r="BS34" i="68"/>
  <c r="BS37" i="68"/>
  <c r="BS39" i="68"/>
  <c r="BS46" i="68"/>
  <c r="BS53" i="68"/>
  <c r="BS54" i="68"/>
  <c r="BS58" i="68"/>
  <c r="BS62" i="68"/>
  <c r="BS66" i="68"/>
  <c r="BS70" i="68"/>
  <c r="BS74" i="68"/>
  <c r="BS78" i="68"/>
  <c r="BS82" i="68"/>
  <c r="BS86" i="68"/>
  <c r="BS35" i="68"/>
  <c r="BS47" i="68"/>
  <c r="BS49" i="68"/>
  <c r="BS55" i="68"/>
  <c r="BS57" i="68"/>
  <c r="BS64" i="68"/>
  <c r="BS71" i="68"/>
  <c r="BS73" i="68"/>
  <c r="BS80" i="68"/>
  <c r="BS87" i="68"/>
  <c r="BS89" i="68"/>
  <c r="BS91" i="68"/>
  <c r="BS95" i="68"/>
  <c r="BS99" i="68"/>
  <c r="BS103" i="68"/>
  <c r="BS107" i="68"/>
  <c r="BS111" i="68"/>
  <c r="BS115" i="68"/>
  <c r="BS18" i="68"/>
  <c r="BS22" i="68"/>
  <c r="BS26" i="68"/>
  <c r="BS29" i="68"/>
  <c r="BS32" i="68"/>
  <c r="BS38" i="68"/>
  <c r="BS41" i="68"/>
  <c r="BS33" i="68"/>
  <c r="BS42" i="68"/>
  <c r="BS56" i="68"/>
  <c r="BS51" i="68"/>
  <c r="BS45" i="68"/>
  <c r="BS59" i="68"/>
  <c r="BS60" i="68"/>
  <c r="BS72" i="68"/>
  <c r="BS84" i="68"/>
  <c r="BS85" i="68"/>
  <c r="BS75" i="68"/>
  <c r="BS76" i="68"/>
  <c r="BS88" i="68"/>
  <c r="BS92" i="68"/>
  <c r="BS94" i="68"/>
  <c r="BS101" i="68"/>
  <c r="BS50" i="68"/>
  <c r="BS61" i="68"/>
  <c r="BS77" i="68"/>
  <c r="BS79" i="68"/>
  <c r="BS63" i="68"/>
  <c r="BS69" i="68"/>
  <c r="BS93" i="68"/>
  <c r="BS96" i="68"/>
  <c r="BS97" i="68"/>
  <c r="BS81" i="68"/>
  <c r="BS104" i="68"/>
  <c r="BS106" i="68"/>
  <c r="BS67" i="68"/>
  <c r="BS100" i="68"/>
  <c r="BS43" i="68"/>
  <c r="BS108" i="68"/>
  <c r="BS110" i="68"/>
  <c r="BS117" i="68"/>
  <c r="BS113" i="68"/>
  <c r="BS65" i="68"/>
  <c r="BS90" i="68"/>
  <c r="BS83" i="68"/>
  <c r="BS98" i="68"/>
  <c r="BS116" i="68"/>
  <c r="BS68" i="68"/>
  <c r="BS114" i="68"/>
  <c r="BS109" i="68"/>
  <c r="BS105" i="68"/>
  <c r="BS112" i="68"/>
  <c r="BS102" i="68"/>
  <c r="BS47" i="71"/>
  <c r="BW49" i="71"/>
  <c r="BW53" i="71"/>
  <c r="BW57" i="71"/>
  <c r="BW51" i="71"/>
  <c r="BW55" i="71"/>
  <c r="BW50" i="71"/>
  <c r="BW54" i="71"/>
  <c r="BW48" i="71"/>
  <c r="BW56" i="71"/>
  <c r="BW59" i="71"/>
  <c r="BW63" i="71"/>
  <c r="BW60" i="71"/>
  <c r="BW64" i="71"/>
  <c r="BW52" i="71"/>
  <c r="BW68" i="71"/>
  <c r="BW72" i="71"/>
  <c r="BW76" i="71"/>
  <c r="BW61" i="71"/>
  <c r="BW67" i="71"/>
  <c r="BW58" i="71"/>
  <c r="BW62" i="71"/>
  <c r="BW65" i="71"/>
  <c r="BW66" i="71"/>
  <c r="BW70" i="71"/>
  <c r="BW75" i="71"/>
  <c r="BW78" i="71"/>
  <c r="BW83" i="71"/>
  <c r="BW69" i="71"/>
  <c r="BW77" i="71"/>
  <c r="BW73" i="71"/>
  <c r="BW79" i="71"/>
  <c r="BW82" i="71"/>
  <c r="BW85" i="71"/>
  <c r="BW71" i="71"/>
  <c r="BW74" i="71"/>
  <c r="BW84" i="71"/>
  <c r="BW86" i="71"/>
  <c r="BW80" i="71"/>
  <c r="BW81" i="71"/>
  <c r="BQ47" i="71"/>
  <c r="BY45" i="71"/>
  <c r="CA46" i="71"/>
  <c r="CB46" i="71"/>
  <c r="CC46" i="71"/>
  <c r="BY46" i="71"/>
  <c r="BZ46" i="71"/>
  <c r="CF16" i="68"/>
  <c r="CJ16" i="68"/>
  <c r="CG16" i="68"/>
  <c r="CK15" i="68"/>
  <c r="CI16" i="68"/>
  <c r="CH16" i="68"/>
  <c r="BU51" i="71"/>
  <c r="BU55" i="71"/>
  <c r="BU49" i="71"/>
  <c r="BU53" i="71"/>
  <c r="BU48" i="71"/>
  <c r="BU52" i="71"/>
  <c r="BU61" i="71"/>
  <c r="BU54" i="71"/>
  <c r="BU56" i="71"/>
  <c r="BU58" i="71"/>
  <c r="BU62" i="71"/>
  <c r="BU57" i="71"/>
  <c r="BU59" i="71"/>
  <c r="BU63" i="71"/>
  <c r="BU66" i="71"/>
  <c r="BU70" i="71"/>
  <c r="BU74" i="71"/>
  <c r="BU78" i="71"/>
  <c r="BU60" i="71"/>
  <c r="BU64" i="71"/>
  <c r="BU65" i="71"/>
  <c r="BU50" i="71"/>
  <c r="BU67" i="71"/>
  <c r="BU81" i="71"/>
  <c r="BU85" i="71"/>
  <c r="BU68" i="71"/>
  <c r="BU71" i="71"/>
  <c r="BU73" i="71"/>
  <c r="BU76" i="71"/>
  <c r="BU69" i="71"/>
  <c r="BU72" i="71"/>
  <c r="BU75" i="71"/>
  <c r="BU77" i="71"/>
  <c r="BU80" i="71"/>
  <c r="BU83" i="71"/>
  <c r="BU79" i="71"/>
  <c r="BU82" i="71"/>
  <c r="BU84" i="71"/>
  <c r="BU86" i="71"/>
  <c r="BP47" i="71"/>
  <c r="BX50" i="71"/>
  <c r="BX54" i="71"/>
  <c r="BX48" i="71"/>
  <c r="BX52" i="71"/>
  <c r="BX51" i="71"/>
  <c r="BX55" i="71"/>
  <c r="BX60" i="71"/>
  <c r="BX64" i="71"/>
  <c r="BX53" i="71"/>
  <c r="BX57" i="71"/>
  <c r="BX61" i="71"/>
  <c r="BX58" i="71"/>
  <c r="BX62" i="71"/>
  <c r="BX65" i="71"/>
  <c r="BX69" i="71"/>
  <c r="BX73" i="71"/>
  <c r="BX77" i="71"/>
  <c r="BX59" i="71"/>
  <c r="BX63" i="71"/>
  <c r="BX56" i="71"/>
  <c r="BX66" i="71"/>
  <c r="BX80" i="71"/>
  <c r="BX84" i="71"/>
  <c r="BX49" i="71"/>
  <c r="BX70" i="71"/>
  <c r="BX72" i="71"/>
  <c r="BX75" i="71"/>
  <c r="BX78" i="71"/>
  <c r="BX68" i="71"/>
  <c r="BX71" i="71"/>
  <c r="BX74" i="71"/>
  <c r="BX76" i="71"/>
  <c r="BX79" i="71"/>
  <c r="BX82" i="71"/>
  <c r="BX85" i="71"/>
  <c r="BX81" i="71"/>
  <c r="BX83" i="71"/>
  <c r="BX67" i="71"/>
  <c r="BX86" i="71"/>
  <c r="BR47" i="71"/>
  <c r="BV48" i="71"/>
  <c r="BV52" i="71"/>
  <c r="BV56" i="71"/>
  <c r="BV50" i="71"/>
  <c r="BV54" i="71"/>
  <c r="BV49" i="71"/>
  <c r="BV53" i="71"/>
  <c r="BV51" i="71"/>
  <c r="BV58" i="71"/>
  <c r="BV62" i="71"/>
  <c r="BV55" i="71"/>
  <c r="BV59" i="71"/>
  <c r="BV63" i="71"/>
  <c r="BV61" i="71"/>
  <c r="BV67" i="71"/>
  <c r="BV71" i="71"/>
  <c r="BV75" i="71"/>
  <c r="BV79" i="71"/>
  <c r="BV57" i="71"/>
  <c r="BV66" i="71"/>
  <c r="BV60" i="71"/>
  <c r="BV69" i="71"/>
  <c r="BV72" i="71"/>
  <c r="BV77" i="71"/>
  <c r="BV82" i="71"/>
  <c r="BV64" i="71"/>
  <c r="BV74" i="71"/>
  <c r="BV70" i="71"/>
  <c r="BV78" i="71"/>
  <c r="BV68" i="71"/>
  <c r="BV73" i="71"/>
  <c r="BV76" i="71"/>
  <c r="BV84" i="71"/>
  <c r="BV86" i="71"/>
  <c r="BV81" i="71"/>
  <c r="BV65" i="71"/>
  <c r="BV85" i="71"/>
  <c r="BV83" i="71"/>
  <c r="BV80" i="71"/>
  <c r="BT50" i="71"/>
  <c r="BT54" i="71"/>
  <c r="BT48" i="71"/>
  <c r="BT52" i="71"/>
  <c r="BT51" i="71"/>
  <c r="BT57" i="71"/>
  <c r="BT60" i="71"/>
  <c r="BT64" i="71"/>
  <c r="BT61" i="71"/>
  <c r="BT55" i="71"/>
  <c r="BT65" i="71"/>
  <c r="BT69" i="71"/>
  <c r="BT73" i="71"/>
  <c r="BT77" i="71"/>
  <c r="BT49" i="71"/>
  <c r="BT59" i="71"/>
  <c r="BT63" i="71"/>
  <c r="BT66" i="71"/>
  <c r="BT53" i="71"/>
  <c r="BT68" i="71"/>
  <c r="BT71" i="71"/>
  <c r="BT74" i="71"/>
  <c r="BT76" i="71"/>
  <c r="BT79" i="71"/>
  <c r="BT80" i="71"/>
  <c r="BT84" i="71"/>
  <c r="BT58" i="71"/>
  <c r="BT67" i="71"/>
  <c r="BT56" i="71"/>
  <c r="BT62" i="71"/>
  <c r="BT81" i="71"/>
  <c r="BT83" i="71"/>
  <c r="BT70" i="71"/>
  <c r="BT78" i="71"/>
  <c r="BT75" i="71"/>
  <c r="BT82" i="71"/>
  <c r="BT85" i="71"/>
  <c r="BT86" i="71"/>
  <c r="BT72" i="71"/>
  <c r="BO47" i="71"/>
  <c r="BY18" i="68"/>
  <c r="BY19" i="68"/>
  <c r="BY23" i="68"/>
  <c r="BY21" i="68"/>
  <c r="BY29" i="68"/>
  <c r="BY33" i="68"/>
  <c r="BY25" i="68"/>
  <c r="BY30" i="68"/>
  <c r="BY32" i="68"/>
  <c r="BY38" i="68"/>
  <c r="BY42" i="68"/>
  <c r="BY46" i="68"/>
  <c r="BY50" i="68"/>
  <c r="BY26" i="68"/>
  <c r="BY39" i="68"/>
  <c r="BY41" i="68"/>
  <c r="BY48" i="68"/>
  <c r="BY56" i="68"/>
  <c r="BY60" i="68"/>
  <c r="BY64" i="68"/>
  <c r="BY68" i="68"/>
  <c r="BY72" i="68"/>
  <c r="BY76" i="68"/>
  <c r="BY80" i="68"/>
  <c r="BY84" i="68"/>
  <c r="BY88" i="68"/>
  <c r="BY28" i="68"/>
  <c r="BY34" i="68"/>
  <c r="BY36" i="68"/>
  <c r="BY37" i="68"/>
  <c r="BY49" i="68"/>
  <c r="BY51" i="68"/>
  <c r="BY57" i="68"/>
  <c r="BY59" i="68"/>
  <c r="BY66" i="68"/>
  <c r="BY73" i="68"/>
  <c r="BY75" i="68"/>
  <c r="BY82" i="68"/>
  <c r="BY89" i="68"/>
  <c r="BY93" i="68"/>
  <c r="BY97" i="68"/>
  <c r="BY101" i="68"/>
  <c r="BY105" i="68"/>
  <c r="BY109" i="68"/>
  <c r="BY113" i="68"/>
  <c r="BY117" i="68"/>
  <c r="BY27" i="68"/>
  <c r="BY22" i="68"/>
  <c r="BY20" i="68"/>
  <c r="BY24" i="68"/>
  <c r="BY31" i="68"/>
  <c r="BY35" i="68"/>
  <c r="BY47" i="68"/>
  <c r="BY52" i="68"/>
  <c r="BY54" i="68"/>
  <c r="BY43" i="68"/>
  <c r="BY58" i="68"/>
  <c r="BY44" i="68"/>
  <c r="BY45" i="68"/>
  <c r="BY65" i="68"/>
  <c r="BY74" i="68"/>
  <c r="BY86" i="68"/>
  <c r="BY87" i="68"/>
  <c r="BY91" i="68"/>
  <c r="BY40" i="68"/>
  <c r="BY77" i="68"/>
  <c r="BY78" i="68"/>
  <c r="BY94" i="68"/>
  <c r="BY96" i="68"/>
  <c r="BY62" i="68"/>
  <c r="BY63" i="68"/>
  <c r="BY67" i="68"/>
  <c r="BY69" i="68"/>
  <c r="BY70" i="68"/>
  <c r="BY83" i="68"/>
  <c r="BY85" i="68"/>
  <c r="BY98" i="68"/>
  <c r="BY99" i="68"/>
  <c r="BY55" i="68"/>
  <c r="BY61" i="68"/>
  <c r="BY106" i="68"/>
  <c r="BY108" i="68"/>
  <c r="BY81" i="68"/>
  <c r="BY79" i="68"/>
  <c r="BY92" i="68"/>
  <c r="BY95" i="68"/>
  <c r="BY103" i="68"/>
  <c r="BY110" i="68"/>
  <c r="BY112" i="68"/>
  <c r="BY115" i="68"/>
  <c r="BY53" i="68"/>
  <c r="BY100" i="68"/>
  <c r="BY102" i="68"/>
  <c r="BY104" i="68"/>
  <c r="BY111" i="68"/>
  <c r="BY71" i="68"/>
  <c r="BY107" i="68"/>
  <c r="BY114" i="68"/>
  <c r="BY116" i="68"/>
  <c r="BY90" i="68"/>
  <c r="BW20" i="68"/>
  <c r="BW21" i="68"/>
  <c r="BW25" i="68"/>
  <c r="BW18" i="68"/>
  <c r="BW22" i="68"/>
  <c r="BW24" i="68"/>
  <c r="BW27" i="68"/>
  <c r="BW31" i="68"/>
  <c r="BW26" i="68"/>
  <c r="BW33" i="68"/>
  <c r="BW36" i="68"/>
  <c r="BW40" i="68"/>
  <c r="BW44" i="68"/>
  <c r="BW48" i="68"/>
  <c r="BW52" i="68"/>
  <c r="BW28" i="68"/>
  <c r="BW29" i="68"/>
  <c r="BW35" i="68"/>
  <c r="BW42" i="68"/>
  <c r="BW49" i="68"/>
  <c r="BW51" i="68"/>
  <c r="BW54" i="68"/>
  <c r="BW58" i="68"/>
  <c r="BW62" i="68"/>
  <c r="BW66" i="68"/>
  <c r="BW70" i="68"/>
  <c r="BW74" i="68"/>
  <c r="BW78" i="68"/>
  <c r="BW82" i="68"/>
  <c r="BW86" i="68"/>
  <c r="BW19" i="68"/>
  <c r="BW23" i="68"/>
  <c r="BW32" i="68"/>
  <c r="BW39" i="68"/>
  <c r="BW41" i="68"/>
  <c r="BW53" i="68"/>
  <c r="BW60" i="68"/>
  <c r="BW67" i="68"/>
  <c r="BW69" i="68"/>
  <c r="BW76" i="68"/>
  <c r="BW83" i="68"/>
  <c r="BW85" i="68"/>
  <c r="BW91" i="68"/>
  <c r="BW95" i="68"/>
  <c r="BW99" i="68"/>
  <c r="BW103" i="68"/>
  <c r="BW107" i="68"/>
  <c r="BW111" i="68"/>
  <c r="BW115" i="68"/>
  <c r="BW34" i="68"/>
  <c r="BW30" i="68"/>
  <c r="BW38" i="68"/>
  <c r="BW37" i="68"/>
  <c r="BW43" i="68"/>
  <c r="BW45" i="68"/>
  <c r="BW46" i="68"/>
  <c r="BW50" i="68"/>
  <c r="BW61" i="68"/>
  <c r="BW63" i="68"/>
  <c r="BW47" i="68"/>
  <c r="BW56" i="68"/>
  <c r="BW57" i="68"/>
  <c r="BW59" i="68"/>
  <c r="BW64" i="68"/>
  <c r="BW77" i="68"/>
  <c r="BW79" i="68"/>
  <c r="BW89" i="68"/>
  <c r="BW92" i="68"/>
  <c r="BW94" i="68"/>
  <c r="BW68" i="68"/>
  <c r="BW80" i="68"/>
  <c r="BW81" i="68"/>
  <c r="BW90" i="68"/>
  <c r="BW97" i="68"/>
  <c r="BW55" i="68"/>
  <c r="BW71" i="68"/>
  <c r="BW84" i="68"/>
  <c r="BW65" i="68"/>
  <c r="BW87" i="68"/>
  <c r="BW73" i="68"/>
  <c r="BW88" i="68"/>
  <c r="BW93" i="68"/>
  <c r="BW98" i="68"/>
  <c r="BW101" i="68"/>
  <c r="BW102" i="68"/>
  <c r="BW109" i="68"/>
  <c r="BW116" i="68"/>
  <c r="BW72" i="68"/>
  <c r="BW100" i="68"/>
  <c r="BW104" i="68"/>
  <c r="BW106" i="68"/>
  <c r="BW113" i="68"/>
  <c r="BW96" i="68"/>
  <c r="BW110" i="68"/>
  <c r="BW75" i="68"/>
  <c r="BW108" i="68"/>
  <c r="BW114" i="68"/>
  <c r="BW117" i="68"/>
  <c r="BW105" i="68"/>
  <c r="BW112" i="68"/>
  <c r="BZ22" i="68"/>
  <c r="BZ23" i="68"/>
  <c r="BZ25" i="68"/>
  <c r="BZ28" i="68"/>
  <c r="BZ32" i="68"/>
  <c r="BZ18" i="68"/>
  <c r="BZ24" i="68"/>
  <c r="BZ27" i="68"/>
  <c r="BZ34" i="68"/>
  <c r="BZ37" i="68"/>
  <c r="BZ41" i="68"/>
  <c r="BZ45" i="68"/>
  <c r="BZ49" i="68"/>
  <c r="BZ20" i="68"/>
  <c r="BZ36" i="68"/>
  <c r="BZ43" i="68"/>
  <c r="BZ50" i="68"/>
  <c r="BZ52" i="68"/>
  <c r="BZ55" i="68"/>
  <c r="BZ59" i="68"/>
  <c r="BZ63" i="68"/>
  <c r="BZ67" i="68"/>
  <c r="BZ71" i="68"/>
  <c r="BZ75" i="68"/>
  <c r="BZ79" i="68"/>
  <c r="BZ83" i="68"/>
  <c r="BZ87" i="68"/>
  <c r="BZ29" i="68"/>
  <c r="BZ35" i="68"/>
  <c r="BZ47" i="68"/>
  <c r="BZ48" i="68"/>
  <c r="BZ54" i="68"/>
  <c r="BZ61" i="68"/>
  <c r="BZ68" i="68"/>
  <c r="BZ70" i="68"/>
  <c r="BZ77" i="68"/>
  <c r="BZ84" i="68"/>
  <c r="BZ86" i="68"/>
  <c r="BZ92" i="68"/>
  <c r="BZ96" i="68"/>
  <c r="BZ100" i="68"/>
  <c r="BZ104" i="68"/>
  <c r="BZ108" i="68"/>
  <c r="BZ112" i="68"/>
  <c r="BZ116" i="68"/>
  <c r="BZ19" i="68"/>
  <c r="BZ30" i="68"/>
  <c r="BZ33" i="68"/>
  <c r="BZ21" i="68"/>
  <c r="BZ26" i="68"/>
  <c r="BZ42" i="68"/>
  <c r="BZ40" i="68"/>
  <c r="BZ31" i="68"/>
  <c r="BZ39" i="68"/>
  <c r="BZ53" i="68"/>
  <c r="BZ46" i="68"/>
  <c r="BZ51" i="68"/>
  <c r="BZ56" i="68"/>
  <c r="BZ57" i="68"/>
  <c r="BZ38" i="68"/>
  <c r="BZ58" i="68"/>
  <c r="BZ44" i="68"/>
  <c r="BZ72" i="68"/>
  <c r="BZ73" i="68"/>
  <c r="BZ85" i="68"/>
  <c r="BZ93" i="68"/>
  <c r="BZ64" i="68"/>
  <c r="BZ65" i="68"/>
  <c r="BZ74" i="68"/>
  <c r="BZ76" i="68"/>
  <c r="BZ88" i="68"/>
  <c r="BZ89" i="68"/>
  <c r="BZ91" i="68"/>
  <c r="BZ98" i="68"/>
  <c r="BZ78" i="68"/>
  <c r="BZ80" i="68"/>
  <c r="BZ81" i="68"/>
  <c r="BZ95" i="68"/>
  <c r="BZ97" i="68"/>
  <c r="BZ62" i="68"/>
  <c r="BZ69" i="68"/>
  <c r="BZ99" i="68"/>
  <c r="BZ103" i="68"/>
  <c r="BZ110" i="68"/>
  <c r="BZ101" i="68"/>
  <c r="BZ90" i="68"/>
  <c r="BZ94" i="68"/>
  <c r="BZ105" i="68"/>
  <c r="BZ107" i="68"/>
  <c r="BZ114" i="68"/>
  <c r="BZ117" i="68"/>
  <c r="BZ60" i="68"/>
  <c r="BZ66" i="68"/>
  <c r="BZ106" i="68"/>
  <c r="BZ102" i="68"/>
  <c r="BZ109" i="68"/>
  <c r="BZ115" i="68"/>
  <c r="BZ82" i="68"/>
  <c r="BZ111" i="68"/>
  <c r="BZ113" i="68"/>
  <c r="BV18" i="68"/>
  <c r="BV20" i="68"/>
  <c r="BV22" i="68"/>
  <c r="BV19" i="68"/>
  <c r="BV28" i="68"/>
  <c r="BV32" i="68"/>
  <c r="BV29" i="68"/>
  <c r="BV31" i="68"/>
  <c r="BV37" i="68"/>
  <c r="BV41" i="68"/>
  <c r="BV45" i="68"/>
  <c r="BV49" i="68"/>
  <c r="BV53" i="68"/>
  <c r="BV21" i="68"/>
  <c r="BV30" i="68"/>
  <c r="BV38" i="68"/>
  <c r="BV40" i="68"/>
  <c r="BV47" i="68"/>
  <c r="BV55" i="68"/>
  <c r="BV59" i="68"/>
  <c r="BV63" i="68"/>
  <c r="BV67" i="68"/>
  <c r="BV71" i="68"/>
  <c r="BV75" i="68"/>
  <c r="BV79" i="68"/>
  <c r="BV83" i="68"/>
  <c r="BV87" i="68"/>
  <c r="BV27" i="68"/>
  <c r="BV42" i="68"/>
  <c r="BV43" i="68"/>
  <c r="BV56" i="68"/>
  <c r="BV58" i="68"/>
  <c r="BV65" i="68"/>
  <c r="BV72" i="68"/>
  <c r="BV74" i="68"/>
  <c r="BV81" i="68"/>
  <c r="BV88" i="68"/>
  <c r="BV92" i="68"/>
  <c r="BV96" i="68"/>
  <c r="BV100" i="68"/>
  <c r="BV104" i="68"/>
  <c r="BV108" i="68"/>
  <c r="BV112" i="68"/>
  <c r="BV116" i="68"/>
  <c r="BV24" i="68"/>
  <c r="BV26" i="68"/>
  <c r="BV35" i="68"/>
  <c r="BV33" i="68"/>
  <c r="BV25" i="68"/>
  <c r="BV50" i="68"/>
  <c r="BV51" i="68"/>
  <c r="BV23" i="68"/>
  <c r="BV34" i="68"/>
  <c r="BV36" i="68"/>
  <c r="BV44" i="68"/>
  <c r="BV62" i="68"/>
  <c r="BV64" i="68"/>
  <c r="BV39" i="68"/>
  <c r="BV46" i="68"/>
  <c r="BV61" i="68"/>
  <c r="BV66" i="68"/>
  <c r="BV68" i="68"/>
  <c r="BV78" i="68"/>
  <c r="BV80" i="68"/>
  <c r="BV90" i="68"/>
  <c r="BV54" i="68"/>
  <c r="BV57" i="68"/>
  <c r="BV60" i="68"/>
  <c r="BV69" i="68"/>
  <c r="BV70" i="68"/>
  <c r="BV82" i="68"/>
  <c r="BV84" i="68"/>
  <c r="BV93" i="68"/>
  <c r="BV95" i="68"/>
  <c r="BV102" i="68"/>
  <c r="BV73" i="68"/>
  <c r="BV86" i="68"/>
  <c r="BV48" i="68"/>
  <c r="BV52" i="68"/>
  <c r="BV76" i="68"/>
  <c r="BV89" i="68"/>
  <c r="BV94" i="68"/>
  <c r="BV77" i="68"/>
  <c r="BV91" i="68"/>
  <c r="BV97" i="68"/>
  <c r="BV105" i="68"/>
  <c r="BV107" i="68"/>
  <c r="BV114" i="68"/>
  <c r="BV98" i="68"/>
  <c r="BV99" i="68"/>
  <c r="BV101" i="68"/>
  <c r="BV109" i="68"/>
  <c r="BV111" i="68"/>
  <c r="BV85" i="68"/>
  <c r="BV103" i="68"/>
  <c r="BV117" i="68"/>
  <c r="BV115" i="68"/>
  <c r="BV110" i="68"/>
  <c r="BV106" i="68"/>
  <c r="BV113" i="68"/>
  <c r="BX19" i="68"/>
  <c r="BX24" i="68"/>
  <c r="BX26" i="68"/>
  <c r="BX30" i="68"/>
  <c r="BX34" i="68"/>
  <c r="BX28" i="68"/>
  <c r="BX35" i="68"/>
  <c r="BX39" i="68"/>
  <c r="BX43" i="68"/>
  <c r="BX47" i="68"/>
  <c r="BX51" i="68"/>
  <c r="BX18" i="68"/>
  <c r="BX22" i="68"/>
  <c r="BX23" i="68"/>
  <c r="BX27" i="68"/>
  <c r="BX37" i="68"/>
  <c r="BX44" i="68"/>
  <c r="BX46" i="68"/>
  <c r="BX53" i="68"/>
  <c r="BX57" i="68"/>
  <c r="BX61" i="68"/>
  <c r="BX65" i="68"/>
  <c r="BX69" i="68"/>
  <c r="BX73" i="68"/>
  <c r="BX77" i="68"/>
  <c r="BX81" i="68"/>
  <c r="BX85" i="68"/>
  <c r="BX89" i="68"/>
  <c r="BX33" i="68"/>
  <c r="BX38" i="68"/>
  <c r="BX40" i="68"/>
  <c r="BX50" i="68"/>
  <c r="BX52" i="68"/>
  <c r="BX55" i="68"/>
  <c r="BX62" i="68"/>
  <c r="BX64" i="68"/>
  <c r="BX71" i="68"/>
  <c r="BX78" i="68"/>
  <c r="BX80" i="68"/>
  <c r="BX87" i="68"/>
  <c r="BX90" i="68"/>
  <c r="BX94" i="68"/>
  <c r="BX98" i="68"/>
  <c r="BX102" i="68"/>
  <c r="BX106" i="68"/>
  <c r="BX110" i="68"/>
  <c r="BX114" i="68"/>
  <c r="BX21" i="68"/>
  <c r="BX20" i="68"/>
  <c r="BX25" i="68"/>
  <c r="BX31" i="68"/>
  <c r="BX36" i="68"/>
  <c r="BX41" i="68"/>
  <c r="BX29" i="68"/>
  <c r="BX45" i="68"/>
  <c r="BX59" i="68"/>
  <c r="BX60" i="68"/>
  <c r="BX42" i="68"/>
  <c r="BX48" i="68"/>
  <c r="BX54" i="68"/>
  <c r="BX56" i="68"/>
  <c r="BX75" i="68"/>
  <c r="BX76" i="68"/>
  <c r="BX88" i="68"/>
  <c r="BX49" i="68"/>
  <c r="BX63" i="68"/>
  <c r="BX66" i="68"/>
  <c r="BX67" i="68"/>
  <c r="BX79" i="68"/>
  <c r="BX92" i="68"/>
  <c r="BX99" i="68"/>
  <c r="BX101" i="68"/>
  <c r="BX82" i="68"/>
  <c r="BX72" i="68"/>
  <c r="BX74" i="68"/>
  <c r="BX91" i="68"/>
  <c r="BX32" i="68"/>
  <c r="BX84" i="68"/>
  <c r="BX100" i="68"/>
  <c r="BX104" i="68"/>
  <c r="BX111" i="68"/>
  <c r="BX68" i="68"/>
  <c r="BX83" i="68"/>
  <c r="BX108" i="68"/>
  <c r="BX115" i="68"/>
  <c r="BX117" i="68"/>
  <c r="BX113" i="68"/>
  <c r="BX70" i="68"/>
  <c r="BX93" i="68"/>
  <c r="BX97" i="68"/>
  <c r="BX96" i="68"/>
  <c r="BX109" i="68"/>
  <c r="BX58" i="68"/>
  <c r="BX95" i="68"/>
  <c r="BX105" i="68"/>
  <c r="BX112" i="68"/>
  <c r="BX107" i="68"/>
  <c r="BX86" i="68"/>
  <c r="BX103" i="68"/>
  <c r="BX116" i="68"/>
  <c r="BX47" i="71"/>
  <c r="CB50" i="71"/>
  <c r="CB54" i="71"/>
  <c r="CB48" i="71"/>
  <c r="CB52" i="71"/>
  <c r="CB51" i="71"/>
  <c r="CB53" i="71"/>
  <c r="CB56" i="71"/>
  <c r="CB60" i="71"/>
  <c r="CB49" i="71"/>
  <c r="CB57" i="71"/>
  <c r="CB61" i="71"/>
  <c r="CB65" i="71"/>
  <c r="CB69" i="71"/>
  <c r="CB73" i="71"/>
  <c r="CB77" i="71"/>
  <c r="CB64" i="71"/>
  <c r="CB59" i="71"/>
  <c r="CB63" i="71"/>
  <c r="CB66" i="71"/>
  <c r="CB70" i="71"/>
  <c r="CB72" i="71"/>
  <c r="CB75" i="71"/>
  <c r="CB78" i="71"/>
  <c r="CB80" i="71"/>
  <c r="CB84" i="71"/>
  <c r="CB55" i="71"/>
  <c r="CB62" i="71"/>
  <c r="CB67" i="71"/>
  <c r="CB58" i="71"/>
  <c r="CB82" i="71"/>
  <c r="CB85" i="71"/>
  <c r="CB68" i="71"/>
  <c r="CB76" i="71"/>
  <c r="CB79" i="71"/>
  <c r="CB71" i="71"/>
  <c r="CB81" i="71"/>
  <c r="CB74" i="71"/>
  <c r="CB83" i="71"/>
  <c r="CB86" i="71"/>
  <c r="CE46" i="71"/>
  <c r="CD45" i="71"/>
  <c r="CF46" i="71"/>
  <c r="CG46" i="71"/>
  <c r="CH46" i="71"/>
  <c r="CD46" i="71"/>
  <c r="CP15" i="68"/>
  <c r="CN16" i="68"/>
  <c r="CK16" i="68"/>
  <c r="CO16" i="68"/>
  <c r="CM16" i="68"/>
  <c r="CL16" i="68"/>
  <c r="BZ48" i="71"/>
  <c r="BZ52" i="71"/>
  <c r="BZ56" i="71"/>
  <c r="BZ50" i="71"/>
  <c r="BZ54" i="71"/>
  <c r="BZ49" i="71"/>
  <c r="BZ53" i="71"/>
  <c r="BZ58" i="71"/>
  <c r="BZ62" i="71"/>
  <c r="BZ59" i="71"/>
  <c r="BZ63" i="71"/>
  <c r="BZ51" i="71"/>
  <c r="BZ60" i="71"/>
  <c r="BZ64" i="71"/>
  <c r="BZ67" i="71"/>
  <c r="BZ71" i="71"/>
  <c r="BZ75" i="71"/>
  <c r="BZ79" i="71"/>
  <c r="BZ55" i="71"/>
  <c r="BZ66" i="71"/>
  <c r="BZ74" i="71"/>
  <c r="BZ82" i="71"/>
  <c r="BZ57" i="71"/>
  <c r="BZ68" i="71"/>
  <c r="BZ73" i="71"/>
  <c r="BZ76" i="71"/>
  <c r="BZ65" i="71"/>
  <c r="BZ69" i="71"/>
  <c r="BZ72" i="71"/>
  <c r="BZ77" i="71"/>
  <c r="BZ70" i="71"/>
  <c r="BZ78" i="71"/>
  <c r="BZ81" i="71"/>
  <c r="BZ86" i="71"/>
  <c r="BZ80" i="71"/>
  <c r="BZ83" i="71"/>
  <c r="BZ61" i="71"/>
  <c r="BZ84" i="71"/>
  <c r="BZ85" i="71"/>
  <c r="CA49" i="71"/>
  <c r="CA53" i="71"/>
  <c r="CA51" i="71"/>
  <c r="CA55" i="71"/>
  <c r="CA50" i="71"/>
  <c r="CA54" i="71"/>
  <c r="CA59" i="71"/>
  <c r="CA63" i="71"/>
  <c r="CA56" i="71"/>
  <c r="CA60" i="71"/>
  <c r="CA64" i="71"/>
  <c r="CA48" i="71"/>
  <c r="CA68" i="71"/>
  <c r="CA72" i="71"/>
  <c r="CA76" i="71"/>
  <c r="CA52" i="71"/>
  <c r="CA58" i="71"/>
  <c r="CA62" i="71"/>
  <c r="CA67" i="71"/>
  <c r="CA57" i="71"/>
  <c r="CA61" i="71"/>
  <c r="CA65" i="71"/>
  <c r="CA69" i="71"/>
  <c r="CA77" i="71"/>
  <c r="CA83" i="71"/>
  <c r="CA66" i="71"/>
  <c r="CA71" i="71"/>
  <c r="CA74" i="71"/>
  <c r="CA70" i="71"/>
  <c r="CA75" i="71"/>
  <c r="CA78" i="71"/>
  <c r="CA84" i="71"/>
  <c r="CA73" i="71"/>
  <c r="CA81" i="71"/>
  <c r="CA86" i="71"/>
  <c r="CA82" i="71"/>
  <c r="CA85" i="71"/>
  <c r="CA80" i="71"/>
  <c r="CA79" i="71"/>
  <c r="BV47" i="71"/>
  <c r="BU47" i="71"/>
  <c r="BY51" i="71"/>
  <c r="BY55" i="71"/>
  <c r="BY49" i="71"/>
  <c r="BY53" i="71"/>
  <c r="BY48" i="71"/>
  <c r="BY52" i="71"/>
  <c r="BY54" i="71"/>
  <c r="BY57" i="71"/>
  <c r="BY61" i="71"/>
  <c r="BY50" i="71"/>
  <c r="BY58" i="71"/>
  <c r="BY62" i="71"/>
  <c r="BY56" i="71"/>
  <c r="BY66" i="71"/>
  <c r="BY70" i="71"/>
  <c r="BY74" i="71"/>
  <c r="BY78" i="71"/>
  <c r="BY65" i="71"/>
  <c r="BY60" i="71"/>
  <c r="BY64" i="71"/>
  <c r="BY67" i="71"/>
  <c r="BY63" i="71"/>
  <c r="BY68" i="71"/>
  <c r="BY71" i="71"/>
  <c r="BY73" i="71"/>
  <c r="BY76" i="71"/>
  <c r="BY79" i="71"/>
  <c r="BY81" i="71"/>
  <c r="BY85" i="71"/>
  <c r="BY59" i="71"/>
  <c r="BY80" i="71"/>
  <c r="BY83" i="71"/>
  <c r="BY72" i="71"/>
  <c r="BY75" i="71"/>
  <c r="BY86" i="71"/>
  <c r="BY84" i="71"/>
  <c r="BY69" i="71"/>
  <c r="BY82" i="71"/>
  <c r="BY77" i="71"/>
  <c r="BT47" i="71"/>
  <c r="CC51" i="71"/>
  <c r="CC55" i="71"/>
  <c r="CC49" i="71"/>
  <c r="CC53" i="71"/>
  <c r="CC48" i="71"/>
  <c r="CC52" i="71"/>
  <c r="CC50" i="71"/>
  <c r="CC57" i="71"/>
  <c r="CC61" i="71"/>
  <c r="CC58" i="71"/>
  <c r="CC62" i="71"/>
  <c r="CC59" i="71"/>
  <c r="CC63" i="71"/>
  <c r="CC66" i="71"/>
  <c r="CC70" i="71"/>
  <c r="CC74" i="71"/>
  <c r="CC78" i="71"/>
  <c r="CC56" i="71"/>
  <c r="CC60" i="71"/>
  <c r="CC65" i="71"/>
  <c r="CC54" i="71"/>
  <c r="CC67" i="71"/>
  <c r="CC81" i="71"/>
  <c r="CC85" i="71"/>
  <c r="CC69" i="71"/>
  <c r="CC72" i="71"/>
  <c r="CC75" i="71"/>
  <c r="CC77" i="71"/>
  <c r="CC68" i="71"/>
  <c r="CC71" i="71"/>
  <c r="CC73" i="71"/>
  <c r="CC76" i="71"/>
  <c r="CC79" i="71"/>
  <c r="CC82" i="71"/>
  <c r="CC84" i="71"/>
  <c r="CC80" i="71"/>
  <c r="CC83" i="71"/>
  <c r="CC86" i="71"/>
  <c r="CC64" i="71"/>
  <c r="BW47" i="71"/>
  <c r="CD19" i="68"/>
  <c r="CD22" i="68"/>
  <c r="CD18" i="68"/>
  <c r="CD21" i="68"/>
  <c r="CD28" i="68"/>
  <c r="CD32" i="68"/>
  <c r="CD20" i="68"/>
  <c r="CD30" i="68"/>
  <c r="CD37" i="68"/>
  <c r="CD41" i="68"/>
  <c r="CD45" i="68"/>
  <c r="CD49" i="68"/>
  <c r="CD27" i="68"/>
  <c r="CD29" i="68"/>
  <c r="CD39" i="68"/>
  <c r="CD46" i="68"/>
  <c r="CD48" i="68"/>
  <c r="CD55" i="68"/>
  <c r="CD59" i="68"/>
  <c r="CD63" i="68"/>
  <c r="CD67" i="68"/>
  <c r="CD71" i="68"/>
  <c r="CD75" i="68"/>
  <c r="CD79" i="68"/>
  <c r="CD83" i="68"/>
  <c r="CD87" i="68"/>
  <c r="CD26" i="68"/>
  <c r="CD31" i="68"/>
  <c r="CD40" i="68"/>
  <c r="CD42" i="68"/>
  <c r="CD52" i="68"/>
  <c r="CD57" i="68"/>
  <c r="CD64" i="68"/>
  <c r="CD66" i="68"/>
  <c r="CD73" i="68"/>
  <c r="CD80" i="68"/>
  <c r="CD82" i="68"/>
  <c r="CD89" i="68"/>
  <c r="CD92" i="68"/>
  <c r="CD96" i="68"/>
  <c r="CD100" i="68"/>
  <c r="CD104" i="68"/>
  <c r="CD108" i="68"/>
  <c r="CD112" i="68"/>
  <c r="CD116" i="68"/>
  <c r="CD25" i="68"/>
  <c r="CD33" i="68"/>
  <c r="CD23" i="68"/>
  <c r="CD36" i="68"/>
  <c r="CD44" i="68"/>
  <c r="CD50" i="68"/>
  <c r="CD24" i="68"/>
  <c r="CD35" i="68"/>
  <c r="CD61" i="68"/>
  <c r="CD62" i="68"/>
  <c r="CD47" i="68"/>
  <c r="CD51" i="68"/>
  <c r="CD60" i="68"/>
  <c r="CD77" i="68"/>
  <c r="CD78" i="68"/>
  <c r="CD91" i="68"/>
  <c r="CD34" i="68"/>
  <c r="CD58" i="68"/>
  <c r="CD68" i="68"/>
  <c r="CD69" i="68"/>
  <c r="CD81" i="68"/>
  <c r="CD94" i="68"/>
  <c r="CD101" i="68"/>
  <c r="CD56" i="68"/>
  <c r="CD65" i="68"/>
  <c r="CD70" i="68"/>
  <c r="CD72" i="68"/>
  <c r="CD85" i="68"/>
  <c r="CD43" i="68"/>
  <c r="CD53" i="68"/>
  <c r="CD86" i="68"/>
  <c r="CD88" i="68"/>
  <c r="CD93" i="68"/>
  <c r="CD76" i="68"/>
  <c r="CD90" i="68"/>
  <c r="CD102" i="68"/>
  <c r="CD106" i="68"/>
  <c r="CD113" i="68"/>
  <c r="CD115" i="68"/>
  <c r="CD84" i="68"/>
  <c r="CD95" i="68"/>
  <c r="CD38" i="68"/>
  <c r="CD97" i="68"/>
  <c r="CD98" i="68"/>
  <c r="CD103" i="68"/>
  <c r="CD110" i="68"/>
  <c r="CD117" i="68"/>
  <c r="CD54" i="68"/>
  <c r="CD109" i="68"/>
  <c r="CD74" i="68"/>
  <c r="CD99" i="68"/>
  <c r="CD107" i="68"/>
  <c r="CD114" i="68"/>
  <c r="CD105" i="68"/>
  <c r="CD111" i="68"/>
  <c r="CB19" i="68"/>
  <c r="CB20" i="68"/>
  <c r="CB24" i="68"/>
  <c r="CB22" i="68"/>
  <c r="CB26" i="68"/>
  <c r="CB30" i="68"/>
  <c r="CB34" i="68"/>
  <c r="CB21" i="68"/>
  <c r="CB31" i="68"/>
  <c r="CB33" i="68"/>
  <c r="CB35" i="68"/>
  <c r="CB39" i="68"/>
  <c r="CB43" i="68"/>
  <c r="CB47" i="68"/>
  <c r="CB51" i="68"/>
  <c r="CB32" i="68"/>
  <c r="CB40" i="68"/>
  <c r="CB42" i="68"/>
  <c r="CB49" i="68"/>
  <c r="CB53" i="68"/>
  <c r="CB57" i="68"/>
  <c r="CB61" i="68"/>
  <c r="CB65" i="68"/>
  <c r="CB69" i="68"/>
  <c r="CB73" i="68"/>
  <c r="CB77" i="68"/>
  <c r="CB81" i="68"/>
  <c r="CB85" i="68"/>
  <c r="CB89" i="68"/>
  <c r="CB25" i="68"/>
  <c r="CB44" i="68"/>
  <c r="CB45" i="68"/>
  <c r="CB58" i="68"/>
  <c r="CB60" i="68"/>
  <c r="CB67" i="68"/>
  <c r="CB74" i="68"/>
  <c r="CB76" i="68"/>
  <c r="CB83" i="68"/>
  <c r="CB90" i="68"/>
  <c r="CB94" i="68"/>
  <c r="CB98" i="68"/>
  <c r="CB102" i="68"/>
  <c r="CB106" i="68"/>
  <c r="CB110" i="68"/>
  <c r="CB114" i="68"/>
  <c r="CB23" i="68"/>
  <c r="CB27" i="68"/>
  <c r="CB28" i="68"/>
  <c r="CB38" i="68"/>
  <c r="CB18" i="68"/>
  <c r="CB37" i="68"/>
  <c r="CB48" i="68"/>
  <c r="CB52" i="68"/>
  <c r="CB54" i="68"/>
  <c r="CB64" i="68"/>
  <c r="CB46" i="68"/>
  <c r="CB50" i="68"/>
  <c r="CB59" i="68"/>
  <c r="CB41" i="68"/>
  <c r="CB55" i="68"/>
  <c r="CB62" i="68"/>
  <c r="CB68" i="68"/>
  <c r="CB70" i="68"/>
  <c r="CB80" i="68"/>
  <c r="CB82" i="68"/>
  <c r="CB92" i="68"/>
  <c r="CB56" i="68"/>
  <c r="CB71" i="68"/>
  <c r="CB72" i="68"/>
  <c r="CB84" i="68"/>
  <c r="CB86" i="68"/>
  <c r="CB95" i="68"/>
  <c r="CB97" i="68"/>
  <c r="CB87" i="68"/>
  <c r="CB66" i="68"/>
  <c r="CB79" i="68"/>
  <c r="CB36" i="68"/>
  <c r="CB107" i="68"/>
  <c r="CB109" i="68"/>
  <c r="CB91" i="68"/>
  <c r="CB103" i="68"/>
  <c r="CB75" i="68"/>
  <c r="CB96" i="68"/>
  <c r="CB101" i="68"/>
  <c r="CB104" i="68"/>
  <c r="CB111" i="68"/>
  <c r="CB113" i="68"/>
  <c r="CB116" i="68"/>
  <c r="CB88" i="68"/>
  <c r="CB99" i="68"/>
  <c r="CB29" i="68"/>
  <c r="CB78" i="68"/>
  <c r="CB63" i="68"/>
  <c r="CB93" i="68"/>
  <c r="CB100" i="68"/>
  <c r="CB108" i="68"/>
  <c r="CB117" i="68"/>
  <c r="CB105" i="68"/>
  <c r="CB112" i="68"/>
  <c r="CB115" i="68"/>
  <c r="CC18" i="68"/>
  <c r="CC23" i="68"/>
  <c r="CC19" i="68"/>
  <c r="CC20" i="68"/>
  <c r="CC24" i="68"/>
  <c r="CC29" i="68"/>
  <c r="CC33" i="68"/>
  <c r="CC26" i="68"/>
  <c r="CC28" i="68"/>
  <c r="CC38" i="68"/>
  <c r="CC42" i="68"/>
  <c r="CC46" i="68"/>
  <c r="CC50" i="68"/>
  <c r="CC25" i="68"/>
  <c r="CC30" i="68"/>
  <c r="CC31" i="68"/>
  <c r="CC35" i="68"/>
  <c r="CC37" i="68"/>
  <c r="CC44" i="68"/>
  <c r="CC51" i="68"/>
  <c r="CC56" i="68"/>
  <c r="CC60" i="68"/>
  <c r="CC64" i="68"/>
  <c r="CC68" i="68"/>
  <c r="CC72" i="68"/>
  <c r="CC76" i="68"/>
  <c r="CC80" i="68"/>
  <c r="CC84" i="68"/>
  <c r="CC88" i="68"/>
  <c r="CC22" i="68"/>
  <c r="CC41" i="68"/>
  <c r="CC43" i="68"/>
  <c r="CC53" i="68"/>
  <c r="CC55" i="68"/>
  <c r="CC62" i="68"/>
  <c r="CC69" i="68"/>
  <c r="CC71" i="68"/>
  <c r="CC78" i="68"/>
  <c r="CC85" i="68"/>
  <c r="CC87" i="68"/>
  <c r="CC93" i="68"/>
  <c r="CC97" i="68"/>
  <c r="CC101" i="68"/>
  <c r="CC105" i="68"/>
  <c r="CC109" i="68"/>
  <c r="CC113" i="68"/>
  <c r="CC117" i="68"/>
  <c r="CC32" i="68"/>
  <c r="CC39" i="68"/>
  <c r="CC21" i="68"/>
  <c r="CC27" i="68"/>
  <c r="CC34" i="68"/>
  <c r="CC49" i="68"/>
  <c r="CC47" i="68"/>
  <c r="CC48" i="68"/>
  <c r="CC63" i="68"/>
  <c r="CC65" i="68"/>
  <c r="CC36" i="68"/>
  <c r="CC40" i="68"/>
  <c r="CC52" i="68"/>
  <c r="CC58" i="68"/>
  <c r="CC66" i="68"/>
  <c r="CC67" i="68"/>
  <c r="CC79" i="68"/>
  <c r="CC81" i="68"/>
  <c r="CC94" i="68"/>
  <c r="CC61" i="68"/>
  <c r="CC70" i="68"/>
  <c r="CC82" i="68"/>
  <c r="CC83" i="68"/>
  <c r="CC90" i="68"/>
  <c r="CC92" i="68"/>
  <c r="CC99" i="68"/>
  <c r="CC45" i="68"/>
  <c r="CC54" i="68"/>
  <c r="CC59" i="68"/>
  <c r="CC74" i="68"/>
  <c r="CC57" i="68"/>
  <c r="CC75" i="68"/>
  <c r="CC77" i="68"/>
  <c r="CC95" i="68"/>
  <c r="CC96" i="68"/>
  <c r="CC104" i="68"/>
  <c r="CC73" i="68"/>
  <c r="CC86" i="68"/>
  <c r="CC100" i="68"/>
  <c r="CC102" i="68"/>
  <c r="CC106" i="68"/>
  <c r="CC108" i="68"/>
  <c r="CC115" i="68"/>
  <c r="CC111" i="68"/>
  <c r="CC89" i="68"/>
  <c r="CC91" i="68"/>
  <c r="CC112" i="68"/>
  <c r="CC114" i="68"/>
  <c r="CC103" i="68"/>
  <c r="CC110" i="68"/>
  <c r="CC116" i="68"/>
  <c r="CC98" i="68"/>
  <c r="CC107" i="68"/>
  <c r="CA20" i="68"/>
  <c r="CA18" i="68"/>
  <c r="CA21" i="68"/>
  <c r="CA25" i="68"/>
  <c r="CA27" i="68"/>
  <c r="CA31" i="68"/>
  <c r="CA19" i="68"/>
  <c r="CA22" i="68"/>
  <c r="CA23" i="68"/>
  <c r="CA29" i="68"/>
  <c r="CA36" i="68"/>
  <c r="CA40" i="68"/>
  <c r="CA44" i="68"/>
  <c r="CA48" i="68"/>
  <c r="CA52" i="68"/>
  <c r="CA24" i="68"/>
  <c r="CA33" i="68"/>
  <c r="CA34" i="68"/>
  <c r="CA38" i="68"/>
  <c r="CA45" i="68"/>
  <c r="CA47" i="68"/>
  <c r="CA54" i="68"/>
  <c r="CA58" i="68"/>
  <c r="CA62" i="68"/>
  <c r="CA66" i="68"/>
  <c r="CA70" i="68"/>
  <c r="CA74" i="68"/>
  <c r="CA78" i="68"/>
  <c r="CA82" i="68"/>
  <c r="CA86" i="68"/>
  <c r="CA30" i="68"/>
  <c r="CA46" i="68"/>
  <c r="CA56" i="68"/>
  <c r="CA63" i="68"/>
  <c r="CA65" i="68"/>
  <c r="CA72" i="68"/>
  <c r="CA79" i="68"/>
  <c r="CA81" i="68"/>
  <c r="CA88" i="68"/>
  <c r="CA91" i="68"/>
  <c r="CA95" i="68"/>
  <c r="CA99" i="68"/>
  <c r="CA103" i="68"/>
  <c r="CA107" i="68"/>
  <c r="CA111" i="68"/>
  <c r="CA115" i="68"/>
  <c r="CA28" i="68"/>
  <c r="CA37" i="68"/>
  <c r="CA43" i="68"/>
  <c r="CA35" i="68"/>
  <c r="CA42" i="68"/>
  <c r="CA26" i="68"/>
  <c r="CA39" i="68"/>
  <c r="CA53" i="68"/>
  <c r="CA55" i="68"/>
  <c r="CA41" i="68"/>
  <c r="CA32" i="68"/>
  <c r="CA49" i="68"/>
  <c r="CA61" i="68"/>
  <c r="CA69" i="68"/>
  <c r="CA71" i="68"/>
  <c r="CA83" i="68"/>
  <c r="CA84" i="68"/>
  <c r="CA90" i="68"/>
  <c r="CA51" i="68"/>
  <c r="CA59" i="68"/>
  <c r="CA73" i="68"/>
  <c r="CA75" i="68"/>
  <c r="CA85" i="68"/>
  <c r="CA87" i="68"/>
  <c r="CA93" i="68"/>
  <c r="CA100" i="68"/>
  <c r="CA102" i="68"/>
  <c r="CA64" i="68"/>
  <c r="CA76" i="68"/>
  <c r="CA89" i="68"/>
  <c r="CA60" i="68"/>
  <c r="CA68" i="68"/>
  <c r="CA92" i="68"/>
  <c r="CA96" i="68"/>
  <c r="CA50" i="68"/>
  <c r="CA80" i="68"/>
  <c r="CA94" i="68"/>
  <c r="CA105" i="68"/>
  <c r="CA57" i="68"/>
  <c r="CA109" i="68"/>
  <c r="CA116" i="68"/>
  <c r="CA112" i="68"/>
  <c r="CA114" i="68"/>
  <c r="CA77" i="68"/>
  <c r="CA98" i="68"/>
  <c r="CA67" i="68"/>
  <c r="CA104" i="68"/>
  <c r="CA101" i="68"/>
  <c r="CA110" i="68"/>
  <c r="CA117" i="68"/>
  <c r="CA97" i="68"/>
  <c r="CA106" i="68"/>
  <c r="CA113" i="68"/>
  <c r="CA108" i="68"/>
  <c r="CE20" i="68"/>
  <c r="CE21" i="68"/>
  <c r="CE25" i="68"/>
  <c r="CE23" i="68"/>
  <c r="CE27" i="68"/>
  <c r="CE31" i="68"/>
  <c r="CE32" i="68"/>
  <c r="CE34" i="68"/>
  <c r="CE36" i="68"/>
  <c r="CE40" i="68"/>
  <c r="CE44" i="68"/>
  <c r="CE48" i="68"/>
  <c r="CE52" i="68"/>
  <c r="CE26" i="68"/>
  <c r="CE28" i="68"/>
  <c r="CE41" i="68"/>
  <c r="CE43" i="68"/>
  <c r="CE50" i="68"/>
  <c r="CE54" i="68"/>
  <c r="CE58" i="68"/>
  <c r="CE62" i="68"/>
  <c r="CE66" i="68"/>
  <c r="CE70" i="68"/>
  <c r="CE74" i="68"/>
  <c r="CE78" i="68"/>
  <c r="CE82" i="68"/>
  <c r="CE86" i="68"/>
  <c r="CE18" i="68"/>
  <c r="CE24" i="68"/>
  <c r="CE38" i="68"/>
  <c r="CE39" i="68"/>
  <c r="CE51" i="68"/>
  <c r="CE59" i="68"/>
  <c r="CE61" i="68"/>
  <c r="CE68" i="68"/>
  <c r="CE75" i="68"/>
  <c r="CE77" i="68"/>
  <c r="CE84" i="68"/>
  <c r="CE91" i="68"/>
  <c r="CE95" i="68"/>
  <c r="CE99" i="68"/>
  <c r="CE103" i="68"/>
  <c r="CE107" i="68"/>
  <c r="CE111" i="68"/>
  <c r="CE115" i="68"/>
  <c r="CE22" i="68"/>
  <c r="CE29" i="68"/>
  <c r="CE30" i="68"/>
  <c r="CE35" i="68"/>
  <c r="CE19" i="68"/>
  <c r="CE45" i="68"/>
  <c r="CE37" i="68"/>
  <c r="CE42" i="68"/>
  <c r="CE49" i="68"/>
  <c r="CE60" i="68"/>
  <c r="CE33" i="68"/>
  <c r="CE53" i="68"/>
  <c r="CE55" i="68"/>
  <c r="CE56" i="68"/>
  <c r="CE46" i="68"/>
  <c r="CE57" i="68"/>
  <c r="CE63" i="68"/>
  <c r="CE76" i="68"/>
  <c r="CE88" i="68"/>
  <c r="CE89" i="68"/>
  <c r="CE93" i="68"/>
  <c r="CE67" i="68"/>
  <c r="CE79" i="68"/>
  <c r="CE80" i="68"/>
  <c r="CE96" i="68"/>
  <c r="CE98" i="68"/>
  <c r="CE81" i="68"/>
  <c r="CE83" i="68"/>
  <c r="CE73" i="68"/>
  <c r="CE90" i="68"/>
  <c r="CE64" i="68"/>
  <c r="CE72" i="68"/>
  <c r="CE87" i="68"/>
  <c r="CE92" i="68"/>
  <c r="CE97" i="68"/>
  <c r="CE100" i="68"/>
  <c r="CE101" i="68"/>
  <c r="CE108" i="68"/>
  <c r="CE110" i="68"/>
  <c r="CE117" i="68"/>
  <c r="CE47" i="68"/>
  <c r="CE69" i="68"/>
  <c r="CE94" i="68"/>
  <c r="CE102" i="68"/>
  <c r="CE71" i="68"/>
  <c r="CE105" i="68"/>
  <c r="CE112" i="68"/>
  <c r="CE114" i="68"/>
  <c r="CE109" i="68"/>
  <c r="CE116" i="68"/>
  <c r="CE65" i="68"/>
  <c r="CE85" i="68"/>
  <c r="CE106" i="68"/>
  <c r="CE113" i="68"/>
  <c r="CE104" i="68"/>
  <c r="CG51" i="71"/>
  <c r="CG55" i="71"/>
  <c r="CG49" i="71"/>
  <c r="CG53" i="71"/>
  <c r="CG48" i="71"/>
  <c r="CG52" i="71"/>
  <c r="CG56" i="71"/>
  <c r="CG57" i="71"/>
  <c r="CG61" i="71"/>
  <c r="CG58" i="71"/>
  <c r="CG62" i="71"/>
  <c r="CG50" i="71"/>
  <c r="CG54" i="71"/>
  <c r="CG66" i="71"/>
  <c r="CG70" i="71"/>
  <c r="CG74" i="71"/>
  <c r="CG78" i="71"/>
  <c r="CG65" i="71"/>
  <c r="CG60" i="71"/>
  <c r="CG67" i="71"/>
  <c r="CG59" i="71"/>
  <c r="CG69" i="71"/>
  <c r="CG72" i="71"/>
  <c r="CG75" i="71"/>
  <c r="CG77" i="71"/>
  <c r="CG81" i="71"/>
  <c r="CG85" i="71"/>
  <c r="CG63" i="71"/>
  <c r="CG64" i="71"/>
  <c r="CG82" i="71"/>
  <c r="CG84" i="71"/>
  <c r="CG71" i="71"/>
  <c r="CG86" i="71"/>
  <c r="CG80" i="71"/>
  <c r="CG83" i="71"/>
  <c r="CG76" i="71"/>
  <c r="CG79" i="71"/>
  <c r="CG73" i="71"/>
  <c r="CG68" i="71"/>
  <c r="CB47" i="71"/>
  <c r="CA47" i="71"/>
  <c r="CI46" i="71"/>
  <c r="CM46" i="71"/>
  <c r="CJ46" i="71"/>
  <c r="CI45" i="71"/>
  <c r="CK46" i="71"/>
  <c r="CL46" i="71"/>
  <c r="CR16" i="68"/>
  <c r="CU15" i="68"/>
  <c r="CS16" i="68"/>
  <c r="CQ16" i="68"/>
  <c r="CT16" i="68"/>
  <c r="CP16" i="68"/>
  <c r="CF50" i="71"/>
  <c r="CF54" i="71"/>
  <c r="CF48" i="71"/>
  <c r="CF52" i="71"/>
  <c r="CF51" i="71"/>
  <c r="CF49" i="71"/>
  <c r="CF55" i="71"/>
  <c r="CF60" i="71"/>
  <c r="CF56" i="71"/>
  <c r="CF57" i="71"/>
  <c r="CF61" i="71"/>
  <c r="CF58" i="71"/>
  <c r="CF62" i="71"/>
  <c r="CF65" i="71"/>
  <c r="CF69" i="71"/>
  <c r="CF73" i="71"/>
  <c r="CF77" i="71"/>
  <c r="CF59" i="71"/>
  <c r="CF63" i="71"/>
  <c r="CF64" i="71"/>
  <c r="CF53" i="71"/>
  <c r="CF66" i="71"/>
  <c r="CF67" i="71"/>
  <c r="CF80" i="71"/>
  <c r="CF84" i="71"/>
  <c r="CF68" i="71"/>
  <c r="CF71" i="71"/>
  <c r="CF74" i="71"/>
  <c r="CF76" i="71"/>
  <c r="CF70" i="71"/>
  <c r="CF72" i="71"/>
  <c r="CF75" i="71"/>
  <c r="CF78" i="71"/>
  <c r="CF79" i="71"/>
  <c r="CF81" i="71"/>
  <c r="CF83" i="71"/>
  <c r="CF82" i="71"/>
  <c r="CF85" i="71"/>
  <c r="CF86" i="71"/>
  <c r="CD48" i="71"/>
  <c r="CD52" i="71"/>
  <c r="CD56" i="71"/>
  <c r="CD50" i="71"/>
  <c r="CD54" i="71"/>
  <c r="CD49" i="71"/>
  <c r="CD53" i="71"/>
  <c r="CD58" i="71"/>
  <c r="CD62" i="71"/>
  <c r="CD55" i="71"/>
  <c r="CD59" i="71"/>
  <c r="CD63" i="71"/>
  <c r="CD57" i="71"/>
  <c r="CD61" i="71"/>
  <c r="CD67" i="71"/>
  <c r="CD71" i="71"/>
  <c r="CD75" i="71"/>
  <c r="CD79" i="71"/>
  <c r="CD51" i="71"/>
  <c r="CD66" i="71"/>
  <c r="CD64" i="71"/>
  <c r="CD65" i="71"/>
  <c r="CD68" i="71"/>
  <c r="CD73" i="71"/>
  <c r="CD76" i="71"/>
  <c r="CD82" i="71"/>
  <c r="CD60" i="71"/>
  <c r="CD70" i="71"/>
  <c r="CD78" i="71"/>
  <c r="CD74" i="71"/>
  <c r="CD72" i="71"/>
  <c r="CD80" i="71"/>
  <c r="CD83" i="71"/>
  <c r="CD86" i="71"/>
  <c r="CD85" i="71"/>
  <c r="CD69" i="71"/>
  <c r="CD77" i="71"/>
  <c r="CD81" i="71"/>
  <c r="CD84" i="71"/>
  <c r="CC47" i="71"/>
  <c r="BY47" i="71"/>
  <c r="BZ47" i="71"/>
  <c r="CH48" i="71"/>
  <c r="CH52" i="71"/>
  <c r="CH56" i="71"/>
  <c r="CH50" i="71"/>
  <c r="CH54" i="71"/>
  <c r="CH49" i="71"/>
  <c r="CH53" i="71"/>
  <c r="CH58" i="71"/>
  <c r="CH62" i="71"/>
  <c r="CH51" i="71"/>
  <c r="CH59" i="71"/>
  <c r="CH63" i="71"/>
  <c r="CH60" i="71"/>
  <c r="CH67" i="71"/>
  <c r="CH71" i="71"/>
  <c r="CH75" i="71"/>
  <c r="CH79" i="71"/>
  <c r="CH66" i="71"/>
  <c r="CH55" i="71"/>
  <c r="CH64" i="71"/>
  <c r="CH70" i="71"/>
  <c r="CH78" i="71"/>
  <c r="CH82" i="71"/>
  <c r="CH65" i="71"/>
  <c r="CH69" i="71"/>
  <c r="CH72" i="71"/>
  <c r="CH77" i="71"/>
  <c r="CH61" i="71"/>
  <c r="CH68" i="71"/>
  <c r="CH73" i="71"/>
  <c r="CH76" i="71"/>
  <c r="CH85" i="71"/>
  <c r="CH86" i="71"/>
  <c r="CH84" i="71"/>
  <c r="CH57" i="71"/>
  <c r="CH74" i="71"/>
  <c r="CH80" i="71"/>
  <c r="CH83" i="71"/>
  <c r="CH81" i="71"/>
  <c r="CE49" i="71"/>
  <c r="CE53" i="71"/>
  <c r="CE51" i="71"/>
  <c r="CE55" i="71"/>
  <c r="CE50" i="71"/>
  <c r="CE54" i="71"/>
  <c r="CE59" i="71"/>
  <c r="CE63" i="71"/>
  <c r="CE52" i="71"/>
  <c r="CE60" i="71"/>
  <c r="CE64" i="71"/>
  <c r="CE68" i="71"/>
  <c r="CE72" i="71"/>
  <c r="CE76" i="71"/>
  <c r="CE48" i="71"/>
  <c r="CE57" i="71"/>
  <c r="CE61" i="71"/>
  <c r="CE67" i="71"/>
  <c r="CE58" i="71"/>
  <c r="CE62" i="71"/>
  <c r="CE65" i="71"/>
  <c r="CE56" i="71"/>
  <c r="CE71" i="71"/>
  <c r="CE74" i="71"/>
  <c r="CE79" i="71"/>
  <c r="CE83" i="71"/>
  <c r="CE73" i="71"/>
  <c r="CE69" i="71"/>
  <c r="CE77" i="71"/>
  <c r="CE75" i="71"/>
  <c r="CE81" i="71"/>
  <c r="CE66" i="71"/>
  <c r="CE70" i="71"/>
  <c r="CE78" i="71"/>
  <c r="CE80" i="71"/>
  <c r="CE86" i="71"/>
  <c r="CE84" i="71"/>
  <c r="CE85" i="71"/>
  <c r="CE82" i="71"/>
  <c r="CG18" i="68"/>
  <c r="CG20" i="68"/>
  <c r="CG23" i="68"/>
  <c r="CG22" i="68"/>
  <c r="CG29" i="68"/>
  <c r="CG33" i="68"/>
  <c r="CG24" i="68"/>
  <c r="CG25" i="68"/>
  <c r="CG31" i="68"/>
  <c r="CG38" i="68"/>
  <c r="CG42" i="68"/>
  <c r="CG46" i="68"/>
  <c r="CG50" i="68"/>
  <c r="CG19" i="68"/>
  <c r="CG40" i="68"/>
  <c r="CG47" i="68"/>
  <c r="CG49" i="68"/>
  <c r="CG56" i="68"/>
  <c r="CG60" i="68"/>
  <c r="CG64" i="68"/>
  <c r="CG68" i="68"/>
  <c r="CG72" i="68"/>
  <c r="CG76" i="68"/>
  <c r="CG80" i="68"/>
  <c r="CG84" i="68"/>
  <c r="CG88" i="68"/>
  <c r="CG21" i="68"/>
  <c r="CG27" i="68"/>
  <c r="CG28" i="68"/>
  <c r="CG35" i="68"/>
  <c r="CG36" i="68"/>
  <c r="CG48" i="68"/>
  <c r="CG58" i="68"/>
  <c r="CG65" i="68"/>
  <c r="CG67" i="68"/>
  <c r="CG74" i="68"/>
  <c r="CG81" i="68"/>
  <c r="CG83" i="68"/>
  <c r="CG93" i="68"/>
  <c r="CG97" i="68"/>
  <c r="CG101" i="68"/>
  <c r="CG105" i="68"/>
  <c r="CG109" i="68"/>
  <c r="CG113" i="68"/>
  <c r="CG117" i="68"/>
  <c r="CG26" i="68"/>
  <c r="CG32" i="68"/>
  <c r="CG41" i="68"/>
  <c r="CG39" i="68"/>
  <c r="CG51" i="68"/>
  <c r="CG53" i="68"/>
  <c r="CG54" i="68"/>
  <c r="CG30" i="68"/>
  <c r="CG45" i="68"/>
  <c r="CG55" i="68"/>
  <c r="CG57" i="68"/>
  <c r="CG34" i="68"/>
  <c r="CG43" i="68"/>
  <c r="CG52" i="68"/>
  <c r="CG61" i="68"/>
  <c r="CG71" i="68"/>
  <c r="CG73" i="68"/>
  <c r="CG85" i="68"/>
  <c r="CG86" i="68"/>
  <c r="CG90" i="68"/>
  <c r="CG92" i="68"/>
  <c r="CG37" i="68"/>
  <c r="CG44" i="68"/>
  <c r="CG63" i="68"/>
  <c r="CG75" i="68"/>
  <c r="CG77" i="68"/>
  <c r="CG87" i="68"/>
  <c r="CG89" i="68"/>
  <c r="CG95" i="68"/>
  <c r="CG102" i="68"/>
  <c r="CG66" i="68"/>
  <c r="CG79" i="68"/>
  <c r="CG69" i="68"/>
  <c r="CG82" i="68"/>
  <c r="CG94" i="68"/>
  <c r="CG96" i="68"/>
  <c r="CG98" i="68"/>
  <c r="CG107" i="68"/>
  <c r="CG100" i="68"/>
  <c r="CG78" i="68"/>
  <c r="CG91" i="68"/>
  <c r="CG99" i="68"/>
  <c r="CG104" i="68"/>
  <c r="CG111" i="68"/>
  <c r="CG114" i="68"/>
  <c r="CG116" i="68"/>
  <c r="CG62" i="68"/>
  <c r="CG103" i="68"/>
  <c r="CG110" i="68"/>
  <c r="CG59" i="68"/>
  <c r="CG106" i="68"/>
  <c r="CG70" i="68"/>
  <c r="CG112" i="68"/>
  <c r="CG108" i="68"/>
  <c r="CG115" i="68"/>
  <c r="CF19" i="68"/>
  <c r="CF18" i="68"/>
  <c r="CF24" i="68"/>
  <c r="CF25" i="68"/>
  <c r="CF26" i="68"/>
  <c r="CF30" i="68"/>
  <c r="CF34" i="68"/>
  <c r="CF27" i="68"/>
  <c r="CF29" i="68"/>
  <c r="CF35" i="68"/>
  <c r="CF39" i="68"/>
  <c r="CF43" i="68"/>
  <c r="CF47" i="68"/>
  <c r="CF51" i="68"/>
  <c r="CF21" i="68"/>
  <c r="CF22" i="68"/>
  <c r="CF36" i="68"/>
  <c r="CF38" i="68"/>
  <c r="CF45" i="68"/>
  <c r="CF52" i="68"/>
  <c r="CF53" i="68"/>
  <c r="CF57" i="68"/>
  <c r="CF61" i="68"/>
  <c r="CF65" i="68"/>
  <c r="CF69" i="68"/>
  <c r="CF73" i="68"/>
  <c r="CF77" i="68"/>
  <c r="CF81" i="68"/>
  <c r="CF85" i="68"/>
  <c r="CF89" i="68"/>
  <c r="CF20" i="68"/>
  <c r="CF32" i="68"/>
  <c r="CF33" i="68"/>
  <c r="CF37" i="68"/>
  <c r="CF49" i="68"/>
  <c r="CF50" i="68"/>
  <c r="CF54" i="68"/>
  <c r="CF56" i="68"/>
  <c r="CF63" i="68"/>
  <c r="CF70" i="68"/>
  <c r="CF72" i="68"/>
  <c r="CF79" i="68"/>
  <c r="CF86" i="68"/>
  <c r="CF88" i="68"/>
  <c r="CF90" i="68"/>
  <c r="CF94" i="68"/>
  <c r="CF98" i="68"/>
  <c r="CF102" i="68"/>
  <c r="CF106" i="68"/>
  <c r="CF110" i="68"/>
  <c r="CF114" i="68"/>
  <c r="CF23" i="68"/>
  <c r="CF40" i="68"/>
  <c r="CF31" i="68"/>
  <c r="CF41" i="68"/>
  <c r="CF46" i="68"/>
  <c r="CF44" i="68"/>
  <c r="CF58" i="68"/>
  <c r="CF59" i="68"/>
  <c r="CF42" i="68"/>
  <c r="CF48" i="68"/>
  <c r="CF28" i="68"/>
  <c r="CF60" i="68"/>
  <c r="CF64" i="68"/>
  <c r="CF74" i="68"/>
  <c r="CF75" i="68"/>
  <c r="CF87" i="68"/>
  <c r="CF55" i="68"/>
  <c r="CF62" i="68"/>
  <c r="CF66" i="68"/>
  <c r="CF76" i="68"/>
  <c r="CF78" i="68"/>
  <c r="CF91" i="68"/>
  <c r="CF93" i="68"/>
  <c r="CF100" i="68"/>
  <c r="CF68" i="68"/>
  <c r="CF71" i="68"/>
  <c r="CF84" i="68"/>
  <c r="CF97" i="68"/>
  <c r="CF99" i="68"/>
  <c r="CF83" i="68"/>
  <c r="CF103" i="68"/>
  <c r="CF105" i="68"/>
  <c r="CF112" i="68"/>
  <c r="CF96" i="68"/>
  <c r="CF67" i="68"/>
  <c r="CF82" i="68"/>
  <c r="CF107" i="68"/>
  <c r="CF109" i="68"/>
  <c r="CF116" i="68"/>
  <c r="CF80" i="68"/>
  <c r="CF92" i="68"/>
  <c r="CF101" i="68"/>
  <c r="CF95" i="68"/>
  <c r="CF113" i="68"/>
  <c r="CF108" i="68"/>
  <c r="CF104" i="68"/>
  <c r="CF111" i="68"/>
  <c r="CF117" i="68"/>
  <c r="CF115" i="68"/>
  <c r="CH22" i="68"/>
  <c r="CH24" i="68"/>
  <c r="CH28" i="68"/>
  <c r="CH32" i="68"/>
  <c r="CH21" i="68"/>
  <c r="CH23" i="68"/>
  <c r="CH26" i="68"/>
  <c r="CH33" i="68"/>
  <c r="CH37" i="68"/>
  <c r="CH41" i="68"/>
  <c r="CH45" i="68"/>
  <c r="CH49" i="68"/>
  <c r="CH34" i="68"/>
  <c r="CH35" i="68"/>
  <c r="CH42" i="68"/>
  <c r="CH44" i="68"/>
  <c r="CH51" i="68"/>
  <c r="CH55" i="68"/>
  <c r="CH59" i="68"/>
  <c r="CH63" i="68"/>
  <c r="CH67" i="68"/>
  <c r="CH71" i="68"/>
  <c r="CH75" i="68"/>
  <c r="CH79" i="68"/>
  <c r="CH83" i="68"/>
  <c r="CH87" i="68"/>
  <c r="CH46" i="68"/>
  <c r="CH47" i="68"/>
  <c r="CH53" i="68"/>
  <c r="CH60" i="68"/>
  <c r="CH62" i="68"/>
  <c r="CH69" i="68"/>
  <c r="CH76" i="68"/>
  <c r="CH78" i="68"/>
  <c r="CH85" i="68"/>
  <c r="CH92" i="68"/>
  <c r="CH96" i="68"/>
  <c r="CH100" i="68"/>
  <c r="CH104" i="68"/>
  <c r="CH108" i="68"/>
  <c r="CH112" i="68"/>
  <c r="CH116" i="68"/>
  <c r="CH18" i="68"/>
  <c r="CH27" i="68"/>
  <c r="CH31" i="68"/>
  <c r="CH25" i="68"/>
  <c r="CH29" i="68"/>
  <c r="CH36" i="68"/>
  <c r="CH19" i="68"/>
  <c r="CH38" i="68"/>
  <c r="CH40" i="68"/>
  <c r="CH43" i="68"/>
  <c r="CH52" i="68"/>
  <c r="CH50" i="68"/>
  <c r="CH54" i="68"/>
  <c r="CH56" i="68"/>
  <c r="CH30" i="68"/>
  <c r="CH39" i="68"/>
  <c r="CH20" i="68"/>
  <c r="CH57" i="68"/>
  <c r="CH48" i="68"/>
  <c r="CH65" i="68"/>
  <c r="CH70" i="68"/>
  <c r="CH72" i="68"/>
  <c r="CH82" i="68"/>
  <c r="CH84" i="68"/>
  <c r="CH94" i="68"/>
  <c r="CH64" i="68"/>
  <c r="CH73" i="68"/>
  <c r="CH74" i="68"/>
  <c r="CH86" i="68"/>
  <c r="CH88" i="68"/>
  <c r="CH90" i="68"/>
  <c r="CH97" i="68"/>
  <c r="CH99" i="68"/>
  <c r="CH77" i="68"/>
  <c r="CH80" i="68"/>
  <c r="CH91" i="68"/>
  <c r="CH95" i="68"/>
  <c r="CH68" i="68"/>
  <c r="CH98" i="68"/>
  <c r="CH109" i="68"/>
  <c r="CH111" i="68"/>
  <c r="CH58" i="68"/>
  <c r="CH89" i="68"/>
  <c r="CH93" i="68"/>
  <c r="CH106" i="68"/>
  <c r="CH113" i="68"/>
  <c r="CH115" i="68"/>
  <c r="CH61" i="68"/>
  <c r="CH102" i="68"/>
  <c r="CH103" i="68"/>
  <c r="CH107" i="68"/>
  <c r="CH66" i="68"/>
  <c r="CH117" i="68"/>
  <c r="CH105" i="68"/>
  <c r="CH101" i="68"/>
  <c r="CH114" i="68"/>
  <c r="CH110" i="68"/>
  <c r="CH81" i="68"/>
  <c r="CJ19" i="68"/>
  <c r="CJ24" i="68"/>
  <c r="CJ18" i="68"/>
  <c r="CJ20" i="68"/>
  <c r="CJ21" i="68"/>
  <c r="CJ23" i="68"/>
  <c r="CJ26" i="68"/>
  <c r="CJ30" i="68"/>
  <c r="CJ34" i="68"/>
  <c r="CJ32" i="68"/>
  <c r="CJ35" i="68"/>
  <c r="CJ39" i="68"/>
  <c r="CJ43" i="68"/>
  <c r="CJ47" i="68"/>
  <c r="CJ51" i="68"/>
  <c r="CJ29" i="68"/>
  <c r="CJ31" i="68"/>
  <c r="CJ41" i="68"/>
  <c r="CJ48" i="68"/>
  <c r="CJ50" i="68"/>
  <c r="CJ53" i="68"/>
  <c r="CJ57" i="68"/>
  <c r="CJ61" i="68"/>
  <c r="CJ65" i="68"/>
  <c r="CJ69" i="68"/>
  <c r="CJ73" i="68"/>
  <c r="CJ77" i="68"/>
  <c r="CJ81" i="68"/>
  <c r="CJ85" i="68"/>
  <c r="CJ89" i="68"/>
  <c r="CJ42" i="68"/>
  <c r="CJ44" i="68"/>
  <c r="CJ59" i="68"/>
  <c r="CJ66" i="68"/>
  <c r="CJ68" i="68"/>
  <c r="CJ75" i="68"/>
  <c r="CJ82" i="68"/>
  <c r="CJ84" i="68"/>
  <c r="CJ90" i="68"/>
  <c r="CJ94" i="68"/>
  <c r="CJ98" i="68"/>
  <c r="CJ102" i="68"/>
  <c r="CJ106" i="68"/>
  <c r="CJ110" i="68"/>
  <c r="CJ114" i="68"/>
  <c r="CJ28" i="68"/>
  <c r="CJ22" i="68"/>
  <c r="CJ37" i="68"/>
  <c r="CJ38" i="68"/>
  <c r="CJ36" i="68"/>
  <c r="CJ25" i="68"/>
  <c r="CJ40" i="68"/>
  <c r="CJ46" i="68"/>
  <c r="CJ52" i="68"/>
  <c r="CJ63" i="68"/>
  <c r="CJ64" i="68"/>
  <c r="CJ27" i="68"/>
  <c r="CJ58" i="68"/>
  <c r="CJ54" i="68"/>
  <c r="CJ56" i="68"/>
  <c r="CJ67" i="68"/>
  <c r="CJ79" i="68"/>
  <c r="CJ80" i="68"/>
  <c r="CJ91" i="68"/>
  <c r="CJ93" i="68"/>
  <c r="CJ70" i="68"/>
  <c r="CJ71" i="68"/>
  <c r="CJ83" i="68"/>
  <c r="CJ96" i="68"/>
  <c r="CJ49" i="68"/>
  <c r="CJ60" i="68"/>
  <c r="CJ86" i="68"/>
  <c r="CJ62" i="68"/>
  <c r="CJ76" i="68"/>
  <c r="CJ78" i="68"/>
  <c r="CJ45" i="68"/>
  <c r="CJ99" i="68"/>
  <c r="CJ108" i="68"/>
  <c r="CJ33" i="68"/>
  <c r="CJ55" i="68"/>
  <c r="CJ72" i="68"/>
  <c r="CJ87" i="68"/>
  <c r="CJ74" i="68"/>
  <c r="CJ95" i="68"/>
  <c r="CJ100" i="68"/>
  <c r="CJ101" i="68"/>
  <c r="CJ103" i="68"/>
  <c r="CJ105" i="68"/>
  <c r="CJ112" i="68"/>
  <c r="CJ115" i="68"/>
  <c r="CJ117" i="68"/>
  <c r="CJ97" i="68"/>
  <c r="CJ113" i="68"/>
  <c r="CJ92" i="68"/>
  <c r="CJ109" i="68"/>
  <c r="CJ116" i="68"/>
  <c r="CJ104" i="68"/>
  <c r="CJ111" i="68"/>
  <c r="CJ88" i="68"/>
  <c r="CJ107" i="68"/>
  <c r="CI20" i="68"/>
  <c r="CI19" i="68"/>
  <c r="CI21" i="68"/>
  <c r="CI25" i="68"/>
  <c r="CI27" i="68"/>
  <c r="CI31" i="68"/>
  <c r="CI18" i="68"/>
  <c r="CI22" i="68"/>
  <c r="CI28" i="68"/>
  <c r="CI30" i="68"/>
  <c r="CI36" i="68"/>
  <c r="CI40" i="68"/>
  <c r="CI44" i="68"/>
  <c r="CI48" i="68"/>
  <c r="CI52" i="68"/>
  <c r="CI23" i="68"/>
  <c r="CI32" i="68"/>
  <c r="CI33" i="68"/>
  <c r="CI37" i="68"/>
  <c r="CI39" i="68"/>
  <c r="CI46" i="68"/>
  <c r="CI54" i="68"/>
  <c r="CI58" i="68"/>
  <c r="CI62" i="68"/>
  <c r="CI66" i="68"/>
  <c r="CI70" i="68"/>
  <c r="CI74" i="68"/>
  <c r="CI78" i="68"/>
  <c r="CI82" i="68"/>
  <c r="CI86" i="68"/>
  <c r="CI29" i="68"/>
  <c r="CI34" i="68"/>
  <c r="CI43" i="68"/>
  <c r="CI45" i="68"/>
  <c r="CI55" i="68"/>
  <c r="CI57" i="68"/>
  <c r="CI64" i="68"/>
  <c r="CI71" i="68"/>
  <c r="CI73" i="68"/>
  <c r="CI80" i="68"/>
  <c r="CI87" i="68"/>
  <c r="CI89" i="68"/>
  <c r="CI91" i="68"/>
  <c r="CI95" i="68"/>
  <c r="CI99" i="68"/>
  <c r="CI103" i="68"/>
  <c r="CI107" i="68"/>
  <c r="CI111" i="68"/>
  <c r="CI115" i="68"/>
  <c r="CI24" i="68"/>
  <c r="CI42" i="68"/>
  <c r="CI26" i="68"/>
  <c r="CI38" i="68"/>
  <c r="CI47" i="68"/>
  <c r="CI41" i="68"/>
  <c r="CI51" i="68"/>
  <c r="CI53" i="68"/>
  <c r="CI65" i="68"/>
  <c r="CI35" i="68"/>
  <c r="CI49" i="68"/>
  <c r="CI50" i="68"/>
  <c r="CI59" i="68"/>
  <c r="CI68" i="68"/>
  <c r="CI69" i="68"/>
  <c r="CI81" i="68"/>
  <c r="CI83" i="68"/>
  <c r="CI60" i="68"/>
  <c r="CI72" i="68"/>
  <c r="CI84" i="68"/>
  <c r="CI85" i="68"/>
  <c r="CI92" i="68"/>
  <c r="CI94" i="68"/>
  <c r="CI101" i="68"/>
  <c r="CI75" i="68"/>
  <c r="CI88" i="68"/>
  <c r="CI61" i="68"/>
  <c r="CI67" i="68"/>
  <c r="CI56" i="68"/>
  <c r="CI79" i="68"/>
  <c r="CI93" i="68"/>
  <c r="CI104" i="68"/>
  <c r="CI106" i="68"/>
  <c r="CI76" i="68"/>
  <c r="CI90" i="68"/>
  <c r="CI97" i="68"/>
  <c r="CI98" i="68"/>
  <c r="CI63" i="68"/>
  <c r="CI102" i="68"/>
  <c r="CI108" i="68"/>
  <c r="CI110" i="68"/>
  <c r="CI117" i="68"/>
  <c r="CI113" i="68"/>
  <c r="CI96" i="68"/>
  <c r="CI116" i="68"/>
  <c r="CI105" i="68"/>
  <c r="CI112" i="68"/>
  <c r="CI77" i="68"/>
  <c r="CI114" i="68"/>
  <c r="CI100" i="68"/>
  <c r="CI109" i="68"/>
  <c r="CH47" i="71"/>
  <c r="CE47" i="71"/>
  <c r="CF47" i="71"/>
  <c r="CJ50" i="71"/>
  <c r="CJ54" i="71"/>
  <c r="CJ48" i="71"/>
  <c r="CJ52" i="71"/>
  <c r="CJ51" i="71"/>
  <c r="CJ60" i="71"/>
  <c r="CJ57" i="71"/>
  <c r="CJ61" i="71"/>
  <c r="CJ53" i="71"/>
  <c r="CJ55" i="71"/>
  <c r="CJ56" i="71"/>
  <c r="CJ65" i="71"/>
  <c r="CJ69" i="71"/>
  <c r="CJ73" i="71"/>
  <c r="CJ77" i="71"/>
  <c r="CJ64" i="71"/>
  <c r="CJ49" i="71"/>
  <c r="CJ59" i="71"/>
  <c r="CJ63" i="71"/>
  <c r="CJ66" i="71"/>
  <c r="CJ62" i="71"/>
  <c r="CJ68" i="71"/>
  <c r="CJ71" i="71"/>
  <c r="CJ74" i="71"/>
  <c r="CJ76" i="71"/>
  <c r="CJ79" i="71"/>
  <c r="CJ80" i="71"/>
  <c r="CJ84" i="71"/>
  <c r="CJ67" i="71"/>
  <c r="CJ58" i="71"/>
  <c r="CJ81" i="71"/>
  <c r="CJ83" i="71"/>
  <c r="CJ72" i="71"/>
  <c r="CJ75" i="71"/>
  <c r="CJ85" i="71"/>
  <c r="CJ70" i="71"/>
  <c r="CJ86" i="71"/>
  <c r="CJ82" i="71"/>
  <c r="CJ78" i="71"/>
  <c r="CK51" i="71"/>
  <c r="CK55" i="71"/>
  <c r="CK49" i="71"/>
  <c r="CK53" i="71"/>
  <c r="CK48" i="71"/>
  <c r="CK52" i="71"/>
  <c r="CK57" i="71"/>
  <c r="CK61" i="71"/>
  <c r="CK54" i="71"/>
  <c r="CK56" i="71"/>
  <c r="CK58" i="71"/>
  <c r="CK62" i="71"/>
  <c r="CK59" i="71"/>
  <c r="CK63" i="71"/>
  <c r="CK66" i="71"/>
  <c r="CK70" i="71"/>
  <c r="CK74" i="71"/>
  <c r="CK78" i="71"/>
  <c r="CK50" i="71"/>
  <c r="CK60" i="71"/>
  <c r="CK65" i="71"/>
  <c r="CK67" i="71"/>
  <c r="CK64" i="71"/>
  <c r="CK81" i="71"/>
  <c r="CK85" i="71"/>
  <c r="CK68" i="71"/>
  <c r="CK71" i="71"/>
  <c r="CK73" i="71"/>
  <c r="CK76" i="71"/>
  <c r="CK69" i="71"/>
  <c r="CK72" i="71"/>
  <c r="CK75" i="71"/>
  <c r="CK77" i="71"/>
  <c r="CK79" i="71"/>
  <c r="CK80" i="71"/>
  <c r="CK83" i="71"/>
  <c r="CK82" i="71"/>
  <c r="CK84" i="71"/>
  <c r="CK86" i="71"/>
  <c r="CI49" i="71"/>
  <c r="CI53" i="71"/>
  <c r="CI51" i="71"/>
  <c r="CI55" i="71"/>
  <c r="CI50" i="71"/>
  <c r="CI54" i="71"/>
  <c r="CI52" i="71"/>
  <c r="CI59" i="71"/>
  <c r="CI63" i="71"/>
  <c r="CI48" i="71"/>
  <c r="CI60" i="71"/>
  <c r="CI64" i="71"/>
  <c r="CI68" i="71"/>
  <c r="CI72" i="71"/>
  <c r="CI76" i="71"/>
  <c r="CI58" i="71"/>
  <c r="CI62" i="71"/>
  <c r="CI67" i="71"/>
  <c r="CI56" i="71"/>
  <c r="CI57" i="71"/>
  <c r="CI61" i="71"/>
  <c r="CI65" i="71"/>
  <c r="CI73" i="71"/>
  <c r="CI83" i="71"/>
  <c r="CI70" i="71"/>
  <c r="CI75" i="71"/>
  <c r="CI78" i="71"/>
  <c r="CI66" i="71"/>
  <c r="CI71" i="71"/>
  <c r="CI74" i="71"/>
  <c r="CI69" i="71"/>
  <c r="CI77" i="71"/>
  <c r="CI80" i="71"/>
  <c r="CI82" i="71"/>
  <c r="CI85" i="71"/>
  <c r="CI86" i="71"/>
  <c r="CI79" i="71"/>
  <c r="CI81" i="71"/>
  <c r="CI84" i="71"/>
  <c r="CL48" i="71"/>
  <c r="CL52" i="71"/>
  <c r="CL56" i="71"/>
  <c r="CL50" i="71"/>
  <c r="CL54" i="71"/>
  <c r="CL49" i="71"/>
  <c r="CL53" i="71"/>
  <c r="CL51" i="71"/>
  <c r="CL58" i="71"/>
  <c r="CL62" i="71"/>
  <c r="CL55" i="71"/>
  <c r="CL59" i="71"/>
  <c r="CL63" i="71"/>
  <c r="CL57" i="71"/>
  <c r="CL61" i="71"/>
  <c r="CL67" i="71"/>
  <c r="CL71" i="71"/>
  <c r="CL75" i="71"/>
  <c r="CL79" i="71"/>
  <c r="CL66" i="71"/>
  <c r="CL64" i="71"/>
  <c r="CL69" i="71"/>
  <c r="CL72" i="71"/>
  <c r="CL77" i="71"/>
  <c r="CL82" i="71"/>
  <c r="CL74" i="71"/>
  <c r="CL70" i="71"/>
  <c r="CL78" i="71"/>
  <c r="CL65" i="71"/>
  <c r="CL84" i="71"/>
  <c r="CL86" i="71"/>
  <c r="CL81" i="71"/>
  <c r="CL68" i="71"/>
  <c r="CL73" i="71"/>
  <c r="CL76" i="71"/>
  <c r="CL85" i="71"/>
  <c r="CL80" i="71"/>
  <c r="CL83" i="71"/>
  <c r="CL60" i="71"/>
  <c r="CM49" i="71"/>
  <c r="CM53" i="71"/>
  <c r="CM51" i="71"/>
  <c r="CM55" i="71"/>
  <c r="CM50" i="71"/>
  <c r="CM54" i="71"/>
  <c r="CM48" i="71"/>
  <c r="CM56" i="71"/>
  <c r="CM59" i="71"/>
  <c r="CM63" i="71"/>
  <c r="CM60" i="71"/>
  <c r="CM64" i="71"/>
  <c r="CM68" i="71"/>
  <c r="CM72" i="71"/>
  <c r="CM76" i="71"/>
  <c r="CM57" i="71"/>
  <c r="CM61" i="71"/>
  <c r="CM67" i="71"/>
  <c r="CM58" i="71"/>
  <c r="CM62" i="71"/>
  <c r="CM65" i="71"/>
  <c r="CM66" i="71"/>
  <c r="CM70" i="71"/>
  <c r="CM75" i="71"/>
  <c r="CM78" i="71"/>
  <c r="CM83" i="71"/>
  <c r="CM69" i="71"/>
  <c r="CM77" i="71"/>
  <c r="CM52" i="71"/>
  <c r="CM73" i="71"/>
  <c r="CM71" i="71"/>
  <c r="CM74" i="71"/>
  <c r="CM82" i="71"/>
  <c r="CM85" i="71"/>
  <c r="CM79" i="71"/>
  <c r="CM84" i="71"/>
  <c r="CM86" i="71"/>
  <c r="CM80" i="71"/>
  <c r="CM81" i="71"/>
  <c r="CD47" i="71"/>
  <c r="CQ46" i="71"/>
  <c r="CN46" i="71"/>
  <c r="CR46" i="71"/>
  <c r="CO46" i="71"/>
  <c r="CP46" i="71"/>
  <c r="CV16" i="68"/>
  <c r="CW16" i="68"/>
  <c r="CU16" i="68"/>
  <c r="CY16" i="68"/>
  <c r="CZ15" i="68"/>
  <c r="CX16" i="68"/>
  <c r="CN45" i="71"/>
  <c r="CG47" i="71"/>
  <c r="CK18" i="68"/>
  <c r="CK23" i="68"/>
  <c r="CK19" i="68"/>
  <c r="CK25" i="68"/>
  <c r="CK29" i="68"/>
  <c r="CK33" i="68"/>
  <c r="CK27" i="68"/>
  <c r="CK34" i="68"/>
  <c r="CK38" i="68"/>
  <c r="CK42" i="68"/>
  <c r="CK46" i="68"/>
  <c r="CK50" i="68"/>
  <c r="CK24" i="68"/>
  <c r="CK28" i="68"/>
  <c r="CK30" i="68"/>
  <c r="CK36" i="68"/>
  <c r="CK43" i="68"/>
  <c r="CK45" i="68"/>
  <c r="CK52" i="68"/>
  <c r="CK56" i="68"/>
  <c r="CK60" i="68"/>
  <c r="CK64" i="68"/>
  <c r="CK68" i="68"/>
  <c r="CK72" i="68"/>
  <c r="CK76" i="68"/>
  <c r="CK80" i="68"/>
  <c r="CK84" i="68"/>
  <c r="CK88" i="68"/>
  <c r="CK40" i="68"/>
  <c r="CK41" i="68"/>
  <c r="CK54" i="68"/>
  <c r="CK61" i="68"/>
  <c r="CK63" i="68"/>
  <c r="CK70" i="68"/>
  <c r="CK77" i="68"/>
  <c r="CK79" i="68"/>
  <c r="CK86" i="68"/>
  <c r="CK93" i="68"/>
  <c r="CK97" i="68"/>
  <c r="CK101" i="68"/>
  <c r="CK105" i="68"/>
  <c r="CK109" i="68"/>
  <c r="CK113" i="68"/>
  <c r="CK117" i="68"/>
  <c r="CK21" i="68"/>
  <c r="CK26" i="68"/>
  <c r="CK31" i="68"/>
  <c r="CK22" i="68"/>
  <c r="CK20" i="68"/>
  <c r="CK35" i="68"/>
  <c r="CK32" i="68"/>
  <c r="CK48" i="68"/>
  <c r="CK49" i="68"/>
  <c r="CK47" i="68"/>
  <c r="CK62" i="68"/>
  <c r="CK51" i="68"/>
  <c r="CK37" i="68"/>
  <c r="CK44" i="68"/>
  <c r="CK59" i="68"/>
  <c r="CK39" i="68"/>
  <c r="CK53" i="68"/>
  <c r="CK66" i="68"/>
  <c r="CK78" i="68"/>
  <c r="CK57" i="68"/>
  <c r="CK65" i="68"/>
  <c r="CK67" i="68"/>
  <c r="CK69" i="68"/>
  <c r="CK81" i="68"/>
  <c r="CK82" i="68"/>
  <c r="CK91" i="68"/>
  <c r="CK98" i="68"/>
  <c r="CK100" i="68"/>
  <c r="CK71" i="68"/>
  <c r="CK73" i="68"/>
  <c r="CK55" i="68"/>
  <c r="CK58" i="68"/>
  <c r="CK74" i="68"/>
  <c r="CK87" i="68"/>
  <c r="CK89" i="68"/>
  <c r="CK92" i="68"/>
  <c r="CK75" i="68"/>
  <c r="CK95" i="68"/>
  <c r="CK102" i="68"/>
  <c r="CK103" i="68"/>
  <c r="CK99" i="68"/>
  <c r="CK85" i="68"/>
  <c r="CK96" i="68"/>
  <c r="CK107" i="68"/>
  <c r="CK114" i="68"/>
  <c r="CK116" i="68"/>
  <c r="CK110" i="68"/>
  <c r="CK112" i="68"/>
  <c r="CK83" i="68"/>
  <c r="CK94" i="68"/>
  <c r="CK115" i="68"/>
  <c r="CK111" i="68"/>
  <c r="CK108" i="68"/>
  <c r="CK104" i="68"/>
  <c r="CK90" i="68"/>
  <c r="CK106" i="68"/>
  <c r="CM20" i="68"/>
  <c r="CM21" i="68"/>
  <c r="CM25" i="68"/>
  <c r="CM22" i="68"/>
  <c r="CM24" i="68"/>
  <c r="CM27" i="68"/>
  <c r="CM31" i="68"/>
  <c r="CM26" i="68"/>
  <c r="CM33" i="68"/>
  <c r="CM36" i="68"/>
  <c r="CM40" i="68"/>
  <c r="CM44" i="68"/>
  <c r="CM48" i="68"/>
  <c r="CM52" i="68"/>
  <c r="CM18" i="68"/>
  <c r="CM35" i="68"/>
  <c r="CM42" i="68"/>
  <c r="CM49" i="68"/>
  <c r="CM51" i="68"/>
  <c r="CM54" i="68"/>
  <c r="CM58" i="68"/>
  <c r="CM62" i="68"/>
  <c r="CM66" i="68"/>
  <c r="CM70" i="68"/>
  <c r="CM74" i="68"/>
  <c r="CM78" i="68"/>
  <c r="CM82" i="68"/>
  <c r="CM86" i="68"/>
  <c r="CM19" i="68"/>
  <c r="CM37" i="68"/>
  <c r="CM38" i="68"/>
  <c r="CM50" i="68"/>
  <c r="CM53" i="68"/>
  <c r="CM60" i="68"/>
  <c r="CM67" i="68"/>
  <c r="CM69" i="68"/>
  <c r="CM76" i="68"/>
  <c r="CM83" i="68"/>
  <c r="CM85" i="68"/>
  <c r="CM91" i="68"/>
  <c r="CM95" i="68"/>
  <c r="CM99" i="68"/>
  <c r="CM103" i="68"/>
  <c r="CM107" i="68"/>
  <c r="CM111" i="68"/>
  <c r="CM115" i="68"/>
  <c r="CM23" i="68"/>
  <c r="CM30" i="68"/>
  <c r="CM39" i="68"/>
  <c r="CM28" i="68"/>
  <c r="CM32" i="68"/>
  <c r="CM34" i="68"/>
  <c r="CM43" i="68"/>
  <c r="CM57" i="68"/>
  <c r="CM59" i="68"/>
  <c r="CM29" i="68"/>
  <c r="CM45" i="68"/>
  <c r="CM46" i="68"/>
  <c r="CM55" i="68"/>
  <c r="CM61" i="68"/>
  <c r="CM73" i="68"/>
  <c r="CM75" i="68"/>
  <c r="CM87" i="68"/>
  <c r="CM88" i="68"/>
  <c r="CM92" i="68"/>
  <c r="CM94" i="68"/>
  <c r="CM41" i="68"/>
  <c r="CM56" i="68"/>
  <c r="CM77" i="68"/>
  <c r="CM79" i="68"/>
  <c r="CM89" i="68"/>
  <c r="CM90" i="68"/>
  <c r="CM97" i="68"/>
  <c r="CM80" i="68"/>
  <c r="CM47" i="68"/>
  <c r="CM63" i="68"/>
  <c r="CM64" i="68"/>
  <c r="CM72" i="68"/>
  <c r="CM98" i="68"/>
  <c r="CM71" i="68"/>
  <c r="CM96" i="68"/>
  <c r="CM100" i="68"/>
  <c r="CM109" i="68"/>
  <c r="CM116" i="68"/>
  <c r="CM68" i="68"/>
  <c r="CM93" i="68"/>
  <c r="CM102" i="68"/>
  <c r="CM65" i="68"/>
  <c r="CM81" i="68"/>
  <c r="CM104" i="68"/>
  <c r="CM106" i="68"/>
  <c r="CM113" i="68"/>
  <c r="CM101" i="68"/>
  <c r="CM84" i="68"/>
  <c r="CM110" i="68"/>
  <c r="CM117" i="68"/>
  <c r="CM105" i="68"/>
  <c r="CM112" i="68"/>
  <c r="CM108" i="68"/>
  <c r="CM114" i="68"/>
  <c r="CN19" i="68"/>
  <c r="CN24" i="68"/>
  <c r="CN26" i="68"/>
  <c r="CN30" i="68"/>
  <c r="CN34" i="68"/>
  <c r="CN20" i="68"/>
  <c r="CN23" i="68"/>
  <c r="CN25" i="68"/>
  <c r="CN28" i="68"/>
  <c r="CN35" i="68"/>
  <c r="CN39" i="68"/>
  <c r="CN43" i="68"/>
  <c r="CN47" i="68"/>
  <c r="CN51" i="68"/>
  <c r="CN21" i="68"/>
  <c r="CN37" i="68"/>
  <c r="CN44" i="68"/>
  <c r="CN46" i="68"/>
  <c r="CN53" i="68"/>
  <c r="CN57" i="68"/>
  <c r="CN61" i="68"/>
  <c r="CN65" i="68"/>
  <c r="CN69" i="68"/>
  <c r="CN73" i="68"/>
  <c r="CN77" i="68"/>
  <c r="CN81" i="68"/>
  <c r="CN85" i="68"/>
  <c r="CN89" i="68"/>
  <c r="CN22" i="68"/>
  <c r="CN31" i="68"/>
  <c r="CN32" i="68"/>
  <c r="CN36" i="68"/>
  <c r="CN48" i="68"/>
  <c r="CN49" i="68"/>
  <c r="CN55" i="68"/>
  <c r="CN62" i="68"/>
  <c r="CN64" i="68"/>
  <c r="CN71" i="68"/>
  <c r="CN78" i="68"/>
  <c r="CN80" i="68"/>
  <c r="CN87" i="68"/>
  <c r="CN90" i="68"/>
  <c r="CN94" i="68"/>
  <c r="CN98" i="68"/>
  <c r="CN102" i="68"/>
  <c r="CN106" i="68"/>
  <c r="CN110" i="68"/>
  <c r="CN114" i="68"/>
  <c r="CN18" i="68"/>
  <c r="CN27" i="68"/>
  <c r="CN33" i="68"/>
  <c r="CN29" i="68"/>
  <c r="CN40" i="68"/>
  <c r="CN42" i="68"/>
  <c r="CN45" i="68"/>
  <c r="CN50" i="68"/>
  <c r="CN54" i="68"/>
  <c r="CN38" i="68"/>
  <c r="CN56" i="68"/>
  <c r="CN58" i="68"/>
  <c r="CN41" i="68"/>
  <c r="CN60" i="68"/>
  <c r="CN63" i="68"/>
  <c r="CN72" i="68"/>
  <c r="CN74" i="68"/>
  <c r="CN84" i="68"/>
  <c r="CN86" i="68"/>
  <c r="CN52" i="68"/>
  <c r="CN59" i="68"/>
  <c r="CN75" i="68"/>
  <c r="CN76" i="68"/>
  <c r="CN88" i="68"/>
  <c r="CN92" i="68"/>
  <c r="CN99" i="68"/>
  <c r="CN101" i="68"/>
  <c r="CN67" i="68"/>
  <c r="CN68" i="68"/>
  <c r="CN70" i="68"/>
  <c r="CN83" i="68"/>
  <c r="CN93" i="68"/>
  <c r="CN96" i="68"/>
  <c r="CN97" i="68"/>
  <c r="CN82" i="68"/>
  <c r="CN104" i="68"/>
  <c r="CN113" i="68"/>
  <c r="CN79" i="68"/>
  <c r="CN66" i="68"/>
  <c r="CN108" i="68"/>
  <c r="CN115" i="68"/>
  <c r="CN117" i="68"/>
  <c r="CN111" i="68"/>
  <c r="CN91" i="68"/>
  <c r="CN95" i="68"/>
  <c r="CN100" i="68"/>
  <c r="CN116" i="68"/>
  <c r="CN105" i="68"/>
  <c r="CN107" i="68"/>
  <c r="CN109" i="68"/>
  <c r="CN103" i="68"/>
  <c r="CN112" i="68"/>
  <c r="CL18" i="68"/>
  <c r="CL20" i="68"/>
  <c r="CL22" i="68"/>
  <c r="CL28" i="68"/>
  <c r="CL32" i="68"/>
  <c r="CL19" i="68"/>
  <c r="CL29" i="68"/>
  <c r="CL31" i="68"/>
  <c r="CL37" i="68"/>
  <c r="CL41" i="68"/>
  <c r="CL45" i="68"/>
  <c r="CL49" i="68"/>
  <c r="CL25" i="68"/>
  <c r="CL26" i="68"/>
  <c r="CL27" i="68"/>
  <c r="CL38" i="68"/>
  <c r="CL40" i="68"/>
  <c r="CL47" i="68"/>
  <c r="CL55" i="68"/>
  <c r="CL59" i="68"/>
  <c r="CL63" i="68"/>
  <c r="CL67" i="68"/>
  <c r="CL71" i="68"/>
  <c r="CL75" i="68"/>
  <c r="CL79" i="68"/>
  <c r="CL83" i="68"/>
  <c r="CL87" i="68"/>
  <c r="CL23" i="68"/>
  <c r="CL30" i="68"/>
  <c r="CL39" i="68"/>
  <c r="CL51" i="68"/>
  <c r="CL52" i="68"/>
  <c r="CL56" i="68"/>
  <c r="CL58" i="68"/>
  <c r="CL65" i="68"/>
  <c r="CL72" i="68"/>
  <c r="CL74" i="68"/>
  <c r="CL81" i="68"/>
  <c r="CL88" i="68"/>
  <c r="CL92" i="68"/>
  <c r="CL96" i="68"/>
  <c r="CL100" i="68"/>
  <c r="CL104" i="68"/>
  <c r="CL108" i="68"/>
  <c r="CL112" i="68"/>
  <c r="CL116" i="68"/>
  <c r="CL33" i="68"/>
  <c r="CL34" i="68"/>
  <c r="CL43" i="68"/>
  <c r="CL24" i="68"/>
  <c r="CL44" i="68"/>
  <c r="CL36" i="68"/>
  <c r="CL48" i="68"/>
  <c r="CL60" i="68"/>
  <c r="CL61" i="68"/>
  <c r="CL21" i="68"/>
  <c r="CL54" i="68"/>
  <c r="CL42" i="68"/>
  <c r="CL50" i="68"/>
  <c r="CL62" i="68"/>
  <c r="CL76" i="68"/>
  <c r="CL77" i="68"/>
  <c r="CL89" i="68"/>
  <c r="CL90" i="68"/>
  <c r="CL46" i="68"/>
  <c r="CL53" i="68"/>
  <c r="CL66" i="68"/>
  <c r="CL68" i="68"/>
  <c r="CL78" i="68"/>
  <c r="CL80" i="68"/>
  <c r="CL93" i="68"/>
  <c r="CL95" i="68"/>
  <c r="CL102" i="68"/>
  <c r="CL57" i="68"/>
  <c r="CL69" i="68"/>
  <c r="CL82" i="68"/>
  <c r="CL84" i="68"/>
  <c r="CL85" i="68"/>
  <c r="CL99" i="68"/>
  <c r="CL86" i="68"/>
  <c r="CL91" i="68"/>
  <c r="CL101" i="68"/>
  <c r="CL105" i="68"/>
  <c r="CL107" i="68"/>
  <c r="CL114" i="68"/>
  <c r="CL103" i="68"/>
  <c r="CL35" i="68"/>
  <c r="CL70" i="68"/>
  <c r="CL94" i="68"/>
  <c r="CL97" i="68"/>
  <c r="CL109" i="68"/>
  <c r="CL111" i="68"/>
  <c r="CL64" i="68"/>
  <c r="CL73" i="68"/>
  <c r="CL115" i="68"/>
  <c r="CL106" i="68"/>
  <c r="CL113" i="68"/>
  <c r="CL98" i="68"/>
  <c r="CL110" i="68"/>
  <c r="CL117" i="68"/>
  <c r="CO18" i="68"/>
  <c r="CO19" i="68"/>
  <c r="CO23" i="68"/>
  <c r="CO21" i="68"/>
  <c r="CO29" i="68"/>
  <c r="CO33" i="68"/>
  <c r="CO22" i="68"/>
  <c r="CO24" i="68"/>
  <c r="CO30" i="68"/>
  <c r="CO32" i="68"/>
  <c r="CO38" i="68"/>
  <c r="CO42" i="68"/>
  <c r="CO46" i="68"/>
  <c r="CO50" i="68"/>
  <c r="CO20" i="68"/>
  <c r="CO34" i="68"/>
  <c r="CO39" i="68"/>
  <c r="CO41" i="68"/>
  <c r="CO48" i="68"/>
  <c r="CO56" i="68"/>
  <c r="CO60" i="68"/>
  <c r="CO64" i="68"/>
  <c r="CO68" i="68"/>
  <c r="CO72" i="68"/>
  <c r="CO76" i="68"/>
  <c r="CO80" i="68"/>
  <c r="CO84" i="68"/>
  <c r="CO88" i="68"/>
  <c r="CO25" i="68"/>
  <c r="CO26" i="68"/>
  <c r="CO27" i="68"/>
  <c r="CO35" i="68"/>
  <c r="CO45" i="68"/>
  <c r="CO47" i="68"/>
  <c r="CO57" i="68"/>
  <c r="CO59" i="68"/>
  <c r="CO66" i="68"/>
  <c r="CO73" i="68"/>
  <c r="CO75" i="68"/>
  <c r="CO82" i="68"/>
  <c r="CO89" i="68"/>
  <c r="CO93" i="68"/>
  <c r="CO97" i="68"/>
  <c r="CO101" i="68"/>
  <c r="CO105" i="68"/>
  <c r="CO109" i="68"/>
  <c r="CO113" i="68"/>
  <c r="CO117" i="68"/>
  <c r="CO28" i="68"/>
  <c r="CO40" i="68"/>
  <c r="CO37" i="68"/>
  <c r="CO53" i="68"/>
  <c r="CO31" i="68"/>
  <c r="CO44" i="68"/>
  <c r="CO49" i="68"/>
  <c r="CO54" i="68"/>
  <c r="CO55" i="68"/>
  <c r="CO36" i="68"/>
  <c r="CO43" i="68"/>
  <c r="CO61" i="68"/>
  <c r="CO58" i="68"/>
  <c r="CO70" i="68"/>
  <c r="CO71" i="68"/>
  <c r="CO83" i="68"/>
  <c r="CO85" i="68"/>
  <c r="CO91" i="68"/>
  <c r="CO62" i="68"/>
  <c r="CO63" i="68"/>
  <c r="CO74" i="68"/>
  <c r="CO86" i="68"/>
  <c r="CO87" i="68"/>
  <c r="CO94" i="68"/>
  <c r="CO96" i="68"/>
  <c r="CO52" i="68"/>
  <c r="CO78" i="68"/>
  <c r="CO65" i="68"/>
  <c r="CO79" i="68"/>
  <c r="CO81" i="68"/>
  <c r="CO95" i="68"/>
  <c r="CO67" i="68"/>
  <c r="CO106" i="68"/>
  <c r="CO108" i="68"/>
  <c r="CO115" i="68"/>
  <c r="CO51" i="68"/>
  <c r="CO77" i="68"/>
  <c r="CO90" i="68"/>
  <c r="CO92" i="68"/>
  <c r="CO98" i="68"/>
  <c r="CO103" i="68"/>
  <c r="CO110" i="68"/>
  <c r="CO112" i="68"/>
  <c r="CO99" i="68"/>
  <c r="CO104" i="68"/>
  <c r="CO111" i="68"/>
  <c r="CO69" i="68"/>
  <c r="CO100" i="68"/>
  <c r="CO107" i="68"/>
  <c r="CO114" i="68"/>
  <c r="CO102" i="68"/>
  <c r="CO116" i="68"/>
  <c r="CP48" i="71"/>
  <c r="CP52" i="71"/>
  <c r="CP56" i="71"/>
  <c r="CP50" i="71"/>
  <c r="CP54" i="71"/>
  <c r="CP49" i="71"/>
  <c r="CP53" i="71"/>
  <c r="CP58" i="71"/>
  <c r="CP62" i="71"/>
  <c r="CP59" i="71"/>
  <c r="CP63" i="71"/>
  <c r="CP60" i="71"/>
  <c r="CP67" i="71"/>
  <c r="CP71" i="71"/>
  <c r="CP75" i="71"/>
  <c r="CP79" i="71"/>
  <c r="CP55" i="71"/>
  <c r="CP66" i="71"/>
  <c r="CP64" i="71"/>
  <c r="CP61" i="71"/>
  <c r="CP74" i="71"/>
  <c r="CP82" i="71"/>
  <c r="CP68" i="71"/>
  <c r="CP73" i="71"/>
  <c r="CP76" i="71"/>
  <c r="CP51" i="71"/>
  <c r="CP57" i="71"/>
  <c r="CP65" i="71"/>
  <c r="CP69" i="71"/>
  <c r="CP72" i="71"/>
  <c r="CP77" i="71"/>
  <c r="CP81" i="71"/>
  <c r="CP86" i="71"/>
  <c r="CP80" i="71"/>
  <c r="CP83" i="71"/>
  <c r="CP70" i="71"/>
  <c r="CP78" i="71"/>
  <c r="CP84" i="71"/>
  <c r="CP85" i="71"/>
  <c r="CR50" i="71"/>
  <c r="CR54" i="71"/>
  <c r="CR48" i="71"/>
  <c r="CR52" i="71"/>
  <c r="CR51" i="71"/>
  <c r="CR53" i="71"/>
  <c r="CR56" i="71"/>
  <c r="CR60" i="71"/>
  <c r="CR49" i="71"/>
  <c r="CR57" i="71"/>
  <c r="CR61" i="71"/>
  <c r="CR65" i="71"/>
  <c r="CR69" i="71"/>
  <c r="CR73" i="71"/>
  <c r="CR77" i="71"/>
  <c r="CR64" i="71"/>
  <c r="CR59" i="71"/>
  <c r="CR63" i="71"/>
  <c r="CR66" i="71"/>
  <c r="CR55" i="71"/>
  <c r="CR58" i="71"/>
  <c r="CR70" i="71"/>
  <c r="CR72" i="71"/>
  <c r="CR75" i="71"/>
  <c r="CR78" i="71"/>
  <c r="CR80" i="71"/>
  <c r="CR84" i="71"/>
  <c r="CR62" i="71"/>
  <c r="CR67" i="71"/>
  <c r="CR68" i="71"/>
  <c r="CR76" i="71"/>
  <c r="CR79" i="71"/>
  <c r="CR82" i="71"/>
  <c r="CR85" i="71"/>
  <c r="CR71" i="71"/>
  <c r="CR74" i="71"/>
  <c r="CR81" i="71"/>
  <c r="CR86" i="71"/>
  <c r="CR83" i="71"/>
  <c r="CS45" i="71"/>
  <c r="CU46" i="71"/>
  <c r="CV46" i="71"/>
  <c r="CS46" i="71"/>
  <c r="CW46" i="71"/>
  <c r="CT46" i="71"/>
  <c r="CZ16" i="68"/>
  <c r="DD16" i="68"/>
  <c r="DA16" i="68"/>
  <c r="DE15" i="68"/>
  <c r="DC16" i="68"/>
  <c r="DB16" i="68"/>
  <c r="CN50" i="71"/>
  <c r="CN54" i="71"/>
  <c r="CN48" i="71"/>
  <c r="CN52" i="71"/>
  <c r="CN51" i="71"/>
  <c r="CN55" i="71"/>
  <c r="CN60" i="71"/>
  <c r="CN53" i="71"/>
  <c r="CN57" i="71"/>
  <c r="CN61" i="71"/>
  <c r="CN49" i="71"/>
  <c r="CN58" i="71"/>
  <c r="CN62" i="71"/>
  <c r="CN65" i="71"/>
  <c r="CN69" i="71"/>
  <c r="CN73" i="71"/>
  <c r="CN77" i="71"/>
  <c r="CN56" i="71"/>
  <c r="CN59" i="71"/>
  <c r="CN63" i="71"/>
  <c r="CN64" i="71"/>
  <c r="CN66" i="71"/>
  <c r="CN80" i="71"/>
  <c r="CN84" i="71"/>
  <c r="CN70" i="71"/>
  <c r="CN72" i="71"/>
  <c r="CN75" i="71"/>
  <c r="CN78" i="71"/>
  <c r="CN68" i="71"/>
  <c r="CN71" i="71"/>
  <c r="CN74" i="71"/>
  <c r="CN76" i="71"/>
  <c r="CN82" i="71"/>
  <c r="CN85" i="71"/>
  <c r="CN67" i="71"/>
  <c r="CN81" i="71"/>
  <c r="CN83" i="71"/>
  <c r="CN79" i="71"/>
  <c r="CN86" i="71"/>
  <c r="CL47" i="71"/>
  <c r="CO51" i="71"/>
  <c r="CO55" i="71"/>
  <c r="CO49" i="71"/>
  <c r="CO53" i="71"/>
  <c r="CO48" i="71"/>
  <c r="CO52" i="71"/>
  <c r="CO54" i="71"/>
  <c r="CO57" i="71"/>
  <c r="CO61" i="71"/>
  <c r="CO50" i="71"/>
  <c r="CO58" i="71"/>
  <c r="CO62" i="71"/>
  <c r="CO66" i="71"/>
  <c r="CO70" i="71"/>
  <c r="CO74" i="71"/>
  <c r="CO78" i="71"/>
  <c r="CO65" i="71"/>
  <c r="CO60" i="71"/>
  <c r="CO67" i="71"/>
  <c r="CO68" i="71"/>
  <c r="CO71" i="71"/>
  <c r="CO73" i="71"/>
  <c r="CO76" i="71"/>
  <c r="CO79" i="71"/>
  <c r="CO81" i="71"/>
  <c r="CO85" i="71"/>
  <c r="CO56" i="71"/>
  <c r="CO59" i="71"/>
  <c r="CO64" i="71"/>
  <c r="CO80" i="71"/>
  <c r="CO83" i="71"/>
  <c r="CO63" i="71"/>
  <c r="CO69" i="71"/>
  <c r="CO77" i="71"/>
  <c r="CO86" i="71"/>
  <c r="CO72" i="71"/>
  <c r="CO82" i="71"/>
  <c r="CO75" i="71"/>
  <c r="CO84" i="71"/>
  <c r="CI47" i="71"/>
  <c r="CK47" i="71"/>
  <c r="CQ49" i="71"/>
  <c r="CQ53" i="71"/>
  <c r="CQ51" i="71"/>
  <c r="CQ55" i="71"/>
  <c r="CQ50" i="71"/>
  <c r="CQ54" i="71"/>
  <c r="CQ59" i="71"/>
  <c r="CQ63" i="71"/>
  <c r="CQ56" i="71"/>
  <c r="CQ60" i="71"/>
  <c r="CQ64" i="71"/>
  <c r="CQ68" i="71"/>
  <c r="CQ72" i="71"/>
  <c r="CQ76" i="71"/>
  <c r="CQ58" i="71"/>
  <c r="CQ62" i="71"/>
  <c r="CQ67" i="71"/>
  <c r="CQ52" i="71"/>
  <c r="CQ57" i="71"/>
  <c r="CQ61" i="71"/>
  <c r="CQ65" i="71"/>
  <c r="CQ48" i="71"/>
  <c r="CQ69" i="71"/>
  <c r="CQ77" i="71"/>
  <c r="CQ83" i="71"/>
  <c r="CQ66" i="71"/>
  <c r="CQ71" i="71"/>
  <c r="CQ74" i="71"/>
  <c r="CQ70" i="71"/>
  <c r="CQ75" i="71"/>
  <c r="CQ78" i="71"/>
  <c r="CQ73" i="71"/>
  <c r="CQ84" i="71"/>
  <c r="CQ81" i="71"/>
  <c r="CQ86" i="71"/>
  <c r="CQ79" i="71"/>
  <c r="CQ82" i="71"/>
  <c r="CQ85" i="71"/>
  <c r="CQ80" i="71"/>
  <c r="CM47" i="71"/>
  <c r="CJ47" i="71"/>
  <c r="CQ20" i="68"/>
  <c r="CQ18" i="68"/>
  <c r="CQ21" i="68"/>
  <c r="CQ25" i="68"/>
  <c r="CQ19" i="68"/>
  <c r="CQ27" i="68"/>
  <c r="CQ31" i="68"/>
  <c r="CQ29" i="68"/>
  <c r="CQ36" i="68"/>
  <c r="CQ40" i="68"/>
  <c r="CQ44" i="68"/>
  <c r="CQ48" i="68"/>
  <c r="CQ52" i="68"/>
  <c r="CQ22" i="68"/>
  <c r="CQ30" i="68"/>
  <c r="CQ32" i="68"/>
  <c r="CQ38" i="68"/>
  <c r="CQ45" i="68"/>
  <c r="CQ47" i="68"/>
  <c r="CQ54" i="68"/>
  <c r="CQ58" i="68"/>
  <c r="CQ62" i="68"/>
  <c r="CQ66" i="68"/>
  <c r="CQ70" i="68"/>
  <c r="CQ74" i="68"/>
  <c r="CQ78" i="68"/>
  <c r="CQ82" i="68"/>
  <c r="CQ86" i="68"/>
  <c r="CQ24" i="68"/>
  <c r="CQ28" i="68"/>
  <c r="CQ33" i="68"/>
  <c r="CQ42" i="68"/>
  <c r="CQ43" i="68"/>
  <c r="CQ56" i="68"/>
  <c r="CQ63" i="68"/>
  <c r="CQ65" i="68"/>
  <c r="CQ72" i="68"/>
  <c r="CQ79" i="68"/>
  <c r="CQ81" i="68"/>
  <c r="CQ88" i="68"/>
  <c r="CQ91" i="68"/>
  <c r="CQ95" i="68"/>
  <c r="CQ99" i="68"/>
  <c r="CQ103" i="68"/>
  <c r="CQ107" i="68"/>
  <c r="CQ111" i="68"/>
  <c r="CQ115" i="68"/>
  <c r="CQ23" i="68"/>
  <c r="CQ26" i="68"/>
  <c r="CQ41" i="68"/>
  <c r="CQ34" i="68"/>
  <c r="CQ39" i="68"/>
  <c r="CQ35" i="68"/>
  <c r="CQ37" i="68"/>
  <c r="CQ46" i="68"/>
  <c r="CQ50" i="68"/>
  <c r="CQ51" i="68"/>
  <c r="CQ64" i="68"/>
  <c r="CQ57" i="68"/>
  <c r="CQ55" i="68"/>
  <c r="CQ60" i="68"/>
  <c r="CQ67" i="68"/>
  <c r="CQ68" i="68"/>
  <c r="CQ80" i="68"/>
  <c r="CQ90" i="68"/>
  <c r="CQ61" i="68"/>
  <c r="CQ69" i="68"/>
  <c r="CQ71" i="68"/>
  <c r="CQ83" i="68"/>
  <c r="CQ84" i="68"/>
  <c r="CQ93" i="68"/>
  <c r="CQ100" i="68"/>
  <c r="CQ102" i="68"/>
  <c r="CQ53" i="68"/>
  <c r="CQ85" i="68"/>
  <c r="CQ87" i="68"/>
  <c r="CQ77" i="68"/>
  <c r="CQ94" i="68"/>
  <c r="CQ92" i="68"/>
  <c r="CQ98" i="68"/>
  <c r="CQ105" i="68"/>
  <c r="CQ112" i="68"/>
  <c r="CQ96" i="68"/>
  <c r="CQ59" i="68"/>
  <c r="CQ73" i="68"/>
  <c r="CQ101" i="68"/>
  <c r="CQ109" i="68"/>
  <c r="CQ116" i="68"/>
  <c r="CQ114" i="68"/>
  <c r="CQ75" i="68"/>
  <c r="CQ89" i="68"/>
  <c r="CQ97" i="68"/>
  <c r="CQ49" i="68"/>
  <c r="CQ117" i="68"/>
  <c r="CQ104" i="68"/>
  <c r="CQ110" i="68"/>
  <c r="CQ106" i="68"/>
  <c r="CQ113" i="68"/>
  <c r="CQ76" i="68"/>
  <c r="CQ108" i="68"/>
  <c r="CT19" i="68"/>
  <c r="CT22" i="68"/>
  <c r="CT21" i="68"/>
  <c r="CT28" i="68"/>
  <c r="CT32" i="68"/>
  <c r="CT18" i="68"/>
  <c r="CT25" i="68"/>
  <c r="CT30" i="68"/>
  <c r="CT37" i="68"/>
  <c r="CT41" i="68"/>
  <c r="CT45" i="68"/>
  <c r="CT49" i="68"/>
  <c r="CT24" i="68"/>
  <c r="CT26" i="68"/>
  <c r="CT39" i="68"/>
  <c r="CT46" i="68"/>
  <c r="CT48" i="68"/>
  <c r="CT55" i="68"/>
  <c r="CT59" i="68"/>
  <c r="CT63" i="68"/>
  <c r="CT67" i="68"/>
  <c r="CT71" i="68"/>
  <c r="CT75" i="68"/>
  <c r="CT79" i="68"/>
  <c r="CT83" i="68"/>
  <c r="CT87" i="68"/>
  <c r="CT20" i="68"/>
  <c r="CT29" i="68"/>
  <c r="CT36" i="68"/>
  <c r="CT38" i="68"/>
  <c r="CT50" i="68"/>
  <c r="CT51" i="68"/>
  <c r="CT57" i="68"/>
  <c r="CT64" i="68"/>
  <c r="CT66" i="68"/>
  <c r="CT73" i="68"/>
  <c r="CT80" i="68"/>
  <c r="CT82" i="68"/>
  <c r="CT89" i="68"/>
  <c r="CT92" i="68"/>
  <c r="CT96" i="68"/>
  <c r="CT100" i="68"/>
  <c r="CT104" i="68"/>
  <c r="CT108" i="68"/>
  <c r="CT112" i="68"/>
  <c r="CT116" i="68"/>
  <c r="CT31" i="68"/>
  <c r="CT27" i="68"/>
  <c r="CT42" i="68"/>
  <c r="CT23" i="68"/>
  <c r="CT33" i="68"/>
  <c r="CT43" i="68"/>
  <c r="CT54" i="68"/>
  <c r="CT34" i="68"/>
  <c r="CT35" i="68"/>
  <c r="CT47" i="68"/>
  <c r="CT52" i="68"/>
  <c r="CT58" i="68"/>
  <c r="CT60" i="68"/>
  <c r="CT53" i="68"/>
  <c r="CT74" i="68"/>
  <c r="CT76" i="68"/>
  <c r="CT86" i="68"/>
  <c r="CT88" i="68"/>
  <c r="CT91" i="68"/>
  <c r="CT65" i="68"/>
  <c r="CT77" i="68"/>
  <c r="CT78" i="68"/>
  <c r="CT94" i="68"/>
  <c r="CT101" i="68"/>
  <c r="CT40" i="68"/>
  <c r="CT44" i="68"/>
  <c r="CT61" i="68"/>
  <c r="CT68" i="68"/>
  <c r="CT81" i="68"/>
  <c r="CT56" i="68"/>
  <c r="CT84" i="68"/>
  <c r="CT98" i="68"/>
  <c r="CT99" i="68"/>
  <c r="CT70" i="68"/>
  <c r="CT85" i="68"/>
  <c r="CT90" i="68"/>
  <c r="CT95" i="68"/>
  <c r="CT106" i="68"/>
  <c r="CT69" i="68"/>
  <c r="CT93" i="68"/>
  <c r="CT103" i="68"/>
  <c r="CT110" i="68"/>
  <c r="CT117" i="68"/>
  <c r="CT113" i="68"/>
  <c r="CT115" i="68"/>
  <c r="CT102" i="68"/>
  <c r="CT114" i="68"/>
  <c r="CT109" i="68"/>
  <c r="CT62" i="68"/>
  <c r="CT105" i="68"/>
  <c r="CT111" i="68"/>
  <c r="CT72" i="68"/>
  <c r="CT97" i="68"/>
  <c r="CT107" i="68"/>
  <c r="CP22" i="68"/>
  <c r="CP20" i="68"/>
  <c r="CP23" i="68"/>
  <c r="CP25" i="68"/>
  <c r="CP28" i="68"/>
  <c r="CP32" i="68"/>
  <c r="CP21" i="68"/>
  <c r="CP27" i="68"/>
  <c r="CP34" i="68"/>
  <c r="CP37" i="68"/>
  <c r="CP41" i="68"/>
  <c r="CP45" i="68"/>
  <c r="CP49" i="68"/>
  <c r="CP31" i="68"/>
  <c r="CP33" i="68"/>
  <c r="CP36" i="68"/>
  <c r="CP43" i="68"/>
  <c r="CP50" i="68"/>
  <c r="CP52" i="68"/>
  <c r="CP55" i="68"/>
  <c r="CP59" i="68"/>
  <c r="CP63" i="68"/>
  <c r="CP67" i="68"/>
  <c r="CP71" i="68"/>
  <c r="CP75" i="68"/>
  <c r="CP79" i="68"/>
  <c r="CP83" i="68"/>
  <c r="CP87" i="68"/>
  <c r="CP44" i="68"/>
  <c r="CP46" i="68"/>
  <c r="CP54" i="68"/>
  <c r="CP61" i="68"/>
  <c r="CP68" i="68"/>
  <c r="CP70" i="68"/>
  <c r="CP77" i="68"/>
  <c r="CP84" i="68"/>
  <c r="CP86" i="68"/>
  <c r="CP92" i="68"/>
  <c r="CP96" i="68"/>
  <c r="CP100" i="68"/>
  <c r="CP104" i="68"/>
  <c r="CP108" i="68"/>
  <c r="CP112" i="68"/>
  <c r="CP116" i="68"/>
  <c r="CP19" i="68"/>
  <c r="CP26" i="68"/>
  <c r="CP24" i="68"/>
  <c r="CP29" i="68"/>
  <c r="CP18" i="68"/>
  <c r="CP30" i="68"/>
  <c r="CP35" i="68"/>
  <c r="CP39" i="68"/>
  <c r="CP51" i="68"/>
  <c r="CP42" i="68"/>
  <c r="CP53" i="68"/>
  <c r="CP65" i="68"/>
  <c r="CP40" i="68"/>
  <c r="CP47" i="68"/>
  <c r="CP56" i="68"/>
  <c r="CP64" i="68"/>
  <c r="CP69" i="68"/>
  <c r="CP81" i="68"/>
  <c r="CP82" i="68"/>
  <c r="CP93" i="68"/>
  <c r="CP48" i="68"/>
  <c r="CP58" i="68"/>
  <c r="CP72" i="68"/>
  <c r="CP73" i="68"/>
  <c r="CP85" i="68"/>
  <c r="CP91" i="68"/>
  <c r="CP98" i="68"/>
  <c r="CP62" i="68"/>
  <c r="CP74" i="68"/>
  <c r="CP76" i="68"/>
  <c r="CP38" i="68"/>
  <c r="CP66" i="68"/>
  <c r="CP90" i="68"/>
  <c r="CP57" i="68"/>
  <c r="CP78" i="68"/>
  <c r="CP89" i="68"/>
  <c r="CP94" i="68"/>
  <c r="CP97" i="68"/>
  <c r="CP103" i="68"/>
  <c r="CP110" i="68"/>
  <c r="CP88" i="68"/>
  <c r="CP99" i="68"/>
  <c r="CP102" i="68"/>
  <c r="CP105" i="68"/>
  <c r="CP107" i="68"/>
  <c r="CP114" i="68"/>
  <c r="CP117" i="68"/>
  <c r="CP101" i="68"/>
  <c r="CP95" i="68"/>
  <c r="CP115" i="68"/>
  <c r="CP60" i="68"/>
  <c r="CP80" i="68"/>
  <c r="CP111" i="68"/>
  <c r="CP106" i="68"/>
  <c r="CP113" i="68"/>
  <c r="CP109" i="68"/>
  <c r="CS18" i="68"/>
  <c r="CS23" i="68"/>
  <c r="CS24" i="68"/>
  <c r="CS29" i="68"/>
  <c r="CS33" i="68"/>
  <c r="CS26" i="68"/>
  <c r="CS28" i="68"/>
  <c r="CS38" i="68"/>
  <c r="CS42" i="68"/>
  <c r="CS46" i="68"/>
  <c r="CS50" i="68"/>
  <c r="CS19" i="68"/>
  <c r="CS27" i="68"/>
  <c r="CS35" i="68"/>
  <c r="CS37" i="68"/>
  <c r="CS44" i="68"/>
  <c r="CS51" i="68"/>
  <c r="CS56" i="68"/>
  <c r="CS60" i="68"/>
  <c r="CS64" i="68"/>
  <c r="CS68" i="68"/>
  <c r="CS72" i="68"/>
  <c r="CS76" i="68"/>
  <c r="CS80" i="68"/>
  <c r="CS84" i="68"/>
  <c r="CS88" i="68"/>
  <c r="CS21" i="68"/>
  <c r="CS34" i="68"/>
  <c r="CS39" i="68"/>
  <c r="CS40" i="68"/>
  <c r="CS52" i="68"/>
  <c r="CS53" i="68"/>
  <c r="CS55" i="68"/>
  <c r="CS62" i="68"/>
  <c r="CS69" i="68"/>
  <c r="CS71" i="68"/>
  <c r="CS78" i="68"/>
  <c r="CS85" i="68"/>
  <c r="CS87" i="68"/>
  <c r="CS93" i="68"/>
  <c r="CS97" i="68"/>
  <c r="CS101" i="68"/>
  <c r="CS105" i="68"/>
  <c r="CS109" i="68"/>
  <c r="CS113" i="68"/>
  <c r="CS117" i="68"/>
  <c r="CS22" i="68"/>
  <c r="CS20" i="68"/>
  <c r="CS32" i="68"/>
  <c r="CS25" i="68"/>
  <c r="CS36" i="68"/>
  <c r="CS41" i="68"/>
  <c r="CS47" i="68"/>
  <c r="CS48" i="68"/>
  <c r="CS59" i="68"/>
  <c r="CS61" i="68"/>
  <c r="CS45" i="68"/>
  <c r="CS49" i="68"/>
  <c r="CS58" i="68"/>
  <c r="CS43" i="68"/>
  <c r="CS57" i="68"/>
  <c r="CS65" i="68"/>
  <c r="CS75" i="68"/>
  <c r="CS77" i="68"/>
  <c r="CS89" i="68"/>
  <c r="CS94" i="68"/>
  <c r="CS31" i="68"/>
  <c r="CS66" i="68"/>
  <c r="CS67" i="68"/>
  <c r="CS79" i="68"/>
  <c r="CS81" i="68"/>
  <c r="CS90" i="68"/>
  <c r="CS92" i="68"/>
  <c r="CS99" i="68"/>
  <c r="CS63" i="68"/>
  <c r="CS70" i="68"/>
  <c r="CS83" i="68"/>
  <c r="CS73" i="68"/>
  <c r="CS86" i="68"/>
  <c r="CS91" i="68"/>
  <c r="CS74" i="68"/>
  <c r="CS100" i="68"/>
  <c r="CS102" i="68"/>
  <c r="CS104" i="68"/>
  <c r="CS111" i="68"/>
  <c r="CS82" i="68"/>
  <c r="CS30" i="68"/>
  <c r="CS54" i="68"/>
  <c r="CS95" i="68"/>
  <c r="CS96" i="68"/>
  <c r="CS106" i="68"/>
  <c r="CS108" i="68"/>
  <c r="CS115" i="68"/>
  <c r="CS98" i="68"/>
  <c r="CS114" i="68"/>
  <c r="CS110" i="68"/>
  <c r="CS103" i="68"/>
  <c r="CS112" i="68"/>
  <c r="CS107" i="68"/>
  <c r="CS116" i="68"/>
  <c r="CR19" i="68"/>
  <c r="CR20" i="68"/>
  <c r="CR24" i="68"/>
  <c r="CR18" i="68"/>
  <c r="CR22" i="68"/>
  <c r="CR26" i="68"/>
  <c r="CR30" i="68"/>
  <c r="CR34" i="68"/>
  <c r="CR31" i="68"/>
  <c r="CR33" i="68"/>
  <c r="CR35" i="68"/>
  <c r="CR39" i="68"/>
  <c r="CR43" i="68"/>
  <c r="CR47" i="68"/>
  <c r="CR51" i="68"/>
  <c r="CR23" i="68"/>
  <c r="CR28" i="68"/>
  <c r="CR29" i="68"/>
  <c r="CR40" i="68"/>
  <c r="CR42" i="68"/>
  <c r="CR49" i="68"/>
  <c r="CR53" i="68"/>
  <c r="CR57" i="68"/>
  <c r="CR61" i="68"/>
  <c r="CR65" i="68"/>
  <c r="CR69" i="68"/>
  <c r="CR73" i="68"/>
  <c r="CR77" i="68"/>
  <c r="CR81" i="68"/>
  <c r="CR85" i="68"/>
  <c r="CR89" i="68"/>
  <c r="CR41" i="68"/>
  <c r="CR58" i="68"/>
  <c r="CR60" i="68"/>
  <c r="CR67" i="68"/>
  <c r="CR74" i="68"/>
  <c r="CR76" i="68"/>
  <c r="CR83" i="68"/>
  <c r="CR90" i="68"/>
  <c r="CR94" i="68"/>
  <c r="CR98" i="68"/>
  <c r="CR102" i="68"/>
  <c r="CR106" i="68"/>
  <c r="CR110" i="68"/>
  <c r="CR114" i="68"/>
  <c r="CR25" i="68"/>
  <c r="CR27" i="68"/>
  <c r="CR21" i="68"/>
  <c r="CR32" i="68"/>
  <c r="CR36" i="68"/>
  <c r="CR37" i="68"/>
  <c r="CR52" i="68"/>
  <c r="CR45" i="68"/>
  <c r="CR46" i="68"/>
  <c r="CR62" i="68"/>
  <c r="CR63" i="68"/>
  <c r="CR44" i="68"/>
  <c r="CR38" i="68"/>
  <c r="CR48" i="68"/>
  <c r="CR66" i="68"/>
  <c r="CR78" i="68"/>
  <c r="CR79" i="68"/>
  <c r="CR92" i="68"/>
  <c r="CR50" i="68"/>
  <c r="CR54" i="68"/>
  <c r="CR55" i="68"/>
  <c r="CR64" i="68"/>
  <c r="CR68" i="68"/>
  <c r="CR70" i="68"/>
  <c r="CR80" i="68"/>
  <c r="CR82" i="68"/>
  <c r="CR95" i="68"/>
  <c r="CR97" i="68"/>
  <c r="CR72" i="68"/>
  <c r="CR59" i="68"/>
  <c r="CR75" i="68"/>
  <c r="CR88" i="68"/>
  <c r="CR99" i="68"/>
  <c r="CR101" i="68"/>
  <c r="CR107" i="68"/>
  <c r="CR109" i="68"/>
  <c r="CR56" i="68"/>
  <c r="CR84" i="68"/>
  <c r="CR100" i="68"/>
  <c r="CR104" i="68"/>
  <c r="CR111" i="68"/>
  <c r="CR113" i="68"/>
  <c r="CR116" i="68"/>
  <c r="CR71" i="68"/>
  <c r="CR86" i="68"/>
  <c r="CR103" i="68"/>
  <c r="CR87" i="68"/>
  <c r="CR93" i="68"/>
  <c r="CR96" i="68"/>
  <c r="CR108" i="68"/>
  <c r="CR115" i="68"/>
  <c r="CR91" i="68"/>
  <c r="CR117" i="68"/>
  <c r="CR105" i="68"/>
  <c r="CR112" i="68"/>
  <c r="CO47" i="71"/>
  <c r="CY46" i="71"/>
  <c r="CX45" i="71"/>
  <c r="CZ46" i="71"/>
  <c r="DA46" i="71"/>
  <c r="CX46" i="71"/>
  <c r="DB46" i="71"/>
  <c r="DJ15" i="68"/>
  <c r="DH16" i="68"/>
  <c r="DE16" i="68"/>
  <c r="DI16" i="68"/>
  <c r="DG16" i="68"/>
  <c r="DF16" i="68"/>
  <c r="CT48" i="71"/>
  <c r="CT52" i="71"/>
  <c r="CT56" i="71"/>
  <c r="CT50" i="71"/>
  <c r="CT54" i="71"/>
  <c r="CT49" i="71"/>
  <c r="CT53" i="71"/>
  <c r="CT58" i="71"/>
  <c r="CT62" i="71"/>
  <c r="CT55" i="71"/>
  <c r="CT59" i="71"/>
  <c r="CT63" i="71"/>
  <c r="CT57" i="71"/>
  <c r="CT61" i="71"/>
  <c r="CT67" i="71"/>
  <c r="CT71" i="71"/>
  <c r="CT75" i="71"/>
  <c r="CT79" i="71"/>
  <c r="CT66" i="71"/>
  <c r="CT51" i="71"/>
  <c r="CT64" i="71"/>
  <c r="CT65" i="71"/>
  <c r="CT68" i="71"/>
  <c r="CT73" i="71"/>
  <c r="CT76" i="71"/>
  <c r="CT82" i="71"/>
  <c r="CT70" i="71"/>
  <c r="CT78" i="71"/>
  <c r="CT60" i="71"/>
  <c r="CT74" i="71"/>
  <c r="CT80" i="71"/>
  <c r="CT83" i="71"/>
  <c r="CT86" i="71"/>
  <c r="CT85" i="71"/>
  <c r="CT72" i="71"/>
  <c r="CT81" i="71"/>
  <c r="CT84" i="71"/>
  <c r="CT77" i="71"/>
  <c r="CT69" i="71"/>
  <c r="CU49" i="71"/>
  <c r="CU53" i="71"/>
  <c r="CU51" i="71"/>
  <c r="CU55" i="71"/>
  <c r="CU50" i="71"/>
  <c r="CU54" i="71"/>
  <c r="CU59" i="71"/>
  <c r="CU63" i="71"/>
  <c r="CU52" i="71"/>
  <c r="CU60" i="71"/>
  <c r="CU56" i="71"/>
  <c r="CU64" i="71"/>
  <c r="CU68" i="71"/>
  <c r="CU72" i="71"/>
  <c r="CU76" i="71"/>
  <c r="CU57" i="71"/>
  <c r="CU61" i="71"/>
  <c r="CU67" i="71"/>
  <c r="CU48" i="71"/>
  <c r="CU58" i="71"/>
  <c r="CU62" i="71"/>
  <c r="CU65" i="71"/>
  <c r="CU71" i="71"/>
  <c r="CU74" i="71"/>
  <c r="CU79" i="71"/>
  <c r="CU83" i="71"/>
  <c r="CU73" i="71"/>
  <c r="CU69" i="71"/>
  <c r="CU77" i="71"/>
  <c r="CU70" i="71"/>
  <c r="CU78" i="71"/>
  <c r="CU81" i="71"/>
  <c r="CU80" i="71"/>
  <c r="CU86" i="71"/>
  <c r="CU75" i="71"/>
  <c r="CU84" i="71"/>
  <c r="CU66" i="71"/>
  <c r="CU82" i="71"/>
  <c r="CU85" i="71"/>
  <c r="CW51" i="71"/>
  <c r="CW55" i="71"/>
  <c r="CW49" i="71"/>
  <c r="CW53" i="71"/>
  <c r="CW48" i="71"/>
  <c r="CW52" i="71"/>
  <c r="CW56" i="71"/>
  <c r="CW57" i="71"/>
  <c r="CW61" i="71"/>
  <c r="CW58" i="71"/>
  <c r="CW62" i="71"/>
  <c r="CW66" i="71"/>
  <c r="CW70" i="71"/>
  <c r="CW74" i="71"/>
  <c r="CW78" i="71"/>
  <c r="CW65" i="71"/>
  <c r="CW60" i="71"/>
  <c r="CW69" i="71"/>
  <c r="CW72" i="71"/>
  <c r="CW75" i="71"/>
  <c r="CW77" i="71"/>
  <c r="CW81" i="71"/>
  <c r="CW85" i="71"/>
  <c r="CW50" i="71"/>
  <c r="CW63" i="71"/>
  <c r="CW64" i="71"/>
  <c r="CW67" i="71"/>
  <c r="CW82" i="71"/>
  <c r="CW84" i="71"/>
  <c r="CW68" i="71"/>
  <c r="CW73" i="71"/>
  <c r="CW76" i="71"/>
  <c r="CW79" i="71"/>
  <c r="CW86" i="71"/>
  <c r="CW54" i="71"/>
  <c r="CW59" i="71"/>
  <c r="CW71" i="71"/>
  <c r="CW80" i="71"/>
  <c r="CW83" i="71"/>
  <c r="CS51" i="71"/>
  <c r="CS55" i="71"/>
  <c r="CS49" i="71"/>
  <c r="CS53" i="71"/>
  <c r="CS48" i="71"/>
  <c r="CS52" i="71"/>
  <c r="CS50" i="71"/>
  <c r="CS57" i="71"/>
  <c r="CS61" i="71"/>
  <c r="CS58" i="71"/>
  <c r="CS62" i="71"/>
  <c r="CS59" i="71"/>
  <c r="CS63" i="71"/>
  <c r="CS66" i="71"/>
  <c r="CS70" i="71"/>
  <c r="CS74" i="71"/>
  <c r="CS78" i="71"/>
  <c r="CS54" i="71"/>
  <c r="CS60" i="71"/>
  <c r="CS65" i="71"/>
  <c r="CS56" i="71"/>
  <c r="CS67" i="71"/>
  <c r="CS81" i="71"/>
  <c r="CS85" i="71"/>
  <c r="CS69" i="71"/>
  <c r="CS72" i="71"/>
  <c r="CS75" i="71"/>
  <c r="CS77" i="71"/>
  <c r="CS68" i="71"/>
  <c r="CS71" i="71"/>
  <c r="CS73" i="71"/>
  <c r="CS76" i="71"/>
  <c r="CS79" i="71"/>
  <c r="CS82" i="71"/>
  <c r="CS84" i="71"/>
  <c r="CS64" i="71"/>
  <c r="CS80" i="71"/>
  <c r="CS83" i="71"/>
  <c r="CS86" i="71"/>
  <c r="CR47" i="71"/>
  <c r="CQ47" i="71"/>
  <c r="CN47" i="71"/>
  <c r="CV50" i="71"/>
  <c r="CV54" i="71"/>
  <c r="CV48" i="71"/>
  <c r="CV52" i="71"/>
  <c r="CV51" i="71"/>
  <c r="CV49" i="71"/>
  <c r="CV55" i="71"/>
  <c r="CV60" i="71"/>
  <c r="CV56" i="71"/>
  <c r="CV57" i="71"/>
  <c r="CV61" i="71"/>
  <c r="CV58" i="71"/>
  <c r="CV62" i="71"/>
  <c r="CV65" i="71"/>
  <c r="CV69" i="71"/>
  <c r="CV73" i="71"/>
  <c r="CV77" i="71"/>
  <c r="CV53" i="71"/>
  <c r="CV59" i="71"/>
  <c r="CV63" i="71"/>
  <c r="CV64" i="71"/>
  <c r="CV66" i="71"/>
  <c r="CV80" i="71"/>
  <c r="CV84" i="71"/>
  <c r="CV67" i="71"/>
  <c r="CV68" i="71"/>
  <c r="CV71" i="71"/>
  <c r="CV74" i="71"/>
  <c r="CV76" i="71"/>
  <c r="CV70" i="71"/>
  <c r="CV72" i="71"/>
  <c r="CV75" i="71"/>
  <c r="CV78" i="71"/>
  <c r="CV81" i="71"/>
  <c r="CV83" i="71"/>
  <c r="CV82" i="71"/>
  <c r="CV85" i="71"/>
  <c r="CV86" i="71"/>
  <c r="CV79" i="71"/>
  <c r="CP47" i="71"/>
  <c r="CV19" i="68"/>
  <c r="CV18" i="68"/>
  <c r="CV24" i="68"/>
  <c r="CV25" i="68"/>
  <c r="CV26" i="68"/>
  <c r="CV30" i="68"/>
  <c r="CV34" i="68"/>
  <c r="CV20" i="68"/>
  <c r="CV22" i="68"/>
  <c r="CV23" i="68"/>
  <c r="CV27" i="68"/>
  <c r="CV29" i="68"/>
  <c r="CV35" i="68"/>
  <c r="CV39" i="68"/>
  <c r="CV43" i="68"/>
  <c r="CV47" i="68"/>
  <c r="CV51" i="68"/>
  <c r="CV33" i="68"/>
  <c r="CV36" i="68"/>
  <c r="CV38" i="68"/>
  <c r="CV45" i="68"/>
  <c r="CV52" i="68"/>
  <c r="CV53" i="68"/>
  <c r="CV57" i="68"/>
  <c r="CV61" i="68"/>
  <c r="CV65" i="68"/>
  <c r="CV69" i="68"/>
  <c r="CV73" i="68"/>
  <c r="CV77" i="68"/>
  <c r="CV81" i="68"/>
  <c r="CV85" i="68"/>
  <c r="CV89" i="68"/>
  <c r="CV31" i="68"/>
  <c r="CV46" i="68"/>
  <c r="CV48" i="68"/>
  <c r="CV54" i="68"/>
  <c r="CV56" i="68"/>
  <c r="CV63" i="68"/>
  <c r="CV70" i="68"/>
  <c r="CV72" i="68"/>
  <c r="CV79" i="68"/>
  <c r="CV86" i="68"/>
  <c r="CV88" i="68"/>
  <c r="CV90" i="68"/>
  <c r="CV94" i="68"/>
  <c r="CV98" i="68"/>
  <c r="CV102" i="68"/>
  <c r="CV106" i="68"/>
  <c r="CV110" i="68"/>
  <c r="CV114" i="68"/>
  <c r="CV21" i="68"/>
  <c r="CV28" i="68"/>
  <c r="CV40" i="68"/>
  <c r="CV44" i="68"/>
  <c r="CV49" i="68"/>
  <c r="CV32" i="68"/>
  <c r="CV37" i="68"/>
  <c r="CV41" i="68"/>
  <c r="CV55" i="68"/>
  <c r="CV42" i="68"/>
  <c r="CV50" i="68"/>
  <c r="CV59" i="68"/>
  <c r="CV60" i="68"/>
  <c r="CV62" i="68"/>
  <c r="CV71" i="68"/>
  <c r="CV83" i="68"/>
  <c r="CV84" i="68"/>
  <c r="CV74" i="68"/>
  <c r="CV75" i="68"/>
  <c r="CV87" i="68"/>
  <c r="CV91" i="68"/>
  <c r="CV93" i="68"/>
  <c r="CV100" i="68"/>
  <c r="CV58" i="68"/>
  <c r="CV66" i="68"/>
  <c r="CV67" i="68"/>
  <c r="CV80" i="68"/>
  <c r="CV82" i="68"/>
  <c r="CV92" i="68"/>
  <c r="CV95" i="68"/>
  <c r="CV96" i="68"/>
  <c r="CV103" i="68"/>
  <c r="CV105" i="68"/>
  <c r="CV76" i="68"/>
  <c r="CV97" i="68"/>
  <c r="CV107" i="68"/>
  <c r="CV109" i="68"/>
  <c r="CV116" i="68"/>
  <c r="CV112" i="68"/>
  <c r="CV78" i="68"/>
  <c r="CV99" i="68"/>
  <c r="CV64" i="68"/>
  <c r="CV68" i="68"/>
  <c r="CV101" i="68"/>
  <c r="CV104" i="68"/>
  <c r="CV117" i="68"/>
  <c r="CV113" i="68"/>
  <c r="CV108" i="68"/>
  <c r="CV115" i="68"/>
  <c r="CV111" i="68"/>
  <c r="CW18" i="68"/>
  <c r="CW20" i="68"/>
  <c r="CW23" i="68"/>
  <c r="CW22" i="68"/>
  <c r="CW29" i="68"/>
  <c r="CW33" i="68"/>
  <c r="CW21" i="68"/>
  <c r="CW31" i="68"/>
  <c r="CW38" i="68"/>
  <c r="CW42" i="68"/>
  <c r="CW46" i="68"/>
  <c r="CW50" i="68"/>
  <c r="CW25" i="68"/>
  <c r="CW32" i="68"/>
  <c r="CW34" i="68"/>
  <c r="CW40" i="68"/>
  <c r="CW47" i="68"/>
  <c r="CW49" i="68"/>
  <c r="CW56" i="68"/>
  <c r="CW60" i="68"/>
  <c r="CW64" i="68"/>
  <c r="CW68" i="68"/>
  <c r="CW72" i="68"/>
  <c r="CW76" i="68"/>
  <c r="CW80" i="68"/>
  <c r="CW84" i="68"/>
  <c r="CW88" i="68"/>
  <c r="CW26" i="68"/>
  <c r="CW44" i="68"/>
  <c r="CW45" i="68"/>
  <c r="CW58" i="68"/>
  <c r="CW65" i="68"/>
  <c r="CW67" i="68"/>
  <c r="CW74" i="68"/>
  <c r="CW81" i="68"/>
  <c r="CW83" i="68"/>
  <c r="CW93" i="68"/>
  <c r="CW97" i="68"/>
  <c r="CW101" i="68"/>
  <c r="CW105" i="68"/>
  <c r="CW109" i="68"/>
  <c r="CW113" i="68"/>
  <c r="CW117" i="68"/>
  <c r="CW24" i="68"/>
  <c r="CW19" i="68"/>
  <c r="CW39" i="68"/>
  <c r="CW28" i="68"/>
  <c r="CW30" i="68"/>
  <c r="CW35" i="68"/>
  <c r="CW43" i="68"/>
  <c r="CW48" i="68"/>
  <c r="CW53" i="68"/>
  <c r="CW54" i="68"/>
  <c r="CW37" i="68"/>
  <c r="CW41" i="68"/>
  <c r="CW51" i="68"/>
  <c r="CW55" i="68"/>
  <c r="CW27" i="68"/>
  <c r="CW36" i="68"/>
  <c r="CW59" i="68"/>
  <c r="CW63" i="68"/>
  <c r="CW69" i="68"/>
  <c r="CW70" i="68"/>
  <c r="CW82" i="68"/>
  <c r="CW90" i="68"/>
  <c r="CW92" i="68"/>
  <c r="CW57" i="68"/>
  <c r="CW62" i="68"/>
  <c r="CW71" i="68"/>
  <c r="CW73" i="68"/>
  <c r="CW85" i="68"/>
  <c r="CW86" i="68"/>
  <c r="CW95" i="68"/>
  <c r="CW102" i="68"/>
  <c r="CW75" i="68"/>
  <c r="CW77" i="68"/>
  <c r="CW78" i="68"/>
  <c r="CW66" i="68"/>
  <c r="CW96" i="68"/>
  <c r="CW107" i="68"/>
  <c r="CW114" i="68"/>
  <c r="CW116" i="68"/>
  <c r="CW103" i="68"/>
  <c r="CW87" i="68"/>
  <c r="CW91" i="68"/>
  <c r="CW104" i="68"/>
  <c r="CW111" i="68"/>
  <c r="CW79" i="68"/>
  <c r="CW100" i="68"/>
  <c r="CW112" i="68"/>
  <c r="CW89" i="68"/>
  <c r="CW94" i="68"/>
  <c r="CW99" i="68"/>
  <c r="CW108" i="68"/>
  <c r="CW110" i="68"/>
  <c r="CW98" i="68"/>
  <c r="CW106" i="68"/>
  <c r="CW61" i="68"/>
  <c r="CW115" i="68"/>
  <c r="CW52" i="68"/>
  <c r="CU20" i="68"/>
  <c r="CU21" i="68"/>
  <c r="CU25" i="68"/>
  <c r="CU23" i="68"/>
  <c r="CU27" i="68"/>
  <c r="CU31" i="68"/>
  <c r="CU19" i="68"/>
  <c r="CU24" i="68"/>
  <c r="CU32" i="68"/>
  <c r="CU34" i="68"/>
  <c r="CU36" i="68"/>
  <c r="CU40" i="68"/>
  <c r="CU44" i="68"/>
  <c r="CU48" i="68"/>
  <c r="CU52" i="68"/>
  <c r="CU41" i="68"/>
  <c r="CU43" i="68"/>
  <c r="CU50" i="68"/>
  <c r="CU54" i="68"/>
  <c r="CU58" i="68"/>
  <c r="CU62" i="68"/>
  <c r="CU66" i="68"/>
  <c r="CU70" i="68"/>
  <c r="CU74" i="68"/>
  <c r="CU78" i="68"/>
  <c r="CU82" i="68"/>
  <c r="CU86" i="68"/>
  <c r="CU18" i="68"/>
  <c r="CU30" i="68"/>
  <c r="CU35" i="68"/>
  <c r="CU37" i="68"/>
  <c r="CU47" i="68"/>
  <c r="CU49" i="68"/>
  <c r="CU59" i="68"/>
  <c r="CU61" i="68"/>
  <c r="CU68" i="68"/>
  <c r="CU75" i="68"/>
  <c r="CU77" i="68"/>
  <c r="CU84" i="68"/>
  <c r="CU91" i="68"/>
  <c r="CU95" i="68"/>
  <c r="CU99" i="68"/>
  <c r="CU103" i="68"/>
  <c r="CU107" i="68"/>
  <c r="CU111" i="68"/>
  <c r="CU115" i="68"/>
  <c r="CU28" i="68"/>
  <c r="CU29" i="68"/>
  <c r="CU38" i="68"/>
  <c r="CU26" i="68"/>
  <c r="CU33" i="68"/>
  <c r="CU53" i="68"/>
  <c r="CU39" i="68"/>
  <c r="CU56" i="68"/>
  <c r="CU57" i="68"/>
  <c r="CU46" i="68"/>
  <c r="CU45" i="68"/>
  <c r="CU72" i="68"/>
  <c r="CU73" i="68"/>
  <c r="CU85" i="68"/>
  <c r="CU87" i="68"/>
  <c r="CU93" i="68"/>
  <c r="CU42" i="68"/>
  <c r="CU60" i="68"/>
  <c r="CU76" i="68"/>
  <c r="CU88" i="68"/>
  <c r="CU89" i="68"/>
  <c r="CU96" i="68"/>
  <c r="CU98" i="68"/>
  <c r="CU55" i="68"/>
  <c r="CU64" i="68"/>
  <c r="CU65" i="68"/>
  <c r="CU79" i="68"/>
  <c r="CU51" i="68"/>
  <c r="CU69" i="68"/>
  <c r="CU71" i="68"/>
  <c r="CU97" i="68"/>
  <c r="CU22" i="68"/>
  <c r="CU63" i="68"/>
  <c r="CU81" i="68"/>
  <c r="CU108" i="68"/>
  <c r="CU110" i="68"/>
  <c r="CU117" i="68"/>
  <c r="CU101" i="68"/>
  <c r="CU80" i="68"/>
  <c r="CU105" i="68"/>
  <c r="CU112" i="68"/>
  <c r="CU114" i="68"/>
  <c r="CU67" i="68"/>
  <c r="CU90" i="68"/>
  <c r="CU92" i="68"/>
  <c r="CU94" i="68"/>
  <c r="CU100" i="68"/>
  <c r="CU104" i="68"/>
  <c r="CU102" i="68"/>
  <c r="CU106" i="68"/>
  <c r="CU109" i="68"/>
  <c r="CU116" i="68"/>
  <c r="CU83" i="68"/>
  <c r="CU113" i="68"/>
  <c r="CS47" i="71"/>
  <c r="CZ19" i="68"/>
  <c r="CU47" i="71"/>
  <c r="DB24" i="68"/>
  <c r="CX18" i="68"/>
  <c r="CX20" i="68"/>
  <c r="CX22" i="68"/>
  <c r="CX24" i="68"/>
  <c r="CX26" i="68"/>
  <c r="CX23" i="68"/>
  <c r="CX25" i="68"/>
  <c r="CX29" i="68"/>
  <c r="CX31" i="68"/>
  <c r="CX33" i="68"/>
  <c r="CX35" i="68"/>
  <c r="CX37" i="68"/>
  <c r="CX39" i="68"/>
  <c r="CX41" i="68"/>
  <c r="CX43" i="68"/>
  <c r="CX45" i="68"/>
  <c r="CX21" i="68"/>
  <c r="CX27" i="68"/>
  <c r="CX32" i="68"/>
  <c r="CX40" i="68"/>
  <c r="CX19" i="68"/>
  <c r="CX34" i="68"/>
  <c r="CX44" i="68"/>
  <c r="CX46" i="68"/>
  <c r="CX47" i="68"/>
  <c r="CX49" i="68"/>
  <c r="CX51" i="68"/>
  <c r="CX53" i="68"/>
  <c r="CX55" i="68"/>
  <c r="CX57" i="68"/>
  <c r="CX59" i="68"/>
  <c r="CX61" i="68"/>
  <c r="CX63" i="68"/>
  <c r="CX65" i="68"/>
  <c r="CX67" i="68"/>
  <c r="CX69" i="68"/>
  <c r="CX71" i="68"/>
  <c r="CX73" i="68"/>
  <c r="CX75" i="68"/>
  <c r="CX77" i="68"/>
  <c r="CX79" i="68"/>
  <c r="CX30" i="68"/>
  <c r="CX38" i="68"/>
  <c r="CX42" i="68"/>
  <c r="CX48" i="68"/>
  <c r="CX50" i="68"/>
  <c r="CX52" i="68"/>
  <c r="CX54" i="68"/>
  <c r="CX56" i="68"/>
  <c r="CX58" i="68"/>
  <c r="CX60" i="68"/>
  <c r="CX62" i="68"/>
  <c r="CX64" i="68"/>
  <c r="CX66" i="68"/>
  <c r="CX68" i="68"/>
  <c r="CX70" i="68"/>
  <c r="CX36" i="68"/>
  <c r="CX72" i="68"/>
  <c r="CX74" i="68"/>
  <c r="CX76" i="68"/>
  <c r="CX81" i="68"/>
  <c r="CX83" i="68"/>
  <c r="CX85" i="68"/>
  <c r="CX87" i="68"/>
  <c r="CX89" i="68"/>
  <c r="CX91" i="68"/>
  <c r="CX93" i="68"/>
  <c r="CX28" i="68"/>
  <c r="CX80" i="68"/>
  <c r="CX82" i="68"/>
  <c r="CX84" i="68"/>
  <c r="CX86" i="68"/>
  <c r="CX88" i="68"/>
  <c r="CX90" i="68"/>
  <c r="CX92" i="68"/>
  <c r="CX95" i="68"/>
  <c r="CX97" i="68"/>
  <c r="CX101" i="68"/>
  <c r="CX103" i="68"/>
  <c r="CX94" i="68"/>
  <c r="CX96" i="68"/>
  <c r="CX98" i="68"/>
  <c r="CX100" i="68"/>
  <c r="CX102" i="68"/>
  <c r="CX104" i="68"/>
  <c r="CX106" i="68"/>
  <c r="CX108" i="68"/>
  <c r="CX110" i="68"/>
  <c r="CX112" i="68"/>
  <c r="CX114" i="68"/>
  <c r="CX116" i="68"/>
  <c r="CX78" i="68"/>
  <c r="CX99" i="68"/>
  <c r="CX105" i="68"/>
  <c r="CX107" i="68"/>
  <c r="CX115" i="68"/>
  <c r="CX111" i="68"/>
  <c r="CX113" i="68"/>
  <c r="CX109" i="68"/>
  <c r="CX117" i="68"/>
  <c r="CW47" i="71"/>
  <c r="DC46" i="71"/>
  <c r="DG46" i="71"/>
  <c r="DD46" i="71"/>
  <c r="DC45" i="71"/>
  <c r="DE46" i="71"/>
  <c r="DF46" i="71"/>
  <c r="DL16" i="68"/>
  <c r="DO15" i="68"/>
  <c r="DM16" i="68"/>
  <c r="DK16" i="68"/>
  <c r="DJ16" i="68"/>
  <c r="DN16" i="68"/>
  <c r="CZ50" i="71"/>
  <c r="CZ54" i="71"/>
  <c r="CZ48" i="71"/>
  <c r="CZ52" i="71"/>
  <c r="CZ51" i="71"/>
  <c r="CZ60" i="71"/>
  <c r="CZ57" i="71"/>
  <c r="CZ61" i="71"/>
  <c r="CZ55" i="71"/>
  <c r="CZ65" i="71"/>
  <c r="CZ69" i="71"/>
  <c r="CZ73" i="71"/>
  <c r="CZ77" i="71"/>
  <c r="CZ49" i="71"/>
  <c r="CZ64" i="71"/>
  <c r="CZ59" i="71"/>
  <c r="CZ63" i="71"/>
  <c r="CZ66" i="71"/>
  <c r="CZ68" i="71"/>
  <c r="CZ71" i="71"/>
  <c r="CZ74" i="71"/>
  <c r="CZ76" i="71"/>
  <c r="CZ79" i="71"/>
  <c r="CZ80" i="71"/>
  <c r="CZ84" i="71"/>
  <c r="CZ53" i="71"/>
  <c r="CZ58" i="71"/>
  <c r="CZ67" i="71"/>
  <c r="CZ72" i="71"/>
  <c r="CZ75" i="71"/>
  <c r="CZ81" i="71"/>
  <c r="CZ83" i="71"/>
  <c r="CZ62" i="71"/>
  <c r="CZ70" i="71"/>
  <c r="CZ78" i="71"/>
  <c r="CZ56" i="71"/>
  <c r="CZ86" i="71"/>
  <c r="CZ85" i="71"/>
  <c r="CZ82" i="71"/>
  <c r="CV47" i="71"/>
  <c r="DB48" i="71"/>
  <c r="DB52" i="71"/>
  <c r="DB56" i="71"/>
  <c r="DB50" i="71"/>
  <c r="DB54" i="71"/>
  <c r="DB49" i="71"/>
  <c r="DB53" i="71"/>
  <c r="DB51" i="71"/>
  <c r="DB58" i="71"/>
  <c r="DB62" i="71"/>
  <c r="DB55" i="71"/>
  <c r="DB59" i="71"/>
  <c r="DB63" i="71"/>
  <c r="DB57" i="71"/>
  <c r="DB61" i="71"/>
  <c r="DB67" i="71"/>
  <c r="DB71" i="71"/>
  <c r="DB75" i="71"/>
  <c r="DB79" i="71"/>
  <c r="DB66" i="71"/>
  <c r="DB64" i="71"/>
  <c r="DB60" i="71"/>
  <c r="DB69" i="71"/>
  <c r="DB72" i="71"/>
  <c r="DB77" i="71"/>
  <c r="DB82" i="71"/>
  <c r="DB74" i="71"/>
  <c r="DB70" i="71"/>
  <c r="DB78" i="71"/>
  <c r="DB84" i="71"/>
  <c r="DB86" i="71"/>
  <c r="DB65" i="71"/>
  <c r="DB81" i="71"/>
  <c r="DB85" i="71"/>
  <c r="DB76" i="71"/>
  <c r="DB80" i="71"/>
  <c r="DB83" i="71"/>
  <c r="DB68" i="71"/>
  <c r="DB73" i="71"/>
  <c r="CY18" i="68"/>
  <c r="CY20" i="68"/>
  <c r="CY22" i="68"/>
  <c r="CY24" i="68"/>
  <c r="CY19" i="68"/>
  <c r="CY21" i="68"/>
  <c r="CY23" i="68"/>
  <c r="CY27" i="68"/>
  <c r="CY25" i="68"/>
  <c r="CY29" i="68"/>
  <c r="CY31" i="68"/>
  <c r="CY33" i="68"/>
  <c r="CY35" i="68"/>
  <c r="CY37" i="68"/>
  <c r="CY39" i="68"/>
  <c r="CY41" i="68"/>
  <c r="CY43" i="68"/>
  <c r="CY28" i="68"/>
  <c r="CY30" i="68"/>
  <c r="CY32" i="68"/>
  <c r="CY34" i="68"/>
  <c r="CY36" i="68"/>
  <c r="CY38" i="68"/>
  <c r="CY40" i="68"/>
  <c r="CY42" i="68"/>
  <c r="CY45" i="68"/>
  <c r="CY48" i="68"/>
  <c r="CY50" i="68"/>
  <c r="CY52" i="68"/>
  <c r="CY54" i="68"/>
  <c r="CY56" i="68"/>
  <c r="CY58" i="68"/>
  <c r="CY60" i="68"/>
  <c r="CY62" i="68"/>
  <c r="CY64" i="68"/>
  <c r="CY66" i="68"/>
  <c r="CY68" i="68"/>
  <c r="CY70" i="68"/>
  <c r="CY72" i="68"/>
  <c r="CY74" i="68"/>
  <c r="CY26" i="68"/>
  <c r="CY51" i="68"/>
  <c r="CY59" i="68"/>
  <c r="CY67" i="68"/>
  <c r="CY75" i="68"/>
  <c r="CY44" i="68"/>
  <c r="CY47" i="68"/>
  <c r="CY55" i="68"/>
  <c r="CY63" i="68"/>
  <c r="CY71" i="68"/>
  <c r="CY65" i="68"/>
  <c r="CY78" i="68"/>
  <c r="CY53" i="68"/>
  <c r="CY69" i="68"/>
  <c r="CY73" i="68"/>
  <c r="CY76" i="68"/>
  <c r="CY79" i="68"/>
  <c r="CY81" i="68"/>
  <c r="CY83" i="68"/>
  <c r="CY49" i="68"/>
  <c r="CY57" i="68"/>
  <c r="CY77" i="68"/>
  <c r="CY46" i="68"/>
  <c r="CY82" i="68"/>
  <c r="CY88" i="68"/>
  <c r="CY92" i="68"/>
  <c r="CY95" i="68"/>
  <c r="CY97" i="68"/>
  <c r="CY99" i="68"/>
  <c r="CY101" i="68"/>
  <c r="CY103" i="68"/>
  <c r="CY105" i="68"/>
  <c r="CY107" i="68"/>
  <c r="CY109" i="68"/>
  <c r="CY111" i="68"/>
  <c r="CY113" i="68"/>
  <c r="CY115" i="68"/>
  <c r="CY117" i="68"/>
  <c r="CY91" i="68"/>
  <c r="CY84" i="68"/>
  <c r="CY85" i="68"/>
  <c r="CY89" i="68"/>
  <c r="CY93" i="68"/>
  <c r="CY86" i="68"/>
  <c r="CY90" i="68"/>
  <c r="CY94" i="68"/>
  <c r="CY96" i="68"/>
  <c r="CY98" i="68"/>
  <c r="CY100" i="68"/>
  <c r="CY102" i="68"/>
  <c r="CY104" i="68"/>
  <c r="CY106" i="68"/>
  <c r="CY108" i="68"/>
  <c r="CY110" i="68"/>
  <c r="CY112" i="68"/>
  <c r="CY114" i="68"/>
  <c r="CY116" i="68"/>
  <c r="CY61" i="68"/>
  <c r="CY80" i="68"/>
  <c r="CY87" i="68"/>
  <c r="CT47" i="71"/>
  <c r="CX48" i="71"/>
  <c r="CX52" i="71"/>
  <c r="CX56" i="71"/>
  <c r="CX50" i="71"/>
  <c r="CX54" i="71"/>
  <c r="CX49" i="71"/>
  <c r="CX53" i="71"/>
  <c r="CX58" i="71"/>
  <c r="CX62" i="71"/>
  <c r="CX51" i="71"/>
  <c r="CX59" i="71"/>
  <c r="CX63" i="71"/>
  <c r="CX60" i="71"/>
  <c r="CX67" i="71"/>
  <c r="CX71" i="71"/>
  <c r="CX75" i="71"/>
  <c r="CX79" i="71"/>
  <c r="CX66" i="71"/>
  <c r="CX55" i="71"/>
  <c r="CX64" i="71"/>
  <c r="CX57" i="71"/>
  <c r="CX70" i="71"/>
  <c r="CX78" i="71"/>
  <c r="CX82" i="71"/>
  <c r="CX61" i="71"/>
  <c r="CX65" i="71"/>
  <c r="CX69" i="71"/>
  <c r="CX72" i="71"/>
  <c r="CX77" i="71"/>
  <c r="CX68" i="71"/>
  <c r="CX73" i="71"/>
  <c r="CX76" i="71"/>
  <c r="CX85" i="71"/>
  <c r="CX86" i="71"/>
  <c r="CX84" i="71"/>
  <c r="CX80" i="71"/>
  <c r="CX83" i="71"/>
  <c r="CX81" i="71"/>
  <c r="CX74" i="71"/>
  <c r="CY49" i="71"/>
  <c r="CY53" i="71"/>
  <c r="CY51" i="71"/>
  <c r="CY55" i="71"/>
  <c r="CY50" i="71"/>
  <c r="CY54" i="71"/>
  <c r="CY52" i="71"/>
  <c r="CY59" i="71"/>
  <c r="CY63" i="71"/>
  <c r="CY48" i="71"/>
  <c r="CY60" i="71"/>
  <c r="CY64" i="71"/>
  <c r="CY68" i="71"/>
  <c r="CY72" i="71"/>
  <c r="CY76" i="71"/>
  <c r="CY56" i="71"/>
  <c r="CY58" i="71"/>
  <c r="CY62" i="71"/>
  <c r="CY67" i="71"/>
  <c r="CY57" i="71"/>
  <c r="CY61" i="71"/>
  <c r="CY65" i="71"/>
  <c r="CY73" i="71"/>
  <c r="CY83" i="71"/>
  <c r="CY70" i="71"/>
  <c r="CY75" i="71"/>
  <c r="CY78" i="71"/>
  <c r="CY66" i="71"/>
  <c r="CY71" i="71"/>
  <c r="CY74" i="71"/>
  <c r="CY79" i="71"/>
  <c r="CY80" i="71"/>
  <c r="CY82" i="71"/>
  <c r="CY85" i="71"/>
  <c r="CY86" i="71"/>
  <c r="CY69" i="71"/>
  <c r="CY77" i="71"/>
  <c r="CY81" i="71"/>
  <c r="CY84" i="71"/>
  <c r="CZ25" i="68"/>
  <c r="CZ30" i="68"/>
  <c r="CZ38" i="68"/>
  <c r="CZ46" i="68"/>
  <c r="CZ31" i="68"/>
  <c r="CZ43" i="68"/>
  <c r="CZ52" i="68"/>
  <c r="CZ60" i="68"/>
  <c r="CZ68" i="68"/>
  <c r="CZ76" i="68"/>
  <c r="CZ41" i="68"/>
  <c r="CZ53" i="68"/>
  <c r="CZ61" i="68"/>
  <c r="CZ69" i="68"/>
  <c r="CZ80" i="68"/>
  <c r="CZ88" i="68"/>
  <c r="CZ81" i="68"/>
  <c r="CZ89" i="68"/>
  <c r="CZ98" i="68"/>
  <c r="CZ101" i="68"/>
  <c r="CZ109" i="68"/>
  <c r="CZ117" i="68"/>
  <c r="CZ100" i="68"/>
  <c r="CZ106" i="68"/>
  <c r="CZ116" i="68"/>
  <c r="DB18" i="68"/>
  <c r="DB20" i="68"/>
  <c r="DB22" i="68"/>
  <c r="DB26" i="68"/>
  <c r="DB21" i="68"/>
  <c r="DB29" i="68"/>
  <c r="DB33" i="68"/>
  <c r="DB35" i="68"/>
  <c r="DB37" i="68"/>
  <c r="DB41" i="68"/>
  <c r="DB43" i="68"/>
  <c r="DB45" i="68"/>
  <c r="DB19" i="68"/>
  <c r="DB25" i="68"/>
  <c r="DB27" i="68"/>
  <c r="DB38" i="68"/>
  <c r="DB46" i="68"/>
  <c r="DB32" i="68"/>
  <c r="DB42" i="68"/>
  <c r="DB47" i="68"/>
  <c r="DB49" i="68"/>
  <c r="DB53" i="68"/>
  <c r="DB55" i="68"/>
  <c r="DB57" i="68"/>
  <c r="DB61" i="68"/>
  <c r="DB63" i="68"/>
  <c r="DB65" i="68"/>
  <c r="DB69" i="68"/>
  <c r="DB71" i="68"/>
  <c r="DB73" i="68"/>
  <c r="DB77" i="68"/>
  <c r="DB79" i="68"/>
  <c r="DB28" i="68"/>
  <c r="DB44" i="68"/>
  <c r="DB48" i="68"/>
  <c r="DB50" i="68"/>
  <c r="DB54" i="68"/>
  <c r="DB56" i="68"/>
  <c r="DB58" i="68"/>
  <c r="DB62" i="68"/>
  <c r="DB64" i="68"/>
  <c r="DB66" i="68"/>
  <c r="DB70" i="68"/>
  <c r="DB34" i="68"/>
  <c r="DB74" i="68"/>
  <c r="DB81" i="68"/>
  <c r="DB83" i="68"/>
  <c r="DB85" i="68"/>
  <c r="DB89" i="68"/>
  <c r="DB91" i="68"/>
  <c r="DB93" i="68"/>
  <c r="DB80" i="68"/>
  <c r="DB82" i="68"/>
  <c r="DB84" i="68"/>
  <c r="DB88" i="68"/>
  <c r="DB90" i="68"/>
  <c r="DB92" i="68"/>
  <c r="DB99" i="68"/>
  <c r="DB94" i="68"/>
  <c r="DB96" i="68"/>
  <c r="DB100" i="68"/>
  <c r="DB102" i="68"/>
  <c r="DB104" i="68"/>
  <c r="DB108" i="68"/>
  <c r="DB110" i="68"/>
  <c r="DB112" i="68"/>
  <c r="DB76" i="68"/>
  <c r="DB95" i="68"/>
  <c r="DB97" i="68"/>
  <c r="DB103" i="68"/>
  <c r="DB111" i="68"/>
  <c r="DB105" i="68"/>
  <c r="DB109" i="68"/>
  <c r="DB117" i="68"/>
  <c r="DB107" i="68"/>
  <c r="DA51" i="71"/>
  <c r="DA55" i="71"/>
  <c r="DA49" i="71"/>
  <c r="DA53" i="71"/>
  <c r="DA48" i="71"/>
  <c r="DA52" i="71"/>
  <c r="DA57" i="71"/>
  <c r="DA61" i="71"/>
  <c r="DA54" i="71"/>
  <c r="DA56" i="71"/>
  <c r="DA58" i="71"/>
  <c r="DA62" i="71"/>
  <c r="DA59" i="71"/>
  <c r="DA63" i="71"/>
  <c r="DA66" i="71"/>
  <c r="DA70" i="71"/>
  <c r="DA74" i="71"/>
  <c r="DA78" i="71"/>
  <c r="DA60" i="71"/>
  <c r="DA65" i="71"/>
  <c r="DA50" i="71"/>
  <c r="DA64" i="71"/>
  <c r="DA67" i="71"/>
  <c r="DA81" i="71"/>
  <c r="DA85" i="71"/>
  <c r="DA68" i="71"/>
  <c r="DA71" i="71"/>
  <c r="DA73" i="71"/>
  <c r="DA76" i="71"/>
  <c r="DA69" i="71"/>
  <c r="DA72" i="71"/>
  <c r="DA75" i="71"/>
  <c r="DA77" i="71"/>
  <c r="DA79" i="71"/>
  <c r="DA80" i="71"/>
  <c r="DA83" i="71"/>
  <c r="DA82" i="71"/>
  <c r="DA84" i="71"/>
  <c r="DA86" i="71"/>
  <c r="CZ108" i="68"/>
  <c r="CZ112" i="68"/>
  <c r="CZ94" i="68"/>
  <c r="CZ115" i="68"/>
  <c r="CZ107" i="68"/>
  <c r="CZ99" i="68"/>
  <c r="CZ96" i="68"/>
  <c r="CZ87" i="68"/>
  <c r="CZ79" i="68"/>
  <c r="CZ86" i="68"/>
  <c r="CZ73" i="68"/>
  <c r="CZ67" i="68"/>
  <c r="CZ59" i="68"/>
  <c r="CZ51" i="68"/>
  <c r="CZ37" i="68"/>
  <c r="CZ74" i="68"/>
  <c r="CZ66" i="68"/>
  <c r="CZ58" i="68"/>
  <c r="CZ50" i="68"/>
  <c r="CZ33" i="68"/>
  <c r="CZ26" i="68"/>
  <c r="CZ44" i="68"/>
  <c r="CZ36" i="68"/>
  <c r="CZ28" i="68"/>
  <c r="CZ23" i="68"/>
  <c r="CZ110" i="68"/>
  <c r="CZ104" i="68"/>
  <c r="CZ77" i="68"/>
  <c r="CZ113" i="68"/>
  <c r="CZ105" i="68"/>
  <c r="CZ97" i="68"/>
  <c r="CZ93" i="68"/>
  <c r="CZ85" i="68"/>
  <c r="CZ92" i="68"/>
  <c r="CZ84" i="68"/>
  <c r="CZ35" i="68"/>
  <c r="CZ65" i="68"/>
  <c r="CZ57" i="68"/>
  <c r="CZ49" i="68"/>
  <c r="CZ29" i="68"/>
  <c r="CZ72" i="68"/>
  <c r="CZ64" i="68"/>
  <c r="CZ56" i="68"/>
  <c r="CZ48" i="68"/>
  <c r="CZ18" i="68"/>
  <c r="CZ20" i="68"/>
  <c r="CZ42" i="68"/>
  <c r="CZ34" i="68"/>
  <c r="CZ22" i="68"/>
  <c r="CZ21" i="68"/>
  <c r="CZ114" i="68"/>
  <c r="CZ102" i="68"/>
  <c r="CZ75" i="68"/>
  <c r="CZ111" i="68"/>
  <c r="CZ103" i="68"/>
  <c r="CZ95" i="68"/>
  <c r="CZ91" i="68"/>
  <c r="CZ83" i="68"/>
  <c r="CZ90" i="68"/>
  <c r="CZ82" i="68"/>
  <c r="CZ71" i="68"/>
  <c r="CZ63" i="68"/>
  <c r="CZ55" i="68"/>
  <c r="CZ47" i="68"/>
  <c r="CZ78" i="68"/>
  <c r="CZ70" i="68"/>
  <c r="CZ62" i="68"/>
  <c r="CZ54" i="68"/>
  <c r="CZ45" i="68"/>
  <c r="CZ39" i="68"/>
  <c r="CZ24" i="68"/>
  <c r="CZ40" i="68"/>
  <c r="CZ32" i="68"/>
  <c r="CZ27" i="68"/>
  <c r="CY47" i="71"/>
  <c r="DF22" i="68"/>
  <c r="CX47" i="71"/>
  <c r="DE21" i="68"/>
  <c r="DB47" i="71"/>
  <c r="DI21" i="68"/>
  <c r="DB115" i="68"/>
  <c r="DB113" i="68"/>
  <c r="DB101" i="68"/>
  <c r="DB114" i="68"/>
  <c r="DB106" i="68"/>
  <c r="DB98" i="68"/>
  <c r="DB116" i="68"/>
  <c r="DB86" i="68"/>
  <c r="DB78" i="68"/>
  <c r="DB87" i="68"/>
  <c r="DB72" i="68"/>
  <c r="DB68" i="68"/>
  <c r="DB60" i="68"/>
  <c r="DB52" i="68"/>
  <c r="DB36" i="68"/>
  <c r="DB75" i="68"/>
  <c r="DB67" i="68"/>
  <c r="DB59" i="68"/>
  <c r="DB51" i="68"/>
  <c r="DB40" i="68"/>
  <c r="DB30" i="68"/>
  <c r="DB23" i="68"/>
  <c r="DB39" i="68"/>
  <c r="DB31" i="68"/>
  <c r="DC49" i="71"/>
  <c r="DC53" i="71"/>
  <c r="DC51" i="71"/>
  <c r="DC55" i="71"/>
  <c r="DC50" i="71"/>
  <c r="DC54" i="71"/>
  <c r="DC48" i="71"/>
  <c r="DC56" i="71"/>
  <c r="DC59" i="71"/>
  <c r="DC63" i="71"/>
  <c r="DC60" i="71"/>
  <c r="DC52" i="71"/>
  <c r="DC64" i="71"/>
  <c r="DC68" i="71"/>
  <c r="DC72" i="71"/>
  <c r="DC76" i="71"/>
  <c r="DC57" i="71"/>
  <c r="DC61" i="71"/>
  <c r="DC67" i="71"/>
  <c r="DC58" i="71"/>
  <c r="DC62" i="71"/>
  <c r="DC65" i="71"/>
  <c r="DC66" i="71"/>
  <c r="DC70" i="71"/>
  <c r="DC75" i="71"/>
  <c r="DC78" i="71"/>
  <c r="DC83" i="71"/>
  <c r="DC69" i="71"/>
  <c r="DC77" i="71"/>
  <c r="DC73" i="71"/>
  <c r="DC82" i="71"/>
  <c r="DC85" i="71"/>
  <c r="DC84" i="71"/>
  <c r="DC86" i="71"/>
  <c r="DC71" i="71"/>
  <c r="DC74" i="71"/>
  <c r="DC80" i="71"/>
  <c r="DC81" i="71"/>
  <c r="DC79" i="71"/>
  <c r="DA47" i="71"/>
  <c r="CZ47" i="71"/>
  <c r="DD50" i="71"/>
  <c r="DD54" i="71"/>
  <c r="DD48" i="71"/>
  <c r="DD52" i="71"/>
  <c r="DD51" i="71"/>
  <c r="DD55" i="71"/>
  <c r="DD60" i="71"/>
  <c r="DD53" i="71"/>
  <c r="DD57" i="71"/>
  <c r="DD61" i="71"/>
  <c r="DD58" i="71"/>
  <c r="DD62" i="71"/>
  <c r="DD65" i="71"/>
  <c r="DD69" i="71"/>
  <c r="DD73" i="71"/>
  <c r="DD77" i="71"/>
  <c r="DD59" i="71"/>
  <c r="DD63" i="71"/>
  <c r="DD64" i="71"/>
  <c r="DD56" i="71"/>
  <c r="DD66" i="71"/>
  <c r="DD80" i="71"/>
  <c r="DD84" i="71"/>
  <c r="DD67" i="71"/>
  <c r="DD70" i="71"/>
  <c r="DD72" i="71"/>
  <c r="DD75" i="71"/>
  <c r="DD78" i="71"/>
  <c r="DD68" i="71"/>
  <c r="DD71" i="71"/>
  <c r="DD74" i="71"/>
  <c r="DD76" i="71"/>
  <c r="DD49" i="71"/>
  <c r="DD82" i="71"/>
  <c r="DD85" i="71"/>
  <c r="DD79" i="71"/>
  <c r="DD81" i="71"/>
  <c r="DD83" i="71"/>
  <c r="DD86" i="71"/>
  <c r="DF18" i="68"/>
  <c r="DF20" i="68"/>
  <c r="DF26" i="68"/>
  <c r="DF19" i="68"/>
  <c r="DF33" i="68"/>
  <c r="DF35" i="68"/>
  <c r="DF41" i="68"/>
  <c r="DF43" i="68"/>
  <c r="DF27" i="68"/>
  <c r="DF25" i="68"/>
  <c r="DF30" i="68"/>
  <c r="DF38" i="68"/>
  <c r="DF49" i="68"/>
  <c r="DF51" i="68"/>
  <c r="DF57" i="68"/>
  <c r="DF59" i="68"/>
  <c r="DF65" i="68"/>
  <c r="DF67" i="68"/>
  <c r="DF73" i="68"/>
  <c r="DF75" i="68"/>
  <c r="DF34" i="68"/>
  <c r="DF42" i="68"/>
  <c r="DF50" i="68"/>
  <c r="DF52" i="68"/>
  <c r="DF58" i="68"/>
  <c r="DF60" i="68"/>
  <c r="DF66" i="68"/>
  <c r="DF68" i="68"/>
  <c r="DF32" i="68"/>
  <c r="DF72" i="68"/>
  <c r="DF81" i="68"/>
  <c r="DF83" i="68"/>
  <c r="DF89" i="68"/>
  <c r="DF91" i="68"/>
  <c r="DF76" i="68"/>
  <c r="DF80" i="68"/>
  <c r="DF86" i="68"/>
  <c r="DF88" i="68"/>
  <c r="DF116" i="68"/>
  <c r="DF95" i="68"/>
  <c r="DF103" i="68"/>
  <c r="DF94" i="68"/>
  <c r="DF100" i="68"/>
  <c r="DF102" i="68"/>
  <c r="DF108" i="68"/>
  <c r="DF110" i="68"/>
  <c r="DF99" i="68"/>
  <c r="DF109" i="68"/>
  <c r="DF105" i="68"/>
  <c r="DF107" i="68"/>
  <c r="DF48" i="71"/>
  <c r="DF52" i="71"/>
  <c r="DF56" i="71"/>
  <c r="DF50" i="71"/>
  <c r="DF54" i="71"/>
  <c r="DF49" i="71"/>
  <c r="DF53" i="71"/>
  <c r="DF58" i="71"/>
  <c r="DF62" i="71"/>
  <c r="DF59" i="71"/>
  <c r="DF63" i="71"/>
  <c r="DF51" i="71"/>
  <c r="DF60" i="71"/>
  <c r="DF67" i="71"/>
  <c r="DF71" i="71"/>
  <c r="DF75" i="71"/>
  <c r="DF79" i="71"/>
  <c r="DF55" i="71"/>
  <c r="DF66" i="71"/>
  <c r="DF64" i="71"/>
  <c r="DF74" i="71"/>
  <c r="DF82" i="71"/>
  <c r="DF57" i="71"/>
  <c r="DF68" i="71"/>
  <c r="DF73" i="71"/>
  <c r="DF76" i="71"/>
  <c r="DF65" i="71"/>
  <c r="DF69" i="71"/>
  <c r="DF72" i="71"/>
  <c r="DF77" i="71"/>
  <c r="DF61" i="71"/>
  <c r="DF81" i="71"/>
  <c r="DF86" i="71"/>
  <c r="DF80" i="71"/>
  <c r="DF83" i="71"/>
  <c r="DF84" i="71"/>
  <c r="DF85" i="71"/>
  <c r="DF78" i="71"/>
  <c r="DF70" i="71"/>
  <c r="DG49" i="71"/>
  <c r="DG53" i="71"/>
  <c r="DG51" i="71"/>
  <c r="DG55" i="71"/>
  <c r="DG50" i="71"/>
  <c r="DG54" i="71"/>
  <c r="DG59" i="71"/>
  <c r="DG63" i="71"/>
  <c r="DG56" i="71"/>
  <c r="DG60" i="71"/>
  <c r="DG48" i="71"/>
  <c r="DG64" i="71"/>
  <c r="DG68" i="71"/>
  <c r="DG72" i="71"/>
  <c r="DG76" i="71"/>
  <c r="DG52" i="71"/>
  <c r="DG58" i="71"/>
  <c r="DG62" i="71"/>
  <c r="DG67" i="71"/>
  <c r="DG57" i="71"/>
  <c r="DG61" i="71"/>
  <c r="DG65" i="71"/>
  <c r="DG69" i="71"/>
  <c r="DG77" i="71"/>
  <c r="DG83" i="71"/>
  <c r="DG66" i="71"/>
  <c r="DG71" i="71"/>
  <c r="DG74" i="71"/>
  <c r="DG70" i="71"/>
  <c r="DG75" i="71"/>
  <c r="DG78" i="71"/>
  <c r="DG79" i="71"/>
  <c r="DG84" i="71"/>
  <c r="DG81" i="71"/>
  <c r="DG86" i="71"/>
  <c r="DG73" i="71"/>
  <c r="DG82" i="71"/>
  <c r="DG85" i="71"/>
  <c r="DG80" i="71"/>
  <c r="DI19" i="68"/>
  <c r="DI23" i="68"/>
  <c r="DI18" i="68"/>
  <c r="DI20" i="68"/>
  <c r="DI24" i="68"/>
  <c r="DI25" i="68"/>
  <c r="DI28" i="68"/>
  <c r="DI32" i="68"/>
  <c r="DI34" i="68"/>
  <c r="DI36" i="68"/>
  <c r="DI40" i="68"/>
  <c r="DI42" i="68"/>
  <c r="DI44" i="68"/>
  <c r="DI29" i="68"/>
  <c r="DI31" i="68"/>
  <c r="DI33" i="68"/>
  <c r="DI37" i="68"/>
  <c r="DI39" i="68"/>
  <c r="DI41" i="68"/>
  <c r="DI47" i="68"/>
  <c r="DI49" i="68"/>
  <c r="DI51" i="68"/>
  <c r="DI55" i="68"/>
  <c r="DI57" i="68"/>
  <c r="DI59" i="68"/>
  <c r="DI63" i="68"/>
  <c r="DI65" i="68"/>
  <c r="DI67" i="68"/>
  <c r="DI71" i="68"/>
  <c r="DI73" i="68"/>
  <c r="DI26" i="68"/>
  <c r="DI54" i="68"/>
  <c r="DI62" i="68"/>
  <c r="DI70" i="68"/>
  <c r="DI48" i="68"/>
  <c r="DI43" i="68"/>
  <c r="DI50" i="68"/>
  <c r="DI66" i="68"/>
  <c r="DI60" i="68"/>
  <c r="DI74" i="68"/>
  <c r="DI64" i="68"/>
  <c r="DI79" i="68"/>
  <c r="DI80" i="68"/>
  <c r="DI84" i="68"/>
  <c r="DI68" i="68"/>
  <c r="DI77" i="68"/>
  <c r="DI52" i="68"/>
  <c r="DI78" i="68"/>
  <c r="DI87" i="68"/>
  <c r="DI91" i="68"/>
  <c r="DI94" i="68"/>
  <c r="DI96" i="68"/>
  <c r="DI98" i="68"/>
  <c r="DI100" i="68"/>
  <c r="DI102" i="68"/>
  <c r="DI104" i="68"/>
  <c r="DI106" i="68"/>
  <c r="DI108" i="68"/>
  <c r="DI110" i="68"/>
  <c r="DI112" i="68"/>
  <c r="DI114" i="68"/>
  <c r="DI116" i="68"/>
  <c r="DI56" i="68"/>
  <c r="DI72" i="68"/>
  <c r="DI83" i="68"/>
  <c r="DI86" i="68"/>
  <c r="DI88" i="68"/>
  <c r="DI92" i="68"/>
  <c r="DI81" i="68"/>
  <c r="DI85" i="68"/>
  <c r="DI89" i="68"/>
  <c r="DI93" i="68"/>
  <c r="DI95" i="68"/>
  <c r="DI97" i="68"/>
  <c r="DI99" i="68"/>
  <c r="DI101" i="68"/>
  <c r="DI103" i="68"/>
  <c r="DI105" i="68"/>
  <c r="DI107" i="68"/>
  <c r="DI109" i="68"/>
  <c r="DI111" i="68"/>
  <c r="DI113" i="68"/>
  <c r="DI115" i="68"/>
  <c r="DI117" i="68"/>
  <c r="DI90" i="68"/>
  <c r="DE51" i="71"/>
  <c r="DE55" i="71"/>
  <c r="DE49" i="71"/>
  <c r="DE53" i="71"/>
  <c r="DE48" i="71"/>
  <c r="DE52" i="71"/>
  <c r="DE54" i="71"/>
  <c r="DE57" i="71"/>
  <c r="DE61" i="71"/>
  <c r="DE50" i="71"/>
  <c r="DE58" i="71"/>
  <c r="DE62" i="71"/>
  <c r="DE56" i="71"/>
  <c r="DE66" i="71"/>
  <c r="DE70" i="71"/>
  <c r="DE74" i="71"/>
  <c r="DE78" i="71"/>
  <c r="DE65" i="71"/>
  <c r="DE60" i="71"/>
  <c r="DE63" i="71"/>
  <c r="DE68" i="71"/>
  <c r="DE71" i="71"/>
  <c r="DE73" i="71"/>
  <c r="DE76" i="71"/>
  <c r="DE79" i="71"/>
  <c r="DE81" i="71"/>
  <c r="DE85" i="71"/>
  <c r="DE64" i="71"/>
  <c r="DE59" i="71"/>
  <c r="DE69" i="71"/>
  <c r="DE77" i="71"/>
  <c r="DE80" i="71"/>
  <c r="DE83" i="71"/>
  <c r="DE67" i="71"/>
  <c r="DE72" i="71"/>
  <c r="DE75" i="71"/>
  <c r="DE86" i="71"/>
  <c r="DE82" i="71"/>
  <c r="DE84" i="71"/>
  <c r="DA19" i="68"/>
  <c r="DA21" i="68"/>
  <c r="DA23" i="68"/>
  <c r="DA18" i="68"/>
  <c r="DA20" i="68"/>
  <c r="DA22" i="68"/>
  <c r="DA24" i="68"/>
  <c r="DA26" i="68"/>
  <c r="DA27" i="68"/>
  <c r="DA28" i="68"/>
  <c r="DA30" i="68"/>
  <c r="DA32" i="68"/>
  <c r="DA34" i="68"/>
  <c r="DA36" i="68"/>
  <c r="DA38" i="68"/>
  <c r="DA40" i="68"/>
  <c r="DA42" i="68"/>
  <c r="DA44" i="68"/>
  <c r="DA29" i="68"/>
  <c r="DA31" i="68"/>
  <c r="DA33" i="68"/>
  <c r="DA35" i="68"/>
  <c r="DA37" i="68"/>
  <c r="DA39" i="68"/>
  <c r="DA41" i="68"/>
  <c r="DA47" i="68"/>
  <c r="DA49" i="68"/>
  <c r="DA51" i="68"/>
  <c r="DA53" i="68"/>
  <c r="DA55" i="68"/>
  <c r="DA57" i="68"/>
  <c r="DA59" i="68"/>
  <c r="DA61" i="68"/>
  <c r="DA63" i="68"/>
  <c r="DA65" i="68"/>
  <c r="DA67" i="68"/>
  <c r="DA69" i="68"/>
  <c r="DA71" i="68"/>
  <c r="DA73" i="68"/>
  <c r="DA25" i="68"/>
  <c r="DA46" i="68"/>
  <c r="DA50" i="68"/>
  <c r="DA58" i="68"/>
  <c r="DA66" i="68"/>
  <c r="DA43" i="68"/>
  <c r="DA52" i="68"/>
  <c r="DA54" i="68"/>
  <c r="DA62" i="68"/>
  <c r="DA70" i="68"/>
  <c r="DA64" i="68"/>
  <c r="DA75" i="68"/>
  <c r="DA77" i="68"/>
  <c r="DA45" i="68"/>
  <c r="DA68" i="68"/>
  <c r="DA72" i="68"/>
  <c r="DA78" i="68"/>
  <c r="DA80" i="68"/>
  <c r="DA82" i="68"/>
  <c r="DA84" i="68"/>
  <c r="DA48" i="68"/>
  <c r="DA56" i="68"/>
  <c r="DA74" i="68"/>
  <c r="DA76" i="68"/>
  <c r="DA81" i="68"/>
  <c r="DA87" i="68"/>
  <c r="DA91" i="68"/>
  <c r="DA94" i="68"/>
  <c r="DA96" i="68"/>
  <c r="DA98" i="68"/>
  <c r="DA100" i="68"/>
  <c r="DA102" i="68"/>
  <c r="DA104" i="68"/>
  <c r="DA106" i="68"/>
  <c r="DA108" i="68"/>
  <c r="DA110" i="68"/>
  <c r="DA112" i="68"/>
  <c r="DA114" i="68"/>
  <c r="DA116" i="68"/>
  <c r="DA60" i="68"/>
  <c r="DA90" i="68"/>
  <c r="DA83" i="68"/>
  <c r="DA88" i="68"/>
  <c r="DA92" i="68"/>
  <c r="DA85" i="68"/>
  <c r="DA89" i="68"/>
  <c r="DA93" i="68"/>
  <c r="DA95" i="68"/>
  <c r="DA97" i="68"/>
  <c r="DA99" i="68"/>
  <c r="DA101" i="68"/>
  <c r="DA103" i="68"/>
  <c r="DA105" i="68"/>
  <c r="DA107" i="68"/>
  <c r="DA109" i="68"/>
  <c r="DA111" i="68"/>
  <c r="DA113" i="68"/>
  <c r="DA115" i="68"/>
  <c r="DA117" i="68"/>
  <c r="DA79" i="68"/>
  <c r="DA86" i="68"/>
  <c r="DC18" i="68"/>
  <c r="DC20" i="68"/>
  <c r="DC22" i="68"/>
  <c r="DC24" i="68"/>
  <c r="DC19" i="68"/>
  <c r="DC21" i="68"/>
  <c r="DC23" i="68"/>
  <c r="DC25" i="68"/>
  <c r="DC26" i="68"/>
  <c r="DC29" i="68"/>
  <c r="DC31" i="68"/>
  <c r="DC33" i="68"/>
  <c r="DC35" i="68"/>
  <c r="DC37" i="68"/>
  <c r="DC39" i="68"/>
  <c r="DC41" i="68"/>
  <c r="DC43" i="68"/>
  <c r="DC27" i="68"/>
  <c r="DC28" i="68"/>
  <c r="DC30" i="68"/>
  <c r="DC32" i="68"/>
  <c r="DC34" i="68"/>
  <c r="DC36" i="68"/>
  <c r="DC38" i="68"/>
  <c r="DC40" i="68"/>
  <c r="DC44" i="68"/>
  <c r="DC48" i="68"/>
  <c r="DC50" i="68"/>
  <c r="DC52" i="68"/>
  <c r="DC54" i="68"/>
  <c r="DC56" i="68"/>
  <c r="DC58" i="68"/>
  <c r="DC60" i="68"/>
  <c r="DC62" i="68"/>
  <c r="DC64" i="68"/>
  <c r="DC66" i="68"/>
  <c r="DC68" i="68"/>
  <c r="DC70" i="68"/>
  <c r="DC72" i="68"/>
  <c r="DC74" i="68"/>
  <c r="DC46" i="68"/>
  <c r="DC45" i="68"/>
  <c r="DC49" i="68"/>
  <c r="DC57" i="68"/>
  <c r="DC65" i="68"/>
  <c r="DC42" i="68"/>
  <c r="DC51" i="68"/>
  <c r="DC53" i="68"/>
  <c r="DC61" i="68"/>
  <c r="DC69" i="68"/>
  <c r="DC63" i="68"/>
  <c r="DC76" i="68"/>
  <c r="DC79" i="68"/>
  <c r="DC67" i="68"/>
  <c r="DC75" i="68"/>
  <c r="DC77" i="68"/>
  <c r="DC81" i="68"/>
  <c r="DC83" i="68"/>
  <c r="DC47" i="68"/>
  <c r="DC55" i="68"/>
  <c r="DC71" i="68"/>
  <c r="DC73" i="68"/>
  <c r="DC80" i="68"/>
  <c r="DC86" i="68"/>
  <c r="DC90" i="68"/>
  <c r="DC95" i="68"/>
  <c r="DC97" i="68"/>
  <c r="DC99" i="68"/>
  <c r="DC101" i="68"/>
  <c r="DC103" i="68"/>
  <c r="DC105" i="68"/>
  <c r="DC107" i="68"/>
  <c r="DC109" i="68"/>
  <c r="DC111" i="68"/>
  <c r="DC113" i="68"/>
  <c r="DC115" i="68"/>
  <c r="DC117" i="68"/>
  <c r="DC78" i="68"/>
  <c r="DC93" i="68"/>
  <c r="DC82" i="68"/>
  <c r="DC87" i="68"/>
  <c r="DC91" i="68"/>
  <c r="DC84" i="68"/>
  <c r="DC88" i="68"/>
  <c r="DC92" i="68"/>
  <c r="DC94" i="68"/>
  <c r="DC96" i="68"/>
  <c r="DC98" i="68"/>
  <c r="DC100" i="68"/>
  <c r="DC102" i="68"/>
  <c r="DC104" i="68"/>
  <c r="DC106" i="68"/>
  <c r="DC108" i="68"/>
  <c r="DC110" i="68"/>
  <c r="DC112" i="68"/>
  <c r="DC114" i="68"/>
  <c r="DC116" i="68"/>
  <c r="DC59" i="68"/>
  <c r="DC85" i="68"/>
  <c r="DC89" i="68"/>
  <c r="DK46" i="71"/>
  <c r="DH46" i="71"/>
  <c r="DL46" i="71"/>
  <c r="DI46" i="71"/>
  <c r="DH45" i="71"/>
  <c r="DJ46" i="71"/>
  <c r="DP16" i="68"/>
  <c r="DQ16" i="68"/>
  <c r="DO16" i="68"/>
  <c r="DS16" i="68"/>
  <c r="DT15" i="68"/>
  <c r="DR16" i="68"/>
  <c r="DD19" i="68"/>
  <c r="DD21" i="68"/>
  <c r="DD23" i="68"/>
  <c r="DD25" i="68"/>
  <c r="DD27" i="68"/>
  <c r="DD20" i="68"/>
  <c r="DD28" i="68"/>
  <c r="DD30" i="68"/>
  <c r="DD32" i="68"/>
  <c r="DD34" i="68"/>
  <c r="DD36" i="68"/>
  <c r="DD38" i="68"/>
  <c r="DD40" i="68"/>
  <c r="DD42" i="68"/>
  <c r="DD44" i="68"/>
  <c r="DD46" i="68"/>
  <c r="DD22" i="68"/>
  <c r="DD18" i="68"/>
  <c r="DD26" i="68"/>
  <c r="DD29" i="68"/>
  <c r="DD37" i="68"/>
  <c r="DD45" i="68"/>
  <c r="DD31" i="68"/>
  <c r="DD39" i="68"/>
  <c r="DD41" i="68"/>
  <c r="DD48" i="68"/>
  <c r="DD50" i="68"/>
  <c r="DD52" i="68"/>
  <c r="DD54" i="68"/>
  <c r="DD56" i="68"/>
  <c r="DD58" i="68"/>
  <c r="DD60" i="68"/>
  <c r="DD62" i="68"/>
  <c r="DD64" i="68"/>
  <c r="DD66" i="68"/>
  <c r="DD68" i="68"/>
  <c r="DD70" i="68"/>
  <c r="DD72" i="68"/>
  <c r="DD74" i="68"/>
  <c r="DD76" i="68"/>
  <c r="DD78" i="68"/>
  <c r="DD35" i="68"/>
  <c r="DD43" i="68"/>
  <c r="DD47" i="68"/>
  <c r="DD49" i="68"/>
  <c r="DD51" i="68"/>
  <c r="DD53" i="68"/>
  <c r="DD55" i="68"/>
  <c r="DD57" i="68"/>
  <c r="DD59" i="68"/>
  <c r="DD61" i="68"/>
  <c r="DD63" i="68"/>
  <c r="DD65" i="68"/>
  <c r="DD67" i="68"/>
  <c r="DD69" i="68"/>
  <c r="DD71" i="68"/>
  <c r="DD33" i="68"/>
  <c r="DD73" i="68"/>
  <c r="DD75" i="68"/>
  <c r="DD24" i="68"/>
  <c r="DD80" i="68"/>
  <c r="DD82" i="68"/>
  <c r="DD84" i="68"/>
  <c r="DD86" i="68"/>
  <c r="DD88" i="68"/>
  <c r="DD90" i="68"/>
  <c r="DD92" i="68"/>
  <c r="DD79" i="68"/>
  <c r="DD77" i="68"/>
  <c r="DD81" i="68"/>
  <c r="DD83" i="68"/>
  <c r="DD85" i="68"/>
  <c r="DD87" i="68"/>
  <c r="DD89" i="68"/>
  <c r="DD91" i="68"/>
  <c r="DD93" i="68"/>
  <c r="DD117" i="68"/>
  <c r="DD94" i="68"/>
  <c r="DD96" i="68"/>
  <c r="DD100" i="68"/>
  <c r="DD102" i="68"/>
  <c r="DD95" i="68"/>
  <c r="DD97" i="68"/>
  <c r="DD99" i="68"/>
  <c r="DD101" i="68"/>
  <c r="DD103" i="68"/>
  <c r="DD105" i="68"/>
  <c r="DD107" i="68"/>
  <c r="DD109" i="68"/>
  <c r="DD111" i="68"/>
  <c r="DD113" i="68"/>
  <c r="DD115" i="68"/>
  <c r="DD98" i="68"/>
  <c r="DD110" i="68"/>
  <c r="DD114" i="68"/>
  <c r="DD104" i="68"/>
  <c r="DD112" i="68"/>
  <c r="DD106" i="68"/>
  <c r="DD108" i="68"/>
  <c r="DD116" i="68"/>
  <c r="DE101" i="68"/>
  <c r="DE112" i="68"/>
  <c r="DE70" i="68"/>
  <c r="DE48" i="68"/>
  <c r="DE47" i="68"/>
  <c r="DE30" i="68"/>
  <c r="DE91" i="68"/>
  <c r="DE104" i="68"/>
  <c r="DE80" i="68"/>
  <c r="DE71" i="68"/>
  <c r="DE35" i="68"/>
  <c r="DE24" i="68"/>
  <c r="DI82" i="68"/>
  <c r="DI76" i="68"/>
  <c r="DI58" i="68"/>
  <c r="DI75" i="68"/>
  <c r="DI46" i="68"/>
  <c r="DI69" i="68"/>
  <c r="DI61" i="68"/>
  <c r="DI53" i="68"/>
  <c r="DI45" i="68"/>
  <c r="DI35" i="68"/>
  <c r="DI27" i="68"/>
  <c r="DI38" i="68"/>
  <c r="DI30" i="68"/>
  <c r="DI22" i="68"/>
  <c r="DF113" i="68"/>
  <c r="DF111" i="68"/>
  <c r="DF114" i="68"/>
  <c r="DF106" i="68"/>
  <c r="DF98" i="68"/>
  <c r="DF101" i="68"/>
  <c r="DF92" i="68"/>
  <c r="DF84" i="68"/>
  <c r="DF78" i="68"/>
  <c r="DF87" i="68"/>
  <c r="DF74" i="68"/>
  <c r="DF23" i="68"/>
  <c r="DF64" i="68"/>
  <c r="DF56" i="68"/>
  <c r="DF48" i="68"/>
  <c r="DF79" i="68"/>
  <c r="DF71" i="68"/>
  <c r="DF63" i="68"/>
  <c r="DF55" i="68"/>
  <c r="DF47" i="68"/>
  <c r="DF36" i="68"/>
  <c r="DF21" i="68"/>
  <c r="DF39" i="68"/>
  <c r="DF31" i="68"/>
  <c r="DF24" i="68"/>
  <c r="DE117" i="68"/>
  <c r="DE86" i="68"/>
  <c r="DE96" i="68"/>
  <c r="DE62" i="68"/>
  <c r="DE63" i="68"/>
  <c r="DE26" i="68"/>
  <c r="DE23" i="68"/>
  <c r="DE47" i="71"/>
  <c r="DL23" i="68"/>
  <c r="DF115" i="68"/>
  <c r="DF117" i="68"/>
  <c r="DF112" i="68"/>
  <c r="DF104" i="68"/>
  <c r="DF96" i="68"/>
  <c r="DF97" i="68"/>
  <c r="DF90" i="68"/>
  <c r="DF82" i="68"/>
  <c r="DF93" i="68"/>
  <c r="DF85" i="68"/>
  <c r="DF40" i="68"/>
  <c r="DF70" i="68"/>
  <c r="DF62" i="68"/>
  <c r="DF54" i="68"/>
  <c r="DF46" i="68"/>
  <c r="DF77" i="68"/>
  <c r="DF69" i="68"/>
  <c r="DF61" i="68"/>
  <c r="DF53" i="68"/>
  <c r="DF44" i="68"/>
  <c r="DF28" i="68"/>
  <c r="DF45" i="68"/>
  <c r="DF37" i="68"/>
  <c r="DF29" i="68"/>
  <c r="DE109" i="68"/>
  <c r="DE74" i="68"/>
  <c r="DE85" i="68"/>
  <c r="DE50" i="68"/>
  <c r="DE55" i="68"/>
  <c r="DE38" i="68"/>
  <c r="DE113" i="68"/>
  <c r="DE105" i="68"/>
  <c r="DE97" i="68"/>
  <c r="DE83" i="68"/>
  <c r="DE92" i="68"/>
  <c r="DE116" i="68"/>
  <c r="DE108" i="68"/>
  <c r="DE100" i="68"/>
  <c r="DE93" i="68"/>
  <c r="DE75" i="68"/>
  <c r="DE84" i="68"/>
  <c r="DE66" i="68"/>
  <c r="DE60" i="68"/>
  <c r="DE64" i="68"/>
  <c r="DE45" i="68"/>
  <c r="DE67" i="68"/>
  <c r="DE59" i="68"/>
  <c r="DE51" i="68"/>
  <c r="DE39" i="68"/>
  <c r="DE31" i="68"/>
  <c r="DE42" i="68"/>
  <c r="DE34" i="68"/>
  <c r="DE25" i="68"/>
  <c r="DE20" i="68"/>
  <c r="DE19" i="68"/>
  <c r="DE88" i="68"/>
  <c r="DE111" i="68"/>
  <c r="DE103" i="68"/>
  <c r="DE95" i="68"/>
  <c r="DE90" i="68"/>
  <c r="DE77" i="68"/>
  <c r="DE114" i="68"/>
  <c r="DE106" i="68"/>
  <c r="DE98" i="68"/>
  <c r="DE89" i="68"/>
  <c r="DE72" i="68"/>
  <c r="DE82" i="68"/>
  <c r="DE78" i="68"/>
  <c r="DE52" i="68"/>
  <c r="DE56" i="68"/>
  <c r="DE73" i="68"/>
  <c r="DE65" i="68"/>
  <c r="DE57" i="68"/>
  <c r="DE49" i="68"/>
  <c r="DE37" i="68"/>
  <c r="DE29" i="68"/>
  <c r="DE40" i="68"/>
  <c r="DE32" i="68"/>
  <c r="DE27" i="68"/>
  <c r="DE18" i="68"/>
  <c r="DC47" i="71"/>
  <c r="DJ24" i="68"/>
  <c r="DE115" i="68"/>
  <c r="DE107" i="68"/>
  <c r="DE99" i="68"/>
  <c r="DE87" i="68"/>
  <c r="DE81" i="68"/>
  <c r="DE58" i="68"/>
  <c r="DE110" i="68"/>
  <c r="DE102" i="68"/>
  <c r="DE94" i="68"/>
  <c r="DE79" i="68"/>
  <c r="DE54" i="68"/>
  <c r="DE76" i="68"/>
  <c r="DE68" i="68"/>
  <c r="DE41" i="68"/>
  <c r="DE46" i="68"/>
  <c r="DE69" i="68"/>
  <c r="DE61" i="68"/>
  <c r="DE53" i="68"/>
  <c r="DE43" i="68"/>
  <c r="DE33" i="68"/>
  <c r="DE44" i="68"/>
  <c r="DE36" i="68"/>
  <c r="DE28" i="68"/>
  <c r="DE22" i="68"/>
  <c r="DJ48" i="71"/>
  <c r="DJ52" i="71"/>
  <c r="DJ56" i="71"/>
  <c r="DJ50" i="71"/>
  <c r="DJ54" i="71"/>
  <c r="DJ49" i="71"/>
  <c r="DJ53" i="71"/>
  <c r="DJ58" i="71"/>
  <c r="DJ62" i="71"/>
  <c r="DJ55" i="71"/>
  <c r="DJ59" i="71"/>
  <c r="DJ63" i="71"/>
  <c r="DJ57" i="71"/>
  <c r="DJ61" i="71"/>
  <c r="DJ67" i="71"/>
  <c r="DJ71" i="71"/>
  <c r="DJ75" i="71"/>
  <c r="DJ79" i="71"/>
  <c r="DJ51" i="71"/>
  <c r="DJ66" i="71"/>
  <c r="DJ64" i="71"/>
  <c r="DJ65" i="71"/>
  <c r="DJ68" i="71"/>
  <c r="DJ73" i="71"/>
  <c r="DJ76" i="71"/>
  <c r="DJ82" i="71"/>
  <c r="DJ60" i="71"/>
  <c r="DJ70" i="71"/>
  <c r="DJ78" i="71"/>
  <c r="DJ74" i="71"/>
  <c r="DJ80" i="71"/>
  <c r="DJ83" i="71"/>
  <c r="DJ86" i="71"/>
  <c r="DJ69" i="71"/>
  <c r="DJ77" i="71"/>
  <c r="DJ85" i="71"/>
  <c r="DJ81" i="71"/>
  <c r="DJ72" i="71"/>
  <c r="DJ84" i="71"/>
  <c r="DM45" i="71"/>
  <c r="DO46" i="71"/>
  <c r="DP46" i="71"/>
  <c r="DQ46" i="71"/>
  <c r="DM46" i="71"/>
  <c r="DN46" i="71"/>
  <c r="DT16" i="68"/>
  <c r="DX16" i="68"/>
  <c r="DU16" i="68"/>
  <c r="DY15" i="68"/>
  <c r="DW16" i="68"/>
  <c r="DV16" i="68"/>
  <c r="DL50" i="71"/>
  <c r="DL54" i="71"/>
  <c r="DL48" i="71"/>
  <c r="DL52" i="71"/>
  <c r="DL51" i="71"/>
  <c r="DL49" i="71"/>
  <c r="DL55" i="71"/>
  <c r="DL60" i="71"/>
  <c r="DL56" i="71"/>
  <c r="DL57" i="71"/>
  <c r="DL61" i="71"/>
  <c r="DL58" i="71"/>
  <c r="DL62" i="71"/>
  <c r="DL65" i="71"/>
  <c r="DL69" i="71"/>
  <c r="DL73" i="71"/>
  <c r="DL77" i="71"/>
  <c r="DL59" i="71"/>
  <c r="DL63" i="71"/>
  <c r="DL64" i="71"/>
  <c r="DL53" i="71"/>
  <c r="DL66" i="71"/>
  <c r="DL80" i="71"/>
  <c r="DL84" i="71"/>
  <c r="DL67" i="71"/>
  <c r="DL68" i="71"/>
  <c r="DL71" i="71"/>
  <c r="DL74" i="71"/>
  <c r="DL76" i="71"/>
  <c r="DL70" i="71"/>
  <c r="DL72" i="71"/>
  <c r="DL75" i="71"/>
  <c r="DL78" i="71"/>
  <c r="DL81" i="71"/>
  <c r="DL83" i="71"/>
  <c r="DL79" i="71"/>
  <c r="DL82" i="71"/>
  <c r="DL85" i="71"/>
  <c r="DL86" i="71"/>
  <c r="DD47" i="71"/>
  <c r="DH19" i="68"/>
  <c r="DH21" i="68"/>
  <c r="DH23" i="68"/>
  <c r="DH25" i="68"/>
  <c r="DH27" i="68"/>
  <c r="DH18" i="68"/>
  <c r="DH28" i="68"/>
  <c r="DH30" i="68"/>
  <c r="DH32" i="68"/>
  <c r="DH34" i="68"/>
  <c r="DH36" i="68"/>
  <c r="DH38" i="68"/>
  <c r="DH40" i="68"/>
  <c r="DH42" i="68"/>
  <c r="DH44" i="68"/>
  <c r="DH46" i="68"/>
  <c r="DH20" i="68"/>
  <c r="DH26" i="68"/>
  <c r="DH24" i="68"/>
  <c r="DH35" i="68"/>
  <c r="DH29" i="68"/>
  <c r="DH37" i="68"/>
  <c r="DH43" i="68"/>
  <c r="DH48" i="68"/>
  <c r="DH50" i="68"/>
  <c r="DH52" i="68"/>
  <c r="DH54" i="68"/>
  <c r="DH56" i="68"/>
  <c r="DH58" i="68"/>
  <c r="DH60" i="68"/>
  <c r="DH62" i="68"/>
  <c r="DH64" i="68"/>
  <c r="DH66" i="68"/>
  <c r="DH68" i="68"/>
  <c r="DH70" i="68"/>
  <c r="DH72" i="68"/>
  <c r="DH74" i="68"/>
  <c r="DH76" i="68"/>
  <c r="DH78" i="68"/>
  <c r="DH33" i="68"/>
  <c r="DH41" i="68"/>
  <c r="DH45" i="68"/>
  <c r="DH47" i="68"/>
  <c r="DH49" i="68"/>
  <c r="DH51" i="68"/>
  <c r="DH53" i="68"/>
  <c r="DH55" i="68"/>
  <c r="DH57" i="68"/>
  <c r="DH59" i="68"/>
  <c r="DH61" i="68"/>
  <c r="DH63" i="68"/>
  <c r="DH65" i="68"/>
  <c r="DH67" i="68"/>
  <c r="DH69" i="68"/>
  <c r="DH71" i="68"/>
  <c r="DH31" i="68"/>
  <c r="DH39" i="68"/>
  <c r="DH22" i="68"/>
  <c r="DH73" i="68"/>
  <c r="DH75" i="68"/>
  <c r="DH79" i="68"/>
  <c r="DH80" i="68"/>
  <c r="DH82" i="68"/>
  <c r="DH84" i="68"/>
  <c r="DH86" i="68"/>
  <c r="DH88" i="68"/>
  <c r="DH90" i="68"/>
  <c r="DH92" i="68"/>
  <c r="DH77" i="68"/>
  <c r="DH81" i="68"/>
  <c r="DH83" i="68"/>
  <c r="DH85" i="68"/>
  <c r="DH87" i="68"/>
  <c r="DH89" i="68"/>
  <c r="DH91" i="68"/>
  <c r="DH93" i="68"/>
  <c r="DH98" i="68"/>
  <c r="DH95" i="68"/>
  <c r="DH97" i="68"/>
  <c r="DH99" i="68"/>
  <c r="DH101" i="68"/>
  <c r="DH103" i="68"/>
  <c r="DH105" i="68"/>
  <c r="DH107" i="68"/>
  <c r="DH109" i="68"/>
  <c r="DH111" i="68"/>
  <c r="DH113" i="68"/>
  <c r="DH115" i="68"/>
  <c r="DH117" i="68"/>
  <c r="DH94" i="68"/>
  <c r="DH96" i="68"/>
  <c r="DH100" i="68"/>
  <c r="DH102" i="68"/>
  <c r="DH108" i="68"/>
  <c r="DH110" i="68"/>
  <c r="DH106" i="68"/>
  <c r="DH114" i="68"/>
  <c r="DH116" i="68"/>
  <c r="DH104" i="68"/>
  <c r="DH112" i="68"/>
  <c r="DH50" i="71"/>
  <c r="DH54" i="71"/>
  <c r="DH48" i="71"/>
  <c r="DH52" i="71"/>
  <c r="DH51" i="71"/>
  <c r="DH53" i="71"/>
  <c r="DH56" i="71"/>
  <c r="DH60" i="71"/>
  <c r="DH49" i="71"/>
  <c r="DH57" i="71"/>
  <c r="DH61" i="71"/>
  <c r="DH65" i="71"/>
  <c r="DH69" i="71"/>
  <c r="DH73" i="71"/>
  <c r="DH77" i="71"/>
  <c r="DH64" i="71"/>
  <c r="DH59" i="71"/>
  <c r="DH63" i="71"/>
  <c r="DH66" i="71"/>
  <c r="DH70" i="71"/>
  <c r="DH72" i="71"/>
  <c r="DH75" i="71"/>
  <c r="DH78" i="71"/>
  <c r="DH80" i="71"/>
  <c r="DH84" i="71"/>
  <c r="DH55" i="71"/>
  <c r="DH62" i="71"/>
  <c r="DH67" i="71"/>
  <c r="DH71" i="71"/>
  <c r="DH74" i="71"/>
  <c r="DH82" i="71"/>
  <c r="DH85" i="71"/>
  <c r="DH58" i="71"/>
  <c r="DH79" i="71"/>
  <c r="DH68" i="71"/>
  <c r="DH76" i="71"/>
  <c r="DH83" i="71"/>
  <c r="DH86" i="71"/>
  <c r="DH81" i="71"/>
  <c r="DL19" i="68"/>
  <c r="DL21" i="68"/>
  <c r="DL27" i="68"/>
  <c r="DL24" i="68"/>
  <c r="DL30" i="68"/>
  <c r="DL32" i="68"/>
  <c r="DL38" i="68"/>
  <c r="DL40" i="68"/>
  <c r="DL46" i="68"/>
  <c r="DL18" i="68"/>
  <c r="DL35" i="68"/>
  <c r="DL41" i="68"/>
  <c r="DL52" i="68"/>
  <c r="DL54" i="68"/>
  <c r="DL60" i="68"/>
  <c r="DL62" i="68"/>
  <c r="DL68" i="68"/>
  <c r="DL70" i="68"/>
  <c r="DL76" i="68"/>
  <c r="DL78" i="68"/>
  <c r="DL43" i="68"/>
  <c r="DL47" i="68"/>
  <c r="DL53" i="68"/>
  <c r="DL55" i="68"/>
  <c r="DL61" i="68"/>
  <c r="DL63" i="68"/>
  <c r="DL69" i="68"/>
  <c r="DL71" i="68"/>
  <c r="DL37" i="68"/>
  <c r="DL45" i="68"/>
  <c r="DL80" i="68"/>
  <c r="DL82" i="68"/>
  <c r="DL88" i="68"/>
  <c r="DL90" i="68"/>
  <c r="DL81" i="68"/>
  <c r="DL83" i="68"/>
  <c r="DL89" i="68"/>
  <c r="DL91" i="68"/>
  <c r="DL94" i="68"/>
  <c r="DL96" i="68"/>
  <c r="DL102" i="68"/>
  <c r="DL79" i="68"/>
  <c r="DL99" i="68"/>
  <c r="DL101" i="68"/>
  <c r="DL107" i="68"/>
  <c r="DL109" i="68"/>
  <c r="DL115" i="68"/>
  <c r="DL106" i="68"/>
  <c r="DL108" i="68"/>
  <c r="DL104" i="68"/>
  <c r="DK49" i="71"/>
  <c r="DK53" i="71"/>
  <c r="DK51" i="71"/>
  <c r="DK55" i="71"/>
  <c r="DK50" i="71"/>
  <c r="DK54" i="71"/>
  <c r="DK59" i="71"/>
  <c r="DK63" i="71"/>
  <c r="DK52" i="71"/>
  <c r="DK60" i="71"/>
  <c r="DK64" i="71"/>
  <c r="DK68" i="71"/>
  <c r="DK72" i="71"/>
  <c r="DK76" i="71"/>
  <c r="DK48" i="71"/>
  <c r="DK57" i="71"/>
  <c r="DK61" i="71"/>
  <c r="DK67" i="71"/>
  <c r="DK58" i="71"/>
  <c r="DK62" i="71"/>
  <c r="DK65" i="71"/>
  <c r="DK71" i="71"/>
  <c r="DK74" i="71"/>
  <c r="DK79" i="71"/>
  <c r="DK83" i="71"/>
  <c r="DK73" i="71"/>
  <c r="DK56" i="71"/>
  <c r="DK69" i="71"/>
  <c r="DK77" i="71"/>
  <c r="DK81" i="71"/>
  <c r="DK80" i="71"/>
  <c r="DK86" i="71"/>
  <c r="DK66" i="71"/>
  <c r="DK70" i="71"/>
  <c r="DK78" i="71"/>
  <c r="DK84" i="71"/>
  <c r="DK82" i="71"/>
  <c r="DK85" i="71"/>
  <c r="DK75" i="71"/>
  <c r="DG47" i="71"/>
  <c r="DJ27" i="68"/>
  <c r="DJ42" i="68"/>
  <c r="DJ77" i="68"/>
  <c r="DJ70" i="68"/>
  <c r="DJ80" i="68"/>
  <c r="DJ108" i="68"/>
  <c r="DI51" i="71"/>
  <c r="DI55" i="71"/>
  <c r="DI49" i="71"/>
  <c r="DI53" i="71"/>
  <c r="DI48" i="71"/>
  <c r="DI52" i="71"/>
  <c r="DI50" i="71"/>
  <c r="DI57" i="71"/>
  <c r="DI61" i="71"/>
  <c r="DI58" i="71"/>
  <c r="DI62" i="71"/>
  <c r="DI59" i="71"/>
  <c r="DI63" i="71"/>
  <c r="DI66" i="71"/>
  <c r="DI70" i="71"/>
  <c r="DI74" i="71"/>
  <c r="DI78" i="71"/>
  <c r="DI56" i="71"/>
  <c r="DI60" i="71"/>
  <c r="DI65" i="71"/>
  <c r="DI54" i="71"/>
  <c r="DI67" i="71"/>
  <c r="DI81" i="71"/>
  <c r="DI85" i="71"/>
  <c r="DI69" i="71"/>
  <c r="DI72" i="71"/>
  <c r="DI75" i="71"/>
  <c r="DI77" i="71"/>
  <c r="DI68" i="71"/>
  <c r="DI71" i="71"/>
  <c r="DI73" i="71"/>
  <c r="DI76" i="71"/>
  <c r="DI64" i="71"/>
  <c r="DI82" i="71"/>
  <c r="DI84" i="71"/>
  <c r="DI80" i="71"/>
  <c r="DI83" i="71"/>
  <c r="DI86" i="71"/>
  <c r="DI79" i="71"/>
  <c r="DF47" i="71"/>
  <c r="DG18" i="68"/>
  <c r="DG20" i="68"/>
  <c r="DG22" i="68"/>
  <c r="DG24" i="68"/>
  <c r="DG19" i="68"/>
  <c r="DG21" i="68"/>
  <c r="DG23" i="68"/>
  <c r="DG26" i="68"/>
  <c r="DG29" i="68"/>
  <c r="DG31" i="68"/>
  <c r="DG33" i="68"/>
  <c r="DG35" i="68"/>
  <c r="DG37" i="68"/>
  <c r="DG39" i="68"/>
  <c r="DG41" i="68"/>
  <c r="DG43" i="68"/>
  <c r="DG25" i="68"/>
  <c r="DG28" i="68"/>
  <c r="DG30" i="68"/>
  <c r="DG32" i="68"/>
  <c r="DG34" i="68"/>
  <c r="DG36" i="68"/>
  <c r="DG38" i="68"/>
  <c r="DG40" i="68"/>
  <c r="DG42" i="68"/>
  <c r="DG46" i="68"/>
  <c r="DG48" i="68"/>
  <c r="DG50" i="68"/>
  <c r="DG52" i="68"/>
  <c r="DG54" i="68"/>
  <c r="DG56" i="68"/>
  <c r="DG58" i="68"/>
  <c r="DG60" i="68"/>
  <c r="DG62" i="68"/>
  <c r="DG64" i="68"/>
  <c r="DG66" i="68"/>
  <c r="DG68" i="68"/>
  <c r="DG70" i="68"/>
  <c r="DG72" i="68"/>
  <c r="DG74" i="68"/>
  <c r="DG27" i="68"/>
  <c r="DG45" i="68"/>
  <c r="DG47" i="68"/>
  <c r="DG55" i="68"/>
  <c r="DG63" i="68"/>
  <c r="DG71" i="68"/>
  <c r="DG49" i="68"/>
  <c r="DG44" i="68"/>
  <c r="DG51" i="68"/>
  <c r="DG59" i="68"/>
  <c r="DG67" i="68"/>
  <c r="DG61" i="68"/>
  <c r="DG77" i="68"/>
  <c r="DG65" i="68"/>
  <c r="DG81" i="68"/>
  <c r="DG83" i="68"/>
  <c r="DG53" i="68"/>
  <c r="DG69" i="68"/>
  <c r="DG78" i="68"/>
  <c r="DG79" i="68"/>
  <c r="DG88" i="68"/>
  <c r="DG92" i="68"/>
  <c r="DG95" i="68"/>
  <c r="DG97" i="68"/>
  <c r="DG99" i="68"/>
  <c r="DG101" i="68"/>
  <c r="DG103" i="68"/>
  <c r="DG105" i="68"/>
  <c r="DG107" i="68"/>
  <c r="DG109" i="68"/>
  <c r="DG111" i="68"/>
  <c r="DG113" i="68"/>
  <c r="DG115" i="68"/>
  <c r="DG117" i="68"/>
  <c r="DG73" i="68"/>
  <c r="DG76" i="68"/>
  <c r="DG84" i="68"/>
  <c r="DG87" i="68"/>
  <c r="DG80" i="68"/>
  <c r="DG85" i="68"/>
  <c r="DG89" i="68"/>
  <c r="DG93" i="68"/>
  <c r="DG82" i="68"/>
  <c r="DG86" i="68"/>
  <c r="DG90" i="68"/>
  <c r="DG94" i="68"/>
  <c r="DG96" i="68"/>
  <c r="DG98" i="68"/>
  <c r="DG100" i="68"/>
  <c r="DG102" i="68"/>
  <c r="DG104" i="68"/>
  <c r="DG106" i="68"/>
  <c r="DG108" i="68"/>
  <c r="DG110" i="68"/>
  <c r="DG112" i="68"/>
  <c r="DG114" i="68"/>
  <c r="DG116" i="68"/>
  <c r="DG57" i="68"/>
  <c r="DG75" i="68"/>
  <c r="DG91" i="68"/>
  <c r="DJ105" i="68"/>
  <c r="DJ100" i="68"/>
  <c r="DJ89" i="68"/>
  <c r="DJ62" i="68"/>
  <c r="DJ69" i="68"/>
  <c r="DJ23" i="68"/>
  <c r="DJ20" i="68"/>
  <c r="DJ107" i="68"/>
  <c r="DJ103" i="68"/>
  <c r="DJ81" i="68"/>
  <c r="DJ54" i="68"/>
  <c r="DJ61" i="68"/>
  <c r="DJ43" i="68"/>
  <c r="DL114" i="68"/>
  <c r="DL110" i="68"/>
  <c r="DL113" i="68"/>
  <c r="DL105" i="68"/>
  <c r="DL97" i="68"/>
  <c r="DL100" i="68"/>
  <c r="DL117" i="68"/>
  <c r="DL87" i="68"/>
  <c r="DL75" i="68"/>
  <c r="DL86" i="68"/>
  <c r="DL77" i="68"/>
  <c r="DL73" i="68"/>
  <c r="DL67" i="68"/>
  <c r="DL59" i="68"/>
  <c r="DL51" i="68"/>
  <c r="DL39" i="68"/>
  <c r="DL74" i="68"/>
  <c r="DL66" i="68"/>
  <c r="DL58" i="68"/>
  <c r="DL50" i="68"/>
  <c r="DL33" i="68"/>
  <c r="DL44" i="68"/>
  <c r="DL36" i="68"/>
  <c r="DL28" i="68"/>
  <c r="DL25" i="68"/>
  <c r="DJ116" i="68"/>
  <c r="DJ88" i="68"/>
  <c r="DJ38" i="68"/>
  <c r="DJ44" i="68"/>
  <c r="DJ53" i="68"/>
  <c r="DJ35" i="68"/>
  <c r="DL112" i="68"/>
  <c r="DL116" i="68"/>
  <c r="DL111" i="68"/>
  <c r="DL103" i="68"/>
  <c r="DL95" i="68"/>
  <c r="DL98" i="68"/>
  <c r="DL93" i="68"/>
  <c r="DL85" i="68"/>
  <c r="DL92" i="68"/>
  <c r="DL84" i="68"/>
  <c r="DL20" i="68"/>
  <c r="DL29" i="68"/>
  <c r="DL65" i="68"/>
  <c r="DL57" i="68"/>
  <c r="DL49" i="68"/>
  <c r="DL31" i="68"/>
  <c r="DL72" i="68"/>
  <c r="DL64" i="68"/>
  <c r="DL56" i="68"/>
  <c r="DL48" i="68"/>
  <c r="DL22" i="68"/>
  <c r="DL42" i="68"/>
  <c r="DL34" i="68"/>
  <c r="DL26" i="68"/>
  <c r="DJ113" i="68"/>
  <c r="DJ117" i="68"/>
  <c r="DJ95" i="68"/>
  <c r="DJ110" i="68"/>
  <c r="DJ102" i="68"/>
  <c r="DJ94" i="68"/>
  <c r="DJ90" i="68"/>
  <c r="DJ82" i="68"/>
  <c r="DJ91" i="68"/>
  <c r="DJ83" i="68"/>
  <c r="DJ46" i="68"/>
  <c r="DJ21" i="68"/>
  <c r="DJ64" i="68"/>
  <c r="DJ56" i="68"/>
  <c r="DJ48" i="68"/>
  <c r="DJ79" i="68"/>
  <c r="DJ71" i="68"/>
  <c r="DJ63" i="68"/>
  <c r="DJ55" i="68"/>
  <c r="DJ47" i="68"/>
  <c r="DJ34" i="68"/>
  <c r="DJ45" i="68"/>
  <c r="DJ37" i="68"/>
  <c r="DJ29" i="68"/>
  <c r="DJ22" i="68"/>
  <c r="DJ111" i="68"/>
  <c r="DJ114" i="68"/>
  <c r="DJ106" i="68"/>
  <c r="DJ98" i="68"/>
  <c r="DJ99" i="68"/>
  <c r="DJ86" i="68"/>
  <c r="DJ76" i="68"/>
  <c r="DJ87" i="68"/>
  <c r="DJ78" i="68"/>
  <c r="DJ74" i="68"/>
  <c r="DJ60" i="68"/>
  <c r="DJ52" i="68"/>
  <c r="DJ40" i="68"/>
  <c r="DJ75" i="68"/>
  <c r="DJ67" i="68"/>
  <c r="DJ59" i="68"/>
  <c r="DJ51" i="68"/>
  <c r="DJ36" i="68"/>
  <c r="DJ25" i="68"/>
  <c r="DJ41" i="68"/>
  <c r="DJ33" i="68"/>
  <c r="DJ26" i="68"/>
  <c r="DJ18" i="68"/>
  <c r="DJ101" i="68"/>
  <c r="DJ68" i="68"/>
  <c r="DJ115" i="68"/>
  <c r="DJ109" i="68"/>
  <c r="DJ97" i="68"/>
  <c r="DJ112" i="68"/>
  <c r="DJ104" i="68"/>
  <c r="DJ96" i="68"/>
  <c r="DJ92" i="68"/>
  <c r="DJ84" i="68"/>
  <c r="DJ93" i="68"/>
  <c r="DJ85" i="68"/>
  <c r="DJ72" i="68"/>
  <c r="DJ30" i="68"/>
  <c r="DJ66" i="68"/>
  <c r="DJ58" i="68"/>
  <c r="DJ50" i="68"/>
  <c r="DJ32" i="68"/>
  <c r="DJ73" i="68"/>
  <c r="DJ65" i="68"/>
  <c r="DJ57" i="68"/>
  <c r="DJ49" i="68"/>
  <c r="DJ28" i="68"/>
  <c r="DJ19" i="68"/>
  <c r="DJ39" i="68"/>
  <c r="DJ31" i="68"/>
  <c r="DK18" i="68"/>
  <c r="DK20" i="68"/>
  <c r="DK22" i="68"/>
  <c r="DK24" i="68"/>
  <c r="DK19" i="68"/>
  <c r="DK21" i="68"/>
  <c r="DK23" i="68"/>
  <c r="DK27" i="68"/>
  <c r="DK29" i="68"/>
  <c r="DK31" i="68"/>
  <c r="DK33" i="68"/>
  <c r="DK35" i="68"/>
  <c r="DK37" i="68"/>
  <c r="DK39" i="68"/>
  <c r="DK41" i="68"/>
  <c r="DK43" i="68"/>
  <c r="DK26" i="68"/>
  <c r="DK28" i="68"/>
  <c r="DK30" i="68"/>
  <c r="DK32" i="68"/>
  <c r="DK34" i="68"/>
  <c r="DK36" i="68"/>
  <c r="DK38" i="68"/>
  <c r="DK40" i="68"/>
  <c r="DK44" i="68"/>
  <c r="DK48" i="68"/>
  <c r="DK50" i="68"/>
  <c r="DK52" i="68"/>
  <c r="DK54" i="68"/>
  <c r="DK56" i="68"/>
  <c r="DK58" i="68"/>
  <c r="DK60" i="68"/>
  <c r="DK62" i="68"/>
  <c r="DK64" i="68"/>
  <c r="DK66" i="68"/>
  <c r="DK68" i="68"/>
  <c r="DK70" i="68"/>
  <c r="DK72" i="68"/>
  <c r="DK74" i="68"/>
  <c r="DK25" i="68"/>
  <c r="DK45" i="68"/>
  <c r="DK46" i="68"/>
  <c r="DK53" i="68"/>
  <c r="DK61" i="68"/>
  <c r="DK69" i="68"/>
  <c r="DK47" i="68"/>
  <c r="DK42" i="68"/>
  <c r="DK49" i="68"/>
  <c r="DK57" i="68"/>
  <c r="DK65" i="68"/>
  <c r="DK59" i="68"/>
  <c r="DK73" i="68"/>
  <c r="DK63" i="68"/>
  <c r="DK75" i="68"/>
  <c r="DK78" i="68"/>
  <c r="DK81" i="68"/>
  <c r="DK83" i="68"/>
  <c r="DK67" i="68"/>
  <c r="DK76" i="68"/>
  <c r="DK79" i="68"/>
  <c r="DK71" i="68"/>
  <c r="DK77" i="68"/>
  <c r="DK84" i="68"/>
  <c r="DK86" i="68"/>
  <c r="DK90" i="68"/>
  <c r="DK95" i="68"/>
  <c r="DK97" i="68"/>
  <c r="DK99" i="68"/>
  <c r="DK101" i="68"/>
  <c r="DK103" i="68"/>
  <c r="DK105" i="68"/>
  <c r="DK107" i="68"/>
  <c r="DK109" i="68"/>
  <c r="DK111" i="68"/>
  <c r="DK113" i="68"/>
  <c r="DK115" i="68"/>
  <c r="DK117" i="68"/>
  <c r="DK82" i="68"/>
  <c r="DK85" i="68"/>
  <c r="DK89" i="68"/>
  <c r="DK87" i="68"/>
  <c r="DK91" i="68"/>
  <c r="DK51" i="68"/>
  <c r="DK80" i="68"/>
  <c r="DK88" i="68"/>
  <c r="DK92" i="68"/>
  <c r="DK94" i="68"/>
  <c r="DK96" i="68"/>
  <c r="DK98" i="68"/>
  <c r="DK100" i="68"/>
  <c r="DK102" i="68"/>
  <c r="DK104" i="68"/>
  <c r="DK106" i="68"/>
  <c r="DK108" i="68"/>
  <c r="DK110" i="68"/>
  <c r="DK112" i="68"/>
  <c r="DK114" i="68"/>
  <c r="DK116" i="68"/>
  <c r="DK55" i="68"/>
  <c r="DK93" i="68"/>
  <c r="DM51" i="71"/>
  <c r="DM55" i="71"/>
  <c r="DM49" i="71"/>
  <c r="DM53" i="71"/>
  <c r="DM48" i="71"/>
  <c r="DM52" i="71"/>
  <c r="DM56" i="71"/>
  <c r="DM57" i="71"/>
  <c r="DM61" i="71"/>
  <c r="DM58" i="71"/>
  <c r="DM62" i="71"/>
  <c r="DM50" i="71"/>
  <c r="DM54" i="71"/>
  <c r="DM66" i="71"/>
  <c r="DM70" i="71"/>
  <c r="DM74" i="71"/>
  <c r="DM78" i="71"/>
  <c r="DM65" i="71"/>
  <c r="DM60" i="71"/>
  <c r="DM59" i="71"/>
  <c r="DM69" i="71"/>
  <c r="DM72" i="71"/>
  <c r="DM75" i="71"/>
  <c r="DM77" i="71"/>
  <c r="DM81" i="71"/>
  <c r="DM85" i="71"/>
  <c r="DM63" i="71"/>
  <c r="DM64" i="71"/>
  <c r="DM68" i="71"/>
  <c r="DM73" i="71"/>
  <c r="DM76" i="71"/>
  <c r="DM79" i="71"/>
  <c r="DM82" i="71"/>
  <c r="DM84" i="71"/>
  <c r="DM71" i="71"/>
  <c r="DM86" i="71"/>
  <c r="DM67" i="71"/>
  <c r="DM80" i="71"/>
  <c r="DM83" i="71"/>
  <c r="DI47" i="71"/>
  <c r="DQ51" i="71"/>
  <c r="DQ55" i="71"/>
  <c r="DQ49" i="71"/>
  <c r="DQ53" i="71"/>
  <c r="DQ48" i="71"/>
  <c r="DQ52" i="71"/>
  <c r="DQ57" i="71"/>
  <c r="DQ61" i="71"/>
  <c r="DQ54" i="71"/>
  <c r="DQ56" i="71"/>
  <c r="DQ58" i="71"/>
  <c r="DQ62" i="71"/>
  <c r="DQ59" i="71"/>
  <c r="DQ63" i="71"/>
  <c r="DQ66" i="71"/>
  <c r="DQ70" i="71"/>
  <c r="DQ74" i="71"/>
  <c r="DQ78" i="71"/>
  <c r="DQ50" i="71"/>
  <c r="DQ60" i="71"/>
  <c r="DQ65" i="71"/>
  <c r="DQ64" i="71"/>
  <c r="DQ67" i="71"/>
  <c r="DQ81" i="71"/>
  <c r="DQ85" i="71"/>
  <c r="DQ68" i="71"/>
  <c r="DQ71" i="71"/>
  <c r="DQ73" i="71"/>
  <c r="DQ76" i="71"/>
  <c r="DQ69" i="71"/>
  <c r="DQ72" i="71"/>
  <c r="DQ75" i="71"/>
  <c r="DQ77" i="71"/>
  <c r="DQ80" i="71"/>
  <c r="DQ83" i="71"/>
  <c r="DQ82" i="71"/>
  <c r="DQ84" i="71"/>
  <c r="DQ86" i="71"/>
  <c r="DQ79" i="71"/>
  <c r="DM19" i="68"/>
  <c r="DM21" i="68"/>
  <c r="DM23" i="68"/>
  <c r="DM18" i="68"/>
  <c r="DM20" i="68"/>
  <c r="DM22" i="68"/>
  <c r="DM24" i="68"/>
  <c r="DM26" i="68"/>
  <c r="DM28" i="68"/>
  <c r="DM30" i="68"/>
  <c r="DM32" i="68"/>
  <c r="DM34" i="68"/>
  <c r="DM36" i="68"/>
  <c r="DM38" i="68"/>
  <c r="DM40" i="68"/>
  <c r="DM42" i="68"/>
  <c r="DM44" i="68"/>
  <c r="DM25" i="68"/>
  <c r="DM29" i="68"/>
  <c r="DM31" i="68"/>
  <c r="DM33" i="68"/>
  <c r="DM35" i="68"/>
  <c r="DM37" i="68"/>
  <c r="DM39" i="68"/>
  <c r="DM43" i="68"/>
  <c r="DM46" i="68"/>
  <c r="DM47" i="68"/>
  <c r="DM49" i="68"/>
  <c r="DM51" i="68"/>
  <c r="DM53" i="68"/>
  <c r="DM55" i="68"/>
  <c r="DM57" i="68"/>
  <c r="DM59" i="68"/>
  <c r="DM61" i="68"/>
  <c r="DM63" i="68"/>
  <c r="DM65" i="68"/>
  <c r="DM67" i="68"/>
  <c r="DM69" i="68"/>
  <c r="DM71" i="68"/>
  <c r="DM73" i="68"/>
  <c r="DM45" i="68"/>
  <c r="DM27" i="68"/>
  <c r="DM52" i="68"/>
  <c r="DM60" i="68"/>
  <c r="DM68" i="68"/>
  <c r="DM41" i="68"/>
  <c r="DM48" i="68"/>
  <c r="DM56" i="68"/>
  <c r="DM64" i="68"/>
  <c r="DM58" i="68"/>
  <c r="DM72" i="68"/>
  <c r="DM79" i="68"/>
  <c r="DM62" i="68"/>
  <c r="DM74" i="68"/>
  <c r="DM77" i="68"/>
  <c r="DM80" i="68"/>
  <c r="DM82" i="68"/>
  <c r="DM84" i="68"/>
  <c r="DM66" i="68"/>
  <c r="DM78" i="68"/>
  <c r="DM50" i="68"/>
  <c r="DM70" i="68"/>
  <c r="DM75" i="68"/>
  <c r="DM76" i="68"/>
  <c r="DM83" i="68"/>
  <c r="DM85" i="68"/>
  <c r="DM89" i="68"/>
  <c r="DM93" i="68"/>
  <c r="DM94" i="68"/>
  <c r="DM96" i="68"/>
  <c r="DM98" i="68"/>
  <c r="DM100" i="68"/>
  <c r="DM102" i="68"/>
  <c r="DM104" i="68"/>
  <c r="DM106" i="68"/>
  <c r="DM108" i="68"/>
  <c r="DM110" i="68"/>
  <c r="DM112" i="68"/>
  <c r="DM114" i="68"/>
  <c r="DM116" i="68"/>
  <c r="DM54" i="68"/>
  <c r="DM88" i="68"/>
  <c r="DM86" i="68"/>
  <c r="DM90" i="68"/>
  <c r="DM87" i="68"/>
  <c r="DM91" i="68"/>
  <c r="DM95" i="68"/>
  <c r="DM97" i="68"/>
  <c r="DM99" i="68"/>
  <c r="DM101" i="68"/>
  <c r="DM103" i="68"/>
  <c r="DM105" i="68"/>
  <c r="DM107" i="68"/>
  <c r="DM109" i="68"/>
  <c r="DM111" i="68"/>
  <c r="DM113" i="68"/>
  <c r="DM115" i="68"/>
  <c r="DM117" i="68"/>
  <c r="DM81" i="68"/>
  <c r="DM92" i="68"/>
  <c r="DN18" i="68"/>
  <c r="DN20" i="68"/>
  <c r="DN22" i="68"/>
  <c r="DN24" i="68"/>
  <c r="DN26" i="68"/>
  <c r="DN23" i="68"/>
  <c r="DN25" i="68"/>
  <c r="DN29" i="68"/>
  <c r="DN31" i="68"/>
  <c r="DN33" i="68"/>
  <c r="DN35" i="68"/>
  <c r="DN37" i="68"/>
  <c r="DN39" i="68"/>
  <c r="DN41" i="68"/>
  <c r="DN43" i="68"/>
  <c r="DN45" i="68"/>
  <c r="DN21" i="68"/>
  <c r="DN27" i="68"/>
  <c r="DN32" i="68"/>
  <c r="DN40" i="68"/>
  <c r="DN34" i="68"/>
  <c r="DN44" i="68"/>
  <c r="DN46" i="68"/>
  <c r="DN47" i="68"/>
  <c r="DN49" i="68"/>
  <c r="DN51" i="68"/>
  <c r="DN53" i="68"/>
  <c r="DN55" i="68"/>
  <c r="DN57" i="68"/>
  <c r="DN59" i="68"/>
  <c r="DN61" i="68"/>
  <c r="DN63" i="68"/>
  <c r="DN65" i="68"/>
  <c r="DN67" i="68"/>
  <c r="DN69" i="68"/>
  <c r="DN71" i="68"/>
  <c r="DN73" i="68"/>
  <c r="DN75" i="68"/>
  <c r="DN77" i="68"/>
  <c r="DN79" i="68"/>
  <c r="DN30" i="68"/>
  <c r="DN38" i="68"/>
  <c r="DN42" i="68"/>
  <c r="DN48" i="68"/>
  <c r="DN50" i="68"/>
  <c r="DN52" i="68"/>
  <c r="DN54" i="68"/>
  <c r="DN56" i="68"/>
  <c r="DN58" i="68"/>
  <c r="DN60" i="68"/>
  <c r="DN62" i="68"/>
  <c r="DN64" i="68"/>
  <c r="DN66" i="68"/>
  <c r="DN68" i="68"/>
  <c r="DN70" i="68"/>
  <c r="DN19" i="68"/>
  <c r="DN28" i="68"/>
  <c r="DN72" i="68"/>
  <c r="DN36" i="68"/>
  <c r="DN74" i="68"/>
  <c r="DN76" i="68"/>
  <c r="DN81" i="68"/>
  <c r="DN83" i="68"/>
  <c r="DN85" i="68"/>
  <c r="DN87" i="68"/>
  <c r="DN89" i="68"/>
  <c r="DN91" i="68"/>
  <c r="DN93" i="68"/>
  <c r="DN80" i="68"/>
  <c r="DN82" i="68"/>
  <c r="DN84" i="68"/>
  <c r="DN86" i="68"/>
  <c r="DN88" i="68"/>
  <c r="DN90" i="68"/>
  <c r="DN92" i="68"/>
  <c r="DN116" i="68"/>
  <c r="DN97" i="68"/>
  <c r="DN101" i="68"/>
  <c r="DN78" i="68"/>
  <c r="DN94" i="68"/>
  <c r="DN96" i="68"/>
  <c r="DN98" i="68"/>
  <c r="DN100" i="68"/>
  <c r="DN102" i="68"/>
  <c r="DN104" i="68"/>
  <c r="DN106" i="68"/>
  <c r="DN108" i="68"/>
  <c r="DN110" i="68"/>
  <c r="DN112" i="68"/>
  <c r="DN114" i="68"/>
  <c r="DN95" i="68"/>
  <c r="DN99" i="68"/>
  <c r="DN103" i="68"/>
  <c r="DN105" i="68"/>
  <c r="DN113" i="68"/>
  <c r="DN107" i="68"/>
  <c r="DN115" i="68"/>
  <c r="DN109" i="68"/>
  <c r="DN117" i="68"/>
  <c r="DN111" i="68"/>
  <c r="DH47" i="71"/>
  <c r="DL47" i="71"/>
  <c r="DP50" i="71"/>
  <c r="DP54" i="71"/>
  <c r="DP48" i="71"/>
  <c r="DP52" i="71"/>
  <c r="DP51" i="71"/>
  <c r="DP60" i="71"/>
  <c r="DP57" i="71"/>
  <c r="DP61" i="71"/>
  <c r="DP53" i="71"/>
  <c r="DP55" i="71"/>
  <c r="DP56" i="71"/>
  <c r="DP65" i="71"/>
  <c r="DP69" i="71"/>
  <c r="DP73" i="71"/>
  <c r="DP77" i="71"/>
  <c r="DP64" i="71"/>
  <c r="DP49" i="71"/>
  <c r="DP59" i="71"/>
  <c r="DP63" i="71"/>
  <c r="DP66" i="71"/>
  <c r="DP62" i="71"/>
  <c r="DP68" i="71"/>
  <c r="DP71" i="71"/>
  <c r="DP74" i="71"/>
  <c r="DP76" i="71"/>
  <c r="DP79" i="71"/>
  <c r="DP80" i="71"/>
  <c r="DP84" i="71"/>
  <c r="DP58" i="71"/>
  <c r="DP67" i="71"/>
  <c r="DP70" i="71"/>
  <c r="DP78" i="71"/>
  <c r="DP81" i="71"/>
  <c r="DP83" i="71"/>
  <c r="DP72" i="71"/>
  <c r="DP75" i="71"/>
  <c r="DP82" i="71"/>
  <c r="DP86" i="71"/>
  <c r="DP85" i="71"/>
  <c r="DK47" i="71"/>
  <c r="DS46" i="71"/>
  <c r="DR45" i="71"/>
  <c r="DT46" i="71"/>
  <c r="DU46" i="71"/>
  <c r="DV46" i="71"/>
  <c r="DR46" i="71"/>
  <c r="ED15" i="68"/>
  <c r="EB16" i="68"/>
  <c r="DY16" i="68"/>
  <c r="EC16" i="68"/>
  <c r="EA16" i="68"/>
  <c r="DZ16" i="68"/>
  <c r="DN48" i="71"/>
  <c r="DN52" i="71"/>
  <c r="DN56" i="71"/>
  <c r="DN50" i="71"/>
  <c r="DN54" i="71"/>
  <c r="DN49" i="71"/>
  <c r="DN53" i="71"/>
  <c r="DN58" i="71"/>
  <c r="DN62" i="71"/>
  <c r="DN51" i="71"/>
  <c r="DN59" i="71"/>
  <c r="DN63" i="71"/>
  <c r="DN60" i="71"/>
  <c r="DN67" i="71"/>
  <c r="DN71" i="71"/>
  <c r="DN75" i="71"/>
  <c r="DN79" i="71"/>
  <c r="DN66" i="71"/>
  <c r="DN55" i="71"/>
  <c r="DN64" i="71"/>
  <c r="DN70" i="71"/>
  <c r="DN78" i="71"/>
  <c r="DN82" i="71"/>
  <c r="DN65" i="71"/>
  <c r="DN69" i="71"/>
  <c r="DN72" i="71"/>
  <c r="DN77" i="71"/>
  <c r="DN61" i="71"/>
  <c r="DN68" i="71"/>
  <c r="DN73" i="71"/>
  <c r="DN76" i="71"/>
  <c r="DN57" i="71"/>
  <c r="DN85" i="71"/>
  <c r="DN86" i="71"/>
  <c r="DN74" i="71"/>
  <c r="DN84" i="71"/>
  <c r="DN80" i="71"/>
  <c r="DN83" i="71"/>
  <c r="DN81" i="71"/>
  <c r="DO49" i="71"/>
  <c r="DO53" i="71"/>
  <c r="DO51" i="71"/>
  <c r="DO55" i="71"/>
  <c r="DO50" i="71"/>
  <c r="DO54" i="71"/>
  <c r="DO52" i="71"/>
  <c r="DO59" i="71"/>
  <c r="DO63" i="71"/>
  <c r="DO48" i="71"/>
  <c r="DO60" i="71"/>
  <c r="DO64" i="71"/>
  <c r="DO68" i="71"/>
  <c r="DO72" i="71"/>
  <c r="DO76" i="71"/>
  <c r="DO58" i="71"/>
  <c r="DO62" i="71"/>
  <c r="DO67" i="71"/>
  <c r="DO56" i="71"/>
  <c r="DO57" i="71"/>
  <c r="DO61" i="71"/>
  <c r="DO65" i="71"/>
  <c r="DO73" i="71"/>
  <c r="DO83" i="71"/>
  <c r="DO70" i="71"/>
  <c r="DO75" i="71"/>
  <c r="DO78" i="71"/>
  <c r="DO66" i="71"/>
  <c r="DO71" i="71"/>
  <c r="DO74" i="71"/>
  <c r="DO80" i="71"/>
  <c r="DO79" i="71"/>
  <c r="DO82" i="71"/>
  <c r="DO85" i="71"/>
  <c r="DO86" i="71"/>
  <c r="DO81" i="71"/>
  <c r="DO77" i="71"/>
  <c r="DO84" i="71"/>
  <c r="DO69" i="71"/>
  <c r="DJ47" i="71"/>
  <c r="DQ19" i="68"/>
  <c r="DQ21" i="68"/>
  <c r="DQ23" i="68"/>
  <c r="DQ18" i="68"/>
  <c r="DQ20" i="68"/>
  <c r="DQ22" i="68"/>
  <c r="DQ24" i="68"/>
  <c r="DQ26" i="68"/>
  <c r="DQ27" i="68"/>
  <c r="DQ28" i="68"/>
  <c r="DQ30" i="68"/>
  <c r="DQ32" i="68"/>
  <c r="DQ34" i="68"/>
  <c r="DQ36" i="68"/>
  <c r="DQ38" i="68"/>
  <c r="DQ40" i="68"/>
  <c r="DQ42" i="68"/>
  <c r="DQ44" i="68"/>
  <c r="DQ29" i="68"/>
  <c r="DQ31" i="68"/>
  <c r="DQ33" i="68"/>
  <c r="DQ35" i="68"/>
  <c r="DQ37" i="68"/>
  <c r="DQ39" i="68"/>
  <c r="DQ41" i="68"/>
  <c r="DQ47" i="68"/>
  <c r="DQ49" i="68"/>
  <c r="DQ51" i="68"/>
  <c r="DQ53" i="68"/>
  <c r="DQ55" i="68"/>
  <c r="DQ57" i="68"/>
  <c r="DQ59" i="68"/>
  <c r="DQ61" i="68"/>
  <c r="DQ63" i="68"/>
  <c r="DQ65" i="68"/>
  <c r="DQ67" i="68"/>
  <c r="DQ69" i="68"/>
  <c r="DQ71" i="68"/>
  <c r="DQ73" i="68"/>
  <c r="DQ46" i="68"/>
  <c r="DQ25" i="68"/>
  <c r="DQ50" i="68"/>
  <c r="DQ58" i="68"/>
  <c r="DQ66" i="68"/>
  <c r="DQ52" i="68"/>
  <c r="DQ45" i="68"/>
  <c r="DQ54" i="68"/>
  <c r="DQ62" i="68"/>
  <c r="DQ70" i="68"/>
  <c r="DQ56" i="68"/>
  <c r="DQ77" i="68"/>
  <c r="DQ43" i="68"/>
  <c r="DQ60" i="68"/>
  <c r="DQ72" i="68"/>
  <c r="DQ75" i="68"/>
  <c r="DQ78" i="68"/>
  <c r="DQ80" i="68"/>
  <c r="DQ82" i="68"/>
  <c r="DQ84" i="68"/>
  <c r="DQ64" i="68"/>
  <c r="DQ74" i="68"/>
  <c r="DQ76" i="68"/>
  <c r="DQ48" i="68"/>
  <c r="DQ68" i="68"/>
  <c r="DQ81" i="68"/>
  <c r="DQ87" i="68"/>
  <c r="DQ91" i="68"/>
  <c r="DQ94" i="68"/>
  <c r="DQ96" i="68"/>
  <c r="DQ98" i="68"/>
  <c r="DQ100" i="68"/>
  <c r="DQ102" i="68"/>
  <c r="DQ104" i="68"/>
  <c r="DQ106" i="68"/>
  <c r="DQ108" i="68"/>
  <c r="DQ110" i="68"/>
  <c r="DQ112" i="68"/>
  <c r="DQ114" i="68"/>
  <c r="DQ116" i="68"/>
  <c r="DQ86" i="68"/>
  <c r="DQ93" i="68"/>
  <c r="DQ83" i="68"/>
  <c r="DQ88" i="68"/>
  <c r="DQ92" i="68"/>
  <c r="DQ79" i="68"/>
  <c r="DQ85" i="68"/>
  <c r="DQ89" i="68"/>
  <c r="DQ95" i="68"/>
  <c r="DQ97" i="68"/>
  <c r="DQ99" i="68"/>
  <c r="DQ101" i="68"/>
  <c r="DQ103" i="68"/>
  <c r="DQ105" i="68"/>
  <c r="DQ107" i="68"/>
  <c r="DQ109" i="68"/>
  <c r="DQ111" i="68"/>
  <c r="DQ113" i="68"/>
  <c r="DQ115" i="68"/>
  <c r="DQ117" i="68"/>
  <c r="DQ90" i="68"/>
  <c r="DW46" i="71"/>
  <c r="EA46" i="71"/>
  <c r="DX46" i="71"/>
  <c r="DW45" i="71"/>
  <c r="DY46" i="71"/>
  <c r="DZ46" i="71"/>
  <c r="EF16" i="68"/>
  <c r="EG16" i="68"/>
  <c r="EE16" i="68"/>
  <c r="ED16" i="68"/>
  <c r="EH16" i="68"/>
  <c r="DT50" i="71"/>
  <c r="DT54" i="71"/>
  <c r="DT48" i="71"/>
  <c r="DT52" i="71"/>
  <c r="DT51" i="71"/>
  <c r="DT55" i="71"/>
  <c r="DT60" i="71"/>
  <c r="DT53" i="71"/>
  <c r="DT57" i="71"/>
  <c r="DT61" i="71"/>
  <c r="DT49" i="71"/>
  <c r="DT58" i="71"/>
  <c r="DT62" i="71"/>
  <c r="DT65" i="71"/>
  <c r="DT69" i="71"/>
  <c r="DT73" i="71"/>
  <c r="DT77" i="71"/>
  <c r="DT56" i="71"/>
  <c r="DT59" i="71"/>
  <c r="DT63" i="71"/>
  <c r="DT64" i="71"/>
  <c r="DT66" i="71"/>
  <c r="DT80" i="71"/>
  <c r="DT84" i="71"/>
  <c r="DT67" i="71"/>
  <c r="DT70" i="71"/>
  <c r="DT72" i="71"/>
  <c r="DT75" i="71"/>
  <c r="DT78" i="71"/>
  <c r="DT68" i="71"/>
  <c r="DT71" i="71"/>
  <c r="DT74" i="71"/>
  <c r="DT76" i="71"/>
  <c r="DT79" i="71"/>
  <c r="DT82" i="71"/>
  <c r="DT85" i="71"/>
  <c r="DT81" i="71"/>
  <c r="DT83" i="71"/>
  <c r="DT86" i="71"/>
  <c r="DP47" i="71"/>
  <c r="DO18" i="68"/>
  <c r="DO20" i="68"/>
  <c r="DO22" i="68"/>
  <c r="DO24" i="68"/>
  <c r="DO19" i="68"/>
  <c r="DO21" i="68"/>
  <c r="DO23" i="68"/>
  <c r="DO27" i="68"/>
  <c r="DO25" i="68"/>
  <c r="DO29" i="68"/>
  <c r="DO31" i="68"/>
  <c r="DO33" i="68"/>
  <c r="DO35" i="68"/>
  <c r="DO37" i="68"/>
  <c r="DO39" i="68"/>
  <c r="DO41" i="68"/>
  <c r="DO43" i="68"/>
  <c r="DO28" i="68"/>
  <c r="DO30" i="68"/>
  <c r="DO32" i="68"/>
  <c r="DO34" i="68"/>
  <c r="DO36" i="68"/>
  <c r="DO38" i="68"/>
  <c r="DO40" i="68"/>
  <c r="DO42" i="68"/>
  <c r="DO45" i="68"/>
  <c r="DO48" i="68"/>
  <c r="DO50" i="68"/>
  <c r="DO52" i="68"/>
  <c r="DO54" i="68"/>
  <c r="DO56" i="68"/>
  <c r="DO58" i="68"/>
  <c r="DO60" i="68"/>
  <c r="DO62" i="68"/>
  <c r="DO64" i="68"/>
  <c r="DO66" i="68"/>
  <c r="DO68" i="68"/>
  <c r="DO70" i="68"/>
  <c r="DO72" i="68"/>
  <c r="DO74" i="68"/>
  <c r="DO51" i="68"/>
  <c r="DO59" i="68"/>
  <c r="DO67" i="68"/>
  <c r="DO75" i="68"/>
  <c r="DO26" i="68"/>
  <c r="DO46" i="68"/>
  <c r="DO47" i="68"/>
  <c r="DO55" i="68"/>
  <c r="DO63" i="68"/>
  <c r="DO71" i="68"/>
  <c r="DO57" i="68"/>
  <c r="DO78" i="68"/>
  <c r="DO44" i="68"/>
  <c r="DO61" i="68"/>
  <c r="DO73" i="68"/>
  <c r="DO76" i="68"/>
  <c r="DO79" i="68"/>
  <c r="DO81" i="68"/>
  <c r="DO83" i="68"/>
  <c r="DO65" i="68"/>
  <c r="DO77" i="68"/>
  <c r="DO69" i="68"/>
  <c r="DO82" i="68"/>
  <c r="DO88" i="68"/>
  <c r="DO92" i="68"/>
  <c r="DO95" i="68"/>
  <c r="DO97" i="68"/>
  <c r="DO99" i="68"/>
  <c r="DO101" i="68"/>
  <c r="DO103" i="68"/>
  <c r="DO105" i="68"/>
  <c r="DO107" i="68"/>
  <c r="DO109" i="68"/>
  <c r="DO111" i="68"/>
  <c r="DO113" i="68"/>
  <c r="DO115" i="68"/>
  <c r="DO117" i="68"/>
  <c r="DO80" i="68"/>
  <c r="DO91" i="68"/>
  <c r="DO84" i="68"/>
  <c r="DO85" i="68"/>
  <c r="DO89" i="68"/>
  <c r="DO93" i="68"/>
  <c r="DO49" i="68"/>
  <c r="DO86" i="68"/>
  <c r="DO90" i="68"/>
  <c r="DO94" i="68"/>
  <c r="DO96" i="68"/>
  <c r="DO98" i="68"/>
  <c r="DO100" i="68"/>
  <c r="DO102" i="68"/>
  <c r="DO104" i="68"/>
  <c r="DO106" i="68"/>
  <c r="DO108" i="68"/>
  <c r="DO110" i="68"/>
  <c r="DO112" i="68"/>
  <c r="DO114" i="68"/>
  <c r="DO116" i="68"/>
  <c r="DO53" i="68"/>
  <c r="DO87" i="68"/>
  <c r="DP19" i="68"/>
  <c r="DP21" i="68"/>
  <c r="DP23" i="68"/>
  <c r="DP25" i="68"/>
  <c r="DP27" i="68"/>
  <c r="DP22" i="68"/>
  <c r="DP28" i="68"/>
  <c r="DP30" i="68"/>
  <c r="DP32" i="68"/>
  <c r="DP34" i="68"/>
  <c r="DP36" i="68"/>
  <c r="DP38" i="68"/>
  <c r="DP40" i="68"/>
  <c r="DP42" i="68"/>
  <c r="DP44" i="68"/>
  <c r="DP46" i="68"/>
  <c r="DP24" i="68"/>
  <c r="DP20" i="68"/>
  <c r="DP26" i="68"/>
  <c r="DP31" i="68"/>
  <c r="DP39" i="68"/>
  <c r="DP33" i="68"/>
  <c r="DP43" i="68"/>
  <c r="DP45" i="68"/>
  <c r="DP48" i="68"/>
  <c r="DP50" i="68"/>
  <c r="DP52" i="68"/>
  <c r="DP54" i="68"/>
  <c r="DP56" i="68"/>
  <c r="DP58" i="68"/>
  <c r="DP60" i="68"/>
  <c r="DP62" i="68"/>
  <c r="DP64" i="68"/>
  <c r="DP66" i="68"/>
  <c r="DP68" i="68"/>
  <c r="DP70" i="68"/>
  <c r="DP72" i="68"/>
  <c r="DP74" i="68"/>
  <c r="DP76" i="68"/>
  <c r="DP78" i="68"/>
  <c r="DP29" i="68"/>
  <c r="DP37" i="68"/>
  <c r="DP41" i="68"/>
  <c r="DP47" i="68"/>
  <c r="DP49" i="68"/>
  <c r="DP51" i="68"/>
  <c r="DP53" i="68"/>
  <c r="DP55" i="68"/>
  <c r="DP57" i="68"/>
  <c r="DP59" i="68"/>
  <c r="DP61" i="68"/>
  <c r="DP63" i="68"/>
  <c r="DP65" i="68"/>
  <c r="DP67" i="68"/>
  <c r="DP69" i="68"/>
  <c r="DP71" i="68"/>
  <c r="DP35" i="68"/>
  <c r="DP18" i="68"/>
  <c r="DP73" i="68"/>
  <c r="DP75" i="68"/>
  <c r="DP80" i="68"/>
  <c r="DP82" i="68"/>
  <c r="DP84" i="68"/>
  <c r="DP86" i="68"/>
  <c r="DP88" i="68"/>
  <c r="DP90" i="68"/>
  <c r="DP92" i="68"/>
  <c r="DP79" i="68"/>
  <c r="DP81" i="68"/>
  <c r="DP83" i="68"/>
  <c r="DP85" i="68"/>
  <c r="DP87" i="68"/>
  <c r="DP89" i="68"/>
  <c r="DP91" i="68"/>
  <c r="DP117" i="68"/>
  <c r="DP77" i="68"/>
  <c r="DP95" i="68"/>
  <c r="DP97" i="68"/>
  <c r="DP99" i="68"/>
  <c r="DP101" i="68"/>
  <c r="DP103" i="68"/>
  <c r="DP105" i="68"/>
  <c r="DP107" i="68"/>
  <c r="DP109" i="68"/>
  <c r="DP111" i="68"/>
  <c r="DP113" i="68"/>
  <c r="DP115" i="68"/>
  <c r="DP93" i="68"/>
  <c r="DP94" i="68"/>
  <c r="DP96" i="68"/>
  <c r="DP98" i="68"/>
  <c r="DP100" i="68"/>
  <c r="DP102" i="68"/>
  <c r="DP104" i="68"/>
  <c r="DP112" i="68"/>
  <c r="DP116" i="68"/>
  <c r="DP106" i="68"/>
  <c r="DP114" i="68"/>
  <c r="DP108" i="68"/>
  <c r="DP110" i="68"/>
  <c r="DR48" i="71"/>
  <c r="DR52" i="71"/>
  <c r="DR56" i="71"/>
  <c r="DR50" i="71"/>
  <c r="DR54" i="71"/>
  <c r="DR49" i="71"/>
  <c r="DR53" i="71"/>
  <c r="DR51" i="71"/>
  <c r="DR58" i="71"/>
  <c r="DR62" i="71"/>
  <c r="DR55" i="71"/>
  <c r="DR59" i="71"/>
  <c r="DR63" i="71"/>
  <c r="DR57" i="71"/>
  <c r="DR61" i="71"/>
  <c r="DR67" i="71"/>
  <c r="DR71" i="71"/>
  <c r="DR75" i="71"/>
  <c r="DR79" i="71"/>
  <c r="DR66" i="71"/>
  <c r="DR64" i="71"/>
  <c r="DR69" i="71"/>
  <c r="DR72" i="71"/>
  <c r="DR77" i="71"/>
  <c r="DR82" i="71"/>
  <c r="DR74" i="71"/>
  <c r="DR70" i="71"/>
  <c r="DR78" i="71"/>
  <c r="DR84" i="71"/>
  <c r="DR86" i="71"/>
  <c r="DR68" i="71"/>
  <c r="DR73" i="71"/>
  <c r="DR76" i="71"/>
  <c r="DR81" i="71"/>
  <c r="DR60" i="71"/>
  <c r="DR85" i="71"/>
  <c r="DR80" i="71"/>
  <c r="DR83" i="71"/>
  <c r="DR65" i="71"/>
  <c r="DO47" i="71"/>
  <c r="DN47" i="71"/>
  <c r="DV48" i="71"/>
  <c r="DV52" i="71"/>
  <c r="DV56" i="71"/>
  <c r="DV50" i="71"/>
  <c r="DV54" i="71"/>
  <c r="DV49" i="71"/>
  <c r="DV53" i="71"/>
  <c r="DV58" i="71"/>
  <c r="DV62" i="71"/>
  <c r="DV59" i="71"/>
  <c r="DV63" i="71"/>
  <c r="DV60" i="71"/>
  <c r="DV67" i="71"/>
  <c r="DV71" i="71"/>
  <c r="DV75" i="71"/>
  <c r="DV79" i="71"/>
  <c r="DV55" i="71"/>
  <c r="DV66" i="71"/>
  <c r="DV64" i="71"/>
  <c r="DV51" i="71"/>
  <c r="DV61" i="71"/>
  <c r="DV74" i="71"/>
  <c r="DV82" i="71"/>
  <c r="DV68" i="71"/>
  <c r="DV73" i="71"/>
  <c r="DV76" i="71"/>
  <c r="DV57" i="71"/>
  <c r="DV65" i="71"/>
  <c r="DV69" i="71"/>
  <c r="DV72" i="71"/>
  <c r="DV77" i="71"/>
  <c r="DV81" i="71"/>
  <c r="DV86" i="71"/>
  <c r="DV70" i="71"/>
  <c r="DV78" i="71"/>
  <c r="DV80" i="71"/>
  <c r="DV83" i="71"/>
  <c r="DV84" i="71"/>
  <c r="DV85" i="71"/>
  <c r="DS49" i="71"/>
  <c r="DS53" i="71"/>
  <c r="DS51" i="71"/>
  <c r="DS55" i="71"/>
  <c r="DS50" i="71"/>
  <c r="DS54" i="71"/>
  <c r="DS48" i="71"/>
  <c r="DS56" i="71"/>
  <c r="DS59" i="71"/>
  <c r="DS63" i="71"/>
  <c r="DS60" i="71"/>
  <c r="DS64" i="71"/>
  <c r="DS68" i="71"/>
  <c r="DS72" i="71"/>
  <c r="DS76" i="71"/>
  <c r="DS57" i="71"/>
  <c r="DS61" i="71"/>
  <c r="DS67" i="71"/>
  <c r="DS58" i="71"/>
  <c r="DS62" i="71"/>
  <c r="DS65" i="71"/>
  <c r="DS52" i="71"/>
  <c r="DS66" i="71"/>
  <c r="DS70" i="71"/>
  <c r="DS75" i="71"/>
  <c r="DS78" i="71"/>
  <c r="DS83" i="71"/>
  <c r="DS69" i="71"/>
  <c r="DS77" i="71"/>
  <c r="DS73" i="71"/>
  <c r="DS82" i="71"/>
  <c r="DS85" i="71"/>
  <c r="DS84" i="71"/>
  <c r="DS86" i="71"/>
  <c r="DS79" i="71"/>
  <c r="DS80" i="71"/>
  <c r="DS81" i="71"/>
  <c r="DS74" i="71"/>
  <c r="DS71" i="71"/>
  <c r="DU51" i="71"/>
  <c r="DU55" i="71"/>
  <c r="DU49" i="71"/>
  <c r="DU53" i="71"/>
  <c r="DU48" i="71"/>
  <c r="DU52" i="71"/>
  <c r="DU54" i="71"/>
  <c r="DU57" i="71"/>
  <c r="DU61" i="71"/>
  <c r="DU50" i="71"/>
  <c r="DU58" i="71"/>
  <c r="DU62" i="71"/>
  <c r="DU66" i="71"/>
  <c r="DU70" i="71"/>
  <c r="DU74" i="71"/>
  <c r="DU78" i="71"/>
  <c r="DU65" i="71"/>
  <c r="DU60" i="71"/>
  <c r="DU56" i="71"/>
  <c r="DU68" i="71"/>
  <c r="DU71" i="71"/>
  <c r="DU73" i="71"/>
  <c r="DU76" i="71"/>
  <c r="DU79" i="71"/>
  <c r="DU81" i="71"/>
  <c r="DU85" i="71"/>
  <c r="DU59" i="71"/>
  <c r="DU64" i="71"/>
  <c r="DU72" i="71"/>
  <c r="DU75" i="71"/>
  <c r="DU80" i="71"/>
  <c r="DU83" i="71"/>
  <c r="DU67" i="71"/>
  <c r="DU69" i="71"/>
  <c r="DU77" i="71"/>
  <c r="DU86" i="71"/>
  <c r="DU63" i="71"/>
  <c r="DU84" i="71"/>
  <c r="DU82" i="71"/>
  <c r="DR18" i="68"/>
  <c r="DR20" i="68"/>
  <c r="DR22" i="68"/>
  <c r="DR24" i="68"/>
  <c r="DR26" i="68"/>
  <c r="DR21" i="68"/>
  <c r="DR29" i="68"/>
  <c r="DR31" i="68"/>
  <c r="DR33" i="68"/>
  <c r="DR35" i="68"/>
  <c r="DR37" i="68"/>
  <c r="DR39" i="68"/>
  <c r="DR41" i="68"/>
  <c r="DR43" i="68"/>
  <c r="DR45" i="68"/>
  <c r="DR23" i="68"/>
  <c r="DR19" i="68"/>
  <c r="DR25" i="68"/>
  <c r="DR30" i="68"/>
  <c r="DR38" i="68"/>
  <c r="DR46" i="68"/>
  <c r="DR32" i="68"/>
  <c r="DR40" i="68"/>
  <c r="DR42" i="68"/>
  <c r="DR47" i="68"/>
  <c r="DR49" i="68"/>
  <c r="DR51" i="68"/>
  <c r="DR53" i="68"/>
  <c r="DR55" i="68"/>
  <c r="DR57" i="68"/>
  <c r="DR59" i="68"/>
  <c r="DR61" i="68"/>
  <c r="DR63" i="68"/>
  <c r="DR65" i="68"/>
  <c r="DR67" i="68"/>
  <c r="DR69" i="68"/>
  <c r="DR71" i="68"/>
  <c r="DR73" i="68"/>
  <c r="DR75" i="68"/>
  <c r="DR77" i="68"/>
  <c r="DR79" i="68"/>
  <c r="DR27" i="68"/>
  <c r="DR28" i="68"/>
  <c r="DR36" i="68"/>
  <c r="DR44" i="68"/>
  <c r="DR48" i="68"/>
  <c r="DR50" i="68"/>
  <c r="DR52" i="68"/>
  <c r="DR54" i="68"/>
  <c r="DR56" i="68"/>
  <c r="DR58" i="68"/>
  <c r="DR60" i="68"/>
  <c r="DR62" i="68"/>
  <c r="DR64" i="68"/>
  <c r="DR66" i="68"/>
  <c r="DR68" i="68"/>
  <c r="DR70" i="68"/>
  <c r="DR74" i="68"/>
  <c r="DR34" i="68"/>
  <c r="DR72" i="68"/>
  <c r="DR81" i="68"/>
  <c r="DR83" i="68"/>
  <c r="DR85" i="68"/>
  <c r="DR87" i="68"/>
  <c r="DR89" i="68"/>
  <c r="DR91" i="68"/>
  <c r="DR93" i="68"/>
  <c r="DR78" i="68"/>
  <c r="DR80" i="68"/>
  <c r="DR82" i="68"/>
  <c r="DR84" i="68"/>
  <c r="DR86" i="68"/>
  <c r="DR88" i="68"/>
  <c r="DR90" i="68"/>
  <c r="DR92" i="68"/>
  <c r="DR116" i="68"/>
  <c r="DR95" i="68"/>
  <c r="DR99" i="68"/>
  <c r="DR103" i="68"/>
  <c r="DR76" i="68"/>
  <c r="DR94" i="68"/>
  <c r="DR96" i="68"/>
  <c r="DR98" i="68"/>
  <c r="DR100" i="68"/>
  <c r="DR102" i="68"/>
  <c r="DR104" i="68"/>
  <c r="DR106" i="68"/>
  <c r="DR108" i="68"/>
  <c r="DR110" i="68"/>
  <c r="DR112" i="68"/>
  <c r="DR114" i="68"/>
  <c r="DR97" i="68"/>
  <c r="DR101" i="68"/>
  <c r="DR111" i="68"/>
  <c r="DR105" i="68"/>
  <c r="DR113" i="68"/>
  <c r="DR107" i="68"/>
  <c r="DR115" i="68"/>
  <c r="DR109" i="68"/>
  <c r="DR117" i="68"/>
  <c r="DS18" i="68"/>
  <c r="DS20" i="68"/>
  <c r="DS22" i="68"/>
  <c r="DS24" i="68"/>
  <c r="DS19" i="68"/>
  <c r="DS21" i="68"/>
  <c r="DS23" i="68"/>
  <c r="DS25" i="68"/>
  <c r="DS26" i="68"/>
  <c r="DS29" i="68"/>
  <c r="DS31" i="68"/>
  <c r="DS33" i="68"/>
  <c r="DS35" i="68"/>
  <c r="DS37" i="68"/>
  <c r="DS39" i="68"/>
  <c r="DS41" i="68"/>
  <c r="DS43" i="68"/>
  <c r="DS27" i="68"/>
  <c r="DS28" i="68"/>
  <c r="DS30" i="68"/>
  <c r="DS32" i="68"/>
  <c r="DS34" i="68"/>
  <c r="DS36" i="68"/>
  <c r="DS38" i="68"/>
  <c r="DS40" i="68"/>
  <c r="DS44" i="68"/>
  <c r="DS48" i="68"/>
  <c r="DS50" i="68"/>
  <c r="DS52" i="68"/>
  <c r="DS54" i="68"/>
  <c r="DS56" i="68"/>
  <c r="DS58" i="68"/>
  <c r="DS60" i="68"/>
  <c r="DS62" i="68"/>
  <c r="DS64" i="68"/>
  <c r="DS66" i="68"/>
  <c r="DS68" i="68"/>
  <c r="DS70" i="68"/>
  <c r="DS72" i="68"/>
  <c r="DS74" i="68"/>
  <c r="DS46" i="68"/>
  <c r="DS45" i="68"/>
  <c r="DS49" i="68"/>
  <c r="DS57" i="68"/>
  <c r="DS65" i="68"/>
  <c r="DS51" i="68"/>
  <c r="DS53" i="68"/>
  <c r="DS61" i="68"/>
  <c r="DS69" i="68"/>
  <c r="DS55" i="68"/>
  <c r="DS71" i="68"/>
  <c r="DS76" i="68"/>
  <c r="DS79" i="68"/>
  <c r="DS42" i="68"/>
  <c r="DS59" i="68"/>
  <c r="DS77" i="68"/>
  <c r="DS81" i="68"/>
  <c r="DS83" i="68"/>
  <c r="DS63" i="68"/>
  <c r="DS73" i="68"/>
  <c r="DS75" i="68"/>
  <c r="DS67" i="68"/>
  <c r="DS80" i="68"/>
  <c r="DS86" i="68"/>
  <c r="DS90" i="68"/>
  <c r="DS93" i="68"/>
  <c r="DS95" i="68"/>
  <c r="DS97" i="68"/>
  <c r="DS99" i="68"/>
  <c r="DS101" i="68"/>
  <c r="DS103" i="68"/>
  <c r="DS105" i="68"/>
  <c r="DS107" i="68"/>
  <c r="DS109" i="68"/>
  <c r="DS111" i="68"/>
  <c r="DS113" i="68"/>
  <c r="DS115" i="68"/>
  <c r="DS117" i="68"/>
  <c r="DS82" i="68"/>
  <c r="DS87" i="68"/>
  <c r="DS91" i="68"/>
  <c r="DS47" i="68"/>
  <c r="DS78" i="68"/>
  <c r="DS84" i="68"/>
  <c r="DS88" i="68"/>
  <c r="DS92" i="68"/>
  <c r="DS94" i="68"/>
  <c r="DS96" i="68"/>
  <c r="DS98" i="68"/>
  <c r="DS100" i="68"/>
  <c r="DS102" i="68"/>
  <c r="DS104" i="68"/>
  <c r="DS106" i="68"/>
  <c r="DS108" i="68"/>
  <c r="DS110" i="68"/>
  <c r="DS112" i="68"/>
  <c r="DS114" i="68"/>
  <c r="DS116" i="68"/>
  <c r="DS85" i="68"/>
  <c r="DS89" i="68"/>
  <c r="DQ47" i="71"/>
  <c r="DM47" i="71"/>
  <c r="DU47" i="71"/>
  <c r="DU19" i="68"/>
  <c r="DU21" i="68"/>
  <c r="DU23" i="68"/>
  <c r="DU18" i="68"/>
  <c r="DU20" i="68"/>
  <c r="DU22" i="68"/>
  <c r="DU24" i="68"/>
  <c r="DU27" i="68"/>
  <c r="DU25" i="68"/>
  <c r="DU28" i="68"/>
  <c r="DU30" i="68"/>
  <c r="DU32" i="68"/>
  <c r="DU34" i="68"/>
  <c r="DU36" i="68"/>
  <c r="DU38" i="68"/>
  <c r="DU40" i="68"/>
  <c r="DU42" i="68"/>
  <c r="DU44" i="68"/>
  <c r="DU26" i="68"/>
  <c r="DU29" i="68"/>
  <c r="DU31" i="68"/>
  <c r="DU33" i="68"/>
  <c r="DU35" i="68"/>
  <c r="DU37" i="68"/>
  <c r="DU39" i="68"/>
  <c r="DU43" i="68"/>
  <c r="DU47" i="68"/>
  <c r="DU49" i="68"/>
  <c r="DU51" i="68"/>
  <c r="DU53" i="68"/>
  <c r="DU55" i="68"/>
  <c r="DU57" i="68"/>
  <c r="DU59" i="68"/>
  <c r="DU61" i="68"/>
  <c r="DU63" i="68"/>
  <c r="DU65" i="68"/>
  <c r="DU67" i="68"/>
  <c r="DU69" i="68"/>
  <c r="DU71" i="68"/>
  <c r="DU73" i="68"/>
  <c r="DU45" i="68"/>
  <c r="DU48" i="68"/>
  <c r="DU56" i="68"/>
  <c r="DU64" i="68"/>
  <c r="DU50" i="68"/>
  <c r="DU52" i="68"/>
  <c r="DU60" i="68"/>
  <c r="DU68" i="68"/>
  <c r="DU46" i="68"/>
  <c r="DU54" i="68"/>
  <c r="DU70" i="68"/>
  <c r="DU78" i="68"/>
  <c r="DU41" i="68"/>
  <c r="DU58" i="68"/>
  <c r="DU76" i="68"/>
  <c r="DU80" i="68"/>
  <c r="DU82" i="68"/>
  <c r="DU84" i="68"/>
  <c r="DU62" i="68"/>
  <c r="DU72" i="68"/>
  <c r="DU79" i="68"/>
  <c r="DU66" i="68"/>
  <c r="DU74" i="68"/>
  <c r="DU85" i="68"/>
  <c r="DU89" i="68"/>
  <c r="DU94" i="68"/>
  <c r="DU96" i="68"/>
  <c r="DU98" i="68"/>
  <c r="DU100" i="68"/>
  <c r="DU102" i="68"/>
  <c r="DU104" i="68"/>
  <c r="DU106" i="68"/>
  <c r="DU108" i="68"/>
  <c r="DU110" i="68"/>
  <c r="DU112" i="68"/>
  <c r="DU114" i="68"/>
  <c r="DU116" i="68"/>
  <c r="DU88" i="68"/>
  <c r="DU92" i="68"/>
  <c r="DU75" i="68"/>
  <c r="DU81" i="68"/>
  <c r="DU86" i="68"/>
  <c r="DU90" i="68"/>
  <c r="DU77" i="68"/>
  <c r="DU83" i="68"/>
  <c r="DU87" i="68"/>
  <c r="DU91" i="68"/>
  <c r="DU93" i="68"/>
  <c r="DU95" i="68"/>
  <c r="DU97" i="68"/>
  <c r="DU99" i="68"/>
  <c r="DU101" i="68"/>
  <c r="DU103" i="68"/>
  <c r="DU105" i="68"/>
  <c r="DU107" i="68"/>
  <c r="DU109" i="68"/>
  <c r="DU111" i="68"/>
  <c r="DU113" i="68"/>
  <c r="DU115" i="68"/>
  <c r="DU117" i="68"/>
  <c r="DR47" i="71"/>
  <c r="DW18" i="68"/>
  <c r="DW20" i="68"/>
  <c r="DW22" i="68"/>
  <c r="DW24" i="68"/>
  <c r="DW19" i="68"/>
  <c r="DW21" i="68"/>
  <c r="DW23" i="68"/>
  <c r="DW26" i="68"/>
  <c r="DW29" i="68"/>
  <c r="DW31" i="68"/>
  <c r="DW33" i="68"/>
  <c r="DW35" i="68"/>
  <c r="DW37" i="68"/>
  <c r="DW39" i="68"/>
  <c r="DW41" i="68"/>
  <c r="DW43" i="68"/>
  <c r="DW25" i="68"/>
  <c r="DW28" i="68"/>
  <c r="DW30" i="68"/>
  <c r="DW32" i="68"/>
  <c r="DW34" i="68"/>
  <c r="DW36" i="68"/>
  <c r="DW38" i="68"/>
  <c r="DW40" i="68"/>
  <c r="DW27" i="68"/>
  <c r="DW42" i="68"/>
  <c r="DW46" i="68"/>
  <c r="DW48" i="68"/>
  <c r="DW50" i="68"/>
  <c r="DW52" i="68"/>
  <c r="DW54" i="68"/>
  <c r="DW56" i="68"/>
  <c r="DW58" i="68"/>
  <c r="DW60" i="68"/>
  <c r="DW62" i="68"/>
  <c r="DW64" i="68"/>
  <c r="DW66" i="68"/>
  <c r="DW68" i="68"/>
  <c r="DW70" i="68"/>
  <c r="DW72" i="68"/>
  <c r="DW74" i="68"/>
  <c r="DW44" i="68"/>
  <c r="DW47" i="68"/>
  <c r="DW55" i="68"/>
  <c r="DW63" i="68"/>
  <c r="DW71" i="68"/>
  <c r="DW49" i="68"/>
  <c r="DW51" i="68"/>
  <c r="DW59" i="68"/>
  <c r="DW67" i="68"/>
  <c r="DW53" i="68"/>
  <c r="DW69" i="68"/>
  <c r="DW75" i="68"/>
  <c r="DW77" i="68"/>
  <c r="DW57" i="68"/>
  <c r="DW81" i="68"/>
  <c r="DW83" i="68"/>
  <c r="DW45" i="68"/>
  <c r="DW61" i="68"/>
  <c r="DW78" i="68"/>
  <c r="DW65" i="68"/>
  <c r="DW73" i="68"/>
  <c r="DW88" i="68"/>
  <c r="DW92" i="68"/>
  <c r="DW93" i="68"/>
  <c r="DW95" i="68"/>
  <c r="DW97" i="68"/>
  <c r="DW99" i="68"/>
  <c r="DW101" i="68"/>
  <c r="DW103" i="68"/>
  <c r="DW105" i="68"/>
  <c r="DW107" i="68"/>
  <c r="DW109" i="68"/>
  <c r="DW111" i="68"/>
  <c r="DW113" i="68"/>
  <c r="DW115" i="68"/>
  <c r="DW117" i="68"/>
  <c r="DW79" i="68"/>
  <c r="DW84" i="68"/>
  <c r="DW87" i="68"/>
  <c r="DW80" i="68"/>
  <c r="DW85" i="68"/>
  <c r="DW89" i="68"/>
  <c r="DW76" i="68"/>
  <c r="DW82" i="68"/>
  <c r="DW86" i="68"/>
  <c r="DW90" i="68"/>
  <c r="DW94" i="68"/>
  <c r="DW96" i="68"/>
  <c r="DW98" i="68"/>
  <c r="DW100" i="68"/>
  <c r="DW102" i="68"/>
  <c r="DW104" i="68"/>
  <c r="DW106" i="68"/>
  <c r="DW108" i="68"/>
  <c r="DW110" i="68"/>
  <c r="DW112" i="68"/>
  <c r="DW114" i="68"/>
  <c r="DW116" i="68"/>
  <c r="DW91" i="68"/>
  <c r="DX50" i="71"/>
  <c r="DX54" i="71"/>
  <c r="DX48" i="71"/>
  <c r="DX52" i="71"/>
  <c r="DX51" i="71"/>
  <c r="DX53" i="71"/>
  <c r="DX56" i="71"/>
  <c r="DX60" i="71"/>
  <c r="DX49" i="71"/>
  <c r="DX57" i="71"/>
  <c r="DX61" i="71"/>
  <c r="DX65" i="71"/>
  <c r="DX69" i="71"/>
  <c r="DX73" i="71"/>
  <c r="DX77" i="71"/>
  <c r="DX64" i="71"/>
  <c r="DX59" i="71"/>
  <c r="DX63" i="71"/>
  <c r="DX66" i="71"/>
  <c r="DX58" i="71"/>
  <c r="DX70" i="71"/>
  <c r="DX72" i="71"/>
  <c r="DX75" i="71"/>
  <c r="DX78" i="71"/>
  <c r="DX80" i="71"/>
  <c r="DX84" i="71"/>
  <c r="DX62" i="71"/>
  <c r="DX67" i="71"/>
  <c r="DX82" i="71"/>
  <c r="DX85" i="71"/>
  <c r="DX55" i="71"/>
  <c r="DX71" i="71"/>
  <c r="DX74" i="71"/>
  <c r="DX68" i="71"/>
  <c r="DX83" i="71"/>
  <c r="DX76" i="71"/>
  <c r="DX79" i="71"/>
  <c r="DX81" i="71"/>
  <c r="DX86" i="71"/>
  <c r="DX19" i="68"/>
  <c r="DX21" i="68"/>
  <c r="DX23" i="68"/>
  <c r="DX25" i="68"/>
  <c r="DX27" i="68"/>
  <c r="DX18" i="68"/>
  <c r="DX28" i="68"/>
  <c r="DX30" i="68"/>
  <c r="DX32" i="68"/>
  <c r="DX34" i="68"/>
  <c r="DX36" i="68"/>
  <c r="DX38" i="68"/>
  <c r="DX40" i="68"/>
  <c r="DX42" i="68"/>
  <c r="DX44" i="68"/>
  <c r="DX46" i="68"/>
  <c r="DX20" i="68"/>
  <c r="DX26" i="68"/>
  <c r="DX24" i="68"/>
  <c r="DX35" i="68"/>
  <c r="DX29" i="68"/>
  <c r="DX37" i="68"/>
  <c r="DX43" i="68"/>
  <c r="DX48" i="68"/>
  <c r="DX50" i="68"/>
  <c r="DX52" i="68"/>
  <c r="DX54" i="68"/>
  <c r="DX56" i="68"/>
  <c r="DX58" i="68"/>
  <c r="DX60" i="68"/>
  <c r="DX62" i="68"/>
  <c r="DX64" i="68"/>
  <c r="DX66" i="68"/>
  <c r="DX68" i="68"/>
  <c r="DX70" i="68"/>
  <c r="DX72" i="68"/>
  <c r="DX74" i="68"/>
  <c r="DX76" i="68"/>
  <c r="DX78" i="68"/>
  <c r="DX22" i="68"/>
  <c r="DX33" i="68"/>
  <c r="DX41" i="68"/>
  <c r="DX45" i="68"/>
  <c r="DX47" i="68"/>
  <c r="DX49" i="68"/>
  <c r="DX51" i="68"/>
  <c r="DX53" i="68"/>
  <c r="DX55" i="68"/>
  <c r="DX57" i="68"/>
  <c r="DX59" i="68"/>
  <c r="DX61" i="68"/>
  <c r="DX63" i="68"/>
  <c r="DX65" i="68"/>
  <c r="DX67" i="68"/>
  <c r="DX69" i="68"/>
  <c r="DX71" i="68"/>
  <c r="DX31" i="68"/>
  <c r="DX39" i="68"/>
  <c r="DX73" i="68"/>
  <c r="DX79" i="68"/>
  <c r="DX80" i="68"/>
  <c r="DX82" i="68"/>
  <c r="DX84" i="68"/>
  <c r="DX86" i="68"/>
  <c r="DX88" i="68"/>
  <c r="DX90" i="68"/>
  <c r="DX92" i="68"/>
  <c r="DX75" i="68"/>
  <c r="DX77" i="68"/>
  <c r="DX81" i="68"/>
  <c r="DX83" i="68"/>
  <c r="DX85" i="68"/>
  <c r="DX87" i="68"/>
  <c r="DX89" i="68"/>
  <c r="DX91" i="68"/>
  <c r="DX115" i="68"/>
  <c r="DX96" i="68"/>
  <c r="DX100" i="68"/>
  <c r="DX93" i="68"/>
  <c r="DX95" i="68"/>
  <c r="DX97" i="68"/>
  <c r="DX99" i="68"/>
  <c r="DX101" i="68"/>
  <c r="DX103" i="68"/>
  <c r="DX105" i="68"/>
  <c r="DX107" i="68"/>
  <c r="DX109" i="68"/>
  <c r="DX111" i="68"/>
  <c r="DX113" i="68"/>
  <c r="DX117" i="68"/>
  <c r="DX94" i="68"/>
  <c r="DX98" i="68"/>
  <c r="DX102" i="68"/>
  <c r="DX108" i="68"/>
  <c r="DX116" i="68"/>
  <c r="DX110" i="68"/>
  <c r="DX104" i="68"/>
  <c r="DX112" i="68"/>
  <c r="DX106" i="68"/>
  <c r="DX114" i="68"/>
  <c r="DS47" i="71"/>
  <c r="DT47" i="71"/>
  <c r="DZ48" i="71"/>
  <c r="DZ52" i="71"/>
  <c r="DZ56" i="71"/>
  <c r="DZ50" i="71"/>
  <c r="DZ54" i="71"/>
  <c r="DZ49" i="71"/>
  <c r="DZ53" i="71"/>
  <c r="DZ58" i="71"/>
  <c r="DZ62" i="71"/>
  <c r="DZ55" i="71"/>
  <c r="DZ59" i="71"/>
  <c r="DZ63" i="71"/>
  <c r="DZ57" i="71"/>
  <c r="DZ61" i="71"/>
  <c r="DZ67" i="71"/>
  <c r="DZ71" i="71"/>
  <c r="DZ75" i="71"/>
  <c r="DZ79" i="71"/>
  <c r="DZ66" i="71"/>
  <c r="DZ51" i="71"/>
  <c r="DZ64" i="71"/>
  <c r="DZ65" i="71"/>
  <c r="DZ68" i="71"/>
  <c r="DZ73" i="71"/>
  <c r="DZ76" i="71"/>
  <c r="DZ82" i="71"/>
  <c r="DZ70" i="71"/>
  <c r="DZ78" i="71"/>
  <c r="DZ60" i="71"/>
  <c r="DZ74" i="71"/>
  <c r="DZ69" i="71"/>
  <c r="DZ77" i="71"/>
  <c r="DZ80" i="71"/>
  <c r="DZ83" i="71"/>
  <c r="DZ86" i="71"/>
  <c r="DZ72" i="71"/>
  <c r="DZ85" i="71"/>
  <c r="DZ81" i="71"/>
  <c r="DZ84" i="71"/>
  <c r="EA49" i="71"/>
  <c r="EA53" i="71"/>
  <c r="EA51" i="71"/>
  <c r="EA55" i="71"/>
  <c r="EA50" i="71"/>
  <c r="EA54" i="71"/>
  <c r="EA59" i="71"/>
  <c r="EA63" i="71"/>
  <c r="EA52" i="71"/>
  <c r="EA60" i="71"/>
  <c r="EA56" i="71"/>
  <c r="EA64" i="71"/>
  <c r="EA68" i="71"/>
  <c r="EA72" i="71"/>
  <c r="EA76" i="71"/>
  <c r="EA57" i="71"/>
  <c r="EA61" i="71"/>
  <c r="EA67" i="71"/>
  <c r="EA48" i="71"/>
  <c r="EA58" i="71"/>
  <c r="EA62" i="71"/>
  <c r="EA65" i="71"/>
  <c r="EA71" i="71"/>
  <c r="EA74" i="71"/>
  <c r="EA79" i="71"/>
  <c r="EA83" i="71"/>
  <c r="EA73" i="71"/>
  <c r="EA69" i="71"/>
  <c r="EA77" i="71"/>
  <c r="EA66" i="71"/>
  <c r="EA81" i="71"/>
  <c r="EA75" i="71"/>
  <c r="EA80" i="71"/>
  <c r="EA86" i="71"/>
  <c r="EA84" i="71"/>
  <c r="EA78" i="71"/>
  <c r="EA85" i="71"/>
  <c r="EA70" i="71"/>
  <c r="EA82" i="71"/>
  <c r="DT19" i="68"/>
  <c r="DT21" i="68"/>
  <c r="DT23" i="68"/>
  <c r="DT25" i="68"/>
  <c r="DT27" i="68"/>
  <c r="DT20" i="68"/>
  <c r="DT28" i="68"/>
  <c r="DT30" i="68"/>
  <c r="DT32" i="68"/>
  <c r="DT34" i="68"/>
  <c r="DT36" i="68"/>
  <c r="DT38" i="68"/>
  <c r="DT40" i="68"/>
  <c r="DT42" i="68"/>
  <c r="DT44" i="68"/>
  <c r="DT46" i="68"/>
  <c r="DT22" i="68"/>
  <c r="DT18" i="68"/>
  <c r="DT29" i="68"/>
  <c r="DT37" i="68"/>
  <c r="DT45" i="68"/>
  <c r="DT31" i="68"/>
  <c r="DT39" i="68"/>
  <c r="DT41" i="68"/>
  <c r="DT48" i="68"/>
  <c r="DT50" i="68"/>
  <c r="DT52" i="68"/>
  <c r="DT54" i="68"/>
  <c r="DT56" i="68"/>
  <c r="DT58" i="68"/>
  <c r="DT60" i="68"/>
  <c r="DT62" i="68"/>
  <c r="DT64" i="68"/>
  <c r="DT66" i="68"/>
  <c r="DT68" i="68"/>
  <c r="DT70" i="68"/>
  <c r="DT72" i="68"/>
  <c r="DT74" i="68"/>
  <c r="DT76" i="68"/>
  <c r="DT78" i="68"/>
  <c r="DT24" i="68"/>
  <c r="DT26" i="68"/>
  <c r="DT35" i="68"/>
  <c r="DT43" i="68"/>
  <c r="DT47" i="68"/>
  <c r="DT49" i="68"/>
  <c r="DT51" i="68"/>
  <c r="DT53" i="68"/>
  <c r="DT55" i="68"/>
  <c r="DT57" i="68"/>
  <c r="DT59" i="68"/>
  <c r="DT61" i="68"/>
  <c r="DT63" i="68"/>
  <c r="DT65" i="68"/>
  <c r="DT67" i="68"/>
  <c r="DT69" i="68"/>
  <c r="DT71" i="68"/>
  <c r="DT73" i="68"/>
  <c r="DT75" i="68"/>
  <c r="DT33" i="68"/>
  <c r="DT80" i="68"/>
  <c r="DT82" i="68"/>
  <c r="DT84" i="68"/>
  <c r="DT86" i="68"/>
  <c r="DT88" i="68"/>
  <c r="DT90" i="68"/>
  <c r="DT92" i="68"/>
  <c r="DT79" i="68"/>
  <c r="DT77" i="68"/>
  <c r="DT81" i="68"/>
  <c r="DT83" i="68"/>
  <c r="DT85" i="68"/>
  <c r="DT87" i="68"/>
  <c r="DT89" i="68"/>
  <c r="DT91" i="68"/>
  <c r="DT117" i="68"/>
  <c r="DT94" i="68"/>
  <c r="DT98" i="68"/>
  <c r="DT100" i="68"/>
  <c r="DT102" i="68"/>
  <c r="DT93" i="68"/>
  <c r="DT95" i="68"/>
  <c r="DT97" i="68"/>
  <c r="DT99" i="68"/>
  <c r="DT101" i="68"/>
  <c r="DT103" i="68"/>
  <c r="DT105" i="68"/>
  <c r="DT107" i="68"/>
  <c r="DT109" i="68"/>
  <c r="DT111" i="68"/>
  <c r="DT113" i="68"/>
  <c r="DT115" i="68"/>
  <c r="DT96" i="68"/>
  <c r="DT110" i="68"/>
  <c r="DT106" i="68"/>
  <c r="DT104" i="68"/>
  <c r="DT112" i="68"/>
  <c r="DT114" i="68"/>
  <c r="DT108" i="68"/>
  <c r="DT116" i="68"/>
  <c r="EB19" i="68"/>
  <c r="EB21" i="68"/>
  <c r="EB23" i="68"/>
  <c r="EB25" i="68"/>
  <c r="EB26" i="68"/>
  <c r="EB28" i="68"/>
  <c r="EB30" i="68"/>
  <c r="EB32" i="68"/>
  <c r="EB34" i="68"/>
  <c r="EB36" i="68"/>
  <c r="EB38" i="68"/>
  <c r="EB40" i="68"/>
  <c r="EB42" i="68"/>
  <c r="EB44" i="68"/>
  <c r="EB46" i="68"/>
  <c r="EB18" i="68"/>
  <c r="EB24" i="68"/>
  <c r="EB22" i="68"/>
  <c r="EB33" i="68"/>
  <c r="EB27" i="68"/>
  <c r="EB35" i="68"/>
  <c r="EB41" i="68"/>
  <c r="EB48" i="68"/>
  <c r="EB50" i="68"/>
  <c r="EB52" i="68"/>
  <c r="EB54" i="68"/>
  <c r="EB56" i="68"/>
  <c r="EB58" i="68"/>
  <c r="EB60" i="68"/>
  <c r="EB62" i="68"/>
  <c r="EB64" i="68"/>
  <c r="EB66" i="68"/>
  <c r="EB68" i="68"/>
  <c r="EB70" i="68"/>
  <c r="EB72" i="68"/>
  <c r="EB74" i="68"/>
  <c r="EB76" i="68"/>
  <c r="EB78" i="68"/>
  <c r="EB20" i="68"/>
  <c r="EB31" i="68"/>
  <c r="EB39" i="68"/>
  <c r="EB43" i="68"/>
  <c r="EB47" i="68"/>
  <c r="EB49" i="68"/>
  <c r="EB51" i="68"/>
  <c r="EB53" i="68"/>
  <c r="EB55" i="68"/>
  <c r="EB57" i="68"/>
  <c r="EB59" i="68"/>
  <c r="EB61" i="68"/>
  <c r="EB63" i="68"/>
  <c r="EB65" i="68"/>
  <c r="EB67" i="68"/>
  <c r="EB69" i="68"/>
  <c r="EB71" i="68"/>
  <c r="EB45" i="68"/>
  <c r="EB73" i="68"/>
  <c r="EB29" i="68"/>
  <c r="EB37" i="68"/>
  <c r="EB77" i="68"/>
  <c r="EB80" i="68"/>
  <c r="EB82" i="68"/>
  <c r="EB84" i="68"/>
  <c r="EB86" i="68"/>
  <c r="EB88" i="68"/>
  <c r="EB90" i="68"/>
  <c r="EB92" i="68"/>
  <c r="EB81" i="68"/>
  <c r="EB83" i="68"/>
  <c r="EB85" i="68"/>
  <c r="EB87" i="68"/>
  <c r="EB89" i="68"/>
  <c r="EB91" i="68"/>
  <c r="EB79" i="68"/>
  <c r="EB117" i="68"/>
  <c r="EB94" i="68"/>
  <c r="EB98" i="68"/>
  <c r="EB93" i="68"/>
  <c r="EB95" i="68"/>
  <c r="EB97" i="68"/>
  <c r="EB99" i="68"/>
  <c r="EB101" i="68"/>
  <c r="EB103" i="68"/>
  <c r="EB105" i="68"/>
  <c r="EB107" i="68"/>
  <c r="EB109" i="68"/>
  <c r="EB111" i="68"/>
  <c r="EB113" i="68"/>
  <c r="EB115" i="68"/>
  <c r="EB75" i="68"/>
  <c r="EB96" i="68"/>
  <c r="EB100" i="68"/>
  <c r="EB102" i="68"/>
  <c r="EB106" i="68"/>
  <c r="EB108" i="68"/>
  <c r="EB116" i="68"/>
  <c r="EB110" i="68"/>
  <c r="EB104" i="68"/>
  <c r="EB112" i="68"/>
  <c r="EB114" i="68"/>
  <c r="DV18" i="68"/>
  <c r="DV20" i="68"/>
  <c r="DV22" i="68"/>
  <c r="DV24" i="68"/>
  <c r="DV26" i="68"/>
  <c r="DV19" i="68"/>
  <c r="DV29" i="68"/>
  <c r="DV31" i="68"/>
  <c r="DV33" i="68"/>
  <c r="DV35" i="68"/>
  <c r="DV37" i="68"/>
  <c r="DV39" i="68"/>
  <c r="DV41" i="68"/>
  <c r="DV43" i="68"/>
  <c r="DV45" i="68"/>
  <c r="DV21" i="68"/>
  <c r="DV27" i="68"/>
  <c r="DV28" i="68"/>
  <c r="DV36" i="68"/>
  <c r="DV30" i="68"/>
  <c r="DV38" i="68"/>
  <c r="DV44" i="68"/>
  <c r="DV47" i="68"/>
  <c r="DV49" i="68"/>
  <c r="DV51" i="68"/>
  <c r="DV53" i="68"/>
  <c r="DV55" i="68"/>
  <c r="DV57" i="68"/>
  <c r="DV59" i="68"/>
  <c r="DV61" i="68"/>
  <c r="DV63" i="68"/>
  <c r="DV65" i="68"/>
  <c r="DV67" i="68"/>
  <c r="DV69" i="68"/>
  <c r="DV71" i="68"/>
  <c r="DV73" i="68"/>
  <c r="DV75" i="68"/>
  <c r="DV77" i="68"/>
  <c r="DV79" i="68"/>
  <c r="DV23" i="68"/>
  <c r="DV25" i="68"/>
  <c r="DV34" i="68"/>
  <c r="DV42" i="68"/>
  <c r="DV46" i="68"/>
  <c r="DV48" i="68"/>
  <c r="DV50" i="68"/>
  <c r="DV52" i="68"/>
  <c r="DV54" i="68"/>
  <c r="DV56" i="68"/>
  <c r="DV58" i="68"/>
  <c r="DV60" i="68"/>
  <c r="DV62" i="68"/>
  <c r="DV64" i="68"/>
  <c r="DV66" i="68"/>
  <c r="DV68" i="68"/>
  <c r="DV70" i="68"/>
  <c r="DV72" i="68"/>
  <c r="DV32" i="68"/>
  <c r="DV40" i="68"/>
  <c r="DV74" i="68"/>
  <c r="DV81" i="68"/>
  <c r="DV83" i="68"/>
  <c r="DV85" i="68"/>
  <c r="DV87" i="68"/>
  <c r="DV89" i="68"/>
  <c r="DV91" i="68"/>
  <c r="DV78" i="68"/>
  <c r="DV76" i="68"/>
  <c r="DV80" i="68"/>
  <c r="DV82" i="68"/>
  <c r="DV84" i="68"/>
  <c r="DV86" i="68"/>
  <c r="DV88" i="68"/>
  <c r="DV90" i="68"/>
  <c r="DV92" i="68"/>
  <c r="DV116" i="68"/>
  <c r="DV97" i="68"/>
  <c r="DV101" i="68"/>
  <c r="DV103" i="68"/>
  <c r="DV94" i="68"/>
  <c r="DV96" i="68"/>
  <c r="DV98" i="68"/>
  <c r="DV100" i="68"/>
  <c r="DV102" i="68"/>
  <c r="DV104" i="68"/>
  <c r="DV106" i="68"/>
  <c r="DV108" i="68"/>
  <c r="DV110" i="68"/>
  <c r="DV112" i="68"/>
  <c r="DV114" i="68"/>
  <c r="DV93" i="68"/>
  <c r="DV95" i="68"/>
  <c r="DV99" i="68"/>
  <c r="DV109" i="68"/>
  <c r="DV111" i="68"/>
  <c r="DV113" i="68"/>
  <c r="DV107" i="68"/>
  <c r="DV115" i="68"/>
  <c r="DV117" i="68"/>
  <c r="DV105" i="68"/>
  <c r="DV47" i="71"/>
  <c r="DY51" i="71"/>
  <c r="DY55" i="71"/>
  <c r="DY49" i="71"/>
  <c r="DY53" i="71"/>
  <c r="DY48" i="71"/>
  <c r="DY52" i="71"/>
  <c r="DY50" i="71"/>
  <c r="DY57" i="71"/>
  <c r="DY61" i="71"/>
  <c r="DY58" i="71"/>
  <c r="DY62" i="71"/>
  <c r="DY59" i="71"/>
  <c r="DY63" i="71"/>
  <c r="DY66" i="71"/>
  <c r="DY70" i="71"/>
  <c r="DY74" i="71"/>
  <c r="DY78" i="71"/>
  <c r="DY54" i="71"/>
  <c r="DY60" i="71"/>
  <c r="DY65" i="71"/>
  <c r="DY56" i="71"/>
  <c r="DY67" i="71"/>
  <c r="DY81" i="71"/>
  <c r="DY85" i="71"/>
  <c r="DY69" i="71"/>
  <c r="DY72" i="71"/>
  <c r="DY75" i="71"/>
  <c r="DY77" i="71"/>
  <c r="DY68" i="71"/>
  <c r="DY71" i="71"/>
  <c r="DY73" i="71"/>
  <c r="DY76" i="71"/>
  <c r="DY64" i="71"/>
  <c r="DY82" i="71"/>
  <c r="DY84" i="71"/>
  <c r="DY79" i="71"/>
  <c r="DY80" i="71"/>
  <c r="DY83" i="71"/>
  <c r="DY86" i="71"/>
  <c r="DW49" i="71"/>
  <c r="DW53" i="71"/>
  <c r="DW51" i="71"/>
  <c r="DW55" i="71"/>
  <c r="DW50" i="71"/>
  <c r="DW54" i="71"/>
  <c r="DW59" i="71"/>
  <c r="DW63" i="71"/>
  <c r="DW56" i="71"/>
  <c r="DW60" i="71"/>
  <c r="DW64" i="71"/>
  <c r="DW68" i="71"/>
  <c r="DW72" i="71"/>
  <c r="DW76" i="71"/>
  <c r="DW58" i="71"/>
  <c r="DW62" i="71"/>
  <c r="DW67" i="71"/>
  <c r="DW52" i="71"/>
  <c r="DW57" i="71"/>
  <c r="DW61" i="71"/>
  <c r="DW65" i="71"/>
  <c r="DW69" i="71"/>
  <c r="DW77" i="71"/>
  <c r="DW83" i="71"/>
  <c r="DW48" i="71"/>
  <c r="DW66" i="71"/>
  <c r="DW71" i="71"/>
  <c r="DW74" i="71"/>
  <c r="DW70" i="71"/>
  <c r="DW75" i="71"/>
  <c r="DW78" i="71"/>
  <c r="DW84" i="71"/>
  <c r="DW79" i="71"/>
  <c r="DW81" i="71"/>
  <c r="DW86" i="71"/>
  <c r="DW82" i="71"/>
  <c r="DW85" i="71"/>
  <c r="DW73" i="71"/>
  <c r="DW80" i="71"/>
  <c r="DZ47" i="71"/>
  <c r="EA47" i="71"/>
  <c r="DX47" i="71"/>
  <c r="DY47" i="71"/>
  <c r="EA18" i="68"/>
  <c r="EA20" i="68"/>
  <c r="EA22" i="68"/>
  <c r="EA24" i="68"/>
  <c r="EA19" i="68"/>
  <c r="EA21" i="68"/>
  <c r="EA23" i="68"/>
  <c r="EA27" i="68"/>
  <c r="EA29" i="68"/>
  <c r="EA31" i="68"/>
  <c r="EA33" i="68"/>
  <c r="EA35" i="68"/>
  <c r="EA37" i="68"/>
  <c r="EA39" i="68"/>
  <c r="EA41" i="68"/>
  <c r="EA43" i="68"/>
  <c r="EA26" i="68"/>
  <c r="EA28" i="68"/>
  <c r="EA30" i="68"/>
  <c r="EA32" i="68"/>
  <c r="EA34" i="68"/>
  <c r="EA36" i="68"/>
  <c r="EA38" i="68"/>
  <c r="EA40" i="68"/>
  <c r="EA25" i="68"/>
  <c r="EA44" i="68"/>
  <c r="EA48" i="68"/>
  <c r="EA50" i="68"/>
  <c r="EA52" i="68"/>
  <c r="EA54" i="68"/>
  <c r="EA56" i="68"/>
  <c r="EA58" i="68"/>
  <c r="EA60" i="68"/>
  <c r="EA62" i="68"/>
  <c r="EA64" i="68"/>
  <c r="EA66" i="68"/>
  <c r="EA68" i="68"/>
  <c r="EA70" i="68"/>
  <c r="EA72" i="68"/>
  <c r="EA74" i="68"/>
  <c r="EA45" i="68"/>
  <c r="EA46" i="68"/>
  <c r="EA42" i="68"/>
  <c r="EA53" i="68"/>
  <c r="EA61" i="68"/>
  <c r="EA69" i="68"/>
  <c r="EA47" i="68"/>
  <c r="EA49" i="68"/>
  <c r="EA57" i="68"/>
  <c r="EA65" i="68"/>
  <c r="EA51" i="68"/>
  <c r="EA67" i="68"/>
  <c r="EA73" i="68"/>
  <c r="EA55" i="68"/>
  <c r="EA71" i="68"/>
  <c r="EA78" i="68"/>
  <c r="EA81" i="68"/>
  <c r="EA83" i="68"/>
  <c r="EA59" i="68"/>
  <c r="EA75" i="68"/>
  <c r="EA76" i="68"/>
  <c r="EA79" i="68"/>
  <c r="EA63" i="68"/>
  <c r="EA84" i="68"/>
  <c r="EA86" i="68"/>
  <c r="EA90" i="68"/>
  <c r="EA93" i="68"/>
  <c r="EA95" i="68"/>
  <c r="EA97" i="68"/>
  <c r="EA99" i="68"/>
  <c r="EA101" i="68"/>
  <c r="EA103" i="68"/>
  <c r="EA105" i="68"/>
  <c r="EA107" i="68"/>
  <c r="EA109" i="68"/>
  <c r="EA111" i="68"/>
  <c r="EA113" i="68"/>
  <c r="EA115" i="68"/>
  <c r="EA117" i="68"/>
  <c r="EA89" i="68"/>
  <c r="EA87" i="68"/>
  <c r="EA91" i="68"/>
  <c r="EA80" i="68"/>
  <c r="EA88" i="68"/>
  <c r="EA92" i="68"/>
  <c r="EA94" i="68"/>
  <c r="EA96" i="68"/>
  <c r="EA98" i="68"/>
  <c r="EA100" i="68"/>
  <c r="EA102" i="68"/>
  <c r="EA104" i="68"/>
  <c r="EA106" i="68"/>
  <c r="EA108" i="68"/>
  <c r="EA110" i="68"/>
  <c r="EA112" i="68"/>
  <c r="EA114" i="68"/>
  <c r="EA116" i="68"/>
  <c r="EA77" i="68"/>
  <c r="EA82" i="68"/>
  <c r="EA85" i="68"/>
  <c r="DW47" i="71"/>
  <c r="EC19" i="68"/>
  <c r="EC21" i="68"/>
  <c r="EC23" i="68"/>
  <c r="EC18" i="68"/>
  <c r="EC20" i="68"/>
  <c r="EC22" i="68"/>
  <c r="EC26" i="68"/>
  <c r="EC28" i="68"/>
  <c r="EC30" i="68"/>
  <c r="EC32" i="68"/>
  <c r="EC34" i="68"/>
  <c r="EC36" i="68"/>
  <c r="EC38" i="68"/>
  <c r="EC40" i="68"/>
  <c r="EC42" i="68"/>
  <c r="EC44" i="68"/>
  <c r="EC25" i="68"/>
  <c r="EC27" i="68"/>
  <c r="EC29" i="68"/>
  <c r="EC31" i="68"/>
  <c r="EC33" i="68"/>
  <c r="EC35" i="68"/>
  <c r="EC37" i="68"/>
  <c r="EC39" i="68"/>
  <c r="EC24" i="68"/>
  <c r="EC43" i="68"/>
  <c r="EC46" i="68"/>
  <c r="EC47" i="68"/>
  <c r="EC49" i="68"/>
  <c r="EC51" i="68"/>
  <c r="EC53" i="68"/>
  <c r="EC55" i="68"/>
  <c r="EC57" i="68"/>
  <c r="EC59" i="68"/>
  <c r="EC61" i="68"/>
  <c r="EC63" i="68"/>
  <c r="EC65" i="68"/>
  <c r="EC67" i="68"/>
  <c r="EC69" i="68"/>
  <c r="EC71" i="68"/>
  <c r="EC73" i="68"/>
  <c r="EC45" i="68"/>
  <c r="EC41" i="68"/>
  <c r="EC52" i="68"/>
  <c r="EC60" i="68"/>
  <c r="EC68" i="68"/>
  <c r="EC48" i="68"/>
  <c r="EC56" i="68"/>
  <c r="EC64" i="68"/>
  <c r="EC50" i="68"/>
  <c r="EC66" i="68"/>
  <c r="EC72" i="68"/>
  <c r="EC75" i="68"/>
  <c r="EC79" i="68"/>
  <c r="EC54" i="68"/>
  <c r="EC70" i="68"/>
  <c r="EC74" i="68"/>
  <c r="EC77" i="68"/>
  <c r="EC80" i="68"/>
  <c r="EC82" i="68"/>
  <c r="EC84" i="68"/>
  <c r="EC58" i="68"/>
  <c r="EC78" i="68"/>
  <c r="EC62" i="68"/>
  <c r="EC83" i="68"/>
  <c r="EC85" i="68"/>
  <c r="EC89" i="68"/>
  <c r="EC94" i="68"/>
  <c r="EC96" i="68"/>
  <c r="EC98" i="68"/>
  <c r="EC100" i="68"/>
  <c r="EC102" i="68"/>
  <c r="EC104" i="68"/>
  <c r="EC106" i="68"/>
  <c r="EC108" i="68"/>
  <c r="EC110" i="68"/>
  <c r="EC112" i="68"/>
  <c r="EC114" i="68"/>
  <c r="EC116" i="68"/>
  <c r="EC81" i="68"/>
  <c r="EC86" i="68"/>
  <c r="EC90" i="68"/>
  <c r="EC87" i="68"/>
  <c r="EC91" i="68"/>
  <c r="EC93" i="68"/>
  <c r="EC95" i="68"/>
  <c r="EC97" i="68"/>
  <c r="EC99" i="68"/>
  <c r="EC101" i="68"/>
  <c r="EC103" i="68"/>
  <c r="EC105" i="68"/>
  <c r="EC107" i="68"/>
  <c r="EC109" i="68"/>
  <c r="EC111" i="68"/>
  <c r="EC113" i="68"/>
  <c r="EC115" i="68"/>
  <c r="EC117" i="68"/>
  <c r="EC76" i="68"/>
  <c r="EC88" i="68"/>
  <c r="EC92" i="68"/>
  <c r="DZ18" i="68"/>
  <c r="DZ20" i="68"/>
  <c r="DZ22" i="68"/>
  <c r="DZ24" i="68"/>
  <c r="DZ26" i="68"/>
  <c r="DZ27" i="68"/>
  <c r="DZ29" i="68"/>
  <c r="DZ31" i="68"/>
  <c r="DZ33" i="68"/>
  <c r="DZ35" i="68"/>
  <c r="DZ37" i="68"/>
  <c r="DZ39" i="68"/>
  <c r="DZ41" i="68"/>
  <c r="DZ43" i="68"/>
  <c r="DZ45" i="68"/>
  <c r="DZ19" i="68"/>
  <c r="DZ25" i="68"/>
  <c r="DZ23" i="68"/>
  <c r="DZ34" i="68"/>
  <c r="DZ28" i="68"/>
  <c r="DZ36" i="68"/>
  <c r="DZ42" i="68"/>
  <c r="DZ47" i="68"/>
  <c r="DZ49" i="68"/>
  <c r="DZ51" i="68"/>
  <c r="DZ53" i="68"/>
  <c r="DZ55" i="68"/>
  <c r="DZ57" i="68"/>
  <c r="DZ59" i="68"/>
  <c r="DZ61" i="68"/>
  <c r="DZ63" i="68"/>
  <c r="DZ65" i="68"/>
  <c r="DZ67" i="68"/>
  <c r="DZ69" i="68"/>
  <c r="DZ71" i="68"/>
  <c r="DZ73" i="68"/>
  <c r="DZ75" i="68"/>
  <c r="DZ77" i="68"/>
  <c r="DZ79" i="68"/>
  <c r="DZ21" i="68"/>
  <c r="DZ32" i="68"/>
  <c r="DZ40" i="68"/>
  <c r="DZ44" i="68"/>
  <c r="DZ48" i="68"/>
  <c r="DZ50" i="68"/>
  <c r="DZ52" i="68"/>
  <c r="DZ54" i="68"/>
  <c r="DZ56" i="68"/>
  <c r="DZ58" i="68"/>
  <c r="DZ60" i="68"/>
  <c r="DZ62" i="68"/>
  <c r="DZ64" i="68"/>
  <c r="DZ66" i="68"/>
  <c r="DZ68" i="68"/>
  <c r="DZ70" i="68"/>
  <c r="DZ46" i="68"/>
  <c r="DZ74" i="68"/>
  <c r="DZ30" i="68"/>
  <c r="DZ38" i="68"/>
  <c r="DZ72" i="68"/>
  <c r="DZ78" i="68"/>
  <c r="DZ81" i="68"/>
  <c r="DZ83" i="68"/>
  <c r="DZ85" i="68"/>
  <c r="DZ87" i="68"/>
  <c r="DZ89" i="68"/>
  <c r="DZ91" i="68"/>
  <c r="DZ76" i="68"/>
  <c r="DZ80" i="68"/>
  <c r="DZ82" i="68"/>
  <c r="DZ84" i="68"/>
  <c r="DZ86" i="68"/>
  <c r="DZ88" i="68"/>
  <c r="DZ90" i="68"/>
  <c r="DZ92" i="68"/>
  <c r="DZ93" i="68"/>
  <c r="DZ95" i="68"/>
  <c r="DZ99" i="68"/>
  <c r="DZ94" i="68"/>
  <c r="DZ96" i="68"/>
  <c r="DZ98" i="68"/>
  <c r="DZ100" i="68"/>
  <c r="DZ102" i="68"/>
  <c r="DZ104" i="68"/>
  <c r="DZ106" i="68"/>
  <c r="DZ108" i="68"/>
  <c r="DZ110" i="68"/>
  <c r="DZ112" i="68"/>
  <c r="DZ114" i="68"/>
  <c r="DZ116" i="68"/>
  <c r="DZ97" i="68"/>
  <c r="DZ101" i="68"/>
  <c r="DZ103" i="68"/>
  <c r="DZ107" i="68"/>
  <c r="DZ111" i="68"/>
  <c r="DZ109" i="68"/>
  <c r="DZ105" i="68"/>
  <c r="DZ113" i="68"/>
  <c r="DZ115" i="68"/>
  <c r="DZ117" i="68"/>
  <c r="DY19" i="68"/>
  <c r="DY21" i="68"/>
  <c r="DY23" i="68"/>
  <c r="DY18" i="68"/>
  <c r="DY20" i="68"/>
  <c r="DY22" i="68"/>
  <c r="DY24" i="68"/>
  <c r="DY25" i="68"/>
  <c r="DY28" i="68"/>
  <c r="DY30" i="68"/>
  <c r="DY32" i="68"/>
  <c r="DY34" i="68"/>
  <c r="DY36" i="68"/>
  <c r="DY38" i="68"/>
  <c r="DY40" i="68"/>
  <c r="DY42" i="68"/>
  <c r="DY44" i="68"/>
  <c r="DY27" i="68"/>
  <c r="DY29" i="68"/>
  <c r="DY31" i="68"/>
  <c r="DY33" i="68"/>
  <c r="DY35" i="68"/>
  <c r="DY37" i="68"/>
  <c r="DY39" i="68"/>
  <c r="DY26" i="68"/>
  <c r="DY41" i="68"/>
  <c r="DY45" i="68"/>
  <c r="DY47" i="68"/>
  <c r="DY49" i="68"/>
  <c r="DY51" i="68"/>
  <c r="DY53" i="68"/>
  <c r="DY55" i="68"/>
  <c r="DY57" i="68"/>
  <c r="DY59" i="68"/>
  <c r="DY61" i="68"/>
  <c r="DY63" i="68"/>
  <c r="DY65" i="68"/>
  <c r="DY67" i="68"/>
  <c r="DY69" i="68"/>
  <c r="DY71" i="68"/>
  <c r="DY73" i="68"/>
  <c r="DY46" i="68"/>
  <c r="DY43" i="68"/>
  <c r="DY54" i="68"/>
  <c r="DY62" i="68"/>
  <c r="DY70" i="68"/>
  <c r="DY75" i="68"/>
  <c r="DY48" i="68"/>
  <c r="DY50" i="68"/>
  <c r="DY58" i="68"/>
  <c r="DY66" i="68"/>
  <c r="DY52" i="68"/>
  <c r="DY68" i="68"/>
  <c r="DY74" i="68"/>
  <c r="DY76" i="68"/>
  <c r="DY56" i="68"/>
  <c r="DY79" i="68"/>
  <c r="DY80" i="68"/>
  <c r="DY82" i="68"/>
  <c r="DY84" i="68"/>
  <c r="DY60" i="68"/>
  <c r="DY77" i="68"/>
  <c r="DY64" i="68"/>
  <c r="DY72" i="68"/>
  <c r="DY87" i="68"/>
  <c r="DY91" i="68"/>
  <c r="DY94" i="68"/>
  <c r="DY96" i="68"/>
  <c r="DY98" i="68"/>
  <c r="DY100" i="68"/>
  <c r="DY102" i="68"/>
  <c r="DY104" i="68"/>
  <c r="DY106" i="68"/>
  <c r="DY108" i="68"/>
  <c r="DY110" i="68"/>
  <c r="DY112" i="68"/>
  <c r="DY114" i="68"/>
  <c r="DY116" i="68"/>
  <c r="DY83" i="68"/>
  <c r="DY90" i="68"/>
  <c r="DY88" i="68"/>
  <c r="DY92" i="68"/>
  <c r="DY81" i="68"/>
  <c r="DY85" i="68"/>
  <c r="DY89" i="68"/>
  <c r="DY93" i="68"/>
  <c r="DY95" i="68"/>
  <c r="DY97" i="68"/>
  <c r="DY99" i="68"/>
  <c r="DY101" i="68"/>
  <c r="DY103" i="68"/>
  <c r="DY105" i="68"/>
  <c r="DY107" i="68"/>
  <c r="DY109" i="68"/>
  <c r="DY111" i="68"/>
  <c r="DY113" i="68"/>
  <c r="DY115" i="68"/>
  <c r="DY117" i="68"/>
  <c r="DY78" i="68"/>
  <c r="DY86" i="68"/>
  <c r="EF19" i="68"/>
  <c r="EF21" i="68"/>
  <c r="EF23" i="68"/>
  <c r="EF25" i="68"/>
  <c r="EF22" i="68"/>
  <c r="EF24" i="68"/>
  <c r="EF28" i="68"/>
  <c r="EF30" i="68"/>
  <c r="EF32" i="68"/>
  <c r="EF34" i="68"/>
  <c r="EF36" i="68"/>
  <c r="EF38" i="68"/>
  <c r="EF40" i="68"/>
  <c r="EF42" i="68"/>
  <c r="EF44" i="68"/>
  <c r="EF46" i="68"/>
  <c r="EF20" i="68"/>
  <c r="EF26" i="68"/>
  <c r="EF31" i="68"/>
  <c r="EF39" i="68"/>
  <c r="EF33" i="68"/>
  <c r="EF43" i="68"/>
  <c r="EF45" i="68"/>
  <c r="EF48" i="68"/>
  <c r="EF50" i="68"/>
  <c r="EF52" i="68"/>
  <c r="EF54" i="68"/>
  <c r="EF56" i="68"/>
  <c r="EF58" i="68"/>
  <c r="EF60" i="68"/>
  <c r="EF62" i="68"/>
  <c r="EF64" i="68"/>
  <c r="EF66" i="68"/>
  <c r="EF68" i="68"/>
  <c r="EF70" i="68"/>
  <c r="EF72" i="68"/>
  <c r="EF74" i="68"/>
  <c r="EF76" i="68"/>
  <c r="EF78" i="68"/>
  <c r="EF18" i="68"/>
  <c r="EF29" i="68"/>
  <c r="EF37" i="68"/>
  <c r="EF41" i="68"/>
  <c r="EF47" i="68"/>
  <c r="EF49" i="68"/>
  <c r="EF51" i="68"/>
  <c r="EF53" i="68"/>
  <c r="EF55" i="68"/>
  <c r="EF57" i="68"/>
  <c r="EF59" i="68"/>
  <c r="EF61" i="68"/>
  <c r="EF63" i="68"/>
  <c r="EF65" i="68"/>
  <c r="EF67" i="68"/>
  <c r="EF69" i="68"/>
  <c r="EF71" i="68"/>
  <c r="EF27" i="68"/>
  <c r="EF35" i="68"/>
  <c r="EF73" i="68"/>
  <c r="EF80" i="68"/>
  <c r="EF82" i="68"/>
  <c r="EF84" i="68"/>
  <c r="EF86" i="68"/>
  <c r="EF88" i="68"/>
  <c r="EF90" i="68"/>
  <c r="EF92" i="68"/>
  <c r="EF75" i="68"/>
  <c r="EF79" i="68"/>
  <c r="EF81" i="68"/>
  <c r="EF83" i="68"/>
  <c r="EF85" i="68"/>
  <c r="EF87" i="68"/>
  <c r="EF89" i="68"/>
  <c r="EF91" i="68"/>
  <c r="EF77" i="68"/>
  <c r="EF115" i="68"/>
  <c r="EF117" i="68"/>
  <c r="EF94" i="68"/>
  <c r="EF100" i="68"/>
  <c r="EF102" i="68"/>
  <c r="EF93" i="68"/>
  <c r="EF95" i="68"/>
  <c r="EF97" i="68"/>
  <c r="EF99" i="68"/>
  <c r="EF101" i="68"/>
  <c r="EF103" i="68"/>
  <c r="EF105" i="68"/>
  <c r="EF107" i="68"/>
  <c r="EF109" i="68"/>
  <c r="EF111" i="68"/>
  <c r="EF113" i="68"/>
  <c r="EF96" i="68"/>
  <c r="EF98" i="68"/>
  <c r="EF104" i="68"/>
  <c r="EF112" i="68"/>
  <c r="EF106" i="68"/>
  <c r="EF114" i="68"/>
  <c r="EF116" i="68"/>
  <c r="EF110" i="68"/>
  <c r="EF108" i="68"/>
  <c r="EH18" i="68"/>
  <c r="EH20" i="68"/>
  <c r="EH22" i="68"/>
  <c r="EH24" i="68"/>
  <c r="EH26" i="68"/>
  <c r="EH21" i="68"/>
  <c r="EH27" i="68"/>
  <c r="EH29" i="68"/>
  <c r="EH31" i="68"/>
  <c r="EH33" i="68"/>
  <c r="EH35" i="68"/>
  <c r="EH37" i="68"/>
  <c r="EH39" i="68"/>
  <c r="EH41" i="68"/>
  <c r="EH43" i="68"/>
  <c r="EH45" i="68"/>
  <c r="EH23" i="68"/>
  <c r="EH19" i="68"/>
  <c r="EH25" i="68"/>
  <c r="EH30" i="68"/>
  <c r="EH38" i="68"/>
  <c r="EH46" i="68"/>
  <c r="EH32" i="68"/>
  <c r="EH40" i="68"/>
  <c r="EH42" i="68"/>
  <c r="EH47" i="68"/>
  <c r="EH49" i="68"/>
  <c r="EH51" i="68"/>
  <c r="EH53" i="68"/>
  <c r="EH55" i="68"/>
  <c r="EH57" i="68"/>
  <c r="EH59" i="68"/>
  <c r="EH61" i="68"/>
  <c r="EH63" i="68"/>
  <c r="EH65" i="68"/>
  <c r="EH67" i="68"/>
  <c r="EH69" i="68"/>
  <c r="EH71" i="68"/>
  <c r="EH73" i="68"/>
  <c r="EH75" i="68"/>
  <c r="EH77" i="68"/>
  <c r="EH79" i="68"/>
  <c r="EH28" i="68"/>
  <c r="EH36" i="68"/>
  <c r="EH44" i="68"/>
  <c r="EH48" i="68"/>
  <c r="EH50" i="68"/>
  <c r="EH52" i="68"/>
  <c r="EH54" i="68"/>
  <c r="EH56" i="68"/>
  <c r="EH58" i="68"/>
  <c r="EH60" i="68"/>
  <c r="EH62" i="68"/>
  <c r="EH64" i="68"/>
  <c r="EH66" i="68"/>
  <c r="EH68" i="68"/>
  <c r="EH70" i="68"/>
  <c r="EH34" i="68"/>
  <c r="EH72" i="68"/>
  <c r="EH81" i="68"/>
  <c r="EH83" i="68"/>
  <c r="EH85" i="68"/>
  <c r="EH87" i="68"/>
  <c r="EH89" i="68"/>
  <c r="EH91" i="68"/>
  <c r="EH78" i="68"/>
  <c r="EH80" i="68"/>
  <c r="EH82" i="68"/>
  <c r="EH84" i="68"/>
  <c r="EH86" i="68"/>
  <c r="EH88" i="68"/>
  <c r="EH90" i="68"/>
  <c r="EH92" i="68"/>
  <c r="EH76" i="68"/>
  <c r="EH116" i="68"/>
  <c r="EH95" i="68"/>
  <c r="EH97" i="68"/>
  <c r="EH99" i="68"/>
  <c r="EH74" i="68"/>
  <c r="EH94" i="68"/>
  <c r="EH96" i="68"/>
  <c r="EH98" i="68"/>
  <c r="EH100" i="68"/>
  <c r="EH102" i="68"/>
  <c r="EH104" i="68"/>
  <c r="EH106" i="68"/>
  <c r="EH108" i="68"/>
  <c r="EH110" i="68"/>
  <c r="EH112" i="68"/>
  <c r="EH114" i="68"/>
  <c r="EH93" i="68"/>
  <c r="EH101" i="68"/>
  <c r="EH103" i="68"/>
  <c r="EH111" i="68"/>
  <c r="EH107" i="68"/>
  <c r="EH105" i="68"/>
  <c r="EH113" i="68"/>
  <c r="EH109" i="68"/>
  <c r="EH117" i="68"/>
  <c r="EH115" i="68"/>
  <c r="EE18" i="68"/>
  <c r="EE20" i="68"/>
  <c r="EE22" i="68"/>
  <c r="EE19" i="68"/>
  <c r="EE21" i="68"/>
  <c r="EE23" i="68"/>
  <c r="EE25" i="68"/>
  <c r="EE27" i="68"/>
  <c r="EE29" i="68"/>
  <c r="EE31" i="68"/>
  <c r="EE33" i="68"/>
  <c r="EE35" i="68"/>
  <c r="EE37" i="68"/>
  <c r="EE39" i="68"/>
  <c r="EE41" i="68"/>
  <c r="EE43" i="68"/>
  <c r="EE24" i="68"/>
  <c r="EE28" i="68"/>
  <c r="EE30" i="68"/>
  <c r="EE32" i="68"/>
  <c r="EE34" i="68"/>
  <c r="EE36" i="68"/>
  <c r="EE38" i="68"/>
  <c r="EE40" i="68"/>
  <c r="EE42" i="68"/>
  <c r="EE45" i="68"/>
  <c r="EE48" i="68"/>
  <c r="EE50" i="68"/>
  <c r="EE52" i="68"/>
  <c r="EE54" i="68"/>
  <c r="EE56" i="68"/>
  <c r="EE58" i="68"/>
  <c r="EE60" i="68"/>
  <c r="EE62" i="68"/>
  <c r="EE64" i="68"/>
  <c r="EE66" i="68"/>
  <c r="EE68" i="68"/>
  <c r="EE70" i="68"/>
  <c r="EE72" i="68"/>
  <c r="EE26" i="68"/>
  <c r="EE51" i="68"/>
  <c r="EE59" i="68"/>
  <c r="EE67" i="68"/>
  <c r="EE75" i="68"/>
  <c r="EE44" i="68"/>
  <c r="EE46" i="68"/>
  <c r="EE47" i="68"/>
  <c r="EE55" i="68"/>
  <c r="EE63" i="68"/>
  <c r="EE71" i="68"/>
  <c r="EE49" i="68"/>
  <c r="EE65" i="68"/>
  <c r="EE78" i="68"/>
  <c r="EE53" i="68"/>
  <c r="EE69" i="68"/>
  <c r="EE73" i="68"/>
  <c r="EE76" i="68"/>
  <c r="EE79" i="68"/>
  <c r="EE81" i="68"/>
  <c r="EE83" i="68"/>
  <c r="EE57" i="68"/>
  <c r="EE74" i="68"/>
  <c r="EE77" i="68"/>
  <c r="EE61" i="68"/>
  <c r="EE82" i="68"/>
  <c r="EE88" i="68"/>
  <c r="EE92" i="68"/>
  <c r="EE93" i="68"/>
  <c r="EE95" i="68"/>
  <c r="EE97" i="68"/>
  <c r="EE99" i="68"/>
  <c r="EE101" i="68"/>
  <c r="EE103" i="68"/>
  <c r="EE105" i="68"/>
  <c r="EE107" i="68"/>
  <c r="EE109" i="68"/>
  <c r="EE111" i="68"/>
  <c r="EE113" i="68"/>
  <c r="EE115" i="68"/>
  <c r="EE117" i="68"/>
  <c r="EE91" i="68"/>
  <c r="EE84" i="68"/>
  <c r="EE85" i="68"/>
  <c r="EE89" i="68"/>
  <c r="EE86" i="68"/>
  <c r="EE90" i="68"/>
  <c r="EE94" i="68"/>
  <c r="EE96" i="68"/>
  <c r="EE98" i="68"/>
  <c r="EE100" i="68"/>
  <c r="EE102" i="68"/>
  <c r="EE104" i="68"/>
  <c r="EE106" i="68"/>
  <c r="EE108" i="68"/>
  <c r="EE110" i="68"/>
  <c r="EE112" i="68"/>
  <c r="EE114" i="68"/>
  <c r="EE116" i="68"/>
  <c r="EE80" i="68"/>
  <c r="EE87" i="68"/>
  <c r="ED18" i="68"/>
  <c r="ED20" i="68"/>
  <c r="ED22" i="68"/>
  <c r="ED24" i="68"/>
  <c r="ED26" i="68"/>
  <c r="ED23" i="68"/>
  <c r="ED25" i="68"/>
  <c r="ED27" i="68"/>
  <c r="ED29" i="68"/>
  <c r="ED31" i="68"/>
  <c r="ED33" i="68"/>
  <c r="ED35" i="68"/>
  <c r="ED37" i="68"/>
  <c r="ED39" i="68"/>
  <c r="ED41" i="68"/>
  <c r="ED43" i="68"/>
  <c r="ED45" i="68"/>
  <c r="ED21" i="68"/>
  <c r="ED32" i="68"/>
  <c r="ED40" i="68"/>
  <c r="ED34" i="68"/>
  <c r="ED44" i="68"/>
  <c r="ED46" i="68"/>
  <c r="ED47" i="68"/>
  <c r="ED49" i="68"/>
  <c r="ED51" i="68"/>
  <c r="ED53" i="68"/>
  <c r="ED55" i="68"/>
  <c r="ED57" i="68"/>
  <c r="ED59" i="68"/>
  <c r="ED61" i="68"/>
  <c r="ED63" i="68"/>
  <c r="ED65" i="68"/>
  <c r="ED67" i="68"/>
  <c r="ED69" i="68"/>
  <c r="ED71" i="68"/>
  <c r="ED73" i="68"/>
  <c r="ED75" i="68"/>
  <c r="ED77" i="68"/>
  <c r="ED79" i="68"/>
  <c r="ED19" i="68"/>
  <c r="ED30" i="68"/>
  <c r="ED38" i="68"/>
  <c r="ED42" i="68"/>
  <c r="ED48" i="68"/>
  <c r="ED50" i="68"/>
  <c r="ED52" i="68"/>
  <c r="ED54" i="68"/>
  <c r="ED56" i="68"/>
  <c r="ED58" i="68"/>
  <c r="ED60" i="68"/>
  <c r="ED62" i="68"/>
  <c r="ED64" i="68"/>
  <c r="ED66" i="68"/>
  <c r="ED68" i="68"/>
  <c r="ED70" i="68"/>
  <c r="ED72" i="68"/>
  <c r="ED28" i="68"/>
  <c r="ED36" i="68"/>
  <c r="ED74" i="68"/>
  <c r="ED76" i="68"/>
  <c r="ED81" i="68"/>
  <c r="ED83" i="68"/>
  <c r="ED85" i="68"/>
  <c r="ED87" i="68"/>
  <c r="ED89" i="68"/>
  <c r="ED91" i="68"/>
  <c r="ED80" i="68"/>
  <c r="ED82" i="68"/>
  <c r="ED84" i="68"/>
  <c r="ED86" i="68"/>
  <c r="ED88" i="68"/>
  <c r="ED90" i="68"/>
  <c r="ED92" i="68"/>
  <c r="ED78" i="68"/>
  <c r="ED116" i="68"/>
  <c r="ED93" i="68"/>
  <c r="ED101" i="68"/>
  <c r="ED103" i="68"/>
  <c r="ED94" i="68"/>
  <c r="ED96" i="68"/>
  <c r="ED98" i="68"/>
  <c r="ED100" i="68"/>
  <c r="ED102" i="68"/>
  <c r="ED104" i="68"/>
  <c r="ED106" i="68"/>
  <c r="ED108" i="68"/>
  <c r="ED110" i="68"/>
  <c r="ED112" i="68"/>
  <c r="ED114" i="68"/>
  <c r="ED95" i="68"/>
  <c r="ED97" i="68"/>
  <c r="ED99" i="68"/>
  <c r="ED105" i="68"/>
  <c r="ED109" i="68"/>
  <c r="ED117" i="68"/>
  <c r="ED107" i="68"/>
  <c r="ED115" i="68"/>
  <c r="ED111" i="68"/>
  <c r="ED113" i="68"/>
  <c r="EG19" i="68"/>
  <c r="EG21" i="68"/>
  <c r="EG23" i="68"/>
  <c r="EG18" i="68"/>
  <c r="EG20" i="68"/>
  <c r="EG22" i="68"/>
  <c r="EG26" i="68"/>
  <c r="EG24" i="68"/>
  <c r="EG28" i="68"/>
  <c r="EG30" i="68"/>
  <c r="EG32" i="68"/>
  <c r="EG34" i="68"/>
  <c r="EG36" i="68"/>
  <c r="EG38" i="68"/>
  <c r="EG40" i="68"/>
  <c r="EG42" i="68"/>
  <c r="EG44" i="68"/>
  <c r="EG27" i="68"/>
  <c r="EG29" i="68"/>
  <c r="EG31" i="68"/>
  <c r="EG33" i="68"/>
  <c r="EG35" i="68"/>
  <c r="EG37" i="68"/>
  <c r="EG39" i="68"/>
  <c r="EG41" i="68"/>
  <c r="EG47" i="68"/>
  <c r="EG49" i="68"/>
  <c r="EG51" i="68"/>
  <c r="EG53" i="68"/>
  <c r="EG55" i="68"/>
  <c r="EG57" i="68"/>
  <c r="EG59" i="68"/>
  <c r="EG61" i="68"/>
  <c r="EG63" i="68"/>
  <c r="EG65" i="68"/>
  <c r="EG67" i="68"/>
  <c r="EG69" i="68"/>
  <c r="EG71" i="68"/>
  <c r="EG73" i="68"/>
  <c r="EG25" i="68"/>
  <c r="EG46" i="68"/>
  <c r="EG50" i="68"/>
  <c r="EG58" i="68"/>
  <c r="EG66" i="68"/>
  <c r="EG74" i="68"/>
  <c r="EG43" i="68"/>
  <c r="EG45" i="68"/>
  <c r="EG52" i="68"/>
  <c r="EG54" i="68"/>
  <c r="EG62" i="68"/>
  <c r="EG70" i="68"/>
  <c r="EG48" i="68"/>
  <c r="EG64" i="68"/>
  <c r="EG77" i="68"/>
  <c r="EG68" i="68"/>
  <c r="EG72" i="68"/>
  <c r="EG78" i="68"/>
  <c r="EG80" i="68"/>
  <c r="EG82" i="68"/>
  <c r="EG84" i="68"/>
  <c r="EG56" i="68"/>
  <c r="EG75" i="68"/>
  <c r="EG76" i="68"/>
  <c r="EG60" i="68"/>
  <c r="EG81" i="68"/>
  <c r="EG87" i="68"/>
  <c r="EG91" i="68"/>
  <c r="EG94" i="68"/>
  <c r="EG96" i="68"/>
  <c r="EG98" i="68"/>
  <c r="EG100" i="68"/>
  <c r="EG102" i="68"/>
  <c r="EG104" i="68"/>
  <c r="EG106" i="68"/>
  <c r="EG108" i="68"/>
  <c r="EG110" i="68"/>
  <c r="EG112" i="68"/>
  <c r="EG114" i="68"/>
  <c r="EG116" i="68"/>
  <c r="EG86" i="68"/>
  <c r="EG79" i="68"/>
  <c r="EG83" i="68"/>
  <c r="EG88" i="68"/>
  <c r="EG92" i="68"/>
  <c r="EG85" i="68"/>
  <c r="EG89" i="68"/>
  <c r="EG93" i="68"/>
  <c r="EG95" i="68"/>
  <c r="EG97" i="68"/>
  <c r="EG99" i="68"/>
  <c r="EG101" i="68"/>
  <c r="EG103" i="68"/>
  <c r="EG105" i="68"/>
  <c r="EG107" i="68"/>
  <c r="EG109" i="68"/>
  <c r="EG111" i="68"/>
  <c r="EG113" i="68"/>
  <c r="EG115" i="68"/>
  <c r="EG117" i="68"/>
  <c r="EG90" i="68"/>
  <c r="B39" i="23"/>
  <c r="B41" i="23"/>
  <c r="B38" i="23"/>
  <c r="AT55" i="22"/>
  <c r="AT54" i="22"/>
  <c r="AT53" i="22"/>
  <c r="AR55" i="22"/>
  <c r="AR54" i="22"/>
  <c r="AR53" i="22"/>
  <c r="AP55" i="22"/>
  <c r="AP54" i="22"/>
  <c r="AP53" i="22"/>
  <c r="AN55" i="22"/>
  <c r="AN54" i="22"/>
  <c r="AN53" i="22"/>
  <c r="AL55" i="22"/>
  <c r="AL54" i="22"/>
  <c r="AL53" i="22"/>
  <c r="AJ53" i="22"/>
  <c r="B3585" i="33"/>
  <c r="AH54" i="22"/>
  <c r="AF53" i="22"/>
  <c r="AD55" i="22"/>
  <c r="B2883" i="33"/>
  <c r="AD53" i="22"/>
  <c r="B2871" i="33"/>
  <c r="AB55" i="22"/>
  <c r="B2645" i="33"/>
  <c r="AB53" i="22"/>
  <c r="B2633" i="33"/>
  <c r="X54" i="22"/>
  <c r="X53" i="22"/>
  <c r="V54" i="22"/>
  <c r="V53" i="22"/>
  <c r="T54" i="22"/>
  <c r="T53" i="22"/>
  <c r="R54" i="22"/>
  <c r="R53" i="22"/>
  <c r="P54" i="22"/>
  <c r="P53" i="22"/>
  <c r="N54" i="22"/>
  <c r="N53" i="22"/>
  <c r="L54" i="22"/>
  <c r="L53" i="22"/>
  <c r="J54" i="22"/>
  <c r="J53" i="22"/>
  <c r="P7" i="25"/>
  <c r="Q7" i="25"/>
  <c r="R7" i="25"/>
  <c r="S7" i="25"/>
  <c r="O7" i="25"/>
  <c r="R36" i="25"/>
  <c r="AS52" i="22"/>
  <c r="AQ52" i="22"/>
  <c r="AO52" i="22"/>
  <c r="AM52" i="22"/>
  <c r="AK52" i="22"/>
  <c r="AI52" i="22"/>
  <c r="AG52" i="22"/>
  <c r="AE52" i="22"/>
  <c r="AC52" i="22"/>
  <c r="AA52" i="22"/>
  <c r="Y52" i="22"/>
  <c r="W52" i="22"/>
  <c r="U52" i="22"/>
  <c r="S52" i="22"/>
  <c r="Q52" i="22"/>
  <c r="O52" i="22"/>
  <c r="M52" i="22"/>
  <c r="K52" i="22"/>
  <c r="I52" i="22"/>
  <c r="G52" i="22"/>
  <c r="AA19" i="22"/>
  <c r="AC19" i="22"/>
  <c r="B102" i="25"/>
  <c r="N19" i="25"/>
  <c r="AE19" i="22"/>
  <c r="B111" i="25"/>
  <c r="N20" i="25"/>
  <c r="AG19" i="22"/>
  <c r="B120" i="25"/>
  <c r="N21" i="25"/>
  <c r="AI19" i="22"/>
  <c r="B129" i="25"/>
  <c r="N22" i="25"/>
  <c r="AK19" i="22"/>
  <c r="B138" i="25"/>
  <c r="N23" i="25"/>
  <c r="AM19" i="22"/>
  <c r="B147" i="25"/>
  <c r="N24" i="25"/>
  <c r="AO19" i="22"/>
  <c r="B156" i="25"/>
  <c r="N25" i="25"/>
  <c r="AQ19" i="22"/>
  <c r="B165" i="25"/>
  <c r="N26" i="25"/>
  <c r="AS19" i="22"/>
  <c r="B174" i="25"/>
  <c r="N27" i="25"/>
  <c r="K603" i="39"/>
  <c r="K783" i="39"/>
  <c r="K873" i="39"/>
  <c r="K876" i="39"/>
  <c r="AS23" i="22"/>
  <c r="AT23" i="22"/>
  <c r="J4645" i="33"/>
  <c r="AG25" i="22"/>
  <c r="AI25" i="22"/>
  <c r="AK25" i="22"/>
  <c r="AM25" i="22"/>
  <c r="AO25" i="22"/>
  <c r="AQ25" i="22"/>
  <c r="AS25" i="22"/>
  <c r="AA32" i="22"/>
  <c r="AC32" i="22"/>
  <c r="AE32" i="22"/>
  <c r="AG32" i="22"/>
  <c r="AI32" i="22"/>
  <c r="AK32" i="22"/>
  <c r="AM32" i="22"/>
  <c r="AO32" i="22"/>
  <c r="AQ32" i="22"/>
  <c r="AS32" i="22"/>
  <c r="AA38" i="22"/>
  <c r="AC38" i="22"/>
  <c r="AE38" i="22"/>
  <c r="AG38" i="22"/>
  <c r="AI38" i="22"/>
  <c r="AK38" i="22"/>
  <c r="AM38" i="22"/>
  <c r="AO38" i="22"/>
  <c r="AQ38" i="22"/>
  <c r="AS38" i="22"/>
  <c r="AA45" i="22"/>
  <c r="AC45" i="22"/>
  <c r="AE45" i="22"/>
  <c r="AG45" i="22"/>
  <c r="AI45" i="22"/>
  <c r="AK45" i="22"/>
  <c r="AM45" i="22"/>
  <c r="AO45" i="22"/>
  <c r="AQ45" i="22"/>
  <c r="AS45" i="22"/>
  <c r="P8" i="29" a="1"/>
  <c r="R8" i="29"/>
  <c r="B111" i="30"/>
  <c r="E152" i="30"/>
  <c r="P24" i="30"/>
  <c r="E170" i="30"/>
  <c r="P26" i="30"/>
  <c r="C161" i="30"/>
  <c r="N25" i="30"/>
  <c r="D134" i="30"/>
  <c r="O22" i="30"/>
  <c r="D107" i="30"/>
  <c r="O19" i="30"/>
  <c r="E116" i="30"/>
  <c r="P20" i="30"/>
  <c r="E2901" i="33"/>
  <c r="C107" i="30"/>
  <c r="N19" i="30"/>
  <c r="F170" i="30"/>
  <c r="Q26" i="30"/>
  <c r="B4305" i="33"/>
  <c r="B3829" i="33"/>
  <c r="B3353" i="33"/>
  <c r="B4781" i="33"/>
  <c r="B4061" i="33"/>
  <c r="B4537" i="33"/>
  <c r="B3109" i="33"/>
  <c r="E4329" i="33"/>
  <c r="C179" i="30"/>
  <c r="N27" i="30"/>
  <c r="F179" i="30"/>
  <c r="Q27" i="30"/>
  <c r="E98" i="30"/>
  <c r="P18" i="30"/>
  <c r="B93" i="25"/>
  <c r="N18" i="25"/>
  <c r="K828" i="39"/>
  <c r="K693" i="39"/>
  <c r="K648" i="39"/>
  <c r="K558" i="39"/>
  <c r="C876" i="39"/>
  <c r="D876" i="39"/>
  <c r="B4649" i="33"/>
  <c r="A876" i="39"/>
  <c r="B876" i="39"/>
  <c r="B4647" i="33"/>
  <c r="K830" i="39"/>
  <c r="K784" i="39"/>
  <c r="K786" i="39"/>
  <c r="AO23" i="22"/>
  <c r="K738" i="39"/>
  <c r="K741" i="39"/>
  <c r="AM23" i="22"/>
  <c r="AN23" i="22"/>
  <c r="K695" i="39"/>
  <c r="K649" i="39"/>
  <c r="K651" i="39"/>
  <c r="AI23" i="22"/>
  <c r="AJ23" i="22"/>
  <c r="K560" i="39"/>
  <c r="K514" i="39"/>
  <c r="K515" i="39"/>
  <c r="K605" i="39"/>
  <c r="K604" i="39"/>
  <c r="K606" i="39"/>
  <c r="AG23" i="22"/>
  <c r="K559" i="39"/>
  <c r="K513" i="39"/>
  <c r="K469" i="39"/>
  <c r="K470" i="39"/>
  <c r="K468" i="39"/>
  <c r="D179" i="30"/>
  <c r="O27" i="30"/>
  <c r="D170" i="30"/>
  <c r="O26" i="30"/>
  <c r="E125" i="30"/>
  <c r="P21" i="30"/>
  <c r="C170" i="30"/>
  <c r="N26" i="30"/>
  <c r="E4331" i="33"/>
  <c r="D161" i="30"/>
  <c r="O25" i="30"/>
  <c r="E143" i="30"/>
  <c r="P23" i="30"/>
  <c r="F107" i="30"/>
  <c r="Q19" i="30"/>
  <c r="E3853" i="33"/>
  <c r="E134" i="30"/>
  <c r="P22" i="30"/>
  <c r="C116" i="30"/>
  <c r="N20" i="30"/>
  <c r="C152" i="30"/>
  <c r="E3849" i="33"/>
  <c r="C98" i="30"/>
  <c r="N18" i="30"/>
  <c r="D98" i="30"/>
  <c r="O18" i="30"/>
  <c r="D116" i="30"/>
  <c r="O20" i="30"/>
  <c r="F143" i="30"/>
  <c r="Q23" i="30"/>
  <c r="E161" i="30"/>
  <c r="P25" i="30"/>
  <c r="C143" i="30"/>
  <c r="N23" i="30"/>
  <c r="C134" i="30"/>
  <c r="N22" i="30"/>
  <c r="C125" i="30"/>
  <c r="N21" i="30"/>
  <c r="D125" i="30"/>
  <c r="O21" i="30"/>
  <c r="D152" i="30"/>
  <c r="O24" i="30"/>
  <c r="D143" i="30"/>
  <c r="O23" i="30"/>
  <c r="F161" i="30"/>
  <c r="Q25" i="30"/>
  <c r="E179" i="30"/>
  <c r="P27" i="30"/>
  <c r="N24" i="30"/>
  <c r="E4087" i="33"/>
  <c r="F152" i="30"/>
  <c r="Q24" i="30"/>
  <c r="F134" i="30"/>
  <c r="Q22" i="30"/>
  <c r="F125" i="30"/>
  <c r="Q21" i="30"/>
  <c r="F116" i="30"/>
  <c r="Q20" i="30"/>
  <c r="E107" i="30"/>
  <c r="F98" i="30"/>
  <c r="Q18" i="30"/>
  <c r="W8" i="29"/>
  <c r="B156" i="30"/>
  <c r="B22" i="32"/>
  <c r="X8" i="29"/>
  <c r="B165" i="30"/>
  <c r="B23" i="32"/>
  <c r="S8" i="29"/>
  <c r="B120" i="30"/>
  <c r="B18" i="32"/>
  <c r="P8" i="29"/>
  <c r="B93" i="30"/>
  <c r="M18" i="30"/>
  <c r="T8" i="29"/>
  <c r="B129" i="30"/>
  <c r="B19" i="32"/>
  <c r="B17" i="32"/>
  <c r="M20" i="30"/>
  <c r="Y8" i="29"/>
  <c r="B174" i="30"/>
  <c r="U8" i="29"/>
  <c r="B138" i="30"/>
  <c r="Q8" i="29"/>
  <c r="B102" i="30"/>
  <c r="V8" i="29"/>
  <c r="B147" i="30"/>
  <c r="Q36" i="25"/>
  <c r="P36" i="25"/>
  <c r="O36" i="25"/>
  <c r="N36" i="25"/>
  <c r="N35" i="30"/>
  <c r="O35" i="30"/>
  <c r="P35" i="30"/>
  <c r="M35" i="30"/>
  <c r="E2659" i="33"/>
  <c r="E3375" i="33"/>
  <c r="E2661" i="33"/>
  <c r="E4089" i="33"/>
  <c r="E4565" i="33"/>
  <c r="E3377" i="33"/>
  <c r="E2425" i="33"/>
  <c r="E3373" i="33"/>
  <c r="E3135" i="33"/>
  <c r="E3137" i="33"/>
  <c r="E4093" i="33"/>
  <c r="E3617" i="33"/>
  <c r="E4563" i="33"/>
  <c r="E4567" i="33"/>
  <c r="E4091" i="33"/>
  <c r="E3615" i="33"/>
  <c r="E3139" i="33"/>
  <c r="E4325" i="33"/>
  <c r="E3611" i="33"/>
  <c r="M38" i="30"/>
  <c r="E2897" i="33"/>
  <c r="E4327" i="33"/>
  <c r="E2899" i="33"/>
  <c r="E4569" i="33"/>
  <c r="E3385" i="33"/>
  <c r="J3455" i="33"/>
  <c r="E2665" i="33"/>
  <c r="E2421" i="33"/>
  <c r="E2423" i="33"/>
  <c r="K831" i="39"/>
  <c r="AQ23" i="22"/>
  <c r="AP23" i="22"/>
  <c r="J4169" i="33"/>
  <c r="K516" i="39"/>
  <c r="K696" i="39"/>
  <c r="AK23" i="22"/>
  <c r="AL23" i="22"/>
  <c r="J3693" i="33"/>
  <c r="K561" i="39"/>
  <c r="C786" i="39"/>
  <c r="D786" i="39"/>
  <c r="B4173" i="33"/>
  <c r="A786" i="39"/>
  <c r="B786" i="39"/>
  <c r="B4171" i="33"/>
  <c r="C741" i="39"/>
  <c r="D741" i="39"/>
  <c r="B3935" i="33"/>
  <c r="A741" i="39"/>
  <c r="B741" i="39"/>
  <c r="B3933" i="33"/>
  <c r="C651" i="39"/>
  <c r="D651" i="39"/>
  <c r="B3459" i="33"/>
  <c r="A651" i="39"/>
  <c r="B651" i="39"/>
  <c r="B3457" i="33"/>
  <c r="K471" i="39"/>
  <c r="M26" i="30"/>
  <c r="E3851" i="33"/>
  <c r="N38" i="30"/>
  <c r="E3613" i="33"/>
  <c r="E3379" i="33"/>
  <c r="E2903" i="33"/>
  <c r="E3141" i="33"/>
  <c r="E3855" i="33"/>
  <c r="P19" i="30"/>
  <c r="O38" i="30"/>
  <c r="P38" i="30"/>
  <c r="M25" i="30"/>
  <c r="M22" i="30"/>
  <c r="M21" i="30"/>
  <c r="B15" i="32"/>
  <c r="M24" i="30"/>
  <c r="B21" i="32"/>
  <c r="M23" i="30"/>
  <c r="B20" i="32"/>
  <c r="M19" i="30"/>
  <c r="B16" i="32"/>
  <c r="M27" i="30"/>
  <c r="B24" i="32"/>
  <c r="C42" i="30"/>
  <c r="C41" i="30"/>
  <c r="C40" i="30"/>
  <c r="E814" i="39"/>
  <c r="AP47" i="22"/>
  <c r="H144" i="30"/>
  <c r="I144" i="30"/>
  <c r="E3619" i="33"/>
  <c r="G3610" i="33"/>
  <c r="H117" i="30"/>
  <c r="I117" i="30"/>
  <c r="E2905" i="33"/>
  <c r="G2896" i="33"/>
  <c r="E2427" i="33"/>
  <c r="H153" i="30"/>
  <c r="I153" i="30"/>
  <c r="E3857" i="33"/>
  <c r="G3848" i="33"/>
  <c r="H162" i="30"/>
  <c r="I162" i="30"/>
  <c r="E4095" i="33"/>
  <c r="G4086" i="33"/>
  <c r="H108" i="30"/>
  <c r="I108" i="30"/>
  <c r="E2667" i="33"/>
  <c r="G2658" i="33"/>
  <c r="H126" i="30"/>
  <c r="I126" i="30"/>
  <c r="H135" i="30"/>
  <c r="I135" i="30"/>
  <c r="E3381" i="33"/>
  <c r="G3372" i="33"/>
  <c r="H99" i="30"/>
  <c r="I99" i="30"/>
  <c r="E2429" i="33"/>
  <c r="G2420" i="33"/>
  <c r="E2663" i="33"/>
  <c r="H180" i="30"/>
  <c r="I180" i="30"/>
  <c r="E4571" i="33"/>
  <c r="G4562" i="33"/>
  <c r="H171" i="30"/>
  <c r="I171" i="30"/>
  <c r="A696" i="39"/>
  <c r="B696" i="39"/>
  <c r="B3695" i="33"/>
  <c r="AE23" i="22"/>
  <c r="C561" i="39"/>
  <c r="D561" i="39"/>
  <c r="B2983" i="33"/>
  <c r="AR23" i="22"/>
  <c r="E858" i="39"/>
  <c r="A831" i="39"/>
  <c r="B831" i="39"/>
  <c r="B4409" i="33"/>
  <c r="C831" i="39"/>
  <c r="D831" i="39"/>
  <c r="B4411" i="33"/>
  <c r="AA23" i="22"/>
  <c r="AB23" i="22"/>
  <c r="J2503" i="33"/>
  <c r="E800" i="39"/>
  <c r="E809" i="39"/>
  <c r="AP42" i="22"/>
  <c r="AC23" i="22"/>
  <c r="AD23" i="22"/>
  <c r="E816" i="39"/>
  <c r="AP49" i="22"/>
  <c r="E796" i="39"/>
  <c r="AP29" i="22"/>
  <c r="C696" i="39"/>
  <c r="D696" i="39"/>
  <c r="B3697" i="33"/>
  <c r="E794" i="39"/>
  <c r="AP27" i="22"/>
  <c r="E803" i="39"/>
  <c r="AP36" i="22"/>
  <c r="E820" i="39"/>
  <c r="E801" i="39"/>
  <c r="AP34" i="22"/>
  <c r="E807" i="39"/>
  <c r="AP40" i="22"/>
  <c r="E822" i="39"/>
  <c r="E802" i="39"/>
  <c r="AP35" i="22"/>
  <c r="E813" i="39"/>
  <c r="E806" i="39"/>
  <c r="E793" i="39"/>
  <c r="E815" i="39"/>
  <c r="AP48" i="22"/>
  <c r="E808" i="39"/>
  <c r="AP41" i="22"/>
  <c r="E795" i="39"/>
  <c r="AP28" i="22"/>
  <c r="E817" i="39"/>
  <c r="AP50" i="22"/>
  <c r="E810" i="39"/>
  <c r="AP43" i="22"/>
  <c r="E797" i="39"/>
  <c r="AP30" i="22"/>
  <c r="E821" i="39"/>
  <c r="E776" i="39"/>
  <c r="E770" i="39"/>
  <c r="AN48" i="22"/>
  <c r="E764" i="39"/>
  <c r="AN42" i="22"/>
  <c r="E758" i="39"/>
  <c r="AN36" i="22"/>
  <c r="E752" i="39"/>
  <c r="AN30" i="22"/>
  <c r="E748" i="39"/>
  <c r="E777" i="39"/>
  <c r="E771" i="39"/>
  <c r="AN49" i="22"/>
  <c r="E765" i="39"/>
  <c r="AN43" i="22"/>
  <c r="E761" i="39"/>
  <c r="E755" i="39"/>
  <c r="E749" i="39"/>
  <c r="AN27" i="22"/>
  <c r="E772" i="39"/>
  <c r="AN50" i="22"/>
  <c r="E768" i="39"/>
  <c r="E762" i="39"/>
  <c r="AN40" i="22"/>
  <c r="E756" i="39"/>
  <c r="AN34" i="22"/>
  <c r="E750" i="39"/>
  <c r="AN28" i="22"/>
  <c r="E775" i="39"/>
  <c r="E769" i="39"/>
  <c r="AN47" i="22"/>
  <c r="E763" i="39"/>
  <c r="AN41" i="22"/>
  <c r="E757" i="39"/>
  <c r="AN35" i="22"/>
  <c r="E751" i="39"/>
  <c r="AN29" i="22"/>
  <c r="E730" i="39"/>
  <c r="E724" i="39"/>
  <c r="AL47" i="22"/>
  <c r="E718" i="39"/>
  <c r="AL41" i="22"/>
  <c r="E712" i="39"/>
  <c r="AL35" i="22"/>
  <c r="E706" i="39"/>
  <c r="AL29" i="22"/>
  <c r="E727" i="39"/>
  <c r="AL50" i="22"/>
  <c r="E723" i="39"/>
  <c r="E717" i="39"/>
  <c r="AL40" i="22"/>
  <c r="E711" i="39"/>
  <c r="AL34" i="22"/>
  <c r="E705" i="39"/>
  <c r="AL28" i="22"/>
  <c r="E732" i="39"/>
  <c r="E726" i="39"/>
  <c r="AL49" i="22"/>
  <c r="E720" i="39"/>
  <c r="AL43" i="22"/>
  <c r="E716" i="39"/>
  <c r="E710" i="39"/>
  <c r="E704" i="39"/>
  <c r="AL27" i="22"/>
  <c r="E731" i="39"/>
  <c r="E725" i="39"/>
  <c r="AL48" i="22"/>
  <c r="E719" i="39"/>
  <c r="AL42" i="22"/>
  <c r="E713" i="39"/>
  <c r="AL36" i="22"/>
  <c r="E707" i="39"/>
  <c r="AL30" i="22"/>
  <c r="E703" i="39"/>
  <c r="E685" i="39"/>
  <c r="E679" i="39"/>
  <c r="AJ47" i="22"/>
  <c r="E673" i="39"/>
  <c r="AJ41" i="22"/>
  <c r="B3533" i="33"/>
  <c r="E667" i="39"/>
  <c r="AJ35" i="22"/>
  <c r="B3507" i="33"/>
  <c r="E661" i="39"/>
  <c r="AJ29" i="22"/>
  <c r="B3481" i="33"/>
  <c r="E682" i="39"/>
  <c r="AJ50" i="22"/>
  <c r="B3577" i="33"/>
  <c r="E678" i="39"/>
  <c r="E672" i="39"/>
  <c r="AJ40" i="22"/>
  <c r="B3527" i="33"/>
  <c r="E666" i="39"/>
  <c r="AJ34" i="22"/>
  <c r="B3501" i="33"/>
  <c r="E660" i="39"/>
  <c r="AJ28" i="22"/>
  <c r="B3475" i="33"/>
  <c r="E687" i="39"/>
  <c r="E681" i="39"/>
  <c r="AJ49" i="22"/>
  <c r="B3571" i="33"/>
  <c r="E675" i="39"/>
  <c r="AJ43" i="22"/>
  <c r="B3545" i="33"/>
  <c r="E671" i="39"/>
  <c r="E665" i="39"/>
  <c r="E659" i="39"/>
  <c r="AJ27" i="22"/>
  <c r="B3469" i="33"/>
  <c r="E686" i="39"/>
  <c r="E680" i="39"/>
  <c r="AJ48" i="22"/>
  <c r="B3565" i="33"/>
  <c r="E674" i="39"/>
  <c r="AJ42" i="22"/>
  <c r="B3539" i="33"/>
  <c r="E668" i="39"/>
  <c r="AJ36" i="22"/>
  <c r="B3513" i="33"/>
  <c r="E662" i="39"/>
  <c r="AJ30" i="22"/>
  <c r="B3487" i="33"/>
  <c r="E658" i="39"/>
  <c r="B479" i="33"/>
  <c r="B239" i="33"/>
  <c r="B719" i="33"/>
  <c r="B1433" i="33"/>
  <c r="B1439" i="33"/>
  <c r="B1680" i="33"/>
  <c r="B1199" i="33"/>
  <c r="B2161" i="33"/>
  <c r="B959" i="33"/>
  <c r="B1920" i="33"/>
  <c r="B2401" i="33"/>
  <c r="Y45" i="22"/>
  <c r="W45" i="22"/>
  <c r="U45" i="22"/>
  <c r="S45" i="22"/>
  <c r="Q45" i="22"/>
  <c r="O45" i="22"/>
  <c r="M45" i="22"/>
  <c r="K45" i="22"/>
  <c r="I45" i="22"/>
  <c r="G45" i="22"/>
  <c r="Y38" i="22"/>
  <c r="W38" i="22"/>
  <c r="U38" i="22"/>
  <c r="S38" i="22"/>
  <c r="Q38" i="22"/>
  <c r="O38" i="22"/>
  <c r="M38" i="22"/>
  <c r="K38" i="22"/>
  <c r="I38" i="22"/>
  <c r="G38" i="22"/>
  <c r="Y32" i="22"/>
  <c r="W32" i="22"/>
  <c r="U32" i="22"/>
  <c r="Q32" i="22"/>
  <c r="O32" i="22"/>
  <c r="M32" i="22"/>
  <c r="K32" i="22"/>
  <c r="I32" i="22"/>
  <c r="G32" i="22"/>
  <c r="U25" i="22"/>
  <c r="Q25" i="22"/>
  <c r="O25" i="22"/>
  <c r="M25" i="22"/>
  <c r="K25" i="22"/>
  <c r="I25" i="22"/>
  <c r="G25" i="22"/>
  <c r="O19" i="22"/>
  <c r="B39" i="25"/>
  <c r="N12" i="25"/>
  <c r="W19" i="22"/>
  <c r="B75" i="25"/>
  <c r="N16" i="25"/>
  <c r="Q19" i="22"/>
  <c r="B48" i="25"/>
  <c r="N13" i="25"/>
  <c r="K19" i="22"/>
  <c r="B21" i="25"/>
  <c r="N10" i="25"/>
  <c r="Y19" i="22"/>
  <c r="B84" i="25"/>
  <c r="N17" i="25"/>
  <c r="U19" i="22"/>
  <c r="B66" i="25"/>
  <c r="N15" i="25"/>
  <c r="S19" i="22"/>
  <c r="B57" i="25"/>
  <c r="N14" i="25"/>
  <c r="M19" i="22"/>
  <c r="B30" i="25"/>
  <c r="N11" i="25"/>
  <c r="G19" i="22"/>
  <c r="B3" i="25"/>
  <c r="N8" i="25"/>
  <c r="I19" i="22"/>
  <c r="B12" i="25"/>
  <c r="N9" i="25"/>
  <c r="A28" i="39"/>
  <c r="B28" i="39"/>
  <c r="C28" i="39"/>
  <c r="D28" i="39"/>
  <c r="A29" i="39"/>
  <c r="B29" i="39"/>
  <c r="C29" i="39"/>
  <c r="D29" i="39"/>
  <c r="A30" i="39"/>
  <c r="B30" i="39"/>
  <c r="C30" i="39"/>
  <c r="D30" i="39"/>
  <c r="A31" i="39"/>
  <c r="B31" i="39"/>
  <c r="C31" i="39"/>
  <c r="D31" i="39"/>
  <c r="A32" i="39"/>
  <c r="B32" i="39"/>
  <c r="C32" i="39"/>
  <c r="D32" i="39"/>
  <c r="A35" i="39"/>
  <c r="B35" i="39"/>
  <c r="C35" i="39"/>
  <c r="D35" i="39"/>
  <c r="A36" i="39"/>
  <c r="B36" i="39"/>
  <c r="C36" i="39"/>
  <c r="D36" i="39"/>
  <c r="A37" i="39"/>
  <c r="B37" i="39"/>
  <c r="C37" i="39"/>
  <c r="D37" i="39"/>
  <c r="A38" i="39"/>
  <c r="B38" i="39"/>
  <c r="C38" i="39"/>
  <c r="D38" i="39"/>
  <c r="A41" i="39"/>
  <c r="B41" i="39"/>
  <c r="C41" i="39"/>
  <c r="D41" i="39"/>
  <c r="A42" i="39"/>
  <c r="B42" i="39"/>
  <c r="C42" i="39"/>
  <c r="D42" i="39"/>
  <c r="A43" i="39"/>
  <c r="B43" i="39"/>
  <c r="C43" i="39"/>
  <c r="D43" i="39"/>
  <c r="A44" i="39"/>
  <c r="B44" i="39"/>
  <c r="C44" i="39"/>
  <c r="D44" i="39"/>
  <c r="A45" i="39"/>
  <c r="B45" i="39"/>
  <c r="C45" i="39"/>
  <c r="D45" i="39"/>
  <c r="A48" i="39"/>
  <c r="B48" i="39"/>
  <c r="C48" i="39"/>
  <c r="D48" i="39"/>
  <c r="A49" i="39"/>
  <c r="B49" i="39"/>
  <c r="C49" i="39"/>
  <c r="D49" i="39"/>
  <c r="A50" i="39"/>
  <c r="B50" i="39"/>
  <c r="C50" i="39"/>
  <c r="D50" i="39"/>
  <c r="A51" i="39"/>
  <c r="B51" i="39"/>
  <c r="C51" i="39"/>
  <c r="D51" i="39"/>
  <c r="A52" i="39"/>
  <c r="B52" i="39"/>
  <c r="C52" i="39"/>
  <c r="D52" i="39"/>
  <c r="A73" i="39"/>
  <c r="B73" i="39"/>
  <c r="C73" i="39"/>
  <c r="D73" i="39"/>
  <c r="A74" i="39"/>
  <c r="B74" i="39"/>
  <c r="C74" i="39"/>
  <c r="D74" i="39"/>
  <c r="A75" i="39"/>
  <c r="B75" i="39"/>
  <c r="C75" i="39"/>
  <c r="D75" i="39"/>
  <c r="A76" i="39"/>
  <c r="B76" i="39"/>
  <c r="C76" i="39"/>
  <c r="D76" i="39"/>
  <c r="A77" i="39"/>
  <c r="B77" i="39"/>
  <c r="C77" i="39"/>
  <c r="D77" i="39"/>
  <c r="A80" i="39"/>
  <c r="B80" i="39"/>
  <c r="C80" i="39"/>
  <c r="D80" i="39"/>
  <c r="A81" i="39"/>
  <c r="B81" i="39"/>
  <c r="C81" i="39"/>
  <c r="D81" i="39"/>
  <c r="A82" i="39"/>
  <c r="B82" i="39"/>
  <c r="C82" i="39"/>
  <c r="D82" i="39"/>
  <c r="A83" i="39"/>
  <c r="B83" i="39"/>
  <c r="C83" i="39"/>
  <c r="D83" i="39"/>
  <c r="A86" i="39"/>
  <c r="B86" i="39"/>
  <c r="C86" i="39"/>
  <c r="D86" i="39"/>
  <c r="A87" i="39"/>
  <c r="B87" i="39"/>
  <c r="C87" i="39"/>
  <c r="D87" i="39"/>
  <c r="A88" i="39"/>
  <c r="B88" i="39"/>
  <c r="C88" i="39"/>
  <c r="D88" i="39"/>
  <c r="A89" i="39"/>
  <c r="B89" i="39"/>
  <c r="C89" i="39"/>
  <c r="D89" i="39"/>
  <c r="A90" i="39"/>
  <c r="B90" i="39"/>
  <c r="C90" i="39"/>
  <c r="D90" i="39"/>
  <c r="A93" i="39"/>
  <c r="B93" i="39"/>
  <c r="C93" i="39"/>
  <c r="D93" i="39"/>
  <c r="A94" i="39"/>
  <c r="B94" i="39"/>
  <c r="C94" i="39"/>
  <c r="D94" i="39"/>
  <c r="A95" i="39"/>
  <c r="B95" i="39"/>
  <c r="C95" i="39"/>
  <c r="D95" i="39"/>
  <c r="A96" i="39"/>
  <c r="B96" i="39"/>
  <c r="C96" i="39"/>
  <c r="D96" i="39"/>
  <c r="A97" i="39"/>
  <c r="B97" i="39"/>
  <c r="C97" i="39"/>
  <c r="D97" i="39"/>
  <c r="A118" i="39"/>
  <c r="B118" i="39"/>
  <c r="C118" i="39"/>
  <c r="D118" i="39"/>
  <c r="A119" i="39"/>
  <c r="B119" i="39"/>
  <c r="C119" i="39"/>
  <c r="D119" i="39"/>
  <c r="A120" i="39"/>
  <c r="B120" i="39"/>
  <c r="C120" i="39"/>
  <c r="D120" i="39"/>
  <c r="A121" i="39"/>
  <c r="B121" i="39"/>
  <c r="C121" i="39"/>
  <c r="D121" i="39"/>
  <c r="A122" i="39"/>
  <c r="B122" i="39"/>
  <c r="C122" i="39"/>
  <c r="D122" i="39"/>
  <c r="A125" i="39"/>
  <c r="B125" i="39"/>
  <c r="C125" i="39"/>
  <c r="D125" i="39"/>
  <c r="A126" i="39"/>
  <c r="B126" i="39"/>
  <c r="C126" i="39"/>
  <c r="D126" i="39"/>
  <c r="A127" i="39"/>
  <c r="B127" i="39"/>
  <c r="C127" i="39"/>
  <c r="D127" i="39"/>
  <c r="A128" i="39"/>
  <c r="B128" i="39"/>
  <c r="C128" i="39"/>
  <c r="D128" i="39"/>
  <c r="A131" i="39"/>
  <c r="B131" i="39"/>
  <c r="C131" i="39"/>
  <c r="D131" i="39"/>
  <c r="A132" i="39"/>
  <c r="B132" i="39"/>
  <c r="C132" i="39"/>
  <c r="D132" i="39"/>
  <c r="A133" i="39"/>
  <c r="B133" i="39"/>
  <c r="C133" i="39"/>
  <c r="D133" i="39"/>
  <c r="A134" i="39"/>
  <c r="B134" i="39"/>
  <c r="C134" i="39"/>
  <c r="D134" i="39"/>
  <c r="A135" i="39"/>
  <c r="B135" i="39"/>
  <c r="C135" i="39"/>
  <c r="D135" i="39"/>
  <c r="A138" i="39"/>
  <c r="B138" i="39"/>
  <c r="C138" i="39"/>
  <c r="D138" i="39"/>
  <c r="A139" i="39"/>
  <c r="B139" i="39"/>
  <c r="C139" i="39"/>
  <c r="D139" i="39"/>
  <c r="A140" i="39"/>
  <c r="B140" i="39"/>
  <c r="C140" i="39"/>
  <c r="D140" i="39"/>
  <c r="A141" i="39"/>
  <c r="B141" i="39"/>
  <c r="C141" i="39"/>
  <c r="D141" i="39"/>
  <c r="A142" i="39"/>
  <c r="B142" i="39"/>
  <c r="C142" i="39"/>
  <c r="D142" i="39"/>
  <c r="A163" i="39"/>
  <c r="B163" i="39"/>
  <c r="C163" i="39"/>
  <c r="D163" i="39"/>
  <c r="A164" i="39"/>
  <c r="B164" i="39"/>
  <c r="C164" i="39"/>
  <c r="D164" i="39"/>
  <c r="A165" i="39"/>
  <c r="B165" i="39"/>
  <c r="C165" i="39"/>
  <c r="D165" i="39"/>
  <c r="A166" i="39"/>
  <c r="B166" i="39"/>
  <c r="C166" i="39"/>
  <c r="D166" i="39"/>
  <c r="A167" i="39"/>
  <c r="B167" i="39"/>
  <c r="C167" i="39"/>
  <c r="D167" i="39"/>
  <c r="A170" i="39"/>
  <c r="B170" i="39"/>
  <c r="C170" i="39"/>
  <c r="D170" i="39"/>
  <c r="A171" i="39"/>
  <c r="B171" i="39"/>
  <c r="C171" i="39"/>
  <c r="D171" i="39"/>
  <c r="A172" i="39"/>
  <c r="B172" i="39"/>
  <c r="C172" i="39"/>
  <c r="D172" i="39"/>
  <c r="A173" i="39"/>
  <c r="B173" i="39"/>
  <c r="C173" i="39"/>
  <c r="D173" i="39"/>
  <c r="A176" i="39"/>
  <c r="B176" i="39"/>
  <c r="C176" i="39"/>
  <c r="D176" i="39"/>
  <c r="A177" i="39"/>
  <c r="B177" i="39"/>
  <c r="C177" i="39"/>
  <c r="D177" i="39"/>
  <c r="A178" i="39"/>
  <c r="B178" i="39"/>
  <c r="C178" i="39"/>
  <c r="D178" i="39"/>
  <c r="A179" i="39"/>
  <c r="B179" i="39"/>
  <c r="C179" i="39"/>
  <c r="D179" i="39"/>
  <c r="A180" i="39"/>
  <c r="B180" i="39"/>
  <c r="C180" i="39"/>
  <c r="D180" i="39"/>
  <c r="A183" i="39"/>
  <c r="B183" i="39"/>
  <c r="C183" i="39"/>
  <c r="D183" i="39"/>
  <c r="A184" i="39"/>
  <c r="B184" i="39"/>
  <c r="C184" i="39"/>
  <c r="D184" i="39"/>
  <c r="A185" i="39"/>
  <c r="B185" i="39"/>
  <c r="C185" i="39"/>
  <c r="D185" i="39"/>
  <c r="A186" i="39"/>
  <c r="B186" i="39"/>
  <c r="C186" i="39"/>
  <c r="D186" i="39"/>
  <c r="A187" i="39"/>
  <c r="B187" i="39"/>
  <c r="C187" i="39"/>
  <c r="D187" i="39"/>
  <c r="A208" i="39"/>
  <c r="B208" i="39"/>
  <c r="C208" i="39"/>
  <c r="D208" i="39"/>
  <c r="A209" i="39"/>
  <c r="B209" i="39"/>
  <c r="C209" i="39"/>
  <c r="D209" i="39"/>
  <c r="A210" i="39"/>
  <c r="B210" i="39"/>
  <c r="C210" i="39"/>
  <c r="D210" i="39"/>
  <c r="A211" i="39"/>
  <c r="B211" i="39"/>
  <c r="C211" i="39"/>
  <c r="D211" i="39"/>
  <c r="A212" i="39"/>
  <c r="B212" i="39"/>
  <c r="C212" i="39"/>
  <c r="D212" i="39"/>
  <c r="A215" i="39"/>
  <c r="B215" i="39"/>
  <c r="C215" i="39"/>
  <c r="D215" i="39"/>
  <c r="A216" i="39"/>
  <c r="B216" i="39"/>
  <c r="C216" i="39"/>
  <c r="D216" i="39"/>
  <c r="A217" i="39"/>
  <c r="B217" i="39"/>
  <c r="C217" i="39"/>
  <c r="D217" i="39"/>
  <c r="A218" i="39"/>
  <c r="B218" i="39"/>
  <c r="C218" i="39"/>
  <c r="D218" i="39"/>
  <c r="A221" i="39"/>
  <c r="B221" i="39"/>
  <c r="C221" i="39"/>
  <c r="D221" i="39"/>
  <c r="A222" i="39"/>
  <c r="B222" i="39"/>
  <c r="C222" i="39"/>
  <c r="D222" i="39"/>
  <c r="A223" i="39"/>
  <c r="B223" i="39"/>
  <c r="C223" i="39"/>
  <c r="D223" i="39"/>
  <c r="A224" i="39"/>
  <c r="B224" i="39"/>
  <c r="C224" i="39"/>
  <c r="D224" i="39"/>
  <c r="A225" i="39"/>
  <c r="B225" i="39"/>
  <c r="C225" i="39"/>
  <c r="D225" i="39"/>
  <c r="A228" i="39"/>
  <c r="B228" i="39"/>
  <c r="C228" i="39"/>
  <c r="D228" i="39"/>
  <c r="A229" i="39"/>
  <c r="B229" i="39"/>
  <c r="C229" i="39"/>
  <c r="D229" i="39"/>
  <c r="A230" i="39"/>
  <c r="B230" i="39"/>
  <c r="C230" i="39"/>
  <c r="D230" i="39"/>
  <c r="A231" i="39"/>
  <c r="B231" i="39"/>
  <c r="C231" i="39"/>
  <c r="D231" i="39"/>
  <c r="A232" i="39"/>
  <c r="B232" i="39"/>
  <c r="C232" i="39"/>
  <c r="D232" i="39"/>
  <c r="A253" i="39"/>
  <c r="B253" i="39"/>
  <c r="C253" i="39"/>
  <c r="D253" i="39"/>
  <c r="A254" i="39"/>
  <c r="B254" i="39"/>
  <c r="C254" i="39"/>
  <c r="D254" i="39"/>
  <c r="A255" i="39"/>
  <c r="B255" i="39"/>
  <c r="C255" i="39"/>
  <c r="D255" i="39"/>
  <c r="A256" i="39"/>
  <c r="B256" i="39"/>
  <c r="C256" i="39"/>
  <c r="D256" i="39"/>
  <c r="A257" i="39"/>
  <c r="B257" i="39"/>
  <c r="C257" i="39"/>
  <c r="D257" i="39"/>
  <c r="A260" i="39"/>
  <c r="B260" i="39"/>
  <c r="C260" i="39"/>
  <c r="D260" i="39"/>
  <c r="A261" i="39"/>
  <c r="B261" i="39"/>
  <c r="C261" i="39"/>
  <c r="D261" i="39"/>
  <c r="A262" i="39"/>
  <c r="B262" i="39"/>
  <c r="C262" i="39"/>
  <c r="D262" i="39"/>
  <c r="A263" i="39"/>
  <c r="B263" i="39"/>
  <c r="C263" i="39"/>
  <c r="D263" i="39"/>
  <c r="A266" i="39"/>
  <c r="B266" i="39"/>
  <c r="C266" i="39"/>
  <c r="D266" i="39"/>
  <c r="A267" i="39"/>
  <c r="B267" i="39"/>
  <c r="C267" i="39"/>
  <c r="D267" i="39"/>
  <c r="A268" i="39"/>
  <c r="B268" i="39"/>
  <c r="C268" i="39"/>
  <c r="D268" i="39"/>
  <c r="A269" i="39"/>
  <c r="B269" i="39"/>
  <c r="C269" i="39"/>
  <c r="D269" i="39"/>
  <c r="A270" i="39"/>
  <c r="B270" i="39"/>
  <c r="C270" i="39"/>
  <c r="D270" i="39"/>
  <c r="A273" i="39"/>
  <c r="B273" i="39"/>
  <c r="C273" i="39"/>
  <c r="D273" i="39"/>
  <c r="A274" i="39"/>
  <c r="B274" i="39"/>
  <c r="C274" i="39"/>
  <c r="D274" i="39"/>
  <c r="A275" i="39"/>
  <c r="B275" i="39"/>
  <c r="C275" i="39"/>
  <c r="D275" i="39"/>
  <c r="A276" i="39"/>
  <c r="B276" i="39"/>
  <c r="C276" i="39"/>
  <c r="D276" i="39"/>
  <c r="A277" i="39"/>
  <c r="B277" i="39"/>
  <c r="C277" i="39"/>
  <c r="D277" i="39"/>
  <c r="A298" i="39"/>
  <c r="B298" i="39"/>
  <c r="C298" i="39"/>
  <c r="D298" i="39"/>
  <c r="A299" i="39"/>
  <c r="B299" i="39"/>
  <c r="C299" i="39"/>
  <c r="D299" i="39"/>
  <c r="A300" i="39"/>
  <c r="B300" i="39"/>
  <c r="C300" i="39"/>
  <c r="D300" i="39"/>
  <c r="A301" i="39"/>
  <c r="B301" i="39"/>
  <c r="C301" i="39"/>
  <c r="D301" i="39"/>
  <c r="A302" i="39"/>
  <c r="B302" i="39"/>
  <c r="C302" i="39"/>
  <c r="D302" i="39"/>
  <c r="A305" i="39"/>
  <c r="B305" i="39"/>
  <c r="C305" i="39"/>
  <c r="D305" i="39"/>
  <c r="A306" i="39"/>
  <c r="B306" i="39"/>
  <c r="C306" i="39"/>
  <c r="D306" i="39"/>
  <c r="A307" i="39"/>
  <c r="B307" i="39"/>
  <c r="C307" i="39"/>
  <c r="D307" i="39"/>
  <c r="A308" i="39"/>
  <c r="B308" i="39"/>
  <c r="C308" i="39"/>
  <c r="D308" i="39"/>
  <c r="A311" i="39"/>
  <c r="B311" i="39"/>
  <c r="C311" i="39"/>
  <c r="D311" i="39"/>
  <c r="A312" i="39"/>
  <c r="B312" i="39"/>
  <c r="C312" i="39"/>
  <c r="D312" i="39"/>
  <c r="A313" i="39"/>
  <c r="B313" i="39"/>
  <c r="C313" i="39"/>
  <c r="D313" i="39"/>
  <c r="A314" i="39"/>
  <c r="B314" i="39"/>
  <c r="C314" i="39"/>
  <c r="D314" i="39"/>
  <c r="A315" i="39"/>
  <c r="B315" i="39"/>
  <c r="C315" i="39"/>
  <c r="D315" i="39"/>
  <c r="A318" i="39"/>
  <c r="B318" i="39"/>
  <c r="C318" i="39"/>
  <c r="D318" i="39"/>
  <c r="A319" i="39"/>
  <c r="B319" i="39"/>
  <c r="C319" i="39"/>
  <c r="D319" i="39"/>
  <c r="A320" i="39"/>
  <c r="B320" i="39"/>
  <c r="C320" i="39"/>
  <c r="D320" i="39"/>
  <c r="A321" i="39"/>
  <c r="B321" i="39"/>
  <c r="C321" i="39"/>
  <c r="D321" i="39"/>
  <c r="A322" i="39"/>
  <c r="B322" i="39"/>
  <c r="C322" i="39"/>
  <c r="D322" i="39"/>
  <c r="A343" i="39"/>
  <c r="B343" i="39"/>
  <c r="C343" i="39"/>
  <c r="D343" i="39"/>
  <c r="A344" i="39"/>
  <c r="B344" i="39"/>
  <c r="C344" i="39"/>
  <c r="D344" i="39"/>
  <c r="A345" i="39"/>
  <c r="B345" i="39"/>
  <c r="C345" i="39"/>
  <c r="D345" i="39"/>
  <c r="A346" i="39"/>
  <c r="B346" i="39"/>
  <c r="C346" i="39"/>
  <c r="D346" i="39"/>
  <c r="A347" i="39"/>
  <c r="B347" i="39"/>
  <c r="C347" i="39"/>
  <c r="D347" i="39"/>
  <c r="A350" i="39"/>
  <c r="B350" i="39"/>
  <c r="C350" i="39"/>
  <c r="D350" i="39"/>
  <c r="A351" i="39"/>
  <c r="B351" i="39"/>
  <c r="C351" i="39"/>
  <c r="D351" i="39"/>
  <c r="A352" i="39"/>
  <c r="B352" i="39"/>
  <c r="C352" i="39"/>
  <c r="D352" i="39"/>
  <c r="A353" i="39"/>
  <c r="B353" i="39"/>
  <c r="C353" i="39"/>
  <c r="D353" i="39"/>
  <c r="A356" i="39"/>
  <c r="B356" i="39"/>
  <c r="C356" i="39"/>
  <c r="D356" i="39"/>
  <c r="A357" i="39"/>
  <c r="B357" i="39"/>
  <c r="C357" i="39"/>
  <c r="D357" i="39"/>
  <c r="A358" i="39"/>
  <c r="B358" i="39"/>
  <c r="C358" i="39"/>
  <c r="D358" i="39"/>
  <c r="A359" i="39"/>
  <c r="B359" i="39"/>
  <c r="C359" i="39"/>
  <c r="D359" i="39"/>
  <c r="A360" i="39"/>
  <c r="B360" i="39"/>
  <c r="C360" i="39"/>
  <c r="D360" i="39"/>
  <c r="A363" i="39"/>
  <c r="B363" i="39"/>
  <c r="C363" i="39"/>
  <c r="D363" i="39"/>
  <c r="A364" i="39"/>
  <c r="B364" i="39"/>
  <c r="C364" i="39"/>
  <c r="D364" i="39"/>
  <c r="A365" i="39"/>
  <c r="B365" i="39"/>
  <c r="C365" i="39"/>
  <c r="D365" i="39"/>
  <c r="A366" i="39"/>
  <c r="B366" i="39"/>
  <c r="C366" i="39"/>
  <c r="D366" i="39"/>
  <c r="A367" i="39"/>
  <c r="B367" i="39"/>
  <c r="C367" i="39"/>
  <c r="D367" i="39"/>
  <c r="A388" i="39"/>
  <c r="B388" i="39"/>
  <c r="C388" i="39"/>
  <c r="D388" i="39"/>
  <c r="A389" i="39"/>
  <c r="B389" i="39"/>
  <c r="C389" i="39"/>
  <c r="D389" i="39"/>
  <c r="A390" i="39"/>
  <c r="B390" i="39"/>
  <c r="C390" i="39"/>
  <c r="D390" i="39"/>
  <c r="A391" i="39"/>
  <c r="B391" i="39"/>
  <c r="C391" i="39"/>
  <c r="D391" i="39"/>
  <c r="A392" i="39"/>
  <c r="B392" i="39"/>
  <c r="C392" i="39"/>
  <c r="D392" i="39"/>
  <c r="A395" i="39"/>
  <c r="B395" i="39"/>
  <c r="C395" i="39"/>
  <c r="D395" i="39"/>
  <c r="A396" i="39"/>
  <c r="B396" i="39"/>
  <c r="C396" i="39"/>
  <c r="D396" i="39"/>
  <c r="A397" i="39"/>
  <c r="B397" i="39"/>
  <c r="C397" i="39"/>
  <c r="D397" i="39"/>
  <c r="A398" i="39"/>
  <c r="B398" i="39"/>
  <c r="C398" i="39"/>
  <c r="D398" i="39"/>
  <c r="A401" i="39"/>
  <c r="B401" i="39"/>
  <c r="C401" i="39"/>
  <c r="D401" i="39"/>
  <c r="A402" i="39"/>
  <c r="B402" i="39"/>
  <c r="C402" i="39"/>
  <c r="D402" i="39"/>
  <c r="A403" i="39"/>
  <c r="B403" i="39"/>
  <c r="C403" i="39"/>
  <c r="D403" i="39"/>
  <c r="A404" i="39"/>
  <c r="B404" i="39"/>
  <c r="C404" i="39"/>
  <c r="D404" i="39"/>
  <c r="A405" i="39"/>
  <c r="B405" i="39"/>
  <c r="C405" i="39"/>
  <c r="D405" i="39"/>
  <c r="A408" i="39"/>
  <c r="B408" i="39"/>
  <c r="C408" i="39"/>
  <c r="D408" i="39"/>
  <c r="A409" i="39"/>
  <c r="B409" i="39"/>
  <c r="C409" i="39"/>
  <c r="D409" i="39"/>
  <c r="A410" i="39"/>
  <c r="B410" i="39"/>
  <c r="C410" i="39"/>
  <c r="D410" i="39"/>
  <c r="A411" i="39"/>
  <c r="B411" i="39"/>
  <c r="C411" i="39"/>
  <c r="D411" i="39"/>
  <c r="A412" i="39"/>
  <c r="B412" i="39"/>
  <c r="C412" i="39"/>
  <c r="D412" i="39"/>
  <c r="A434" i="39"/>
  <c r="B434" i="39"/>
  <c r="C434" i="39"/>
  <c r="D434" i="39"/>
  <c r="A435" i="39"/>
  <c r="B435" i="39"/>
  <c r="C435" i="39"/>
  <c r="D435" i="39"/>
  <c r="A436" i="39"/>
  <c r="B436" i="39"/>
  <c r="C436" i="39"/>
  <c r="D436" i="39"/>
  <c r="A437" i="39"/>
  <c r="B437" i="39"/>
  <c r="C437" i="39"/>
  <c r="D437" i="39"/>
  <c r="A440" i="39"/>
  <c r="B440" i="39"/>
  <c r="C440" i="39"/>
  <c r="D440" i="39"/>
  <c r="A441" i="39"/>
  <c r="B441" i="39"/>
  <c r="C441" i="39"/>
  <c r="D441" i="39"/>
  <c r="A442" i="39"/>
  <c r="B442" i="39"/>
  <c r="C442" i="39"/>
  <c r="D442" i="39"/>
  <c r="A443" i="39"/>
  <c r="B443" i="39"/>
  <c r="C443" i="39"/>
  <c r="D443" i="39"/>
  <c r="A446" i="39"/>
  <c r="B446" i="39"/>
  <c r="C446" i="39"/>
  <c r="D446" i="39"/>
  <c r="A447" i="39"/>
  <c r="B447" i="39"/>
  <c r="C447" i="39"/>
  <c r="D447" i="39"/>
  <c r="A448" i="39"/>
  <c r="B448" i="39"/>
  <c r="C448" i="39"/>
  <c r="D448" i="39"/>
  <c r="A449" i="39"/>
  <c r="B449" i="39"/>
  <c r="C449" i="39"/>
  <c r="D449" i="39"/>
  <c r="A450" i="39"/>
  <c r="B450" i="39"/>
  <c r="C450" i="39"/>
  <c r="D450" i="39"/>
  <c r="A453" i="39"/>
  <c r="B453" i="39"/>
  <c r="C453" i="39"/>
  <c r="D453" i="39"/>
  <c r="A454" i="39"/>
  <c r="B454" i="39"/>
  <c r="C454" i="39"/>
  <c r="D454" i="39"/>
  <c r="A455" i="39"/>
  <c r="B455" i="39"/>
  <c r="C455" i="39"/>
  <c r="D455" i="39"/>
  <c r="A456" i="39"/>
  <c r="B456" i="39"/>
  <c r="C456" i="39"/>
  <c r="D456" i="39"/>
  <c r="A457" i="39"/>
  <c r="B457" i="39"/>
  <c r="C457" i="39"/>
  <c r="D457" i="39"/>
  <c r="E861" i="39"/>
  <c r="AR49" i="22"/>
  <c r="E505" i="39"/>
  <c r="E506" i="39"/>
  <c r="E507" i="39"/>
  <c r="G94" i="25"/>
  <c r="E501" i="39"/>
  <c r="AB49" i="22"/>
  <c r="B2619" i="33"/>
  <c r="E502" i="39"/>
  <c r="AB50" i="22"/>
  <c r="B2625" i="33"/>
  <c r="E480" i="39"/>
  <c r="AB28" i="22"/>
  <c r="B2523" i="33"/>
  <c r="E481" i="39"/>
  <c r="AB29" i="22"/>
  <c r="B2529" i="33"/>
  <c r="E482" i="39"/>
  <c r="AB30" i="22"/>
  <c r="B2535" i="33"/>
  <c r="E479" i="39"/>
  <c r="AB27" i="22"/>
  <c r="B2517" i="33"/>
  <c r="E492" i="39"/>
  <c r="AB40" i="22"/>
  <c r="B2575" i="33"/>
  <c r="E487" i="39"/>
  <c r="AB35" i="22"/>
  <c r="B2555" i="33"/>
  <c r="E488" i="39"/>
  <c r="AB36" i="22"/>
  <c r="B2561" i="33"/>
  <c r="E491" i="39"/>
  <c r="AB39" i="22"/>
  <c r="B2569" i="33"/>
  <c r="E498" i="39"/>
  <c r="AB46" i="22"/>
  <c r="B2601" i="33"/>
  <c r="E493" i="39"/>
  <c r="AB41" i="22"/>
  <c r="B2581" i="33"/>
  <c r="E500" i="39"/>
  <c r="AB48" i="22"/>
  <c r="B2613" i="33"/>
  <c r="E495" i="39"/>
  <c r="AB43" i="22"/>
  <c r="B2593" i="33"/>
  <c r="C471" i="39"/>
  <c r="D471" i="39"/>
  <c r="B2507" i="33"/>
  <c r="D24" i="32"/>
  <c r="E3143" i="33"/>
  <c r="G3134" i="33"/>
  <c r="D18" i="32"/>
  <c r="D15" i="32"/>
  <c r="D22" i="32"/>
  <c r="E839" i="39"/>
  <c r="AR27" i="22"/>
  <c r="E852" i="39"/>
  <c r="AR40" i="22"/>
  <c r="D20" i="32"/>
  <c r="D23" i="32"/>
  <c r="E4333" i="33"/>
  <c r="G4324" i="33"/>
  <c r="B3559" i="33"/>
  <c r="J2741" i="33"/>
  <c r="E2671" i="33"/>
  <c r="E2433" i="33"/>
  <c r="AF23" i="22"/>
  <c r="E595" i="39"/>
  <c r="AR46" i="22"/>
  <c r="E853" i="39"/>
  <c r="AR41" i="22"/>
  <c r="E867" i="39"/>
  <c r="E841" i="39"/>
  <c r="AR29" i="22"/>
  <c r="E866" i="39"/>
  <c r="E848" i="39"/>
  <c r="AR36" i="22"/>
  <c r="E845" i="39"/>
  <c r="E840" i="39"/>
  <c r="AR28" i="22"/>
  <c r="AP46" i="22"/>
  <c r="F159" i="25"/>
  <c r="F158" i="25"/>
  <c r="F161" i="25"/>
  <c r="R25" i="25"/>
  <c r="F157" i="25"/>
  <c r="AP33" i="22"/>
  <c r="D161" i="25"/>
  <c r="P25" i="25"/>
  <c r="D157" i="25"/>
  <c r="D159" i="25"/>
  <c r="D158" i="25"/>
  <c r="C158" i="25"/>
  <c r="C161" i="25"/>
  <c r="O25" i="25"/>
  <c r="C157" i="25"/>
  <c r="AP26" i="22"/>
  <c r="C159" i="25"/>
  <c r="AP39" i="22"/>
  <c r="E159" i="25"/>
  <c r="E158" i="25"/>
  <c r="E161" i="25"/>
  <c r="Q25" i="25"/>
  <c r="E157" i="25"/>
  <c r="G158" i="25"/>
  <c r="G161" i="25"/>
  <c r="S25" i="25"/>
  <c r="G157" i="25"/>
  <c r="G159" i="25"/>
  <c r="AN46" i="22"/>
  <c r="F149" i="25"/>
  <c r="F152" i="25"/>
  <c r="R24" i="25"/>
  <c r="F148" i="25"/>
  <c r="F150" i="25"/>
  <c r="C152" i="25"/>
  <c r="O24" i="25"/>
  <c r="C148" i="25"/>
  <c r="AN26" i="22"/>
  <c r="C150" i="25"/>
  <c r="C149" i="25"/>
  <c r="G152" i="25"/>
  <c r="G148" i="25"/>
  <c r="G150" i="25"/>
  <c r="G149" i="25"/>
  <c r="AN39" i="22"/>
  <c r="E150" i="25"/>
  <c r="E149" i="25"/>
  <c r="E152" i="25"/>
  <c r="Q24" i="25"/>
  <c r="E148" i="25"/>
  <c r="AN33" i="22"/>
  <c r="D150" i="25"/>
  <c r="D149" i="25"/>
  <c r="D152" i="25"/>
  <c r="P24" i="25"/>
  <c r="D148" i="25"/>
  <c r="AL46" i="22"/>
  <c r="F141" i="25"/>
  <c r="F143" i="25"/>
  <c r="R23" i="25"/>
  <c r="F140" i="25"/>
  <c r="F139" i="25"/>
  <c r="G141" i="25"/>
  <c r="G143" i="25"/>
  <c r="S23" i="25"/>
  <c r="G140" i="25"/>
  <c r="G139" i="25"/>
  <c r="AL33" i="22"/>
  <c r="D143" i="25"/>
  <c r="P23" i="25"/>
  <c r="D140" i="25"/>
  <c r="D139" i="25"/>
  <c r="D141" i="25"/>
  <c r="C141" i="25"/>
  <c r="C143" i="25"/>
  <c r="O23" i="25"/>
  <c r="C140" i="25"/>
  <c r="C139" i="25"/>
  <c r="AL26" i="22"/>
  <c r="AL39" i="22"/>
  <c r="E139" i="25"/>
  <c r="E141" i="25"/>
  <c r="E143" i="25"/>
  <c r="Q23" i="25"/>
  <c r="E140" i="25"/>
  <c r="C132" i="25"/>
  <c r="C131" i="25"/>
  <c r="C130" i="25"/>
  <c r="C134" i="25"/>
  <c r="O22" i="25"/>
  <c r="AJ26" i="22"/>
  <c r="D132" i="25"/>
  <c r="D130" i="25"/>
  <c r="AJ33" i="22"/>
  <c r="D134" i="25"/>
  <c r="P22" i="25"/>
  <c r="D131" i="25"/>
  <c r="E131" i="25"/>
  <c r="E134" i="25"/>
  <c r="Q22" i="25"/>
  <c r="E132" i="25"/>
  <c r="AJ39" i="22"/>
  <c r="E130" i="25"/>
  <c r="F132" i="25"/>
  <c r="F131" i="25"/>
  <c r="F130" i="25"/>
  <c r="AJ46" i="22"/>
  <c r="F134" i="25"/>
  <c r="R22" i="25"/>
  <c r="G132" i="25"/>
  <c r="G131" i="25"/>
  <c r="G134" i="25"/>
  <c r="S22" i="25"/>
  <c r="G130" i="25"/>
  <c r="AH23" i="22"/>
  <c r="C606" i="39"/>
  <c r="D606" i="39"/>
  <c r="B3221" i="33"/>
  <c r="A606" i="39"/>
  <c r="B606" i="39"/>
  <c r="B3219" i="33"/>
  <c r="A561" i="39"/>
  <c r="B561" i="39"/>
  <c r="B2981" i="33"/>
  <c r="E846" i="39"/>
  <c r="AR34" i="22"/>
  <c r="E854" i="39"/>
  <c r="AR42" i="22"/>
  <c r="E859" i="39"/>
  <c r="AR47" i="22"/>
  <c r="E838" i="39"/>
  <c r="E855" i="39"/>
  <c r="AR43" i="22"/>
  <c r="E842" i="39"/>
  <c r="AR30" i="22"/>
  <c r="E847" i="39"/>
  <c r="AR35" i="22"/>
  <c r="E851" i="39"/>
  <c r="E862" i="39"/>
  <c r="AR50" i="22"/>
  <c r="E860" i="39"/>
  <c r="AR48" i="22"/>
  <c r="E865" i="39"/>
  <c r="E486" i="39"/>
  <c r="AB34" i="22"/>
  <c r="B2549" i="33"/>
  <c r="E478" i="39"/>
  <c r="E499" i="39"/>
  <c r="E494" i="39"/>
  <c r="E485" i="39"/>
  <c r="AB33" i="22"/>
  <c r="B2543" i="33"/>
  <c r="A471" i="39"/>
  <c r="B471" i="39"/>
  <c r="B2505" i="33"/>
  <c r="E550" i="39"/>
  <c r="E537" i="39"/>
  <c r="AD40" i="22"/>
  <c r="B2813" i="33"/>
  <c r="E551" i="39"/>
  <c r="E524" i="39"/>
  <c r="AD27" i="22"/>
  <c r="B2755" i="33"/>
  <c r="E530" i="39"/>
  <c r="E531" i="39"/>
  <c r="AD34" i="22"/>
  <c r="B2787" i="33"/>
  <c r="C516" i="39"/>
  <c r="D516" i="39"/>
  <c r="B2745" i="33"/>
  <c r="E552" i="39"/>
  <c r="E533" i="39"/>
  <c r="AD36" i="22"/>
  <c r="B2799" i="33"/>
  <c r="E523" i="39"/>
  <c r="E538" i="39"/>
  <c r="AD41" i="22"/>
  <c r="B2819" i="33"/>
  <c r="E536" i="39"/>
  <c r="E532" i="39"/>
  <c r="AD35" i="22"/>
  <c r="B2793" i="33"/>
  <c r="E539" i="39"/>
  <c r="AD42" i="22"/>
  <c r="B2825" i="33"/>
  <c r="E527" i="39"/>
  <c r="AD30" i="22"/>
  <c r="B2773" i="33"/>
  <c r="E544" i="39"/>
  <c r="AD47" i="22"/>
  <c r="B2845" i="33"/>
  <c r="E540" i="39"/>
  <c r="AD43" i="22"/>
  <c r="B2831" i="33"/>
  <c r="E526" i="39"/>
  <c r="AD29" i="22"/>
  <c r="B2767" i="33"/>
  <c r="E547" i="39"/>
  <c r="AD50" i="22"/>
  <c r="B2863" i="33"/>
  <c r="E545" i="39"/>
  <c r="AD48" i="22"/>
  <c r="B2851" i="33"/>
  <c r="E543" i="39"/>
  <c r="E525" i="39"/>
  <c r="AD28" i="22"/>
  <c r="B2761" i="33"/>
  <c r="E546" i="39"/>
  <c r="AD49" i="22"/>
  <c r="B2857" i="33"/>
  <c r="A516" i="39"/>
  <c r="B516" i="39"/>
  <c r="B2743" i="33"/>
  <c r="E907" i="39"/>
  <c r="AT50" i="22"/>
  <c r="E903" i="39"/>
  <c r="E897" i="39"/>
  <c r="AT40" i="22"/>
  <c r="E891" i="39"/>
  <c r="AT34" i="22"/>
  <c r="E885" i="39"/>
  <c r="AT28" i="22"/>
  <c r="E910" i="39"/>
  <c r="E904" i="39"/>
  <c r="AT47" i="22"/>
  <c r="E898" i="39"/>
  <c r="AT41" i="22"/>
  <c r="E892" i="39"/>
  <c r="AT35" i="22"/>
  <c r="E886" i="39"/>
  <c r="AT29" i="22"/>
  <c r="E911" i="39"/>
  <c r="E905" i="39"/>
  <c r="AT48" i="22"/>
  <c r="E899" i="39"/>
  <c r="AT42" i="22"/>
  <c r="E893" i="39"/>
  <c r="AT36" i="22"/>
  <c r="E887" i="39"/>
  <c r="AT30" i="22"/>
  <c r="E883" i="39"/>
  <c r="E912" i="39"/>
  <c r="E906" i="39"/>
  <c r="AT49" i="22"/>
  <c r="E900" i="39"/>
  <c r="AT43" i="22"/>
  <c r="E896" i="39"/>
  <c r="E890" i="39"/>
  <c r="E884" i="39"/>
  <c r="AT27" i="22"/>
  <c r="D21" i="32"/>
  <c r="D17" i="32"/>
  <c r="D19" i="32"/>
  <c r="D16" i="32"/>
  <c r="B1914" i="33"/>
  <c r="B2155" i="33"/>
  <c r="B713" i="33"/>
  <c r="B2395" i="33"/>
  <c r="B473" i="33"/>
  <c r="B953" i="33"/>
  <c r="B1193" i="33"/>
  <c r="B1674" i="33"/>
  <c r="B233" i="33"/>
  <c r="F28" i="36"/>
  <c r="G28" i="36"/>
  <c r="D28" i="36"/>
  <c r="E28" i="36"/>
  <c r="F27" i="36"/>
  <c r="G27" i="36"/>
  <c r="D27" i="36"/>
  <c r="E27" i="36"/>
  <c r="F24" i="36"/>
  <c r="G24" i="36"/>
  <c r="D24" i="36"/>
  <c r="E24" i="36"/>
  <c r="F23" i="36"/>
  <c r="G23" i="36"/>
  <c r="F22" i="36"/>
  <c r="G22" i="36"/>
  <c r="D22" i="36"/>
  <c r="E22" i="36"/>
  <c r="F21" i="36"/>
  <c r="G21" i="36"/>
  <c r="D21" i="36"/>
  <c r="E21" i="36"/>
  <c r="F20" i="36"/>
  <c r="G20" i="36"/>
  <c r="D20" i="36"/>
  <c r="E20" i="36"/>
  <c r="F17" i="36"/>
  <c r="G17" i="36"/>
  <c r="D17" i="36"/>
  <c r="E17" i="36"/>
  <c r="F16" i="36"/>
  <c r="G16" i="36"/>
  <c r="D16" i="36"/>
  <c r="E16" i="36"/>
  <c r="F15" i="36"/>
  <c r="G15" i="36"/>
  <c r="D15" i="36"/>
  <c r="E15" i="36"/>
  <c r="F12" i="36"/>
  <c r="G12" i="36"/>
  <c r="D12" i="36"/>
  <c r="E12" i="36"/>
  <c r="F11" i="36"/>
  <c r="G11" i="36"/>
  <c r="D11" i="36"/>
  <c r="E11" i="36"/>
  <c r="F10" i="36"/>
  <c r="G10" i="36"/>
  <c r="D10" i="36"/>
  <c r="E10" i="36"/>
  <c r="F9" i="36"/>
  <c r="G9" i="36"/>
  <c r="D9" i="36"/>
  <c r="E9" i="36"/>
  <c r="F8" i="36"/>
  <c r="G8" i="36"/>
  <c r="D8" i="36"/>
  <c r="E8" i="36"/>
  <c r="F5" i="36"/>
  <c r="G5" i="36"/>
  <c r="D5" i="36"/>
  <c r="E5" i="36"/>
  <c r="F4" i="36"/>
  <c r="G4" i="36"/>
  <c r="D4" i="36"/>
  <c r="E4" i="36"/>
  <c r="F3" i="36"/>
  <c r="G3" i="36"/>
  <c r="D3" i="36"/>
  <c r="E3" i="36"/>
  <c r="F2" i="36"/>
  <c r="G2" i="36"/>
  <c r="D2" i="36"/>
  <c r="E2" i="36"/>
  <c r="A28" i="36"/>
  <c r="A27" i="36"/>
  <c r="A24" i="36"/>
  <c r="A23" i="36"/>
  <c r="A22" i="36"/>
  <c r="A21" i="36"/>
  <c r="A20" i="36"/>
  <c r="A17" i="36"/>
  <c r="A16" i="36"/>
  <c r="A15" i="36"/>
  <c r="A12" i="36"/>
  <c r="A11" i="36"/>
  <c r="A10" i="36"/>
  <c r="A9" i="36"/>
  <c r="A8" i="36"/>
  <c r="A5" i="36"/>
  <c r="A4" i="36"/>
  <c r="A3" i="36"/>
  <c r="A2" i="36"/>
  <c r="G98" i="25"/>
  <c r="S18" i="25"/>
  <c r="E578" i="39"/>
  <c r="G96" i="25"/>
  <c r="G95" i="25"/>
  <c r="B3553" i="33"/>
  <c r="B3521" i="33"/>
  <c r="B3463" i="33"/>
  <c r="B3495" i="33"/>
  <c r="E3147" i="33"/>
  <c r="E4575" i="33"/>
  <c r="E4099" i="33"/>
  <c r="E3623" i="33"/>
  <c r="J3217" i="33"/>
  <c r="J2979" i="33"/>
  <c r="E2909" i="33"/>
  <c r="E4337" i="33"/>
  <c r="J4407" i="33"/>
  <c r="J3931" i="33"/>
  <c r="E3861" i="33"/>
  <c r="E596" i="39"/>
  <c r="E571" i="39"/>
  <c r="AF29" i="22"/>
  <c r="E591" i="39"/>
  <c r="AF49" i="22"/>
  <c r="E590" i="39"/>
  <c r="AF48" i="22"/>
  <c r="E581" i="39"/>
  <c r="AF39" i="22"/>
  <c r="E568" i="39"/>
  <c r="AF26" i="22"/>
  <c r="E572" i="39"/>
  <c r="E585" i="39"/>
  <c r="AF43" i="22"/>
  <c r="E583" i="39"/>
  <c r="AF41" i="22"/>
  <c r="E582" i="39"/>
  <c r="AF40" i="22"/>
  <c r="E592" i="39"/>
  <c r="E576" i="39"/>
  <c r="AF34" i="22"/>
  <c r="E570" i="39"/>
  <c r="AF28" i="22"/>
  <c r="E597" i="39"/>
  <c r="E577" i="39"/>
  <c r="AF35" i="22"/>
  <c r="E98" i="25"/>
  <c r="Q18" i="25"/>
  <c r="AB42" i="22"/>
  <c r="B2587" i="33"/>
  <c r="E96" i="25"/>
  <c r="F98" i="25"/>
  <c r="R18" i="25"/>
  <c r="AB47" i="22"/>
  <c r="B2607" i="33"/>
  <c r="G160" i="25"/>
  <c r="G162" i="25"/>
  <c r="E4110" i="33"/>
  <c r="J4297" i="33"/>
  <c r="E584" i="39"/>
  <c r="AF42" i="22"/>
  <c r="E569" i="39"/>
  <c r="AF27" i="22"/>
  <c r="E575" i="39"/>
  <c r="AF33" i="22"/>
  <c r="E589" i="39"/>
  <c r="AF47" i="22"/>
  <c r="E588" i="39"/>
  <c r="AF46" i="22"/>
  <c r="F151" i="25"/>
  <c r="F153" i="25"/>
  <c r="E3870" i="33"/>
  <c r="J4027" i="33"/>
  <c r="C142" i="25"/>
  <c r="C144" i="25"/>
  <c r="E3626" i="33"/>
  <c r="J3699" i="33"/>
  <c r="AT39" i="22"/>
  <c r="E177" i="25"/>
  <c r="E176" i="25"/>
  <c r="E179" i="25"/>
  <c r="E175" i="25"/>
  <c r="C179" i="25"/>
  <c r="C175" i="25"/>
  <c r="AT26" i="22"/>
  <c r="C177" i="25"/>
  <c r="C176" i="25"/>
  <c r="G179" i="25"/>
  <c r="G175" i="25"/>
  <c r="G177" i="25"/>
  <c r="G176" i="25"/>
  <c r="AT46" i="22"/>
  <c r="F176" i="25"/>
  <c r="F179" i="25"/>
  <c r="F175" i="25"/>
  <c r="F177" i="25"/>
  <c r="AT33" i="22"/>
  <c r="D177" i="25"/>
  <c r="D176" i="25"/>
  <c r="D179" i="25"/>
  <c r="D175" i="25"/>
  <c r="F167" i="25"/>
  <c r="AR33" i="22"/>
  <c r="D170" i="25"/>
  <c r="P26" i="25"/>
  <c r="D167" i="25"/>
  <c r="D166" i="25"/>
  <c r="D168" i="25"/>
  <c r="F170" i="25"/>
  <c r="R26" i="25"/>
  <c r="AR39" i="22"/>
  <c r="E166" i="25"/>
  <c r="E168" i="25"/>
  <c r="E170" i="25"/>
  <c r="Q26" i="25"/>
  <c r="E167" i="25"/>
  <c r="C168" i="25"/>
  <c r="C170" i="25"/>
  <c r="O26" i="25"/>
  <c r="C167" i="25"/>
  <c r="C166" i="25"/>
  <c r="AR26" i="22"/>
  <c r="G168" i="25"/>
  <c r="G170" i="25"/>
  <c r="S26" i="25"/>
  <c r="G167" i="25"/>
  <c r="G166" i="25"/>
  <c r="F166" i="25"/>
  <c r="F168" i="25"/>
  <c r="C160" i="25"/>
  <c r="C162" i="25"/>
  <c r="E4102" i="33"/>
  <c r="J4175" i="33"/>
  <c r="E160" i="25"/>
  <c r="E162" i="25"/>
  <c r="E4106" i="33"/>
  <c r="J4233" i="33"/>
  <c r="F160" i="25"/>
  <c r="F162" i="25"/>
  <c r="E4108" i="33"/>
  <c r="J4265" i="33"/>
  <c r="D160" i="25"/>
  <c r="D162" i="25"/>
  <c r="E4104" i="33"/>
  <c r="J4207" i="33"/>
  <c r="D151" i="25"/>
  <c r="D153" i="25"/>
  <c r="E3866" i="33"/>
  <c r="J3969" i="33"/>
  <c r="C151" i="25"/>
  <c r="C153" i="25"/>
  <c r="E3864" i="33"/>
  <c r="J3937" i="33"/>
  <c r="E151" i="25"/>
  <c r="E153" i="25"/>
  <c r="E3868" i="33"/>
  <c r="J3995" i="33"/>
  <c r="G151" i="25"/>
  <c r="G153" i="25"/>
  <c r="E3872" i="33"/>
  <c r="J4059" i="33"/>
  <c r="G142" i="25"/>
  <c r="G144" i="25"/>
  <c r="E3634" i="33"/>
  <c r="J3821" i="33"/>
  <c r="F142" i="25"/>
  <c r="F144" i="25"/>
  <c r="E3632" i="33"/>
  <c r="J3789" i="33"/>
  <c r="E142" i="25"/>
  <c r="E144" i="25"/>
  <c r="E3630" i="33"/>
  <c r="J3757" i="33"/>
  <c r="D142" i="25"/>
  <c r="D144" i="25"/>
  <c r="E3628" i="33"/>
  <c r="J3731" i="33"/>
  <c r="C133" i="25"/>
  <c r="C135" i="25"/>
  <c r="E3388" i="33"/>
  <c r="J3461" i="33"/>
  <c r="D133" i="25"/>
  <c r="D135" i="25"/>
  <c r="E3390" i="33"/>
  <c r="J3493" i="33"/>
  <c r="E133" i="25"/>
  <c r="E135" i="25"/>
  <c r="E3392" i="33"/>
  <c r="J3519" i="33"/>
  <c r="F133" i="25"/>
  <c r="F135" i="25"/>
  <c r="E3394" i="33"/>
  <c r="J3551" i="33"/>
  <c r="G133" i="25"/>
  <c r="G135" i="25"/>
  <c r="E3396" i="33"/>
  <c r="J3583" i="33"/>
  <c r="E626" i="39"/>
  <c r="E637" i="39"/>
  <c r="AH50" i="22"/>
  <c r="E615" i="39"/>
  <c r="AH28" i="22"/>
  <c r="E640" i="39"/>
  <c r="E616" i="39"/>
  <c r="AH29" i="22"/>
  <c r="E642" i="39"/>
  <c r="E620" i="39"/>
  <c r="E633" i="39"/>
  <c r="E635" i="39"/>
  <c r="AH48" i="22"/>
  <c r="E634" i="39"/>
  <c r="AH47" i="22"/>
  <c r="E641" i="39"/>
  <c r="E636" i="39"/>
  <c r="AH49" i="22"/>
  <c r="E614" i="39"/>
  <c r="AH27" i="22"/>
  <c r="E627" i="39"/>
  <c r="AH40" i="22"/>
  <c r="E623" i="39"/>
  <c r="AH36" i="22"/>
  <c r="E628" i="39"/>
  <c r="AH41" i="22"/>
  <c r="E617" i="39"/>
  <c r="AH30" i="22"/>
  <c r="E630" i="39"/>
  <c r="AH43" i="22"/>
  <c r="E629" i="39"/>
  <c r="AH42" i="22"/>
  <c r="E621" i="39"/>
  <c r="AH34" i="22"/>
  <c r="E613" i="39"/>
  <c r="E622" i="39"/>
  <c r="AH35" i="22"/>
  <c r="AF36" i="22"/>
  <c r="AF50" i="22"/>
  <c r="G107" i="25"/>
  <c r="S19" i="25"/>
  <c r="G104" i="25"/>
  <c r="G103" i="25"/>
  <c r="G105" i="25"/>
  <c r="D103" i="25"/>
  <c r="D105" i="25"/>
  <c r="AD33" i="22"/>
  <c r="D107" i="25"/>
  <c r="P19" i="25"/>
  <c r="D104" i="25"/>
  <c r="E105" i="25"/>
  <c r="E107" i="25"/>
  <c r="Q19" i="25"/>
  <c r="E104" i="25"/>
  <c r="AD39" i="22"/>
  <c r="E103" i="25"/>
  <c r="F105" i="25"/>
  <c r="F107" i="25"/>
  <c r="R19" i="25"/>
  <c r="F104" i="25"/>
  <c r="AD46" i="22"/>
  <c r="F103" i="25"/>
  <c r="AD26" i="22"/>
  <c r="C107" i="25"/>
  <c r="O19" i="25"/>
  <c r="C104" i="25"/>
  <c r="C103" i="25"/>
  <c r="C105" i="25"/>
  <c r="C98" i="25"/>
  <c r="O18" i="25"/>
  <c r="AB26" i="22"/>
  <c r="B2511" i="33"/>
  <c r="C94" i="25"/>
  <c r="C95" i="25"/>
  <c r="C96" i="25"/>
  <c r="F94" i="25"/>
  <c r="E94" i="25"/>
  <c r="F95" i="25"/>
  <c r="F96" i="25"/>
  <c r="E95" i="25"/>
  <c r="D98" i="25"/>
  <c r="P18" i="25"/>
  <c r="D96" i="25"/>
  <c r="D95" i="25"/>
  <c r="D94" i="25"/>
  <c r="S27" i="25"/>
  <c r="S24" i="25"/>
  <c r="F8" i="29" a="1"/>
  <c r="H8" i="29"/>
  <c r="B21" i="30"/>
  <c r="G97" i="25"/>
  <c r="G99" i="25"/>
  <c r="E2444" i="33"/>
  <c r="J2631" i="33"/>
  <c r="G114" i="25"/>
  <c r="D114" i="25"/>
  <c r="G113" i="25"/>
  <c r="C116" i="25"/>
  <c r="O20" i="25"/>
  <c r="E116" i="25"/>
  <c r="Q20" i="25"/>
  <c r="D112" i="25"/>
  <c r="B4717" i="33"/>
  <c r="B3765" i="33"/>
  <c r="B3289" i="33"/>
  <c r="B4241" i="33"/>
  <c r="B4279" i="33"/>
  <c r="B3803" i="33"/>
  <c r="B4755" i="33"/>
  <c r="B3327" i="33"/>
  <c r="B3263" i="33"/>
  <c r="B4691" i="33"/>
  <c r="B4215" i="33"/>
  <c r="B3739" i="33"/>
  <c r="B4201" i="33"/>
  <c r="B4677" i="33"/>
  <c r="B3725" i="33"/>
  <c r="B3249" i="33"/>
  <c r="B3707" i="33"/>
  <c r="B4183" i="33"/>
  <c r="B3231" i="33"/>
  <c r="B4659" i="33"/>
  <c r="B4767" i="33"/>
  <c r="B3815" i="33"/>
  <c r="B3339" i="33"/>
  <c r="B4291" i="33"/>
  <c r="B4729" i="33"/>
  <c r="B4253" i="33"/>
  <c r="B3777" i="33"/>
  <c r="B3301" i="33"/>
  <c r="B4723" i="33"/>
  <c r="B3771" i="33"/>
  <c r="B3295" i="33"/>
  <c r="B4247" i="33"/>
  <c r="B4761" i="33"/>
  <c r="B3809" i="33"/>
  <c r="B4285" i="33"/>
  <c r="B3333" i="33"/>
  <c r="B4671" i="33"/>
  <c r="B3243" i="33"/>
  <c r="B3719" i="33"/>
  <c r="B4195" i="33"/>
  <c r="B3713" i="33"/>
  <c r="B3237" i="33"/>
  <c r="B4189" i="33"/>
  <c r="B4665" i="33"/>
  <c r="B3269" i="33"/>
  <c r="B4697" i="33"/>
  <c r="B4221" i="33"/>
  <c r="B3745" i="33"/>
  <c r="B4735" i="33"/>
  <c r="B4259" i="33"/>
  <c r="B3783" i="33"/>
  <c r="B3307" i="33"/>
  <c r="B4227" i="33"/>
  <c r="B4703" i="33"/>
  <c r="B3751" i="33"/>
  <c r="B3275" i="33"/>
  <c r="B3321" i="33"/>
  <c r="B4749" i="33"/>
  <c r="B4273" i="33"/>
  <c r="B3797" i="33"/>
  <c r="B3101" i="33"/>
  <c r="B4529" i="33"/>
  <c r="B4053" i="33"/>
  <c r="B4465" i="33"/>
  <c r="B3037" i="33"/>
  <c r="B3989" i="33"/>
  <c r="B3077" i="33"/>
  <c r="B4505" i="33"/>
  <c r="B4029" i="33"/>
  <c r="B4485" i="33"/>
  <c r="B4009" i="33"/>
  <c r="B3057" i="33"/>
  <c r="B3045" i="33"/>
  <c r="B4473" i="33"/>
  <c r="B3997" i="33"/>
  <c r="B3095" i="33"/>
  <c r="B4523" i="33"/>
  <c r="B4047" i="33"/>
  <c r="G112" i="25"/>
  <c r="F114" i="25"/>
  <c r="AF30" i="22"/>
  <c r="B4511" i="33"/>
  <c r="B4035" i="33"/>
  <c r="B3083" i="33"/>
  <c r="G116" i="25"/>
  <c r="S20" i="25"/>
  <c r="B3069" i="33"/>
  <c r="B4497" i="33"/>
  <c r="B4021" i="33"/>
  <c r="B3019" i="33"/>
  <c r="B4447" i="33"/>
  <c r="B3971" i="33"/>
  <c r="B4491" i="33"/>
  <c r="B3063" i="33"/>
  <c r="B4015" i="33"/>
  <c r="B4459" i="33"/>
  <c r="B3983" i="33"/>
  <c r="B3031" i="33"/>
  <c r="B2987" i="33"/>
  <c r="B4415" i="33"/>
  <c r="B3939" i="33"/>
  <c r="E114" i="25"/>
  <c r="D116" i="25"/>
  <c r="P20" i="25"/>
  <c r="B2993" i="33"/>
  <c r="B4421" i="33"/>
  <c r="B3945" i="33"/>
  <c r="B2999" i="33"/>
  <c r="B4427" i="33"/>
  <c r="B3951" i="33"/>
  <c r="B3025" i="33"/>
  <c r="B4453" i="33"/>
  <c r="B3977" i="33"/>
  <c r="B3051" i="33"/>
  <c r="B4479" i="33"/>
  <c r="B4003" i="33"/>
  <c r="B4517" i="33"/>
  <c r="B3089" i="33"/>
  <c r="B4041" i="33"/>
  <c r="B4433" i="33"/>
  <c r="B3957" i="33"/>
  <c r="B3005" i="33"/>
  <c r="B2839" i="33"/>
  <c r="B2781" i="33"/>
  <c r="B2749" i="33"/>
  <c r="B2807" i="33"/>
  <c r="E97" i="25"/>
  <c r="E99" i="25"/>
  <c r="F116" i="25"/>
  <c r="R20" i="25"/>
  <c r="C112" i="25"/>
  <c r="F112" i="25"/>
  <c r="E112" i="25"/>
  <c r="E113" i="25"/>
  <c r="D113" i="25"/>
  <c r="C113" i="25"/>
  <c r="F113" i="25"/>
  <c r="C114" i="25"/>
  <c r="D169" i="25"/>
  <c r="D171" i="25"/>
  <c r="E169" i="25"/>
  <c r="E171" i="25"/>
  <c r="E4344" i="33"/>
  <c r="J4471" i="33"/>
  <c r="G169" i="25"/>
  <c r="G171" i="25"/>
  <c r="E4348" i="33"/>
  <c r="J4535" i="33"/>
  <c r="F178" i="25"/>
  <c r="C178" i="25"/>
  <c r="C180" i="25"/>
  <c r="E4578" i="33"/>
  <c r="J4651" i="33"/>
  <c r="D178" i="25"/>
  <c r="E178" i="25"/>
  <c r="G178" i="25"/>
  <c r="G180" i="25"/>
  <c r="E4586" i="33"/>
  <c r="J4773" i="33"/>
  <c r="F169" i="25"/>
  <c r="F171" i="25"/>
  <c r="C169" i="25"/>
  <c r="C171" i="25"/>
  <c r="E4340" i="33"/>
  <c r="J4413" i="33"/>
  <c r="F122" i="25"/>
  <c r="F125" i="25"/>
  <c r="R21" i="25"/>
  <c r="F121" i="25"/>
  <c r="AH46" i="22"/>
  <c r="F123" i="25"/>
  <c r="D123" i="25"/>
  <c r="D122" i="25"/>
  <c r="AH33" i="22"/>
  <c r="D125" i="25"/>
  <c r="P21" i="25"/>
  <c r="D121" i="25"/>
  <c r="E123" i="25"/>
  <c r="E122" i="25"/>
  <c r="E125" i="25"/>
  <c r="Q21" i="25"/>
  <c r="E121" i="25"/>
  <c r="AH39" i="22"/>
  <c r="G125" i="25"/>
  <c r="S21" i="25"/>
  <c r="G121" i="25"/>
  <c r="G123" i="25"/>
  <c r="G122" i="25"/>
  <c r="AH26" i="22"/>
  <c r="C125" i="25"/>
  <c r="O21" i="25"/>
  <c r="C121" i="25"/>
  <c r="C123" i="25"/>
  <c r="C122" i="25"/>
  <c r="E106" i="25"/>
  <c r="E108" i="25"/>
  <c r="C106" i="25"/>
  <c r="C108" i="25"/>
  <c r="E2674" i="33"/>
  <c r="J2747" i="33"/>
  <c r="F106" i="25"/>
  <c r="F108" i="25"/>
  <c r="G106" i="25"/>
  <c r="G108" i="25"/>
  <c r="E2682" i="33"/>
  <c r="J2869" i="33"/>
  <c r="D106" i="25"/>
  <c r="D108" i="25"/>
  <c r="C97" i="25"/>
  <c r="C99" i="25"/>
  <c r="E2436" i="33"/>
  <c r="J2509" i="33"/>
  <c r="D97" i="25"/>
  <c r="D99" i="25"/>
  <c r="F97" i="25"/>
  <c r="F99" i="25"/>
  <c r="P27" i="25"/>
  <c r="R27" i="25"/>
  <c r="O27" i="25"/>
  <c r="Q27" i="25"/>
  <c r="M10" i="30"/>
  <c r="B7" i="32"/>
  <c r="F8" i="29"/>
  <c r="B3" i="30"/>
  <c r="M8" i="30"/>
  <c r="I8" i="29"/>
  <c r="B30" i="30"/>
  <c r="K8" i="29"/>
  <c r="B48" i="30"/>
  <c r="O8" i="29"/>
  <c r="B84" i="30"/>
  <c r="J8" i="29"/>
  <c r="B39" i="30"/>
  <c r="N8" i="29"/>
  <c r="B75" i="30"/>
  <c r="M8" i="29"/>
  <c r="B66" i="30"/>
  <c r="G8" i="29"/>
  <c r="B12" i="30"/>
  <c r="L8" i="29"/>
  <c r="B57" i="30"/>
  <c r="G115" i="25"/>
  <c r="G117" i="25"/>
  <c r="E2920" i="33"/>
  <c r="J3107" i="33"/>
  <c r="C115" i="25"/>
  <c r="C117" i="25"/>
  <c r="E2912" i="33"/>
  <c r="J2985" i="33"/>
  <c r="D115" i="25"/>
  <c r="D117" i="25"/>
  <c r="E2914" i="33"/>
  <c r="J3017" i="33"/>
  <c r="E4346" i="33"/>
  <c r="J4503" i="33"/>
  <c r="E4342" i="33"/>
  <c r="J4445" i="33"/>
  <c r="B4685" i="33"/>
  <c r="B4209" i="33"/>
  <c r="B3733" i="33"/>
  <c r="B3257" i="33"/>
  <c r="B3315" i="33"/>
  <c r="B4743" i="33"/>
  <c r="B4267" i="33"/>
  <c r="B3791" i="33"/>
  <c r="B4177" i="33"/>
  <c r="B3701" i="33"/>
  <c r="B3225" i="33"/>
  <c r="B4653" i="33"/>
  <c r="B3759" i="33"/>
  <c r="B4235" i="33"/>
  <c r="B3283" i="33"/>
  <c r="B4711" i="33"/>
  <c r="F115" i="25"/>
  <c r="F117" i="25"/>
  <c r="E115" i="25"/>
  <c r="E117" i="25"/>
  <c r="B4439" i="33"/>
  <c r="B3011" i="33"/>
  <c r="B3963" i="33"/>
  <c r="E2676" i="33"/>
  <c r="J2779" i="33"/>
  <c r="E2680" i="33"/>
  <c r="J2837" i="33"/>
  <c r="E2678" i="33"/>
  <c r="J2805" i="33"/>
  <c r="E2442" i="33"/>
  <c r="J2599" i="33"/>
  <c r="E2438" i="33"/>
  <c r="J2541" i="33"/>
  <c r="E2440" i="33"/>
  <c r="J2567" i="33"/>
  <c r="Q39" i="25"/>
  <c r="P39" i="25"/>
  <c r="O39" i="25"/>
  <c r="N39" i="25"/>
  <c r="C124" i="25"/>
  <c r="C126" i="25"/>
  <c r="E124" i="25"/>
  <c r="E126" i="25"/>
  <c r="R39" i="25"/>
  <c r="G124" i="25"/>
  <c r="G126" i="25"/>
  <c r="D124" i="25"/>
  <c r="D126" i="25"/>
  <c r="F124" i="25"/>
  <c r="F126" i="25"/>
  <c r="D180" i="25"/>
  <c r="F180" i="25"/>
  <c r="E4584" i="33"/>
  <c r="J4741" i="33"/>
  <c r="E180" i="25"/>
  <c r="H144" i="25"/>
  <c r="I144" i="25"/>
  <c r="J144" i="25"/>
  <c r="E3636" i="33"/>
  <c r="G3625" i="33"/>
  <c r="H162" i="25"/>
  <c r="I162" i="25"/>
  <c r="J162" i="25"/>
  <c r="E4112" i="33"/>
  <c r="G4101" i="33"/>
  <c r="H171" i="25"/>
  <c r="I171" i="25"/>
  <c r="J171" i="25"/>
  <c r="E4350" i="33"/>
  <c r="G4339" i="33"/>
  <c r="H108" i="25"/>
  <c r="I108" i="25"/>
  <c r="J108" i="25"/>
  <c r="E2684" i="33"/>
  <c r="G2673" i="33"/>
  <c r="H153" i="25"/>
  <c r="I153" i="25"/>
  <c r="J153" i="25"/>
  <c r="E3874" i="33"/>
  <c r="G3863" i="33"/>
  <c r="H135" i="25"/>
  <c r="I135" i="25"/>
  <c r="J135" i="25"/>
  <c r="E3398" i="33"/>
  <c r="G3387" i="33"/>
  <c r="H99" i="25"/>
  <c r="I99" i="25"/>
  <c r="J99" i="25"/>
  <c r="E2446" i="33"/>
  <c r="G2435" i="33"/>
  <c r="M16" i="30"/>
  <c r="B13" i="32"/>
  <c r="M11" i="30"/>
  <c r="B8" i="32"/>
  <c r="M14" i="30"/>
  <c r="B11" i="32"/>
  <c r="M12" i="30"/>
  <c r="B9" i="32"/>
  <c r="M9" i="30"/>
  <c r="B6" i="32"/>
  <c r="M17" i="30"/>
  <c r="B14" i="32"/>
  <c r="M15" i="30"/>
  <c r="B12" i="32"/>
  <c r="M13" i="30"/>
  <c r="B10" i="32"/>
  <c r="F15" i="30"/>
  <c r="F14" i="30"/>
  <c r="F13" i="30"/>
  <c r="E15" i="30"/>
  <c r="E14" i="30"/>
  <c r="E13" i="30"/>
  <c r="B2177" i="33"/>
  <c r="B1936" i="33"/>
  <c r="B1696" i="33"/>
  <c r="B1455" i="33"/>
  <c r="B1215" i="33"/>
  <c r="B975" i="33"/>
  <c r="B735" i="33"/>
  <c r="B495" i="33"/>
  <c r="B255" i="33"/>
  <c r="E4580" i="33"/>
  <c r="J4683" i="33"/>
  <c r="E4582" i="33"/>
  <c r="J4709" i="33"/>
  <c r="E3152" i="33"/>
  <c r="J3255" i="33"/>
  <c r="E3150" i="33"/>
  <c r="J3223" i="33"/>
  <c r="E3158" i="33"/>
  <c r="J3345" i="33"/>
  <c r="E3156" i="33"/>
  <c r="J3313" i="33"/>
  <c r="E3154" i="33"/>
  <c r="J3281" i="33"/>
  <c r="E2916" i="33"/>
  <c r="J3043" i="33"/>
  <c r="E2918" i="33"/>
  <c r="J3075" i="33"/>
  <c r="H117" i="25"/>
  <c r="I117" i="25"/>
  <c r="J117" i="25"/>
  <c r="E2922" i="33"/>
  <c r="G2911" i="33"/>
  <c r="H126" i="25"/>
  <c r="I126" i="25"/>
  <c r="J126" i="25"/>
  <c r="H180" i="25"/>
  <c r="I180" i="25"/>
  <c r="J180" i="25"/>
  <c r="C21" i="32"/>
  <c r="C16" i="32"/>
  <c r="C22" i="32"/>
  <c r="C20" i="32"/>
  <c r="C15" i="32"/>
  <c r="C19" i="32"/>
  <c r="C23" i="32"/>
  <c r="B15" i="33"/>
  <c r="C17" i="32"/>
  <c r="E4588" i="33"/>
  <c r="G4577" i="33"/>
  <c r="C18" i="32"/>
  <c r="E3160" i="33"/>
  <c r="G3149" i="33"/>
  <c r="C24" i="32"/>
  <c r="K425" i="39"/>
  <c r="K424" i="39"/>
  <c r="K423" i="39"/>
  <c r="K378" i="39"/>
  <c r="K379" i="39"/>
  <c r="K380" i="39"/>
  <c r="K333" i="39"/>
  <c r="K334" i="39"/>
  <c r="K335" i="39"/>
  <c r="K288" i="39"/>
  <c r="K289" i="39"/>
  <c r="K290" i="39"/>
  <c r="K243" i="39"/>
  <c r="K244" i="39"/>
  <c r="K245" i="39"/>
  <c r="K198" i="39"/>
  <c r="K199" i="39"/>
  <c r="K200" i="39"/>
  <c r="K153" i="39"/>
  <c r="K154" i="39"/>
  <c r="K155" i="39"/>
  <c r="B709" i="33"/>
  <c r="B949" i="33"/>
  <c r="B1910" i="33"/>
  <c r="B2151" i="33"/>
  <c r="B707" i="33"/>
  <c r="B1429" i="33"/>
  <c r="B1908" i="33"/>
  <c r="B2149" i="33"/>
  <c r="B947" i="33"/>
  <c r="B1189" i="33"/>
  <c r="B1670" i="33"/>
  <c r="B1668" i="33"/>
  <c r="K65" i="39"/>
  <c r="K64" i="39"/>
  <c r="K63" i="39"/>
  <c r="B229" i="33"/>
  <c r="B223" i="33"/>
  <c r="B217" i="33"/>
  <c r="B215" i="33"/>
  <c r="B211" i="33"/>
  <c r="B205" i="33"/>
  <c r="B197" i="33"/>
  <c r="B191" i="33"/>
  <c r="B189" i="33"/>
  <c r="B185" i="33"/>
  <c r="B179" i="33"/>
  <c r="B173" i="33"/>
  <c r="B171" i="33"/>
  <c r="B165" i="33"/>
  <c r="B159" i="33"/>
  <c r="B157" i="33"/>
  <c r="B153" i="33"/>
  <c r="B147" i="33"/>
  <c r="B145" i="33"/>
  <c r="B139" i="33"/>
  <c r="B137" i="33"/>
  <c r="B133" i="33"/>
  <c r="B127" i="33"/>
  <c r="B125" i="33"/>
  <c r="B121" i="33"/>
  <c r="B115" i="33"/>
  <c r="B113" i="33"/>
  <c r="K381" i="39"/>
  <c r="W23" i="22"/>
  <c r="X23" i="22"/>
  <c r="K426" i="39"/>
  <c r="K336" i="39"/>
  <c r="U23" i="22"/>
  <c r="V23" i="22"/>
  <c r="K246" i="39"/>
  <c r="Q23" i="22"/>
  <c r="R23" i="22"/>
  <c r="K201" i="39"/>
  <c r="K291" i="39"/>
  <c r="K156" i="39"/>
  <c r="K110" i="39"/>
  <c r="K108" i="39"/>
  <c r="K109" i="39"/>
  <c r="K66" i="39"/>
  <c r="B1427" i="33"/>
  <c r="B1187" i="33"/>
  <c r="B1664" i="33"/>
  <c r="B1183" i="33"/>
  <c r="B943" i="33"/>
  <c r="B941" i="33"/>
  <c r="B1421" i="33"/>
  <c r="B703" i="33"/>
  <c r="B701" i="33"/>
  <c r="B1662" i="33"/>
  <c r="B1904" i="33"/>
  <c r="B1902" i="33"/>
  <c r="B2145" i="33"/>
  <c r="B2143" i="33"/>
  <c r="B689" i="33"/>
  <c r="B2131" i="33"/>
  <c r="B1650" i="33"/>
  <c r="B1646" i="33"/>
  <c r="B1644" i="33"/>
  <c r="B119" i="33"/>
  <c r="B163" i="33"/>
  <c r="B183" i="33"/>
  <c r="B209" i="33"/>
  <c r="B1181" i="33"/>
  <c r="B177" i="33"/>
  <c r="B203" i="33"/>
  <c r="B227" i="33"/>
  <c r="B131" i="33"/>
  <c r="B151" i="33"/>
  <c r="B195" i="33"/>
  <c r="B221" i="33"/>
  <c r="B469" i="33"/>
  <c r="B467" i="33"/>
  <c r="B1417" i="33"/>
  <c r="B1415" i="33"/>
  <c r="K19" i="39"/>
  <c r="A381" i="39"/>
  <c r="B381" i="39"/>
  <c r="C381" i="39"/>
  <c r="D381" i="39"/>
  <c r="E417" i="39"/>
  <c r="E416" i="39"/>
  <c r="E415" i="39"/>
  <c r="C336" i="39"/>
  <c r="D336" i="39"/>
  <c r="A336" i="39"/>
  <c r="B336" i="39"/>
  <c r="E372" i="39"/>
  <c r="E371" i="39"/>
  <c r="E370" i="39"/>
  <c r="S23" i="22"/>
  <c r="T23" i="22"/>
  <c r="K111" i="39"/>
  <c r="K23" i="22"/>
  <c r="L23" i="22"/>
  <c r="K20" i="39"/>
  <c r="K18" i="39"/>
  <c r="J2025" i="33"/>
  <c r="E391" i="39"/>
  <c r="X29" i="22"/>
  <c r="E397" i="39"/>
  <c r="X35" i="22"/>
  <c r="E403" i="39"/>
  <c r="X41" i="22"/>
  <c r="E409" i="39"/>
  <c r="X47" i="22"/>
  <c r="E398" i="39"/>
  <c r="X36" i="22"/>
  <c r="E410" i="39"/>
  <c r="X48" i="22"/>
  <c r="E389" i="39"/>
  <c r="X27" i="22"/>
  <c r="E395" i="39"/>
  <c r="X33" i="22"/>
  <c r="E405" i="39"/>
  <c r="X43" i="22"/>
  <c r="E390" i="39"/>
  <c r="X28" i="22"/>
  <c r="E396" i="39"/>
  <c r="X34" i="22"/>
  <c r="E402" i="39"/>
  <c r="X40" i="22"/>
  <c r="E408" i="39"/>
  <c r="X46" i="22"/>
  <c r="E412" i="39"/>
  <c r="X50" i="22"/>
  <c r="E388" i="39"/>
  <c r="X26" i="22"/>
  <c r="E392" i="39"/>
  <c r="X30" i="22"/>
  <c r="E404" i="39"/>
  <c r="X42" i="22"/>
  <c r="E401" i="39"/>
  <c r="X39" i="22"/>
  <c r="E411" i="39"/>
  <c r="X49" i="22"/>
  <c r="E1954" i="33"/>
  <c r="E344" i="39"/>
  <c r="V27" i="22"/>
  <c r="E350" i="39"/>
  <c r="E356" i="39"/>
  <c r="E360" i="39"/>
  <c r="V43" i="22"/>
  <c r="E366" i="39"/>
  <c r="E345" i="39"/>
  <c r="V28" i="22"/>
  <c r="E351" i="39"/>
  <c r="E357" i="39"/>
  <c r="E363" i="39"/>
  <c r="E367" i="39"/>
  <c r="V50" i="22"/>
  <c r="E343" i="39"/>
  <c r="E352" i="39"/>
  <c r="E353" i="39"/>
  <c r="E364" i="39"/>
  <c r="E365" i="39"/>
  <c r="E358" i="39"/>
  <c r="E359" i="39"/>
  <c r="E346" i="39"/>
  <c r="V29" i="22"/>
  <c r="E347" i="39"/>
  <c r="V30" i="22"/>
  <c r="J1784" i="33"/>
  <c r="E1714" i="33"/>
  <c r="B463" i="33"/>
  <c r="B461" i="33"/>
  <c r="C89" i="30"/>
  <c r="F80" i="30"/>
  <c r="Q16" i="30"/>
  <c r="F69" i="30"/>
  <c r="E69" i="30"/>
  <c r="D69" i="30"/>
  <c r="C69" i="30"/>
  <c r="F68" i="30"/>
  <c r="E68" i="30"/>
  <c r="D68" i="30"/>
  <c r="C68" i="30"/>
  <c r="F67" i="30"/>
  <c r="E67" i="30"/>
  <c r="E71" i="30"/>
  <c r="P15" i="30"/>
  <c r="D67" i="30"/>
  <c r="D70" i="30"/>
  <c r="C67" i="30"/>
  <c r="F60" i="30"/>
  <c r="E60" i="30"/>
  <c r="D60" i="30"/>
  <c r="C60" i="30"/>
  <c r="F59" i="30"/>
  <c r="E59" i="30"/>
  <c r="D59" i="30"/>
  <c r="C59" i="30"/>
  <c r="F58" i="30"/>
  <c r="E58" i="30"/>
  <c r="D58" i="30"/>
  <c r="C58" i="30"/>
  <c r="F51" i="30"/>
  <c r="E51" i="30"/>
  <c r="D51" i="30"/>
  <c r="C51" i="30"/>
  <c r="F50" i="30"/>
  <c r="E50" i="30"/>
  <c r="D50" i="30"/>
  <c r="C50" i="30"/>
  <c r="F49" i="30"/>
  <c r="E49" i="30"/>
  <c r="D49" i="30"/>
  <c r="C49" i="30"/>
  <c r="F42" i="30"/>
  <c r="E42" i="30"/>
  <c r="D42" i="30"/>
  <c r="F41" i="30"/>
  <c r="E41" i="30"/>
  <c r="D41" i="30"/>
  <c r="F40" i="30"/>
  <c r="E40" i="30"/>
  <c r="D40" i="30"/>
  <c r="C43" i="30"/>
  <c r="F33" i="30"/>
  <c r="E33" i="30"/>
  <c r="D33" i="30"/>
  <c r="C33" i="30"/>
  <c r="F32" i="30"/>
  <c r="E32" i="30"/>
  <c r="D32" i="30"/>
  <c r="C32" i="30"/>
  <c r="F31" i="30"/>
  <c r="E31" i="30"/>
  <c r="D31" i="30"/>
  <c r="C31" i="30"/>
  <c r="F24" i="30"/>
  <c r="E24" i="30"/>
  <c r="D24" i="30"/>
  <c r="C24" i="30"/>
  <c r="F23" i="30"/>
  <c r="E23" i="30"/>
  <c r="D23" i="30"/>
  <c r="C23" i="30"/>
  <c r="F22" i="30"/>
  <c r="E22" i="30"/>
  <c r="D22" i="30"/>
  <c r="D26" i="30"/>
  <c r="O10" i="30"/>
  <c r="C22" i="30"/>
  <c r="D15" i="30"/>
  <c r="C15" i="30"/>
  <c r="D14" i="30"/>
  <c r="C14" i="30"/>
  <c r="F17" i="30"/>
  <c r="E16" i="30"/>
  <c r="D13" i="30"/>
  <c r="C13" i="30"/>
  <c r="C71" i="30"/>
  <c r="N15" i="30"/>
  <c r="F62" i="30"/>
  <c r="Q14" i="30"/>
  <c r="D80" i="30"/>
  <c r="O16" i="30"/>
  <c r="V48" i="22"/>
  <c r="B1894" i="33"/>
  <c r="B1892" i="33"/>
  <c r="B1890" i="33"/>
  <c r="V34" i="22"/>
  <c r="V39" i="22"/>
  <c r="V47" i="22"/>
  <c r="B2129" i="33"/>
  <c r="B2127" i="33"/>
  <c r="B2125" i="33"/>
  <c r="V33" i="22"/>
  <c r="V42" i="22"/>
  <c r="V36" i="22"/>
  <c r="V46" i="22"/>
  <c r="V49" i="22"/>
  <c r="B1900" i="33"/>
  <c r="B1898" i="33"/>
  <c r="B1896" i="33"/>
  <c r="B2141" i="33"/>
  <c r="B2139" i="33"/>
  <c r="B2137" i="33"/>
  <c r="V41" i="22"/>
  <c r="V35" i="22"/>
  <c r="V40" i="22"/>
  <c r="V26" i="22"/>
  <c r="B1906" i="33"/>
  <c r="E326" i="39"/>
  <c r="E325" i="39"/>
  <c r="E327" i="39"/>
  <c r="E147" i="39"/>
  <c r="B725" i="33"/>
  <c r="E145" i="39"/>
  <c r="E146" i="39"/>
  <c r="G76" i="25"/>
  <c r="G80" i="25"/>
  <c r="G78" i="25"/>
  <c r="G77" i="25"/>
  <c r="G71" i="25"/>
  <c r="G69" i="25"/>
  <c r="G67" i="25"/>
  <c r="G68" i="25"/>
  <c r="A111" i="39"/>
  <c r="B111" i="39"/>
  <c r="C111" i="39"/>
  <c r="D111" i="39"/>
  <c r="K21" i="39"/>
  <c r="G23" i="22"/>
  <c r="H23" i="22"/>
  <c r="E52" i="30"/>
  <c r="C35" i="30"/>
  <c r="N11" i="30"/>
  <c r="C62" i="30"/>
  <c r="N14" i="30"/>
  <c r="D62" i="30"/>
  <c r="O14" i="30"/>
  <c r="F71" i="30"/>
  <c r="Q15" i="30"/>
  <c r="F53" i="30"/>
  <c r="Q13" i="30"/>
  <c r="E26" i="30"/>
  <c r="P10" i="30"/>
  <c r="D53" i="30"/>
  <c r="O13" i="30"/>
  <c r="C52" i="30"/>
  <c r="F26" i="30"/>
  <c r="Q10" i="30"/>
  <c r="N17" i="30"/>
  <c r="E17" i="30"/>
  <c r="P9" i="30"/>
  <c r="Q9" i="30"/>
  <c r="D44" i="30"/>
  <c r="O12" i="30"/>
  <c r="F44" i="30"/>
  <c r="Q12" i="30"/>
  <c r="C80" i="30"/>
  <c r="N16" i="30"/>
  <c r="E139" i="39"/>
  <c r="L47" i="22"/>
  <c r="E138" i="39"/>
  <c r="L46" i="22"/>
  <c r="E134" i="39"/>
  <c r="L42" i="22"/>
  <c r="E131" i="39"/>
  <c r="L39" i="22"/>
  <c r="B2123" i="33"/>
  <c r="B2147" i="33"/>
  <c r="D35" i="30"/>
  <c r="O11" i="30"/>
  <c r="E35" i="30"/>
  <c r="P11" i="30"/>
  <c r="E43" i="30"/>
  <c r="F35" i="30"/>
  <c r="Q11" i="30"/>
  <c r="C26" i="30"/>
  <c r="N10" i="30"/>
  <c r="E62" i="30"/>
  <c r="P14" i="30"/>
  <c r="E89" i="30"/>
  <c r="E44" i="30"/>
  <c r="P12" i="30"/>
  <c r="D71" i="30"/>
  <c r="O15" i="30"/>
  <c r="F89" i="30"/>
  <c r="F70" i="30"/>
  <c r="F72" i="30"/>
  <c r="D89" i="30"/>
  <c r="C53" i="30"/>
  <c r="C44" i="30"/>
  <c r="E53" i="30"/>
  <c r="P13" i="30"/>
  <c r="E80" i="30"/>
  <c r="P16" i="30"/>
  <c r="C17" i="30"/>
  <c r="N9" i="30"/>
  <c r="D17" i="30"/>
  <c r="O9" i="30"/>
  <c r="F16" i="30"/>
  <c r="F18" i="30"/>
  <c r="F25" i="30"/>
  <c r="D34" i="30"/>
  <c r="D36" i="30"/>
  <c r="F43" i="30"/>
  <c r="D16" i="30"/>
  <c r="D25" i="30"/>
  <c r="D27" i="30"/>
  <c r="F34" i="30"/>
  <c r="D43" i="30"/>
  <c r="D52" i="30"/>
  <c r="F61" i="30"/>
  <c r="C70" i="30"/>
  <c r="C16" i="30"/>
  <c r="C25" i="30"/>
  <c r="C27" i="30"/>
  <c r="E34" i="30"/>
  <c r="E36" i="30"/>
  <c r="E61" i="30"/>
  <c r="E25" i="30"/>
  <c r="C34" i="30"/>
  <c r="F52" i="30"/>
  <c r="F54" i="30"/>
  <c r="E70" i="30"/>
  <c r="E72" i="30"/>
  <c r="D72" i="30"/>
  <c r="F6" i="30"/>
  <c r="E6" i="30"/>
  <c r="D6" i="30"/>
  <c r="C6" i="30"/>
  <c r="F5" i="30"/>
  <c r="E5" i="30"/>
  <c r="D5" i="30"/>
  <c r="C5" i="30"/>
  <c r="F4" i="30"/>
  <c r="E4" i="30"/>
  <c r="D4" i="30"/>
  <c r="C4" i="30"/>
  <c r="E54" i="30"/>
  <c r="C36" i="30"/>
  <c r="B1686" i="33"/>
  <c r="B1926" i="33"/>
  <c r="B2167" i="33"/>
  <c r="B1888" i="33"/>
  <c r="B1886" i="33"/>
  <c r="B1884" i="33"/>
  <c r="G60" i="25"/>
  <c r="G58" i="25"/>
  <c r="G62" i="25"/>
  <c r="G59" i="25"/>
  <c r="G23" i="25"/>
  <c r="G22" i="25"/>
  <c r="G26" i="25"/>
  <c r="G24" i="25"/>
  <c r="E18" i="30"/>
  <c r="E513" i="33"/>
  <c r="E141" i="39"/>
  <c r="L49" i="22"/>
  <c r="B699" i="33"/>
  <c r="B697" i="33"/>
  <c r="B695" i="33"/>
  <c r="E135" i="39"/>
  <c r="L43" i="22"/>
  <c r="E142" i="39"/>
  <c r="E120" i="39"/>
  <c r="L28" i="22"/>
  <c r="E121" i="39"/>
  <c r="L29" i="22"/>
  <c r="E140" i="39"/>
  <c r="E119" i="39"/>
  <c r="L27" i="22"/>
  <c r="E125" i="39"/>
  <c r="L33" i="22"/>
  <c r="E132" i="39"/>
  <c r="L40" i="22"/>
  <c r="E133" i="39"/>
  <c r="L41" i="22"/>
  <c r="J583" i="33"/>
  <c r="E128" i="39"/>
  <c r="L36" i="22"/>
  <c r="E118" i="39"/>
  <c r="L26" i="22"/>
  <c r="E122" i="39"/>
  <c r="L30" i="22"/>
  <c r="E126" i="39"/>
  <c r="L34" i="22"/>
  <c r="E127" i="39"/>
  <c r="L35" i="22"/>
  <c r="C21" i="39"/>
  <c r="D21" i="39"/>
  <c r="B107" i="33"/>
  <c r="E48" i="39"/>
  <c r="H46" i="22"/>
  <c r="A21" i="39"/>
  <c r="B21" i="39"/>
  <c r="B105" i="33"/>
  <c r="E27" i="30"/>
  <c r="S16" i="25"/>
  <c r="G79" i="25"/>
  <c r="G81" i="25"/>
  <c r="S15" i="25"/>
  <c r="G70" i="25"/>
  <c r="G72" i="25"/>
  <c r="D54" i="30"/>
  <c r="D18" i="30"/>
  <c r="F27" i="30"/>
  <c r="G27" i="30"/>
  <c r="E45" i="30"/>
  <c r="D45" i="30"/>
  <c r="F36" i="30"/>
  <c r="G36" i="30"/>
  <c r="P17" i="30"/>
  <c r="C45" i="30"/>
  <c r="N12" i="30"/>
  <c r="C54" i="30"/>
  <c r="N13" i="30"/>
  <c r="O17" i="30"/>
  <c r="Q17" i="30"/>
  <c r="C18" i="30"/>
  <c r="C8" i="30"/>
  <c r="N8" i="30"/>
  <c r="D8" i="30"/>
  <c r="O8" i="30"/>
  <c r="B687" i="33"/>
  <c r="B685" i="33"/>
  <c r="B683" i="33"/>
  <c r="B2135" i="33"/>
  <c r="B2133" i="33"/>
  <c r="B1882" i="33"/>
  <c r="B681" i="33"/>
  <c r="E8" i="30"/>
  <c r="P8" i="30"/>
  <c r="F8" i="30"/>
  <c r="Q8" i="30"/>
  <c r="D7" i="30"/>
  <c r="F7" i="30"/>
  <c r="D61" i="30"/>
  <c r="C61" i="30"/>
  <c r="E63" i="30"/>
  <c r="E7" i="30"/>
  <c r="C72" i="30"/>
  <c r="G72" i="30"/>
  <c r="C7" i="30"/>
  <c r="G18" i="30"/>
  <c r="G54" i="30"/>
  <c r="C9" i="30"/>
  <c r="E21" i="33"/>
  <c r="L50" i="22"/>
  <c r="B705" i="33"/>
  <c r="L48" i="22"/>
  <c r="B693" i="33"/>
  <c r="B691" i="33"/>
  <c r="E45" i="39"/>
  <c r="H43" i="22"/>
  <c r="B193" i="33"/>
  <c r="E55" i="39"/>
  <c r="E56" i="39"/>
  <c r="E57" i="39"/>
  <c r="B245" i="33"/>
  <c r="E43" i="39"/>
  <c r="E38" i="39"/>
  <c r="J103" i="33"/>
  <c r="E33" i="33"/>
  <c r="E29" i="39"/>
  <c r="H27" i="22"/>
  <c r="G25" i="25"/>
  <c r="G27" i="25"/>
  <c r="E32" i="39"/>
  <c r="E49" i="39"/>
  <c r="E51" i="39"/>
  <c r="E42" i="39"/>
  <c r="E35" i="39"/>
  <c r="E50" i="39"/>
  <c r="E28" i="39"/>
  <c r="E36" i="39"/>
  <c r="E37" i="39"/>
  <c r="E44" i="39"/>
  <c r="E41" i="39"/>
  <c r="E52" i="39"/>
  <c r="E30" i="39"/>
  <c r="E31" i="39"/>
  <c r="S10" i="25"/>
  <c r="O37" i="30"/>
  <c r="O36" i="30"/>
  <c r="M37" i="30"/>
  <c r="M36" i="30"/>
  <c r="N37" i="30"/>
  <c r="N36" i="30"/>
  <c r="P37" i="30"/>
  <c r="P36" i="30"/>
  <c r="D9" i="30"/>
  <c r="B201" i="33"/>
  <c r="B117" i="33"/>
  <c r="F9" i="30"/>
  <c r="E9" i="30"/>
  <c r="D63" i="30"/>
  <c r="C63" i="30"/>
  <c r="F80" i="25"/>
  <c r="R16" i="25"/>
  <c r="D80" i="25"/>
  <c r="P16" i="25"/>
  <c r="C80" i="25"/>
  <c r="O16" i="25"/>
  <c r="F78" i="25"/>
  <c r="D78" i="25"/>
  <c r="C78" i="25"/>
  <c r="F77" i="25"/>
  <c r="D77" i="25"/>
  <c r="C77" i="25"/>
  <c r="F76" i="25"/>
  <c r="D76" i="25"/>
  <c r="C76" i="25"/>
  <c r="F71" i="25"/>
  <c r="R15" i="25"/>
  <c r="E71" i="25"/>
  <c r="Q15" i="25"/>
  <c r="D71" i="25"/>
  <c r="P15" i="25"/>
  <c r="G9" i="30"/>
  <c r="H9" i="30"/>
  <c r="H29" i="22"/>
  <c r="B129" i="33"/>
  <c r="H42" i="22"/>
  <c r="B187" i="33"/>
  <c r="H48" i="22"/>
  <c r="B213" i="33"/>
  <c r="H47" i="22"/>
  <c r="B207" i="33"/>
  <c r="H28" i="22"/>
  <c r="B123" i="33"/>
  <c r="H35" i="22"/>
  <c r="B155" i="33"/>
  <c r="H33" i="22"/>
  <c r="B143" i="33"/>
  <c r="H30" i="22"/>
  <c r="B135" i="33"/>
  <c r="H50" i="22"/>
  <c r="B225" i="33"/>
  <c r="H34" i="22"/>
  <c r="B149" i="33"/>
  <c r="H40" i="22"/>
  <c r="B175" i="33"/>
  <c r="H36" i="22"/>
  <c r="B161" i="33"/>
  <c r="H39" i="22"/>
  <c r="B169" i="33"/>
  <c r="H26" i="22"/>
  <c r="B111" i="33"/>
  <c r="H49" i="22"/>
  <c r="B219" i="33"/>
  <c r="H41" i="22"/>
  <c r="B181" i="33"/>
  <c r="G6" i="25"/>
  <c r="G8" i="25"/>
  <c r="S8" i="25"/>
  <c r="G4" i="25"/>
  <c r="G5" i="25"/>
  <c r="C79" i="25"/>
  <c r="C81" i="25"/>
  <c r="F63" i="30"/>
  <c r="G63" i="30"/>
  <c r="F45" i="30"/>
  <c r="G45" i="30"/>
  <c r="D79" i="25"/>
  <c r="D81" i="25"/>
  <c r="F79" i="25"/>
  <c r="F81" i="25"/>
  <c r="F69" i="25"/>
  <c r="E69" i="25"/>
  <c r="D69" i="25"/>
  <c r="F68" i="25"/>
  <c r="E68" i="25"/>
  <c r="D68" i="25"/>
  <c r="F67" i="25"/>
  <c r="E67" i="25"/>
  <c r="D67" i="25"/>
  <c r="F26" i="25"/>
  <c r="R10" i="25"/>
  <c r="G7" i="25"/>
  <c r="D70" i="25"/>
  <c r="D72" i="25"/>
  <c r="E70" i="25"/>
  <c r="E72" i="25"/>
  <c r="F70" i="25"/>
  <c r="F72" i="25"/>
  <c r="D26" i="25"/>
  <c r="P10" i="25"/>
  <c r="C26" i="25"/>
  <c r="O10" i="25"/>
  <c r="F24" i="25"/>
  <c r="D24" i="25"/>
  <c r="C24" i="25"/>
  <c r="F23" i="25"/>
  <c r="D23" i="25"/>
  <c r="C23" i="25"/>
  <c r="F22" i="25"/>
  <c r="D22" i="25"/>
  <c r="C22" i="25"/>
  <c r="F8" i="25"/>
  <c r="E8" i="25"/>
  <c r="D8" i="25"/>
  <c r="C8" i="25"/>
  <c r="F6" i="25"/>
  <c r="E6" i="25"/>
  <c r="D6" i="25"/>
  <c r="C6" i="25"/>
  <c r="F5" i="25"/>
  <c r="E5" i="25"/>
  <c r="D5" i="25"/>
  <c r="C5" i="25"/>
  <c r="F4" i="25"/>
  <c r="F7" i="25"/>
  <c r="F9" i="25"/>
  <c r="E4" i="25"/>
  <c r="D4" i="25"/>
  <c r="C4" i="25"/>
  <c r="I9" i="30"/>
  <c r="G4" i="19"/>
  <c r="D34" i="2"/>
  <c r="D33" i="2"/>
  <c r="D32" i="2"/>
  <c r="E7" i="25"/>
  <c r="E9" i="25"/>
  <c r="E524" i="33"/>
  <c r="J711" i="33"/>
  <c r="G9" i="25"/>
  <c r="F7" i="32"/>
  <c r="D5" i="32"/>
  <c r="E1725" i="33"/>
  <c r="J1912" i="33"/>
  <c r="E1965" i="33"/>
  <c r="J2153" i="33"/>
  <c r="P8" i="25"/>
  <c r="Q8" i="25"/>
  <c r="R8" i="25"/>
  <c r="O8" i="25"/>
  <c r="F3" i="19"/>
  <c r="E7" i="19"/>
  <c r="D28" i="2"/>
  <c r="F7" i="19"/>
  <c r="E3" i="19"/>
  <c r="G5" i="19"/>
  <c r="F4" i="19"/>
  <c r="D27" i="2"/>
  <c r="D38" i="2"/>
  <c r="E4" i="19"/>
  <c r="F5" i="19"/>
  <c r="G7" i="19"/>
  <c r="D25" i="25"/>
  <c r="D27" i="25"/>
  <c r="D39" i="2"/>
  <c r="G3" i="19"/>
  <c r="E5" i="19"/>
  <c r="D7" i="25"/>
  <c r="D26" i="2"/>
  <c r="D31" i="2"/>
  <c r="D35" i="2"/>
  <c r="B134" i="34"/>
  <c r="C25" i="25"/>
  <c r="C27" i="25"/>
  <c r="F25" i="25"/>
  <c r="F27" i="25"/>
  <c r="E1721" i="33"/>
  <c r="E40" i="33"/>
  <c r="J167" i="33"/>
  <c r="E1963" i="33"/>
  <c r="E1723" i="33"/>
  <c r="E42" i="33"/>
  <c r="J199" i="33"/>
  <c r="E29" i="33"/>
  <c r="B152" i="34"/>
  <c r="C7" i="25"/>
  <c r="C9" i="25"/>
  <c r="B132" i="34"/>
  <c r="B128" i="34"/>
  <c r="B126" i="34"/>
  <c r="B124" i="34"/>
  <c r="B122" i="34"/>
  <c r="B120" i="34"/>
  <c r="B118" i="34"/>
  <c r="B116" i="34"/>
  <c r="B114" i="34"/>
  <c r="B112" i="34"/>
  <c r="D23" i="2"/>
  <c r="D20" i="2"/>
  <c r="D17" i="2"/>
  <c r="B48" i="34"/>
  <c r="D15" i="2"/>
  <c r="D14" i="2"/>
  <c r="D13" i="2"/>
  <c r="E1959" i="33"/>
  <c r="D9" i="25"/>
  <c r="E38" i="33"/>
  <c r="J141" i="33"/>
  <c r="E44" i="33"/>
  <c r="J231" i="33"/>
  <c r="G6" i="19"/>
  <c r="F6" i="19"/>
  <c r="B110" i="34"/>
  <c r="E6" i="19"/>
  <c r="E1719" i="33"/>
  <c r="D22" i="2"/>
  <c r="D21" i="2"/>
  <c r="D7" i="19"/>
  <c r="D5" i="19"/>
  <c r="D4" i="19"/>
  <c r="D3" i="19"/>
  <c r="D19" i="2"/>
  <c r="B150" i="34"/>
  <c r="B148" i="34"/>
  <c r="B146" i="34"/>
  <c r="B144" i="34"/>
  <c r="B142" i="34"/>
  <c r="D16" i="2"/>
  <c r="B50" i="34"/>
  <c r="C5" i="19"/>
  <c r="C7" i="19"/>
  <c r="C3" i="19"/>
  <c r="C4" i="19"/>
  <c r="B46" i="34"/>
  <c r="B44" i="34"/>
  <c r="B42" i="34"/>
  <c r="B40" i="34"/>
  <c r="B38" i="34"/>
  <c r="B36" i="34"/>
  <c r="B34" i="34"/>
  <c r="B32" i="34"/>
  <c r="E1957" i="33"/>
  <c r="E36" i="33"/>
  <c r="E27" i="33"/>
  <c r="E25" i="33"/>
  <c r="E23" i="33"/>
  <c r="G20" i="33"/>
  <c r="H9" i="25"/>
  <c r="I9" i="25"/>
  <c r="J9" i="25"/>
  <c r="D6" i="19"/>
  <c r="C6" i="19"/>
  <c r="J109" i="33"/>
  <c r="C8" i="19"/>
  <c r="D8" i="19"/>
  <c r="E8" i="19"/>
  <c r="F8" i="19"/>
  <c r="G8" i="19"/>
  <c r="B106" i="34"/>
  <c r="B104" i="34"/>
  <c r="B102" i="34"/>
  <c r="B100" i="34"/>
  <c r="B98" i="34"/>
  <c r="B96" i="34"/>
  <c r="B94" i="34"/>
  <c r="B92" i="34"/>
  <c r="B90" i="34"/>
  <c r="B86" i="34"/>
  <c r="B84" i="34"/>
  <c r="B82" i="34"/>
  <c r="B80" i="34"/>
  <c r="B78" i="34"/>
  <c r="B76" i="34"/>
  <c r="B74" i="34"/>
  <c r="B72" i="34"/>
  <c r="B70" i="34"/>
  <c r="B68" i="34"/>
  <c r="B66" i="34"/>
  <c r="B64" i="34"/>
  <c r="B62" i="34"/>
  <c r="B60" i="34"/>
  <c r="B58" i="34"/>
  <c r="B54" i="34"/>
  <c r="B52" i="34"/>
  <c r="B138" i="34"/>
  <c r="B136" i="34"/>
  <c r="H63" i="30"/>
  <c r="I63" i="30"/>
  <c r="H45" i="30"/>
  <c r="I45" i="30"/>
  <c r="D9" i="32"/>
  <c r="H18" i="30"/>
  <c r="I18" i="30"/>
  <c r="H36" i="30"/>
  <c r="I36" i="30"/>
  <c r="D8" i="32"/>
  <c r="H81" i="30"/>
  <c r="I81" i="30"/>
  <c r="E1950" i="33"/>
  <c r="G1941" i="33"/>
  <c r="H27" i="30"/>
  <c r="I27" i="30"/>
  <c r="D7" i="32"/>
  <c r="H72" i="30"/>
  <c r="I72" i="30"/>
  <c r="E1710" i="33"/>
  <c r="G1701" i="33"/>
  <c r="H54" i="30"/>
  <c r="I54" i="30"/>
  <c r="D10" i="32"/>
  <c r="H90" i="30"/>
  <c r="I90" i="30"/>
  <c r="E2191" i="33"/>
  <c r="G2182" i="33"/>
  <c r="B437" i="33"/>
  <c r="B435" i="33"/>
  <c r="B431" i="33"/>
  <c r="B429" i="33"/>
  <c r="B425" i="33"/>
  <c r="B423" i="33"/>
  <c r="B419" i="33"/>
  <c r="B417" i="33"/>
  <c r="B413" i="33"/>
  <c r="B411" i="33"/>
  <c r="B405" i="33"/>
  <c r="B403" i="33"/>
  <c r="B399" i="33"/>
  <c r="B397" i="33"/>
  <c r="B393" i="33"/>
  <c r="B391" i="33"/>
  <c r="B387" i="33"/>
  <c r="B385" i="33"/>
  <c r="B379" i="33"/>
  <c r="B377" i="33"/>
  <c r="B373" i="33"/>
  <c r="B371" i="33"/>
  <c r="B367" i="33"/>
  <c r="B365" i="33"/>
  <c r="B361" i="33"/>
  <c r="B359" i="33"/>
  <c r="B355" i="33"/>
  <c r="B353" i="33"/>
  <c r="E267" i="33"/>
  <c r="E265" i="33"/>
  <c r="E263" i="33"/>
  <c r="E261" i="33"/>
  <c r="B1397" i="33"/>
  <c r="B1395" i="33"/>
  <c r="B1391" i="33"/>
  <c r="B1389" i="33"/>
  <c r="B1385" i="33"/>
  <c r="B1383" i="33"/>
  <c r="B1379" i="33"/>
  <c r="B1377" i="33"/>
  <c r="B1373" i="33"/>
  <c r="B1371" i="33"/>
  <c r="B1365" i="33"/>
  <c r="B1363" i="33"/>
  <c r="B1359" i="33"/>
  <c r="B1357" i="33"/>
  <c r="B1353" i="33"/>
  <c r="B1351" i="33"/>
  <c r="B1347" i="33"/>
  <c r="B1345" i="33"/>
  <c r="B1339" i="33"/>
  <c r="B1337" i="33"/>
  <c r="B1333" i="33"/>
  <c r="B1331" i="33"/>
  <c r="B1327" i="33"/>
  <c r="B1325" i="33"/>
  <c r="B1321" i="33"/>
  <c r="B1319" i="33"/>
  <c r="B1315" i="33"/>
  <c r="B1313" i="33"/>
  <c r="B1157" i="33"/>
  <c r="B1155" i="33"/>
  <c r="B1151" i="33"/>
  <c r="B1149" i="33"/>
  <c r="B1145" i="33"/>
  <c r="B1143" i="33"/>
  <c r="B1139" i="33"/>
  <c r="B1137" i="33"/>
  <c r="B1133" i="33"/>
  <c r="B1131" i="33"/>
  <c r="B1125" i="33"/>
  <c r="B1123" i="33"/>
  <c r="B1119" i="33"/>
  <c r="B1117" i="33"/>
  <c r="B1113" i="33"/>
  <c r="B1111" i="33"/>
  <c r="B1107" i="33"/>
  <c r="B1105" i="33"/>
  <c r="B1099" i="33"/>
  <c r="B1097" i="33"/>
  <c r="B1093" i="33"/>
  <c r="B1091" i="33"/>
  <c r="B1087" i="33"/>
  <c r="B1085" i="33"/>
  <c r="B1081" i="33"/>
  <c r="B1079" i="33"/>
  <c r="B1075" i="33"/>
  <c r="B1073" i="33"/>
  <c r="B1638" i="33"/>
  <c r="B1636" i="33"/>
  <c r="B1632" i="33"/>
  <c r="B1630" i="33"/>
  <c r="B1626" i="33"/>
  <c r="B1624" i="33"/>
  <c r="B1620" i="33"/>
  <c r="B1618" i="33"/>
  <c r="B1614" i="33"/>
  <c r="B1612" i="33"/>
  <c r="B1606" i="33"/>
  <c r="B1604" i="33"/>
  <c r="B1600" i="33"/>
  <c r="B1598" i="33"/>
  <c r="B1594" i="33"/>
  <c r="B1592" i="33"/>
  <c r="B1588" i="33"/>
  <c r="B1586" i="33"/>
  <c r="B1580" i="33"/>
  <c r="B1578" i="33"/>
  <c r="B1574" i="33"/>
  <c r="B1572" i="33"/>
  <c r="B1568" i="33"/>
  <c r="B1566" i="33"/>
  <c r="B1562" i="33"/>
  <c r="B1560" i="33"/>
  <c r="B1556" i="33"/>
  <c r="B1554" i="33"/>
  <c r="B917" i="33"/>
  <c r="B915" i="33"/>
  <c r="B911" i="33"/>
  <c r="B909" i="33"/>
  <c r="B905" i="33"/>
  <c r="B903" i="33"/>
  <c r="B899" i="33"/>
  <c r="B897" i="33"/>
  <c r="B893" i="33"/>
  <c r="B891" i="33"/>
  <c r="B885" i="33"/>
  <c r="B883" i="33"/>
  <c r="B879" i="33"/>
  <c r="B877" i="33"/>
  <c r="B873" i="33"/>
  <c r="B871" i="33"/>
  <c r="B867" i="33"/>
  <c r="B865" i="33"/>
  <c r="B859" i="33"/>
  <c r="B857" i="33"/>
  <c r="B853" i="33"/>
  <c r="B851" i="33"/>
  <c r="B847" i="33"/>
  <c r="B845" i="33"/>
  <c r="B841" i="33"/>
  <c r="B839" i="33"/>
  <c r="B835" i="33"/>
  <c r="B833" i="33"/>
  <c r="E522" i="33"/>
  <c r="J679" i="33"/>
  <c r="B677" i="33"/>
  <c r="B675" i="33"/>
  <c r="B673" i="33"/>
  <c r="B671" i="33"/>
  <c r="B669" i="33"/>
  <c r="B667" i="33"/>
  <c r="B665" i="33"/>
  <c r="B663" i="33"/>
  <c r="B659" i="33"/>
  <c r="B657" i="33"/>
  <c r="B655" i="33"/>
  <c r="B653" i="33"/>
  <c r="B651" i="33"/>
  <c r="B649" i="33"/>
  <c r="B645" i="33"/>
  <c r="B643" i="33"/>
  <c r="B641" i="33"/>
  <c r="B639" i="33"/>
  <c r="B637" i="33"/>
  <c r="B635" i="33"/>
  <c r="B633" i="33"/>
  <c r="B631" i="33"/>
  <c r="B629" i="33"/>
  <c r="B627" i="33"/>
  <c r="B625" i="33"/>
  <c r="B623" i="33"/>
  <c r="E518" i="33"/>
  <c r="J621" i="33"/>
  <c r="B619" i="33"/>
  <c r="B617" i="33"/>
  <c r="B615" i="33"/>
  <c r="B613" i="33"/>
  <c r="B611" i="33"/>
  <c r="B609" i="33"/>
  <c r="B607" i="33"/>
  <c r="B605" i="33"/>
  <c r="B603" i="33"/>
  <c r="B601" i="33"/>
  <c r="B599" i="33"/>
  <c r="B597" i="33"/>
  <c r="B595" i="33"/>
  <c r="B593" i="33"/>
  <c r="B591" i="33"/>
  <c r="E516" i="33"/>
  <c r="J589" i="33"/>
  <c r="B587" i="33"/>
  <c r="B585" i="33"/>
  <c r="J1880" i="33"/>
  <c r="B1878" i="33"/>
  <c r="B1876" i="33"/>
  <c r="B1874" i="33"/>
  <c r="B1872" i="33"/>
  <c r="B1870" i="33"/>
  <c r="B1868" i="33"/>
  <c r="B1866" i="33"/>
  <c r="B1864" i="33"/>
  <c r="B1862" i="33"/>
  <c r="B1860" i="33"/>
  <c r="B1858" i="33"/>
  <c r="B1856" i="33"/>
  <c r="B1854" i="33"/>
  <c r="B1852" i="33"/>
  <c r="B1850" i="33"/>
  <c r="J1848" i="33"/>
  <c r="B1846" i="33"/>
  <c r="B1844" i="33"/>
  <c r="B1842" i="33"/>
  <c r="B1840" i="33"/>
  <c r="B1838" i="33"/>
  <c r="B1836" i="33"/>
  <c r="B1834" i="33"/>
  <c r="B1832" i="33"/>
  <c r="B1830" i="33"/>
  <c r="B1828" i="33"/>
  <c r="B1826" i="33"/>
  <c r="B1824" i="33"/>
  <c r="J1822" i="33"/>
  <c r="B1820" i="33"/>
  <c r="B1818" i="33"/>
  <c r="B1816" i="33"/>
  <c r="B1814" i="33"/>
  <c r="B1812" i="33"/>
  <c r="B1810" i="33"/>
  <c r="B1808" i="33"/>
  <c r="B1806" i="33"/>
  <c r="B1804" i="33"/>
  <c r="B1802" i="33"/>
  <c r="B1800" i="33"/>
  <c r="B1798" i="33"/>
  <c r="B1796" i="33"/>
  <c r="B1794" i="33"/>
  <c r="B1788" i="33"/>
  <c r="B1786" i="33"/>
  <c r="J2121" i="33"/>
  <c r="B2119" i="33"/>
  <c r="B2117" i="33"/>
  <c r="B2113" i="33"/>
  <c r="B2111" i="33"/>
  <c r="B2109" i="33"/>
  <c r="B2107" i="33"/>
  <c r="B2105" i="33"/>
  <c r="B2103" i="33"/>
  <c r="B2101" i="33"/>
  <c r="B2099" i="33"/>
  <c r="B2097" i="33"/>
  <c r="B2095" i="33"/>
  <c r="B2093" i="33"/>
  <c r="B2091" i="33"/>
  <c r="B2087" i="33"/>
  <c r="B2085" i="33"/>
  <c r="B2083" i="33"/>
  <c r="B2081" i="33"/>
  <c r="B2079" i="33"/>
  <c r="B2077" i="33"/>
  <c r="B2075" i="33"/>
  <c r="B2073" i="33"/>
  <c r="B2071" i="33"/>
  <c r="B2069" i="33"/>
  <c r="B2067" i="33"/>
  <c r="B2065" i="33"/>
  <c r="J2063" i="33"/>
  <c r="B2061" i="33"/>
  <c r="B2059" i="33"/>
  <c r="B2057" i="33"/>
  <c r="B2055" i="33"/>
  <c r="B2053" i="33"/>
  <c r="B2051" i="33"/>
  <c r="B2049" i="33"/>
  <c r="B2047" i="33"/>
  <c r="B2045" i="33"/>
  <c r="B2043" i="33"/>
  <c r="B2041" i="33"/>
  <c r="B2039" i="33"/>
  <c r="B2037" i="33"/>
  <c r="B2035" i="33"/>
  <c r="B2033" i="33"/>
  <c r="J2031" i="33"/>
  <c r="B2029" i="33"/>
  <c r="B2027" i="33"/>
  <c r="E747" i="33"/>
  <c r="E745" i="33"/>
  <c r="E743" i="33"/>
  <c r="E741" i="33"/>
  <c r="E507" i="33"/>
  <c r="E505" i="33"/>
  <c r="E503" i="33"/>
  <c r="E501" i="33"/>
  <c r="B5" i="32"/>
  <c r="B2391" i="33"/>
  <c r="B2389" i="33"/>
  <c r="B2385" i="33"/>
  <c r="B2383" i="33"/>
  <c r="B2379" i="33"/>
  <c r="B2377" i="33"/>
  <c r="B2373" i="33"/>
  <c r="B2371" i="33"/>
  <c r="B2367" i="33"/>
  <c r="B2365" i="33"/>
  <c r="B2359" i="33"/>
  <c r="B2357" i="33"/>
  <c r="B2353" i="33"/>
  <c r="B2351" i="33"/>
  <c r="B2347" i="33"/>
  <c r="B2345" i="33"/>
  <c r="B2341" i="33"/>
  <c r="B2339" i="33"/>
  <c r="B2335" i="33"/>
  <c r="B2333" i="33"/>
  <c r="B2327" i="33"/>
  <c r="B2325" i="33"/>
  <c r="B2321" i="33"/>
  <c r="B2319" i="33"/>
  <c r="B2315" i="33"/>
  <c r="B2313" i="33"/>
  <c r="B2309" i="33"/>
  <c r="B2307" i="33"/>
  <c r="B2301" i="33"/>
  <c r="B2299" i="33"/>
  <c r="B2295" i="33"/>
  <c r="B2293" i="33"/>
  <c r="B2289" i="33"/>
  <c r="B2287" i="33"/>
  <c r="B2283" i="33"/>
  <c r="B2281" i="33"/>
  <c r="E1948" i="33"/>
  <c r="E1946" i="33"/>
  <c r="E1944" i="33"/>
  <c r="E1942" i="33"/>
  <c r="E987" i="33"/>
  <c r="E985" i="33"/>
  <c r="E983" i="33"/>
  <c r="E981" i="33"/>
  <c r="E1467" i="33"/>
  <c r="E1465" i="33"/>
  <c r="E1463" i="33"/>
  <c r="E1461" i="33"/>
  <c r="E1227" i="33"/>
  <c r="E1225" i="33"/>
  <c r="E1223" i="33"/>
  <c r="E1221" i="33"/>
  <c r="E1708" i="33"/>
  <c r="E1706" i="33"/>
  <c r="E1704" i="33"/>
  <c r="E1702" i="33"/>
  <c r="E2189" i="33"/>
  <c r="E2187" i="33"/>
  <c r="E2185" i="33"/>
  <c r="E2183" i="33"/>
  <c r="E1469" i="33"/>
  <c r="G1460" i="33"/>
  <c r="D11" i="32"/>
  <c r="E269" i="33"/>
  <c r="G260" i="33"/>
  <c r="D6" i="32"/>
  <c r="E25" i="34"/>
  <c r="J140" i="34"/>
  <c r="E23" i="34"/>
  <c r="J108" i="34"/>
  <c r="E21" i="34"/>
  <c r="J88" i="34"/>
  <c r="E19" i="34"/>
  <c r="J56" i="34"/>
  <c r="E17" i="34"/>
  <c r="J30" i="34"/>
  <c r="E989" i="33"/>
  <c r="G980" i="33"/>
  <c r="E509" i="33"/>
  <c r="G500" i="33"/>
  <c r="E1229" i="33"/>
  <c r="G1220" i="33"/>
  <c r="E749" i="33"/>
  <c r="G740" i="33"/>
  <c r="D14" i="32"/>
  <c r="D12" i="32"/>
  <c r="D13" i="32"/>
  <c r="H8" i="19"/>
  <c r="I8" i="19"/>
  <c r="J8" i="19"/>
  <c r="E46" i="33"/>
  <c r="G35" i="33"/>
  <c r="C5" i="32"/>
  <c r="I23" i="22"/>
  <c r="J23" i="22"/>
  <c r="B457" i="33"/>
  <c r="B455" i="33"/>
  <c r="B451" i="33"/>
  <c r="B449" i="33"/>
  <c r="B445" i="33"/>
  <c r="B443" i="33"/>
  <c r="E27" i="34"/>
  <c r="G17" i="34"/>
  <c r="A66" i="39"/>
  <c r="B66" i="39"/>
  <c r="B345" i="33"/>
  <c r="C66" i="39"/>
  <c r="D66" i="39"/>
  <c r="B347" i="33"/>
  <c r="E100" i="39"/>
  <c r="E102" i="39"/>
  <c r="B485" i="33"/>
  <c r="E101" i="39"/>
  <c r="E76" i="39"/>
  <c r="J29" i="22"/>
  <c r="E82" i="39"/>
  <c r="J35" i="22"/>
  <c r="E88" i="39"/>
  <c r="J41" i="22"/>
  <c r="E94" i="39"/>
  <c r="J47" i="22"/>
  <c r="E75" i="39"/>
  <c r="J28" i="22"/>
  <c r="E81" i="39"/>
  <c r="J34" i="22"/>
  <c r="E87" i="39"/>
  <c r="J40" i="22"/>
  <c r="E93" i="39"/>
  <c r="J46" i="22"/>
  <c r="E97" i="39"/>
  <c r="J50" i="22"/>
  <c r="E73" i="39"/>
  <c r="J26" i="22"/>
  <c r="E74" i="39"/>
  <c r="J27" i="22"/>
  <c r="E83" i="39"/>
  <c r="J36" i="22"/>
  <c r="E86" i="39"/>
  <c r="J39" i="22"/>
  <c r="E95" i="39"/>
  <c r="J48" i="22"/>
  <c r="E96" i="39"/>
  <c r="J49" i="22"/>
  <c r="E80" i="39"/>
  <c r="J33" i="22"/>
  <c r="E90" i="39"/>
  <c r="J43" i="22"/>
  <c r="E77" i="39"/>
  <c r="J30" i="22"/>
  <c r="E89" i="39"/>
  <c r="J42" i="22"/>
  <c r="J343" i="33"/>
  <c r="E273" i="33"/>
  <c r="G17" i="25"/>
  <c r="G15" i="25"/>
  <c r="G14" i="25"/>
  <c r="G13" i="25"/>
  <c r="B433" i="33"/>
  <c r="B459" i="33"/>
  <c r="B441" i="33"/>
  <c r="B351" i="33"/>
  <c r="B453" i="33"/>
  <c r="B357" i="33"/>
  <c r="B363" i="33"/>
  <c r="B465" i="33"/>
  <c r="B375" i="33"/>
  <c r="B369" i="33"/>
  <c r="B395" i="33"/>
  <c r="B389" i="33"/>
  <c r="B421" i="33"/>
  <c r="B447" i="33"/>
  <c r="B401" i="33"/>
  <c r="B427" i="33"/>
  <c r="B415" i="33"/>
  <c r="C15" i="25"/>
  <c r="C17" i="25"/>
  <c r="D13" i="25"/>
  <c r="E14" i="25"/>
  <c r="F15" i="25"/>
  <c r="C13" i="25"/>
  <c r="C14" i="25"/>
  <c r="F14" i="25"/>
  <c r="E17" i="25"/>
  <c r="E15" i="25"/>
  <c r="F17" i="25"/>
  <c r="F13" i="25"/>
  <c r="D17" i="25"/>
  <c r="D15" i="25"/>
  <c r="B409" i="33"/>
  <c r="B383" i="33"/>
  <c r="E13" i="25"/>
  <c r="D14" i="25"/>
  <c r="G16" i="25"/>
  <c r="S9" i="25"/>
  <c r="P9" i="25"/>
  <c r="Q9" i="25"/>
  <c r="R9" i="25"/>
  <c r="O9" i="25"/>
  <c r="C16" i="25"/>
  <c r="C18" i="25"/>
  <c r="E16" i="25"/>
  <c r="D16" i="25"/>
  <c r="F16" i="25"/>
  <c r="F18" i="25"/>
  <c r="E282" i="33"/>
  <c r="J439" i="33"/>
  <c r="D18" i="25"/>
  <c r="E278" i="33"/>
  <c r="J381" i="33"/>
  <c r="G18" i="25"/>
  <c r="E284" i="33"/>
  <c r="J471" i="33"/>
  <c r="E18" i="25"/>
  <c r="E280" i="33"/>
  <c r="J407" i="33"/>
  <c r="E276" i="33"/>
  <c r="J349" i="33"/>
  <c r="E26" i="25"/>
  <c r="H18" i="25"/>
  <c r="I18" i="25"/>
  <c r="J18" i="25"/>
  <c r="E286" i="33"/>
  <c r="G275" i="33"/>
  <c r="Q10" i="25"/>
  <c r="E24" i="25"/>
  <c r="E22" i="25"/>
  <c r="B661" i="33"/>
  <c r="E23" i="25"/>
  <c r="C6" i="32"/>
  <c r="E25" i="25"/>
  <c r="E27" i="25"/>
  <c r="E520" i="33"/>
  <c r="J647" i="33"/>
  <c r="H27" i="25"/>
  <c r="I27" i="25"/>
  <c r="J27" i="25"/>
  <c r="E526" i="33"/>
  <c r="G515" i="33"/>
  <c r="C7" i="32"/>
  <c r="Y23" i="22"/>
  <c r="Z23" i="22"/>
  <c r="M23" i="22"/>
  <c r="N23" i="22"/>
  <c r="E76" i="25"/>
  <c r="E77" i="25"/>
  <c r="O23" i="22"/>
  <c r="P23" i="22"/>
  <c r="B2115" i="33"/>
  <c r="B1658" i="33"/>
  <c r="B1656" i="33"/>
  <c r="B1652" i="33"/>
  <c r="B1423" i="33"/>
  <c r="B1411" i="33"/>
  <c r="B1409" i="33"/>
  <c r="B1405" i="33"/>
  <c r="B1403" i="33"/>
  <c r="B1177" i="33"/>
  <c r="B1175" i="33"/>
  <c r="B1171" i="33"/>
  <c r="B1169" i="33"/>
  <c r="B1165" i="33"/>
  <c r="B1163" i="33"/>
  <c r="B937" i="33"/>
  <c r="B935" i="33"/>
  <c r="B931" i="33"/>
  <c r="B929" i="33"/>
  <c r="B925" i="33"/>
  <c r="B923" i="33"/>
  <c r="E237" i="39"/>
  <c r="B1205" i="33"/>
  <c r="E235" i="39"/>
  <c r="E236" i="39"/>
  <c r="E191" i="39"/>
  <c r="E190" i="39"/>
  <c r="E192" i="39"/>
  <c r="B965" i="33"/>
  <c r="A246" i="39"/>
  <c r="B246" i="39"/>
  <c r="B1305" i="33"/>
  <c r="C246" i="39"/>
  <c r="D246" i="39"/>
  <c r="B1307" i="33"/>
  <c r="A201" i="39"/>
  <c r="B201" i="39"/>
  <c r="B1065" i="33"/>
  <c r="C201" i="39"/>
  <c r="D201" i="39"/>
  <c r="B1067" i="33"/>
  <c r="C426" i="39"/>
  <c r="D426" i="39"/>
  <c r="B2269" i="33"/>
  <c r="A426" i="39"/>
  <c r="B426" i="39"/>
  <c r="B2267" i="33"/>
  <c r="A156" i="39"/>
  <c r="B156" i="39"/>
  <c r="B825" i="33"/>
  <c r="C156" i="39"/>
  <c r="D156" i="39"/>
  <c r="B827" i="33"/>
  <c r="A291" i="39"/>
  <c r="B291" i="39"/>
  <c r="B1546" i="33"/>
  <c r="C291" i="39"/>
  <c r="D291" i="39"/>
  <c r="B1548" i="33"/>
  <c r="E80" i="25"/>
  <c r="Q16" i="25"/>
  <c r="C71" i="25"/>
  <c r="O15" i="25"/>
  <c r="C67" i="25"/>
  <c r="C68" i="25"/>
  <c r="B1792" i="33"/>
  <c r="C69" i="25"/>
  <c r="E78" i="25"/>
  <c r="E79" i="25"/>
  <c r="E81" i="25"/>
  <c r="G44" i="25"/>
  <c r="G40" i="25"/>
  <c r="G42" i="25"/>
  <c r="G41" i="25"/>
  <c r="G31" i="25"/>
  <c r="G35" i="25"/>
  <c r="G33" i="25"/>
  <c r="G32" i="25"/>
  <c r="E440" i="39"/>
  <c r="Z33" i="22"/>
  <c r="E462" i="39"/>
  <c r="E461" i="39"/>
  <c r="E460" i="39"/>
  <c r="E281" i="39"/>
  <c r="E280" i="39"/>
  <c r="E282" i="39"/>
  <c r="J1544" i="33"/>
  <c r="E993" i="33"/>
  <c r="E1473" i="33"/>
  <c r="J1063" i="33"/>
  <c r="E166" i="39"/>
  <c r="N29" i="22"/>
  <c r="E172" i="39"/>
  <c r="E178" i="39"/>
  <c r="N41" i="22"/>
  <c r="E184" i="39"/>
  <c r="N47" i="22"/>
  <c r="E165" i="39"/>
  <c r="N28" i="22"/>
  <c r="E171" i="39"/>
  <c r="E177" i="39"/>
  <c r="N40" i="22"/>
  <c r="E183" i="39"/>
  <c r="N46" i="22"/>
  <c r="E187" i="39"/>
  <c r="N50" i="22"/>
  <c r="E163" i="39"/>
  <c r="N26" i="22"/>
  <c r="E164" i="39"/>
  <c r="E167" i="39"/>
  <c r="E170" i="39"/>
  <c r="N33" i="22"/>
  <c r="E173" i="39"/>
  <c r="N36" i="22"/>
  <c r="E176" i="39"/>
  <c r="N39" i="22"/>
  <c r="E179" i="39"/>
  <c r="E180" i="39"/>
  <c r="N43" i="22"/>
  <c r="E185" i="39"/>
  <c r="N48" i="22"/>
  <c r="E186" i="39"/>
  <c r="N49" i="22"/>
  <c r="E436" i="39"/>
  <c r="Z29" i="22"/>
  <c r="E442" i="39"/>
  <c r="E448" i="39"/>
  <c r="E454" i="39"/>
  <c r="Z47" i="22"/>
  <c r="E437" i="39"/>
  <c r="Z30" i="22"/>
  <c r="E434" i="39"/>
  <c r="Z27" i="22"/>
  <c r="E450" i="39"/>
  <c r="Z43" i="22"/>
  <c r="E435" i="39"/>
  <c r="Z28" i="22"/>
  <c r="E441" i="39"/>
  <c r="E447" i="39"/>
  <c r="Z40" i="22"/>
  <c r="E453" i="39"/>
  <c r="Z46" i="22"/>
  <c r="E457" i="39"/>
  <c r="Z50" i="22"/>
  <c r="E443" i="39"/>
  <c r="E449" i="39"/>
  <c r="E455" i="39"/>
  <c r="Z48" i="22"/>
  <c r="E446" i="39"/>
  <c r="Z39" i="22"/>
  <c r="E456" i="39"/>
  <c r="E211" i="39"/>
  <c r="P29" i="22"/>
  <c r="E217" i="39"/>
  <c r="P35" i="22"/>
  <c r="E223" i="39"/>
  <c r="P41" i="22"/>
  <c r="E229" i="39"/>
  <c r="P47" i="22"/>
  <c r="E210" i="39"/>
  <c r="P28" i="22"/>
  <c r="E216" i="39"/>
  <c r="E222" i="39"/>
  <c r="P40" i="22"/>
  <c r="E228" i="39"/>
  <c r="P46" i="22"/>
  <c r="E232" i="39"/>
  <c r="P50" i="22"/>
  <c r="E218" i="39"/>
  <c r="P36" i="22"/>
  <c r="E221" i="39"/>
  <c r="P39" i="22"/>
  <c r="E212" i="39"/>
  <c r="P30" i="22"/>
  <c r="E215" i="39"/>
  <c r="E230" i="39"/>
  <c r="P48" i="22"/>
  <c r="E231" i="39"/>
  <c r="P49" i="22"/>
  <c r="E224" i="39"/>
  <c r="P42" i="22"/>
  <c r="E225" i="39"/>
  <c r="P43" i="22"/>
  <c r="E208" i="39"/>
  <c r="P26" i="22"/>
  <c r="E209" i="39"/>
  <c r="P27" i="22"/>
  <c r="E299" i="39"/>
  <c r="T27" i="22"/>
  <c r="E305" i="39"/>
  <c r="T33" i="22"/>
  <c r="E311" i="39"/>
  <c r="E315" i="39"/>
  <c r="T43" i="22"/>
  <c r="E321" i="39"/>
  <c r="T49" i="22"/>
  <c r="E300" i="39"/>
  <c r="T28" i="22"/>
  <c r="E306" i="39"/>
  <c r="T34" i="22"/>
  <c r="E312" i="39"/>
  <c r="T40" i="22"/>
  <c r="E318" i="39"/>
  <c r="T46" i="22"/>
  <c r="E322" i="39"/>
  <c r="T50" i="22"/>
  <c r="E298" i="39"/>
  <c r="T26" i="22"/>
  <c r="E307" i="39"/>
  <c r="T35" i="22"/>
  <c r="E308" i="39"/>
  <c r="T36" i="22"/>
  <c r="E319" i="39"/>
  <c r="T47" i="22"/>
  <c r="E320" i="39"/>
  <c r="E301" i="39"/>
  <c r="T29" i="22"/>
  <c r="E302" i="39"/>
  <c r="T30" i="22"/>
  <c r="E313" i="39"/>
  <c r="T41" i="22"/>
  <c r="E314" i="39"/>
  <c r="T42" i="22"/>
  <c r="E255" i="39"/>
  <c r="E260" i="39"/>
  <c r="R33" i="22"/>
  <c r="E266" i="39"/>
  <c r="R39" i="22"/>
  <c r="E270" i="39"/>
  <c r="R43" i="22"/>
  <c r="E276" i="39"/>
  <c r="E261" i="39"/>
  <c r="E267" i="39"/>
  <c r="R40" i="22"/>
  <c r="E273" i="39"/>
  <c r="R46" i="22"/>
  <c r="E277" i="39"/>
  <c r="R50" i="22"/>
  <c r="E253" i="39"/>
  <c r="E262" i="39"/>
  <c r="R35" i="22"/>
  <c r="E263" i="39"/>
  <c r="R36" i="22"/>
  <c r="E274" i="39"/>
  <c r="E275" i="39"/>
  <c r="E257" i="39"/>
  <c r="E268" i="39"/>
  <c r="R41" i="22"/>
  <c r="E269" i="39"/>
  <c r="R42" i="22"/>
  <c r="E254" i="39"/>
  <c r="R27" i="22"/>
  <c r="E256" i="39"/>
  <c r="J2265" i="33"/>
  <c r="E2195" i="33"/>
  <c r="J1303" i="33"/>
  <c r="E1233" i="33"/>
  <c r="C70" i="25"/>
  <c r="C72" i="25"/>
  <c r="J823" i="33"/>
  <c r="E753" i="33"/>
  <c r="B2407" i="33"/>
  <c r="B1445" i="33"/>
  <c r="N42" i="22"/>
  <c r="B907" i="33"/>
  <c r="N30" i="22"/>
  <c r="B855" i="33"/>
  <c r="N27" i="22"/>
  <c r="B837" i="33"/>
  <c r="B895" i="33"/>
  <c r="B901" i="33"/>
  <c r="N34" i="22"/>
  <c r="B869" i="33"/>
  <c r="N35" i="22"/>
  <c r="B875" i="33"/>
  <c r="P33" i="22"/>
  <c r="B1103" i="33"/>
  <c r="P34" i="22"/>
  <c r="B1109" i="33"/>
  <c r="R47" i="22"/>
  <c r="B1407" i="33"/>
  <c r="R49" i="22"/>
  <c r="B1419" i="33"/>
  <c r="R28" i="22"/>
  <c r="B1323" i="33"/>
  <c r="R29" i="22"/>
  <c r="B1329" i="33"/>
  <c r="R30" i="22"/>
  <c r="B1335" i="33"/>
  <c r="R48" i="22"/>
  <c r="B1413" i="33"/>
  <c r="R26" i="22"/>
  <c r="B1311" i="33"/>
  <c r="R34" i="22"/>
  <c r="B1349" i="33"/>
  <c r="T48" i="22"/>
  <c r="B1654" i="33"/>
  <c r="T39" i="22"/>
  <c r="B1610" i="33"/>
  <c r="Z42" i="22"/>
  <c r="B2349" i="33"/>
  <c r="Z35" i="22"/>
  <c r="B2317" i="33"/>
  <c r="Z49" i="22"/>
  <c r="B2381" i="33"/>
  <c r="Z36" i="22"/>
  <c r="B2323" i="33"/>
  <c r="Z34" i="22"/>
  <c r="B2311" i="33"/>
  <c r="B2387" i="33"/>
  <c r="Z41" i="22"/>
  <c r="B2343" i="33"/>
  <c r="G49" i="25"/>
  <c r="G53" i="25"/>
  <c r="G51" i="25"/>
  <c r="G50" i="25"/>
  <c r="G86" i="25"/>
  <c r="G87" i="25"/>
  <c r="G85" i="25"/>
  <c r="G89" i="25"/>
  <c r="H72" i="25"/>
  <c r="I72" i="25"/>
  <c r="J72" i="25"/>
  <c r="E1727" i="33"/>
  <c r="G1716" i="33"/>
  <c r="E1717" i="33"/>
  <c r="J1790" i="33"/>
  <c r="H81" i="25"/>
  <c r="I81" i="25"/>
  <c r="J81" i="25"/>
  <c r="E1968" i="33"/>
  <c r="G1956" i="33"/>
  <c r="E1961" i="33"/>
  <c r="J2089" i="33"/>
  <c r="B1343" i="33"/>
  <c r="E40" i="25"/>
  <c r="F62" i="25"/>
  <c r="R14" i="25"/>
  <c r="F41" i="25"/>
  <c r="D59" i="25"/>
  <c r="C41" i="25"/>
  <c r="F58" i="25"/>
  <c r="E60" i="25"/>
  <c r="B2291" i="33"/>
  <c r="B927" i="33"/>
  <c r="D60" i="25"/>
  <c r="E42" i="25"/>
  <c r="B1317" i="33"/>
  <c r="B1355" i="33"/>
  <c r="B2355" i="33"/>
  <c r="B2337" i="33"/>
  <c r="B933" i="33"/>
  <c r="B843" i="33"/>
  <c r="D40" i="25"/>
  <c r="B1071" i="33"/>
  <c r="B1179" i="33"/>
  <c r="B1167" i="33"/>
  <c r="B1622" i="33"/>
  <c r="C42" i="25"/>
  <c r="E58" i="25"/>
  <c r="B849" i="33"/>
  <c r="B1161" i="33"/>
  <c r="B1121" i="33"/>
  <c r="B1666" i="33"/>
  <c r="B1616" i="33"/>
  <c r="B1584" i="33"/>
  <c r="E44" i="25"/>
  <c r="Q12" i="25"/>
  <c r="F40" i="25"/>
  <c r="D58" i="25"/>
  <c r="F42" i="25"/>
  <c r="E62" i="25"/>
  <c r="Q14" i="25"/>
  <c r="B1425" i="33"/>
  <c r="B1361" i="33"/>
  <c r="B1387" i="33"/>
  <c r="B1375" i="33"/>
  <c r="B2369" i="33"/>
  <c r="B2285" i="33"/>
  <c r="B881" i="33"/>
  <c r="F60" i="25"/>
  <c r="B1083" i="33"/>
  <c r="B1153" i="33"/>
  <c r="B1147" i="33"/>
  <c r="B1115" i="33"/>
  <c r="B1648" i="33"/>
  <c r="B1596" i="33"/>
  <c r="B1660" i="33"/>
  <c r="B1558" i="33"/>
  <c r="B1576" i="33"/>
  <c r="B1129" i="33"/>
  <c r="B1570" i="33"/>
  <c r="B1628" i="33"/>
  <c r="C59" i="25"/>
  <c r="F44" i="25"/>
  <c r="R12" i="25"/>
  <c r="C60" i="25"/>
  <c r="C58" i="25"/>
  <c r="B2297" i="33"/>
  <c r="B1095" i="33"/>
  <c r="B1173" i="33"/>
  <c r="B1141" i="33"/>
  <c r="B1564" i="33"/>
  <c r="B1602" i="33"/>
  <c r="D42" i="25"/>
  <c r="D44" i="25"/>
  <c r="P12" i="25"/>
  <c r="F59" i="25"/>
  <c r="E41" i="25"/>
  <c r="C62" i="25"/>
  <c r="O14" i="25"/>
  <c r="D62" i="25"/>
  <c r="P14" i="25"/>
  <c r="C40" i="25"/>
  <c r="E59" i="25"/>
  <c r="C44" i="25"/>
  <c r="O12" i="25"/>
  <c r="B1393" i="33"/>
  <c r="B2375" i="33"/>
  <c r="B2279" i="33"/>
  <c r="B913" i="33"/>
  <c r="B939" i="33"/>
  <c r="B945" i="33"/>
  <c r="D41" i="25"/>
  <c r="B1077" i="33"/>
  <c r="B1185" i="33"/>
  <c r="B1135" i="33"/>
  <c r="B1089" i="33"/>
  <c r="B1642" i="33"/>
  <c r="B1590" i="33"/>
  <c r="B1634" i="33"/>
  <c r="B1552" i="33"/>
  <c r="D51" i="25"/>
  <c r="C49" i="25"/>
  <c r="E51" i="25"/>
  <c r="D89" i="25"/>
  <c r="P17" i="25"/>
  <c r="F87" i="25"/>
  <c r="B1381" i="33"/>
  <c r="F86" i="25"/>
  <c r="D85" i="25"/>
  <c r="F89" i="25"/>
  <c r="R17" i="25"/>
  <c r="D50" i="25"/>
  <c r="D53" i="25"/>
  <c r="P13" i="25"/>
  <c r="D49" i="25"/>
  <c r="E85" i="25"/>
  <c r="F51" i="25"/>
  <c r="E89" i="25"/>
  <c r="Q17" i="25"/>
  <c r="E49" i="25"/>
  <c r="C50" i="25"/>
  <c r="B2305" i="33"/>
  <c r="D87" i="25"/>
  <c r="E86" i="25"/>
  <c r="F49" i="25"/>
  <c r="C53" i="25"/>
  <c r="O13" i="25"/>
  <c r="B1401" i="33"/>
  <c r="F53" i="25"/>
  <c r="R13" i="25"/>
  <c r="B2331" i="33"/>
  <c r="E87" i="25"/>
  <c r="F50" i="25"/>
  <c r="D86" i="25"/>
  <c r="C51" i="25"/>
  <c r="B1369" i="33"/>
  <c r="E50" i="25"/>
  <c r="E53" i="25"/>
  <c r="Q13" i="25"/>
  <c r="B2363" i="33"/>
  <c r="F85" i="25"/>
  <c r="F32" i="25"/>
  <c r="F35" i="25"/>
  <c r="F31" i="25"/>
  <c r="F33" i="25"/>
  <c r="B921" i="33"/>
  <c r="E31" i="25"/>
  <c r="E35" i="25"/>
  <c r="E32" i="25"/>
  <c r="E33" i="25"/>
  <c r="B889" i="33"/>
  <c r="D35" i="25"/>
  <c r="D31" i="25"/>
  <c r="D32" i="25"/>
  <c r="D33" i="25"/>
  <c r="B863" i="33"/>
  <c r="C32" i="25"/>
  <c r="C35" i="25"/>
  <c r="B831" i="33"/>
  <c r="C31" i="25"/>
  <c r="C33" i="25"/>
  <c r="C13" i="32"/>
  <c r="G34" i="25"/>
  <c r="G88" i="25"/>
  <c r="G90" i="25"/>
  <c r="G61" i="25"/>
  <c r="G63" i="25"/>
  <c r="S17" i="25"/>
  <c r="S14" i="25"/>
  <c r="G52" i="25"/>
  <c r="S13" i="25"/>
  <c r="G43" i="25"/>
  <c r="S12" i="25"/>
  <c r="S11" i="25"/>
  <c r="R38" i="25"/>
  <c r="R37" i="25"/>
  <c r="R11" i="25"/>
  <c r="Q38" i="25"/>
  <c r="Q37" i="25"/>
  <c r="O11" i="25"/>
  <c r="P11" i="25"/>
  <c r="O38" i="25"/>
  <c r="O37" i="25"/>
  <c r="Q11" i="25"/>
  <c r="P38" i="25"/>
  <c r="P37" i="25"/>
  <c r="F43" i="25"/>
  <c r="E61" i="25"/>
  <c r="E63" i="25"/>
  <c r="E43" i="25"/>
  <c r="C43" i="25"/>
  <c r="C45" i="25"/>
  <c r="D61" i="25"/>
  <c r="D63" i="25"/>
  <c r="C61" i="25"/>
  <c r="F61" i="25"/>
  <c r="F63" i="25"/>
  <c r="D43" i="25"/>
  <c r="F88" i="25"/>
  <c r="F90" i="25"/>
  <c r="E52" i="25"/>
  <c r="D52" i="25"/>
  <c r="D88" i="25"/>
  <c r="D90" i="25"/>
  <c r="E88" i="25"/>
  <c r="E90" i="25"/>
  <c r="C52" i="25"/>
  <c r="C54" i="25"/>
  <c r="F52" i="25"/>
  <c r="D34" i="25"/>
  <c r="C12" i="32"/>
  <c r="E34" i="25"/>
  <c r="C34" i="25"/>
  <c r="C36" i="25"/>
  <c r="F34" i="25"/>
  <c r="C63" i="25"/>
  <c r="E1476" i="33"/>
  <c r="J1550" i="33"/>
  <c r="F54" i="25"/>
  <c r="E1242" i="33"/>
  <c r="J1399" i="33"/>
  <c r="D54" i="25"/>
  <c r="E1238" i="33"/>
  <c r="J1341" i="33"/>
  <c r="E54" i="25"/>
  <c r="E1240" i="33"/>
  <c r="J1367" i="33"/>
  <c r="D45" i="25"/>
  <c r="E998" i="33"/>
  <c r="J1101" i="33"/>
  <c r="E45" i="25"/>
  <c r="E1000" i="33"/>
  <c r="J1127" i="33"/>
  <c r="F45" i="25"/>
  <c r="E1002" i="33"/>
  <c r="J1159" i="33"/>
  <c r="G36" i="25"/>
  <c r="E764" i="33"/>
  <c r="J951" i="33"/>
  <c r="F36" i="25"/>
  <c r="E762" i="33"/>
  <c r="J919" i="33"/>
  <c r="D36" i="25"/>
  <c r="E36" i="25"/>
  <c r="E760" i="33"/>
  <c r="J887" i="33"/>
  <c r="G54" i="25"/>
  <c r="E1244" i="33"/>
  <c r="J1431" i="33"/>
  <c r="G45" i="25"/>
  <c r="E1004" i="33"/>
  <c r="J1191" i="33"/>
  <c r="E2202" i="33"/>
  <c r="J2329" i="33"/>
  <c r="E2204" i="33"/>
  <c r="J2361" i="33"/>
  <c r="E1482" i="33"/>
  <c r="J1640" i="33"/>
  <c r="E1484" i="33"/>
  <c r="J1672" i="33"/>
  <c r="E2200" i="33"/>
  <c r="J2303" i="33"/>
  <c r="E1480" i="33"/>
  <c r="J1608" i="33"/>
  <c r="E2206" i="33"/>
  <c r="J2393" i="33"/>
  <c r="E1478" i="33"/>
  <c r="J1582" i="33"/>
  <c r="E996" i="33"/>
  <c r="J1069" i="33"/>
  <c r="E1236" i="33"/>
  <c r="J1309" i="33"/>
  <c r="E756" i="33"/>
  <c r="J829" i="33"/>
  <c r="H63" i="25"/>
  <c r="I63" i="25"/>
  <c r="J63" i="25"/>
  <c r="E1487" i="33"/>
  <c r="G1475" i="33"/>
  <c r="H36" i="25"/>
  <c r="I36" i="25"/>
  <c r="J36" i="25"/>
  <c r="E766" i="33"/>
  <c r="G755" i="33"/>
  <c r="E758" i="33"/>
  <c r="J861" i="33"/>
  <c r="H54" i="25"/>
  <c r="I54" i="25"/>
  <c r="J54" i="25"/>
  <c r="C10" i="32"/>
  <c r="H45" i="25"/>
  <c r="I45" i="25"/>
  <c r="J45" i="25"/>
  <c r="C9" i="32"/>
  <c r="C11" i="32"/>
  <c r="C8" i="32"/>
  <c r="E1246" i="33"/>
  <c r="G1235" i="33"/>
  <c r="E1006" i="33"/>
  <c r="G995" i="33"/>
  <c r="A433" i="39"/>
  <c r="B433" i="39"/>
  <c r="B2275" i="33"/>
  <c r="C433" i="39"/>
  <c r="D433" i="39"/>
  <c r="B2277" i="33"/>
  <c r="E433" i="39"/>
  <c r="C89" i="25"/>
  <c r="O17" i="25"/>
  <c r="Z26" i="22"/>
  <c r="B2273" i="33"/>
  <c r="C87" i="25"/>
  <c r="C86" i="25"/>
  <c r="C85" i="25"/>
  <c r="C88" i="25"/>
  <c r="C90" i="25"/>
  <c r="H90" i="25"/>
  <c r="I90" i="25"/>
  <c r="J90" i="25"/>
  <c r="N38" i="25"/>
  <c r="N37" i="25"/>
  <c r="E2198" i="33"/>
  <c r="J2271" i="33"/>
  <c r="E2208" i="33"/>
  <c r="G2197" i="33"/>
  <c r="C14"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4" authorId="0" shapeId="0" xr:uid="{00000000-0006-0000-1200-000001000000}">
      <text>
        <r>
          <rPr>
            <sz val="10"/>
            <color indexed="81"/>
            <rFont val="Tahoma"/>
            <family val="2"/>
          </rPr>
          <t>List all project participants and stakeholders. Include all project member names that will be actually involved with owning/implementing parts of the project. Feel free to insert multiple names of a team.</t>
        </r>
      </text>
    </comment>
    <comment ref="D14" authorId="0" shapeId="0" xr:uid="{00000000-0006-0000-1200-000002000000}">
      <text>
        <r>
          <rPr>
            <sz val="10"/>
            <color indexed="81"/>
            <rFont val="Tahoma"/>
            <family val="2"/>
          </rPr>
          <t xml:space="preserve">All dates in this list will </t>
        </r>
        <r>
          <rPr>
            <b/>
            <sz val="10"/>
            <color indexed="81"/>
            <rFont val="Tahoma"/>
            <family val="2"/>
          </rPr>
          <t>not</t>
        </r>
        <r>
          <rPr>
            <sz val="10"/>
            <color indexed="81"/>
            <rFont val="Tahoma"/>
            <family val="2"/>
          </rPr>
          <t xml:space="preserve"> be made available in the project planning Gantt chart. Make sure that ranges are printed out one date at a time. For example, if there is a week of non-project work, print out the five days as separate entries.
Make sure to include only days that are not dedicated to the project as a whole. Remember, these dates will be blanked out completely.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5" authorId="0" shapeId="0" xr:uid="{00000000-0006-0000-1300-000001000000}">
      <text>
        <r>
          <rPr>
            <sz val="10"/>
            <color indexed="81"/>
            <rFont val="Tahoma"/>
            <family val="2"/>
          </rPr>
          <t>Use ONLY the drop-down menu to select the task owner name. Entering text that is not from the menu will result in reporting errors in Tab 4.</t>
        </r>
      </text>
    </comment>
    <comment ref="H15" authorId="0" shapeId="0" xr:uid="{00000000-0006-0000-1300-000002000000}">
      <text>
        <r>
          <rPr>
            <sz val="11"/>
            <color indexed="81"/>
            <rFont val="Tahoma"/>
            <family val="2"/>
          </rPr>
          <t>Insert task-specific comments as necessary. If useful, a hyperlink to a specific issue in Tab 4 can be created by hyperlinking within the document.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N30" authorId="0" shapeId="0" xr:uid="{00000000-0006-0000-1600-000001000000}">
      <text>
        <r>
          <rPr>
            <sz val="11"/>
            <color indexed="81"/>
            <rFont val="Tahoma"/>
            <family val="2"/>
          </rPr>
          <t xml:space="preserve">
From user input</t>
        </r>
      </text>
    </comment>
    <comment ref="N31" authorId="0" shapeId="0" xr:uid="{00000000-0006-0000-1600-000002000000}">
      <text>
        <r>
          <rPr>
            <sz val="11"/>
            <color indexed="81"/>
            <rFont val="Tahoma"/>
            <family val="2"/>
          </rPr>
          <t xml:space="preserve">
The Monday of the first week of project commencement...</t>
        </r>
      </text>
    </comment>
  </commentList>
</comments>
</file>

<file path=xl/sharedStrings.xml><?xml version="1.0" encoding="utf-8"?>
<sst xmlns="http://schemas.openxmlformats.org/spreadsheetml/2006/main" count="4677" uniqueCount="768">
  <si>
    <t>Cloud Strategy Workbook</t>
  </si>
  <si>
    <t>The goal of this workbook is to help the organization build a plan for migrating services and applications to the cloud. Included in this aim, Info-Tech seeks to identify and prioritize those services that will have the most value gained once deployed or migrated to a cloud environment. To maximize benefits while minimizing risk during implementation, roadmaps must consider both the expected value and the inherent readiness of the service to move to the cloud. </t>
  </si>
  <si>
    <t xml:space="preserve">There are no absolutes in assessing cloud office readiness. Critical context includes: 
</t>
  </si>
  <si>
    <t>• The current capabilities of the organization in terms of IT infrastructure, management processes, and staffing.
• The level of service and security available from the Cloud Service Provider (CSP).
• The level of criticality of the data and processes included in the service.</t>
  </si>
  <si>
    <t xml:space="preserve">This workbook provides tools to aid in making some of these determinations. It includes: </t>
  </si>
  <si>
    <t>• Current IT Assessment: Review current architecture processes and people to assess at a high level the effort required to move to the cloud.
• Service Opportunities Assessment: What are the perceived benefits of migrating and/or deploying a given service in a cloud?</t>
  </si>
  <si>
    <t>• Service Readiness Assessment: Review the cloud preparedness implications of the service including security and compliance, availability and reliability, data and app integration, enabling infrastructure requirements.</t>
  </si>
  <si>
    <t>Both the Current IT Assessment and the Service Opportunity/Readiness assessments are followed by a results page which establishes a red/yellow/green overall assessment for each risk and opportunity area. Examples:</t>
  </si>
  <si>
    <t xml:space="preserve">These are intended to feed discussion and action planning for these important areas. This workbook and its outputs represent a starting point for deeper discussion in workshop sessions. They are not in themselves a recommendation for action but rather an assessment of the sort of action for which the service may be ready. </t>
  </si>
  <si>
    <t>For acceptable use of this tool, refer to Info-Tech's Terms of Use. These documents are intended to supply general information only, not specific professional or personal advice, and are not intended to be used as a substitute for any kind of professional advice. Use this document either in whole or in part as a basis and guide for document creation. To customize this document with corporate marks and titles, simply replace the Info-Tech information in the Header and Footer fields of this document.</t>
  </si>
  <si>
    <t>Current IT Assessment</t>
  </si>
  <si>
    <t xml:space="preserve">This assessment will provide an overview of the readiness of IT people, processes, and technologies to manage more services delivered via cloud computing. After answering Agree/Disagree/NA to the statements below, go to the next tab for summary and detailed analysis. </t>
  </si>
  <si>
    <t>Legend:</t>
  </si>
  <si>
    <t>Current Approach to Service Provisioning</t>
  </si>
  <si>
    <t>Answer</t>
  </si>
  <si>
    <t>Score</t>
  </si>
  <si>
    <r>
      <t xml:space="preserve">Bespoke: </t>
    </r>
    <r>
      <rPr>
        <sz val="10"/>
        <rFont val="Arial"/>
        <family val="2"/>
      </rPr>
      <t>Systems are bought/built/customized to suit the needs of the applications they host. Acquired one application/service project at a time. (Select disagree if you have moved toward consolidation and standardization of your infrastructure platforms. Select N/A if completely moved away from bespoke systems.)</t>
    </r>
  </si>
  <si>
    <t>N/A</t>
  </si>
  <si>
    <r>
      <t xml:space="preserve">Significantly Heterogeneous: </t>
    </r>
    <r>
      <rPr>
        <sz val="10"/>
        <rFont val="Arial"/>
        <family val="2"/>
      </rPr>
      <t xml:space="preserve">A variety of platforms are maintained for different services (Mainframe, UNIX, x86 (Linux/Windows).  (Many data centers will have some proprietary and special purpose systems. Only agree with this statement if 25% or more of systems and data are on proprietary systems. For 100 homogeneous infrastructure, select N/A.) </t>
    </r>
  </si>
  <si>
    <r>
      <t xml:space="preserve">Primarily Consolidated/Virtualized: </t>
    </r>
    <r>
      <rPr>
        <sz val="10"/>
        <rFont val="Arial"/>
        <family val="2"/>
      </rPr>
      <t>Consistent platform for most systems based on industry standard server architecture (x86 Linux and Windows). Goal of majority virtualized. (Select agree if you are on track to having the majority -- 60% or more -- of your workloads virtualized.)</t>
    </r>
  </si>
  <si>
    <r>
      <t>Green Field</t>
    </r>
    <r>
      <rPr>
        <sz val="10"/>
        <rFont val="Arial"/>
        <family val="2"/>
      </rPr>
      <t>: Limited investment in central IT infrastructure. A few servers (e.g. file storage, email). Largely off the shelf software. (Disagree if you have a significant current infrastructure investment. If so, this is a non-applicable area for you.)</t>
    </r>
  </si>
  <si>
    <t>Security/Availability</t>
  </si>
  <si>
    <r>
      <t>Continuity Planning:</t>
    </r>
    <r>
      <rPr>
        <sz val="10"/>
        <rFont val="Arial"/>
        <family val="2"/>
      </rPr>
      <t xml:space="preserve"> Our continuity and performance planning makes clear distinctions of critical systems and data with availability (uptime) and restore time objectives for different services. </t>
    </r>
  </si>
  <si>
    <r>
      <t>Security Management:</t>
    </r>
    <r>
      <rPr>
        <sz val="10"/>
        <rFont val="Arial"/>
        <family val="2"/>
      </rPr>
      <t xml:space="preserve"> We have mature and auditable security management practices that identify data value and criticality and ensure appropriate controls are in place according to best governance frameworks and industry compliance requirements. </t>
    </r>
  </si>
  <si>
    <r>
      <t>Internal SLAs:</t>
    </r>
    <r>
      <rPr>
        <sz val="10"/>
        <rFont val="Arial"/>
        <family val="2"/>
      </rPr>
      <t xml:space="preserve"> Availability and restore time targets for specific applications and services are spelled out for internal IT users in service level agreements. </t>
    </r>
  </si>
  <si>
    <r>
      <t>Identity Management:</t>
    </r>
    <r>
      <rPr>
        <sz val="10"/>
        <rFont val="Arial"/>
        <family val="2"/>
      </rPr>
      <t xml:space="preserve"> Mature identity management processes and integrated application access management (single sign-on).</t>
    </r>
  </si>
  <si>
    <r>
      <t>Data Protection:</t>
    </r>
    <r>
      <rPr>
        <sz val="10"/>
        <rFont val="Arial"/>
        <family val="2"/>
      </rPr>
      <t xml:space="preserve"> Data location, protection (encryption), and access are managed to meet compliance requirements.</t>
    </r>
  </si>
  <si>
    <t>Integration</t>
  </si>
  <si>
    <r>
      <t>Tight Integration:</t>
    </r>
    <r>
      <rPr>
        <sz val="10"/>
        <rFont val="Arial"/>
        <family val="2"/>
      </rPr>
      <t xml:space="preserve"> Applications are tightly integrated for business process efficiency. </t>
    </r>
  </si>
  <si>
    <r>
      <t>Loose Coupling:</t>
    </r>
    <r>
      <rPr>
        <sz val="10"/>
        <rFont val="Arial"/>
        <family val="2"/>
      </rPr>
      <t xml:space="preserve"> Applications are loosely coupled through a combination of manual and automated practices. </t>
    </r>
  </si>
  <si>
    <r>
      <t>Data Integration:</t>
    </r>
    <r>
      <rPr>
        <sz val="10"/>
        <rFont val="Arial"/>
        <family val="2"/>
      </rPr>
      <t xml:space="preserve"> Our data management practices ensure a “single version of the truth” across various applications and data stores. </t>
    </r>
  </si>
  <si>
    <t>IT Roles</t>
  </si>
  <si>
    <r>
      <t>Infrastructure Silos:</t>
    </r>
    <r>
      <rPr>
        <sz val="10"/>
        <rFont val="Arial"/>
        <family val="2"/>
      </rPr>
      <t xml:space="preserve"> Most IT personnel are involved in the care and feeding of discrete infrastructure silos – servers, enterprise storage, networks.</t>
    </r>
  </si>
  <si>
    <r>
      <t>Development Heavy:</t>
    </r>
    <r>
      <rPr>
        <sz val="10"/>
        <rFont val="Arial"/>
        <family val="2"/>
      </rPr>
      <t xml:space="preserve"> We have a significant application development and customization personnel investment. </t>
    </r>
  </si>
  <si>
    <r>
      <t>Business Analysts:</t>
    </r>
    <r>
      <rPr>
        <sz val="10"/>
        <rFont val="Arial"/>
        <family val="2"/>
      </rPr>
      <t xml:space="preserve"> Are an important and integral part of our IT team.</t>
    </r>
  </si>
  <si>
    <r>
      <t>Vendor Relations:</t>
    </r>
    <r>
      <rPr>
        <sz val="10"/>
        <rFont val="Arial"/>
        <family val="2"/>
      </rPr>
      <t xml:space="preserve"> Ongoing vendor management is a full-time role in our IT department. </t>
    </r>
  </si>
  <si>
    <r>
      <rPr>
        <b/>
        <sz val="10"/>
        <rFont val="Arial"/>
        <family val="2"/>
      </rPr>
      <t>Services:</t>
    </r>
    <r>
      <rPr>
        <sz val="10"/>
        <rFont val="Arial"/>
        <family val="2"/>
      </rPr>
      <t xml:space="preserve"> As part of a move to IT service management, we have organized staff in service delivery teams. Functional roles are organized around delivery of services rather than maintenance of hardware and software.</t>
    </r>
  </si>
  <si>
    <t>Facilities</t>
  </si>
  <si>
    <r>
      <t>Capacity Management:</t>
    </r>
    <r>
      <rPr>
        <sz val="10"/>
        <rFont val="Arial"/>
        <family val="2"/>
      </rPr>
      <t xml:space="preserve"> Application and service provisioning is understood in terms of resource (processing, storage, network capacity) consumption. Capacity consumption is monitored and modeled for future requirements.</t>
    </r>
  </si>
  <si>
    <r>
      <t>Infrastructure Roadmap:</t>
    </r>
    <r>
      <rPr>
        <sz val="10"/>
        <rFont val="Arial"/>
        <family val="2"/>
      </rPr>
      <t xml:space="preserve"> We have a roadmap for infrastructure acquisition and refresh based on the modeling of future requirements.</t>
    </r>
  </si>
  <si>
    <t>Agree</t>
  </si>
  <si>
    <t>Disagree</t>
  </si>
  <si>
    <t>HIDE</t>
  </si>
  <si>
    <t>Comment</t>
  </si>
  <si>
    <t>Recommendation</t>
  </si>
  <si>
    <t>R</t>
  </si>
  <si>
    <t>Y</t>
  </si>
  <si>
    <t>G</t>
  </si>
  <si>
    <t>Yes Description</t>
  </si>
  <si>
    <t>Yes - Recommend</t>
  </si>
  <si>
    <t>No Description</t>
  </si>
  <si>
    <t>No - Recommend</t>
  </si>
  <si>
    <t>•</t>
  </si>
  <si>
    <r>
      <t>Bespoke:</t>
    </r>
    <r>
      <rPr>
        <sz val="12"/>
        <rFont val="Arial"/>
        <family val="2"/>
      </rPr>
      <t xml:space="preserve"> Systems are bought/built/customized to suit the needs of the applications they host. Acquired one application/service project at a time. (Select disagree if you are moving toward consolidation and standardization of your infrastructure platforms. Select N/A if completely moved away from bespoke systems). </t>
    </r>
  </si>
  <si>
    <t>Cloud represents a significant change in the way IT infrastructure is provisioned – from a focus on acquisition/configuration/maintenance of physical assets to consumption of abstracted services (compute, storage, network).</t>
  </si>
  <si>
    <t>• Move toward consolidation, standardization, and abstraction (internal cloud) for future infrastructure refresh.
• Draw a line around mission-critical bespoke systems and lock them down from further changes.
• Consider SaaS to replace non-mission critical applications but take care to avoid integration breakage.</t>
  </si>
  <si>
    <r>
      <t xml:space="preserve">Cloud represents a significant change in the way IT infrastructure is provisioned </t>
    </r>
    <r>
      <rPr>
        <sz val="12"/>
        <rFont val="Calibri"/>
        <family val="2"/>
      </rPr>
      <t>–</t>
    </r>
    <r>
      <rPr>
        <sz val="12"/>
        <rFont val="Arial"/>
        <family val="2"/>
      </rPr>
      <t xml:space="preserve"> from a focus on acquisition/configuration/maintenance of physical assets to consumption of abstracted services (compute, storage, network).</t>
    </r>
  </si>
  <si>
    <t xml:space="preserve">• Wrap up your consolidation and virtualization efforts. 
• Take a tiered service approach to provisioning infrastructure services. 
• Transition to a consumption of services approach to capacity management and planning and away from asset acquisition and configuration. </t>
  </si>
  <si>
    <r>
      <t>Significantly Heterogeneous:</t>
    </r>
    <r>
      <rPr>
        <sz val="12"/>
        <rFont val="Arial"/>
        <family val="2"/>
      </rPr>
      <t xml:space="preserve"> A variety of platforms are maintained for different services (Mainframe, UNIX, x86 (Linux/Windows). (Many data centers will have some proprietary and special purpose systems. Only agree with this statement if 25% or more of systems and data are on proprietary systems.) </t>
    </r>
  </si>
  <si>
    <t>Moving workloads from a non-standard system to a cloud is preceded by a platform change. Platform migration is expensive and time-consuming.</t>
  </si>
  <si>
    <t xml:space="preserve">• Investigate cost/necessity of platform migration before investigating a move to cloud. These systems may be cost effective as they are. 
• Draw a line around mission critical non-standard systems and lock them down from change.
• Focus IaaS cloud efforts for the standard infrastructure (Windows/Linux) tier first. 
• Explore data integration potential for linking cloud-based processes with data on proprietary non-cloud platforms (such as a mainframe). </t>
  </si>
  <si>
    <t xml:space="preserve">If there remains some proprietary and non-industry standard platforms in your infrastructure, these should be closely evaluated for the necessity and effectiveness of the role they play. </t>
  </si>
  <si>
    <t>• For the standard tier, where the majority of computing happens, continue momentum of consolidation and virtualization building operational maturity in managing workloads in a resource abstracted environment. 
• For the workloads on non-standard tiers, carefully examine the role and value of the supported service. Evaluate the costs of migrating to a cloud infrastructure. 
• Draw a line around mission critical non-standard systems that have proven cost efficiency. Lock them down from change and focus cloud efforts elsewhere.</t>
  </si>
  <si>
    <r>
      <t>Primarily Consolidated/Virtualized:</t>
    </r>
    <r>
      <rPr>
        <sz val="12"/>
        <rFont val="Arial"/>
        <family val="2"/>
      </rPr>
      <t xml:space="preserve"> Consistent platform for most systems based on industry standard server architecture (x86 Linux and Windows). Goal of majority virtualized. (Select agree if you are on track to having the majority </t>
    </r>
    <r>
      <rPr>
        <sz val="12"/>
        <rFont val="Calibri"/>
        <family val="2"/>
      </rPr>
      <t>–</t>
    </r>
    <r>
      <rPr>
        <sz val="12"/>
        <rFont val="Arial"/>
        <family val="2"/>
      </rPr>
      <t xml:space="preserve"> 60% or more – of your workloads virtualized. Disagree if you are in the early stages of consolidation/virtualization.)</t>
    </r>
  </si>
  <si>
    <t xml:space="preserve">According to one survey, successful data centers move more than half (58%) of new workloads with virtual machines. The least successful move 2%. But virtualization is the enabling foundation of a cloud. It alone is not a cloud. 
With this virtualized foundation in place, you can move toward higher levels of automation including autoscaling of resources (elasticity), resource monitoring, and end-user self-service. </t>
  </si>
  <si>
    <t xml:space="preserve">• For larger infrastructures featuring rapid changes in demand and a need for higher levels of IaaS agility, look to cloud management (example VMware vCloud) to bring higher level cloud characteristics (elasticity, self-service) to your environment. 
• Move toward a hybrid cloud environment. Evaluate cost versus risk of locating workloads internally or externally. 
</t>
  </si>
  <si>
    <t xml:space="preserve">According to one survey, successful data centers move more than half (58%) of new workloads with virtual machines. The least successful move 2%. But virtualization is the enabling foundation of a cloud. It alone is not a cloud.  
You need to continue to work on the foundation before you move to a fully automated cloud. Info-Tech has found that the benefits of cloud automation only start to be seen when a majority of workloads are virtualized. </t>
  </si>
  <si>
    <t xml:space="preserve">• Wrap up virtualization – Policy of virtualize unless otherwise indicated with the only exceptions being those systems proven not to be virtual candidates.
• Focus on management success metrics such as improved resource efficiency, higher availability/resiliency, and rapid provisioning of workloads. These too are foundational elements for your cloud. </t>
  </si>
  <si>
    <r>
      <t>Green Field:</t>
    </r>
    <r>
      <rPr>
        <sz val="12"/>
        <rFont val="Arial"/>
        <family val="2"/>
      </rPr>
      <t xml:space="preserve"> Limited investment in central IT infrastructure. A few servers (e.g. file storage, email). Largely off-the-shelf software. </t>
    </r>
  </si>
  <si>
    <t xml:space="preserve">Investment in infrastructure, even infrastructure as a service, could be costly particularly as it will require system admins. But recognize that there is no such thing as a zero infrastructure option. </t>
  </si>
  <si>
    <t xml:space="preserve">• Consider SaaS where a significant infrastructure investment does not exist, and adequate access, application, and data integration can be managed.
• Investigate SaaS to avoid infrastructure investment. 
• Focus on secure access and supporting network technologies. 
• Only consider new infrastructure (servers, storage) if the workloads and data are deemed too critical/valuable to entrust to an external provider. </t>
  </si>
  <si>
    <t xml:space="preserve">Disagree for this statement is ranked the same as Not Applicable. Presume that you have previous investment in infrastructure and are not green field. </t>
  </si>
  <si>
    <t xml:space="preserve">• Focus on the recommendations above depending on the level of homogeneity and customization and virtualization. </t>
  </si>
  <si>
    <r>
      <t>Capacity Management:</t>
    </r>
    <r>
      <rPr>
        <sz val="12"/>
        <rFont val="Arial"/>
        <family val="2"/>
      </rPr>
      <t xml:space="preserve"> Application and service provisioning is understood in terms of resource (processing, storage, network capacity) consumption. Capacity consumption is monitored and modeled for future requirements.</t>
    </r>
  </si>
  <si>
    <t>Cloud is based on a consumption model. If internal resources are measured this way, an internal external service can be a better fit.</t>
  </si>
  <si>
    <t>• Explore how cloud IaaS software can differentiate costs/services for internal external hybrids.</t>
  </si>
  <si>
    <t>• Focus on redefining IT as a service orientation around a resource consumption model.</t>
  </si>
  <si>
    <r>
      <t>Infrastructure Roadmap:</t>
    </r>
    <r>
      <rPr>
        <sz val="12"/>
        <rFont val="Arial"/>
        <family val="2"/>
      </rPr>
      <t xml:space="preserve"> We have a roadmap for infrastructure acquisition and refresh based on the modeling of future requirements.</t>
    </r>
  </si>
  <si>
    <t xml:space="preserve">Knowing the current investment and place in lifecycle of a given workload will help define the cost/benefit and timing of moving a given workload to the cloud. </t>
  </si>
  <si>
    <t>• Ensure current investment is factored into cost models. Sunk costs need to be factored against potential savings.</t>
  </si>
  <si>
    <t>• Evaluate current investment for all services identified as possible cloud candidates. Calculate the cost of refresh/upgrade in place against the cost of cloud.</t>
  </si>
  <si>
    <r>
      <t>Continuity Planning:</t>
    </r>
    <r>
      <rPr>
        <sz val="12"/>
        <rFont val="Arial"/>
        <family val="2"/>
      </rPr>
      <t xml:space="preserve"> Our continuity and performance planning makes clear distinctions of critical systems and data with availability (uptime) and restore time objectives for different services. </t>
    </r>
  </si>
  <si>
    <t>A clear understanding of what is critical for availability and recovery and with restore time and restore point objectives will inform requirements for cloud service levels. 
Availability and continuity planning will become a shared responsibility with external CSPs in cloud migration.</t>
  </si>
  <si>
    <t xml:space="preserve">• Consider cloud for non-critical workloads first, and then critical workloads when availability/recoverability requirements can be met. 
• Find out if availability and recovery are managed and guaranteed by CSPs and identify responsibilities, outage contingencies, and clear lines of responsibility. </t>
  </si>
  <si>
    <t xml:space="preserve">A clear understanding of what is critical for availability and recovery and with restore time and restore point objectives will inform requirements for cloud service levels. </t>
  </si>
  <si>
    <t xml:space="preserve">• Identify critical systems and workloads and differentiate critical from important. 
•  Everything is a no-go until this differentiation can be made. </t>
  </si>
  <si>
    <r>
      <t xml:space="preserve">Security Management: </t>
    </r>
    <r>
      <rPr>
        <sz val="12"/>
        <rFont val="Arial"/>
        <family val="2"/>
      </rPr>
      <t xml:space="preserve">We have mature and auditable security management practices that identify data value and criticality and ensure appropriate controls are in place according to best governance frameworks and industry compliance requirements. </t>
    </r>
  </si>
  <si>
    <t xml:space="preserve">A cloud provider's governance practices need to be at least as mature or more so than yours. </t>
  </si>
  <si>
    <t xml:space="preserve">• Seek assurances through certifications and attestations that the CSP is compliant with specific industry standards.
• Insist on the right to audit CSPs to ensure standards are being met.
• Look for opportunities where the CSP can exceed the certification and assurance compliance capabilities of your own infrastructure.  </t>
  </si>
  <si>
    <t xml:space="preserve">• Identify critical data criticality for all candidate services and differentiate critical from important. 
•  Everything is a no-go until this differentiation can be made. </t>
  </si>
  <si>
    <r>
      <t>Internal SLAs:</t>
    </r>
    <r>
      <rPr>
        <sz val="12"/>
        <rFont val="Arial"/>
        <family val="2"/>
      </rPr>
      <t xml:space="preserve"> Availability and restore time targets for specific applications and services are spelled out for internal IT users in service level agreements. </t>
    </r>
  </si>
  <si>
    <t>If IT is to manage and distribute cloud services to internal customers, it helps if defined services and service level commitments are already defined.</t>
  </si>
  <si>
    <t xml:space="preserve">• Integrate cloud services into the service catalog and internal SLA. Include contingencies in case of outage and notification procedures. </t>
  </si>
  <si>
    <t>• Communicate cloud service expectations to the internal audience and include what IT will do if expectations are not met. What are the contingencies in case of an outage or performance slowdown?</t>
  </si>
  <si>
    <r>
      <t>Identity Management:</t>
    </r>
    <r>
      <rPr>
        <sz val="12"/>
        <rFont val="Arial"/>
        <family val="2"/>
      </rPr>
      <t xml:space="preserve"> Mature identity management processes and integrated application access management (single sign-on).</t>
    </r>
  </si>
  <si>
    <t>Access rights and access control are key security risk mitigation levers.</t>
  </si>
  <si>
    <t>• Identify capabilities of external cloud services to be integrated with current access methods.</t>
  </si>
  <si>
    <t>• Focus on developing maturity/capabilities here before integrating with cloud.</t>
  </si>
  <si>
    <r>
      <t>Data Protection:</t>
    </r>
    <r>
      <rPr>
        <sz val="12"/>
        <rFont val="Arial"/>
        <family val="2"/>
      </rPr>
      <t xml:space="preserve"> Data location, protection (encryption), and access are managed to meet compliance requirements.</t>
    </r>
  </si>
  <si>
    <t>Some data is more important than other data. Having identified the data that is high value/mission critical is key to assessing security and availability requirements.</t>
  </si>
  <si>
    <t>• Compare current data value against security and compliance assurance available from the cloud provider.
• Key management remains an important area of responsibility post-cloud. Be sure to retain keys to retain control over data encryptions.</t>
  </si>
  <si>
    <t>Encryption and location for e-discovery and auditability are key security features. But if you don't know what needs to be encrypted, trouble will ensue.</t>
  </si>
  <si>
    <t xml:space="preserve">• Don't go to external cloud without a policy on what needs to be encrypted, why and how. </t>
  </si>
  <si>
    <r>
      <t>Tight Integration:</t>
    </r>
    <r>
      <rPr>
        <sz val="12"/>
        <rFont val="Arial"/>
        <family val="2"/>
      </rPr>
      <t xml:space="preserve"> Applications are tightly integrated for business process efficiency. </t>
    </r>
  </si>
  <si>
    <t>Application Integration Strategy – Cloud SaaS can create challenges for app integration, but how much of a challenge is dependent on what your current practices are?</t>
  </si>
  <si>
    <t>• Find out what API hooks are available/exposed by various SaaS options, and how they can fit into current AI processes.</t>
  </si>
  <si>
    <t xml:space="preserve">• Evaluate the cost of doing nothing. 
• Evaluate integration as a service option. </t>
  </si>
  <si>
    <r>
      <t>Loose Integration:</t>
    </r>
    <r>
      <rPr>
        <sz val="12"/>
        <rFont val="Arial"/>
        <family val="2"/>
      </rPr>
      <t xml:space="preserve"> Applications are loosely coupled through a combination of manual and automated practices. </t>
    </r>
  </si>
  <si>
    <t>Application Integration Strategy – Cloud SaaS can create challenges for app integration but how much of a challenge is dependent on what your current practices are?</t>
  </si>
  <si>
    <t>• Find out what API hooks are available/exposed by various SaaS options and how they can fit into current AI processes.</t>
  </si>
  <si>
    <r>
      <t>Data Integration:</t>
    </r>
    <r>
      <rPr>
        <sz val="12"/>
        <rFont val="Arial"/>
        <family val="2"/>
      </rPr>
      <t xml:space="preserve"> Our data management practices ensure a “single version of the truth” across various applications and data stores. </t>
    </r>
  </si>
  <si>
    <t xml:space="preserve">Multiple cloud services can fragment data stores and versions. How unified is your single version of the data truth right now? </t>
  </si>
  <si>
    <t>• Explore how your data integration strategy tools and methods can be modified to accommodate external cloud sources. 
• For aggressive DI across multiple cloud and on-premise applications, explore the cost savings opportunities of cloud-based DI-as-a-Service.</t>
  </si>
  <si>
    <t xml:space="preserve">Multiple cloud services can fragment data stores and versioning. However, organizations should have a data integration strategy whether they are going to the cloud or not. </t>
  </si>
  <si>
    <t>• Review your current processes. Why is there no DI strategy in place?
• Account for the cost of doing nothing. DI processes may have been deemed too costly/complex but be aware that lack of action can be costly down the road.</t>
  </si>
  <si>
    <r>
      <t>Infrastructure Silos:</t>
    </r>
    <r>
      <rPr>
        <sz val="12"/>
        <rFont val="Arial"/>
        <family val="2"/>
      </rPr>
      <t xml:space="preserve"> Most IT personnel are involved in the care and feeding of discrete infrastructure silos (servers, enterprise storage, networks). (Select disagree if infrastructure silos have been broken and personnel are organized more as cross-specialty service teams.) </t>
    </r>
  </si>
  <si>
    <t>More of the care and feeding of physical systems will be outsourced. Internal consolidation will reduce the physical maintenance requirements. Heavily siloed infrastructure management will frustrate moves to increase agility and lower costs.</t>
  </si>
  <si>
    <t xml:space="preserve">• Fewer will be required for physical maintenance work; however, especially in IaaS scenarios, the requirements for software system maintenance will not change. </t>
  </si>
  <si>
    <t>Will assume that disagreement with this statement means organization is moving toward a consolidated approach to infrastructure management, or similarly, that infrastructure roles encompass multiple silos.</t>
  </si>
  <si>
    <t>• Move toward establishment of cross-silo service management teams. 
• Recognize that performance of any service (cloud or otherwise) is dependant on a chain of factors from application to infrastructure.</t>
  </si>
  <si>
    <r>
      <t>Development Heavy:</t>
    </r>
    <r>
      <rPr>
        <sz val="12"/>
        <rFont val="Arial"/>
        <family val="2"/>
      </rPr>
      <t xml:space="preserve"> We have a significant application development and customization personnel investment.</t>
    </r>
  </si>
  <si>
    <t xml:space="preserve">If development effort is required across the majority of systems and processes are not standardized, you could have too high a level of customization for cloud. </t>
  </si>
  <si>
    <t>• Review the necessity of heavy customization for all systems. Is this a core application? Does it involve company IP value differentiation?
• Evaluate the feasibility of moving to a PaaS model for development to save on Capex and increase agility.</t>
  </si>
  <si>
    <t>Development should be focused only on high-value applications that are business differentiators for the organization, such as an application product of the business.</t>
  </si>
  <si>
    <t xml:space="preserve">• Evaluate the feasibility of moving to a PaaS model for development to save on Capex and increase agility.
• Recognize, however, that PaaS could represent a platform change for development and needs to fit into current architecture and practices (such as Agile). </t>
  </si>
  <si>
    <r>
      <t>Business Analysts:</t>
    </r>
    <r>
      <rPr>
        <sz val="12"/>
        <rFont val="Arial"/>
        <family val="2"/>
      </rPr>
      <t xml:space="preserve"> BAs are an important and integral part of our IT team.</t>
    </r>
  </si>
  <si>
    <t xml:space="preserve">The business analyst role is critical for establishing ongoing requirements for any service, cloud-based or otherwise. Regardless of how the service is delivered, the application needs to deliver business value. </t>
  </si>
  <si>
    <t xml:space="preserve">• Make sure business analysts are integral to all cloud initiatives. It is the application where business and IT strategies align, everything else is provisioning and management. </t>
  </si>
  <si>
    <t xml:space="preserve">• Focus on developing a business analyst role within IT, especially if significant net new or enhanced applications will be delivered from a compute cloud. </t>
  </si>
  <si>
    <r>
      <t>Vendor Relations:</t>
    </r>
    <r>
      <rPr>
        <sz val="12"/>
        <rFont val="Arial"/>
        <family val="2"/>
      </rPr>
      <t xml:space="preserve"> Ongoing vendor management is a full-time role in our IT department. </t>
    </r>
  </si>
  <si>
    <t xml:space="preserve">Delivery of cloud services will be a shared responsibility between IT and external cloud service providers. It is partnership, not procurement. </t>
  </si>
  <si>
    <t xml:space="preserve">• Ongoing vendor monitoring and relationship management is a critical component of managing cloud services. 
• Processes will stretch beyond familiar on-premises boundaries. Extend vendor management capabilities to manage there as well. </t>
  </si>
  <si>
    <t xml:space="preserve">Delivery of cloud services will be a shared responsibility between IT and external cloud service providers. It is partnership, not procurement. Delivery of cloud services will be a shared responsibility between IT and external cloud service providers. It is partnership, not procurement. </t>
  </si>
  <si>
    <t xml:space="preserve">• Develop ongoing CSP monitoring and management roles within IT. This cannot be treated as a fire-and-forget exercise like procuring a piece of hardware. </t>
  </si>
  <si>
    <r>
      <rPr>
        <b/>
        <sz val="12"/>
        <rFont val="Arial"/>
        <family val="2"/>
      </rPr>
      <t>Services:</t>
    </r>
    <r>
      <rPr>
        <sz val="12"/>
        <rFont val="Arial"/>
        <family val="2"/>
      </rPr>
      <t xml:space="preserve"> As part of a move to IT service management, we have organized staff in service delivery teams. Functional roles are organized around delivery of services rather than maintenance of hardware and software.</t>
    </r>
  </si>
  <si>
    <t xml:space="preserve">If IT is organized around service delivery, cloud-based services become another item in a service catalog. An IT department already functioning as a service enabler and broker is ideally suited to add cloud-delivered services. </t>
  </si>
  <si>
    <t xml:space="preserve">• Focus on how a cloud-hosted and delivered service will fit into the service delivery portfolio.
• Particular attention should be paid to how external services and service-level management can be integrated with internal service level agreements. </t>
  </si>
  <si>
    <t>If IT is organized around service delivery, cloud-based services become another item in a service catalog. An IT department that is not functioning as an internal managed service provider will need to change and develop new practices for a service paradigm.</t>
  </si>
  <si>
    <t xml:space="preserve">• Focus internal change efforts on becoming an internal service provider. 
• Start with the example of how external service providers work, development of a catalog of services, and measurable provisioning and consumption. </t>
  </si>
  <si>
    <t>Overall Implication</t>
  </si>
  <si>
    <t>Red</t>
  </si>
  <si>
    <t xml:space="preserve">The organization has significant challenges across a number of areas. Significant effort is needed to mature processes in line with the "ideal state" outlined above.
See the detailed report below for more on where work is needed to make your people, processes, and technology more cloud management ready. </t>
  </si>
  <si>
    <t>Yellow</t>
  </si>
  <si>
    <t xml:space="preserve">The organization still has challenges in some areas on the road to the cloud while progress has been made in other areas.
See the detailed report below for more on where work might be needed to make your people, processes, and technology more cloud management ready. </t>
  </si>
  <si>
    <t>Green</t>
  </si>
  <si>
    <t xml:space="preserve">The organization has made significant progress across most of the categories and is ready to accommodate a move to the cloud. 
See the detailed report below for more on where work is needed to make your people, processes, and technology more cloud management ready. </t>
  </si>
  <si>
    <t># of 1s</t>
  </si>
  <si>
    <t># of 2s</t>
  </si>
  <si>
    <t># of 3s</t>
  </si>
  <si>
    <t>Total number of entries</t>
  </si>
  <si>
    <t>Total score</t>
  </si>
  <si>
    <t>Average score</t>
  </si>
  <si>
    <t>Implications</t>
  </si>
  <si>
    <t>Need to move focus on platform and change how you “do infrastructure” before you move to cloud. Avoid one-off cloud initiatives until you can better map dependencies to an overall architecture standard. “Quick wins” now could lead to future headaches without an integrated approach.</t>
  </si>
  <si>
    <t xml:space="preserve">Significant opportunity for virtualization and cloud exists; however, there may be system and related services that are a no-go for a move in the near term. Focus on those infrastructure tiers first that are cloud ready in terms of their underlying architectures (for example, those services that are based on commodity servers and can be/or already have been virtualized). </t>
  </si>
  <si>
    <t>Largely based on a standardized and commodity based environment that is well suited for abstraction and management on internal private cloud or external IaaS.</t>
  </si>
  <si>
    <t>Your governance and maturity is low. This will make it difficult to establish an overall strategy for cloud adoption. While opportunities will exist, avoid ad hoc adoption as complexity will multiply. Focus development on establishing baseline requirements starting with an assessment of the criticality of data (low, medium, high).</t>
  </si>
  <si>
    <t xml:space="preserve">Your governance capabilities are mixed. Look to establish better processes here, such as internal SLAs. Look to what can be gained from working with a cloud provider that can demonstrate (through third-party attestation) a higher level of maturity/capability in these areas. </t>
  </si>
  <si>
    <t xml:space="preserve">Your governance maturity is high. This will enable you to establish solid and measurable requirements and better identify both the threats and opportunities in moving various services to a cloud platform. </t>
  </si>
  <si>
    <t>Integration is going to be a major threat for you either because there is no integration strategy or integration is currently heavily customized and ad hoc.</t>
  </si>
  <si>
    <t xml:space="preserve">There is some threat to future cost and complexity due to your current integration practices or lack of practices. Work on a more consistent approach to integration based on standards-based methods. </t>
  </si>
  <si>
    <t xml:space="preserve">You have developed an approach to integration that is standards-based and need guidance on what to look for in cloud solutions. </t>
  </si>
  <si>
    <t xml:space="preserve">Increase in cloud adoption will be very disruptive. A heavily siloed approach to infrastructure management will need to be reformed. New roles and skill in service teams will need to be developed. </t>
  </si>
  <si>
    <t>Increased cloud adoption will be disruptive for IT roles. Organization around infrastructure silos, for example, is suboptimal. Focus on service team development, increased roles for business analysts, and vendor relations.</t>
  </si>
  <si>
    <t xml:space="preserve">Your organization is already organized around service delivery teams, business analysts, and CSP relationship management, so moving to the cloud will not represent a large disruptive challenge. </t>
  </si>
  <si>
    <t xml:space="preserve">With little or no formal capabilities in this area, establishing requirements and measuring cost benefits will be very difficult. </t>
  </si>
  <si>
    <t>You need to develop either a consumption model or an infrastructure roadmap. Both are critical for successful cloud service adoption.</t>
  </si>
  <si>
    <t xml:space="preserve">Clear roadmap exists for establishing current provisioning, lifecycle, upgrade/replacement requirements, and timetable for provisioning is understood in terms of resource consumption needs. </t>
  </si>
  <si>
    <t>Overall</t>
  </si>
  <si>
    <t>Overview</t>
  </si>
  <si>
    <t>The ideal IT state for moving services to a cloud, or acquiring services from a cloud includes:</t>
  </si>
  <si>
    <t xml:space="preserve">• Standardization on a common open infrastructure. 
• Maturity in security and availability governance.
• Active attention to integration focusing on standards rather than ad hoc customization. 
• Cross function service-oriented IT teams. 
• Infrastructure planning focused on capacity consumption over asset management. </t>
  </si>
  <si>
    <t>Summary Scoring Across Categories</t>
  </si>
  <si>
    <t>Overall Score</t>
  </si>
  <si>
    <t>----------------</t>
  </si>
  <si>
    <t>Bespoke</t>
  </si>
  <si>
    <t>Significantly Heterogeneous</t>
  </si>
  <si>
    <t>Primarily Consolidated/Virtualized</t>
  </si>
  <si>
    <t>Green Field</t>
  </si>
  <si>
    <t>Continuity Planning</t>
  </si>
  <si>
    <t>Security Management</t>
  </si>
  <si>
    <t>Internal SLAs</t>
  </si>
  <si>
    <t>Identity Management</t>
  </si>
  <si>
    <t>Data Protection</t>
  </si>
  <si>
    <t>Tight Integration</t>
  </si>
  <si>
    <t>Loose Integration</t>
  </si>
  <si>
    <t>Data Integration</t>
  </si>
  <si>
    <t>Infrastructure Silos</t>
  </si>
  <si>
    <t>Development Heavy</t>
  </si>
  <si>
    <t>Business Analysts</t>
  </si>
  <si>
    <t>Vendor Relations</t>
  </si>
  <si>
    <t>Services</t>
  </si>
  <si>
    <t>Capacity Management</t>
  </si>
  <si>
    <t>Infrastructure Roadmap</t>
  </si>
  <si>
    <t>Service Input</t>
  </si>
  <si>
    <t>List the 10 services you would like to evaluate:</t>
  </si>
  <si>
    <t>Service Opportunities Assessment</t>
  </si>
  <si>
    <t xml:space="preserve">Use the worksheet below to make a high-level value assessment of migrating the service to the cloud. Keep in mind contextual factors such as current state of provisioning in making the evaluation. For example, if data center space is currently at a premium, "avoidance of construction or expansion of data center facilities" for a resource-intensive service would be high value. Remember that a threat can be an opportunity depending on context. For example, improved availability and DR might be a high-value opportunity if current internal provisioning capability is lacking. Also consider the scope of a service in evaluating service agility opportunities. Significant service improvement for a broad customer base would be high; for a narrow group of internal users, medium might be more appropriate. We have assembled a group of "usual suspect" opportunities, but feel free to add more. </t>
  </si>
  <si>
    <t>Note: If there is measurable value but it is small, select "Low." If the measurable value cannot be deemed "Low," "Medium," or "High" because it is not relevant, leave the cell blank.</t>
  </si>
  <si>
    <t xml:space="preserve">Service/Agility Opportunities </t>
  </si>
  <si>
    <t>Value that cloud provides for this service</t>
  </si>
  <si>
    <t>Greater cost transparency to service users</t>
  </si>
  <si>
    <t>High</t>
  </si>
  <si>
    <t>Medium</t>
  </si>
  <si>
    <t>Near instant access to new software features/functions</t>
  </si>
  <si>
    <t>Low</t>
  </si>
  <si>
    <t>Near instantaneous increases and reductions in capacity as needed (elasticity)</t>
  </si>
  <si>
    <t>Ubiquity of service availability via web access/mobile to cloud</t>
  </si>
  <si>
    <t>End-user productivity improvement</t>
  </si>
  <si>
    <t>Disaster recovery/business continuity</t>
  </si>
  <si>
    <t>Other 2</t>
  </si>
  <si>
    <t>Other 3</t>
  </si>
  <si>
    <t>Operational Savings Opportunities</t>
  </si>
  <si>
    <t>Reduced facilities costs via service outsourcing to external cloud</t>
  </si>
  <si>
    <t>Reduced facilities operating costs through reduced infrastructure footprint</t>
  </si>
  <si>
    <t>Reduced hardware maintenance costs with less hardware to manage</t>
  </si>
  <si>
    <t>Faster provisioning and service instantiation reduces time to value</t>
  </si>
  <si>
    <t>Reduction of acquisition, configuration, maintenance, decommissioning, disposal</t>
  </si>
  <si>
    <t>Faster realization of benefits for new projects</t>
  </si>
  <si>
    <t>Other 1</t>
  </si>
  <si>
    <t>Capital Cost Savings Opportunities</t>
  </si>
  <si>
    <t>Avoid capital costs for new/replacement infrastructure (servers, storage, networks)</t>
  </si>
  <si>
    <t>Better utilization of current assets (better return on total assets [ROTA])</t>
  </si>
  <si>
    <t>Avoidance of construction or expansion of data center facilities</t>
  </si>
  <si>
    <t>Move to lower margin commodity hardware (away from proprietary systems)</t>
  </si>
  <si>
    <t>Reduce licensing costs</t>
  </si>
  <si>
    <t>Ability to increase capacity quickly for minimal expense and reduce sandboxing costs</t>
  </si>
  <si>
    <t>Personnel Cost Savings Opportunities</t>
  </si>
  <si>
    <t>Less staff time required for physical asset maintenance</t>
  </si>
  <si>
    <t>Less staff time required for configuration/maintenance of software</t>
  </si>
  <si>
    <t>Greater admin to asset ratio (fewer admins for more systems)</t>
  </si>
  <si>
    <t>Less staff time required for provisioning (such as instantiating servers) through automation</t>
  </si>
  <si>
    <t>Readiness assessment</t>
  </si>
  <si>
    <t>Security/Compliance</t>
  </si>
  <si>
    <t>Availability/Reliability</t>
  </si>
  <si>
    <t>Enabling Infrastructure</t>
  </si>
  <si>
    <t>IT Skills and Roles</t>
  </si>
  <si>
    <t>Total</t>
  </si>
  <si>
    <t>1-10</t>
  </si>
  <si>
    <t>11-20</t>
  </si>
  <si>
    <t>Service Readiness Assessment</t>
  </si>
  <si>
    <t xml:space="preserve">In the questionnaire below, consider each question in light of the specific service being evaluated. Note that scoring for the various readiness questions is weighted by the initial data criticality rating in the first section. This is because criticality is the first consideration. Highest criticality will weigh toward no cloud or at the least, private cloud, regardless of how each question is answered. After completing all the questions, go to the next tab for summary and detailed results. </t>
  </si>
  <si>
    <r>
      <t xml:space="preserve">What is the data criticality of the service?
</t>
    </r>
    <r>
      <rPr>
        <sz val="10"/>
        <rFont val="Arial"/>
        <family val="2"/>
      </rPr>
      <t>Data criticality is the first consideration in assessing cloud readiness. In general, external CSPs are a no-go for highest criticality data. Consider the definitions for assessing criticality around the "CIA triad" of confidentiality, integrity, and availability.</t>
    </r>
  </si>
  <si>
    <r>
      <t xml:space="preserve">Severe: </t>
    </r>
    <r>
      <rPr>
        <sz val="10"/>
        <rFont val="Arial"/>
        <family val="2"/>
      </rPr>
      <t xml:space="preserve">The loss of confidentiality, integrity, or availability could be expected to have a </t>
    </r>
    <r>
      <rPr>
        <b/>
        <sz val="10"/>
        <rFont val="Arial"/>
        <family val="2"/>
      </rPr>
      <t>severe or catastrophic</t>
    </r>
    <r>
      <rPr>
        <sz val="10"/>
        <rFont val="Arial"/>
        <family val="2"/>
      </rPr>
      <t xml:space="preserve"> adverse effect on organizational operations, organizational assets, or individuals. </t>
    </r>
  </si>
  <si>
    <r>
      <t xml:space="preserve">Serious: </t>
    </r>
    <r>
      <rPr>
        <sz val="10"/>
        <rFont val="Arial"/>
        <family val="2"/>
      </rPr>
      <t xml:space="preserve">The loss of confidentiality, integrity, or availability could be expected to have a </t>
    </r>
    <r>
      <rPr>
        <b/>
        <sz val="10"/>
        <rFont val="Arial"/>
        <family val="2"/>
      </rPr>
      <t xml:space="preserve">serious </t>
    </r>
    <r>
      <rPr>
        <sz val="10"/>
        <rFont val="Arial"/>
        <family val="2"/>
      </rPr>
      <t xml:space="preserve">adverse effect on organizational operations, organizational assets, or individuals. </t>
    </r>
  </si>
  <si>
    <r>
      <t xml:space="preserve">Important: </t>
    </r>
    <r>
      <rPr>
        <sz val="10"/>
        <rFont val="Arial"/>
        <family val="2"/>
      </rPr>
      <t>The loss of confidentiality, integrity, or availability could be expected to have an adverse effect on organizational operations, organizational assets, or individuals.</t>
    </r>
  </si>
  <si>
    <t>Data Criticality of the Service</t>
  </si>
  <si>
    <r>
      <t>Confidentiality.</t>
    </r>
    <r>
      <rPr>
        <sz val="10"/>
        <rFont val="Arial"/>
        <family val="2"/>
      </rPr>
      <t xml:space="preserve"> The need to keep information safe from unauthorized access and disclosure for reasons such as personal privacy or proprietary information.</t>
    </r>
  </si>
  <si>
    <t>Severe</t>
  </si>
  <si>
    <t>Important</t>
  </si>
  <si>
    <t>Serious</t>
  </si>
  <si>
    <r>
      <t>Integrity.</t>
    </r>
    <r>
      <rPr>
        <sz val="10"/>
        <rFont val="Arial"/>
        <family val="2"/>
      </rPr>
      <t xml:space="preserve"> Protection against improper/unauthorized modification or destruction of data (could include damage, corruption, or irretrievable loss such as through loss of decryption keys).</t>
    </r>
  </si>
  <si>
    <r>
      <rPr>
        <b/>
        <sz val="10"/>
        <rFont val="Arial"/>
        <family val="2"/>
      </rPr>
      <t xml:space="preserve">Availability. </t>
    </r>
    <r>
      <rPr>
        <sz val="10"/>
        <rFont val="Arial"/>
        <family val="2"/>
      </rPr>
      <t xml:space="preserve">Timely and reliable access to the information or information system. The higher the criticality, the lower the tolerance for downtime and shorter requirements for restore times and restore points. </t>
    </r>
  </si>
  <si>
    <t>Overall Criticality of the Service</t>
  </si>
  <si>
    <t>We have instituted formal and auditable controls to secure this service and its data following a best-practice framework (for example: PCI, ISO 2700).</t>
  </si>
  <si>
    <t xml:space="preserve">The system and data are subject to specific regulatory compliance requirements and are fully auditable for compliance objectives.  </t>
  </si>
  <si>
    <t>We have identity and access management controls that ensure highly granular privileged-based user access to the service and its data.</t>
  </si>
  <si>
    <t xml:space="preserve">Data location, protection, and encryption for this service are subject to legal compliance requirements. </t>
  </si>
  <si>
    <t>The data could be subject to e-discovery. Appropriate procedures are in place to enable access and isolation of data.</t>
  </si>
  <si>
    <t>We have business continuity plans and sufficient system redundancy/backup to provide restore time and restore point objectives for this service that meet business requirements.</t>
  </si>
  <si>
    <t xml:space="preserve">There are internal SLAs in place setting availability targets, service reporting, and remedial actions if service levels are not maintained. </t>
  </si>
  <si>
    <t xml:space="preserve">Service targets for the service need to include performance measures, and performance level expectations are high. </t>
  </si>
  <si>
    <t xml:space="preserve">Contingency responsibilities between the organization and the CSPs are clearly understood. </t>
  </si>
  <si>
    <t xml:space="preserve">The application or service needs to be integrated with one or more other applications or services. </t>
  </si>
  <si>
    <t>The service’s core application adheres to standard business rules and interfaces (standard APIs) and has limited and simple coupling with other systems and databases.</t>
  </si>
  <si>
    <t>Application adheres to common languages and standard APIs for better integration between the internal and external.</t>
  </si>
  <si>
    <t>Core applications of this service are highly customized and custom built with numerous dependencies that may not all be properly documented.</t>
  </si>
  <si>
    <t>The core application of the service accesses data objects that are accessed by other services. </t>
  </si>
  <si>
    <t>Network performance (bandwidth) and reliability (redundancy) is suitable to meet service levels if the service or application were to exist off-premises. (Agree if network requirements have been assessed and appropriate capacity and redundancy have been implemented).</t>
  </si>
  <si>
    <t xml:space="preserve">Storage requirements for the service include full redundancy of stores, replication, and back up to support RTOs and RPOs. (Select Agree if storage sizing and redundancy considerations have been architected for the service.) </t>
  </si>
  <si>
    <t>Key applications for this service can function in a consolidated virtualized server environment. (Agree if workloads are already functioning in a VM environment or have been analyzed and judged good migration candidates.)</t>
  </si>
  <si>
    <t>Key components of this application/service require specialized non-standard infrastructure (e.g. a mainframe).</t>
  </si>
  <si>
    <t>The service/application has a high degree of portability (can be transitioned from on-premises to offsite hosting infrastructure).</t>
  </si>
  <si>
    <t>We have the requisite application management skills and resources to manage this application while externally hosted.</t>
  </si>
  <si>
    <t>We have adequate resources, skills, and a framework to manage and maintain integration links between this application and others in our portfolio.</t>
  </si>
  <si>
    <t xml:space="preserve">We have service manager and vendor manager roles defined to ensure service levels with an external provider. </t>
  </si>
  <si>
    <r>
      <t xml:space="preserve">Low: </t>
    </r>
    <r>
      <rPr>
        <sz val="11"/>
        <rFont val="Arial"/>
        <family val="2"/>
      </rPr>
      <t>The loss of confidentiality, integrity, or availability of the data would have a limited adverse effect on the business.</t>
    </r>
    <r>
      <rPr>
        <b/>
        <sz val="11"/>
        <rFont val="Arial"/>
        <family val="2"/>
      </rPr>
      <t xml:space="preserve"> </t>
    </r>
  </si>
  <si>
    <t xml:space="preserve">Services that have low data criticality are your first candidates and the most “cloud ready” for consideration. Low does not mean zero importance but in relative terms they are lower than others. Low, for example, might be a productivity app that accesses general work files. These files will still require a measure of protection for “CIA” but they are not critical. </t>
  </si>
  <si>
    <t xml:space="preserve">• Move these services to the front of the line for cloud consideration.
• Be sure to consider additional requirements that will come out of the analysis of cloud risks and challenges – these requirements will inform vendor selection. (Example, file sharing might be a green light but if access privilege control and integration are important requirements, this will influence product decisions.)
• Cost/benefit analysis is still required. Cloud ready means this workload is a strong candidate; however, on the cost/value side, it needs to be compared with other options (for example, email might be a green light on the criticality measures but traditionally provisioned internal email could still be a better cost/value fit for the enterprise. </t>
  </si>
  <si>
    <r>
      <t xml:space="preserve">Moderate: </t>
    </r>
    <r>
      <rPr>
        <sz val="11"/>
        <rFont val="Arial"/>
        <family val="2"/>
      </rPr>
      <t>The loss of confidentiality, integrity, or availability would have a serious adverse effect. (Example: organization is able to perform primary functions but effectiveness is significantly reduced.)</t>
    </r>
  </si>
  <si>
    <t xml:space="preserve">These services can be very important but are not absolutely critical. These are good candidates for the cloud but only if specific mitigating requirements are addressed both within the organization and with cloud service providers. The cost of additional requirements needs to be counted back against the benefits of moving to the cloud. For example, if additional redundancy is required in the cloud service and connecting technology to satisfy availability/recovery requirements, that will increase the total cost of service. </t>
  </si>
  <si>
    <t xml:space="preserve">• Work through the implications of all of the key cloud challenges (security/compliance, availability, integration), enabling infrastructure to identify the specific requirements of both the internal infrastructure and the external cloud service provider to ensure these challenges are addressed.
• Make sure the specific requirements are addressed in strategic plans, RFPs, and contracts (including SLAs). 
• Include potential costs of addressing requirements in more detailed cost/benefit analysis of moving the service to a cloud. </t>
  </si>
  <si>
    <r>
      <t>High:</t>
    </r>
    <r>
      <rPr>
        <sz val="11"/>
        <rFont val="Arial"/>
        <family val="2"/>
      </rPr>
      <t xml:space="preserve"> The loss of confidentiality, integrity, or availability of the data would have a severe or catastrophic effect. (For example – degradation or loss of mission capability to an extent and duration that the organization is unable to perform one or more of its core functions.)</t>
    </r>
  </si>
  <si>
    <t xml:space="preserve">Core mission-critical services are your last candidates for external cloud and internal virtualization. With data criticality high, it is likely that the security, availability, and performance requirements of the business are beyond what can be expected from the cloud. However, "cloud no" does not mean "cloud never." Some interim steps and actions are covered in the recommendations. </t>
  </si>
  <si>
    <t>• Make sure that this is truly a gold-level service. Many services are important to the enterprise but not core critical. Email, for example, may be very critically important to many but an email outage or lost data would not be catastrophic to production. If the service is really important but not core critical, select moderate criticality. 
• Look to internal cloud first for these workloads but only after all other workloads have been dealt with. Also complete the following: 
     o Careful cost analysis for feasibility of platform change. If the workload is on a proprietary system, it is not a foregone conclusion that it will be cheaper to move it to even an internally managed cloud. 
     o Performance/availability analysis and gold-level provisioning. Even within an internal cloud, these workloads likely will require special capacity (and not just be put into a general resource pool). 
• Look at all the dependencies of the service and explore the possibility of isolating the truly critical elements in a hybrid approach. For example, a critical database may be housed and maintained using traditional means but the other elements of the web application that queries the data are moved to the cloud. Integration/communication becomes a major issue for a hybrid approach.</t>
  </si>
  <si>
    <t xml:space="preserve">When it comes to critical systems, the current process maturity for security management is an important starting point for discussion/negotiation with cloud service providers.  </t>
  </si>
  <si>
    <t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t>
  </si>
  <si>
    <t xml:space="preserve">• Review your current processes for security management. Are they meeting the needs of this particular service? 
• Look up the security service capabilities of the cloud provider. Is this an improvement on what you can do or afford to do in the future?
• Insist on the right to audit, at your expense, the CSP's security controls and infrastructure. Also query if the CSP is willing to share results of other customer audits and/or notify the organization if such an audit is being conducted. </t>
  </si>
  <si>
    <t>The system and data are subject to specific regulatory compliance requirements and are fully auditable for compliance objectives. </t>
  </si>
  <si>
    <t xml:space="preserve">If the system and data are subject to specific legal and regulatory compliance, even if they are not highly critical, this will push up the requirements for a CSP and likely the cost of the solution.   </t>
  </si>
  <si>
    <t xml:space="preserve">• Require potential CSP partners to demonstrate how they achieve, document, and attest to compliance with the regulation that you must comply (examples: HIPAA, CJIS, PCI). </t>
  </si>
  <si>
    <t xml:space="preserve">• If not, then you do not require a CSP to show how they achieve, document, and attest to compliance (examples: HIPAA, CJIS, PCI); however, such assurances can provide scope to the vendor's management maturity. </t>
  </si>
  <si>
    <t xml:space="preserve">Access management is key to both security and service management for the end user. If privilege-based access is a requirement for the service, you will need to integrate cloud access with your authentication system.  </t>
  </si>
  <si>
    <t xml:space="preserve">• Have CSP describe how it manages and enforces least privilege, separation of duties, role-based security access. 
• In developing requirements for negotiation with CSPs, include queries about how standards for exchanging authentication and authorization data between security domains (such as SAML) can be leveraged.  
• Also explore cloud-based access management such as cloud service brokers that can consolidate access at a front end that can be integrated with on-premise authentication. </t>
  </si>
  <si>
    <t xml:space="preserve">• Do not proceed until the costs of multiple access regimes (in security risk and service) has been accurately assessed. 
• Review how cloud services provide access granularity and authentication. Is this good enough for the service being considered?  </t>
  </si>
  <si>
    <t>Data location, protection, and encryption for this service is subject to legal compliance requirements.</t>
  </si>
  <si>
    <t xml:space="preserve">Data location and encryption may be stringently spelled out by compliance requirements. Even those not under legal compliance strictures will likely want assurances around the encryption of data both in transit and at rest.    </t>
  </si>
  <si>
    <t xml:space="preserve">• Require CSP to indicate encryption controls for data at rest. Compare to regulatory compliance requirements. 
• Require CSP to show how data is encrypted in transit between locations. </t>
  </si>
  <si>
    <t xml:space="preserve">• If encryption is not required for data to meet compliance, review whether it is needed to meet the CIA requirements of the service. 
• Look for at rest encryption requirements for sensitive data. This is particularly important for cloud storage such as a cloud-based archive. </t>
  </si>
  <si>
    <t>In case of e-discovery, appropriate procedures are in place to enable access and isolation of data.</t>
  </si>
  <si>
    <t xml:space="preserve">Under rules of civil procedures, for example, the enterprise must be able to reasonably expedite the discovery of specific data of which it has "possession, custody, or control." This can become problematic if data is in the cloud.  </t>
  </si>
  <si>
    <t xml:space="preserve">• Negotiate with CSPs on how e-discovery will be handled. This sort of service or capability is not normally included in basic CSP SLAs.
• Consider keeping an on-premise archive of all data that is used by the CSP for the service. This will impact technology costs. </t>
  </si>
  <si>
    <t xml:space="preserve">Under rules of civil procedures for example, the enterprise needs to be able to reasonably expedite the discovery of specific data of which it has "possession, custody, or control." This can become problematic if data is in the cloud.  </t>
  </si>
  <si>
    <t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t>
  </si>
  <si>
    <t xml:space="preserve">• Establish availability and restore time requirements based on a minimum requirement of the current service provisioning. 
• Be sure to consider if the service is currently over-provisioned. This is why you should focus on minimum requirements. </t>
  </si>
  <si>
    <t xml:space="preserve">• Delay moving on this service until you can ascertain what the minimum/maximum availability requirements are for this service. </t>
  </si>
  <si>
    <t>There are internal SLAs in place setting availability targets, service reporting, and remedial actions if service levels are not maintained.</t>
  </si>
  <si>
    <t xml:space="preserve">An internal SLA does not just set availability targets; it specifies who is responsible if targets are not met and what remedial actions will be triggered in the event of an outage.  </t>
  </si>
  <si>
    <t xml:space="preserve">• Work with CSPs to establish who is responsible for what part of the chain between application and user. 
• Establish reporting lines and alerting procedures for scheduled and unscheduled downtime as well as service changes. </t>
  </si>
  <si>
    <t xml:space="preserve">If IT is to be a service broker, it must have policies and procedures to be a service intermediary between the CSP and the consumer of the service. An external CSP SLA that only quotes an uptime figure and compensatory credits is useless to the consumer when the service goes away. </t>
  </si>
  <si>
    <t>• Ascertain the role that internal IT will play in service delivery (for example, network speed and availability).
• Document service plans, if not full SLAs, that specify how the service will be monitored and who will handle communication and remediation in case of a problem.</t>
  </si>
  <si>
    <t xml:space="preserve">Service targets for the service must include performance targets. </t>
  </si>
  <si>
    <t xml:space="preserve">Availability is not the only measure of service. Some services, such as transactional services, are performance sensitive. A clear idea of business expectations is an important first step. </t>
  </si>
  <si>
    <t>• Make performance monitoring a part of CSP management.
•  Select CSPs that surface end-to-end performance metrics and make them available for ongoing customer monitoring. 
•  Be sure to include the entire service chain in performance monitoring (not just the hosting CSP).</t>
  </si>
  <si>
    <t xml:space="preserve">In the case of high value/high criticality data, performance requirements are likely to be more stringent. </t>
  </si>
  <si>
    <t xml:space="preserve">•  Do not even consider moving to the cloud any service that has stringent performance requirements and potential catastrophic results if performance requirements are not met (example, payroll processing does not execute so nobody gets paid). </t>
  </si>
  <si>
    <t>Contingency responsibilities between the organization and the CSPs are clearly understood.</t>
  </si>
  <si>
    <t xml:space="preserve">Cloud service adoption is not a buy and forget proposition, but is rather an ongoing service management challenge. </t>
  </si>
  <si>
    <t xml:space="preserve">•  Ensure that lines of communication, shared responsibilities, monitoring rights, and all aspects of the partnership are clearly spelled out in contracts and SLAs with CSPs.  </t>
  </si>
  <si>
    <t xml:space="preserve">•  Treating cloud services as just another procurement will lead to disaster service that does not meet business expectations. </t>
  </si>
  <si>
    <t>If integration is a key requirement, proceed with caution. Is there already an application integration strategy in place?</t>
  </si>
  <si>
    <t>•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t>
  </si>
  <si>
    <t xml:space="preserve">If this application does not require integration with other applications, it presents lower challenges as a cloud candidate. </t>
  </si>
  <si>
    <t xml:space="preserve">• Application integration may not be a requirement for this application; however, you should examine the potential for integration as a business enabler. </t>
  </si>
  <si>
    <r>
      <t xml:space="preserve">The </t>
    </r>
    <r>
      <rPr>
        <sz val="11"/>
        <color rgb="FF000000"/>
        <rFont val="Arial"/>
        <family val="2"/>
      </rPr>
      <t>service’s core application adheres to standard business rules and interfaces (standard APIs) and has limited and simple coupling with other systems and databases.</t>
    </r>
  </si>
  <si>
    <t>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t>
  </si>
  <si>
    <t>•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t>
  </si>
  <si>
    <t>If you disagree with this statement it could be because integration links are more customized and ad hoc. Complex and highly customized integration schemes can break if part of the puzzle is moved to the cloud.</t>
  </si>
  <si>
    <t>• If you disagreed because the application does not require integration, go back and select NA for this question.
• If you disagreed because the app requires complex customized integration, see advice under complex integration below.</t>
  </si>
  <si>
    <t>Application language and standardized APIs are compatible between internal and external applications for integration.</t>
  </si>
  <si>
    <t xml:space="preserve">Integration can be greatly enhanced if two applications speak the same language and adhere to standard APIs. Heavily customized apps written with legacy languages require specialized work for integration. </t>
  </si>
  <si>
    <t>• If integration is required, readiness is high.</t>
  </si>
  <si>
    <t xml:space="preserve">The biggest concern with complex, highly customized integration and interdependency schemes is that they will “break” if moved to a cloud. </t>
  </si>
  <si>
    <t xml:space="preserve">• Do not move this service to the cloud as its interdependencies and integration points need to be clearly documented and understood. 
• Consider replacement rather than re-hosting to cloud. In the case of a legacy beast, it will make more sense to look at moving to a new application for this service. The requirements for the new application could move to standardized APIs and middleware. 
• A SaaS option could be considered (as well as a PaaS built solution), but careful consideration of business criticality must be in play if SaaS is considered. </t>
  </si>
  <si>
    <t xml:space="preserve">If this application does not have a high level of customization and complex integration with other applications, it presents lower challenges as a cloud candidate. </t>
  </si>
  <si>
    <t>• If you disagreed because the application does not require integration, go back and select NA for this question.
• If you disagreed because the app's integration is more standardized, see advice under Standard APIs above.</t>
  </si>
  <si>
    <t xml:space="preserve">Maintenance of a single version of the data truth will become more of a challenge as multiple services, both on and off premises, require integration with a single source of data.  </t>
  </si>
  <si>
    <t>• For lower end services – such as personal productivity apps – look to how they can access content management systems (such as SharePoint) to avoid fragmentation of data across multiple cloud services. 
• Examine sources and flows of data, in order to identify what approach will best suit their needs in terms of security, performance, monitoring, and support.
• Consider data integration tools as support for your DI management; DI tools free up developer resources and speed up development, testing, and deployment.
• As the number of data links increases to multiple cloud services, look to cloud-based DI tools.</t>
  </si>
  <si>
    <t xml:space="preserve">If this application does not require integration with shared data sources, it presents lower challenges as a cloud candidate. </t>
  </si>
  <si>
    <t xml:space="preserve">• Data integration may not be a requirement for this application; however, you should examine the potential for integration as a business enabler. 
• Is it possible that data integration will be valued in the future? Start planning now. </t>
  </si>
  <si>
    <t>Enabling Technology</t>
  </si>
  <si>
    <t>Network performance (bandwidth) and reliability (redundancy) is suitable to meet service levels if the service or application were to exist off-premise. (Agree if network requirements have been assessed and appropriate capacity and redundancy has been implemented.)</t>
  </si>
  <si>
    <t xml:space="preserve">Network latency and availability are critical links in the chain. </t>
  </si>
  <si>
    <t xml:space="preserve">• Capacity but also redundancy are important considerations. Access at internet speeds may be acceptable but what if your network goes down or your telecom carrier has a service interruption?
• Consider redundant carriers as well as redundant infrastructure if the service is medium to high criticality. </t>
  </si>
  <si>
    <t>• The service is not ready for hosting on any cloud (private or public) until an assessment of network requirements is done.
• For internally hosted private cloud, robust (10 Gig E or higher) is recommended for high I/O workloads and VM density per physical host.</t>
  </si>
  <si>
    <t xml:space="preserve">Clear understanding of storage provisioning requirements for performance and availability will be critical to building internal clouds and evaluating costs of external CSPs. </t>
  </si>
  <si>
    <t xml:space="preserve">• Storage, where the data lives, is as critical in a cloud environment as a non-cloud environment. 
• Use storage sizing and redundancy requirements for the service as input into private cloud development and as a starting point to evaluate the costs and capabilities of external cloud services. </t>
  </si>
  <si>
    <t xml:space="preserve">• Avoid moving this service to the cloud until the storage requirements are fully analyzed and understood. </t>
  </si>
  <si>
    <t xml:space="preserve">Virtual abstraction is foundational to cloud. CPU, memory, and storage requirements need to be within the capacity bounds of virtual machines. </t>
  </si>
  <si>
    <t>• Almost all x86 workloads can function in a virtual environment. It is a question of capacity. 
• If the workloads are CPU-intensive, the underlying hardware needs the capacity to host robust vCPU/vRAM virtual machines.</t>
  </si>
  <si>
    <t xml:space="preserve">• If the workloads associated with this service have not yet been evaluated for physical to virtual migration, you are not ready to move this service to an IaaS cloud. </t>
  </si>
  <si>
    <t>Key components of this application/service require specialized non-standard infrastructure (a mainframe).</t>
  </si>
  <si>
    <t xml:space="preserve">Specialized infrastructure should be avoided as it is not portable or measurable as an abstracted service. However, if the non-standard infrastructure is a cost effective and secure host for critical data, cloud strategy has to accommodate leaving it in place. </t>
  </si>
  <si>
    <t xml:space="preserve">• In this case, the "hybrid" environment is a cloud/non-cloud hybrid. 
• Focus on abstracting those components which can be abstracted and secure the linkages between the dependencies. 
• Moving the cloud-hosted components to an external cloud will increase demands on network interconnects back to the source server. </t>
  </si>
  <si>
    <t xml:space="preserve">Specialized and proprietary components can be an impediment, or at least a complicating factor, for moving a service to the cloud. </t>
  </si>
  <si>
    <t xml:space="preserve">• Selecting "disagree" for this statement indicates the workload is a lower risk for moving to a cloud platform such as private or public IaaS. </t>
  </si>
  <si>
    <t>The service/application has a high degree of portability (can be transitioned from on-premise to offsite hosting infrastructure).</t>
  </si>
  <si>
    <t xml:space="preserve">Portability is particularly valuable in multi-cloud and hybrid situations. Service can be moved to where resource costs are lowest and security/availability are good enough. </t>
  </si>
  <si>
    <t xml:space="preserve">• Best case is where the application and all its dependencies are developed in a virtualized environment and can be bundled up for moves.
• Be sure to map all dependencies to ensure a component does not get left behind in a move. </t>
  </si>
  <si>
    <t xml:space="preserve">• If the service does not have portability, it may be ready for a specific cloud -- internal private -- but will not have flexibility of location to vary on cost. </t>
  </si>
  <si>
    <t>Where the application "lives" should be immaterial for the maintenance of the application. "Not here" does not abrogate IT of its accountability for service and availability.</t>
  </si>
  <si>
    <t xml:space="preserve">Explore platform services to ensure that the application development and maintenance team has the appropriate tools. </t>
  </si>
  <si>
    <t xml:space="preserve">Moving an application to the cloud will not solve maintenance and management problems. Get your team trained up on procedures first. </t>
  </si>
  <si>
    <t xml:space="preserve">Success in adopting cloud solutions isn’t possible without a solid integration strategy. Integration skills and operational frameworks need to be in practice in advance of cloud adoption. </t>
  </si>
  <si>
    <t>Explore how you can extend existing integration practice to include cloud based data, applications, and access rights. • Particular attention should be paid to how external services and service-level management can be integrated with internal service level agreements.</t>
  </si>
  <si>
    <r>
      <t xml:space="preserve">Success in adopting cloud solutions isn’t possible without a solid integration strategy. Integration skills and operational frameworks need to be in practice in </t>
    </r>
    <r>
      <rPr>
        <i/>
        <sz val="11"/>
        <rFont val="Arial"/>
        <family val="2"/>
      </rPr>
      <t>advance</t>
    </r>
    <r>
      <rPr>
        <sz val="11"/>
        <rFont val="Arial"/>
        <family val="2"/>
      </rPr>
      <t xml:space="preserve"> of cloud adoption. </t>
    </r>
  </si>
  <si>
    <t xml:space="preserve">Tend to your integration strategy first. Do not entertain externalizing this resource until the full implication of integration is evaluated. </t>
  </si>
  <si>
    <t>Delivery of cloud services will be a shared responsibility between IT and external cloud service providers. It is partnership, not procurement. If IT is organized around service delivery, cloud-based services become another item in a service catalog.</t>
  </si>
  <si>
    <t>Ongoing vendor monitoring and relationship management is a critical component of managing cloud services. • Particular attention should be paid to how external services and service-level management can be integrated with internal service level agreements</t>
  </si>
  <si>
    <t>An IT department that is not functioning as an internal managed service provider will need to change and develop new practices for a service paradigm.</t>
  </si>
  <si>
    <t xml:space="preserve">• Focus internal change efforts on becoming an internal service provider. 
• Look to how this application would fit in a catalog of services, with measurable provisioning and consumption. 
</t>
  </si>
  <si>
    <t>Overall Opportunities Implications</t>
  </si>
  <si>
    <r>
      <t xml:space="preserve">Low </t>
    </r>
    <r>
      <rPr>
        <b/>
        <sz val="11"/>
        <color theme="1"/>
        <rFont val="Arial"/>
        <family val="2"/>
      </rPr>
      <t>Opportunities</t>
    </r>
    <r>
      <rPr>
        <sz val="11"/>
        <color theme="1"/>
        <rFont val="Arial"/>
        <family val="2"/>
      </rPr>
      <t xml:space="preserve"> Score</t>
    </r>
  </si>
  <si>
    <t>An overall red means that on average the benefits of moving this service to cloud delivery are low. 
The service will place low on the opportunities axis in the summary charts below.</t>
  </si>
  <si>
    <r>
      <t xml:space="preserve">Medium </t>
    </r>
    <r>
      <rPr>
        <b/>
        <sz val="11"/>
        <color theme="1"/>
        <rFont val="Arial"/>
        <family val="2"/>
      </rPr>
      <t>Opportunities</t>
    </r>
    <r>
      <rPr>
        <sz val="11"/>
        <color theme="1"/>
        <rFont val="Arial"/>
        <family val="2"/>
      </rPr>
      <t xml:space="preserve"> Score</t>
    </r>
  </si>
  <si>
    <t>An overall yellow means that on average the benefits of moving this service to cloud delivery have been rated medium. 
The service will place in the middle range on the opportunities axis in the summary charts below.</t>
  </si>
  <si>
    <r>
      <t xml:space="preserve">High </t>
    </r>
    <r>
      <rPr>
        <b/>
        <sz val="11"/>
        <color theme="1"/>
        <rFont val="Arial"/>
        <family val="2"/>
      </rPr>
      <t>Opportunities</t>
    </r>
    <r>
      <rPr>
        <sz val="11"/>
        <color theme="1"/>
        <rFont val="Arial"/>
        <family val="2"/>
      </rPr>
      <t xml:space="preserve"> Score</t>
    </r>
  </si>
  <si>
    <t>An overall green means that on average the benefits of moving this service to cloud delivery are high. 
The service will place high on the opportunities axis in the summary charts below.</t>
  </si>
  <si>
    <t>Overall Readiness Implications</t>
  </si>
  <si>
    <r>
      <t xml:space="preserve">Red </t>
    </r>
    <r>
      <rPr>
        <b/>
        <sz val="11"/>
        <color theme="1"/>
        <rFont val="Arial"/>
        <family val="2"/>
      </rPr>
      <t>Readiness</t>
    </r>
    <r>
      <rPr>
        <sz val="11"/>
        <color theme="1"/>
        <rFont val="Arial"/>
        <family val="2"/>
      </rPr>
      <t xml:space="preserve"> Score</t>
    </r>
  </si>
  <si>
    <t>An overall red score means that significant challenges exist across the range of readiness criteria.
This service will appear toward the left on the readiness scale in the summary chart below.</t>
  </si>
  <si>
    <r>
      <t xml:space="preserve">Yellow </t>
    </r>
    <r>
      <rPr>
        <b/>
        <sz val="11"/>
        <color theme="1"/>
        <rFont val="Arial"/>
        <family val="2"/>
      </rPr>
      <t>Readiness</t>
    </r>
    <r>
      <rPr>
        <sz val="11"/>
        <color theme="1"/>
        <rFont val="Arial"/>
        <family val="2"/>
      </rPr>
      <t xml:space="preserve"> Score</t>
    </r>
  </si>
  <si>
    <t>An overall yellow score means there are challenges across the range of readiness criteria.
This service will appear toward the middle on the readiness scale in the summary chart below.</t>
  </si>
  <si>
    <r>
      <t xml:space="preserve">Green </t>
    </r>
    <r>
      <rPr>
        <b/>
        <sz val="11"/>
        <color theme="1"/>
        <rFont val="Arial"/>
        <family val="2"/>
      </rPr>
      <t>Readiness</t>
    </r>
    <r>
      <rPr>
        <sz val="11"/>
        <color theme="1"/>
        <rFont val="Arial"/>
        <family val="2"/>
      </rPr>
      <t xml:space="preserve"> Score</t>
    </r>
  </si>
  <si>
    <t>An overall green score means that there is a high state of readiness across the range of readiness criteria. 
This service will appear toward the right side on the readiness scale in the summary chart below.</t>
  </si>
  <si>
    <t>Workload</t>
  </si>
  <si>
    <t>Calc</t>
  </si>
  <si>
    <t>Red Agree</t>
  </si>
  <si>
    <t>Red Disagree</t>
  </si>
  <si>
    <t>Yellow Agree</t>
  </si>
  <si>
    <t>Yellow Disagree</t>
  </si>
  <si>
    <t>Green Agree</t>
  </si>
  <si>
    <t>Green Disagree</t>
  </si>
  <si>
    <t>Opportunities assessment</t>
  </si>
  <si>
    <t># of Low</t>
  </si>
  <si>
    <t># of Medium</t>
  </si>
  <si>
    <t># of High</t>
  </si>
  <si>
    <t>Total Score</t>
  </si>
  <si>
    <t>Overall score</t>
  </si>
  <si>
    <t>Average Score</t>
  </si>
  <si>
    <t>The graph will currently only support 20 services</t>
  </si>
  <si>
    <t>Graph Calc</t>
  </si>
  <si>
    <t>RA</t>
  </si>
  <si>
    <t>OA</t>
  </si>
  <si>
    <t>Example formula for IF statement</t>
  </si>
  <si>
    <t>Ymin</t>
  </si>
  <si>
    <t>Service Assessment</t>
  </si>
  <si>
    <t>Service Opportunities Assessment:</t>
  </si>
  <si>
    <t>---------------</t>
  </si>
  <si>
    <t>Service Readiness Assessment:</t>
  </si>
  <si>
    <t>Interpreting the Results</t>
  </si>
  <si>
    <r>
      <t xml:space="preserve">In the charts below, services that land toward the upper right hand corner of the chart are the most cloud ready for consideration. They represent low-risk, high-benefit candidates. Also, due to their low risk to the enterprise, they are most likely to be hostable on a public cloud. High-benefit but also high-risk services are better suited for private cloud (upper left quadrant). High-risk and low-benefit services should not currently be considered for cloud deployment. Services that are cloud ready but have unclear or low business benefits in the cloud are "proceed with caution" </t>
    </r>
    <r>
      <rPr>
        <sz val="10"/>
        <rFont val="Calibri"/>
        <family val="2"/>
      </rPr>
      <t>–</t>
    </r>
    <r>
      <rPr>
        <sz val="10"/>
        <rFont val="Arial"/>
        <family val="2"/>
      </rPr>
      <t xml:space="preserve"> cost/benefit and potential CSP partners should be analyzed carefully to ensure that there is a legitimate business case for the move. </t>
    </r>
  </si>
  <si>
    <t>Formal and Auditable Controls</t>
  </si>
  <si>
    <t>Regulatory Compliance Requirements</t>
  </si>
  <si>
    <t>Identity and Access Management Controls</t>
  </si>
  <si>
    <t>Data Location, Protection, and Encryption</t>
  </si>
  <si>
    <t>e-Discovery</t>
  </si>
  <si>
    <t>Business Continuity</t>
  </si>
  <si>
    <t>Service Targets</t>
  </si>
  <si>
    <t>Contingency</t>
  </si>
  <si>
    <t>Multiple Applications</t>
  </si>
  <si>
    <t>Standard APIs</t>
  </si>
  <si>
    <t>APIs Compatible Between Internal and External Applications</t>
  </si>
  <si>
    <t>Highly Customized</t>
  </si>
  <si>
    <t>Access Data Objects Accessed by Other Services</t>
  </si>
  <si>
    <t>Bandwidth and Redundancy</t>
  </si>
  <si>
    <t>Full Redundancy of Stores, Replication, and Backed up to Support RTOs and RPOs</t>
  </si>
  <si>
    <t>Consolidated Virtualized Server Environment</t>
  </si>
  <si>
    <t>Specialized Non-Standard Infrastructure</t>
  </si>
  <si>
    <t>Portability</t>
  </si>
  <si>
    <t>External Hosting Capability</t>
  </si>
  <si>
    <t>Integration Management and Resourcing</t>
  </si>
  <si>
    <t>Service and Vendor Management</t>
  </si>
  <si>
    <r>
      <t xml:space="preserve">In the charts below, services that land toward the upper right hand corner of the chart are the most cloud ready for consideration. They represent low-risk, high-benefit candidates. Also, due to their low risk to the enterprise, they are most likely to be hostable on a public cloud. High-benefit but also high-risk services are better suited for private cloud (upper left quadrant). High-risk and low-benefit services should not currently be considered for cloud deployment. Services that are cloud ready but have unclear or low business benefits in the cloud are "proceed with caution" </t>
    </r>
    <r>
      <rPr>
        <sz val="10"/>
        <rFont val="Calibri"/>
        <family val="2"/>
      </rPr>
      <t>–</t>
    </r>
    <r>
      <rPr>
        <sz val="12"/>
        <rFont val="Arial"/>
        <family val="2"/>
      </rPr>
      <t xml:space="preserve"> </t>
    </r>
    <r>
      <rPr>
        <sz val="10"/>
        <rFont val="Arial"/>
        <family val="2"/>
      </rPr>
      <t xml:space="preserve">cost/benefit and potential CSP partners should be analyzed carefully to ensure that there is a legitimate business case for the move. </t>
    </r>
  </si>
  <si>
    <r>
      <t xml:space="preserve">In the charts below, services that land toward the upper right hand corner of the chart are the most cloud ready for consideration. They represent low-risk, high-benefit candidates. Also, due to their low risk to the enterprise, they are most likely to be hostable on a public cloud. High-benefit but also high-risk services are better suited for private cloud (upper left quadrant). High-risk and low-benefit services should not currently be considered for cloud deployment. Services that are cloud ready but have unclear or low business benefits in the cloud are "proceed with caution" </t>
    </r>
    <r>
      <rPr>
        <sz val="10"/>
        <rFont val="Calibri"/>
        <family val="2"/>
      </rPr>
      <t>–</t>
    </r>
    <r>
      <rPr>
        <sz val="10"/>
        <rFont val="Arial"/>
        <family val="2"/>
      </rPr>
      <t xml:space="preserve"> that cost/benefit and potential CSP partners should be analyzed carefully to ensure that there is a legitimate business case for the move. </t>
    </r>
  </si>
  <si>
    <r>
      <t xml:space="preserve">In the charts below, services that land toward the upper right hand corner of the chart are the most cloud ready for consideration. They represent low-risk, high-benefit candidates. Also, due to their low risk to the enterprise, are most likely to be hostable on a public cloud. High-benefit but also high-risk services are better suited for private cloud (upper left quadrant). High-risk and low-benefit services should not currently be considered for cloud deployment. Services that are cloud ready but have unclear or low business benefits in the cloud are "proceed with caution" </t>
    </r>
    <r>
      <rPr>
        <sz val="10"/>
        <rFont val="Calibri"/>
        <family val="2"/>
      </rPr>
      <t>–</t>
    </r>
    <r>
      <rPr>
        <sz val="10"/>
        <rFont val="Arial"/>
        <family val="2"/>
      </rPr>
      <t xml:space="preserve"> cost/benefit and potential CSP partners should be analyzed carefully to ensure that there is a legitimate business case for the move. </t>
    </r>
  </si>
  <si>
    <t>Sheet2!$B$'471</t>
  </si>
  <si>
    <t>Sheet2!$D$'471</t>
  </si>
  <si>
    <t>Application Assessment Quadrant Chart</t>
  </si>
  <si>
    <t>Risk and Mitigation Registry Sheet</t>
  </si>
  <si>
    <t xml:space="preserve">Identify risks that threaten the outcome of your cloud migration.
This tab has been pre-populated with real world data from a migration to cloud services. </t>
  </si>
  <si>
    <t>Security and Compliance</t>
  </si>
  <si>
    <t>Risk ID</t>
  </si>
  <si>
    <t>Specific Risk</t>
  </si>
  <si>
    <t>Criticality</t>
  </si>
  <si>
    <t>Severity</t>
  </si>
  <si>
    <t>Likelihood</t>
  </si>
  <si>
    <t>Priority</t>
  </si>
  <si>
    <t xml:space="preserve">Mitigation ID </t>
  </si>
  <si>
    <t>Action</t>
  </si>
  <si>
    <t>Time to Complete</t>
  </si>
  <si>
    <t>Effort to Complete</t>
  </si>
  <si>
    <t>R 1.1</t>
  </si>
  <si>
    <t>M 1.1</t>
  </si>
  <si>
    <t>~1 month</t>
  </si>
  <si>
    <t>Moderate</t>
  </si>
  <si>
    <t>R 1.2</t>
  </si>
  <si>
    <t>M 1.2</t>
  </si>
  <si>
    <t>R 1.3</t>
  </si>
  <si>
    <t>M 1.3</t>
  </si>
  <si>
    <t>R 1.4</t>
  </si>
  <si>
    <t>M 1.4</t>
  </si>
  <si>
    <t>R 1.5</t>
  </si>
  <si>
    <t>M 1.5</t>
  </si>
  <si>
    <t>R 1.6</t>
  </si>
  <si>
    <t>M 1.6</t>
  </si>
  <si>
    <t>R 1.7</t>
  </si>
  <si>
    <t>M 1.7</t>
  </si>
  <si>
    <t>R 1.8</t>
  </si>
  <si>
    <t>M 1.8</t>
  </si>
  <si>
    <t>R 1.9</t>
  </si>
  <si>
    <t>M 1.9</t>
  </si>
  <si>
    <t>R 1.10</t>
  </si>
  <si>
    <t>M 1.10</t>
  </si>
  <si>
    <t>Availability &amp; Reliability</t>
  </si>
  <si>
    <t>R 2.1</t>
  </si>
  <si>
    <t>M 2.1</t>
  </si>
  <si>
    <t>R 2.2</t>
  </si>
  <si>
    <t>M 2.2</t>
  </si>
  <si>
    <t>R 2.3</t>
  </si>
  <si>
    <t>M 2.3</t>
  </si>
  <si>
    <t>R 2.4</t>
  </si>
  <si>
    <t>M 2.4</t>
  </si>
  <si>
    <t>R 2.5</t>
  </si>
  <si>
    <t>M 2.5</t>
  </si>
  <si>
    <t>R 2.6</t>
  </si>
  <si>
    <t>M 2.6</t>
  </si>
  <si>
    <t>R 2.7</t>
  </si>
  <si>
    <t>M 2.7</t>
  </si>
  <si>
    <t>R 2.8</t>
  </si>
  <si>
    <t>M 2.8</t>
  </si>
  <si>
    <t>R 2.9</t>
  </si>
  <si>
    <t>M 2.9</t>
  </si>
  <si>
    <t>R 2.10</t>
  </si>
  <si>
    <t>M 2.10</t>
  </si>
  <si>
    <t>R 3.1</t>
  </si>
  <si>
    <t>M 3.1</t>
  </si>
  <si>
    <t>R 3.2</t>
  </si>
  <si>
    <t>M 3.2</t>
  </si>
  <si>
    <t>R 3.3</t>
  </si>
  <si>
    <t>M 3.3</t>
  </si>
  <si>
    <t>R 3.4</t>
  </si>
  <si>
    <t>M 3.4</t>
  </si>
  <si>
    <t>R 3.5</t>
  </si>
  <si>
    <t>M 3.5</t>
  </si>
  <si>
    <t>R 3.6</t>
  </si>
  <si>
    <t>M 3.6</t>
  </si>
  <si>
    <t>R 3.7</t>
  </si>
  <si>
    <t>M 3.7</t>
  </si>
  <si>
    <t>R 3.8</t>
  </si>
  <si>
    <t>M 3.8</t>
  </si>
  <si>
    <t>R 3.9</t>
  </si>
  <si>
    <t>M 3.9</t>
  </si>
  <si>
    <t>R 3.10</t>
  </si>
  <si>
    <t>M 3.10</t>
  </si>
  <si>
    <t>R 4.1</t>
  </si>
  <si>
    <t>M 4.1</t>
  </si>
  <si>
    <t>R 4.2</t>
  </si>
  <si>
    <t>M 4.2</t>
  </si>
  <si>
    <t>R 4.3</t>
  </si>
  <si>
    <t>M 4.3</t>
  </si>
  <si>
    <t>R 4.4</t>
  </si>
  <si>
    <t>M 4.4</t>
  </si>
  <si>
    <t>R 4.5</t>
  </si>
  <si>
    <t>M 4.5</t>
  </si>
  <si>
    <t>R 4.6</t>
  </si>
  <si>
    <t>M 4.6</t>
  </si>
  <si>
    <t>R 4.7</t>
  </si>
  <si>
    <t>M 4.7</t>
  </si>
  <si>
    <t>R 4.8</t>
  </si>
  <si>
    <t>M 4.8</t>
  </si>
  <si>
    <t>R 4.9</t>
  </si>
  <si>
    <t>M 4.9</t>
  </si>
  <si>
    <t>R 4.10</t>
  </si>
  <si>
    <t>M 4.10</t>
  </si>
  <si>
    <t>IT Skills &amp; Roles</t>
  </si>
  <si>
    <t>R 5.1</t>
  </si>
  <si>
    <t>M 5.1</t>
  </si>
  <si>
    <t>R 5.2</t>
  </si>
  <si>
    <t>M 5.2</t>
  </si>
  <si>
    <t>R 5.3</t>
  </si>
  <si>
    <t>M 5.3</t>
  </si>
  <si>
    <t>R 5.4</t>
  </si>
  <si>
    <t>M 5.4</t>
  </si>
  <si>
    <t>R 5.5</t>
  </si>
  <si>
    <t>M 5.5</t>
  </si>
  <si>
    <t>R 5.6</t>
  </si>
  <si>
    <t>M 5.6</t>
  </si>
  <si>
    <t>R 5.7</t>
  </si>
  <si>
    <t>M 5.7</t>
  </si>
  <si>
    <t>R 5.8</t>
  </si>
  <si>
    <t>M 5.8</t>
  </si>
  <si>
    <t>R 5.9</t>
  </si>
  <si>
    <t>M 5.9</t>
  </si>
  <si>
    <t>R 5.10</t>
  </si>
  <si>
    <t>M 5.10</t>
  </si>
  <si>
    <t>Security &amp; Compliance</t>
  </si>
  <si>
    <t>~1 week</t>
  </si>
  <si>
    <t>Minimal</t>
  </si>
  <si>
    <t>Data and Application Integration</t>
  </si>
  <si>
    <t>2-3 weeks</t>
  </si>
  <si>
    <t>Not Significant/ N/A</t>
  </si>
  <si>
    <t>Significant</t>
  </si>
  <si>
    <t>2-3 months</t>
  </si>
  <si>
    <t>4-6 months</t>
  </si>
  <si>
    <t>&gt;6months</t>
  </si>
  <si>
    <t>~12 months</t>
  </si>
  <si>
    <t>Project Team</t>
  </si>
  <si>
    <t>Fill in all of the white cells with the necessary information. An example is provided below in grey text. Once you have finalized the information, convert all text to black. Do not leave any gaps in the Project Team Members list.</t>
  </si>
  <si>
    <t>Project Name</t>
  </si>
  <si>
    <t>Estimated Project Kick Off
Start Date</t>
  </si>
  <si>
    <t>Estimated Migration Completion 
End Date</t>
  </si>
  <si>
    <t>Project Manager Name</t>
  </si>
  <si>
    <t>1. Project Team Members, Task Groups, and Stakeholders</t>
  </si>
  <si>
    <t>2. Holidays/Time Off Project</t>
  </si>
  <si>
    <t>Name</t>
  </si>
  <si>
    <t>Date</t>
  </si>
  <si>
    <t>Holiday</t>
  </si>
  <si>
    <t>Milestone Timeline</t>
  </si>
  <si>
    <r>
      <rPr>
        <b/>
        <sz val="12"/>
        <rFont val="Arial"/>
        <family val="2"/>
      </rPr>
      <t>INSTRUCTIONS:</t>
    </r>
    <r>
      <rPr>
        <b/>
        <sz val="13"/>
        <color indexed="16"/>
        <rFont val="Arial"/>
        <family val="2"/>
      </rPr>
      <t xml:space="preserve">
</t>
    </r>
    <r>
      <rPr>
        <sz val="10"/>
        <rFont val="Arial"/>
        <family val="2"/>
      </rPr>
      <t>Use the Project Task Information section to work out the project plan. Continue to edit the plan until the optimal project plan has been drafted. For task owners, do not enter the information manually; select the appropriate name from the drop-down list. If names need to be added or changed, be sure to do so in</t>
    </r>
    <r>
      <rPr>
        <i/>
        <sz val="10"/>
        <rFont val="Arial"/>
        <family val="2"/>
      </rPr>
      <t xml:space="preserve"> Tab 10</t>
    </r>
    <r>
      <rPr>
        <sz val="10"/>
        <rFont val="Arial"/>
        <family val="2"/>
      </rPr>
      <t xml:space="preserve">. 
</t>
    </r>
    <r>
      <rPr>
        <b/>
        <sz val="12"/>
        <color indexed="16"/>
        <rFont val="Arial"/>
        <family val="2"/>
      </rPr>
      <t xml:space="preserve">
</t>
    </r>
    <r>
      <rPr>
        <b/>
        <sz val="12"/>
        <rFont val="Arial"/>
        <family val="2"/>
      </rPr>
      <t xml:space="preserve">IMPORTANT NOTICE: </t>
    </r>
    <r>
      <rPr>
        <b/>
        <sz val="10"/>
        <color indexed="16"/>
        <rFont val="Arial"/>
        <family val="2"/>
      </rPr>
      <t xml:space="preserve">
</t>
    </r>
    <r>
      <rPr>
        <sz val="10"/>
        <rFont val="Arial"/>
        <family val="2"/>
      </rPr>
      <t xml:space="preserve">It is very important that tasks are entered with unique names. If task names are repeated, the data will not carry over correctly. Make sure to name each task differently.
</t>
    </r>
    <r>
      <rPr>
        <b/>
        <sz val="13"/>
        <color indexed="16"/>
        <rFont val="Arial"/>
        <family val="2"/>
      </rPr>
      <t/>
    </r>
  </si>
  <si>
    <t>GANTT CHART LEGEND</t>
  </si>
  <si>
    <t>Holiday / Vacation / No Work</t>
  </si>
  <si>
    <t>Planned Project Work Day</t>
  </si>
  <si>
    <t>Task Completed</t>
  </si>
  <si>
    <t>COMPLETION STATUS LEGEND</t>
  </si>
  <si>
    <t>Task Completed Ahead of Schedule</t>
  </si>
  <si>
    <t>Task Completed Behind Schedule</t>
  </si>
  <si>
    <t>Project Task Information</t>
  </si>
  <si>
    <t>Week 1</t>
  </si>
  <si>
    <t>Week 2</t>
  </si>
  <si>
    <t>Week 3</t>
  </si>
  <si>
    <t>Week 4</t>
  </si>
  <si>
    <t>Week 5</t>
  </si>
  <si>
    <t>Week 6</t>
  </si>
  <si>
    <t>Week 7</t>
  </si>
  <si>
    <t>Week 8</t>
  </si>
  <si>
    <t>Week 9</t>
  </si>
  <si>
    <t>Week 10</t>
  </si>
  <si>
    <t>Week 11</t>
  </si>
  <si>
    <t>Week 12</t>
  </si>
  <si>
    <t>Week 13</t>
  </si>
  <si>
    <t>Week 14</t>
  </si>
  <si>
    <t>Week 15</t>
  </si>
  <si>
    <t>Week 16</t>
  </si>
  <si>
    <t>Week 17</t>
  </si>
  <si>
    <t>Week 18</t>
  </si>
  <si>
    <t>Week 19</t>
  </si>
  <si>
    <t>Week 20</t>
  </si>
  <si>
    <t>Week 21</t>
  </si>
  <si>
    <t>Week 22</t>
  </si>
  <si>
    <t>Week 23</t>
  </si>
  <si>
    <t>Week 24</t>
  </si>
  <si>
    <t>Week 25</t>
  </si>
  <si>
    <t>Week 26</t>
  </si>
  <si>
    <t>Project Task</t>
  </si>
  <si>
    <t>Estimated Start Date</t>
  </si>
  <si>
    <t>Estimated Completion Date</t>
  </si>
  <si>
    <t>Task Owner</t>
  </si>
  <si>
    <t>Actual Start Date</t>
  </si>
  <si>
    <t>Actual Completion Date</t>
  </si>
  <si>
    <t>Comments</t>
  </si>
  <si>
    <t>M</t>
  </si>
  <si>
    <t>T</t>
  </si>
  <si>
    <t>W</t>
  </si>
  <si>
    <t>F</t>
  </si>
  <si>
    <t>Develop RFP</t>
  </si>
  <si>
    <t>Review internally</t>
  </si>
  <si>
    <t>Issue RFP</t>
  </si>
  <si>
    <t>Providers to provide "intent to respond"</t>
  </si>
  <si>
    <t>Technical questions/inquiries due</t>
  </si>
  <si>
    <t xml:space="preserve">Organization responses to technical inquiry due </t>
  </si>
  <si>
    <t>RFP closes</t>
  </si>
  <si>
    <t>Score internally</t>
  </si>
  <si>
    <t>Compare with Info-Tech's scoring</t>
  </si>
  <si>
    <t>Shortlist creation</t>
  </si>
  <si>
    <t>Complete initial evaluation</t>
  </si>
  <si>
    <t>Providers to conduct internal assessment of organization environment</t>
  </si>
  <si>
    <r>
      <t xml:space="preserve">Detailed response </t>
    </r>
    <r>
      <rPr>
        <sz val="11"/>
        <rFont val="Calibri"/>
        <family val="2"/>
      </rPr>
      <t>–</t>
    </r>
    <r>
      <rPr>
        <sz val="11"/>
        <rFont val="Arial"/>
        <family val="2"/>
      </rPr>
      <t xml:space="preserve"> solution design</t>
    </r>
  </si>
  <si>
    <t>Vendor presentation</t>
  </si>
  <si>
    <t>Finalist evaluation</t>
  </si>
  <si>
    <t>Review/evaluate detailed response (solution design)</t>
  </si>
  <si>
    <t>Award notification</t>
  </si>
  <si>
    <t>MSA contract to negotiate</t>
  </si>
  <si>
    <t>Signed contract</t>
  </si>
  <si>
    <t>Customized Progress Report</t>
  </si>
  <si>
    <r>
      <t xml:space="preserve">To create a customized progress report, insert the desired time frame for analysis in the start and end date boxes below. For a progress report of the entire project, insert the project's start and end dates. Consider running reports based on tasks for today, this week, or next week.
</t>
    </r>
    <r>
      <rPr>
        <b/>
        <sz val="12"/>
        <rFont val="Arial"/>
        <family val="2"/>
      </rPr>
      <t xml:space="preserve">IMPORTANT NOTICE: </t>
    </r>
    <r>
      <rPr>
        <b/>
        <sz val="10"/>
        <color indexed="16"/>
        <rFont val="Arial"/>
        <family val="2"/>
      </rPr>
      <t xml:space="preserve">
</t>
    </r>
    <r>
      <rPr>
        <sz val="10"/>
        <rFont val="Arial"/>
        <family val="2"/>
      </rPr>
      <t xml:space="preserve">Task owner names must be selected from the drop-down menus in </t>
    </r>
    <r>
      <rPr>
        <i/>
        <sz val="10"/>
        <rFont val="Arial"/>
        <family val="2"/>
      </rPr>
      <t>Tab 10</t>
    </r>
    <r>
      <rPr>
        <sz val="10"/>
        <rFont val="Arial"/>
        <family val="2"/>
      </rPr>
      <t xml:space="preserve"> in order for this reporting page to work correctly. If errors occur on this page, return to the project planning stage and ensure that task owner names were selected from the menus, rather than typed in manually.</t>
    </r>
  </si>
  <si>
    <t>Enter Date to Start Progress Report</t>
  </si>
  <si>
    <t>Enter Date to End Progress Report</t>
  </si>
  <si>
    <t>Analysis of On-Schedule Tasks to Date</t>
  </si>
  <si>
    <t xml:space="preserve">                                                 Analysis of Task Completion to Date</t>
  </si>
  <si>
    <t xml:space="preserve">              Analysis of Project Time Management</t>
  </si>
  <si>
    <t>Task to Be Completed During Specified Period</t>
  </si>
  <si>
    <t>Task Status</t>
  </si>
  <si>
    <t>Scheduled Due Date</t>
  </si>
  <si>
    <t>On Track Status</t>
  </si>
  <si>
    <t>Project Responsibility Matrix</t>
  </si>
  <si>
    <r>
      <t xml:space="preserve">For each task, select who is Responsible, Accountable, Consulted, or Informed. Enter in R for Responsible, A for Accountable, C for Consulted, or I for Informed. There is also a drop-down menu for each cell.
Responsible </t>
    </r>
    <r>
      <rPr>
        <sz val="10"/>
        <rFont val="Calibri"/>
        <family val="2"/>
      </rPr>
      <t>–</t>
    </r>
    <r>
      <rPr>
        <sz val="10"/>
        <rFont val="Arial"/>
        <family val="2"/>
      </rPr>
      <t xml:space="preserve"> the person who completes the task.
Accountable – the key decision maker on the task who accounts for its success; often is responsible for completing portions of the task.
Consulted – the person on the team from whom you need to receive permission to continue.
Informed – the person you let know when the task is completed, and a source for more information about the task.
Important Guidelines:
For each task, there can only be one "Accountable" person, and each task must have someone accountable for it.
If there are too many people listed as "Consulted" on a task, then there's a risk that there will be too much analysis and too little action.
Too few people listed as "Consulted" or "Informed" is a symptom of a lack of communication.</t>
    </r>
  </si>
  <si>
    <t>Task</t>
  </si>
  <si>
    <t>I</t>
  </si>
  <si>
    <t>C</t>
  </si>
  <si>
    <t>A</t>
  </si>
  <si>
    <t>Variables&gt;</t>
  </si>
  <si>
    <t>"Stats"</t>
  </si>
  <si>
    <t>Members</t>
  </si>
  <si>
    <t>Holiday Name</t>
  </si>
  <si>
    <t>RACI Variables</t>
  </si>
  <si>
    <t>actual</t>
  </si>
  <si>
    <t>Not Yet Started</t>
  </si>
  <si>
    <t>Team--&gt;</t>
  </si>
  <si>
    <t>completion</t>
  </si>
  <si>
    <t>In Progress</t>
  </si>
  <si>
    <t>status</t>
  </si>
  <si>
    <t>Completed</t>
  </si>
  <si>
    <t>Cancelled</t>
  </si>
  <si>
    <t>Status Var&gt;</t>
  </si>
  <si>
    <t>"Track"</t>
  </si>
  <si>
    <t>on track</t>
  </si>
  <si>
    <t>Completed On Time</t>
  </si>
  <si>
    <t>Completed Behind Schedule</t>
  </si>
  <si>
    <t>Completed Ahead of Schedule</t>
  </si>
  <si>
    <t>Tech Status</t>
  </si>
  <si>
    <t>Learn</t>
  </si>
  <si>
    <t>Test</t>
  </si>
  <si>
    <t>Pilot</t>
  </si>
  <si>
    <t>Implement</t>
  </si>
  <si>
    <t>LINK PROJECT START DATE TO THE MONDAY BEFORE (For Gantt Chart)</t>
  </si>
  <si>
    <t>Which weekday is it?</t>
  </si>
  <si>
    <t>Find what day it is</t>
  </si>
  <si>
    <t>Convert it to Monday</t>
  </si>
  <si>
    <t>Start Date</t>
  </si>
  <si>
    <t>Sunday</t>
  </si>
  <si>
    <t>The Monday</t>
  </si>
  <si>
    <t>Monday</t>
  </si>
  <si>
    <t>Tuesday</t>
  </si>
  <si>
    <t>Wednesday</t>
  </si>
  <si>
    <t>Thursday</t>
  </si>
  <si>
    <t>Friday</t>
  </si>
  <si>
    <t>Saturday</t>
  </si>
  <si>
    <t>#For Tab 5 - Schedule Plan</t>
  </si>
  <si>
    <t>#NO WORK HOLIDAY DATES</t>
  </si>
  <si>
    <t>Week of</t>
  </si>
  <si>
    <t>Day Date</t>
  </si>
  <si>
    <t>HOLIDAY?</t>
  </si>
  <si>
    <t>SUM:</t>
  </si>
  <si>
    <t>For Pie chart 2 in Today's View - TOTAL PROJECT</t>
  </si>
  <si>
    <t>For Pie chart 1 in Today - Today's Tasks</t>
  </si>
  <si>
    <t>For Time Line in Today</t>
  </si>
  <si>
    <t>Not subtracting weekends &amp; holidays…</t>
  </si>
  <si>
    <t>Task is underway but is behind schedule.</t>
  </si>
  <si>
    <t>Today</t>
  </si>
  <si>
    <t>CODE TASKS FOR THIS WEEK…. Ugh/</t>
  </si>
  <si>
    <t>Tasks Completed</t>
  </si>
  <si>
    <t>Behind Schedule Tasks - Started</t>
  </si>
  <si>
    <t>Project Start</t>
  </si>
  <si>
    <t>Project Days Passed</t>
  </si>
  <si>
    <t>Task is late and has not yet been started.</t>
  </si>
  <si>
    <t>Tasks In Progress</t>
  </si>
  <si>
    <t>Behind Schedule Tasks - Not Yet Started</t>
  </si>
  <si>
    <t>Project Days Left</t>
  </si>
  <si>
    <t>AMOUNT</t>
  </si>
  <si>
    <t>Tasks Not Yet Started</t>
  </si>
  <si>
    <t>Regularly Scheduled Tasks</t>
  </si>
  <si>
    <t>Project End</t>
  </si>
  <si>
    <t>Total tasks</t>
  </si>
  <si>
    <t>QC</t>
  </si>
  <si>
    <t>Tasks</t>
  </si>
  <si>
    <t>Label</t>
  </si>
  <si>
    <t>Contains value</t>
  </si>
  <si>
    <t>Number of values left including this task</t>
  </si>
  <si>
    <t>Person Accountable</t>
  </si>
  <si>
    <t>People</t>
  </si>
  <si>
    <t>"Weekly" (or whatever) task view</t>
  </si>
  <si>
    <t>Task Not Yet Started</t>
  </si>
  <si>
    <t>Task Complete</t>
  </si>
  <si>
    <t>start date entry</t>
  </si>
  <si>
    <t>Task In Progress</t>
  </si>
  <si>
    <t>Task is scheduled for work during this timeframe.</t>
  </si>
  <si>
    <t>End date entry</t>
  </si>
  <si>
    <t>TO ORDER BY TASK OWNER</t>
  </si>
  <si>
    <t>Actual list for Tab</t>
  </si>
  <si>
    <t>TASK NUMBER</t>
  </si>
  <si>
    <t>ID for Task</t>
  </si>
  <si>
    <t>"Rank" to list</t>
  </si>
  <si>
    <t>Repeat Task for VLOOKUP</t>
  </si>
  <si>
    <t>TASK</t>
  </si>
  <si>
    <t>Estimated End Date</t>
  </si>
  <si>
    <t>Owner</t>
  </si>
  <si>
    <t>Owner for List</t>
  </si>
  <si>
    <t>Actual End Date</t>
  </si>
  <si>
    <t>Task should be done - Started</t>
  </si>
  <si>
    <t>Task Should be done - Not Yet Started</t>
  </si>
  <si>
    <t>Reg Scheduled Task during this time</t>
  </si>
  <si>
    <t>Sum</t>
  </si>
  <si>
    <t>Unique Rank for Owners, by task</t>
  </si>
  <si>
    <t>Owner Rank</t>
  </si>
  <si>
    <t>List of tasks</t>
  </si>
  <si>
    <t>Task Name</t>
  </si>
  <si>
    <t>Est Start Date</t>
  </si>
  <si>
    <t>Est End Date - DUE DATE</t>
  </si>
  <si>
    <t>Completion Status</t>
  </si>
  <si>
    <t>Possible Owner</t>
  </si>
  <si>
    <t>Task Number</t>
  </si>
  <si>
    <t>Yes to tasks</t>
  </si>
  <si>
    <t>Unique Rank</t>
  </si>
  <si>
    <t>RANK</t>
  </si>
  <si>
    <t>Owner for Tab</t>
  </si>
  <si>
    <t>Due Date</t>
  </si>
  <si>
    <t>Unassigned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</si>
</sst>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 @"/>
    <numFmt numFmtId="165" formatCode="[$-409]d\-mmm\-yy;@"/>
    <numFmt numFmtId="166" formatCode="[$-409]mmmm\ d\,\ yyyy;@"/>
    <numFmt numFmtId="167" formatCode="[$-409]d/mmm/yy;@"/>
    <numFmt numFmtId="168" formatCode="[$-409]d\-mmm;@"/>
    <numFmt numFmtId="169" formatCode="[$-F800]dddd\,\ mmmm\ dd\,\ yyyy"/>
  </numFmts>
  <fonts count="5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name val="Arial"/>
      <family val="2"/>
    </font>
    <font>
      <sz val="8"/>
      <name val="Arial"/>
      <family val="2"/>
    </font>
    <font>
      <sz val="10"/>
      <name val="Arial"/>
      <family val="2"/>
    </font>
    <font>
      <b/>
      <sz val="10"/>
      <name val="Arial"/>
      <family val="2"/>
    </font>
    <font>
      <b/>
      <sz val="10"/>
      <color theme="0"/>
      <name val="Arial"/>
      <family val="2"/>
    </font>
    <font>
      <b/>
      <sz val="11"/>
      <color theme="1"/>
      <name val="Calibri"/>
      <family val="2"/>
      <scheme val="minor"/>
    </font>
    <font>
      <u/>
      <sz val="10"/>
      <color theme="10"/>
      <name val="Arial"/>
      <family val="2"/>
    </font>
    <font>
      <sz val="11"/>
      <name val="Arial"/>
      <family val="2"/>
    </font>
    <font>
      <b/>
      <sz val="14"/>
      <name val="Arial"/>
      <family val="2"/>
    </font>
    <font>
      <b/>
      <sz val="12"/>
      <color theme="0"/>
      <name val="Arial"/>
      <family val="2"/>
    </font>
    <font>
      <b/>
      <sz val="11"/>
      <name val="Arial"/>
      <family val="2"/>
    </font>
    <font>
      <b/>
      <u/>
      <sz val="11"/>
      <name val="Arial"/>
      <family val="2"/>
    </font>
    <font>
      <b/>
      <i/>
      <sz val="10"/>
      <name val="Arial"/>
      <family val="2"/>
    </font>
    <font>
      <b/>
      <sz val="11"/>
      <color theme="0"/>
      <name val="Arial"/>
      <family val="2"/>
    </font>
    <font>
      <sz val="12"/>
      <name val="Arial"/>
      <family val="2"/>
    </font>
    <font>
      <sz val="18"/>
      <name val="Arial"/>
      <family val="2"/>
    </font>
    <font>
      <b/>
      <sz val="12"/>
      <name val="Arial"/>
      <family val="2"/>
    </font>
    <font>
      <b/>
      <sz val="12"/>
      <color rgb="FFF8F8F8"/>
      <name val="Arial"/>
      <family val="2"/>
    </font>
    <font>
      <b/>
      <sz val="10"/>
      <color rgb="FFF8F8F8"/>
      <name val="Arial"/>
      <family val="2"/>
    </font>
    <font>
      <sz val="10"/>
      <color theme="0" tint="-0.499984740745262"/>
      <name val="Arial"/>
      <family val="2"/>
    </font>
    <font>
      <b/>
      <sz val="10"/>
      <color indexed="45"/>
      <name val="Arial"/>
      <family val="2"/>
    </font>
    <font>
      <sz val="10"/>
      <color indexed="45"/>
      <name val="Arial"/>
      <family val="2"/>
    </font>
    <font>
      <u/>
      <sz val="10"/>
      <color indexed="12"/>
      <name val="Arial"/>
      <family val="2"/>
    </font>
    <font>
      <u/>
      <sz val="10"/>
      <color indexed="16"/>
      <name val="Arial"/>
      <family val="2"/>
    </font>
    <font>
      <sz val="10"/>
      <color indexed="81"/>
      <name val="Tahoma"/>
      <family val="2"/>
    </font>
    <font>
      <b/>
      <sz val="10"/>
      <color indexed="81"/>
      <name val="Tahoma"/>
      <family val="2"/>
    </font>
    <font>
      <b/>
      <sz val="6"/>
      <color indexed="53"/>
      <name val="Arial"/>
      <family val="2"/>
    </font>
    <font>
      <sz val="10"/>
      <color indexed="50"/>
      <name val="Arial"/>
      <family val="2"/>
    </font>
    <font>
      <b/>
      <sz val="13"/>
      <color indexed="16"/>
      <name val="Arial"/>
      <family val="2"/>
    </font>
    <font>
      <i/>
      <sz val="10"/>
      <name val="Arial"/>
      <family val="2"/>
    </font>
    <font>
      <b/>
      <sz val="12"/>
      <color indexed="16"/>
      <name val="Arial"/>
      <family val="2"/>
    </font>
    <font>
      <b/>
      <sz val="10"/>
      <color indexed="16"/>
      <name val="Arial"/>
      <family val="2"/>
    </font>
    <font>
      <sz val="11"/>
      <color indexed="81"/>
      <name val="Tahoma"/>
      <family val="2"/>
    </font>
    <font>
      <b/>
      <sz val="10"/>
      <color indexed="63"/>
      <name val="Arial"/>
      <family val="2"/>
    </font>
    <font>
      <b/>
      <sz val="10"/>
      <color indexed="51"/>
      <name val="Arial"/>
      <family val="2"/>
    </font>
    <font>
      <b/>
      <sz val="11"/>
      <color indexed="51"/>
      <name val="Arial"/>
      <family val="2"/>
    </font>
    <font>
      <b/>
      <u/>
      <sz val="10"/>
      <name val="Arial"/>
      <family val="2"/>
    </font>
    <font>
      <b/>
      <u/>
      <sz val="12"/>
      <name val="Arial"/>
      <family val="2"/>
    </font>
    <font>
      <b/>
      <sz val="11"/>
      <color rgb="FFFFFFFF"/>
      <name val="Arial"/>
      <family val="2"/>
    </font>
    <font>
      <sz val="11"/>
      <color rgb="FF000000"/>
      <name val="Arial"/>
      <family val="2"/>
    </font>
    <font>
      <sz val="11"/>
      <color theme="1"/>
      <name val="Arial"/>
      <family val="2"/>
    </font>
    <font>
      <b/>
      <sz val="11"/>
      <color theme="1"/>
      <name val="Arial"/>
      <family val="2"/>
    </font>
    <font>
      <sz val="12"/>
      <name val="Calibri"/>
      <family val="2"/>
    </font>
    <font>
      <sz val="10"/>
      <name val="Calibri"/>
      <family val="2"/>
    </font>
    <font>
      <b/>
      <sz val="12"/>
      <color indexed="45"/>
      <name val="Arial"/>
      <family val="2"/>
    </font>
    <font>
      <sz val="10"/>
      <name val="Arial"/>
      <family val="2"/>
    </font>
    <font>
      <i/>
      <sz val="11"/>
      <name val="Arial"/>
      <family val="2"/>
    </font>
    <font>
      <sz val="11"/>
      <name val="Calibri"/>
      <family val="2"/>
    </font>
  </fonts>
  <fills count="31">
    <fill>
      <patternFill patternType="none"/>
    </fill>
    <fill>
      <patternFill patternType="gray125"/>
    </fill>
    <fill>
      <patternFill patternType="solid">
        <fgColor rgb="FF002060"/>
        <bgColor indexed="64"/>
      </patternFill>
    </fill>
    <fill>
      <patternFill patternType="solid">
        <fgColor theme="8"/>
        <bgColor indexed="64"/>
      </patternFill>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D3CB8D"/>
        <bgColor indexed="64"/>
      </patternFill>
    </fill>
    <fill>
      <patternFill patternType="solid">
        <fgColor rgb="FF647455"/>
        <bgColor indexed="64"/>
      </patternFill>
    </fill>
    <fill>
      <patternFill patternType="solid">
        <fgColor rgb="FFDDDECE"/>
        <bgColor indexed="64"/>
      </patternFill>
    </fill>
    <fill>
      <patternFill patternType="solid">
        <fgColor rgb="FF9CB18D"/>
        <bgColor indexed="64"/>
      </patternFill>
    </fill>
    <fill>
      <patternFill patternType="solid">
        <fgColor theme="0"/>
        <bgColor indexed="64"/>
      </patternFill>
    </fill>
    <fill>
      <patternFill patternType="solid">
        <fgColor indexed="58"/>
        <bgColor indexed="64"/>
      </patternFill>
    </fill>
    <fill>
      <patternFill patternType="solid">
        <fgColor indexed="60"/>
        <bgColor indexed="64"/>
      </patternFill>
    </fill>
    <fill>
      <patternFill patternType="solid">
        <fgColor indexed="9"/>
        <bgColor indexed="64"/>
      </patternFill>
    </fill>
    <fill>
      <patternFill patternType="solid">
        <fgColor rgb="FFEEE9B2"/>
        <bgColor indexed="64"/>
      </patternFill>
    </fill>
    <fill>
      <patternFill patternType="solid">
        <fgColor rgb="FFB25F5F"/>
        <bgColor indexed="64"/>
      </patternFill>
    </fill>
    <fill>
      <patternFill patternType="solid">
        <fgColor rgb="FFB0C534"/>
        <bgColor indexed="64"/>
      </patternFill>
    </fill>
    <fill>
      <patternFill patternType="solid">
        <fgColor rgb="FF3391AD"/>
        <bgColor indexed="64"/>
      </patternFill>
    </fill>
    <fill>
      <patternFill patternType="solid">
        <fgColor rgb="FF29475F"/>
        <bgColor indexed="64"/>
      </patternFill>
    </fill>
    <fill>
      <patternFill patternType="lightUp"/>
    </fill>
    <fill>
      <patternFill patternType="solid">
        <fgColor indexed="50"/>
        <bgColor indexed="64"/>
      </patternFill>
    </fill>
    <fill>
      <patternFill patternType="solid">
        <fgColor indexed="48"/>
        <bgColor indexed="64"/>
      </patternFill>
    </fill>
    <fill>
      <patternFill patternType="solid">
        <fgColor theme="7" tint="0.79998168889431442"/>
        <bgColor indexed="64"/>
      </patternFill>
    </fill>
    <fill>
      <patternFill patternType="solid">
        <fgColor rgb="FF4F2270"/>
        <bgColor indexed="64"/>
      </patternFill>
    </fill>
    <fill>
      <patternFill patternType="solid">
        <fgColor theme="0" tint="-0.14999847407452621"/>
        <bgColor theme="9" tint="0.79998168889431442"/>
      </patternFill>
    </fill>
    <fill>
      <patternFill patternType="solid">
        <fgColor theme="0" tint="-0.14999847407452621"/>
        <bgColor indexed="64"/>
      </patternFill>
    </fill>
    <fill>
      <patternFill patternType="solid">
        <fgColor rgb="FFA24130"/>
        <bgColor indexed="64"/>
      </patternFill>
    </fill>
    <fill>
      <patternFill patternType="solid">
        <fgColor rgb="FFDAA510"/>
        <bgColor indexed="64"/>
      </patternFill>
    </fill>
    <fill>
      <patternFill patternType="solid">
        <fgColor rgb="FF6F9B91"/>
        <bgColor indexed="64"/>
      </patternFill>
    </fill>
  </fills>
  <borders count="11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auto="1"/>
      </left>
      <right/>
      <top/>
      <bottom/>
      <diagonal/>
    </border>
    <border>
      <left/>
      <right style="thin">
        <color indexed="64"/>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dotted">
        <color auto="1"/>
      </right>
      <top/>
      <bottom/>
      <diagonal/>
    </border>
    <border>
      <left style="medium">
        <color auto="1"/>
      </left>
      <right style="medium">
        <color auto="1"/>
      </right>
      <top style="medium">
        <color auto="1"/>
      </top>
      <bottom style="medium">
        <color auto="1"/>
      </bottom>
      <diagonal/>
    </border>
    <border>
      <left style="thin">
        <color auto="1"/>
      </left>
      <right style="thin">
        <color indexed="64"/>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top style="medium">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right style="thin">
        <color auto="1"/>
      </right>
      <top style="medium">
        <color auto="1"/>
      </top>
      <bottom style="medium">
        <color auto="1"/>
      </bottom>
      <diagonal/>
    </border>
    <border>
      <left style="medium">
        <color auto="1"/>
      </left>
      <right style="medium">
        <color auto="1"/>
      </right>
      <top/>
      <bottom style="thin">
        <color auto="1"/>
      </bottom>
      <diagonal/>
    </border>
    <border>
      <left style="thin">
        <color indexed="64"/>
      </left>
      <right style="thin">
        <color indexed="64"/>
      </right>
      <top/>
      <bottom/>
      <diagonal/>
    </border>
    <border>
      <left/>
      <right/>
      <top style="thin">
        <color theme="4"/>
      </top>
      <bottom style="double">
        <color theme="4"/>
      </bottom>
      <diagonal/>
    </border>
    <border>
      <left style="thin">
        <color indexed="59"/>
      </left>
      <right style="medium">
        <color indexed="64"/>
      </right>
      <top style="thin">
        <color indexed="59"/>
      </top>
      <bottom style="thin">
        <color indexed="59"/>
      </bottom>
      <diagonal/>
    </border>
    <border>
      <left style="thin">
        <color indexed="59"/>
      </left>
      <right style="thin">
        <color indexed="59"/>
      </right>
      <top style="thin">
        <color indexed="59"/>
      </top>
      <bottom style="thin">
        <color indexed="59"/>
      </bottom>
      <diagonal/>
    </border>
    <border>
      <left/>
      <right style="thin">
        <color indexed="59"/>
      </right>
      <top style="thin">
        <color indexed="59"/>
      </top>
      <bottom style="thin">
        <color indexed="59"/>
      </bottom>
      <diagonal/>
    </border>
    <border>
      <left style="thin">
        <color indexed="59"/>
      </left>
      <right style="thin">
        <color indexed="64"/>
      </right>
      <top style="thin">
        <color indexed="59"/>
      </top>
      <bottom style="thin">
        <color indexed="59"/>
      </bottom>
      <diagonal/>
    </border>
    <border>
      <left style="thin">
        <color indexed="64"/>
      </left>
      <right style="thin">
        <color indexed="59"/>
      </right>
      <top style="thin">
        <color indexed="59"/>
      </top>
      <bottom style="thin">
        <color indexed="59"/>
      </bottom>
      <diagonal/>
    </border>
    <border>
      <left style="thin">
        <color indexed="59"/>
      </left>
      <right/>
      <top style="thin">
        <color indexed="59"/>
      </top>
      <bottom style="thin">
        <color indexed="59"/>
      </bottom>
      <diagonal/>
    </border>
    <border>
      <left style="medium">
        <color indexed="64"/>
      </left>
      <right style="thin">
        <color indexed="59"/>
      </right>
      <top style="thin">
        <color indexed="59"/>
      </top>
      <bottom style="thin">
        <color indexed="59"/>
      </bottom>
      <diagonal/>
    </border>
    <border>
      <left style="thin">
        <color indexed="59"/>
      </left>
      <right style="medium">
        <color indexed="64"/>
      </right>
      <top style="medium">
        <color indexed="64"/>
      </top>
      <bottom style="thin">
        <color indexed="59"/>
      </bottom>
      <diagonal/>
    </border>
    <border>
      <left style="thin">
        <color indexed="59"/>
      </left>
      <right style="thin">
        <color indexed="59"/>
      </right>
      <top style="medium">
        <color indexed="64"/>
      </top>
      <bottom style="thin">
        <color indexed="59"/>
      </bottom>
      <diagonal/>
    </border>
    <border>
      <left/>
      <right style="thin">
        <color indexed="59"/>
      </right>
      <top style="medium">
        <color indexed="64"/>
      </top>
      <bottom style="thin">
        <color indexed="59"/>
      </bottom>
      <diagonal/>
    </border>
    <border>
      <left style="thin">
        <color indexed="59"/>
      </left>
      <right style="thin">
        <color indexed="64"/>
      </right>
      <top style="medium">
        <color indexed="64"/>
      </top>
      <bottom style="thin">
        <color indexed="59"/>
      </bottom>
      <diagonal/>
    </border>
    <border>
      <left style="thin">
        <color indexed="64"/>
      </left>
      <right style="thin">
        <color indexed="59"/>
      </right>
      <top style="medium">
        <color indexed="64"/>
      </top>
      <bottom style="thin">
        <color indexed="59"/>
      </bottom>
      <diagonal/>
    </border>
    <border>
      <left style="thin">
        <color indexed="59"/>
      </left>
      <right/>
      <top style="medium">
        <color indexed="64"/>
      </top>
      <bottom style="thin">
        <color indexed="59"/>
      </bottom>
      <diagonal/>
    </border>
    <border>
      <left style="medium">
        <color indexed="64"/>
      </left>
      <right style="thin">
        <color indexed="59"/>
      </right>
      <top style="medium">
        <color indexed="64"/>
      </top>
      <bottom style="thin">
        <color indexed="59"/>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double">
        <color theme="4"/>
      </bottom>
      <diagonal/>
    </border>
    <border>
      <left/>
      <right style="thin">
        <color theme="0"/>
      </right>
      <top/>
      <bottom style="thin">
        <color indexed="64"/>
      </bottom>
      <diagonal/>
    </border>
    <border>
      <left/>
      <right style="thin">
        <color theme="0"/>
      </right>
      <top/>
      <bottom/>
      <diagonal/>
    </border>
    <border>
      <left style="medium">
        <color auto="1"/>
      </left>
      <right style="thin">
        <color auto="1"/>
      </right>
      <top style="medium">
        <color auto="1"/>
      </top>
      <bottom style="thin">
        <color auto="1"/>
      </bottom>
      <diagonal/>
    </border>
    <border>
      <left style="medium">
        <color auto="1"/>
      </left>
      <right/>
      <top style="medium">
        <color auto="1"/>
      </top>
      <bottom style="thin">
        <color auto="1"/>
      </bottom>
      <diagonal/>
    </border>
    <border>
      <left style="medium">
        <color indexed="64"/>
      </left>
      <right style="thin">
        <color indexed="59"/>
      </right>
      <top style="thin">
        <color indexed="59"/>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auto="1"/>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thin">
        <color auto="1"/>
      </right>
      <top style="thin">
        <color auto="1"/>
      </top>
      <bottom style="medium">
        <color auto="1"/>
      </bottom>
      <diagonal/>
    </border>
    <border>
      <left style="thin">
        <color indexed="59"/>
      </left>
      <right style="thin">
        <color indexed="59"/>
      </right>
      <top style="thin">
        <color indexed="59"/>
      </top>
      <bottom style="medium">
        <color indexed="64"/>
      </bottom>
      <diagonal/>
    </border>
    <border>
      <left style="thin">
        <color indexed="59"/>
      </left>
      <right/>
      <top style="thin">
        <color indexed="59"/>
      </top>
      <bottom style="medium">
        <color indexed="64"/>
      </bottom>
      <diagonal/>
    </border>
    <border>
      <left style="thin">
        <color indexed="64"/>
      </left>
      <right style="thin">
        <color indexed="59"/>
      </right>
      <top style="thin">
        <color indexed="59"/>
      </top>
      <bottom style="medium">
        <color indexed="64"/>
      </bottom>
      <diagonal/>
    </border>
    <border>
      <left style="thin">
        <color indexed="59"/>
      </left>
      <right style="thin">
        <color indexed="64"/>
      </right>
      <top style="thin">
        <color indexed="59"/>
      </top>
      <bottom style="medium">
        <color indexed="64"/>
      </bottom>
      <diagonal/>
    </border>
    <border>
      <left/>
      <right style="thin">
        <color indexed="59"/>
      </right>
      <top style="thin">
        <color indexed="59"/>
      </top>
      <bottom style="medium">
        <color indexed="64"/>
      </bottom>
      <diagonal/>
    </border>
    <border>
      <left style="thin">
        <color indexed="59"/>
      </left>
      <right style="medium">
        <color indexed="64"/>
      </right>
      <top style="thin">
        <color indexed="59"/>
      </top>
      <bottom style="medium">
        <color indexed="64"/>
      </bottom>
      <diagonal/>
    </border>
  </borders>
  <cellStyleXfs count="12">
    <xf numFmtId="0" fontId="0" fillId="0" borderId="0"/>
    <xf numFmtId="0" fontId="4" fillId="0" borderId="0"/>
    <xf numFmtId="0" fontId="11" fillId="0" borderId="0" applyNumberFormat="0" applyFill="0" applyBorder="0" applyAlignment="0" applyProtection="0">
      <alignment vertical="top"/>
      <protection locked="0"/>
    </xf>
    <xf numFmtId="0" fontId="7" fillId="0" borderId="0"/>
    <xf numFmtId="0" fontId="3" fillId="0" borderId="0"/>
    <xf numFmtId="0" fontId="2" fillId="0" borderId="0"/>
    <xf numFmtId="0" fontId="2" fillId="0" borderId="0"/>
    <xf numFmtId="0" fontId="1" fillId="0" borderId="0"/>
    <xf numFmtId="0" fontId="10" fillId="0" borderId="42" applyNumberFormat="0" applyFill="0" applyAlignment="0" applyProtection="0"/>
    <xf numFmtId="0" fontId="27" fillId="0" borderId="0" applyNumberFormat="0" applyFill="0" applyBorder="0" applyAlignment="0" applyProtection="0">
      <alignment vertical="top"/>
      <protection locked="0"/>
    </xf>
    <xf numFmtId="9" fontId="7" fillId="0" borderId="0" applyFont="0" applyFill="0" applyBorder="0" applyAlignment="0" applyProtection="0"/>
    <xf numFmtId="0" fontId="50" fillId="0" borderId="0"/>
  </cellStyleXfs>
  <cellXfs count="739">
    <xf numFmtId="0" fontId="0" fillId="0" borderId="0" xfId="0"/>
    <xf numFmtId="0" fontId="0" fillId="0" borderId="0" xfId="0" applyFill="1"/>
    <xf numFmtId="0" fontId="7" fillId="0" borderId="0" xfId="0" applyFont="1"/>
    <xf numFmtId="0" fontId="8" fillId="0" borderId="0" xfId="0" applyFont="1"/>
    <xf numFmtId="0" fontId="7" fillId="0" borderId="0" xfId="0" applyFont="1" applyFill="1" applyBorder="1"/>
    <xf numFmtId="0" fontId="8" fillId="0" borderId="1" xfId="0" applyFont="1" applyFill="1" applyBorder="1"/>
    <xf numFmtId="0" fontId="8" fillId="0" borderId="2" xfId="0" applyFont="1" applyBorder="1"/>
    <xf numFmtId="0" fontId="8" fillId="0" borderId="3" xfId="0" applyFont="1" applyBorder="1"/>
    <xf numFmtId="0" fontId="8" fillId="0" borderId="0" xfId="0" applyFont="1" applyFill="1" applyBorder="1"/>
    <xf numFmtId="0" fontId="7" fillId="0" borderId="0" xfId="0" applyFont="1" applyBorder="1"/>
    <xf numFmtId="0" fontId="8" fillId="0" borderId="0" xfId="0" applyFont="1" applyFill="1"/>
    <xf numFmtId="0" fontId="0" fillId="0" borderId="0" xfId="0" applyFill="1" applyBorder="1"/>
    <xf numFmtId="0" fontId="8" fillId="0" borderId="0" xfId="0" applyFont="1" applyBorder="1"/>
    <xf numFmtId="0" fontId="8" fillId="4" borderId="0" xfId="0" applyFont="1" applyFill="1" applyBorder="1"/>
    <xf numFmtId="0" fontId="7" fillId="0" borderId="13" xfId="0" applyFont="1" applyBorder="1"/>
    <xf numFmtId="0" fontId="7" fillId="0" borderId="14" xfId="0" applyFont="1" applyBorder="1"/>
    <xf numFmtId="0" fontId="7" fillId="0" borderId="12" xfId="0" applyFont="1" applyBorder="1"/>
    <xf numFmtId="0" fontId="7" fillId="0" borderId="0" xfId="0" applyFont="1" applyAlignment="1">
      <alignment vertical="top"/>
    </xf>
    <xf numFmtId="0" fontId="7" fillId="0" borderId="0" xfId="0" applyFont="1" applyAlignment="1">
      <alignment wrapText="1"/>
    </xf>
    <xf numFmtId="0" fontId="7" fillId="0" borderId="27" xfId="0" quotePrefix="1" applyFont="1" applyBorder="1" applyAlignment="1">
      <alignment vertical="center"/>
    </xf>
    <xf numFmtId="0" fontId="7" fillId="0" borderId="0" xfId="0" quotePrefix="1" applyFont="1" applyAlignment="1">
      <alignment vertical="center"/>
    </xf>
    <xf numFmtId="0" fontId="7" fillId="0" borderId="0" xfId="0" applyNumberFormat="1" applyFont="1" applyFill="1" applyAlignment="1">
      <alignment horizontal="left" vertical="center" wrapText="1"/>
    </xf>
    <xf numFmtId="0" fontId="0" fillId="0" borderId="0" xfId="0"/>
    <xf numFmtId="0" fontId="9" fillId="2" borderId="0" xfId="0" applyFont="1" applyFill="1"/>
    <xf numFmtId="0" fontId="7" fillId="0" borderId="0" xfId="0" applyFont="1" applyFill="1"/>
    <xf numFmtId="0" fontId="13" fillId="0" borderId="0" xfId="0" applyFont="1" applyFill="1" applyAlignment="1">
      <alignment vertical="center"/>
    </xf>
    <xf numFmtId="0" fontId="5" fillId="0" borderId="0" xfId="0" applyFont="1" applyFill="1" applyAlignment="1">
      <alignment vertical="center"/>
    </xf>
    <xf numFmtId="0" fontId="7" fillId="0" borderId="0" xfId="0" applyFont="1" applyAlignment="1">
      <alignment vertical="center"/>
    </xf>
    <xf numFmtId="0" fontId="14" fillId="0" borderId="0" xfId="0" applyFont="1" applyFill="1" applyBorder="1" applyAlignment="1"/>
    <xf numFmtId="0" fontId="7" fillId="0" borderId="0" xfId="0" applyFont="1" applyAlignment="1">
      <alignment horizontal="left" vertical="center"/>
    </xf>
    <xf numFmtId="0" fontId="12" fillId="0" borderId="0" xfId="0" applyFont="1" applyFill="1" applyBorder="1" applyAlignment="1">
      <alignment horizontal="center" vertical="center" wrapText="1"/>
    </xf>
    <xf numFmtId="0" fontId="13" fillId="0" borderId="0" xfId="0" applyFont="1"/>
    <xf numFmtId="0" fontId="7" fillId="0" borderId="0" xfId="0" applyFont="1" applyAlignment="1">
      <alignment horizontal="center" vertical="center"/>
    </xf>
    <xf numFmtId="0" fontId="7" fillId="0" borderId="0" xfId="0" applyFont="1" applyBorder="1" applyAlignment="1">
      <alignment horizontal="center" vertical="center"/>
    </xf>
    <xf numFmtId="0" fontId="7" fillId="0" borderId="0" xfId="0" applyFont="1"/>
    <xf numFmtId="0" fontId="7" fillId="0" borderId="0" xfId="0" applyFont="1" applyFill="1" applyBorder="1" applyAlignment="1">
      <alignment vertical="center"/>
    </xf>
    <xf numFmtId="0" fontId="7" fillId="0" borderId="0" xfId="0" applyFont="1" applyFill="1" applyBorder="1" applyAlignment="1"/>
    <xf numFmtId="0" fontId="8" fillId="0" borderId="0" xfId="0" applyFont="1" applyAlignment="1">
      <alignment vertical="center"/>
    </xf>
    <xf numFmtId="0" fontId="7" fillId="0" borderId="6" xfId="0" applyFont="1" applyBorder="1" applyAlignment="1">
      <alignment vertical="center"/>
    </xf>
    <xf numFmtId="0" fontId="7" fillId="0" borderId="0" xfId="0" applyFont="1" applyBorder="1" applyAlignment="1">
      <alignment vertical="center"/>
    </xf>
    <xf numFmtId="0" fontId="7" fillId="0" borderId="7" xfId="0" applyFont="1" applyBorder="1" applyAlignment="1">
      <alignment vertical="center"/>
    </xf>
    <xf numFmtId="0" fontId="16" fillId="0" borderId="0" xfId="0" applyFont="1" applyBorder="1" applyAlignment="1"/>
    <xf numFmtId="0" fontId="17" fillId="0" borderId="6" xfId="0" applyFont="1" applyBorder="1" applyAlignment="1">
      <alignment vertical="center"/>
    </xf>
    <xf numFmtId="0" fontId="12" fillId="0" borderId="0" xfId="0" applyFont="1" applyFill="1" applyBorder="1" applyAlignment="1">
      <alignment horizontal="left" vertical="center" wrapText="1"/>
    </xf>
    <xf numFmtId="0" fontId="5" fillId="0" borderId="0" xfId="0" applyFont="1" applyFill="1" applyAlignment="1" applyProtection="1">
      <alignment vertical="center"/>
    </xf>
    <xf numFmtId="0" fontId="5" fillId="0" borderId="0" xfId="0" applyFont="1" applyFill="1" applyAlignment="1" applyProtection="1">
      <alignment vertical="center"/>
      <protection locked="0"/>
    </xf>
    <xf numFmtId="0" fontId="7" fillId="0" borderId="0" xfId="0" applyFont="1" applyFill="1" applyProtection="1">
      <protection locked="0"/>
    </xf>
    <xf numFmtId="0" fontId="19" fillId="0" borderId="0" xfId="0" applyFont="1" applyBorder="1" applyAlignment="1" applyProtection="1">
      <alignment horizontal="left" vertical="top" wrapText="1"/>
      <protection locked="0"/>
    </xf>
    <xf numFmtId="0" fontId="7" fillId="0" borderId="0" xfId="0" applyFont="1" applyProtection="1">
      <protection locked="0"/>
    </xf>
    <xf numFmtId="0" fontId="11" fillId="0" borderId="0" xfId="2" applyFont="1" applyFill="1" applyAlignment="1" applyProtection="1">
      <alignment vertical="center"/>
    </xf>
    <xf numFmtId="0" fontId="12" fillId="0" borderId="0" xfId="0" applyFont="1" applyAlignment="1">
      <alignment horizontal="left" vertical="center"/>
    </xf>
    <xf numFmtId="0" fontId="7" fillId="0" borderId="11" xfId="0" applyFont="1" applyBorder="1"/>
    <xf numFmtId="0" fontId="8" fillId="0" borderId="10" xfId="0" applyFont="1" applyBorder="1" applyAlignment="1">
      <alignment vertical="center"/>
    </xf>
    <xf numFmtId="0" fontId="8" fillId="0" borderId="10" xfId="0" applyFont="1" applyFill="1" applyBorder="1" applyAlignment="1">
      <alignment horizontal="center" vertical="center"/>
    </xf>
    <xf numFmtId="0" fontId="9" fillId="0" borderId="6" xfId="0" applyFont="1" applyFill="1" applyBorder="1" applyAlignment="1">
      <alignment vertical="center"/>
    </xf>
    <xf numFmtId="0" fontId="7" fillId="0" borderId="0" xfId="0" applyFont="1" applyFill="1" applyBorder="1" applyAlignment="1">
      <alignment horizontal="center" vertical="center"/>
    </xf>
    <xf numFmtId="0" fontId="7" fillId="0" borderId="11" xfId="0" applyFont="1" applyBorder="1" applyAlignment="1">
      <alignment vertical="center"/>
    </xf>
    <xf numFmtId="0" fontId="13" fillId="0" borderId="0" xfId="0" applyFont="1" applyFill="1" applyBorder="1" applyAlignment="1">
      <alignment vertical="center"/>
    </xf>
    <xf numFmtId="0" fontId="7" fillId="0" borderId="0" xfId="0" applyFont="1" applyBorder="1" applyAlignment="1">
      <alignment horizontal="left"/>
    </xf>
    <xf numFmtId="0" fontId="13" fillId="0" borderId="0" xfId="0" applyFont="1" applyBorder="1"/>
    <xf numFmtId="0" fontId="8" fillId="0" borderId="0" xfId="0" applyFont="1" applyBorder="1" applyAlignment="1">
      <alignment vertical="center"/>
    </xf>
    <xf numFmtId="0" fontId="8" fillId="0" borderId="0" xfId="0" applyFont="1" applyBorder="1" applyAlignment="1">
      <alignment horizontal="center" vertical="center"/>
    </xf>
    <xf numFmtId="0" fontId="7" fillId="0" borderId="0" xfId="0" quotePrefix="1" applyFont="1" applyBorder="1" applyAlignment="1">
      <alignment vertical="center"/>
    </xf>
    <xf numFmtId="0" fontId="8" fillId="0" borderId="0" xfId="0" applyFont="1" applyFill="1" applyBorder="1" applyAlignment="1">
      <alignment horizontal="center" vertical="center"/>
    </xf>
    <xf numFmtId="164" fontId="7" fillId="0" borderId="0" xfId="0" applyNumberFormat="1" applyFont="1"/>
    <xf numFmtId="0" fontId="21" fillId="0" borderId="0" xfId="0" applyFont="1"/>
    <xf numFmtId="0" fontId="21" fillId="0" borderId="0" xfId="0" applyFont="1" applyAlignment="1">
      <alignment wrapText="1"/>
    </xf>
    <xf numFmtId="0" fontId="19" fillId="0" borderId="0" xfId="0" applyFont="1" applyAlignment="1">
      <alignment wrapText="1"/>
    </xf>
    <xf numFmtId="0" fontId="7" fillId="0" borderId="0" xfId="0" applyFont="1" applyAlignment="1"/>
    <xf numFmtId="0" fontId="21" fillId="4" borderId="0" xfId="0" applyFont="1" applyFill="1" applyAlignment="1">
      <alignment wrapText="1"/>
    </xf>
    <xf numFmtId="0" fontId="12" fillId="0" borderId="0" xfId="0" applyFont="1" applyAlignment="1">
      <alignment wrapText="1"/>
    </xf>
    <xf numFmtId="0" fontId="19" fillId="0" borderId="0" xfId="0" applyFont="1" applyAlignment="1">
      <alignment horizontal="left" wrapText="1"/>
    </xf>
    <xf numFmtId="0" fontId="19" fillId="0" borderId="0" xfId="0" applyFont="1" applyAlignment="1">
      <alignment horizontal="left" wrapText="1" indent="2"/>
    </xf>
    <xf numFmtId="0" fontId="19" fillId="0" borderId="0" xfId="0" applyFont="1" applyAlignment="1">
      <alignment horizontal="left" indent="2"/>
    </xf>
    <xf numFmtId="0" fontId="19" fillId="0" borderId="0" xfId="0" applyFont="1"/>
    <xf numFmtId="0" fontId="19" fillId="0" borderId="0" xfId="0" applyNumberFormat="1" applyFont="1" applyAlignment="1">
      <alignment wrapText="1"/>
    </xf>
    <xf numFmtId="0" fontId="7" fillId="0" borderId="0" xfId="0" applyFont="1" applyFill="1" applyAlignment="1">
      <alignment horizontal="left" wrapText="1"/>
    </xf>
    <xf numFmtId="0" fontId="0" fillId="10" borderId="0" xfId="0" applyFill="1"/>
    <xf numFmtId="0" fontId="15" fillId="0" borderId="0" xfId="0" applyFont="1" applyBorder="1" applyAlignment="1"/>
    <xf numFmtId="0" fontId="7" fillId="0" borderId="0" xfId="0" applyFont="1"/>
    <xf numFmtId="0" fontId="5" fillId="0" borderId="0" xfId="0" applyFont="1" applyFill="1" applyBorder="1" applyAlignment="1">
      <alignment vertical="center"/>
    </xf>
    <xf numFmtId="0" fontId="7" fillId="9" borderId="13" xfId="0" applyFont="1" applyFill="1" applyBorder="1" applyAlignment="1">
      <alignment vertical="center"/>
    </xf>
    <xf numFmtId="0" fontId="7" fillId="0" borderId="15" xfId="0" applyFont="1" applyBorder="1" applyAlignment="1">
      <alignment vertical="center"/>
    </xf>
    <xf numFmtId="0" fontId="7" fillId="0" borderId="16" xfId="0" applyFont="1" applyBorder="1" applyAlignment="1">
      <alignment vertical="center"/>
    </xf>
    <xf numFmtId="0" fontId="17" fillId="0" borderId="15" xfId="0" applyFont="1" applyBorder="1" applyAlignment="1">
      <alignment vertical="center"/>
    </xf>
    <xf numFmtId="0" fontId="7" fillId="0" borderId="0" xfId="0" applyFont="1" applyFill="1" applyAlignment="1">
      <alignment horizontal="center" vertical="center"/>
    </xf>
    <xf numFmtId="0" fontId="12" fillId="0" borderId="0" xfId="0" applyFont="1" applyAlignment="1">
      <alignment horizontal="center" vertical="center"/>
    </xf>
    <xf numFmtId="0" fontId="12" fillId="0" borderId="0" xfId="0" applyFont="1" applyFill="1" applyBorder="1" applyAlignment="1">
      <alignment horizontal="center" vertical="center"/>
    </xf>
    <xf numFmtId="0" fontId="7" fillId="0" borderId="0" xfId="3"/>
    <xf numFmtId="0" fontId="7" fillId="0" borderId="0" xfId="3" applyFont="1"/>
    <xf numFmtId="0" fontId="7" fillId="0" borderId="0" xfId="3" applyFont="1" applyAlignment="1">
      <alignment wrapText="1"/>
    </xf>
    <xf numFmtId="0" fontId="12" fillId="0" borderId="0" xfId="3" applyFont="1" applyAlignment="1">
      <alignment horizontal="left" vertical="center"/>
    </xf>
    <xf numFmtId="0" fontId="15" fillId="0" borderId="0" xfId="3" applyFont="1" applyBorder="1" applyAlignment="1">
      <alignment vertical="center" wrapText="1"/>
    </xf>
    <xf numFmtId="0" fontId="12" fillId="0" borderId="0" xfId="3" applyFont="1" applyAlignment="1">
      <alignment horizontal="left" vertical="center" wrapText="1"/>
    </xf>
    <xf numFmtId="0" fontId="12" fillId="0" borderId="0" xfId="3" applyFont="1" applyBorder="1" applyAlignment="1">
      <alignment vertical="center" wrapText="1"/>
    </xf>
    <xf numFmtId="0" fontId="12" fillId="0" borderId="0" xfId="3" applyFont="1" applyBorder="1" applyAlignment="1">
      <alignment vertical="center"/>
    </xf>
    <xf numFmtId="0" fontId="15" fillId="0" borderId="10" xfId="3" applyNumberFormat="1" applyFont="1" applyBorder="1" applyAlignment="1">
      <alignment horizontal="left" vertical="center" wrapText="1"/>
    </xf>
    <xf numFmtId="0" fontId="12" fillId="0" borderId="9" xfId="3" applyFont="1" applyBorder="1" applyAlignment="1">
      <alignment vertical="center" wrapText="1"/>
    </xf>
    <xf numFmtId="0" fontId="12" fillId="0" borderId="10" xfId="3" applyFont="1" applyBorder="1" applyAlignment="1">
      <alignment vertical="center" wrapText="1"/>
    </xf>
    <xf numFmtId="0" fontId="15" fillId="0" borderId="0" xfId="3" applyFont="1" applyBorder="1" applyAlignment="1">
      <alignment horizontal="left" vertical="center" wrapText="1"/>
    </xf>
    <xf numFmtId="0" fontId="12" fillId="0" borderId="7" xfId="3" applyFont="1" applyBorder="1" applyAlignment="1">
      <alignment vertical="center" wrapText="1"/>
    </xf>
    <xf numFmtId="0" fontId="5" fillId="3" borderId="0" xfId="3" applyFont="1" applyFill="1" applyAlignment="1">
      <alignment vertical="center"/>
    </xf>
    <xf numFmtId="0" fontId="7" fillId="0" borderId="0" xfId="3" applyFont="1" applyFill="1"/>
    <xf numFmtId="0" fontId="7" fillId="0" borderId="0" xfId="3" applyFont="1" applyFill="1" applyAlignment="1">
      <alignment wrapText="1"/>
    </xf>
    <xf numFmtId="0" fontId="5" fillId="10" borderId="0" xfId="3" applyFont="1" applyFill="1" applyAlignment="1">
      <alignment vertical="center"/>
    </xf>
    <xf numFmtId="0" fontId="8" fillId="0" borderId="10" xfId="3" applyNumberFormat="1" applyFont="1" applyBorder="1" applyAlignment="1">
      <alignment horizontal="left" vertical="center" wrapText="1"/>
    </xf>
    <xf numFmtId="0" fontId="8" fillId="0" borderId="0" xfId="3" applyFont="1" applyBorder="1" applyAlignment="1">
      <alignment horizontal="left" vertical="center" wrapText="1"/>
    </xf>
    <xf numFmtId="0" fontId="5" fillId="0" borderId="0" xfId="3" applyFont="1" applyFill="1" applyAlignment="1">
      <alignment vertical="center"/>
    </xf>
    <xf numFmtId="0" fontId="12" fillId="7" borderId="0" xfId="3" applyFont="1" applyFill="1" applyAlignment="1">
      <alignment horizontal="left" vertical="center" wrapText="1"/>
    </xf>
    <xf numFmtId="0" fontId="5" fillId="8" borderId="0" xfId="3" applyFont="1" applyFill="1" applyAlignment="1">
      <alignment vertical="center"/>
    </xf>
    <xf numFmtId="0" fontId="7" fillId="3" borderId="0" xfId="3" applyFont="1" applyFill="1"/>
    <xf numFmtId="0" fontId="7" fillId="3" borderId="0" xfId="3" applyFont="1" applyFill="1" applyAlignment="1">
      <alignment wrapText="1"/>
    </xf>
    <xf numFmtId="0" fontId="12" fillId="0" borderId="0" xfId="0" applyFont="1" applyFill="1" applyAlignment="1">
      <alignment horizontal="center" vertical="center"/>
    </xf>
    <xf numFmtId="0" fontId="8" fillId="0" borderId="0" xfId="0" applyNumberFormat="1" applyFont="1" applyFill="1" applyBorder="1" applyAlignment="1">
      <alignment horizontal="left" vertical="center" wrapText="1"/>
    </xf>
    <xf numFmtId="0" fontId="7" fillId="0" borderId="28" xfId="0" applyFont="1" applyFill="1" applyBorder="1" applyAlignment="1">
      <alignment horizontal="center" vertical="center"/>
    </xf>
    <xf numFmtId="0" fontId="7" fillId="0" borderId="0" xfId="0" quotePrefix="1" applyFont="1"/>
    <xf numFmtId="0" fontId="22" fillId="9" borderId="31" xfId="0" applyFont="1" applyFill="1" applyBorder="1" applyAlignment="1" applyProtection="1">
      <alignment horizontal="center" vertical="center" wrapText="1"/>
      <protection locked="0"/>
    </xf>
    <xf numFmtId="0" fontId="22" fillId="9" borderId="32" xfId="0" applyFont="1" applyFill="1" applyBorder="1" applyAlignment="1" applyProtection="1">
      <alignment horizontal="center" vertical="center" wrapText="1"/>
      <protection locked="0"/>
    </xf>
    <xf numFmtId="0" fontId="7" fillId="0" borderId="0" xfId="0" applyFont="1" applyFill="1" applyBorder="1" applyProtection="1">
      <protection locked="0"/>
    </xf>
    <xf numFmtId="0" fontId="11" fillId="0" borderId="0" xfId="2" applyBorder="1" applyAlignment="1" applyProtection="1"/>
    <xf numFmtId="0" fontId="23" fillId="9" borderId="30" xfId="0" applyFont="1" applyFill="1" applyBorder="1" applyAlignment="1" applyProtection="1">
      <alignment horizontal="center" vertical="center" wrapText="1"/>
      <protection locked="0"/>
    </xf>
    <xf numFmtId="0" fontId="23" fillId="9" borderId="31" xfId="0" applyFont="1" applyFill="1" applyBorder="1" applyAlignment="1" applyProtection="1">
      <alignment horizontal="center" vertical="center" wrapText="1"/>
      <protection locked="0"/>
    </xf>
    <xf numFmtId="0" fontId="0" fillId="12" borderId="0" xfId="0" applyFill="1"/>
    <xf numFmtId="0" fontId="7" fillId="12" borderId="0" xfId="0" applyFont="1" applyFill="1" applyAlignment="1">
      <alignment wrapText="1"/>
    </xf>
    <xf numFmtId="0" fontId="7" fillId="12" borderId="0" xfId="0" applyFont="1" applyFill="1"/>
    <xf numFmtId="0" fontId="7" fillId="12" borderId="0" xfId="0" applyFont="1" applyFill="1" applyBorder="1" applyAlignment="1"/>
    <xf numFmtId="0" fontId="0" fillId="0" borderId="0" xfId="0" applyAlignment="1">
      <alignment horizontal="center"/>
    </xf>
    <xf numFmtId="0" fontId="7" fillId="0" borderId="0" xfId="0" applyFont="1" applyAlignment="1">
      <alignment horizontal="center"/>
    </xf>
    <xf numFmtId="0" fontId="0" fillId="0" borderId="0" xfId="0" applyAlignment="1">
      <alignment vertical="center" wrapText="1"/>
    </xf>
    <xf numFmtId="0" fontId="7" fillId="0" borderId="0" xfId="0" applyFont="1" applyFill="1" applyBorder="1" applyAlignment="1">
      <alignment horizontal="left" vertical="center"/>
    </xf>
    <xf numFmtId="0" fontId="24" fillId="0" borderId="40" xfId="0" applyFont="1" applyFill="1" applyBorder="1" applyAlignment="1">
      <alignment horizontal="left" vertical="center"/>
    </xf>
    <xf numFmtId="0" fontId="8" fillId="13" borderId="28" xfId="0" applyFont="1" applyFill="1" applyBorder="1" applyAlignment="1">
      <alignment horizontal="center" vertical="center" wrapText="1"/>
    </xf>
    <xf numFmtId="0" fontId="8" fillId="0" borderId="0" xfId="0" applyFont="1" applyFill="1" applyBorder="1" applyAlignment="1">
      <alignment horizontal="left" vertical="center"/>
    </xf>
    <xf numFmtId="0" fontId="8" fillId="14" borderId="28"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left" vertical="center"/>
    </xf>
    <xf numFmtId="15" fontId="7" fillId="0" borderId="0" xfId="0" applyNumberFormat="1" applyFont="1" applyFill="1" applyBorder="1" applyAlignment="1">
      <alignment horizontal="center" vertical="center"/>
    </xf>
    <xf numFmtId="0" fontId="25" fillId="0" borderId="0" xfId="0" applyFont="1" applyFill="1" applyBorder="1" applyAlignment="1">
      <alignment horizontal="center" vertical="center"/>
    </xf>
    <xf numFmtId="0" fontId="26" fillId="0" borderId="0" xfId="0" applyFont="1" applyFill="1" applyBorder="1" applyAlignment="1">
      <alignment horizontal="left" vertical="center"/>
    </xf>
    <xf numFmtId="0" fontId="28" fillId="0" borderId="0" xfId="9" applyFont="1" applyFill="1" applyAlignment="1" applyProtection="1">
      <alignment horizontal="right" vertical="center"/>
    </xf>
    <xf numFmtId="0" fontId="0" fillId="0" borderId="0" xfId="0" applyAlignment="1">
      <alignment wrapText="1"/>
    </xf>
    <xf numFmtId="0" fontId="31" fillId="0" borderId="43" xfId="0" applyFont="1" applyBorder="1" applyAlignment="1">
      <alignment horizontal="center" vertical="center"/>
    </xf>
    <xf numFmtId="0" fontId="31" fillId="0" borderId="44" xfId="0" applyFont="1" applyBorder="1" applyAlignment="1">
      <alignment horizontal="center" vertical="center"/>
    </xf>
    <xf numFmtId="0" fontId="31" fillId="0" borderId="45" xfId="0" applyFont="1" applyBorder="1" applyAlignment="1">
      <alignment horizontal="center" vertical="center"/>
    </xf>
    <xf numFmtId="0" fontId="31" fillId="0" borderId="46" xfId="0" applyFont="1" applyBorder="1" applyAlignment="1">
      <alignment horizontal="center" vertical="center"/>
    </xf>
    <xf numFmtId="0" fontId="31" fillId="0" borderId="47" xfId="0" applyFont="1" applyBorder="1" applyAlignment="1">
      <alignment horizontal="center" vertical="center"/>
    </xf>
    <xf numFmtId="0" fontId="31" fillId="0" borderId="48" xfId="0" applyFont="1" applyBorder="1" applyAlignment="1">
      <alignment horizontal="center" vertical="center"/>
    </xf>
    <xf numFmtId="0" fontId="31" fillId="0" borderId="49" xfId="0" applyFont="1" applyBorder="1" applyAlignment="1">
      <alignment horizontal="center" vertical="center"/>
    </xf>
    <xf numFmtId="0" fontId="31" fillId="0" borderId="50" xfId="0" applyFont="1" applyBorder="1" applyAlignment="1">
      <alignment horizontal="center" vertical="center"/>
    </xf>
    <xf numFmtId="0" fontId="31" fillId="0" borderId="51" xfId="0" applyFont="1" applyBorder="1" applyAlignment="1">
      <alignment horizontal="center" vertical="center"/>
    </xf>
    <xf numFmtId="0" fontId="31" fillId="0" borderId="52" xfId="0" applyFont="1" applyBorder="1" applyAlignment="1">
      <alignment horizontal="center" vertical="center"/>
    </xf>
    <xf numFmtId="0" fontId="31" fillId="0" borderId="53" xfId="0" applyFont="1" applyBorder="1" applyAlignment="1">
      <alignment horizontal="center" vertical="center"/>
    </xf>
    <xf numFmtId="0" fontId="31" fillId="0" borderId="54" xfId="0" applyFont="1" applyBorder="1" applyAlignment="1">
      <alignment horizontal="center" vertical="center"/>
    </xf>
    <xf numFmtId="0" fontId="31" fillId="0" borderId="55" xfId="0" applyFont="1" applyBorder="1" applyAlignment="1">
      <alignment horizontal="center" vertical="center"/>
    </xf>
    <xf numFmtId="0" fontId="31" fillId="0" borderId="56" xfId="0" applyFont="1" applyBorder="1" applyAlignment="1">
      <alignment horizontal="center" vertical="center"/>
    </xf>
    <xf numFmtId="0" fontId="7" fillId="0" borderId="34" xfId="0" applyFont="1" applyFill="1" applyBorder="1" applyAlignment="1" applyProtection="1">
      <alignment horizontal="left" vertical="center"/>
    </xf>
    <xf numFmtId="0" fontId="8" fillId="13" borderId="0" xfId="0" applyFont="1" applyFill="1" applyAlignment="1">
      <alignment horizontal="center" vertical="center" wrapText="1"/>
    </xf>
    <xf numFmtId="0" fontId="8" fillId="0" borderId="0" xfId="0" applyFont="1" applyFill="1" applyBorder="1" applyAlignment="1">
      <alignment horizontal="center" vertical="center" wrapText="1"/>
    </xf>
    <xf numFmtId="168" fontId="6" fillId="16" borderId="16" xfId="0" applyNumberFormat="1" applyFont="1" applyFill="1" applyBorder="1" applyAlignment="1">
      <alignment horizontal="center" vertical="center" wrapText="1"/>
    </xf>
    <xf numFmtId="168" fontId="6" fillId="16" borderId="0" xfId="0" applyNumberFormat="1" applyFont="1" applyFill="1" applyBorder="1" applyAlignment="1">
      <alignment horizontal="center" vertical="center" wrapText="1"/>
    </xf>
    <xf numFmtId="168" fontId="6" fillId="16" borderId="15" xfId="0" applyNumberFormat="1" applyFont="1" applyFill="1" applyBorder="1" applyAlignment="1">
      <alignment horizontal="center" vertical="center" wrapText="1"/>
    </xf>
    <xf numFmtId="168" fontId="6" fillId="16" borderId="7" xfId="0" applyNumberFormat="1" applyFont="1" applyFill="1" applyBorder="1" applyAlignment="1">
      <alignment horizontal="center" vertical="center" wrapText="1"/>
    </xf>
    <xf numFmtId="168" fontId="6" fillId="16" borderId="2" xfId="0" applyNumberFormat="1" applyFont="1" applyFill="1" applyBorder="1" applyAlignment="1">
      <alignment horizontal="center" vertical="center" wrapText="1"/>
    </xf>
    <xf numFmtId="0" fontId="8" fillId="13" borderId="2"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0" fontId="6" fillId="16" borderId="3" xfId="0" applyNumberFormat="1" applyFont="1" applyFill="1" applyBorder="1" applyAlignment="1">
      <alignment horizontal="center" vertical="center" wrapText="1"/>
    </xf>
    <xf numFmtId="0" fontId="6" fillId="16" borderId="2" xfId="0" applyNumberFormat="1" applyFont="1" applyFill="1" applyBorder="1" applyAlignment="1">
      <alignment horizontal="center" vertical="center" wrapText="1"/>
    </xf>
    <xf numFmtId="0" fontId="6" fillId="16" borderId="39" xfId="0" applyNumberFormat="1" applyFont="1" applyFill="1" applyBorder="1" applyAlignment="1">
      <alignment horizontal="center" vertical="center" wrapText="1"/>
    </xf>
    <xf numFmtId="0" fontId="8" fillId="0" borderId="0" xfId="0" applyNumberFormat="1" applyFont="1" applyAlignment="1">
      <alignment horizontal="center" vertical="center" wrapText="1"/>
    </xf>
    <xf numFmtId="0" fontId="8" fillId="0" borderId="0" xfId="0" applyFont="1" applyFill="1" applyAlignment="1">
      <alignment wrapText="1"/>
    </xf>
    <xf numFmtId="0" fontId="8" fillId="21" borderId="33" xfId="0" applyFont="1" applyFill="1" applyBorder="1"/>
    <xf numFmtId="0" fontId="5" fillId="0" borderId="0" xfId="0" applyFont="1" applyFill="1" applyAlignment="1">
      <alignment vertical="center" wrapText="1"/>
    </xf>
    <xf numFmtId="0" fontId="0" fillId="0" borderId="0" xfId="0" applyAlignment="1">
      <alignment horizontal="center" wrapText="1"/>
    </xf>
    <xf numFmtId="0" fontId="0" fillId="0" borderId="0" xfId="0" applyAlignment="1">
      <alignment horizontal="left"/>
    </xf>
    <xf numFmtId="0" fontId="7" fillId="0" borderId="0" xfId="0" applyFont="1" applyAlignment="1">
      <alignment horizontal="center" wrapText="1"/>
    </xf>
    <xf numFmtId="0" fontId="7" fillId="0" borderId="0" xfId="0" applyFont="1" applyAlignment="1">
      <alignment horizontal="left" vertical="center" wrapText="1"/>
    </xf>
    <xf numFmtId="0" fontId="7" fillId="13" borderId="68" xfId="0" applyFont="1" applyFill="1" applyBorder="1" applyAlignment="1">
      <alignment horizontal="center" vertical="center" wrapText="1"/>
    </xf>
    <xf numFmtId="166" fontId="7" fillId="13" borderId="69" xfId="0" applyNumberFormat="1" applyFont="1" applyFill="1" applyBorder="1" applyAlignment="1">
      <alignment horizontal="center" vertical="center" wrapText="1"/>
    </xf>
    <xf numFmtId="0" fontId="7" fillId="13" borderId="69" xfId="0" applyFont="1" applyFill="1" applyBorder="1" applyAlignment="1">
      <alignment horizontal="center" vertical="center" wrapText="1"/>
    </xf>
    <xf numFmtId="0" fontId="8" fillId="13" borderId="60" xfId="0" applyFont="1" applyFill="1" applyBorder="1" applyAlignment="1">
      <alignment horizontal="center" vertical="center"/>
    </xf>
    <xf numFmtId="0" fontId="8" fillId="13" borderId="17" xfId="0" applyFont="1" applyFill="1" applyBorder="1" applyAlignment="1">
      <alignment horizontal="right" vertical="center"/>
    </xf>
    <xf numFmtId="0" fontId="8" fillId="13" borderId="7" xfId="0" applyFont="1" applyFill="1" applyBorder="1" applyAlignment="1">
      <alignment horizontal="center" vertical="center"/>
    </xf>
    <xf numFmtId="0" fontId="8" fillId="13" borderId="15" xfId="0" applyFont="1" applyFill="1" applyBorder="1" applyAlignment="1">
      <alignment horizontal="right" vertical="center"/>
    </xf>
    <xf numFmtId="0" fontId="8" fillId="13" borderId="7" xfId="0" applyFont="1" applyFill="1" applyBorder="1" applyAlignment="1">
      <alignment horizontal="right" vertical="center"/>
    </xf>
    <xf numFmtId="0" fontId="7" fillId="13" borderId="71" xfId="0" applyFont="1" applyFill="1" applyBorder="1" applyAlignment="1">
      <alignment horizontal="center" vertical="center" wrapText="1"/>
    </xf>
    <xf numFmtId="166" fontId="7" fillId="13" borderId="72" xfId="0" applyNumberFormat="1" applyFont="1" applyFill="1" applyBorder="1" applyAlignment="1">
      <alignment horizontal="center" vertical="center" wrapText="1"/>
    </xf>
    <xf numFmtId="0" fontId="7" fillId="13" borderId="72" xfId="0" applyFont="1" applyFill="1" applyBorder="1" applyAlignment="1">
      <alignment horizontal="center" vertical="center" wrapText="1"/>
    </xf>
    <xf numFmtId="0" fontId="8" fillId="13" borderId="66" xfId="0" applyFont="1" applyFill="1" applyBorder="1" applyAlignment="1">
      <alignment horizontal="right" vertical="center"/>
    </xf>
    <xf numFmtId="0" fontId="8" fillId="13" borderId="12" xfId="0" applyFont="1" applyFill="1" applyBorder="1" applyAlignment="1">
      <alignment horizontal="right" vertical="center"/>
    </xf>
    <xf numFmtId="0" fontId="14" fillId="9" borderId="28"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38" fillId="0" borderId="0" xfId="0" applyFont="1" applyFill="1" applyBorder="1" applyAlignment="1">
      <alignment horizontal="center" vertical="center"/>
    </xf>
    <xf numFmtId="0" fontId="8" fillId="0" borderId="0" xfId="0" applyFont="1" applyAlignment="1">
      <alignment horizontal="left" vertical="center" wrapText="1"/>
    </xf>
    <xf numFmtId="0" fontId="7" fillId="0" borderId="0" xfId="0" applyFont="1" applyFill="1" applyBorder="1" applyAlignment="1">
      <alignment horizontal="left" vertical="center" wrapText="1"/>
    </xf>
    <xf numFmtId="169" fontId="7" fillId="0" borderId="0" xfId="0" applyNumberFormat="1" applyFont="1" applyFill="1" applyBorder="1" applyAlignment="1">
      <alignment vertical="center"/>
    </xf>
    <xf numFmtId="0" fontId="8" fillId="0" borderId="0" xfId="0" applyFont="1" applyFill="1" applyAlignment="1">
      <alignment horizontal="center" vertical="center" wrapText="1"/>
    </xf>
    <xf numFmtId="0" fontId="8" fillId="0" borderId="0" xfId="0" applyFont="1" applyFill="1" applyAlignment="1">
      <alignment horizontal="left" vertical="center"/>
    </xf>
    <xf numFmtId="0" fontId="7" fillId="0" borderId="0" xfId="0" applyFont="1" applyFill="1" applyAlignment="1">
      <alignment horizontal="left" vertical="center"/>
    </xf>
    <xf numFmtId="169" fontId="7" fillId="0" borderId="0" xfId="0" applyNumberFormat="1" applyFont="1" applyFill="1" applyBorder="1" applyAlignment="1">
      <alignment horizontal="center" vertical="center"/>
    </xf>
    <xf numFmtId="0" fontId="39" fillId="0" borderId="0" xfId="0" applyFont="1" applyFill="1" applyBorder="1" applyAlignment="1">
      <alignment horizontal="center" vertical="center"/>
    </xf>
    <xf numFmtId="169" fontId="7" fillId="0" borderId="28" xfId="0" applyNumberFormat="1" applyFont="1" applyFill="1" applyBorder="1" applyAlignment="1">
      <alignment horizontal="center" vertical="center"/>
    </xf>
    <xf numFmtId="0" fontId="8" fillId="0" borderId="0" xfId="0" applyNumberFormat="1" applyFont="1" applyAlignment="1">
      <alignment horizontal="left" vertical="center" wrapText="1"/>
    </xf>
    <xf numFmtId="0" fontId="21" fillId="12" borderId="29" xfId="0" applyFont="1" applyFill="1" applyBorder="1" applyAlignment="1">
      <alignment horizontal="center"/>
    </xf>
    <xf numFmtId="0" fontId="8" fillId="8" borderId="29" xfId="0" applyFont="1" applyFill="1" applyBorder="1"/>
    <xf numFmtId="0" fontId="14" fillId="9" borderId="75" xfId="0" applyFont="1" applyFill="1" applyBorder="1"/>
    <xf numFmtId="0" fontId="14" fillId="9" borderId="78" xfId="0" applyFont="1" applyFill="1" applyBorder="1"/>
    <xf numFmtId="0" fontId="8" fillId="0" borderId="8" xfId="0" applyNumberFormat="1" applyFont="1" applyBorder="1" applyAlignment="1">
      <alignment horizontal="right"/>
    </xf>
    <xf numFmtId="0" fontId="8" fillId="0" borderId="0" xfId="0" applyNumberFormat="1" applyFont="1"/>
    <xf numFmtId="0" fontId="8" fillId="0" borderId="8" xfId="0" applyFont="1" applyFill="1" applyBorder="1" applyAlignment="1">
      <alignment horizontal="center"/>
    </xf>
    <xf numFmtId="0" fontId="8" fillId="0" borderId="6" xfId="0" applyFont="1" applyFill="1" applyBorder="1"/>
    <xf numFmtId="0" fontId="8" fillId="0" borderId="6" xfId="0" applyFont="1" applyBorder="1"/>
    <xf numFmtId="0" fontId="7" fillId="0" borderId="41" xfId="0" applyNumberFormat="1" applyFont="1" applyFill="1" applyBorder="1"/>
    <xf numFmtId="0" fontId="7" fillId="0" borderId="41" xfId="0" applyNumberFormat="1" applyFont="1" applyBorder="1"/>
    <xf numFmtId="0" fontId="8" fillId="0" borderId="0" xfId="0" applyFont="1" applyAlignment="1">
      <alignment horizontal="right"/>
    </xf>
    <xf numFmtId="0" fontId="8" fillId="0" borderId="0" xfId="0" applyFont="1" applyBorder="1" applyAlignment="1">
      <alignment wrapText="1"/>
    </xf>
    <xf numFmtId="0" fontId="8" fillId="12" borderId="0" xfId="0" applyFont="1" applyFill="1"/>
    <xf numFmtId="0" fontId="41" fillId="12" borderId="35" xfId="0" applyFont="1" applyFill="1" applyBorder="1"/>
    <xf numFmtId="165" fontId="0" fillId="0" borderId="0" xfId="0" applyNumberFormat="1"/>
    <xf numFmtId="0" fontId="7" fillId="0" borderId="10" xfId="0" applyFont="1" applyBorder="1"/>
    <xf numFmtId="165" fontId="8" fillId="0" borderId="0" xfId="0" applyNumberFormat="1" applyFont="1" applyBorder="1" applyAlignment="1">
      <alignment wrapText="1"/>
    </xf>
    <xf numFmtId="0" fontId="8" fillId="0" borderId="0" xfId="0" applyFont="1" applyFill="1" applyBorder="1" applyAlignment="1">
      <alignment wrapText="1"/>
    </xf>
    <xf numFmtId="0" fontId="8" fillId="0" borderId="10" xfId="0" applyFont="1" applyFill="1" applyBorder="1" applyAlignment="1">
      <alignment wrapText="1"/>
    </xf>
    <xf numFmtId="0" fontId="8" fillId="0" borderId="10" xfId="0" applyFont="1" applyBorder="1" applyAlignment="1">
      <alignment wrapText="1"/>
    </xf>
    <xf numFmtId="0" fontId="8" fillId="0" borderId="0" xfId="0" applyNumberFormat="1" applyFont="1" applyBorder="1" applyAlignment="1">
      <alignment wrapText="1"/>
    </xf>
    <xf numFmtId="0" fontId="8" fillId="23" borderId="0" xfId="0" applyFont="1" applyFill="1"/>
    <xf numFmtId="0" fontId="8" fillId="0" borderId="10" xfId="0" applyFont="1" applyBorder="1" applyAlignment="1"/>
    <xf numFmtId="0" fontId="42" fillId="0" borderId="0" xfId="0" applyFont="1"/>
    <xf numFmtId="0" fontId="12" fillId="0" borderId="0" xfId="0" applyFont="1"/>
    <xf numFmtId="0" fontId="7" fillId="4" borderId="0" xfId="0" applyFont="1" applyFill="1"/>
    <xf numFmtId="16" fontId="7" fillId="0" borderId="0" xfId="0" quotePrefix="1" applyNumberFormat="1" applyFont="1"/>
    <xf numFmtId="0" fontId="15" fillId="0" borderId="0" xfId="0" applyFont="1"/>
    <xf numFmtId="0" fontId="12" fillId="0" borderId="0" xfId="0" applyFont="1" applyAlignment="1"/>
    <xf numFmtId="0" fontId="15" fillId="0" borderId="0" xfId="0" applyFont="1" applyAlignment="1"/>
    <xf numFmtId="0" fontId="18" fillId="2" borderId="0" xfId="0" applyFont="1" applyFill="1" applyBorder="1" applyAlignment="1">
      <alignment vertical="top" wrapText="1"/>
    </xf>
    <xf numFmtId="0" fontId="45" fillId="0" borderId="0" xfId="1" applyFont="1"/>
    <xf numFmtId="0" fontId="45" fillId="0" borderId="0" xfId="1" applyFont="1" applyFill="1"/>
    <xf numFmtId="0" fontId="12" fillId="0" borderId="0" xfId="0" applyFont="1" applyFill="1" applyAlignment="1">
      <alignment wrapText="1"/>
    </xf>
    <xf numFmtId="0" fontId="7" fillId="12" borderId="0" xfId="0" applyFont="1" applyFill="1" applyAlignment="1">
      <alignment vertical="center"/>
    </xf>
    <xf numFmtId="0" fontId="7" fillId="0" borderId="0" xfId="0" applyFont="1" applyFill="1" applyAlignment="1">
      <alignment horizontal="center"/>
    </xf>
    <xf numFmtId="0" fontId="7" fillId="0" borderId="0" xfId="0" applyFont="1" applyAlignment="1">
      <alignment vertical="center" wrapText="1"/>
    </xf>
    <xf numFmtId="0" fontId="7" fillId="18" borderId="33" xfId="0" applyFont="1" applyFill="1" applyBorder="1"/>
    <xf numFmtId="0" fontId="7" fillId="17" borderId="75" xfId="0" applyFont="1" applyFill="1" applyBorder="1"/>
    <xf numFmtId="165" fontId="7" fillId="0" borderId="10" xfId="0" applyNumberFormat="1" applyFont="1" applyFill="1" applyBorder="1" applyAlignment="1">
      <alignment horizontal="center" vertical="center"/>
    </xf>
    <xf numFmtId="165" fontId="7" fillId="0" borderId="58" xfId="0" applyNumberFormat="1" applyFont="1" applyFill="1" applyBorder="1" applyAlignment="1">
      <alignment horizontal="center" vertical="center"/>
    </xf>
    <xf numFmtId="165" fontId="7" fillId="0" borderId="57" xfId="0" applyNumberFormat="1" applyFont="1" applyFill="1" applyBorder="1" applyAlignment="1">
      <alignment horizontal="center" vertical="center" wrapText="1"/>
    </xf>
    <xf numFmtId="165" fontId="7" fillId="0" borderId="10" xfId="0" applyNumberFormat="1" applyFont="1" applyFill="1" applyBorder="1" applyAlignment="1" applyProtection="1">
      <alignment horizontal="center" vertical="center"/>
    </xf>
    <xf numFmtId="165" fontId="7" fillId="0" borderId="11" xfId="0" applyNumberFormat="1" applyFont="1" applyFill="1" applyBorder="1" applyAlignment="1">
      <alignment horizontal="center" vertical="center"/>
    </xf>
    <xf numFmtId="0" fontId="7" fillId="0" borderId="0" xfId="0" applyFont="1" applyAlignment="1">
      <alignment horizontal="left"/>
    </xf>
    <xf numFmtId="0" fontId="7" fillId="0" borderId="0" xfId="0" applyFont="1" applyFill="1" applyAlignment="1">
      <alignment horizontal="center" wrapText="1"/>
    </xf>
    <xf numFmtId="0" fontId="7" fillId="0" borderId="0" xfId="0" applyFont="1" applyBorder="1" applyAlignment="1">
      <alignment horizontal="center"/>
    </xf>
    <xf numFmtId="0" fontId="7" fillId="0" borderId="0" xfId="0" applyNumberFormat="1" applyFont="1" applyBorder="1"/>
    <xf numFmtId="0" fontId="7" fillId="0" borderId="41" xfId="0" applyFont="1" applyBorder="1"/>
    <xf numFmtId="0" fontId="7" fillId="0" borderId="29" xfId="0" applyFont="1" applyBorder="1"/>
    <xf numFmtId="0" fontId="7" fillId="0" borderId="29" xfId="0" applyNumberFormat="1" applyFont="1" applyBorder="1"/>
    <xf numFmtId="9" fontId="7" fillId="0" borderId="0" xfId="0" applyNumberFormat="1" applyFont="1"/>
    <xf numFmtId="0" fontId="7" fillId="0" borderId="6" xfId="0" applyFont="1" applyBorder="1"/>
    <xf numFmtId="0" fontId="7" fillId="0" borderId="7" xfId="0" applyFont="1" applyBorder="1"/>
    <xf numFmtId="0" fontId="7" fillId="0" borderId="8" xfId="0" applyFont="1" applyBorder="1"/>
    <xf numFmtId="0" fontId="7" fillId="0" borderId="9" xfId="0" applyFont="1" applyBorder="1"/>
    <xf numFmtId="0" fontId="7" fillId="0" borderId="10" xfId="0" applyFont="1" applyBorder="1" applyAlignment="1">
      <alignment horizontal="center"/>
    </xf>
    <xf numFmtId="0" fontId="7" fillId="0" borderId="0" xfId="0" applyNumberFormat="1" applyFont="1"/>
    <xf numFmtId="0" fontId="7" fillId="0" borderId="7" xfId="0" applyFont="1" applyFill="1" applyBorder="1"/>
    <xf numFmtId="0" fontId="7" fillId="0" borderId="10" xfId="0" applyFont="1" applyFill="1" applyBorder="1" applyAlignment="1">
      <alignment horizontal="center"/>
    </xf>
    <xf numFmtId="0" fontId="7" fillId="0" borderId="9" xfId="0" applyFont="1" applyFill="1" applyBorder="1" applyAlignment="1">
      <alignment horizontal="center"/>
    </xf>
    <xf numFmtId="0" fontId="7" fillId="0" borderId="10" xfId="0" applyFont="1" applyFill="1" applyBorder="1"/>
    <xf numFmtId="0" fontId="7" fillId="0" borderId="29" xfId="0" applyFont="1" applyBorder="1" applyAlignment="1">
      <alignment horizontal="center"/>
    </xf>
    <xf numFmtId="14" fontId="7" fillId="0" borderId="0" xfId="0" applyNumberFormat="1" applyFont="1" applyFill="1" applyBorder="1"/>
    <xf numFmtId="0" fontId="7" fillId="0" borderId="6" xfId="0" applyNumberFormat="1" applyFont="1" applyBorder="1"/>
    <xf numFmtId="9" fontId="7" fillId="0" borderId="7" xfId="10" applyFont="1" applyBorder="1"/>
    <xf numFmtId="0" fontId="7" fillId="0" borderId="8" xfId="0" applyNumberFormat="1" applyFont="1" applyFill="1" applyBorder="1"/>
    <xf numFmtId="9" fontId="7" fillId="0" borderId="9" xfId="10" applyFont="1" applyBorder="1"/>
    <xf numFmtId="15" fontId="7" fillId="0" borderId="0" xfId="0" applyNumberFormat="1" applyFont="1"/>
    <xf numFmtId="15" fontId="7" fillId="0" borderId="0" xfId="0" applyNumberFormat="1" applyFont="1" applyBorder="1"/>
    <xf numFmtId="0" fontId="7" fillId="12" borderId="8" xfId="0" applyFont="1" applyFill="1" applyBorder="1"/>
    <xf numFmtId="0" fontId="46" fillId="12" borderId="79" xfId="8" applyFont="1" applyFill="1" applyBorder="1"/>
    <xf numFmtId="165" fontId="7" fillId="0" borderId="0" xfId="0" applyNumberFormat="1" applyFont="1"/>
    <xf numFmtId="165" fontId="7" fillId="0" borderId="9" xfId="0" applyNumberFormat="1" applyFont="1" applyBorder="1"/>
    <xf numFmtId="0" fontId="7" fillId="23" borderId="0" xfId="0" applyFont="1" applyFill="1"/>
    <xf numFmtId="0" fontId="7" fillId="0" borderId="10" xfId="0" applyFont="1" applyBorder="1" applyAlignment="1">
      <alignment wrapText="1"/>
    </xf>
    <xf numFmtId="165" fontId="7" fillId="0" borderId="0" xfId="0" applyNumberFormat="1" applyFont="1" applyBorder="1"/>
    <xf numFmtId="0" fontId="7" fillId="22" borderId="0" xfId="0" applyFont="1" applyFill="1"/>
    <xf numFmtId="165" fontId="7" fillId="0" borderId="10" xfId="0" applyNumberFormat="1" applyFont="1" applyBorder="1"/>
    <xf numFmtId="0" fontId="7" fillId="0" borderId="10" xfId="0" applyNumberFormat="1" applyFont="1" applyBorder="1"/>
    <xf numFmtId="0" fontId="7" fillId="12" borderId="0" xfId="0" applyFont="1" applyFill="1" applyBorder="1"/>
    <xf numFmtId="0" fontId="50" fillId="0" borderId="0" xfId="11"/>
    <xf numFmtId="0" fontId="7" fillId="0" borderId="0" xfId="11" applyFont="1"/>
    <xf numFmtId="0" fontId="21" fillId="24" borderId="0" xfId="0" applyFont="1" applyFill="1" applyAlignment="1">
      <alignment wrapText="1"/>
    </xf>
    <xf numFmtId="0" fontId="21" fillId="24" borderId="0" xfId="0" applyFont="1" applyFill="1"/>
    <xf numFmtId="0" fontId="7" fillId="24" borderId="0" xfId="0" applyFont="1" applyFill="1"/>
    <xf numFmtId="0" fontId="8" fillId="24" borderId="0" xfId="0" applyFont="1" applyFill="1"/>
    <xf numFmtId="0" fontId="7" fillId="0" borderId="6" xfId="0" applyFont="1" applyFill="1" applyBorder="1"/>
    <xf numFmtId="0" fontId="7" fillId="0" borderId="7" xfId="0" applyFont="1" applyFill="1" applyBorder="1" applyAlignment="1">
      <alignment wrapText="1"/>
    </xf>
    <xf numFmtId="0" fontId="7" fillId="0" borderId="9" xfId="0" applyFont="1" applyBorder="1" applyAlignment="1">
      <alignment wrapText="1"/>
    </xf>
    <xf numFmtId="0" fontId="9" fillId="12" borderId="0" xfId="0" applyFont="1" applyFill="1"/>
    <xf numFmtId="0" fontId="0" fillId="0" borderId="0" xfId="0"/>
    <xf numFmtId="0" fontId="7" fillId="4" borderId="0" xfId="3" applyFont="1" applyFill="1"/>
    <xf numFmtId="0" fontId="7" fillId="4" borderId="0" xfId="3" applyFont="1" applyFill="1" applyAlignment="1">
      <alignment wrapText="1"/>
    </xf>
    <xf numFmtId="0" fontId="21" fillId="12" borderId="0" xfId="0" applyFont="1" applyFill="1" applyBorder="1"/>
    <xf numFmtId="0" fontId="7" fillId="12" borderId="81" xfId="0" applyFont="1" applyFill="1" applyBorder="1"/>
    <xf numFmtId="0" fontId="7" fillId="12" borderId="80" xfId="0" applyFont="1" applyFill="1" applyBorder="1"/>
    <xf numFmtId="0" fontId="7" fillId="0" borderId="0" xfId="11" applyFont="1" applyAlignment="1"/>
    <xf numFmtId="0" fontId="12" fillId="10" borderId="69" xfId="0" applyFont="1" applyFill="1" applyBorder="1" applyAlignment="1">
      <alignment horizontal="center" vertical="center"/>
    </xf>
    <xf numFmtId="167" fontId="7" fillId="0" borderId="29" xfId="0" applyNumberFormat="1" applyFont="1" applyFill="1" applyBorder="1" applyAlignment="1" applyProtection="1">
      <alignment horizontal="center" vertical="center"/>
    </xf>
    <xf numFmtId="167" fontId="7" fillId="0" borderId="29" xfId="0" applyNumberFormat="1" applyFont="1" applyBorder="1" applyAlignment="1" applyProtection="1">
      <alignment horizontal="center" vertical="center"/>
    </xf>
    <xf numFmtId="0" fontId="7" fillId="0" borderId="0" xfId="0" applyFont="1" applyFill="1" applyAlignment="1">
      <alignment wrapText="1"/>
    </xf>
    <xf numFmtId="0" fontId="8" fillId="16" borderId="15" xfId="0" applyFont="1" applyFill="1" applyBorder="1" applyAlignment="1">
      <alignment horizontal="right" vertical="center"/>
    </xf>
    <xf numFmtId="0" fontId="7" fillId="0" borderId="0" xfId="0" applyFont="1" applyBorder="1"/>
    <xf numFmtId="0" fontId="14" fillId="9" borderId="82" xfId="0" applyFont="1" applyFill="1" applyBorder="1" applyAlignment="1">
      <alignment vertical="center"/>
    </xf>
    <xf numFmtId="0" fontId="8" fillId="0" borderId="75" xfId="0" applyFont="1" applyFill="1" applyBorder="1" applyAlignment="1">
      <alignment vertical="center" wrapText="1"/>
    </xf>
    <xf numFmtId="0" fontId="12" fillId="0" borderId="68" xfId="0" applyFont="1" applyFill="1" applyBorder="1" applyAlignment="1">
      <alignment horizontal="center" vertical="center" wrapText="1"/>
    </xf>
    <xf numFmtId="0" fontId="18" fillId="9" borderId="72" xfId="0" applyFont="1" applyFill="1" applyBorder="1" applyAlignment="1">
      <alignment horizontal="center" vertical="center"/>
    </xf>
    <xf numFmtId="0" fontId="7" fillId="0" borderId="75" xfId="0" applyFont="1" applyFill="1" applyBorder="1" applyAlignment="1">
      <alignment vertical="center" wrapText="1"/>
    </xf>
    <xf numFmtId="0" fontId="12" fillId="10" borderId="69" xfId="0" applyFont="1" applyFill="1" applyBorder="1" applyAlignment="1">
      <alignment horizontal="center" vertical="center" wrapText="1"/>
    </xf>
    <xf numFmtId="0" fontId="9" fillId="9" borderId="83" xfId="0" applyFont="1" applyFill="1" applyBorder="1" applyAlignment="1">
      <alignment vertical="center"/>
    </xf>
    <xf numFmtId="0" fontId="7" fillId="0" borderId="71" xfId="0" applyFont="1" applyFill="1" applyBorder="1" applyAlignment="1">
      <alignment horizontal="center" vertical="center"/>
    </xf>
    <xf numFmtId="0" fontId="22" fillId="9" borderId="57" xfId="0" applyFont="1" applyFill="1" applyBorder="1" applyAlignment="1">
      <alignment vertical="center" wrapText="1"/>
    </xf>
    <xf numFmtId="0" fontId="7" fillId="0" borderId="75" xfId="0" applyFont="1" applyFill="1" applyBorder="1" applyProtection="1">
      <protection locked="0"/>
    </xf>
    <xf numFmtId="0" fontId="7" fillId="0" borderId="69" xfId="0" applyFont="1" applyFill="1" applyBorder="1" applyProtection="1">
      <protection locked="0"/>
    </xf>
    <xf numFmtId="0" fontId="7" fillId="0" borderId="68" xfId="0" applyFont="1" applyFill="1" applyBorder="1" applyProtection="1">
      <protection locked="0"/>
    </xf>
    <xf numFmtId="0" fontId="7" fillId="10" borderId="69" xfId="0" applyFont="1" applyFill="1" applyBorder="1" applyAlignment="1">
      <alignment horizontal="center" vertical="center" wrapText="1"/>
    </xf>
    <xf numFmtId="0" fontId="7" fillId="0" borderId="75" xfId="0" applyFont="1" applyFill="1" applyBorder="1" applyAlignment="1">
      <alignment horizontal="center" vertical="center"/>
    </xf>
    <xf numFmtId="0" fontId="7" fillId="0" borderId="69" xfId="0" applyFont="1" applyFill="1" applyBorder="1" applyAlignment="1">
      <alignment horizontal="center" vertical="center"/>
    </xf>
    <xf numFmtId="0" fontId="7" fillId="0" borderId="82" xfId="0" applyFont="1" applyBorder="1"/>
    <xf numFmtId="0" fontId="7" fillId="0" borderId="72" xfId="0" applyFont="1" applyBorder="1"/>
    <xf numFmtId="0" fontId="7" fillId="0" borderId="71" xfId="0" applyFont="1" applyBorder="1"/>
    <xf numFmtId="0" fontId="7" fillId="0" borderId="75" xfId="0" applyFont="1" applyBorder="1"/>
    <xf numFmtId="0" fontId="7" fillId="0" borderId="69" xfId="0" applyFont="1" applyBorder="1"/>
    <xf numFmtId="0" fontId="7" fillId="0" borderId="68" xfId="0" applyFont="1" applyBorder="1"/>
    <xf numFmtId="0" fontId="7" fillId="0" borderId="78" xfId="0" applyFont="1" applyFill="1" applyBorder="1" applyAlignment="1">
      <alignment horizontal="left" vertical="center"/>
    </xf>
    <xf numFmtId="0" fontId="7" fillId="0" borderId="78" xfId="0" applyFont="1" applyBorder="1" applyAlignment="1">
      <alignment horizontal="center" vertical="center" wrapText="1"/>
    </xf>
    <xf numFmtId="0" fontId="7" fillId="0" borderId="78" xfId="0" applyFont="1" applyBorder="1" applyAlignment="1">
      <alignment vertical="center" wrapText="1"/>
    </xf>
    <xf numFmtId="167" fontId="7" fillId="0" borderId="69" xfId="0" applyNumberFormat="1" applyFont="1" applyBorder="1" applyAlignment="1">
      <alignment horizontal="center"/>
    </xf>
    <xf numFmtId="0" fontId="7" fillId="0" borderId="68" xfId="0" applyFont="1" applyFill="1" applyBorder="1" applyAlignment="1" applyProtection="1">
      <alignment horizontal="left" vertical="center"/>
    </xf>
    <xf numFmtId="165" fontId="7" fillId="0" borderId="74" xfId="0" applyNumberFormat="1" applyFont="1" applyFill="1" applyBorder="1" applyAlignment="1">
      <alignment horizontal="center" vertical="center"/>
    </xf>
    <xf numFmtId="165" fontId="7" fillId="0" borderId="78" xfId="0" applyNumberFormat="1" applyFont="1" applyFill="1" applyBorder="1" applyAlignment="1">
      <alignment horizontal="center" vertical="center" wrapText="1"/>
    </xf>
    <xf numFmtId="0" fontId="7" fillId="10" borderId="0" xfId="0" applyNumberFormat="1" applyFont="1" applyFill="1" applyAlignment="1">
      <alignment vertical="center" wrapText="1"/>
    </xf>
    <xf numFmtId="0" fontId="7" fillId="10" borderId="0" xfId="0" applyNumberFormat="1" applyFont="1" applyFill="1" applyAlignment="1">
      <alignment horizontal="left" vertical="center" wrapText="1"/>
    </xf>
    <xf numFmtId="0" fontId="7" fillId="0" borderId="0" xfId="0" applyFont="1" applyFill="1" applyAlignment="1">
      <alignment horizontal="left" vertical="center" wrapText="1"/>
    </xf>
    <xf numFmtId="0" fontId="7" fillId="0" borderId="0" xfId="0" applyFont="1" applyFill="1" applyBorder="1" applyAlignment="1">
      <alignment vertical="top"/>
    </xf>
    <xf numFmtId="0" fontId="11" fillId="0" borderId="0" xfId="2" applyBorder="1" applyAlignment="1" applyProtection="1">
      <alignment horizontal="left"/>
    </xf>
    <xf numFmtId="0" fontId="14" fillId="9" borderId="72" xfId="0" applyFont="1" applyFill="1" applyBorder="1" applyAlignment="1">
      <alignment horizontal="center" vertical="center"/>
    </xf>
    <xf numFmtId="0" fontId="14" fillId="9" borderId="71" xfId="0" applyFont="1" applyFill="1" applyBorder="1" applyAlignment="1">
      <alignment horizontal="center" vertical="center"/>
    </xf>
    <xf numFmtId="0" fontId="31" fillId="0" borderId="84" xfId="0" applyFont="1" applyBorder="1" applyAlignment="1">
      <alignment horizontal="center" vertical="center"/>
    </xf>
    <xf numFmtId="0" fontId="5" fillId="14" borderId="85" xfId="0" applyFont="1" applyFill="1" applyBorder="1" applyAlignment="1">
      <alignment horizontal="left" vertical="center"/>
    </xf>
    <xf numFmtId="0" fontId="5" fillId="14" borderId="86" xfId="0" applyFont="1" applyFill="1" applyBorder="1" applyAlignment="1">
      <alignment vertical="center"/>
    </xf>
    <xf numFmtId="0" fontId="7" fillId="14" borderId="86" xfId="0" applyFont="1" applyFill="1" applyBorder="1"/>
    <xf numFmtId="0" fontId="7" fillId="14" borderId="86" xfId="0" applyFont="1" applyFill="1" applyBorder="1" applyAlignment="1">
      <alignment horizontal="center"/>
    </xf>
    <xf numFmtId="0" fontId="28" fillId="14" borderId="87" xfId="9" applyFont="1" applyFill="1" applyBorder="1" applyAlignment="1" applyProtection="1">
      <alignment horizontal="right" vertical="center"/>
    </xf>
    <xf numFmtId="0" fontId="7" fillId="13" borderId="88" xfId="0" applyFont="1" applyFill="1" applyBorder="1" applyAlignment="1">
      <alignment horizontal="center" vertical="center" wrapText="1"/>
    </xf>
    <xf numFmtId="166" fontId="7" fillId="13" borderId="88" xfId="0" applyNumberFormat="1" applyFont="1" applyFill="1" applyBorder="1" applyAlignment="1">
      <alignment horizontal="center" vertical="center" wrapText="1"/>
    </xf>
    <xf numFmtId="0" fontId="7" fillId="13" borderId="89" xfId="0" applyFont="1" applyFill="1" applyBorder="1" applyAlignment="1">
      <alignment horizontal="center" vertical="center" wrapText="1"/>
    </xf>
    <xf numFmtId="0" fontId="8" fillId="8" borderId="88" xfId="0" applyFont="1" applyFill="1" applyBorder="1"/>
    <xf numFmtId="0" fontId="21" fillId="12" borderId="88" xfId="0" applyFont="1" applyFill="1" applyBorder="1" applyAlignment="1">
      <alignment horizontal="center"/>
    </xf>
    <xf numFmtId="0" fontId="7" fillId="0" borderId="92" xfId="0" applyFont="1" applyBorder="1"/>
    <xf numFmtId="0" fontId="7" fillId="0" borderId="92" xfId="0" applyNumberFormat="1" applyFont="1" applyBorder="1"/>
    <xf numFmtId="0" fontId="8" fillId="0" borderId="93" xfId="0" applyFont="1" applyBorder="1"/>
    <xf numFmtId="0" fontId="7" fillId="0" borderId="91" xfId="0" applyFont="1" applyBorder="1"/>
    <xf numFmtId="0" fontId="7" fillId="0" borderId="94" xfId="0" applyFont="1" applyBorder="1"/>
    <xf numFmtId="15" fontId="7" fillId="0" borderId="88" xfId="0" applyNumberFormat="1" applyFont="1" applyBorder="1"/>
    <xf numFmtId="165" fontId="7" fillId="0" borderId="88" xfId="0" applyNumberFormat="1" applyFont="1" applyBorder="1"/>
    <xf numFmtId="0" fontId="8" fillId="0" borderId="93" xfId="0" applyFont="1" applyFill="1" applyBorder="1"/>
    <xf numFmtId="0" fontId="7" fillId="0" borderId="93" xfId="0" applyFont="1" applyBorder="1"/>
    <xf numFmtId="0" fontId="7" fillId="0" borderId="91" xfId="0" applyFont="1" applyFill="1" applyBorder="1"/>
    <xf numFmtId="0" fontId="8" fillId="0" borderId="92" xfId="0" applyFont="1" applyBorder="1" applyAlignment="1">
      <alignment horizontal="center"/>
    </xf>
    <xf numFmtId="0" fontId="7" fillId="14" borderId="88" xfId="0" applyFont="1" applyFill="1" applyBorder="1"/>
    <xf numFmtId="14" fontId="7" fillId="14" borderId="88" xfId="0" applyNumberFormat="1" applyFont="1" applyFill="1" applyBorder="1"/>
    <xf numFmtId="0" fontId="7" fillId="0" borderId="93" xfId="0" applyNumberFormat="1" applyFont="1" applyBorder="1"/>
    <xf numFmtId="9" fontId="7" fillId="0" borderId="94" xfId="10" applyFont="1" applyBorder="1"/>
    <xf numFmtId="0" fontId="7" fillId="0" borderId="94" xfId="0" applyNumberFormat="1" applyFont="1" applyFill="1" applyBorder="1"/>
    <xf numFmtId="14" fontId="8" fillId="0" borderId="85" xfId="0" applyNumberFormat="1" applyFont="1" applyFill="1" applyBorder="1" applyAlignment="1">
      <alignment horizontal="right"/>
    </xf>
    <xf numFmtId="0" fontId="7" fillId="0" borderId="87" xfId="0" applyFont="1" applyBorder="1"/>
    <xf numFmtId="0" fontId="8" fillId="0" borderId="85" xfId="0" applyNumberFormat="1" applyFont="1" applyBorder="1" applyAlignment="1">
      <alignment horizontal="right"/>
    </xf>
    <xf numFmtId="0" fontId="7" fillId="0" borderId="87" xfId="0" applyNumberFormat="1" applyFont="1" applyFill="1" applyBorder="1"/>
    <xf numFmtId="0" fontId="7" fillId="12" borderId="85" xfId="0" applyFont="1" applyFill="1" applyBorder="1"/>
    <xf numFmtId="0" fontId="7" fillId="12" borderId="88" xfId="0" applyFont="1" applyFill="1" applyBorder="1"/>
    <xf numFmtId="165" fontId="7" fillId="0" borderId="94" xfId="0" applyNumberFormat="1" applyFont="1" applyBorder="1"/>
    <xf numFmtId="0" fontId="8" fillId="0" borderId="86" xfId="0" applyFont="1" applyFill="1" applyBorder="1" applyAlignment="1">
      <alignment wrapText="1"/>
    </xf>
    <xf numFmtId="165" fontId="7" fillId="0" borderId="91" xfId="0" applyNumberFormat="1" applyFont="1" applyBorder="1"/>
    <xf numFmtId="165" fontId="7" fillId="0" borderId="86" xfId="0" applyNumberFormat="1" applyFont="1" applyBorder="1"/>
    <xf numFmtId="0" fontId="5" fillId="0" borderId="0" xfId="0" applyFont="1" applyAlignment="1">
      <alignment vertical="center"/>
    </xf>
    <xf numFmtId="0" fontId="7" fillId="10" borderId="0" xfId="0" applyFont="1" applyFill="1" applyAlignment="1">
      <alignment horizontal="left" vertical="center" wrapText="1"/>
    </xf>
    <xf numFmtId="0" fontId="7" fillId="10" borderId="0" xfId="0" applyFont="1" applyFill="1" applyAlignment="1">
      <alignment horizontal="left" vertical="top" wrapText="1"/>
    </xf>
    <xf numFmtId="0" fontId="0" fillId="10" borderId="0" xfId="0" applyFill="1" applyAlignment="1">
      <alignment horizontal="left" vertical="top" wrapText="1"/>
    </xf>
    <xf numFmtId="0" fontId="7" fillId="10" borderId="0" xfId="0" applyFont="1" applyFill="1" applyAlignment="1">
      <alignment horizontal="left" vertical="top" wrapText="1" indent="1"/>
    </xf>
    <xf numFmtId="0" fontId="0" fillId="10" borderId="0" xfId="0" applyFill="1" applyAlignment="1">
      <alignment horizontal="left" vertical="top" indent="1"/>
    </xf>
    <xf numFmtId="0" fontId="7" fillId="0" borderId="0" xfId="0" applyNumberFormat="1" applyFont="1" applyAlignment="1">
      <alignment horizontal="left" vertical="center" wrapText="1"/>
    </xf>
    <xf numFmtId="0" fontId="7" fillId="10" borderId="0" xfId="0" applyFont="1" applyFill="1" applyAlignment="1">
      <alignment horizontal="left" wrapText="1"/>
    </xf>
    <xf numFmtId="0" fontId="7" fillId="10" borderId="0" xfId="0" applyNumberFormat="1" applyFont="1" applyFill="1" applyAlignment="1">
      <alignment horizontal="left" vertical="center" wrapText="1" indent="1"/>
    </xf>
    <xf numFmtId="0" fontId="7" fillId="10" borderId="0" xfId="0" applyNumberFormat="1" applyFont="1" applyFill="1" applyAlignment="1">
      <alignment vertical="center" wrapText="1"/>
    </xf>
    <xf numFmtId="0" fontId="7" fillId="10" borderId="0" xfId="0" applyNumberFormat="1" applyFont="1" applyFill="1" applyAlignment="1">
      <alignment horizontal="left" vertical="center" wrapText="1"/>
    </xf>
    <xf numFmtId="0" fontId="7" fillId="0" borderId="0" xfId="0" applyFont="1" applyBorder="1" applyAlignment="1"/>
    <xf numFmtId="0" fontId="7" fillId="0" borderId="0" xfId="0" applyFont="1" applyFill="1" applyAlignment="1">
      <alignment horizontal="left" vertical="center" wrapText="1"/>
    </xf>
    <xf numFmtId="0" fontId="7" fillId="0" borderId="15" xfId="0" applyFont="1" applyBorder="1" applyAlignment="1">
      <alignment horizontal="left" vertical="center" wrapText="1"/>
    </xf>
    <xf numFmtId="0" fontId="7" fillId="0" borderId="0" xfId="0" applyFont="1" applyBorder="1" applyAlignment="1">
      <alignment horizontal="left" vertical="center" wrapText="1"/>
    </xf>
    <xf numFmtId="0" fontId="7" fillId="0" borderId="16" xfId="0" applyFont="1" applyBorder="1" applyAlignment="1">
      <alignment horizontal="left" vertical="center" wrapText="1"/>
    </xf>
    <xf numFmtId="0" fontId="7" fillId="10" borderId="6" xfId="0" applyFont="1" applyFill="1" applyBorder="1" applyAlignment="1"/>
    <xf numFmtId="0" fontId="7" fillId="10" borderId="0" xfId="0" applyFont="1" applyFill="1" applyBorder="1" applyAlignment="1"/>
    <xf numFmtId="0" fontId="7" fillId="10" borderId="7" xfId="0" applyFont="1" applyFill="1" applyBorder="1" applyAlignment="1"/>
    <xf numFmtId="0" fontId="7" fillId="10" borderId="8" xfId="0" applyFont="1" applyFill="1" applyBorder="1" applyAlignment="1"/>
    <xf numFmtId="0" fontId="7" fillId="10" borderId="10" xfId="0" applyFont="1" applyFill="1" applyBorder="1" applyAlignment="1"/>
    <xf numFmtId="0" fontId="7" fillId="10" borderId="9" xfId="0" applyFont="1" applyFill="1" applyBorder="1" applyAlignment="1"/>
    <xf numFmtId="0" fontId="7" fillId="0" borderId="17" xfId="0" applyFont="1" applyBorder="1" applyAlignment="1">
      <alignment horizontal="left" vertical="center" wrapText="1"/>
    </xf>
    <xf numFmtId="0" fontId="7" fillId="0" borderId="11" xfId="0" applyFont="1" applyBorder="1" applyAlignment="1">
      <alignment horizontal="left" vertical="center" wrapText="1"/>
    </xf>
    <xf numFmtId="0" fontId="7" fillId="0" borderId="18" xfId="0" applyFont="1" applyBorder="1" applyAlignment="1">
      <alignment horizontal="left" vertical="center" wrapText="1"/>
    </xf>
    <xf numFmtId="0" fontId="7" fillId="0" borderId="0" xfId="0" applyFont="1" applyFill="1" applyBorder="1" applyAlignment="1">
      <alignment vertical="top"/>
    </xf>
    <xf numFmtId="0" fontId="7" fillId="0" borderId="0" xfId="0" applyFont="1" applyFill="1" applyBorder="1" applyAlignment="1">
      <alignment horizontal="left" vertical="top" wrapText="1" indent="2"/>
    </xf>
    <xf numFmtId="0" fontId="7" fillId="10" borderId="75" xfId="0" applyFont="1" applyFill="1" applyBorder="1" applyAlignment="1" applyProtection="1">
      <protection locked="0"/>
    </xf>
    <xf numFmtId="0" fontId="7" fillId="10" borderId="69" xfId="0" applyFont="1" applyFill="1" applyBorder="1" applyAlignment="1" applyProtection="1">
      <protection locked="0"/>
    </xf>
    <xf numFmtId="0" fontId="7" fillId="10" borderId="74" xfId="0" applyFont="1" applyFill="1" applyBorder="1" applyAlignment="1" applyProtection="1">
      <protection locked="0"/>
    </xf>
    <xf numFmtId="0" fontId="21" fillId="8" borderId="82" xfId="0" applyFont="1" applyFill="1" applyBorder="1" applyAlignment="1" applyProtection="1">
      <alignment vertical="center"/>
      <protection locked="0"/>
    </xf>
    <xf numFmtId="0" fontId="21" fillId="8" borderId="72" xfId="0" applyFont="1" applyFill="1" applyBorder="1" applyAlignment="1" applyProtection="1">
      <alignment vertical="center"/>
      <protection locked="0"/>
    </xf>
    <xf numFmtId="0" fontId="21" fillId="8" borderId="58" xfId="0" applyFont="1" applyFill="1" applyBorder="1" applyAlignment="1" applyProtection="1">
      <alignment vertical="center"/>
      <protection locked="0"/>
    </xf>
    <xf numFmtId="0" fontId="7" fillId="0" borderId="0" xfId="0" applyFont="1" applyFill="1" applyBorder="1" applyAlignment="1" applyProtection="1">
      <alignment horizontal="left" vertical="center" wrapText="1"/>
      <protection locked="0"/>
    </xf>
    <xf numFmtId="0" fontId="21" fillId="8" borderId="33" xfId="0" applyFont="1" applyFill="1" applyBorder="1" applyAlignment="1" applyProtection="1">
      <alignment horizontal="center" vertical="center" wrapText="1"/>
      <protection locked="0"/>
    </xf>
    <xf numFmtId="0" fontId="21" fillId="8" borderId="29" xfId="0" applyFont="1" applyFill="1" applyBorder="1" applyAlignment="1" applyProtection="1">
      <alignment horizontal="center" vertical="center" wrapText="1"/>
      <protection locked="0"/>
    </xf>
    <xf numFmtId="0" fontId="21" fillId="8" borderId="34" xfId="0" applyFont="1" applyFill="1" applyBorder="1" applyAlignment="1" applyProtection="1">
      <alignment horizontal="center" vertical="center" wrapText="1"/>
      <protection locked="0"/>
    </xf>
    <xf numFmtId="0" fontId="21" fillId="8" borderId="82" xfId="0" applyFont="1" applyFill="1" applyBorder="1" applyAlignment="1" applyProtection="1">
      <alignment horizontal="center" vertical="center" wrapText="1"/>
      <protection locked="0"/>
    </xf>
    <xf numFmtId="0" fontId="21" fillId="8" borderId="72" xfId="0" applyFont="1" applyFill="1" applyBorder="1" applyAlignment="1" applyProtection="1">
      <alignment horizontal="center" vertical="center" wrapText="1"/>
      <protection locked="0"/>
    </xf>
    <xf numFmtId="0" fontId="21" fillId="8" borderId="71" xfId="0" applyFont="1" applyFill="1" applyBorder="1" applyAlignment="1" applyProtection="1">
      <alignment horizontal="center" vertical="center" wrapText="1"/>
      <protection locked="0"/>
    </xf>
    <xf numFmtId="0" fontId="7" fillId="0" borderId="0" xfId="0" applyFont="1" applyFill="1" applyAlignment="1" applyProtection="1">
      <alignment horizontal="left" vertical="center" wrapText="1"/>
    </xf>
    <xf numFmtId="0" fontId="14" fillId="9" borderId="82" xfId="0" applyFont="1" applyFill="1" applyBorder="1" applyAlignment="1">
      <alignment horizontal="left" vertical="center"/>
    </xf>
    <xf numFmtId="0" fontId="14" fillId="9" borderId="72" xfId="0" applyFont="1" applyFill="1" applyBorder="1" applyAlignment="1">
      <alignment horizontal="left" vertical="center"/>
    </xf>
    <xf numFmtId="0" fontId="7" fillId="10" borderId="75" xfId="0" applyFont="1" applyFill="1" applyBorder="1" applyAlignment="1">
      <alignment horizontal="left" vertical="center" wrapText="1"/>
    </xf>
    <xf numFmtId="0" fontId="7" fillId="10" borderId="69" xfId="0" applyFont="1" applyFill="1" applyBorder="1" applyAlignment="1">
      <alignment horizontal="left" vertical="center" wrapText="1"/>
    </xf>
    <xf numFmtId="0" fontId="15" fillId="10" borderId="75" xfId="0" applyFont="1" applyFill="1" applyBorder="1" applyAlignment="1">
      <alignment horizontal="left" vertical="center"/>
    </xf>
    <xf numFmtId="0" fontId="15" fillId="10" borderId="69" xfId="0" applyFont="1" applyFill="1" applyBorder="1" applyAlignment="1">
      <alignment horizontal="left" vertical="center"/>
    </xf>
    <xf numFmtId="0" fontId="22" fillId="9" borderId="72" xfId="0" applyFont="1" applyFill="1" applyBorder="1" applyAlignment="1">
      <alignment horizontal="center" vertical="center" wrapText="1"/>
    </xf>
    <xf numFmtId="0" fontId="22" fillId="9" borderId="71" xfId="0" applyFont="1" applyFill="1" applyBorder="1" applyAlignment="1">
      <alignment horizontal="center" vertical="center" wrapText="1"/>
    </xf>
    <xf numFmtId="0" fontId="8" fillId="10" borderId="82" xfId="0" applyFont="1" applyFill="1" applyBorder="1" applyAlignment="1">
      <alignment horizontal="left" vertical="center" wrapText="1"/>
    </xf>
    <xf numFmtId="0" fontId="8" fillId="10" borderId="72" xfId="0" applyFont="1" applyFill="1" applyBorder="1" applyAlignment="1">
      <alignment horizontal="left" vertical="center" wrapText="1"/>
    </xf>
    <xf numFmtId="0" fontId="8" fillId="10" borderId="71" xfId="0" applyFont="1" applyFill="1" applyBorder="1" applyAlignment="1">
      <alignment horizontal="left" vertical="center" wrapText="1"/>
    </xf>
    <xf numFmtId="0" fontId="8" fillId="10" borderId="75" xfId="0" applyNumberFormat="1" applyFont="1" applyFill="1" applyBorder="1" applyAlignment="1">
      <alignment horizontal="left" vertical="center" wrapText="1"/>
    </xf>
    <xf numFmtId="0" fontId="8" fillId="10" borderId="69" xfId="0" applyNumberFormat="1" applyFont="1" applyFill="1" applyBorder="1" applyAlignment="1">
      <alignment horizontal="left" vertical="center" wrapText="1"/>
    </xf>
    <xf numFmtId="0" fontId="8" fillId="10" borderId="68" xfId="0" applyNumberFormat="1" applyFont="1" applyFill="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7" fillId="0" borderId="10" xfId="0" applyFont="1" applyBorder="1" applyAlignment="1">
      <alignment horizontal="left" vertical="center" wrapText="1"/>
    </xf>
    <xf numFmtId="0" fontId="7" fillId="0" borderId="9" xfId="0" applyFont="1" applyBorder="1" applyAlignment="1">
      <alignment horizontal="left" vertical="center" wrapText="1"/>
    </xf>
    <xf numFmtId="0" fontId="11" fillId="0" borderId="0" xfId="2" applyBorder="1" applyAlignment="1" applyProtection="1">
      <alignment horizontal="left"/>
    </xf>
    <xf numFmtId="0" fontId="7" fillId="1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7" fillId="0" borderId="0" xfId="0" applyFont="1" applyFill="1" applyBorder="1" applyAlignment="1">
      <alignment horizontal="left"/>
    </xf>
    <xf numFmtId="0" fontId="17" fillId="0" borderId="11" xfId="0" applyFont="1" applyFill="1" applyBorder="1" applyAlignment="1">
      <alignment horizontal="left"/>
    </xf>
    <xf numFmtId="0" fontId="7" fillId="10" borderId="19" xfId="0" applyFont="1" applyFill="1" applyBorder="1" applyAlignment="1">
      <alignment horizontal="left" vertical="center" wrapText="1"/>
    </xf>
    <xf numFmtId="0" fontId="7" fillId="10" borderId="20" xfId="0" applyFont="1" applyFill="1" applyBorder="1" applyAlignment="1">
      <alignment horizontal="left" vertical="center" wrapText="1"/>
    </xf>
    <xf numFmtId="0" fontId="7" fillId="10" borderId="21" xfId="0" applyFont="1" applyFill="1" applyBorder="1" applyAlignment="1">
      <alignment horizontal="left" vertical="center" wrapText="1"/>
    </xf>
    <xf numFmtId="0" fontId="7" fillId="10" borderId="22" xfId="0" applyFont="1" applyFill="1" applyBorder="1" applyAlignment="1">
      <alignment horizontal="left" vertical="center" wrapText="1"/>
    </xf>
    <xf numFmtId="0" fontId="7" fillId="10" borderId="23" xfId="0" applyFont="1" applyFill="1" applyBorder="1" applyAlignment="1">
      <alignment horizontal="left" vertical="center" wrapText="1"/>
    </xf>
    <xf numFmtId="0" fontId="7" fillId="10" borderId="24" xfId="0" applyFont="1" applyFill="1" applyBorder="1" applyAlignment="1">
      <alignment horizontal="left" vertical="center" wrapText="1"/>
    </xf>
    <xf numFmtId="0" fontId="7" fillId="10" borderId="25" xfId="0" applyFont="1" applyFill="1" applyBorder="1" applyAlignment="1">
      <alignment horizontal="left" vertical="center" wrapText="1"/>
    </xf>
    <xf numFmtId="0" fontId="7" fillId="10" borderId="26" xfId="0" applyFont="1" applyFill="1" applyBorder="1" applyAlignment="1">
      <alignment horizontal="left" vertical="center" wrapText="1"/>
    </xf>
    <xf numFmtId="0" fontId="17" fillId="0" borderId="11" xfId="0" applyFont="1" applyFill="1" applyBorder="1" applyAlignment="1">
      <alignment horizontal="left" vertical="center"/>
    </xf>
    <xf numFmtId="0" fontId="22" fillId="9" borderId="0" xfId="0" applyFont="1" applyFill="1" applyAlignment="1">
      <alignment horizontal="left" vertical="center" wrapText="1"/>
    </xf>
    <xf numFmtId="0" fontId="7" fillId="12" borderId="0" xfId="0" applyFont="1" applyFill="1" applyAlignment="1">
      <alignment horizontal="left" vertical="center" wrapText="1"/>
    </xf>
    <xf numFmtId="0" fontId="21" fillId="12" borderId="0" xfId="0" applyFont="1" applyFill="1" applyAlignment="1">
      <alignment horizontal="left" vertical="center" wrapText="1"/>
    </xf>
    <xf numFmtId="166" fontId="24" fillId="0" borderId="1" xfId="0" applyNumberFormat="1" applyFont="1" applyFill="1" applyBorder="1" applyAlignment="1">
      <alignment horizontal="center" vertical="center"/>
    </xf>
    <xf numFmtId="166" fontId="24" fillId="0" borderId="3" xfId="0" applyNumberFormat="1" applyFont="1" applyFill="1" applyBorder="1" applyAlignment="1">
      <alignment horizontal="center" vertical="center"/>
    </xf>
    <xf numFmtId="0" fontId="8" fillId="14" borderId="1" xfId="0" applyFont="1" applyFill="1" applyBorder="1" applyAlignment="1">
      <alignment horizontal="center" vertical="center" wrapText="1"/>
    </xf>
    <xf numFmtId="0" fontId="8" fillId="14" borderId="3" xfId="0" applyFont="1" applyFill="1" applyBorder="1" applyAlignment="1">
      <alignment horizontal="center" vertical="center" wrapText="1"/>
    </xf>
    <xf numFmtId="15" fontId="24" fillId="0" borderId="1" xfId="0" applyNumberFormat="1" applyFont="1" applyFill="1" applyBorder="1" applyAlignment="1">
      <alignment horizontal="center" vertical="center"/>
    </xf>
    <xf numFmtId="15" fontId="24" fillId="0" borderId="3" xfId="0" applyNumberFormat="1" applyFont="1" applyFill="1" applyBorder="1" applyAlignment="1">
      <alignment horizontal="center" vertical="center"/>
    </xf>
    <xf numFmtId="0" fontId="49" fillId="9" borderId="28" xfId="0" applyFont="1" applyFill="1" applyBorder="1" applyAlignment="1">
      <alignment horizontal="center" vertical="center" wrapText="1"/>
    </xf>
    <xf numFmtId="0" fontId="49" fillId="9" borderId="1" xfId="0" applyFont="1" applyFill="1" applyBorder="1" applyAlignment="1">
      <alignment horizontal="center" vertical="center"/>
    </xf>
    <xf numFmtId="0" fontId="49" fillId="9" borderId="3" xfId="0" applyFont="1" applyFill="1" applyBorder="1" applyAlignment="1">
      <alignment horizontal="center" vertical="center"/>
    </xf>
    <xf numFmtId="0" fontId="49" fillId="9" borderId="28" xfId="0" applyFont="1" applyFill="1" applyBorder="1" applyAlignment="1">
      <alignment horizontal="center" vertical="center"/>
    </xf>
    <xf numFmtId="0" fontId="49" fillId="9" borderId="1" xfId="0" applyFont="1" applyFill="1" applyBorder="1" applyAlignment="1">
      <alignment horizontal="center" vertical="center" wrapText="1"/>
    </xf>
    <xf numFmtId="0" fontId="21" fillId="8" borderId="37" xfId="0" applyFont="1" applyFill="1" applyBorder="1" applyAlignment="1">
      <alignment horizontal="center" vertical="center" wrapText="1"/>
    </xf>
    <xf numFmtId="0" fontId="21" fillId="8" borderId="64" xfId="0" applyFont="1" applyFill="1" applyBorder="1" applyAlignment="1">
      <alignment horizontal="center" vertical="center" wrapText="1"/>
    </xf>
    <xf numFmtId="0" fontId="21" fillId="8" borderId="59" xfId="0" applyFont="1" applyFill="1" applyBorder="1" applyAlignment="1">
      <alignment horizontal="center" vertical="center" wrapText="1"/>
    </xf>
    <xf numFmtId="0" fontId="14" fillId="9" borderId="12" xfId="0" applyFont="1" applyFill="1" applyBorder="1" applyAlignment="1">
      <alignment horizontal="center" vertical="center"/>
    </xf>
    <xf numFmtId="0" fontId="14" fillId="9" borderId="13" xfId="0" applyFont="1" applyFill="1" applyBorder="1" applyAlignment="1">
      <alignment horizontal="center" vertical="center"/>
    </xf>
    <xf numFmtId="0" fontId="14" fillId="9" borderId="14" xfId="0" applyFont="1" applyFill="1" applyBorder="1" applyAlignment="1">
      <alignment horizontal="center" vertical="center"/>
    </xf>
    <xf numFmtId="0" fontId="14" fillId="9" borderId="17" xfId="0" applyFont="1" applyFill="1" applyBorder="1" applyAlignment="1">
      <alignment horizontal="center" vertical="center"/>
    </xf>
    <xf numFmtId="0" fontId="14" fillId="9" borderId="11" xfId="0" applyFont="1" applyFill="1" applyBorder="1" applyAlignment="1">
      <alignment horizontal="center" vertical="center"/>
    </xf>
    <xf numFmtId="0" fontId="14" fillId="9" borderId="18" xfId="0" applyFont="1" applyFill="1" applyBorder="1" applyAlignment="1">
      <alignment horizontal="center" vertical="center"/>
    </xf>
    <xf numFmtId="0" fontId="21" fillId="8" borderId="4" xfId="0" applyFont="1" applyFill="1" applyBorder="1" applyAlignment="1">
      <alignment horizontal="center" vertical="center" wrapText="1"/>
    </xf>
    <xf numFmtId="0" fontId="21" fillId="8" borderId="63" xfId="0" applyFont="1" applyFill="1" applyBorder="1" applyAlignment="1">
      <alignment horizontal="center" vertical="center" wrapText="1"/>
    </xf>
    <xf numFmtId="0" fontId="21" fillId="8" borderId="5" xfId="0" applyFont="1" applyFill="1" applyBorder="1" applyAlignment="1">
      <alignment horizontal="center" vertical="center" wrapText="1"/>
    </xf>
    <xf numFmtId="0" fontId="21" fillId="8" borderId="66" xfId="0" applyFont="1" applyFill="1" applyBorder="1" applyAlignment="1">
      <alignment horizontal="center" vertical="center" wrapText="1"/>
    </xf>
    <xf numFmtId="0" fontId="21" fillId="8" borderId="7" xfId="0" applyFont="1" applyFill="1" applyBorder="1" applyAlignment="1">
      <alignment horizontal="center" vertical="center" wrapText="1"/>
    </xf>
    <xf numFmtId="0" fontId="21" fillId="8" borderId="60" xfId="0" applyFont="1" applyFill="1" applyBorder="1" applyAlignment="1">
      <alignment horizontal="center" vertical="center" wrapText="1"/>
    </xf>
    <xf numFmtId="0" fontId="21" fillId="8" borderId="67" xfId="0" applyFont="1" applyFill="1" applyBorder="1" applyAlignment="1">
      <alignment horizontal="center" vertical="center" wrapText="1"/>
    </xf>
    <xf numFmtId="0" fontId="21" fillId="8" borderId="65" xfId="0" applyFont="1" applyFill="1" applyBorder="1" applyAlignment="1">
      <alignment horizontal="center" vertical="center" wrapText="1"/>
    </xf>
    <xf numFmtId="0" fontId="21" fillId="8" borderId="62" xfId="0" applyFont="1" applyFill="1" applyBorder="1" applyAlignment="1">
      <alignment horizontal="center" vertical="center" wrapText="1"/>
    </xf>
    <xf numFmtId="0" fontId="21" fillId="8" borderId="36" xfId="0" applyFont="1" applyFill="1" applyBorder="1" applyAlignment="1">
      <alignment horizontal="center" vertical="center" wrapText="1"/>
    </xf>
    <xf numFmtId="0" fontId="21" fillId="8" borderId="41" xfId="0" applyFont="1" applyFill="1" applyBorder="1" applyAlignment="1">
      <alignment horizontal="center" vertical="center" wrapText="1"/>
    </xf>
    <xf numFmtId="0" fontId="21" fillId="8" borderId="61" xfId="0" applyFont="1" applyFill="1" applyBorder="1" applyAlignment="1">
      <alignment horizontal="center" vertical="center" wrapText="1"/>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168" fontId="21" fillId="8" borderId="35" xfId="0" applyNumberFormat="1" applyFont="1" applyFill="1" applyBorder="1" applyAlignment="1">
      <alignment horizontal="center" vertical="center" wrapText="1"/>
    </xf>
    <xf numFmtId="168" fontId="21" fillId="8" borderId="2" xfId="0" applyNumberFormat="1" applyFont="1" applyFill="1" applyBorder="1" applyAlignment="1">
      <alignment horizontal="center" vertical="center" wrapText="1"/>
    </xf>
    <xf numFmtId="168" fontId="21" fillId="8" borderId="39" xfId="0" applyNumberFormat="1" applyFont="1" applyFill="1" applyBorder="1" applyAlignment="1">
      <alignment horizontal="center" vertical="center" wrapText="1"/>
    </xf>
    <xf numFmtId="0" fontId="14" fillId="9" borderId="35" xfId="0" applyFont="1" applyFill="1" applyBorder="1" applyAlignment="1">
      <alignment horizontal="center" vertical="center"/>
    </xf>
    <xf numFmtId="0" fontId="14" fillId="9" borderId="2" xfId="0" applyFont="1" applyFill="1" applyBorder="1" applyAlignment="1">
      <alignment horizontal="center" vertical="center"/>
    </xf>
    <xf numFmtId="0" fontId="14" fillId="9" borderId="39" xfId="0" applyFont="1" applyFill="1" applyBorder="1" applyAlignment="1">
      <alignment horizontal="center" vertical="center"/>
    </xf>
    <xf numFmtId="0" fontId="14" fillId="9" borderId="1" xfId="0" applyFont="1" applyFill="1" applyBorder="1" applyAlignment="1">
      <alignment horizontal="center" vertical="center"/>
    </xf>
    <xf numFmtId="0" fontId="14" fillId="9" borderId="38" xfId="0" applyFont="1" applyFill="1" applyBorder="1" applyAlignment="1">
      <alignment horizontal="center" vertical="center"/>
    </xf>
    <xf numFmtId="0" fontId="14" fillId="9" borderId="66" xfId="0" applyFont="1" applyFill="1" applyBorder="1" applyAlignment="1">
      <alignment horizontal="center" vertical="center"/>
    </xf>
    <xf numFmtId="0" fontId="14" fillId="9" borderId="70" xfId="0" applyFont="1" applyFill="1" applyBorder="1" applyAlignment="1">
      <alignment horizontal="center" vertical="center"/>
    </xf>
    <xf numFmtId="0" fontId="14" fillId="9" borderId="60" xfId="0" applyFont="1" applyFill="1" applyBorder="1" applyAlignment="1">
      <alignment horizontal="center" vertical="center"/>
    </xf>
    <xf numFmtId="168" fontId="21" fillId="8" borderId="3" xfId="0" applyNumberFormat="1" applyFont="1" applyFill="1" applyBorder="1" applyAlignment="1">
      <alignment horizontal="center" vertical="center" wrapText="1"/>
    </xf>
    <xf numFmtId="0" fontId="14" fillId="9" borderId="72" xfId="0" applyFont="1" applyFill="1" applyBorder="1" applyAlignment="1">
      <alignment horizontal="center" vertical="center"/>
    </xf>
    <xf numFmtId="0" fontId="14" fillId="9" borderId="71" xfId="0" applyFont="1" applyFill="1" applyBorder="1" applyAlignment="1">
      <alignment horizontal="center" vertical="center"/>
    </xf>
    <xf numFmtId="0" fontId="14" fillId="9" borderId="69" xfId="0" applyFont="1" applyFill="1" applyBorder="1" applyAlignment="1">
      <alignment horizontal="center" vertical="center"/>
    </xf>
    <xf numFmtId="0" fontId="14" fillId="9" borderId="68" xfId="0" applyFont="1" applyFill="1" applyBorder="1" applyAlignment="1">
      <alignment horizontal="center" vertical="center"/>
    </xf>
    <xf numFmtId="0" fontId="33" fillId="0" borderId="0" xfId="0" applyFont="1" applyFill="1" applyBorder="1" applyAlignment="1">
      <alignment horizontal="left" vertical="center" wrapText="1"/>
    </xf>
    <xf numFmtId="0" fontId="7" fillId="0" borderId="8" xfId="0" applyFont="1" applyFill="1" applyBorder="1" applyAlignment="1">
      <alignment horizontal="left" vertical="center"/>
    </xf>
    <xf numFmtId="0" fontId="7" fillId="0" borderId="10" xfId="0" applyFont="1" applyFill="1" applyBorder="1" applyAlignment="1">
      <alignment horizontal="left" vertical="center"/>
    </xf>
    <xf numFmtId="0" fontId="7" fillId="0" borderId="76" xfId="0" applyFont="1" applyFill="1" applyBorder="1" applyAlignment="1">
      <alignment horizontal="left" vertical="center"/>
    </xf>
    <xf numFmtId="0" fontId="7" fillId="0" borderId="8" xfId="0" applyFont="1" applyBorder="1" applyAlignment="1">
      <alignment horizontal="left" vertical="center"/>
    </xf>
    <xf numFmtId="0" fontId="7" fillId="0" borderId="10" xfId="0" applyFont="1" applyBorder="1" applyAlignment="1">
      <alignment horizontal="left" vertical="center"/>
    </xf>
    <xf numFmtId="0" fontId="7" fillId="0" borderId="76" xfId="0" applyFont="1" applyBorder="1" applyAlignment="1">
      <alignment horizontal="left" vertical="center"/>
    </xf>
    <xf numFmtId="0" fontId="8" fillId="0" borderId="1" xfId="0" applyFont="1" applyFill="1" applyBorder="1" applyAlignment="1">
      <alignment horizontal="left" vertical="center"/>
    </xf>
    <xf numFmtId="0" fontId="8" fillId="0" borderId="2" xfId="0" applyFont="1" applyFill="1" applyBorder="1" applyAlignment="1">
      <alignment horizontal="left" vertical="center"/>
    </xf>
    <xf numFmtId="0" fontId="8" fillId="0" borderId="3" xfId="0" applyFont="1" applyFill="1" applyBorder="1" applyAlignment="1">
      <alignment horizontal="left" vertical="center"/>
    </xf>
    <xf numFmtId="0" fontId="7" fillId="0" borderId="74" xfId="0" applyFont="1" applyFill="1" applyBorder="1" applyAlignment="1">
      <alignment horizontal="left" vertical="center"/>
    </xf>
    <xf numFmtId="0" fontId="7" fillId="0" borderId="73" xfId="0" applyFont="1" applyFill="1" applyBorder="1" applyAlignment="1">
      <alignment horizontal="left" vertical="center"/>
    </xf>
    <xf numFmtId="0" fontId="7" fillId="13" borderId="85" xfId="0" applyFont="1" applyFill="1" applyBorder="1" applyAlignment="1">
      <alignment horizontal="left" vertical="center"/>
    </xf>
    <xf numFmtId="0" fontId="7" fillId="13" borderId="86" xfId="0" applyFont="1" applyFill="1" applyBorder="1" applyAlignment="1">
      <alignment horizontal="left" vertical="center"/>
    </xf>
    <xf numFmtId="0" fontId="40" fillId="9" borderId="1" xfId="0" applyFont="1" applyFill="1" applyBorder="1" applyAlignment="1">
      <alignment horizontal="center" vertical="center"/>
    </xf>
    <xf numFmtId="0" fontId="40" fillId="9" borderId="2" xfId="0" applyFont="1" applyFill="1" applyBorder="1" applyAlignment="1">
      <alignment horizontal="center" vertical="center"/>
    </xf>
    <xf numFmtId="0" fontId="7" fillId="13" borderId="74" xfId="0" applyFont="1" applyFill="1" applyBorder="1" applyAlignment="1">
      <alignment horizontal="left" vertical="center"/>
    </xf>
    <xf numFmtId="0" fontId="7" fillId="13" borderId="90" xfId="0" applyFont="1" applyFill="1" applyBorder="1" applyAlignment="1">
      <alignment horizontal="left" vertical="center"/>
    </xf>
    <xf numFmtId="0" fontId="22" fillId="9" borderId="1" xfId="0" applyFont="1" applyFill="1" applyBorder="1" applyAlignment="1">
      <alignment horizontal="center" vertical="center" wrapText="1"/>
    </xf>
    <xf numFmtId="0" fontId="22" fillId="9" borderId="2" xfId="0" applyFont="1" applyFill="1" applyBorder="1" applyAlignment="1">
      <alignment horizontal="center" vertical="center" wrapText="1"/>
    </xf>
    <xf numFmtId="0" fontId="7" fillId="13" borderId="58" xfId="0" applyFont="1" applyFill="1" applyBorder="1" applyAlignment="1">
      <alignment horizontal="left" vertical="center"/>
    </xf>
    <xf numFmtId="0" fontId="7" fillId="13" borderId="77" xfId="0" applyFont="1" applyFill="1" applyBorder="1" applyAlignment="1">
      <alignment horizontal="left" vertical="center"/>
    </xf>
    <xf numFmtId="0" fontId="5" fillId="8" borderId="88" xfId="0" applyFont="1" applyFill="1" applyBorder="1" applyAlignment="1">
      <alignment horizontal="left" vertical="center"/>
    </xf>
    <xf numFmtId="0" fontId="7" fillId="12" borderId="91" xfId="0" applyFont="1" applyFill="1" applyBorder="1" applyAlignment="1">
      <alignment horizontal="left" vertical="center" wrapText="1"/>
    </xf>
    <xf numFmtId="165" fontId="8" fillId="0" borderId="91" xfId="0" applyNumberFormat="1" applyFont="1" applyFill="1" applyBorder="1" applyAlignment="1">
      <alignment horizontal="center"/>
    </xf>
    <xf numFmtId="165" fontId="8" fillId="0" borderId="94" xfId="0" applyNumberFormat="1" applyFont="1" applyFill="1" applyBorder="1" applyAlignment="1">
      <alignment horizontal="center"/>
    </xf>
    <xf numFmtId="165" fontId="8" fillId="0" borderId="0" xfId="0" applyNumberFormat="1" applyFont="1" applyBorder="1" applyAlignment="1">
      <alignment horizontal="center"/>
    </xf>
    <xf numFmtId="0" fontId="8" fillId="0" borderId="10" xfId="0" applyFont="1" applyBorder="1" applyAlignment="1">
      <alignment horizontal="center"/>
    </xf>
    <xf numFmtId="0" fontId="5" fillId="8" borderId="85" xfId="0" applyFont="1" applyFill="1" applyBorder="1" applyAlignment="1">
      <alignment vertical="center"/>
    </xf>
    <xf numFmtId="0" fontId="5" fillId="8" borderId="86" xfId="0" applyFont="1" applyFill="1" applyBorder="1" applyAlignment="1">
      <alignment vertical="center"/>
    </xf>
    <xf numFmtId="0" fontId="5" fillId="8" borderId="87" xfId="0" applyFont="1" applyFill="1" applyBorder="1" applyAlignment="1">
      <alignment vertical="center"/>
    </xf>
    <xf numFmtId="0" fontId="8" fillId="0" borderId="95" xfId="0" applyFont="1" applyFill="1" applyBorder="1" applyAlignment="1">
      <alignment vertical="center" wrapText="1"/>
    </xf>
    <xf numFmtId="0" fontId="12" fillId="10" borderId="88" xfId="0" applyFont="1" applyFill="1" applyBorder="1" applyAlignment="1">
      <alignment horizontal="center" vertical="center"/>
    </xf>
    <xf numFmtId="0" fontId="12" fillId="0" borderId="89" xfId="0" applyFont="1" applyFill="1" applyBorder="1" applyAlignment="1">
      <alignment horizontal="center" vertical="center" wrapText="1"/>
    </xf>
    <xf numFmtId="0" fontId="12" fillId="10" borderId="88" xfId="0" applyFont="1" applyFill="1" applyBorder="1" applyAlignment="1">
      <alignment horizontal="center" vertical="center" wrapText="1"/>
    </xf>
    <xf numFmtId="0" fontId="14" fillId="9" borderId="85" xfId="0" applyFont="1" applyFill="1" applyBorder="1" applyAlignment="1">
      <alignment vertical="center"/>
    </xf>
    <xf numFmtId="0" fontId="14" fillId="2" borderId="88" xfId="0" applyFont="1" applyFill="1" applyBorder="1" applyAlignment="1"/>
    <xf numFmtId="0" fontId="15" fillId="5" borderId="88" xfId="0" applyFont="1" applyFill="1" applyBorder="1" applyAlignment="1">
      <alignment vertical="center" wrapText="1"/>
    </xf>
    <xf numFmtId="0" fontId="12" fillId="0" borderId="88" xfId="0" applyFont="1" applyFill="1" applyBorder="1" applyAlignment="1">
      <alignment vertical="center" wrapText="1"/>
    </xf>
    <xf numFmtId="0" fontId="15" fillId="6" borderId="88" xfId="0" applyFont="1" applyFill="1" applyBorder="1" applyAlignment="1">
      <alignment vertical="center" wrapText="1"/>
    </xf>
    <xf numFmtId="0" fontId="12" fillId="0" borderId="88" xfId="0" applyFont="1" applyFill="1" applyBorder="1" applyAlignment="1">
      <alignment vertical="center"/>
    </xf>
    <xf numFmtId="0" fontId="7" fillId="0" borderId="94" xfId="0" applyFont="1" applyBorder="1" applyAlignment="1">
      <alignment wrapText="1"/>
    </xf>
    <xf numFmtId="0" fontId="7" fillId="0" borderId="88" xfId="0" applyFont="1" applyFill="1" applyBorder="1" applyAlignment="1">
      <alignment horizontal="center" vertical="center"/>
    </xf>
    <xf numFmtId="0" fontId="7" fillId="10" borderId="93" xfId="0" applyFont="1" applyFill="1" applyBorder="1" applyAlignment="1">
      <alignment horizontal="left" vertical="center" wrapText="1"/>
    </xf>
    <xf numFmtId="0" fontId="7" fillId="10" borderId="91" xfId="0" applyFont="1" applyFill="1" applyBorder="1" applyAlignment="1"/>
    <xf numFmtId="0" fontId="7" fillId="10" borderId="94" xfId="0" applyFont="1" applyFill="1" applyBorder="1" applyAlignment="1"/>
    <xf numFmtId="0" fontId="8" fillId="0" borderId="88" xfId="0" applyFont="1" applyBorder="1" applyAlignment="1">
      <alignment horizontal="center" vertical="center"/>
    </xf>
    <xf numFmtId="0" fontId="7" fillId="0" borderId="95" xfId="0" applyFont="1" applyFill="1" applyBorder="1" applyAlignment="1">
      <alignment horizontal="center" vertical="center"/>
    </xf>
    <xf numFmtId="0" fontId="5" fillId="8" borderId="88" xfId="0" applyFont="1" applyFill="1" applyBorder="1" applyAlignment="1">
      <alignment vertical="center"/>
    </xf>
    <xf numFmtId="0" fontId="7" fillId="0" borderId="96" xfId="0" applyFont="1" applyBorder="1"/>
    <xf numFmtId="0" fontId="7" fillId="8" borderId="86" xfId="0" applyFont="1" applyFill="1" applyBorder="1"/>
    <xf numFmtId="0" fontId="7" fillId="8" borderId="87" xfId="0" applyFont="1" applyFill="1" applyBorder="1"/>
    <xf numFmtId="0" fontId="7" fillId="10" borderId="95" xfId="0" applyFont="1" applyFill="1" applyBorder="1" applyAlignment="1" applyProtection="1">
      <protection locked="0"/>
    </xf>
    <xf numFmtId="0" fontId="7" fillId="10" borderId="88" xfId="0" applyFont="1" applyFill="1" applyBorder="1" applyAlignment="1" applyProtection="1">
      <protection locked="0"/>
    </xf>
    <xf numFmtId="0" fontId="7" fillId="10" borderId="85" xfId="0" applyFont="1" applyFill="1" applyBorder="1" applyAlignment="1" applyProtection="1">
      <protection locked="0"/>
    </xf>
    <xf numFmtId="0" fontId="7" fillId="0" borderId="95" xfId="3" applyFont="1" applyFill="1" applyBorder="1" applyProtection="1">
      <protection locked="0"/>
    </xf>
    <xf numFmtId="0" fontId="7" fillId="0" borderId="88" xfId="0" applyFont="1" applyFill="1" applyBorder="1" applyProtection="1">
      <protection locked="0"/>
    </xf>
    <xf numFmtId="0" fontId="7" fillId="0" borderId="89" xfId="0" applyFont="1" applyFill="1" applyBorder="1" applyProtection="1">
      <protection locked="0"/>
    </xf>
    <xf numFmtId="0" fontId="7" fillId="0" borderId="88" xfId="3" applyFont="1" applyFill="1" applyBorder="1" applyProtection="1">
      <protection locked="0"/>
    </xf>
    <xf numFmtId="0" fontId="7" fillId="0" borderId="95" xfId="0" applyFont="1" applyFill="1" applyBorder="1" applyProtection="1">
      <protection locked="0"/>
    </xf>
    <xf numFmtId="0" fontId="7" fillId="8" borderId="86" xfId="0" applyFont="1" applyFill="1" applyBorder="1" applyAlignment="1">
      <alignment horizontal="center" vertical="center"/>
    </xf>
    <xf numFmtId="0" fontId="8" fillId="10" borderId="95" xfId="0" applyFont="1" applyFill="1" applyBorder="1" applyAlignment="1">
      <alignment horizontal="left" vertical="center" wrapText="1"/>
    </xf>
    <xf numFmtId="0" fontId="8" fillId="10" borderId="88" xfId="0" applyFont="1" applyFill="1" applyBorder="1" applyAlignment="1">
      <alignment horizontal="left" vertical="center" wrapText="1"/>
    </xf>
    <xf numFmtId="0" fontId="8" fillId="10" borderId="89" xfId="0" applyFont="1" applyFill="1" applyBorder="1" applyAlignment="1">
      <alignment horizontal="left" vertical="center" wrapText="1"/>
    </xf>
    <xf numFmtId="0" fontId="7" fillId="0" borderId="95" xfId="0" applyFont="1" applyFill="1" applyBorder="1" applyAlignment="1">
      <alignment horizontal="center" vertical="center" wrapText="1"/>
    </xf>
    <xf numFmtId="0" fontId="7" fillId="10" borderId="88" xfId="0" applyFont="1" applyFill="1" applyBorder="1" applyAlignment="1">
      <alignment horizontal="center" vertical="center" wrapText="1"/>
    </xf>
    <xf numFmtId="0" fontId="7" fillId="0" borderId="88" xfId="0" applyFont="1" applyFill="1" applyBorder="1" applyAlignment="1">
      <alignment horizontal="center" vertical="center" wrapText="1"/>
    </xf>
    <xf numFmtId="0" fontId="17" fillId="10" borderId="88" xfId="0" applyFont="1" applyFill="1" applyBorder="1" applyAlignment="1">
      <alignment horizontal="left" vertical="center" wrapText="1"/>
    </xf>
    <xf numFmtId="0" fontId="7" fillId="10" borderId="95" xfId="0" applyFont="1" applyFill="1" applyBorder="1" applyAlignment="1">
      <alignment horizontal="left" vertical="center" wrapText="1"/>
    </xf>
    <xf numFmtId="0" fontId="7" fillId="10" borderId="88" xfId="0" applyFont="1" applyFill="1" applyBorder="1" applyAlignment="1">
      <alignment horizontal="left" vertical="center" wrapText="1"/>
    </xf>
    <xf numFmtId="0" fontId="7" fillId="10" borderId="89" xfId="0" applyFont="1" applyFill="1" applyBorder="1" applyAlignment="1">
      <alignment horizontal="center" vertical="center" wrapText="1"/>
    </xf>
    <xf numFmtId="0" fontId="7" fillId="10" borderId="95" xfId="0" applyNumberFormat="1" applyFont="1" applyFill="1" applyBorder="1" applyAlignment="1">
      <alignment horizontal="left" vertical="center" wrapText="1"/>
    </xf>
    <xf numFmtId="0" fontId="7" fillId="10" borderId="88" xfId="0" applyNumberFormat="1" applyFont="1" applyFill="1" applyBorder="1" applyAlignment="1">
      <alignment horizontal="left" vertical="center" wrapText="1"/>
    </xf>
    <xf numFmtId="0" fontId="43" fillId="2" borderId="88" xfId="0" applyFont="1" applyFill="1" applyBorder="1" applyAlignment="1">
      <alignment vertical="top"/>
    </xf>
    <xf numFmtId="0" fontId="15" fillId="0" borderId="88" xfId="0" applyFont="1" applyBorder="1" applyAlignment="1"/>
    <xf numFmtId="0" fontId="12" fillId="0" borderId="88" xfId="0" applyFont="1" applyBorder="1" applyAlignment="1"/>
    <xf numFmtId="0" fontId="12" fillId="0" borderId="88" xfId="0" applyFont="1" applyBorder="1" applyAlignment="1">
      <alignment wrapText="1"/>
    </xf>
    <xf numFmtId="0" fontId="15" fillId="0" borderId="88" xfId="0" applyFont="1" applyBorder="1" applyAlignment="1">
      <alignment wrapText="1"/>
    </xf>
    <xf numFmtId="0" fontId="43" fillId="2" borderId="88" xfId="0" applyFont="1" applyFill="1" applyBorder="1" applyAlignment="1">
      <alignment vertical="top" wrapText="1"/>
    </xf>
    <xf numFmtId="0" fontId="12" fillId="0" borderId="88" xfId="0" applyFont="1" applyBorder="1" applyAlignment="1">
      <alignment vertical="top" wrapText="1"/>
    </xf>
    <xf numFmtId="0" fontId="12" fillId="0" borderId="88" xfId="0" applyFont="1" applyBorder="1" applyAlignment="1">
      <alignment vertical="center" wrapText="1"/>
    </xf>
    <xf numFmtId="0" fontId="43" fillId="2" borderId="88" xfId="3" applyFont="1" applyFill="1" applyBorder="1" applyAlignment="1">
      <alignment vertical="top" wrapText="1"/>
    </xf>
    <xf numFmtId="0" fontId="12" fillId="0" borderId="88" xfId="3" applyFont="1" applyFill="1" applyBorder="1" applyAlignment="1">
      <alignment wrapText="1"/>
    </xf>
    <xf numFmtId="0" fontId="12" fillId="11" borderId="88" xfId="3" applyFont="1" applyFill="1" applyBorder="1" applyAlignment="1">
      <alignment wrapText="1"/>
    </xf>
    <xf numFmtId="0" fontId="45" fillId="6" borderId="88" xfId="1" applyFont="1" applyFill="1" applyBorder="1" applyAlignment="1">
      <alignment wrapText="1"/>
    </xf>
    <xf numFmtId="0" fontId="18" fillId="2" borderId="88" xfId="3" applyFont="1" applyFill="1" applyBorder="1" applyAlignment="1"/>
    <xf numFmtId="0" fontId="18" fillId="2" borderId="88" xfId="3" applyFont="1" applyFill="1" applyBorder="1" applyAlignment="1">
      <alignment wrapText="1"/>
    </xf>
    <xf numFmtId="0" fontId="14" fillId="9" borderId="85" xfId="3" applyFont="1" applyFill="1" applyBorder="1" applyAlignment="1">
      <alignment vertical="center"/>
    </xf>
    <xf numFmtId="0" fontId="15" fillId="0" borderId="92" xfId="3" applyFont="1" applyFill="1" applyBorder="1" applyAlignment="1"/>
    <xf numFmtId="0" fontId="15" fillId="0" borderId="92" xfId="3" applyFont="1" applyFill="1" applyBorder="1" applyAlignment="1">
      <alignment wrapText="1"/>
    </xf>
    <xf numFmtId="0" fontId="8" fillId="0" borderId="86" xfId="3" applyFont="1" applyFill="1" applyBorder="1" applyAlignment="1">
      <alignment horizontal="left" vertical="center" wrapText="1"/>
    </xf>
    <xf numFmtId="0" fontId="15" fillId="0" borderId="93" xfId="3" applyFont="1" applyFill="1" applyBorder="1" applyAlignment="1">
      <alignment vertical="center"/>
    </xf>
    <xf numFmtId="0" fontId="12" fillId="5" borderId="92" xfId="3" applyFont="1" applyFill="1" applyBorder="1" applyAlignment="1">
      <alignment vertical="center" wrapText="1"/>
    </xf>
    <xf numFmtId="0" fontId="12" fillId="0" borderId="92" xfId="3" applyFont="1" applyFill="1" applyBorder="1" applyAlignment="1">
      <alignment vertical="center" wrapText="1"/>
    </xf>
    <xf numFmtId="0" fontId="15" fillId="5" borderId="88" xfId="3" applyFont="1" applyFill="1" applyBorder="1" applyAlignment="1">
      <alignment vertical="center" wrapText="1"/>
    </xf>
    <xf numFmtId="0" fontId="12" fillId="0" borderId="91" xfId="3" applyFont="1" applyBorder="1" applyAlignment="1">
      <alignment vertical="center" wrapText="1"/>
    </xf>
    <xf numFmtId="0" fontId="12" fillId="0" borderId="94" xfId="3" applyFont="1" applyBorder="1" applyAlignment="1">
      <alignment vertical="center" wrapText="1"/>
    </xf>
    <xf numFmtId="0" fontId="15" fillId="0" borderId="91" xfId="3" applyFont="1" applyBorder="1" applyAlignment="1">
      <alignment vertical="center" wrapText="1"/>
    </xf>
    <xf numFmtId="0" fontId="12" fillId="0" borderId="88" xfId="3" applyFont="1" applyFill="1" applyBorder="1" applyAlignment="1">
      <alignment vertical="center"/>
    </xf>
    <xf numFmtId="0" fontId="12" fillId="0" borderId="88" xfId="3" applyFont="1" applyFill="1" applyBorder="1" applyAlignment="1">
      <alignment vertical="center" wrapText="1"/>
    </xf>
    <xf numFmtId="0" fontId="8" fillId="6" borderId="88" xfId="3" applyFont="1" applyFill="1" applyBorder="1" applyAlignment="1">
      <alignment vertical="center" wrapText="1"/>
    </xf>
    <xf numFmtId="0" fontId="8" fillId="5" borderId="88" xfId="3" applyFont="1" applyFill="1" applyBorder="1" applyAlignment="1">
      <alignment vertical="center" wrapText="1"/>
    </xf>
    <xf numFmtId="0" fontId="14" fillId="9" borderId="88" xfId="3" applyFont="1" applyFill="1" applyBorder="1" applyAlignment="1">
      <alignment vertical="center"/>
    </xf>
    <xf numFmtId="0" fontId="18" fillId="2" borderId="92" xfId="3" applyFont="1" applyFill="1" applyBorder="1" applyAlignment="1"/>
    <xf numFmtId="0" fontId="18" fillId="2" borderId="92" xfId="3" applyFont="1" applyFill="1" applyBorder="1" applyAlignment="1">
      <alignment wrapText="1"/>
    </xf>
    <xf numFmtId="0" fontId="15" fillId="0" borderId="86" xfId="3" applyFont="1" applyFill="1" applyBorder="1" applyAlignment="1">
      <alignment horizontal="left" vertical="center" wrapText="1"/>
    </xf>
    <xf numFmtId="0" fontId="18" fillId="0" borderId="93" xfId="3" applyFont="1" applyFill="1" applyBorder="1" applyAlignment="1"/>
    <xf numFmtId="0" fontId="15" fillId="0" borderId="92" xfId="3" applyFont="1" applyFill="1" applyBorder="1" applyAlignment="1">
      <alignment vertical="center" wrapText="1"/>
    </xf>
    <xf numFmtId="0" fontId="15" fillId="6" borderId="88" xfId="3" applyFont="1" applyFill="1" applyBorder="1" applyAlignment="1">
      <alignment vertical="center" wrapText="1"/>
    </xf>
    <xf numFmtId="0" fontId="8" fillId="0" borderId="85" xfId="0" applyFont="1" applyBorder="1"/>
    <xf numFmtId="0" fontId="8" fillId="0" borderId="86" xfId="0" applyFont="1" applyBorder="1"/>
    <xf numFmtId="0" fontId="8" fillId="0" borderId="87" xfId="0" applyFont="1" applyBorder="1"/>
    <xf numFmtId="0" fontId="7" fillId="0" borderId="95" xfId="0" applyFont="1" applyBorder="1"/>
    <xf numFmtId="0" fontId="7" fillId="0" borderId="88" xfId="0" applyFont="1" applyBorder="1"/>
    <xf numFmtId="0" fontId="7" fillId="0" borderId="89" xfId="0" applyFont="1" applyBorder="1"/>
    <xf numFmtId="0" fontId="7" fillId="0" borderId="88" xfId="0" applyFont="1" applyFill="1" applyBorder="1"/>
    <xf numFmtId="0" fontId="7" fillId="0" borderId="89" xfId="0" quotePrefix="1" applyFont="1" applyBorder="1"/>
    <xf numFmtId="0" fontId="5" fillId="8" borderId="85" xfId="0" applyFont="1" applyFill="1" applyBorder="1" applyAlignment="1">
      <alignment horizontal="left" vertical="center"/>
    </xf>
    <xf numFmtId="0" fontId="5" fillId="8" borderId="86" xfId="0" applyFont="1" applyFill="1" applyBorder="1" applyAlignment="1">
      <alignment horizontal="left" vertical="center"/>
    </xf>
    <xf numFmtId="0" fontId="20" fillId="8" borderId="86" xfId="0" applyFont="1" applyFill="1" applyBorder="1" applyAlignment="1">
      <alignment horizontal="left" vertical="center"/>
    </xf>
    <xf numFmtId="0" fontId="20" fillId="8" borderId="87" xfId="0" applyFont="1" applyFill="1" applyBorder="1" applyAlignment="1">
      <alignment horizontal="left" vertical="center"/>
    </xf>
    <xf numFmtId="0" fontId="22" fillId="9" borderId="85" xfId="0" applyFont="1" applyFill="1" applyBorder="1" applyAlignment="1">
      <alignment horizontal="left" vertical="center" wrapText="1"/>
    </xf>
    <xf numFmtId="0" fontId="22" fillId="9" borderId="86" xfId="0" applyFont="1" applyFill="1" applyBorder="1" applyAlignment="1">
      <alignment horizontal="left" vertical="center" wrapText="1"/>
    </xf>
    <xf numFmtId="0" fontId="22" fillId="9" borderId="87" xfId="0" applyFont="1" applyFill="1" applyBorder="1" applyAlignment="1">
      <alignment horizontal="left" vertical="center" wrapText="1"/>
    </xf>
    <xf numFmtId="0" fontId="9" fillId="9" borderId="93" xfId="0" applyFont="1" applyFill="1" applyBorder="1" applyAlignment="1">
      <alignment vertical="center"/>
    </xf>
    <xf numFmtId="0" fontId="7" fillId="9" borderId="91" xfId="0" applyFont="1" applyFill="1" applyBorder="1" applyAlignment="1">
      <alignment vertical="center"/>
    </xf>
    <xf numFmtId="0" fontId="9" fillId="9" borderId="88" xfId="0" applyFont="1" applyFill="1" applyBorder="1" applyAlignment="1">
      <alignment vertical="center"/>
    </xf>
    <xf numFmtId="0" fontId="7" fillId="0" borderId="88" xfId="0" applyFont="1" applyBorder="1" applyAlignment="1">
      <alignment horizontal="center" vertical="center"/>
    </xf>
    <xf numFmtId="0" fontId="8" fillId="0" borderId="88" xfId="0" applyFont="1" applyFill="1" applyBorder="1" applyAlignment="1">
      <alignment horizontal="center" vertical="center"/>
    </xf>
    <xf numFmtId="0" fontId="5" fillId="8" borderId="85" xfId="0" applyFont="1" applyFill="1" applyBorder="1" applyAlignment="1">
      <alignment horizontal="left" vertical="center"/>
    </xf>
    <xf numFmtId="0" fontId="5" fillId="8" borderId="86" xfId="0" applyFont="1" applyFill="1" applyBorder="1" applyAlignment="1">
      <alignment horizontal="left" vertical="center"/>
    </xf>
    <xf numFmtId="0" fontId="5" fillId="8" borderId="87" xfId="0" applyFont="1" applyFill="1" applyBorder="1" applyAlignment="1">
      <alignment horizontal="left" vertical="center"/>
    </xf>
    <xf numFmtId="0" fontId="14" fillId="30" borderId="88" xfId="0" applyFont="1" applyFill="1" applyBorder="1" applyAlignment="1">
      <alignment vertical="center"/>
    </xf>
    <xf numFmtId="0" fontId="22" fillId="30" borderId="85" xfId="0" applyFont="1" applyFill="1" applyBorder="1" applyAlignment="1">
      <alignment vertical="center" wrapText="1"/>
    </xf>
    <xf numFmtId="0" fontId="22" fillId="30" borderId="88" xfId="0" applyFont="1" applyFill="1" applyBorder="1" applyAlignment="1">
      <alignment vertical="center" wrapText="1"/>
    </xf>
    <xf numFmtId="0" fontId="22" fillId="30" borderId="87" xfId="0" applyFont="1" applyFill="1" applyBorder="1" applyAlignment="1">
      <alignment vertical="center" wrapText="1"/>
    </xf>
    <xf numFmtId="0" fontId="7" fillId="8" borderId="85" xfId="0" applyFont="1" applyFill="1" applyBorder="1"/>
    <xf numFmtId="0" fontId="7" fillId="10" borderId="86" xfId="0" applyFont="1" applyFill="1" applyBorder="1"/>
    <xf numFmtId="0" fontId="7" fillId="10" borderId="87" xfId="0" applyFont="1" applyFill="1" applyBorder="1"/>
    <xf numFmtId="0" fontId="7" fillId="8" borderId="97" xfId="0" applyFont="1" applyFill="1" applyBorder="1" applyAlignment="1"/>
    <xf numFmtId="0" fontId="7" fillId="10" borderId="86" xfId="0" applyFont="1" applyFill="1" applyBorder="1" applyAlignment="1"/>
    <xf numFmtId="0" fontId="7" fillId="10" borderId="98" xfId="0" applyFont="1" applyFill="1" applyBorder="1" applyAlignment="1"/>
    <xf numFmtId="0" fontId="7" fillId="10" borderId="87" xfId="0" applyFont="1" applyFill="1" applyBorder="1" applyAlignment="1"/>
    <xf numFmtId="0" fontId="7" fillId="10" borderId="99" xfId="0" applyFont="1" applyFill="1" applyBorder="1" applyAlignment="1"/>
    <xf numFmtId="0" fontId="7" fillId="10" borderId="100" xfId="0" applyFont="1" applyFill="1" applyBorder="1" applyAlignment="1"/>
    <xf numFmtId="0" fontId="14" fillId="28" borderId="88" xfId="0" applyFont="1" applyFill="1" applyBorder="1" applyAlignment="1">
      <alignment vertical="center"/>
    </xf>
    <xf numFmtId="0" fontId="22" fillId="28" borderId="85" xfId="0" applyFont="1" applyFill="1" applyBorder="1" applyAlignment="1">
      <alignment vertical="center" wrapText="1"/>
    </xf>
    <xf numFmtId="0" fontId="22" fillId="28" borderId="88" xfId="0" applyFont="1" applyFill="1" applyBorder="1" applyAlignment="1">
      <alignment vertical="center" wrapText="1"/>
    </xf>
    <xf numFmtId="0" fontId="22" fillId="28" borderId="87" xfId="0" applyFont="1" applyFill="1" applyBorder="1" applyAlignment="1">
      <alignment vertical="center" wrapText="1"/>
    </xf>
    <xf numFmtId="0" fontId="14" fillId="29" borderId="88" xfId="0" applyFont="1" applyFill="1" applyBorder="1" applyAlignment="1">
      <alignment vertical="center"/>
    </xf>
    <xf numFmtId="0" fontId="22" fillId="29" borderId="85" xfId="0" applyFont="1" applyFill="1" applyBorder="1" applyAlignment="1">
      <alignment vertical="center" wrapText="1"/>
    </xf>
    <xf numFmtId="0" fontId="22" fillId="29" borderId="88" xfId="0" applyFont="1" applyFill="1" applyBorder="1" applyAlignment="1">
      <alignment vertical="center" wrapText="1"/>
    </xf>
    <xf numFmtId="0" fontId="22" fillId="29" borderId="87" xfId="0" applyFont="1" applyFill="1" applyBorder="1" applyAlignment="1">
      <alignment vertical="center" wrapText="1"/>
    </xf>
    <xf numFmtId="0" fontId="14" fillId="25" borderId="88" xfId="0" applyFont="1" applyFill="1" applyBorder="1" applyAlignment="1">
      <alignment vertical="center"/>
    </xf>
    <xf numFmtId="0" fontId="22" fillId="25" borderId="85" xfId="0" applyFont="1" applyFill="1" applyBorder="1" applyAlignment="1">
      <alignment vertical="center" wrapText="1"/>
    </xf>
    <xf numFmtId="0" fontId="22" fillId="25" borderId="88" xfId="0" applyFont="1" applyFill="1" applyBorder="1" applyAlignment="1">
      <alignment vertical="center" wrapText="1"/>
    </xf>
    <xf numFmtId="0" fontId="22" fillId="25" borderId="87" xfId="0" applyFont="1" applyFill="1" applyBorder="1" applyAlignment="1">
      <alignment vertical="center" wrapText="1"/>
    </xf>
    <xf numFmtId="0" fontId="14" fillId="20" borderId="88" xfId="0" applyFont="1" applyFill="1" applyBorder="1" applyAlignment="1">
      <alignment vertical="center"/>
    </xf>
    <xf numFmtId="0" fontId="22" fillId="20" borderId="85" xfId="0" applyFont="1" applyFill="1" applyBorder="1" applyAlignment="1">
      <alignment vertical="center" wrapText="1"/>
    </xf>
    <xf numFmtId="0" fontId="22" fillId="20" borderId="88" xfId="0" applyFont="1" applyFill="1" applyBorder="1" applyAlignment="1">
      <alignment vertical="center" wrapText="1"/>
    </xf>
    <xf numFmtId="0" fontId="22" fillId="20" borderId="87" xfId="0" applyFont="1" applyFill="1" applyBorder="1" applyAlignment="1">
      <alignment vertical="center" wrapText="1"/>
    </xf>
    <xf numFmtId="0" fontId="5" fillId="14" borderId="85" xfId="0" applyFont="1" applyFill="1" applyBorder="1" applyAlignment="1">
      <alignment vertical="center"/>
    </xf>
    <xf numFmtId="15" fontId="24" fillId="0" borderId="96" xfId="0" applyNumberFormat="1" applyFont="1" applyFill="1" applyBorder="1" applyAlignment="1">
      <alignment horizontal="center" vertical="center" wrapText="1"/>
    </xf>
    <xf numFmtId="0" fontId="24" fillId="0" borderId="96" xfId="0" applyFont="1" applyFill="1" applyBorder="1" applyAlignment="1">
      <alignment vertical="center" wrapText="1"/>
    </xf>
    <xf numFmtId="0" fontId="24" fillId="0" borderId="96" xfId="0" applyFont="1" applyFill="1" applyBorder="1" applyAlignment="1">
      <alignment horizontal="left" vertical="center"/>
    </xf>
    <xf numFmtId="0" fontId="7" fillId="0" borderId="96" xfId="0" applyFont="1" applyFill="1" applyBorder="1" applyAlignment="1">
      <alignment horizontal="left" vertical="center"/>
    </xf>
    <xf numFmtId="0" fontId="7" fillId="0" borderId="96" xfId="0" applyFont="1" applyBorder="1" applyAlignment="1">
      <alignment vertical="center" wrapText="1"/>
    </xf>
    <xf numFmtId="15" fontId="7" fillId="0" borderId="96" xfId="0" applyNumberFormat="1" applyFont="1" applyBorder="1" applyAlignment="1">
      <alignment horizontal="center" vertical="center" wrapText="1"/>
    </xf>
    <xf numFmtId="0" fontId="7" fillId="0" borderId="96" xfId="0" applyFont="1" applyBorder="1" applyAlignment="1">
      <alignment horizontal="center" vertical="center" wrapText="1"/>
    </xf>
    <xf numFmtId="0" fontId="5" fillId="14" borderId="85" xfId="0" applyFont="1" applyFill="1" applyBorder="1" applyAlignment="1">
      <alignment horizontal="left" vertical="center"/>
    </xf>
    <xf numFmtId="0" fontId="5" fillId="14" borderId="86" xfId="0" applyFont="1" applyFill="1" applyBorder="1" applyAlignment="1">
      <alignment horizontal="left" vertical="center"/>
    </xf>
    <xf numFmtId="0" fontId="5" fillId="14" borderId="86" xfId="0" applyFont="1" applyFill="1" applyBorder="1" applyAlignment="1">
      <alignment vertical="center" wrapText="1"/>
    </xf>
    <xf numFmtId="0" fontId="28" fillId="14" borderId="86" xfId="9" applyFont="1" applyFill="1" applyBorder="1" applyAlignment="1" applyProtection="1">
      <alignment horizontal="right" vertical="center"/>
    </xf>
    <xf numFmtId="0" fontId="28" fillId="14" borderId="87" xfId="9" applyFont="1" applyFill="1" applyBorder="1" applyAlignment="1" applyProtection="1">
      <alignment horizontal="right" vertical="center"/>
    </xf>
    <xf numFmtId="0" fontId="7" fillId="20" borderId="95" xfId="0" applyFont="1" applyFill="1" applyBorder="1"/>
    <xf numFmtId="0" fontId="7" fillId="0" borderId="85" xfId="0" applyFont="1" applyBorder="1" applyAlignment="1">
      <alignment horizontal="left" vertical="center"/>
    </xf>
    <xf numFmtId="0" fontId="7" fillId="0" borderId="86" xfId="0" applyFont="1" applyBorder="1" applyAlignment="1">
      <alignment horizontal="left" vertical="center"/>
    </xf>
    <xf numFmtId="0" fontId="7" fillId="0" borderId="101" xfId="0" applyFont="1" applyBorder="1" applyAlignment="1">
      <alignment horizontal="left" vertical="center"/>
    </xf>
    <xf numFmtId="0" fontId="7" fillId="19" borderId="102" xfId="0" applyFont="1" applyFill="1" applyBorder="1"/>
    <xf numFmtId="0" fontId="7" fillId="0" borderId="93" xfId="0" applyFont="1" applyBorder="1" applyAlignment="1">
      <alignment horizontal="left" vertical="center"/>
    </xf>
    <xf numFmtId="0" fontId="7" fillId="0" borderId="91" xfId="0" applyFont="1" applyBorder="1" applyAlignment="1">
      <alignment horizontal="left" vertical="center"/>
    </xf>
    <xf numFmtId="0" fontId="7" fillId="0" borderId="103" xfId="0" applyFont="1" applyBorder="1" applyAlignment="1">
      <alignment horizontal="left" vertical="center"/>
    </xf>
    <xf numFmtId="0" fontId="7" fillId="0" borderId="90" xfId="0" applyFont="1" applyFill="1" applyBorder="1" applyAlignment="1">
      <alignment horizontal="left" vertical="center"/>
    </xf>
    <xf numFmtId="0" fontId="12" fillId="26" borderId="88" xfId="7" applyFont="1" applyFill="1" applyBorder="1" applyAlignment="1">
      <alignment vertical="center" wrapText="1"/>
    </xf>
    <xf numFmtId="0" fontId="12" fillId="0" borderId="88" xfId="7" applyFont="1" applyBorder="1" applyAlignment="1">
      <alignment vertical="center" wrapText="1"/>
    </xf>
    <xf numFmtId="0" fontId="7" fillId="0" borderId="89" xfId="0" applyFont="1" applyFill="1" applyBorder="1" applyAlignment="1" applyProtection="1">
      <alignment horizontal="left" vertical="center"/>
    </xf>
    <xf numFmtId="165" fontId="7" fillId="0" borderId="96" xfId="0" applyNumberFormat="1" applyFont="1" applyFill="1" applyBorder="1" applyAlignment="1">
      <alignment horizontal="center" vertical="center" wrapText="1"/>
    </xf>
    <xf numFmtId="167" fontId="7" fillId="0" borderId="88" xfId="0" applyNumberFormat="1" applyFont="1" applyFill="1" applyBorder="1" applyAlignment="1" applyProtection="1">
      <alignment horizontal="center" vertical="center"/>
    </xf>
    <xf numFmtId="165" fontId="7" fillId="0" borderId="85" xfId="0" applyNumberFormat="1" applyFont="1" applyFill="1" applyBorder="1" applyAlignment="1">
      <alignment horizontal="center" vertical="center"/>
    </xf>
    <xf numFmtId="167" fontId="7" fillId="0" borderId="88" xfId="0" quotePrefix="1" applyNumberFormat="1" applyFont="1" applyFill="1" applyBorder="1" applyAlignment="1" applyProtection="1">
      <alignment horizontal="center" vertical="center"/>
    </xf>
    <xf numFmtId="167" fontId="7" fillId="0" borderId="88" xfId="0" applyNumberFormat="1" applyFont="1" applyBorder="1" applyAlignment="1" applyProtection="1">
      <alignment horizontal="center" vertical="center"/>
    </xf>
    <xf numFmtId="0" fontId="12" fillId="0" borderId="88" xfId="7" applyFont="1" applyFill="1" applyBorder="1" applyAlignment="1">
      <alignment vertical="center" wrapText="1"/>
    </xf>
    <xf numFmtId="165" fontId="7" fillId="0" borderId="87" xfId="0" applyNumberFormat="1" applyFont="1" applyBorder="1" applyAlignment="1" applyProtection="1">
      <alignment horizontal="center" vertical="center"/>
    </xf>
    <xf numFmtId="165" fontId="7" fillId="0" borderId="85" xfId="0" applyNumberFormat="1" applyFont="1" applyBorder="1" applyAlignment="1" applyProtection="1">
      <alignment horizontal="center" vertical="center"/>
    </xf>
    <xf numFmtId="165" fontId="7" fillId="0" borderId="96" xfId="0" applyNumberFormat="1" applyFont="1" applyBorder="1" applyAlignment="1" applyProtection="1">
      <alignment horizontal="center" vertical="center" wrapText="1"/>
    </xf>
    <xf numFmtId="165" fontId="7" fillId="0" borderId="87" xfId="0" applyNumberFormat="1" applyFont="1" applyFill="1" applyBorder="1" applyAlignment="1" applyProtection="1">
      <alignment horizontal="center" vertical="center"/>
    </xf>
    <xf numFmtId="0" fontId="12" fillId="27" borderId="88" xfId="7" applyFont="1" applyFill="1" applyBorder="1" applyAlignment="1">
      <alignment vertical="center" wrapText="1"/>
    </xf>
    <xf numFmtId="167" fontId="7" fillId="0" borderId="88" xfId="0" quotePrefix="1" applyNumberFormat="1" applyFont="1" applyFill="1" applyBorder="1" applyAlignment="1" applyProtection="1">
      <alignment horizontal="left" vertical="center"/>
    </xf>
    <xf numFmtId="167" fontId="24" fillId="0" borderId="88" xfId="0" applyNumberFormat="1" applyFont="1" applyBorder="1" applyAlignment="1" applyProtection="1">
      <alignment horizontal="center" vertical="center"/>
    </xf>
    <xf numFmtId="49" fontId="24" fillId="27" borderId="88" xfId="0" applyNumberFormat="1" applyFont="1" applyFill="1" applyBorder="1" applyAlignment="1" applyProtection="1">
      <alignment horizontal="left" vertical="center"/>
    </xf>
    <xf numFmtId="167" fontId="24" fillId="0" borderId="88" xfId="0" applyNumberFormat="1" applyFont="1" applyFill="1" applyBorder="1" applyAlignment="1" applyProtection="1">
      <alignment horizontal="center" vertical="center"/>
    </xf>
    <xf numFmtId="49" fontId="24" fillId="0" borderId="88" xfId="0" applyNumberFormat="1" applyFont="1" applyBorder="1" applyAlignment="1" applyProtection="1">
      <alignment horizontal="left" vertical="center"/>
    </xf>
    <xf numFmtId="0" fontId="24" fillId="0" borderId="88" xfId="0" applyFont="1" applyFill="1" applyBorder="1" applyAlignment="1" applyProtection="1">
      <alignment horizontal="left" vertical="center" wrapText="1"/>
    </xf>
    <xf numFmtId="0" fontId="7" fillId="27" borderId="88" xfId="0" applyFont="1" applyFill="1" applyBorder="1" applyAlignment="1" applyProtection="1">
      <alignment horizontal="left" vertical="center" wrapText="1"/>
    </xf>
    <xf numFmtId="0" fontId="7" fillId="0" borderId="88" xfId="0" applyFont="1" applyFill="1" applyBorder="1" applyAlignment="1" applyProtection="1">
      <alignment horizontal="left" vertical="center" wrapText="1"/>
    </xf>
    <xf numFmtId="0" fontId="8" fillId="0" borderId="88" xfId="0" applyFont="1" applyFill="1" applyBorder="1" applyAlignment="1" applyProtection="1">
      <alignment horizontal="left" vertical="center" wrapText="1"/>
    </xf>
    <xf numFmtId="167" fontId="7" fillId="0" borderId="88" xfId="0" applyNumberFormat="1" applyFont="1" applyFill="1" applyBorder="1" applyAlignment="1" applyProtection="1">
      <alignment horizontal="center"/>
    </xf>
    <xf numFmtId="167" fontId="7" fillId="0" borderId="88" xfId="0" applyNumberFormat="1" applyFont="1" applyBorder="1" applyAlignment="1" applyProtection="1">
      <alignment horizontal="center"/>
    </xf>
    <xf numFmtId="165" fontId="7" fillId="0" borderId="86" xfId="0" applyNumberFormat="1" applyFont="1" applyFill="1" applyBorder="1" applyAlignment="1" applyProtection="1">
      <alignment horizontal="center" vertical="center"/>
    </xf>
    <xf numFmtId="0" fontId="8" fillId="27" borderId="88" xfId="0" applyFont="1" applyFill="1" applyBorder="1" applyAlignment="1" applyProtection="1">
      <alignment horizontal="left" vertical="center" wrapText="1"/>
    </xf>
    <xf numFmtId="0" fontId="8" fillId="0" borderId="88" xfId="0" applyFont="1" applyFill="1" applyBorder="1" applyAlignment="1" applyProtection="1">
      <alignment horizontal="left" vertical="center"/>
    </xf>
    <xf numFmtId="0" fontId="32" fillId="27" borderId="88" xfId="0" applyFont="1" applyFill="1" applyBorder="1" applyAlignment="1" applyProtection="1">
      <alignment horizontal="left" vertical="center" wrapText="1"/>
    </xf>
    <xf numFmtId="0" fontId="7" fillId="15" borderId="88" xfId="0" applyFont="1" applyFill="1" applyBorder="1" applyAlignment="1" applyProtection="1">
      <alignment horizontal="left" vertical="center" wrapText="1"/>
    </xf>
    <xf numFmtId="167" fontId="7" fillId="0" borderId="87" xfId="0" applyNumberFormat="1" applyFont="1" applyFill="1" applyBorder="1" applyAlignment="1" applyProtection="1">
      <alignment horizontal="center"/>
    </xf>
    <xf numFmtId="0" fontId="8" fillId="27" borderId="88" xfId="0" applyFont="1" applyFill="1" applyBorder="1" applyAlignment="1" applyProtection="1">
      <alignment horizontal="left" vertical="center"/>
    </xf>
    <xf numFmtId="0" fontId="7" fillId="27" borderId="88" xfId="0" applyFont="1" applyFill="1" applyBorder="1" applyAlignment="1" applyProtection="1">
      <alignment horizontal="left" vertical="center"/>
    </xf>
    <xf numFmtId="167" fontId="7" fillId="0" borderId="87" xfId="0" applyNumberFormat="1" applyFont="1" applyFill="1" applyBorder="1" applyAlignment="1">
      <alignment horizontal="center"/>
    </xf>
    <xf numFmtId="167" fontId="7" fillId="0" borderId="88" xfId="0" applyNumberFormat="1" applyFont="1" applyBorder="1" applyAlignment="1">
      <alignment horizontal="center"/>
    </xf>
    <xf numFmtId="0" fontId="7" fillId="0" borderId="88" xfId="0" applyFont="1" applyBorder="1" applyAlignment="1" applyProtection="1">
      <alignment horizontal="left" vertical="center"/>
    </xf>
    <xf numFmtId="167" fontId="7" fillId="0" borderId="88" xfId="0" applyNumberFormat="1" applyFont="1" applyFill="1" applyBorder="1" applyAlignment="1">
      <alignment horizontal="center"/>
    </xf>
    <xf numFmtId="0" fontId="7" fillId="27" borderId="88" xfId="0" applyFont="1" applyFill="1" applyBorder="1" applyAlignment="1">
      <alignment horizontal="left" vertical="center"/>
    </xf>
    <xf numFmtId="0" fontId="7" fillId="0" borderId="88" xfId="0" applyFont="1" applyBorder="1" applyAlignment="1">
      <alignment horizontal="left" vertical="center"/>
    </xf>
    <xf numFmtId="15" fontId="7" fillId="27" borderId="88" xfId="0" applyNumberFormat="1" applyFont="1" applyFill="1" applyBorder="1" applyAlignment="1">
      <alignment horizontal="left" vertical="center"/>
    </xf>
    <xf numFmtId="15" fontId="7" fillId="0" borderId="88" xfId="0" applyNumberFormat="1" applyFont="1" applyBorder="1" applyAlignment="1">
      <alignment horizontal="left" vertical="center"/>
    </xf>
    <xf numFmtId="167" fontId="7" fillId="0" borderId="104" xfId="0" applyNumberFormat="1" applyFont="1" applyFill="1" applyBorder="1" applyAlignment="1">
      <alignment horizontal="center"/>
    </xf>
    <xf numFmtId="0" fontId="31" fillId="0" borderId="105" xfId="0" applyFont="1" applyBorder="1" applyAlignment="1">
      <alignment horizontal="center" vertical="center"/>
    </xf>
    <xf numFmtId="0" fontId="31" fillId="0" borderId="106" xfId="0" applyFont="1" applyBorder="1" applyAlignment="1">
      <alignment horizontal="center" vertical="center"/>
    </xf>
    <xf numFmtId="0" fontId="31" fillId="0" borderId="107" xfId="0" applyFont="1" applyBorder="1" applyAlignment="1">
      <alignment horizontal="center" vertical="center"/>
    </xf>
    <xf numFmtId="0" fontId="31" fillId="0" borderId="108" xfId="0" applyFont="1" applyBorder="1" applyAlignment="1">
      <alignment horizontal="center" vertical="center"/>
    </xf>
    <xf numFmtId="0" fontId="31" fillId="0" borderId="109" xfId="0" applyFont="1" applyBorder="1" applyAlignment="1">
      <alignment horizontal="center" vertical="center"/>
    </xf>
    <xf numFmtId="0" fontId="31" fillId="0" borderId="110" xfId="0" applyFont="1" applyBorder="1" applyAlignment="1">
      <alignment horizontal="center" vertical="center"/>
    </xf>
  </cellXfs>
  <cellStyles count="12">
    <cellStyle name="Hyperlink" xfId="2" builtinId="8"/>
    <cellStyle name="Hyperlink 2" xfId="9" xr:uid="{00000000-0005-0000-0000-000001000000}"/>
    <cellStyle name="Normal" xfId="0" builtinId="0"/>
    <cellStyle name="Normal 2" xfId="1" xr:uid="{00000000-0005-0000-0000-000003000000}"/>
    <cellStyle name="Normal 2 2" xfId="4" xr:uid="{00000000-0005-0000-0000-000004000000}"/>
    <cellStyle name="Normal 2 2 2" xfId="6" xr:uid="{00000000-0005-0000-0000-000005000000}"/>
    <cellStyle name="Normal 2 3" xfId="5" xr:uid="{00000000-0005-0000-0000-000006000000}"/>
    <cellStyle name="Normal 2 4" xfId="11" xr:uid="{00000000-0005-0000-0000-000007000000}"/>
    <cellStyle name="Normal 3" xfId="3" xr:uid="{00000000-0005-0000-0000-000008000000}"/>
    <cellStyle name="Normal 4" xfId="7" xr:uid="{00000000-0005-0000-0000-000009000000}"/>
    <cellStyle name="Percent 2" xfId="10" xr:uid="{00000000-0005-0000-0000-00000A000000}"/>
    <cellStyle name="Total" xfId="8" builtinId="25"/>
  </cellStyles>
  <dxfs count="392">
    <dxf>
      <font>
        <color theme="0"/>
      </font>
      <fill>
        <patternFill>
          <bgColor theme="0"/>
        </patternFill>
      </fill>
      <border>
        <left/>
        <right/>
        <bottom/>
        <vertical/>
        <horizontal/>
      </border>
    </dxf>
    <dxf>
      <font>
        <color theme="0"/>
      </font>
      <fill>
        <patternFill>
          <bgColor theme="0"/>
        </patternFill>
      </fill>
      <border>
        <right/>
        <top/>
        <bottom/>
      </border>
    </dxf>
    <dxf>
      <font>
        <b/>
        <i val="0"/>
        <color theme="0"/>
      </font>
      <fill>
        <patternFill>
          <bgColor rgb="FFB6623D"/>
        </patternFill>
      </fill>
    </dxf>
    <dxf>
      <fill>
        <patternFill>
          <bgColor rgb="FFEEE9B2"/>
        </patternFill>
      </fill>
    </dxf>
    <dxf>
      <fill>
        <patternFill>
          <bgColor rgb="FFDDDECE"/>
        </patternFill>
      </fill>
    </dxf>
    <dxf>
      <font>
        <b/>
        <i val="0"/>
        <color theme="0"/>
      </font>
      <fill>
        <patternFill>
          <bgColor rgb="FF979B80"/>
        </patternFill>
      </fill>
    </dxf>
    <dxf>
      <fill>
        <patternFill>
          <bgColor indexed="18"/>
        </patternFill>
      </fill>
    </dxf>
    <dxf>
      <fill>
        <patternFill>
          <bgColor indexed="52"/>
        </patternFill>
      </fill>
    </dxf>
    <dxf>
      <fill>
        <patternFill>
          <bgColor rgb="FFA52D2D"/>
        </patternFill>
      </fill>
    </dxf>
    <dxf>
      <font>
        <color theme="1"/>
      </font>
      <fill>
        <patternFill>
          <bgColor rgb="FF29475F"/>
        </patternFill>
      </fill>
    </dxf>
    <dxf>
      <font>
        <condense val="0"/>
        <extend val="0"/>
        <color auto="1"/>
      </font>
      <fill>
        <patternFill>
          <bgColor rgb="FFB0C534"/>
        </patternFill>
      </fill>
    </dxf>
    <dxf>
      <font>
        <condense val="0"/>
        <extend val="0"/>
        <color auto="1"/>
      </font>
      <fill>
        <patternFill patternType="none">
          <bgColor indexed="65"/>
        </patternFill>
      </fill>
    </dxf>
    <dxf>
      <font>
        <condense val="0"/>
        <extend val="0"/>
        <color auto="1"/>
      </font>
      <fill>
        <patternFill>
          <bgColor rgb="FFB25F5F"/>
        </patternFill>
      </fill>
    </dxf>
    <dxf>
      <font>
        <color rgb="FF3391AD"/>
      </font>
      <fill>
        <patternFill>
          <bgColor rgb="FF3391AD"/>
        </patternFill>
      </fill>
    </dxf>
    <dxf>
      <font>
        <color rgb="FF29475F"/>
      </font>
      <fill>
        <patternFill>
          <bgColor rgb="FF29475F"/>
        </patternFill>
      </fill>
    </dxf>
    <dxf>
      <font>
        <condense val="0"/>
        <extend val="0"/>
        <color indexed="59"/>
      </font>
      <fill>
        <patternFill patternType="lightUp">
          <bgColor indexed="65"/>
        </patternFill>
      </fill>
    </dxf>
    <dxf>
      <font>
        <condense val="0"/>
        <extend val="0"/>
        <color auto="1"/>
      </font>
      <fill>
        <patternFill>
          <bgColor rgb="FFB0C534"/>
        </patternFill>
      </fill>
    </dxf>
    <dxf>
      <font>
        <condense val="0"/>
        <extend val="0"/>
        <color auto="1"/>
      </font>
      <fill>
        <patternFill patternType="none">
          <bgColor indexed="65"/>
        </patternFill>
      </fill>
    </dxf>
    <dxf>
      <font>
        <condense val="0"/>
        <extend val="0"/>
        <color auto="1"/>
      </font>
      <fill>
        <patternFill>
          <bgColor rgb="FFB25F5F"/>
        </patternFill>
      </fill>
    </dxf>
    <dxf>
      <font>
        <color auto="1"/>
      </font>
      <fill>
        <patternFill>
          <bgColor rgb="FF29475F"/>
        </patternFill>
      </fill>
    </dxf>
    <dxf>
      <font>
        <condense val="0"/>
        <extend val="0"/>
        <color indexed="59"/>
      </font>
      <fill>
        <patternFill patternType="lightUp">
          <bgColor indexed="65"/>
        </patternFill>
      </fill>
    </dxf>
    <dxf>
      <fill>
        <patternFill>
          <bgColor rgb="FFA52D2D"/>
        </patternFill>
      </fill>
    </dxf>
    <dxf>
      <font>
        <color auto="1"/>
      </font>
      <fill>
        <patternFill>
          <bgColor rgb="FF29475F"/>
        </patternFill>
      </fill>
    </dxf>
    <dxf>
      <font>
        <strike val="0"/>
        <outline val="0"/>
        <shadow val="0"/>
        <u val="none"/>
        <vertAlign val="baseline"/>
        <name val="Arial"/>
        <scheme val="none"/>
      </font>
      <numFmt numFmtId="0" formatCode="General"/>
      <fill>
        <patternFill patternType="solid">
          <fgColor indexed="64"/>
          <bgColor rgb="FFDDDECE"/>
        </patternFill>
      </fill>
      <border diagonalUp="0" diagonalDown="0" outline="0">
        <left/>
        <right/>
        <top style="thin">
          <color indexed="64"/>
        </top>
        <bottom style="thin">
          <color indexed="64"/>
        </bottom>
      </border>
    </dxf>
    <dxf>
      <font>
        <strike val="0"/>
        <outline val="0"/>
        <shadow val="0"/>
        <u val="none"/>
        <vertAlign val="baseline"/>
        <name val="Arial"/>
        <scheme val="none"/>
      </font>
      <fill>
        <patternFill patternType="solid">
          <fgColor indexed="64"/>
          <bgColor rgb="FFDDDECE"/>
        </patternFill>
      </fill>
      <border diagonalUp="0" diagonalDown="0" outline="0">
        <left/>
        <right/>
        <top style="thin">
          <color indexed="64"/>
        </top>
        <bottom style="thin">
          <color indexed="64"/>
        </bottom>
      </border>
    </dxf>
    <dxf>
      <font>
        <strike val="0"/>
        <outline val="0"/>
        <shadow val="0"/>
        <u val="none"/>
        <vertAlign val="baseline"/>
        <name val="Arial"/>
        <scheme val="none"/>
      </font>
      <fill>
        <patternFill patternType="solid">
          <fgColor indexed="64"/>
          <bgColor rgb="FFDDDECE"/>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rgb="FFDDDECE"/>
        </patternFill>
      </fill>
      <border diagonalUp="0" diagonalDown="0">
        <left/>
        <right/>
        <top style="thin">
          <color indexed="64"/>
        </top>
        <bottom style="thin">
          <color indexed="64"/>
        </bottom>
        <vertical/>
        <horizontal/>
      </border>
    </dxf>
    <dxf>
      <font>
        <strike val="0"/>
        <outline val="0"/>
        <shadow val="0"/>
        <u val="none"/>
        <vertAlign val="baseline"/>
        <name val="Arial"/>
        <scheme val="none"/>
      </font>
      <fill>
        <patternFill patternType="solid">
          <fgColor indexed="64"/>
          <bgColor rgb="FFDDDECE"/>
        </patternFill>
      </fill>
      <border diagonalUp="0" diagonalDown="0" outline="0">
        <left/>
        <right/>
        <top style="thin">
          <color indexed="64"/>
        </top>
        <bottom style="thin">
          <color indexed="64"/>
        </bottom>
      </border>
    </dxf>
    <dxf>
      <font>
        <strike val="0"/>
        <outline val="0"/>
        <shadow val="0"/>
        <u val="none"/>
        <vertAlign val="baseline"/>
        <name val="Arial"/>
        <scheme val="none"/>
      </font>
      <fill>
        <patternFill patternType="solid">
          <fgColor indexed="64"/>
          <bgColor rgb="FFD3CB8D"/>
        </patternFill>
      </fill>
      <border diagonalUp="0" diagonalDown="0" outline="0">
        <left/>
        <right/>
        <top style="thin">
          <color indexed="64"/>
        </top>
        <bottom style="thin">
          <color indexed="64"/>
        </bottom>
      </border>
    </dxf>
    <dxf>
      <border outline="0">
        <top style="thin">
          <color rgb="FF000000"/>
        </top>
      </border>
    </dxf>
    <dxf>
      <border outline="0">
        <bottom style="thin">
          <color auto="1"/>
        </bottom>
      </border>
    </dxf>
    <dxf>
      <border outline="0">
        <left style="thin">
          <color auto="1"/>
        </left>
        <right style="thin">
          <color rgb="FF000000"/>
        </right>
        <top style="thin">
          <color auto="1"/>
        </top>
        <bottom style="thin">
          <color rgb="FF000000"/>
        </bottom>
      </border>
    </dxf>
    <dxf>
      <font>
        <strike val="0"/>
        <outline val="0"/>
        <shadow val="0"/>
        <u val="none"/>
        <vertAlign val="baseline"/>
        <name val="Arial"/>
        <scheme val="none"/>
      </font>
      <fill>
        <patternFill patternType="solid">
          <fgColor rgb="FF000000"/>
          <bgColor rgb="FFDDDECE"/>
        </patternFill>
      </fill>
    </dxf>
    <dxf>
      <font>
        <b/>
        <i val="0"/>
        <strike val="0"/>
        <condense val="0"/>
        <extend val="0"/>
        <outline val="0"/>
        <shadow val="0"/>
        <u val="none"/>
        <vertAlign val="baseline"/>
        <sz val="12"/>
        <color theme="0"/>
        <name val="Arial"/>
        <scheme val="none"/>
      </font>
      <fill>
        <patternFill patternType="solid">
          <fgColor indexed="64"/>
          <bgColor rgb="FF6F9B91"/>
        </patternFill>
      </fill>
      <alignment horizontal="general" vertical="center" textRotation="0" wrapText="0" indent="0" justifyLastLine="0" shrinkToFit="0" readingOrder="0"/>
      <border diagonalUp="0" diagonalDown="0" outline="0">
        <left style="thin">
          <color auto="1"/>
        </left>
        <right style="thin">
          <color auto="1"/>
        </right>
        <top/>
        <bottom/>
      </border>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9CB18D"/>
        </patternFill>
      </fill>
    </dxf>
    <dxf>
      <fill>
        <patternFill>
          <bgColor rgb="FFE8C770"/>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9CB18D"/>
        </patternFill>
      </fill>
    </dxf>
    <dxf>
      <fill>
        <patternFill>
          <bgColor rgb="FFE8C77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
      <fill>
        <patternFill>
          <bgColor rgb="FFA24130"/>
        </patternFill>
      </fill>
    </dxf>
    <dxf>
      <fill>
        <patternFill>
          <bgColor rgb="FFE8C770"/>
        </patternFill>
      </fill>
    </dxf>
    <dxf>
      <fill>
        <patternFill>
          <bgColor rgb="FF9CB18D"/>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6E7455"/>
      <rgbColor rgb="00FFFFFF"/>
      <rgbColor rgb="00FFFFFF"/>
      <rgbColor rgb="00FFFFFF"/>
      <rgbColor rgb="00FFFFFF"/>
      <rgbColor rgb="00FFFFFF"/>
      <rgbColor rgb="00FFFFFF"/>
      <rgbColor rgb="00FFFFFF"/>
      <rgbColor rgb="00FFFFFF"/>
      <rgbColor rgb="00FFFFFF"/>
      <rgbColor rgb="00B6623D"/>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979B80"/>
      <rgbColor rgb="00FFFFFF"/>
      <rgbColor rgb="00EEE9B2"/>
      <rgbColor rgb="00DDDECE"/>
      <rgbColor rgb="00D3CB8D"/>
      <rgbColor rgb="00FFFFFF"/>
      <rgbColor rgb="00FFFFFF"/>
      <rgbColor rgb="00FFFFFF"/>
    </indexedColors>
    <mruColors>
      <color rgb="FF6F9B91"/>
      <color rgb="FF29475F"/>
      <color rgb="FFDAA510"/>
      <color rgb="FFA24130"/>
      <color rgb="FF4F2270"/>
      <color rgb="FFDCA724"/>
      <color rgb="FF941C1C"/>
      <color rgb="FF25687D"/>
      <color rgb="FF3391AD"/>
      <color rgb="FFE1B4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36" Type="http://schemas.openxmlformats.org/officeDocument/2006/relationships/customXml" Target="../customXml/item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35" Type="http://schemas.openxmlformats.org/officeDocument/2006/relationships/customXml" Target="../customXml/item5.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image" Target="../media/image6.png"/></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image" Target="../media/image7.png"/></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image" Target="../media/image6.png"/></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image" Target="../media/image7.png"/></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image" Target="../media/image6.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image" Target="../media/image7.png"/></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image" Target="../media/image6.png"/></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image" Target="../media/image7.png"/></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image" Target="../media/image6.png"/></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image" Target="../media/image7.png"/></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image" Target="../media/image6.png"/></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image" Target="../media/image7.png"/></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image" Target="../media/image7.png"/></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image" Target="../media/image6.png"/></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image" Target="../media/image7.png"/></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image" Target="../media/image6.png"/></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image" Target="../media/image7.png"/></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image" Target="../media/image6.png"/></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image" Target="../media/image7.png"/></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image" Target="../media/image6.png"/></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image" Target="../media/image7.png"/></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34.xml"/><Relationship Id="rId1" Type="http://schemas.openxmlformats.org/officeDocument/2006/relationships/image" Target="../media/image6.png"/></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image" Target="../media/image6.png"/></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image" Target="../media/image7.png"/></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image" Target="../media/image6.png"/></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image" Target="../media/image7.png"/></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image" Target="../media/image6.png"/></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39.xml"/><Relationship Id="rId1" Type="http://schemas.openxmlformats.org/officeDocument/2006/relationships/image" Target="../media/image7.png"/></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image" Target="../media/image6.png"/></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image" Target="../media/image7.png"/></Relationships>
</file>

<file path=xl/charts/_rels/chart37.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image" Target="../media/image6.png"/></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43.xml"/><Relationship Id="rId1" Type="http://schemas.openxmlformats.org/officeDocument/2006/relationships/image" Target="../media/image7.png"/></Relationships>
</file>

<file path=xl/charts/_rels/chart39.xml.rels><?xml version="1.0" encoding="UTF-8" standalone="yes"?>
<Relationships xmlns="http://schemas.openxmlformats.org/package/2006/relationships"><Relationship Id="rId2" Type="http://schemas.openxmlformats.org/officeDocument/2006/relationships/chartUserShapes" Target="../drawings/drawing44.xml"/><Relationship Id="rId1" Type="http://schemas.openxmlformats.org/officeDocument/2006/relationships/image" Target="../media/image6.png"/></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image" Target="../media/image7.png"/></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image" Target="../media/image7.png"/></Relationships>
</file>

<file path=xl/charts/_rels/chart41.xml.rels><?xml version="1.0" encoding="UTF-8" standalone="yes"?>
<Relationships xmlns="http://schemas.openxmlformats.org/package/2006/relationships"><Relationship Id="rId1" Type="http://schemas.openxmlformats.org/officeDocument/2006/relationships/image" Target="../media/image7.png"/></Relationships>
</file>

<file path=xl/charts/_rels/chart42.xml.rels><?xml version="1.0" encoding="UTF-8" standalone="yes"?>
<Relationships xmlns="http://schemas.openxmlformats.org/package/2006/relationships"><Relationship Id="rId1" Type="http://schemas.openxmlformats.org/officeDocument/2006/relationships/image" Target="../media/image6.png"/></Relationships>
</file>

<file path=xl/charts/_rels/chart4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image" Target="../media/image6.png"/></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image" Target="../media/image7.png"/></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image" Target="../media/image6.png"/></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image" Target="../media/image7.png"/></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image" Target="../media/image6.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Calc'!$B$5</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Calc'!$C$5</c:f>
              <c:numCache>
                <c:formatCode>General</c:formatCode>
                <c:ptCount val="1"/>
                <c:pt idx="0">
                  <c:v>1.2933333333333334</c:v>
                </c:pt>
              </c:numCache>
            </c:numRef>
          </c:xVal>
          <c:yVal>
            <c:numRef>
              <c:f>'7. Hide Graph Calc'!$D$5</c:f>
              <c:numCache>
                <c:formatCode>General</c:formatCode>
                <c:ptCount val="1"/>
                <c:pt idx="0">
                  <c:v>1.8958333333333335</c:v>
                </c:pt>
              </c:numCache>
            </c:numRef>
          </c:yVal>
          <c:smooth val="0"/>
          <c:extLst>
            <c:ext xmlns:c16="http://schemas.microsoft.com/office/drawing/2014/chart" uri="{C3380CC4-5D6E-409C-BE32-E72D297353CC}">
              <c16:uniqueId val="{00000000-CBED-403B-9440-7BFF6CD2EF9F}"/>
            </c:ext>
          </c:extLst>
        </c:ser>
        <c:dLbls>
          <c:showLegendKey val="0"/>
          <c:showVal val="1"/>
          <c:showCatName val="0"/>
          <c:showSerName val="0"/>
          <c:showPercent val="0"/>
          <c:showBubbleSize val="0"/>
        </c:dLbls>
        <c:axId val="415490432"/>
        <c:axId val="415489256"/>
      </c:scatterChart>
      <c:valAx>
        <c:axId val="415490432"/>
        <c:scaling>
          <c:orientation val="minMax"/>
          <c:max val="3.5"/>
          <c:min val="0.5"/>
        </c:scaling>
        <c:delete val="1"/>
        <c:axPos val="b"/>
        <c:title>
          <c:tx>
            <c:rich>
              <a:bodyPr/>
              <a:lstStyle/>
              <a:p>
                <a:pPr>
                  <a:defRPr>
                    <a:latin typeface="Arial" pitchFamily="34" charset="0"/>
                    <a:cs typeface="Arial" pitchFamily="34" charset="0"/>
                  </a:defRPr>
                </a:pPr>
                <a:r>
                  <a:rPr lang="en-US">
                    <a:latin typeface="Arial" pitchFamily="34" charset="0"/>
                    <a:cs typeface="Arial" pitchFamily="34" charset="0"/>
                  </a:rPr>
                  <a:t>Readiness</a:t>
                </a:r>
              </a:p>
            </c:rich>
          </c:tx>
          <c:overlay val="0"/>
        </c:title>
        <c:numFmt formatCode="General" sourceLinked="1"/>
        <c:majorTickMark val="out"/>
        <c:minorTickMark val="none"/>
        <c:tickLblPos val="nextTo"/>
        <c:crossAx val="415489256"/>
        <c:crosses val="autoZero"/>
        <c:crossBetween val="midCat"/>
        <c:majorUnit val="0.2"/>
      </c:valAx>
      <c:valAx>
        <c:axId val="415489256"/>
        <c:scaling>
          <c:orientation val="minMax"/>
          <c:max val="3.5"/>
          <c:min val="0.5"/>
        </c:scaling>
        <c:delete val="1"/>
        <c:axPos val="l"/>
        <c:title>
          <c:tx>
            <c:rich>
              <a:bodyPr rot="-5400000" vert="horz"/>
              <a:lstStyle/>
              <a:p>
                <a:pPr>
                  <a:defRPr>
                    <a:latin typeface="Arial" pitchFamily="34" charset="0"/>
                    <a:cs typeface="Arial" pitchFamily="34" charset="0"/>
                  </a:defRPr>
                </a:pPr>
                <a:r>
                  <a:rPr lang="en-US">
                    <a:latin typeface="Arial" pitchFamily="34" charset="0"/>
                    <a:cs typeface="Arial" pitchFamily="34" charset="0"/>
                  </a:rPr>
                  <a:t>Opportunities</a:t>
                </a:r>
              </a:p>
            </c:rich>
          </c:tx>
          <c:overlay val="0"/>
        </c:title>
        <c:numFmt formatCode="General" sourceLinked="1"/>
        <c:majorTickMark val="out"/>
        <c:minorTickMark val="none"/>
        <c:tickLblPos val="nextTo"/>
        <c:crossAx val="415490432"/>
        <c:crosses val="autoZero"/>
        <c:crossBetween val="midCat"/>
        <c:majorUnit val="0.2"/>
      </c:val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000000000000622" l="0.70000000000000062" r="0.70000000000000062" t="0.75000000000000622" header="0.30000000000000032" footer="0.30000000000000032"/>
    <c:pageSetup orientation="portrait"/>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Calc'!$B$9</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Calc'!$C$9</c:f>
              <c:numCache>
                <c:formatCode>General</c:formatCode>
                <c:ptCount val="1"/>
                <c:pt idx="0">
                  <c:v>1.3333333333333333</c:v>
                </c:pt>
              </c:numCache>
            </c:numRef>
          </c:xVal>
          <c:yVal>
            <c:numRef>
              <c:f>'7. Hide Graph Calc'!$D$9</c:f>
              <c:numCache>
                <c:formatCode>General</c:formatCode>
                <c:ptCount val="1"/>
                <c:pt idx="0">
                  <c:v>2.2916666666666665</c:v>
                </c:pt>
              </c:numCache>
            </c:numRef>
          </c:yVal>
          <c:smooth val="0"/>
          <c:extLst>
            <c:ext xmlns:c16="http://schemas.microsoft.com/office/drawing/2014/chart" uri="{C3380CC4-5D6E-409C-BE32-E72D297353CC}">
              <c16:uniqueId val="{00000000-87DD-4D8D-AD26-3766397F6D4E}"/>
            </c:ext>
          </c:extLst>
        </c:ser>
        <c:dLbls>
          <c:showLegendKey val="0"/>
          <c:showVal val="1"/>
          <c:showCatName val="0"/>
          <c:showSerName val="0"/>
          <c:showPercent val="0"/>
          <c:showBubbleSize val="0"/>
        </c:dLbls>
        <c:axId val="416930208"/>
        <c:axId val="417420312"/>
      </c:scatterChart>
      <c:valAx>
        <c:axId val="416930208"/>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7420312"/>
        <c:crosses val="autoZero"/>
        <c:crossBetween val="midCat"/>
        <c:majorUnit val="0.2"/>
      </c:valAx>
      <c:valAx>
        <c:axId val="417420312"/>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6930208"/>
        <c:crosses val="autoZero"/>
        <c:crossBetween val="midCat"/>
        <c:majorUnit val="0.2"/>
      </c:valAx>
      <c:spPr>
        <a:blipFill>
          <a:blip xmlns:r="http://schemas.openxmlformats.org/officeDocument/2006/relationships" r:embed="rId1"/>
          <a:stretch>
            <a:fillRect/>
          </a:stretch>
        </a:blipFill>
      </c:spPr>
    </c:plotArea>
    <c:plotVisOnly val="1"/>
    <c:dispBlanksAs val="gap"/>
    <c:showDLblsOverMax val="0"/>
  </c:chart>
  <c:printSettings>
    <c:headerFooter/>
    <c:pageMargins b="0.75000000000000755" l="0.70000000000000062" r="0.70000000000000062" t="0.75000000000000755" header="0.30000000000000032" footer="0.30000000000000032"/>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Calc'!$B$10</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Calc'!$C$10</c:f>
              <c:numCache>
                <c:formatCode>General</c:formatCode>
                <c:ptCount val="1"/>
                <c:pt idx="0">
                  <c:v>1.2933333333333334</c:v>
                </c:pt>
              </c:numCache>
            </c:numRef>
          </c:xVal>
          <c:yVal>
            <c:numRef>
              <c:f>'7. Hide Graph Calc'!$D$10</c:f>
              <c:numCache>
                <c:formatCode>General</c:formatCode>
                <c:ptCount val="1"/>
                <c:pt idx="0">
                  <c:v>2.1041666666666665</c:v>
                </c:pt>
              </c:numCache>
            </c:numRef>
          </c:yVal>
          <c:smooth val="0"/>
          <c:extLst>
            <c:ext xmlns:c16="http://schemas.microsoft.com/office/drawing/2014/chart" uri="{C3380CC4-5D6E-409C-BE32-E72D297353CC}">
              <c16:uniqueId val="{00000000-CEC1-456C-B227-C72A8763D568}"/>
            </c:ext>
          </c:extLst>
        </c:ser>
        <c:dLbls>
          <c:showLegendKey val="0"/>
          <c:showVal val="1"/>
          <c:showCatName val="0"/>
          <c:showSerName val="0"/>
          <c:showPercent val="0"/>
          <c:showBubbleSize val="0"/>
        </c:dLbls>
        <c:axId val="417421096"/>
        <c:axId val="417421488"/>
      </c:scatterChart>
      <c:valAx>
        <c:axId val="417421096"/>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7421488"/>
        <c:crosses val="autoZero"/>
        <c:crossBetween val="midCat"/>
        <c:majorUnit val="0.2"/>
      </c:valAx>
      <c:valAx>
        <c:axId val="417421488"/>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7421096"/>
        <c:crosses val="autoZero"/>
        <c:crossBetween val="midCat"/>
        <c:majorUnit val="0.2"/>
      </c:val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000000000000755" l="0.70000000000000062" r="0.70000000000000062" t="0.75000000000000755" header="0.30000000000000032" footer="0.30000000000000032"/>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Calc'!$B$10</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Calc'!$C$10</c:f>
              <c:numCache>
                <c:formatCode>General</c:formatCode>
                <c:ptCount val="1"/>
                <c:pt idx="0">
                  <c:v>1.2933333333333334</c:v>
                </c:pt>
              </c:numCache>
            </c:numRef>
          </c:xVal>
          <c:yVal>
            <c:numRef>
              <c:f>'7. Hide Graph Calc'!$D$10</c:f>
              <c:numCache>
                <c:formatCode>General</c:formatCode>
                <c:ptCount val="1"/>
                <c:pt idx="0">
                  <c:v>2.1041666666666665</c:v>
                </c:pt>
              </c:numCache>
            </c:numRef>
          </c:yVal>
          <c:smooth val="0"/>
          <c:extLst>
            <c:ext xmlns:c16="http://schemas.microsoft.com/office/drawing/2014/chart" uri="{C3380CC4-5D6E-409C-BE32-E72D297353CC}">
              <c16:uniqueId val="{00000000-902F-4219-B1AF-01B89364F1A5}"/>
            </c:ext>
          </c:extLst>
        </c:ser>
        <c:dLbls>
          <c:showLegendKey val="0"/>
          <c:showVal val="1"/>
          <c:showCatName val="0"/>
          <c:showSerName val="0"/>
          <c:showPercent val="0"/>
          <c:showBubbleSize val="0"/>
        </c:dLbls>
        <c:axId val="417422272"/>
        <c:axId val="417422664"/>
      </c:scatterChart>
      <c:valAx>
        <c:axId val="417422272"/>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7422664"/>
        <c:crosses val="autoZero"/>
        <c:crossBetween val="midCat"/>
        <c:majorUnit val="0.2"/>
      </c:valAx>
      <c:valAx>
        <c:axId val="417422664"/>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7422272"/>
        <c:crosses val="autoZero"/>
        <c:crossBetween val="midCat"/>
        <c:majorUnit val="0.2"/>
      </c:valAx>
      <c:spPr>
        <a:blipFill>
          <a:blip xmlns:r="http://schemas.openxmlformats.org/officeDocument/2006/relationships" r:embed="rId1"/>
          <a:stretch>
            <a:fillRect/>
          </a:stretch>
        </a:blipFill>
      </c:spPr>
    </c:plotArea>
    <c:plotVisOnly val="1"/>
    <c:dispBlanksAs val="gap"/>
    <c:showDLblsOverMax val="0"/>
  </c:chart>
  <c:printSettings>
    <c:headerFooter/>
    <c:pageMargins b="0.75000000000000777" l="0.70000000000000062" r="0.70000000000000062" t="0.75000000000000777" header="0.30000000000000032" footer="0.30000000000000032"/>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Calc'!$B$11</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Calc'!$C$11</c:f>
              <c:numCache>
                <c:formatCode>General</c:formatCode>
                <c:ptCount val="1"/>
                <c:pt idx="0">
                  <c:v>2.1866666666666665</c:v>
                </c:pt>
              </c:numCache>
            </c:numRef>
          </c:xVal>
          <c:yVal>
            <c:numRef>
              <c:f>'7. Hide Graph Calc'!$D$11</c:f>
              <c:numCache>
                <c:formatCode>General</c:formatCode>
                <c:ptCount val="1"/>
                <c:pt idx="0">
                  <c:v>2.3125</c:v>
                </c:pt>
              </c:numCache>
            </c:numRef>
          </c:yVal>
          <c:smooth val="0"/>
          <c:extLst>
            <c:ext xmlns:c16="http://schemas.microsoft.com/office/drawing/2014/chart" uri="{C3380CC4-5D6E-409C-BE32-E72D297353CC}">
              <c16:uniqueId val="{00000000-A045-4B12-8420-7392EEF7726B}"/>
            </c:ext>
          </c:extLst>
        </c:ser>
        <c:dLbls>
          <c:showLegendKey val="0"/>
          <c:showVal val="1"/>
          <c:showCatName val="0"/>
          <c:showSerName val="0"/>
          <c:showPercent val="0"/>
          <c:showBubbleSize val="0"/>
        </c:dLbls>
        <c:axId val="417423448"/>
        <c:axId val="417423840"/>
      </c:scatterChart>
      <c:valAx>
        <c:axId val="417423448"/>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7423840"/>
        <c:crosses val="autoZero"/>
        <c:crossBetween val="midCat"/>
        <c:majorUnit val="0.2"/>
      </c:valAx>
      <c:valAx>
        <c:axId val="417423840"/>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7423448"/>
        <c:crosses val="autoZero"/>
        <c:crossBetween val="midCat"/>
        <c:majorUnit val="0.2"/>
      </c:val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000000000000777" l="0.70000000000000062" r="0.70000000000000062" t="0.75000000000000777" header="0.30000000000000032" footer="0.30000000000000032"/>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Calc'!$B$11</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Calc'!$C$11</c:f>
              <c:numCache>
                <c:formatCode>General</c:formatCode>
                <c:ptCount val="1"/>
                <c:pt idx="0">
                  <c:v>2.1866666666666665</c:v>
                </c:pt>
              </c:numCache>
            </c:numRef>
          </c:xVal>
          <c:yVal>
            <c:numRef>
              <c:f>'7. Hide Graph Calc'!$D$11</c:f>
              <c:numCache>
                <c:formatCode>General</c:formatCode>
                <c:ptCount val="1"/>
                <c:pt idx="0">
                  <c:v>2.3125</c:v>
                </c:pt>
              </c:numCache>
            </c:numRef>
          </c:yVal>
          <c:smooth val="0"/>
          <c:extLst>
            <c:ext xmlns:c16="http://schemas.microsoft.com/office/drawing/2014/chart" uri="{C3380CC4-5D6E-409C-BE32-E72D297353CC}">
              <c16:uniqueId val="{00000000-5F78-4EA0-AA62-5D40653EBB99}"/>
            </c:ext>
          </c:extLst>
        </c:ser>
        <c:dLbls>
          <c:showLegendKey val="0"/>
          <c:showVal val="1"/>
          <c:showCatName val="0"/>
          <c:showSerName val="0"/>
          <c:showPercent val="0"/>
          <c:showBubbleSize val="0"/>
        </c:dLbls>
        <c:axId val="417605032"/>
        <c:axId val="417605424"/>
      </c:scatterChart>
      <c:valAx>
        <c:axId val="417605032"/>
        <c:scaling>
          <c:orientation val="minMax"/>
          <c:max val="3.5"/>
          <c:min val="0.5"/>
        </c:scaling>
        <c:delete val="0"/>
        <c:axPos val="b"/>
        <c:title>
          <c:tx>
            <c:rich>
              <a:bodyPr/>
              <a:lstStyle/>
              <a:p>
                <a:pPr>
                  <a:defRPr/>
                </a:pPr>
                <a:r>
                  <a:rPr lang="en-US"/>
                  <a:t>Readiness</a:t>
                </a:r>
              </a:p>
            </c:rich>
          </c:tx>
          <c:overlay val="0"/>
        </c:title>
        <c:numFmt formatCode="General" sourceLinked="1"/>
        <c:majorTickMark val="out"/>
        <c:minorTickMark val="none"/>
        <c:tickLblPos val="nextTo"/>
        <c:crossAx val="417605424"/>
        <c:crosses val="autoZero"/>
        <c:crossBetween val="midCat"/>
        <c:majorUnit val="0.2"/>
      </c:valAx>
      <c:valAx>
        <c:axId val="417605424"/>
        <c:scaling>
          <c:orientation val="minMax"/>
          <c:max val="3.5"/>
          <c:min val="0.5"/>
        </c:scaling>
        <c:delete val="0"/>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7605032"/>
        <c:crosses val="autoZero"/>
        <c:crossBetween val="midCat"/>
        <c:majorUnit val="0.2"/>
      </c:valAx>
      <c:spPr>
        <a:blipFill>
          <a:blip xmlns:r="http://schemas.openxmlformats.org/officeDocument/2006/relationships" r:embed="rId1"/>
          <a:stretch>
            <a:fillRect/>
          </a:stretch>
        </a:blipFill>
      </c:spPr>
    </c:plotArea>
    <c:plotVisOnly val="1"/>
    <c:dispBlanksAs val="gap"/>
    <c:showDLblsOverMax val="0"/>
  </c:chart>
  <c:printSettings>
    <c:headerFooter/>
    <c:pageMargins b="0.75000000000000799" l="0.70000000000000062" r="0.70000000000000062" t="0.75000000000000799" header="0.30000000000000032" footer="0.30000000000000032"/>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Calc'!$B$12</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Calc'!$C$12</c:f>
              <c:numCache>
                <c:formatCode>General</c:formatCode>
                <c:ptCount val="1"/>
                <c:pt idx="0">
                  <c:v>2.75</c:v>
                </c:pt>
              </c:numCache>
            </c:numRef>
          </c:xVal>
          <c:yVal>
            <c:numRef>
              <c:f>'7. Hide Graph Calc'!$D$12</c:f>
              <c:numCache>
                <c:formatCode>General</c:formatCode>
                <c:ptCount val="1"/>
                <c:pt idx="0">
                  <c:v>2.4375</c:v>
                </c:pt>
              </c:numCache>
            </c:numRef>
          </c:yVal>
          <c:smooth val="0"/>
          <c:extLst>
            <c:ext xmlns:c16="http://schemas.microsoft.com/office/drawing/2014/chart" uri="{C3380CC4-5D6E-409C-BE32-E72D297353CC}">
              <c16:uniqueId val="{00000000-A188-41D0-A35C-AD02C69A5547}"/>
            </c:ext>
          </c:extLst>
        </c:ser>
        <c:dLbls>
          <c:showLegendKey val="0"/>
          <c:showVal val="1"/>
          <c:showCatName val="0"/>
          <c:showSerName val="0"/>
          <c:showPercent val="0"/>
          <c:showBubbleSize val="0"/>
        </c:dLbls>
        <c:axId val="417606208"/>
        <c:axId val="417606600"/>
      </c:scatterChart>
      <c:valAx>
        <c:axId val="417606208"/>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7606600"/>
        <c:crosses val="autoZero"/>
        <c:crossBetween val="midCat"/>
        <c:majorUnit val="0.2"/>
      </c:valAx>
      <c:valAx>
        <c:axId val="417606600"/>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7606208"/>
        <c:crosses val="autoZero"/>
        <c:crossBetween val="midCat"/>
        <c:majorUnit val="0.2"/>
      </c:valAx>
      <c:spPr>
        <a:blipFill dpi="0" rotWithShape="1">
          <a:blip xmlns:r="http://schemas.openxmlformats.org/officeDocument/2006/relationships" r:embed="rId1">
            <a:alphaModFix amt="99000"/>
          </a:blip>
          <a:srcRect/>
          <a:stretch>
            <a:fillRect/>
          </a:stretch>
        </a:blipFill>
      </c:spPr>
    </c:plotArea>
    <c:plotVisOnly val="1"/>
    <c:dispBlanksAs val="gap"/>
    <c:showDLblsOverMax val="0"/>
  </c:chart>
  <c:printSettings>
    <c:headerFooter/>
    <c:pageMargins b="0.75000000000000799" l="0.70000000000000062" r="0.70000000000000062" t="0.75000000000000799" header="0.30000000000000032" footer="0.30000000000000032"/>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Calc'!$B$12</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Calc'!$C$12</c:f>
              <c:numCache>
                <c:formatCode>General</c:formatCode>
                <c:ptCount val="1"/>
                <c:pt idx="0">
                  <c:v>2.75</c:v>
                </c:pt>
              </c:numCache>
            </c:numRef>
          </c:xVal>
          <c:yVal>
            <c:numRef>
              <c:f>'7. Hide Graph Calc'!$D$12</c:f>
              <c:numCache>
                <c:formatCode>General</c:formatCode>
                <c:ptCount val="1"/>
                <c:pt idx="0">
                  <c:v>2.4375</c:v>
                </c:pt>
              </c:numCache>
            </c:numRef>
          </c:yVal>
          <c:smooth val="0"/>
          <c:extLst>
            <c:ext xmlns:c16="http://schemas.microsoft.com/office/drawing/2014/chart" uri="{C3380CC4-5D6E-409C-BE32-E72D297353CC}">
              <c16:uniqueId val="{00000000-5FB5-4569-BA48-26FA42ECC053}"/>
            </c:ext>
          </c:extLst>
        </c:ser>
        <c:dLbls>
          <c:showLegendKey val="0"/>
          <c:showVal val="1"/>
          <c:showCatName val="0"/>
          <c:showSerName val="0"/>
          <c:showPercent val="0"/>
          <c:showBubbleSize val="0"/>
        </c:dLbls>
        <c:axId val="417607384"/>
        <c:axId val="417607776"/>
      </c:scatterChart>
      <c:valAx>
        <c:axId val="417607384"/>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7607776"/>
        <c:crosses val="autoZero"/>
        <c:crossBetween val="midCat"/>
        <c:majorUnit val="0.2"/>
      </c:valAx>
      <c:valAx>
        <c:axId val="417607776"/>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7607384"/>
        <c:crosses val="autoZero"/>
        <c:crossBetween val="midCat"/>
        <c:majorUnit val="0.2"/>
      </c:valAx>
      <c:spPr>
        <a:blipFill>
          <a:blip xmlns:r="http://schemas.openxmlformats.org/officeDocument/2006/relationships" r:embed="rId1"/>
          <a:stretch>
            <a:fillRect/>
          </a:stretch>
        </a:blipFill>
      </c:spPr>
    </c:plotArea>
    <c:plotVisOnly val="1"/>
    <c:dispBlanksAs val="gap"/>
    <c:showDLblsOverMax val="0"/>
  </c:chart>
  <c:printSettings>
    <c:headerFooter/>
    <c:pageMargins b="0.75000000000000822" l="0.70000000000000062" r="0.70000000000000062" t="0.75000000000000822" header="0.30000000000000032" footer="0.30000000000000032"/>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Calc'!$B$13</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Calc'!$C$13</c:f>
              <c:numCache>
                <c:formatCode>General</c:formatCode>
                <c:ptCount val="1"/>
                <c:pt idx="0">
                  <c:v>0</c:v>
                </c:pt>
              </c:numCache>
            </c:numRef>
          </c:xVal>
          <c:yVal>
            <c:numRef>
              <c:f>'7. Hide Graph Calc'!$D$13</c:f>
              <c:numCache>
                <c:formatCode>General</c:formatCode>
                <c:ptCount val="1"/>
                <c:pt idx="0">
                  <c:v>0</c:v>
                </c:pt>
              </c:numCache>
            </c:numRef>
          </c:yVal>
          <c:smooth val="0"/>
          <c:extLst>
            <c:ext xmlns:c16="http://schemas.microsoft.com/office/drawing/2014/chart" uri="{C3380CC4-5D6E-409C-BE32-E72D297353CC}">
              <c16:uniqueId val="{00000000-A4B3-4630-93B2-355F3793C818}"/>
            </c:ext>
          </c:extLst>
        </c:ser>
        <c:dLbls>
          <c:showLegendKey val="0"/>
          <c:showVal val="1"/>
          <c:showCatName val="0"/>
          <c:showSerName val="0"/>
          <c:showPercent val="0"/>
          <c:showBubbleSize val="0"/>
        </c:dLbls>
        <c:axId val="418093048"/>
        <c:axId val="418093440"/>
      </c:scatterChart>
      <c:valAx>
        <c:axId val="418093048"/>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8093440"/>
        <c:crosses val="autoZero"/>
        <c:crossBetween val="midCat"/>
        <c:majorUnit val="0.2"/>
      </c:valAx>
      <c:valAx>
        <c:axId val="418093440"/>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8093048"/>
        <c:crosses val="autoZero"/>
        <c:crossBetween val="midCat"/>
        <c:majorUnit val="0.2"/>
      </c:val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000000000000822" l="0.70000000000000062" r="0.70000000000000062" t="0.75000000000000822" header="0.30000000000000032" footer="0.30000000000000032"/>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Calc'!$B$13</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Calc'!$C$13</c:f>
              <c:numCache>
                <c:formatCode>General</c:formatCode>
                <c:ptCount val="1"/>
                <c:pt idx="0">
                  <c:v>0</c:v>
                </c:pt>
              </c:numCache>
            </c:numRef>
          </c:xVal>
          <c:yVal>
            <c:numRef>
              <c:f>'7. Hide Graph Calc'!$D$13</c:f>
              <c:numCache>
                <c:formatCode>General</c:formatCode>
                <c:ptCount val="1"/>
                <c:pt idx="0">
                  <c:v>0</c:v>
                </c:pt>
              </c:numCache>
            </c:numRef>
          </c:yVal>
          <c:smooth val="0"/>
          <c:extLst>
            <c:ext xmlns:c16="http://schemas.microsoft.com/office/drawing/2014/chart" uri="{C3380CC4-5D6E-409C-BE32-E72D297353CC}">
              <c16:uniqueId val="{00000000-C72A-4FB2-B875-6E6E7B720DF0}"/>
            </c:ext>
          </c:extLst>
        </c:ser>
        <c:dLbls>
          <c:showLegendKey val="0"/>
          <c:showVal val="1"/>
          <c:showCatName val="0"/>
          <c:showSerName val="0"/>
          <c:showPercent val="0"/>
          <c:showBubbleSize val="0"/>
        </c:dLbls>
        <c:axId val="418094224"/>
        <c:axId val="418094616"/>
      </c:scatterChart>
      <c:valAx>
        <c:axId val="418094224"/>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8094616"/>
        <c:crosses val="autoZero"/>
        <c:crossBetween val="midCat"/>
        <c:majorUnit val="0.2"/>
      </c:valAx>
      <c:valAx>
        <c:axId val="418094616"/>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8094224"/>
        <c:crosses val="autoZero"/>
        <c:crossBetween val="midCat"/>
        <c:majorUnit val="0.2"/>
      </c:valAx>
      <c:spPr>
        <a:blipFill>
          <a:blip xmlns:r="http://schemas.openxmlformats.org/officeDocument/2006/relationships" r:embed="rId1"/>
          <a:stretch>
            <a:fillRect/>
          </a:stretch>
        </a:blipFill>
      </c:spPr>
    </c:plotArea>
    <c:plotVisOnly val="1"/>
    <c:dispBlanksAs val="gap"/>
    <c:showDLblsOverMax val="0"/>
  </c:chart>
  <c:printSettings>
    <c:headerFooter/>
    <c:pageMargins b="0.75000000000000844" l="0.70000000000000062" r="0.70000000000000062" t="0.75000000000000844" header="0.30000000000000032" footer="0.30000000000000032"/>
    <c:pageSetup/>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Calc'!$B$14</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Calc'!$C$14</c:f>
              <c:numCache>
                <c:formatCode>General</c:formatCode>
                <c:ptCount val="1"/>
                <c:pt idx="0">
                  <c:v>0</c:v>
                </c:pt>
              </c:numCache>
            </c:numRef>
          </c:xVal>
          <c:yVal>
            <c:numRef>
              <c:f>'7. Hide Graph Calc'!$D$14</c:f>
              <c:numCache>
                <c:formatCode>General</c:formatCode>
                <c:ptCount val="1"/>
                <c:pt idx="0">
                  <c:v>0</c:v>
                </c:pt>
              </c:numCache>
            </c:numRef>
          </c:yVal>
          <c:smooth val="0"/>
          <c:extLst>
            <c:ext xmlns:c16="http://schemas.microsoft.com/office/drawing/2014/chart" uri="{C3380CC4-5D6E-409C-BE32-E72D297353CC}">
              <c16:uniqueId val="{00000000-4CE0-4037-A484-52B6A8DBDB4A}"/>
            </c:ext>
          </c:extLst>
        </c:ser>
        <c:dLbls>
          <c:showLegendKey val="0"/>
          <c:showVal val="1"/>
          <c:showCatName val="0"/>
          <c:showSerName val="0"/>
          <c:showPercent val="0"/>
          <c:showBubbleSize val="0"/>
        </c:dLbls>
        <c:axId val="418095400"/>
        <c:axId val="418095792"/>
      </c:scatterChart>
      <c:valAx>
        <c:axId val="418095400"/>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8095792"/>
        <c:crosses val="autoZero"/>
        <c:crossBetween val="midCat"/>
        <c:majorUnit val="0.2"/>
      </c:valAx>
      <c:valAx>
        <c:axId val="418095792"/>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8095400"/>
        <c:crosses val="autoZero"/>
        <c:crossBetween val="midCat"/>
        <c:majorUnit val="0.2"/>
      </c:val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000000000000844" l="0.70000000000000062" r="0.70000000000000062" t="0.75000000000000844" header="0.30000000000000032" footer="0.30000000000000032"/>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Calc'!$B$5</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Calc'!$C$5</c:f>
              <c:numCache>
                <c:formatCode>General</c:formatCode>
                <c:ptCount val="1"/>
                <c:pt idx="0">
                  <c:v>1.2933333333333334</c:v>
                </c:pt>
              </c:numCache>
            </c:numRef>
          </c:xVal>
          <c:yVal>
            <c:numRef>
              <c:f>'7. Hide Graph Calc'!$D$5</c:f>
              <c:numCache>
                <c:formatCode>General</c:formatCode>
                <c:ptCount val="1"/>
                <c:pt idx="0">
                  <c:v>1.8958333333333335</c:v>
                </c:pt>
              </c:numCache>
            </c:numRef>
          </c:yVal>
          <c:smooth val="0"/>
          <c:extLst>
            <c:ext xmlns:c16="http://schemas.microsoft.com/office/drawing/2014/chart" uri="{C3380CC4-5D6E-409C-BE32-E72D297353CC}">
              <c16:uniqueId val="{00000000-0059-4B19-A563-CAB34D740277}"/>
            </c:ext>
          </c:extLst>
        </c:ser>
        <c:dLbls>
          <c:showLegendKey val="0"/>
          <c:showVal val="1"/>
          <c:showCatName val="0"/>
          <c:showSerName val="0"/>
          <c:showPercent val="0"/>
          <c:showBubbleSize val="0"/>
        </c:dLbls>
        <c:axId val="415491608"/>
        <c:axId val="415492000"/>
      </c:scatterChart>
      <c:valAx>
        <c:axId val="415491608"/>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5492000"/>
        <c:crosses val="autoZero"/>
        <c:crossBetween val="midCat"/>
        <c:majorUnit val="0.2"/>
      </c:valAx>
      <c:valAx>
        <c:axId val="415492000"/>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5491608"/>
        <c:crosses val="autoZero"/>
        <c:crossBetween val="midCat"/>
        <c:majorUnit val="0.2"/>
      </c:valAx>
      <c:spPr>
        <a:blipFill>
          <a:blip xmlns:r="http://schemas.openxmlformats.org/officeDocument/2006/relationships" r:embed="rId1"/>
          <a:stretch>
            <a:fillRect/>
          </a:stretch>
        </a:blipFill>
      </c:spPr>
    </c:plotArea>
    <c:plotVisOnly val="1"/>
    <c:dispBlanksAs val="gap"/>
    <c:showDLblsOverMax val="0"/>
  </c:chart>
  <c:printSettings>
    <c:headerFooter/>
    <c:pageMargins b="0.75000000000000644" l="0.70000000000000062" r="0.70000000000000062" t="0.75000000000000644" header="0.30000000000000032" footer="0.30000000000000032"/>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Calc'!$B$14</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Calc'!$C$14</c:f>
              <c:numCache>
                <c:formatCode>General</c:formatCode>
                <c:ptCount val="1"/>
                <c:pt idx="0">
                  <c:v>0</c:v>
                </c:pt>
              </c:numCache>
            </c:numRef>
          </c:xVal>
          <c:yVal>
            <c:numRef>
              <c:f>'7. Hide Graph Calc'!$D$14</c:f>
              <c:numCache>
                <c:formatCode>General</c:formatCode>
                <c:ptCount val="1"/>
                <c:pt idx="0">
                  <c:v>0</c:v>
                </c:pt>
              </c:numCache>
            </c:numRef>
          </c:yVal>
          <c:smooth val="0"/>
          <c:extLst>
            <c:ext xmlns:c16="http://schemas.microsoft.com/office/drawing/2014/chart" uri="{C3380CC4-5D6E-409C-BE32-E72D297353CC}">
              <c16:uniqueId val="{00000000-1EFB-428C-BB7B-7857A9C7B368}"/>
            </c:ext>
          </c:extLst>
        </c:ser>
        <c:dLbls>
          <c:showLegendKey val="0"/>
          <c:showVal val="1"/>
          <c:showCatName val="0"/>
          <c:showSerName val="0"/>
          <c:showPercent val="0"/>
          <c:showBubbleSize val="0"/>
        </c:dLbls>
        <c:axId val="418096968"/>
        <c:axId val="418097360"/>
      </c:scatterChart>
      <c:valAx>
        <c:axId val="418096968"/>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8097360"/>
        <c:crosses val="autoZero"/>
        <c:crossBetween val="midCat"/>
        <c:majorUnit val="0.2"/>
      </c:valAx>
      <c:valAx>
        <c:axId val="418097360"/>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8096968"/>
        <c:crosses val="autoZero"/>
        <c:crossBetween val="midCat"/>
        <c:majorUnit val="0.2"/>
      </c:valAx>
      <c:spPr>
        <a:blipFill>
          <a:blip xmlns:r="http://schemas.openxmlformats.org/officeDocument/2006/relationships" r:embed="rId1"/>
          <a:stretch>
            <a:fillRect/>
          </a:stretch>
        </a:blipFill>
      </c:spPr>
    </c:plotArea>
    <c:plotVisOnly val="1"/>
    <c:dispBlanksAs val="gap"/>
    <c:showDLblsOverMax val="0"/>
  </c:chart>
  <c:printSettings>
    <c:headerFooter/>
    <c:pageMargins b="0.75000000000000866" l="0.70000000000000062" r="0.70000000000000062" t="0.75000000000000866" header="0.30000000000000032" footer="0.30000000000000032"/>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Calc'!$B$15</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Calc'!$C$15</c:f>
              <c:numCache>
                <c:formatCode>General</c:formatCode>
                <c:ptCount val="1"/>
                <c:pt idx="0">
                  <c:v>0</c:v>
                </c:pt>
              </c:numCache>
            </c:numRef>
          </c:xVal>
          <c:yVal>
            <c:numRef>
              <c:f>'7. Hide Graph Calc'!$D$15</c:f>
              <c:numCache>
                <c:formatCode>General</c:formatCode>
                <c:ptCount val="1"/>
                <c:pt idx="0">
                  <c:v>0</c:v>
                </c:pt>
              </c:numCache>
            </c:numRef>
          </c:yVal>
          <c:smooth val="0"/>
          <c:extLst>
            <c:ext xmlns:c16="http://schemas.microsoft.com/office/drawing/2014/chart" uri="{C3380CC4-5D6E-409C-BE32-E72D297353CC}">
              <c16:uniqueId val="{00000000-DA90-45C0-BDB0-D371B82894FF}"/>
            </c:ext>
          </c:extLst>
        </c:ser>
        <c:dLbls>
          <c:showLegendKey val="0"/>
          <c:showVal val="1"/>
          <c:showCatName val="0"/>
          <c:showSerName val="0"/>
          <c:showPercent val="0"/>
          <c:showBubbleSize val="0"/>
        </c:dLbls>
        <c:axId val="418097752"/>
        <c:axId val="418098144"/>
      </c:scatterChart>
      <c:valAx>
        <c:axId val="418097752"/>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8098144"/>
        <c:crosses val="autoZero"/>
        <c:crossBetween val="midCat"/>
        <c:majorUnit val="0.2"/>
      </c:valAx>
      <c:valAx>
        <c:axId val="418098144"/>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8097752"/>
        <c:crosses val="autoZero"/>
        <c:crossBetween val="midCat"/>
        <c:majorUnit val="0.2"/>
      </c:val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000000000000844" l="0.70000000000000062" r="0.70000000000000062" t="0.75000000000000844" header="0.30000000000000032" footer="0.30000000000000032"/>
    <c:pageSetup/>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Calc'!$B$15</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Calc'!$C$15</c:f>
              <c:numCache>
                <c:formatCode>General</c:formatCode>
                <c:ptCount val="1"/>
                <c:pt idx="0">
                  <c:v>0</c:v>
                </c:pt>
              </c:numCache>
            </c:numRef>
          </c:xVal>
          <c:yVal>
            <c:numRef>
              <c:f>'7. Hide Graph Calc'!$D$15</c:f>
              <c:numCache>
                <c:formatCode>General</c:formatCode>
                <c:ptCount val="1"/>
                <c:pt idx="0">
                  <c:v>0</c:v>
                </c:pt>
              </c:numCache>
            </c:numRef>
          </c:yVal>
          <c:smooth val="0"/>
          <c:extLst>
            <c:ext xmlns:c16="http://schemas.microsoft.com/office/drawing/2014/chart" uri="{C3380CC4-5D6E-409C-BE32-E72D297353CC}">
              <c16:uniqueId val="{00000000-D5BB-44C9-9DCB-278781D85D7F}"/>
            </c:ext>
          </c:extLst>
        </c:ser>
        <c:dLbls>
          <c:showLegendKey val="0"/>
          <c:showVal val="1"/>
          <c:showCatName val="0"/>
          <c:showSerName val="0"/>
          <c:showPercent val="0"/>
          <c:showBubbleSize val="0"/>
        </c:dLbls>
        <c:axId val="418098928"/>
        <c:axId val="418099320"/>
      </c:scatterChart>
      <c:valAx>
        <c:axId val="418098928"/>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8099320"/>
        <c:crosses val="autoZero"/>
        <c:crossBetween val="midCat"/>
        <c:majorUnit val="0.2"/>
      </c:valAx>
      <c:valAx>
        <c:axId val="418099320"/>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8098928"/>
        <c:crosses val="autoZero"/>
        <c:crossBetween val="midCat"/>
        <c:majorUnit val="0.2"/>
      </c:valAx>
      <c:spPr>
        <a:blipFill>
          <a:blip xmlns:r="http://schemas.openxmlformats.org/officeDocument/2006/relationships" r:embed="rId1"/>
          <a:stretch>
            <a:fillRect/>
          </a:stretch>
        </a:blipFill>
      </c:spPr>
    </c:plotArea>
    <c:plotVisOnly val="1"/>
    <c:dispBlanksAs val="gap"/>
    <c:showDLblsOverMax val="0"/>
  </c:chart>
  <c:printSettings>
    <c:headerFooter/>
    <c:pageMargins b="0.75000000000000866" l="0.70000000000000062" r="0.70000000000000062" t="0.75000000000000866" header="0.30000000000000032" footer="0.30000000000000032"/>
    <c:pageSetup/>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Calc'!$B$16</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Calc'!$C$16</c:f>
              <c:numCache>
                <c:formatCode>General</c:formatCode>
                <c:ptCount val="1"/>
                <c:pt idx="0">
                  <c:v>0</c:v>
                </c:pt>
              </c:numCache>
            </c:numRef>
          </c:xVal>
          <c:yVal>
            <c:numRef>
              <c:f>'7. Hide Graph Calc'!$D$16</c:f>
              <c:numCache>
                <c:formatCode>General</c:formatCode>
                <c:ptCount val="1"/>
                <c:pt idx="0">
                  <c:v>0</c:v>
                </c:pt>
              </c:numCache>
            </c:numRef>
          </c:yVal>
          <c:smooth val="0"/>
          <c:extLst>
            <c:ext xmlns:c16="http://schemas.microsoft.com/office/drawing/2014/chart" uri="{C3380CC4-5D6E-409C-BE32-E72D297353CC}">
              <c16:uniqueId val="{00000000-F997-4063-8681-7B0740C4F059}"/>
            </c:ext>
          </c:extLst>
        </c:ser>
        <c:dLbls>
          <c:showLegendKey val="0"/>
          <c:showVal val="1"/>
          <c:showCatName val="0"/>
          <c:showSerName val="0"/>
          <c:showPercent val="0"/>
          <c:showBubbleSize val="0"/>
        </c:dLbls>
        <c:axId val="418100104"/>
        <c:axId val="418100496"/>
      </c:scatterChart>
      <c:valAx>
        <c:axId val="418100104"/>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8100496"/>
        <c:crosses val="autoZero"/>
        <c:crossBetween val="midCat"/>
        <c:majorUnit val="0.2"/>
      </c:valAx>
      <c:valAx>
        <c:axId val="418100496"/>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8100104"/>
        <c:crosses val="autoZero"/>
        <c:crossBetween val="midCat"/>
        <c:majorUnit val="0.2"/>
      </c:val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000000000000844" l="0.70000000000000062" r="0.70000000000000062" t="0.75000000000000844" header="0.30000000000000032" footer="0.30000000000000032"/>
    <c:pageSetup/>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Calc'!$B$16</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Calc'!$C$16</c:f>
              <c:numCache>
                <c:formatCode>General</c:formatCode>
                <c:ptCount val="1"/>
                <c:pt idx="0">
                  <c:v>0</c:v>
                </c:pt>
              </c:numCache>
            </c:numRef>
          </c:xVal>
          <c:yVal>
            <c:numRef>
              <c:f>'7. Hide Graph Calc'!$D$16</c:f>
              <c:numCache>
                <c:formatCode>General</c:formatCode>
                <c:ptCount val="1"/>
                <c:pt idx="0">
                  <c:v>0</c:v>
                </c:pt>
              </c:numCache>
            </c:numRef>
          </c:yVal>
          <c:smooth val="0"/>
          <c:extLst>
            <c:ext xmlns:c16="http://schemas.microsoft.com/office/drawing/2014/chart" uri="{C3380CC4-5D6E-409C-BE32-E72D297353CC}">
              <c16:uniqueId val="{00000000-F5DE-4D23-A5B1-813AC91FEF07}"/>
            </c:ext>
          </c:extLst>
        </c:ser>
        <c:dLbls>
          <c:showLegendKey val="0"/>
          <c:showVal val="1"/>
          <c:showCatName val="0"/>
          <c:showSerName val="0"/>
          <c:showPercent val="0"/>
          <c:showBubbleSize val="0"/>
        </c:dLbls>
        <c:axId val="416538576"/>
        <c:axId val="416538968"/>
      </c:scatterChart>
      <c:valAx>
        <c:axId val="416538576"/>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6538968"/>
        <c:crosses val="autoZero"/>
        <c:crossBetween val="midCat"/>
        <c:majorUnit val="0.2"/>
      </c:valAx>
      <c:valAx>
        <c:axId val="416538968"/>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6538576"/>
        <c:crosses val="autoZero"/>
        <c:crossBetween val="midCat"/>
        <c:majorUnit val="0.2"/>
      </c:valAx>
      <c:spPr>
        <a:blipFill>
          <a:blip xmlns:r="http://schemas.openxmlformats.org/officeDocument/2006/relationships" r:embed="rId1"/>
          <a:stretch>
            <a:fillRect/>
          </a:stretch>
        </a:blipFill>
      </c:spPr>
    </c:plotArea>
    <c:plotVisOnly val="1"/>
    <c:dispBlanksAs val="gap"/>
    <c:showDLblsOverMax val="0"/>
  </c:chart>
  <c:printSettings>
    <c:headerFooter/>
    <c:pageMargins b="0.75000000000000866" l="0.70000000000000062" r="0.70000000000000062" t="0.75000000000000866" header="0.30000000000000032" footer="0.30000000000000032"/>
    <c:pageSetup/>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Calc'!$B$17</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Calc'!$C$17</c:f>
              <c:numCache>
                <c:formatCode>General</c:formatCode>
                <c:ptCount val="1"/>
                <c:pt idx="0">
                  <c:v>0</c:v>
                </c:pt>
              </c:numCache>
            </c:numRef>
          </c:xVal>
          <c:yVal>
            <c:numRef>
              <c:f>'7. Hide Graph Calc'!$D$17</c:f>
              <c:numCache>
                <c:formatCode>General</c:formatCode>
                <c:ptCount val="1"/>
                <c:pt idx="0">
                  <c:v>0</c:v>
                </c:pt>
              </c:numCache>
            </c:numRef>
          </c:yVal>
          <c:smooth val="0"/>
          <c:extLst>
            <c:ext xmlns:c16="http://schemas.microsoft.com/office/drawing/2014/chart" uri="{C3380CC4-5D6E-409C-BE32-E72D297353CC}">
              <c16:uniqueId val="{00000000-C3F0-441B-A787-98CB3867A83C}"/>
            </c:ext>
          </c:extLst>
        </c:ser>
        <c:dLbls>
          <c:showLegendKey val="0"/>
          <c:showVal val="1"/>
          <c:showCatName val="0"/>
          <c:showSerName val="0"/>
          <c:showPercent val="0"/>
          <c:showBubbleSize val="0"/>
        </c:dLbls>
        <c:axId val="416539752"/>
        <c:axId val="416540144"/>
      </c:scatterChart>
      <c:valAx>
        <c:axId val="416539752"/>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6540144"/>
        <c:crosses val="autoZero"/>
        <c:crossBetween val="midCat"/>
        <c:majorUnit val="0.2"/>
      </c:valAx>
      <c:valAx>
        <c:axId val="416540144"/>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6539752"/>
        <c:crosses val="autoZero"/>
        <c:crossBetween val="midCat"/>
        <c:majorUnit val="0.2"/>
      </c:val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000000000000844" l="0.70000000000000062" r="0.70000000000000062" t="0.75000000000000844" header="0.30000000000000032" footer="0.30000000000000032"/>
    <c:pageSetup/>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Calc'!$B$17</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Calc'!$C$17</c:f>
              <c:numCache>
                <c:formatCode>General</c:formatCode>
                <c:ptCount val="1"/>
                <c:pt idx="0">
                  <c:v>0</c:v>
                </c:pt>
              </c:numCache>
            </c:numRef>
          </c:xVal>
          <c:yVal>
            <c:numRef>
              <c:f>'7. Hide Graph Calc'!$D$17</c:f>
              <c:numCache>
                <c:formatCode>General</c:formatCode>
                <c:ptCount val="1"/>
                <c:pt idx="0">
                  <c:v>0</c:v>
                </c:pt>
              </c:numCache>
            </c:numRef>
          </c:yVal>
          <c:smooth val="0"/>
          <c:extLst>
            <c:ext xmlns:c16="http://schemas.microsoft.com/office/drawing/2014/chart" uri="{C3380CC4-5D6E-409C-BE32-E72D297353CC}">
              <c16:uniqueId val="{00000000-F55C-4B02-A929-49F93F446855}"/>
            </c:ext>
          </c:extLst>
        </c:ser>
        <c:dLbls>
          <c:showLegendKey val="0"/>
          <c:showVal val="1"/>
          <c:showCatName val="0"/>
          <c:showSerName val="0"/>
          <c:showPercent val="0"/>
          <c:showBubbleSize val="0"/>
        </c:dLbls>
        <c:axId val="416540928"/>
        <c:axId val="416541320"/>
      </c:scatterChart>
      <c:valAx>
        <c:axId val="416540928"/>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6541320"/>
        <c:crosses val="autoZero"/>
        <c:crossBetween val="midCat"/>
        <c:majorUnit val="0.2"/>
      </c:valAx>
      <c:valAx>
        <c:axId val="416541320"/>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6540928"/>
        <c:crosses val="autoZero"/>
        <c:crossBetween val="midCat"/>
        <c:majorUnit val="0.2"/>
      </c:valAx>
      <c:spPr>
        <a:blipFill>
          <a:blip xmlns:r="http://schemas.openxmlformats.org/officeDocument/2006/relationships" r:embed="rId1"/>
          <a:stretch>
            <a:fillRect/>
          </a:stretch>
        </a:blipFill>
      </c:spPr>
    </c:plotArea>
    <c:plotVisOnly val="1"/>
    <c:dispBlanksAs val="gap"/>
    <c:showDLblsOverMax val="0"/>
  </c:chart>
  <c:printSettings>
    <c:headerFooter/>
    <c:pageMargins b="0.75000000000000866" l="0.70000000000000062" r="0.70000000000000062" t="0.75000000000000866" header="0.30000000000000032" footer="0.30000000000000032"/>
    <c:pageSetup/>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Calc'!$B$18</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Calc'!$C$18</c:f>
              <c:numCache>
                <c:formatCode>General</c:formatCode>
                <c:ptCount val="1"/>
                <c:pt idx="0">
                  <c:v>0</c:v>
                </c:pt>
              </c:numCache>
            </c:numRef>
          </c:xVal>
          <c:yVal>
            <c:numRef>
              <c:f>'7. Hide Graph Calc'!$D$18</c:f>
              <c:numCache>
                <c:formatCode>General</c:formatCode>
                <c:ptCount val="1"/>
                <c:pt idx="0">
                  <c:v>0</c:v>
                </c:pt>
              </c:numCache>
            </c:numRef>
          </c:yVal>
          <c:smooth val="0"/>
          <c:extLst>
            <c:ext xmlns:c16="http://schemas.microsoft.com/office/drawing/2014/chart" uri="{C3380CC4-5D6E-409C-BE32-E72D297353CC}">
              <c16:uniqueId val="{00000000-F259-4ECA-B90D-3A855F992A96}"/>
            </c:ext>
          </c:extLst>
        </c:ser>
        <c:dLbls>
          <c:showLegendKey val="0"/>
          <c:showVal val="1"/>
          <c:showCatName val="0"/>
          <c:showSerName val="0"/>
          <c:showPercent val="0"/>
          <c:showBubbleSize val="0"/>
        </c:dLbls>
        <c:axId val="416542104"/>
        <c:axId val="416542496"/>
      </c:scatterChart>
      <c:valAx>
        <c:axId val="416542104"/>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6542496"/>
        <c:crosses val="autoZero"/>
        <c:crossBetween val="midCat"/>
        <c:majorUnit val="0.2"/>
      </c:valAx>
      <c:valAx>
        <c:axId val="416542496"/>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6542104"/>
        <c:crosses val="autoZero"/>
        <c:crossBetween val="midCat"/>
        <c:majorUnit val="0.2"/>
      </c:val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000000000000844" l="0.70000000000000062" r="0.70000000000000062" t="0.75000000000000844" header="0.30000000000000032" footer="0.30000000000000032"/>
    <c:pageSetup/>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Calc'!$B$18</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Calc'!$C$18</c:f>
              <c:numCache>
                <c:formatCode>General</c:formatCode>
                <c:ptCount val="1"/>
                <c:pt idx="0">
                  <c:v>0</c:v>
                </c:pt>
              </c:numCache>
            </c:numRef>
          </c:xVal>
          <c:yVal>
            <c:numRef>
              <c:f>'7. Hide Graph Calc'!$D$18</c:f>
              <c:numCache>
                <c:formatCode>General</c:formatCode>
                <c:ptCount val="1"/>
                <c:pt idx="0">
                  <c:v>0</c:v>
                </c:pt>
              </c:numCache>
            </c:numRef>
          </c:yVal>
          <c:smooth val="0"/>
          <c:extLst>
            <c:ext xmlns:c16="http://schemas.microsoft.com/office/drawing/2014/chart" uri="{C3380CC4-5D6E-409C-BE32-E72D297353CC}">
              <c16:uniqueId val="{00000000-AE22-46E4-8488-76B2FA29DE3D}"/>
            </c:ext>
          </c:extLst>
        </c:ser>
        <c:dLbls>
          <c:showLegendKey val="0"/>
          <c:showVal val="1"/>
          <c:showCatName val="0"/>
          <c:showSerName val="0"/>
          <c:showPercent val="0"/>
          <c:showBubbleSize val="0"/>
        </c:dLbls>
        <c:axId val="416543280"/>
        <c:axId val="416543672"/>
      </c:scatterChart>
      <c:valAx>
        <c:axId val="416543280"/>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6543672"/>
        <c:crosses val="autoZero"/>
        <c:crossBetween val="midCat"/>
        <c:majorUnit val="0.2"/>
      </c:valAx>
      <c:valAx>
        <c:axId val="416543672"/>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6543280"/>
        <c:crosses val="autoZero"/>
        <c:crossBetween val="midCat"/>
        <c:majorUnit val="0.2"/>
      </c:valAx>
      <c:spPr>
        <a:blipFill>
          <a:blip xmlns:r="http://schemas.openxmlformats.org/officeDocument/2006/relationships" r:embed="rId1"/>
          <a:stretch>
            <a:fillRect/>
          </a:stretch>
        </a:blipFill>
      </c:spPr>
    </c:plotArea>
    <c:plotVisOnly val="1"/>
    <c:dispBlanksAs val="gap"/>
    <c:showDLblsOverMax val="0"/>
  </c:chart>
  <c:printSettings>
    <c:headerFooter/>
    <c:pageMargins b="0.75000000000000866" l="0.70000000000000062" r="0.70000000000000062" t="0.75000000000000866" header="0.30000000000000032" footer="0.30000000000000032"/>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Calc'!$B$19</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Calc'!$C$19</c:f>
              <c:numCache>
                <c:formatCode>General</c:formatCode>
                <c:ptCount val="1"/>
                <c:pt idx="0">
                  <c:v>0</c:v>
                </c:pt>
              </c:numCache>
            </c:numRef>
          </c:xVal>
          <c:yVal>
            <c:numRef>
              <c:f>'7. Hide Graph Calc'!$D$19</c:f>
              <c:numCache>
                <c:formatCode>General</c:formatCode>
                <c:ptCount val="1"/>
                <c:pt idx="0">
                  <c:v>0</c:v>
                </c:pt>
              </c:numCache>
            </c:numRef>
          </c:yVal>
          <c:smooth val="0"/>
          <c:extLst>
            <c:ext xmlns:c16="http://schemas.microsoft.com/office/drawing/2014/chart" uri="{C3380CC4-5D6E-409C-BE32-E72D297353CC}">
              <c16:uniqueId val="{00000000-0DE7-4758-B4EA-7A463CF239A5}"/>
            </c:ext>
          </c:extLst>
        </c:ser>
        <c:dLbls>
          <c:showLegendKey val="0"/>
          <c:showVal val="1"/>
          <c:showCatName val="0"/>
          <c:showSerName val="0"/>
          <c:showPercent val="0"/>
          <c:showBubbleSize val="0"/>
        </c:dLbls>
        <c:axId val="416544456"/>
        <c:axId val="416544848"/>
      </c:scatterChart>
      <c:valAx>
        <c:axId val="416544456"/>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6544848"/>
        <c:crosses val="autoZero"/>
        <c:crossBetween val="midCat"/>
        <c:majorUnit val="0.2"/>
      </c:valAx>
      <c:valAx>
        <c:axId val="416544848"/>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6544456"/>
        <c:crosses val="autoZero"/>
        <c:crossBetween val="midCat"/>
        <c:majorUnit val="0.2"/>
      </c:val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000000000000844" l="0.70000000000000062" r="0.70000000000000062" t="0.75000000000000844" header="0.30000000000000032" footer="0.30000000000000032"/>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Calc'!$B$6</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Calc'!$C$6</c:f>
              <c:numCache>
                <c:formatCode>General</c:formatCode>
                <c:ptCount val="1"/>
                <c:pt idx="0">
                  <c:v>2.4666666666666663</c:v>
                </c:pt>
              </c:numCache>
            </c:numRef>
          </c:xVal>
          <c:yVal>
            <c:numRef>
              <c:f>'7. Hide Graph Calc'!$D$6</c:f>
              <c:numCache>
                <c:formatCode>General</c:formatCode>
                <c:ptCount val="1"/>
                <c:pt idx="0">
                  <c:v>2.0625</c:v>
                </c:pt>
              </c:numCache>
            </c:numRef>
          </c:yVal>
          <c:smooth val="0"/>
          <c:extLst>
            <c:ext xmlns:c16="http://schemas.microsoft.com/office/drawing/2014/chart" uri="{C3380CC4-5D6E-409C-BE32-E72D297353CC}">
              <c16:uniqueId val="{00000000-3241-4672-879F-F9F1CFBC505C}"/>
            </c:ext>
          </c:extLst>
        </c:ser>
        <c:dLbls>
          <c:showLegendKey val="0"/>
          <c:showVal val="1"/>
          <c:showCatName val="0"/>
          <c:showSerName val="0"/>
          <c:showPercent val="0"/>
          <c:showBubbleSize val="0"/>
        </c:dLbls>
        <c:axId val="255871472"/>
        <c:axId val="415387904"/>
      </c:scatterChart>
      <c:valAx>
        <c:axId val="255871472"/>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5387904"/>
        <c:crosses val="autoZero"/>
        <c:crossBetween val="midCat"/>
        <c:majorUnit val="0.2"/>
      </c:valAx>
      <c:valAx>
        <c:axId val="415387904"/>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255871472"/>
        <c:crosses val="autoZero"/>
        <c:crossBetween val="midCat"/>
        <c:majorUnit val="0.2"/>
      </c:val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000000000000666" l="0.70000000000000062" r="0.70000000000000062" t="0.75000000000000666" header="0.30000000000000032" footer="0.30000000000000032"/>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Calc'!$B$19</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Calc'!$C$19</c:f>
              <c:numCache>
                <c:formatCode>General</c:formatCode>
                <c:ptCount val="1"/>
                <c:pt idx="0">
                  <c:v>0</c:v>
                </c:pt>
              </c:numCache>
            </c:numRef>
          </c:xVal>
          <c:yVal>
            <c:numRef>
              <c:f>'7. Hide Graph Calc'!$D$19</c:f>
              <c:numCache>
                <c:formatCode>General</c:formatCode>
                <c:ptCount val="1"/>
                <c:pt idx="0">
                  <c:v>0</c:v>
                </c:pt>
              </c:numCache>
            </c:numRef>
          </c:yVal>
          <c:smooth val="0"/>
          <c:extLst>
            <c:ext xmlns:c16="http://schemas.microsoft.com/office/drawing/2014/chart" uri="{C3380CC4-5D6E-409C-BE32-E72D297353CC}">
              <c16:uniqueId val="{00000000-1B19-4D76-A09E-6A052293DA51}"/>
            </c:ext>
          </c:extLst>
        </c:ser>
        <c:dLbls>
          <c:showLegendKey val="0"/>
          <c:showVal val="1"/>
          <c:showCatName val="0"/>
          <c:showSerName val="0"/>
          <c:showPercent val="0"/>
          <c:showBubbleSize val="0"/>
        </c:dLbls>
        <c:axId val="416545632"/>
        <c:axId val="418826176"/>
      </c:scatterChart>
      <c:valAx>
        <c:axId val="416545632"/>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8826176"/>
        <c:crosses val="autoZero"/>
        <c:crossBetween val="midCat"/>
        <c:majorUnit val="0.2"/>
      </c:valAx>
      <c:valAx>
        <c:axId val="418826176"/>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6545632"/>
        <c:crosses val="autoZero"/>
        <c:crossBetween val="midCat"/>
        <c:majorUnit val="0.2"/>
      </c:valAx>
      <c:spPr>
        <a:blipFill>
          <a:blip xmlns:r="http://schemas.openxmlformats.org/officeDocument/2006/relationships" r:embed="rId1"/>
          <a:stretch>
            <a:fillRect/>
          </a:stretch>
        </a:blipFill>
      </c:spPr>
    </c:plotArea>
    <c:plotVisOnly val="1"/>
    <c:dispBlanksAs val="gap"/>
    <c:showDLblsOverMax val="0"/>
  </c:chart>
  <c:printSettings>
    <c:headerFooter/>
    <c:pageMargins b="0.75000000000000866" l="0.70000000000000062" r="0.70000000000000062" t="0.75000000000000866" header="0.30000000000000032" footer="0.30000000000000032"/>
    <c:pageSetup/>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Calc'!$B$20</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Calc'!$C$20</c:f>
              <c:numCache>
                <c:formatCode>General</c:formatCode>
                <c:ptCount val="1"/>
                <c:pt idx="0">
                  <c:v>0</c:v>
                </c:pt>
              </c:numCache>
            </c:numRef>
          </c:xVal>
          <c:yVal>
            <c:numRef>
              <c:f>'7. Hide Graph Calc'!$D$20</c:f>
              <c:numCache>
                <c:formatCode>General</c:formatCode>
                <c:ptCount val="1"/>
                <c:pt idx="0">
                  <c:v>0</c:v>
                </c:pt>
              </c:numCache>
            </c:numRef>
          </c:yVal>
          <c:smooth val="0"/>
          <c:extLst>
            <c:ext xmlns:c16="http://schemas.microsoft.com/office/drawing/2014/chart" uri="{C3380CC4-5D6E-409C-BE32-E72D297353CC}">
              <c16:uniqueId val="{00000000-4435-44B4-800C-F90D613DEB4E}"/>
            </c:ext>
          </c:extLst>
        </c:ser>
        <c:dLbls>
          <c:showLegendKey val="0"/>
          <c:showVal val="1"/>
          <c:showCatName val="0"/>
          <c:showSerName val="0"/>
          <c:showPercent val="0"/>
          <c:showBubbleSize val="0"/>
        </c:dLbls>
        <c:axId val="418826960"/>
        <c:axId val="418827352"/>
      </c:scatterChart>
      <c:valAx>
        <c:axId val="418826960"/>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8827352"/>
        <c:crosses val="autoZero"/>
        <c:crossBetween val="midCat"/>
        <c:majorUnit val="0.2"/>
      </c:valAx>
      <c:valAx>
        <c:axId val="418827352"/>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8826960"/>
        <c:crosses val="autoZero"/>
        <c:crossBetween val="midCat"/>
        <c:majorUnit val="0.2"/>
      </c:val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000000000000844" l="0.70000000000000062" r="0.70000000000000062" t="0.75000000000000844" header="0.30000000000000032" footer="0.30000000000000032"/>
    <c:pageSetup/>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Calc'!$B$20</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Calc'!$C$20</c:f>
              <c:numCache>
                <c:formatCode>General</c:formatCode>
                <c:ptCount val="1"/>
                <c:pt idx="0">
                  <c:v>0</c:v>
                </c:pt>
              </c:numCache>
            </c:numRef>
          </c:xVal>
          <c:yVal>
            <c:numRef>
              <c:f>'7. Hide Graph Calc'!$D$20</c:f>
              <c:numCache>
                <c:formatCode>General</c:formatCode>
                <c:ptCount val="1"/>
                <c:pt idx="0">
                  <c:v>0</c:v>
                </c:pt>
              </c:numCache>
            </c:numRef>
          </c:yVal>
          <c:smooth val="0"/>
          <c:extLst>
            <c:ext xmlns:c16="http://schemas.microsoft.com/office/drawing/2014/chart" uri="{C3380CC4-5D6E-409C-BE32-E72D297353CC}">
              <c16:uniqueId val="{00000000-1620-4D81-B6C6-DDB9CCC1BD18}"/>
            </c:ext>
          </c:extLst>
        </c:ser>
        <c:dLbls>
          <c:showLegendKey val="0"/>
          <c:showVal val="1"/>
          <c:showCatName val="0"/>
          <c:showSerName val="0"/>
          <c:showPercent val="0"/>
          <c:showBubbleSize val="0"/>
        </c:dLbls>
        <c:axId val="418828136"/>
        <c:axId val="418828528"/>
      </c:scatterChart>
      <c:valAx>
        <c:axId val="418828136"/>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8828528"/>
        <c:crosses val="autoZero"/>
        <c:crossBetween val="midCat"/>
        <c:majorUnit val="0.2"/>
      </c:valAx>
      <c:valAx>
        <c:axId val="418828528"/>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8828136"/>
        <c:crosses val="autoZero"/>
        <c:crossBetween val="midCat"/>
        <c:majorUnit val="0.2"/>
      </c:valAx>
      <c:spPr>
        <a:blipFill>
          <a:blip xmlns:r="http://schemas.openxmlformats.org/officeDocument/2006/relationships" r:embed="rId1"/>
          <a:stretch>
            <a:fillRect/>
          </a:stretch>
        </a:blipFill>
      </c:spPr>
    </c:plotArea>
    <c:plotVisOnly val="1"/>
    <c:dispBlanksAs val="gap"/>
    <c:showDLblsOverMax val="0"/>
  </c:chart>
  <c:printSettings>
    <c:headerFooter/>
    <c:pageMargins b="0.75000000000000866" l="0.70000000000000062" r="0.70000000000000062" t="0.75000000000000866" header="0.30000000000000032" footer="0.30000000000000032"/>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Calc'!$B$21</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Calc'!$C$21</c:f>
              <c:numCache>
                <c:formatCode>General</c:formatCode>
                <c:ptCount val="1"/>
                <c:pt idx="0">
                  <c:v>0</c:v>
                </c:pt>
              </c:numCache>
            </c:numRef>
          </c:xVal>
          <c:yVal>
            <c:numRef>
              <c:f>'7. Hide Graph Calc'!$D$21</c:f>
              <c:numCache>
                <c:formatCode>General</c:formatCode>
                <c:ptCount val="1"/>
                <c:pt idx="0">
                  <c:v>0</c:v>
                </c:pt>
              </c:numCache>
            </c:numRef>
          </c:yVal>
          <c:smooth val="0"/>
          <c:extLst>
            <c:ext xmlns:c16="http://schemas.microsoft.com/office/drawing/2014/chart" uri="{C3380CC4-5D6E-409C-BE32-E72D297353CC}">
              <c16:uniqueId val="{00000000-F09B-4C54-BA4C-89DF2DE60AD7}"/>
            </c:ext>
          </c:extLst>
        </c:ser>
        <c:dLbls>
          <c:showLegendKey val="0"/>
          <c:showVal val="1"/>
          <c:showCatName val="0"/>
          <c:showSerName val="0"/>
          <c:showPercent val="0"/>
          <c:showBubbleSize val="0"/>
        </c:dLbls>
        <c:axId val="418829312"/>
        <c:axId val="418829704"/>
      </c:scatterChart>
      <c:valAx>
        <c:axId val="418829312"/>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8829704"/>
        <c:crosses val="autoZero"/>
        <c:crossBetween val="midCat"/>
        <c:majorUnit val="0.2"/>
      </c:valAx>
      <c:valAx>
        <c:axId val="418829704"/>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8829312"/>
        <c:crosses val="autoZero"/>
        <c:crossBetween val="midCat"/>
        <c:majorUnit val="0.2"/>
      </c:val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000000000000844" l="0.70000000000000062" r="0.70000000000000062" t="0.75000000000000844" header="0.30000000000000032" footer="0.30000000000000032"/>
    <c:pageSetup/>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Calc'!$B$21</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Calc'!$C$21</c:f>
              <c:numCache>
                <c:formatCode>General</c:formatCode>
                <c:ptCount val="1"/>
                <c:pt idx="0">
                  <c:v>0</c:v>
                </c:pt>
              </c:numCache>
            </c:numRef>
          </c:xVal>
          <c:yVal>
            <c:numRef>
              <c:f>'7. Hide Graph Calc'!$D$21</c:f>
              <c:numCache>
                <c:formatCode>General</c:formatCode>
                <c:ptCount val="1"/>
                <c:pt idx="0">
                  <c:v>0</c:v>
                </c:pt>
              </c:numCache>
            </c:numRef>
          </c:yVal>
          <c:smooth val="0"/>
          <c:extLst>
            <c:ext xmlns:c16="http://schemas.microsoft.com/office/drawing/2014/chart" uri="{C3380CC4-5D6E-409C-BE32-E72D297353CC}">
              <c16:uniqueId val="{00000000-E53F-4AEF-AAB2-7CA610C5D7B5}"/>
            </c:ext>
          </c:extLst>
        </c:ser>
        <c:dLbls>
          <c:showLegendKey val="0"/>
          <c:showVal val="1"/>
          <c:showCatName val="0"/>
          <c:showSerName val="0"/>
          <c:showPercent val="0"/>
          <c:showBubbleSize val="0"/>
        </c:dLbls>
        <c:axId val="418830488"/>
        <c:axId val="418830880"/>
      </c:scatterChart>
      <c:valAx>
        <c:axId val="418830488"/>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8830880"/>
        <c:crosses val="autoZero"/>
        <c:crossBetween val="midCat"/>
        <c:majorUnit val="0.2"/>
      </c:valAx>
      <c:valAx>
        <c:axId val="418830880"/>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8830488"/>
        <c:crosses val="autoZero"/>
        <c:crossBetween val="midCat"/>
        <c:majorUnit val="0.2"/>
      </c:valAx>
      <c:spPr>
        <a:blipFill>
          <a:blip xmlns:r="http://schemas.openxmlformats.org/officeDocument/2006/relationships" r:embed="rId1"/>
          <a:stretch>
            <a:fillRect/>
          </a:stretch>
        </a:blipFill>
      </c:spPr>
    </c:plotArea>
    <c:plotVisOnly val="1"/>
    <c:dispBlanksAs val="gap"/>
    <c:showDLblsOverMax val="0"/>
  </c:chart>
  <c:printSettings>
    <c:headerFooter/>
    <c:pageMargins b="0.75000000000000866" l="0.70000000000000062" r="0.70000000000000062" t="0.75000000000000866" header="0.30000000000000032" footer="0.30000000000000032"/>
    <c:pageSetup/>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Calc'!$B$22</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Calc'!$C$22</c:f>
              <c:numCache>
                <c:formatCode>General</c:formatCode>
                <c:ptCount val="1"/>
                <c:pt idx="0">
                  <c:v>0</c:v>
                </c:pt>
              </c:numCache>
            </c:numRef>
          </c:xVal>
          <c:yVal>
            <c:numRef>
              <c:f>'7. Hide Graph Calc'!$D$22</c:f>
              <c:numCache>
                <c:formatCode>General</c:formatCode>
                <c:ptCount val="1"/>
                <c:pt idx="0">
                  <c:v>0</c:v>
                </c:pt>
              </c:numCache>
            </c:numRef>
          </c:yVal>
          <c:smooth val="0"/>
          <c:extLst>
            <c:ext xmlns:c16="http://schemas.microsoft.com/office/drawing/2014/chart" uri="{C3380CC4-5D6E-409C-BE32-E72D297353CC}">
              <c16:uniqueId val="{00000000-6CE2-4CC0-BF9D-893E5C5FE8D4}"/>
            </c:ext>
          </c:extLst>
        </c:ser>
        <c:dLbls>
          <c:showLegendKey val="0"/>
          <c:showVal val="1"/>
          <c:showCatName val="0"/>
          <c:showSerName val="0"/>
          <c:showPercent val="0"/>
          <c:showBubbleSize val="0"/>
        </c:dLbls>
        <c:axId val="418831664"/>
        <c:axId val="418832056"/>
      </c:scatterChart>
      <c:valAx>
        <c:axId val="418831664"/>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8832056"/>
        <c:crosses val="autoZero"/>
        <c:crossBetween val="midCat"/>
        <c:majorUnit val="0.2"/>
      </c:valAx>
      <c:valAx>
        <c:axId val="418832056"/>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8831664"/>
        <c:crosses val="autoZero"/>
        <c:crossBetween val="midCat"/>
        <c:majorUnit val="0.2"/>
      </c:val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000000000000844" l="0.70000000000000062" r="0.70000000000000062" t="0.75000000000000844" header="0.30000000000000032" footer="0.30000000000000032"/>
    <c:pageSetup/>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Calc'!$B$22</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Calc'!$C$22</c:f>
              <c:numCache>
                <c:formatCode>General</c:formatCode>
                <c:ptCount val="1"/>
                <c:pt idx="0">
                  <c:v>0</c:v>
                </c:pt>
              </c:numCache>
            </c:numRef>
          </c:xVal>
          <c:yVal>
            <c:numRef>
              <c:f>'7. Hide Graph Calc'!$D$22</c:f>
              <c:numCache>
                <c:formatCode>General</c:formatCode>
                <c:ptCount val="1"/>
                <c:pt idx="0">
                  <c:v>0</c:v>
                </c:pt>
              </c:numCache>
            </c:numRef>
          </c:yVal>
          <c:smooth val="0"/>
          <c:extLst>
            <c:ext xmlns:c16="http://schemas.microsoft.com/office/drawing/2014/chart" uri="{C3380CC4-5D6E-409C-BE32-E72D297353CC}">
              <c16:uniqueId val="{00000000-9EB7-4154-9E59-E36662140E0F}"/>
            </c:ext>
          </c:extLst>
        </c:ser>
        <c:dLbls>
          <c:showLegendKey val="0"/>
          <c:showVal val="1"/>
          <c:showCatName val="0"/>
          <c:showSerName val="0"/>
          <c:showPercent val="0"/>
          <c:showBubbleSize val="0"/>
        </c:dLbls>
        <c:axId val="418832840"/>
        <c:axId val="418833232"/>
      </c:scatterChart>
      <c:valAx>
        <c:axId val="418832840"/>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8833232"/>
        <c:crosses val="autoZero"/>
        <c:crossBetween val="midCat"/>
        <c:majorUnit val="0.2"/>
      </c:valAx>
      <c:valAx>
        <c:axId val="418833232"/>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8832840"/>
        <c:crosses val="autoZero"/>
        <c:crossBetween val="midCat"/>
        <c:majorUnit val="0.2"/>
      </c:valAx>
      <c:spPr>
        <a:blipFill>
          <a:blip xmlns:r="http://schemas.openxmlformats.org/officeDocument/2006/relationships" r:embed="rId1"/>
          <a:stretch>
            <a:fillRect/>
          </a:stretch>
        </a:blipFill>
      </c:spPr>
    </c:plotArea>
    <c:plotVisOnly val="1"/>
    <c:dispBlanksAs val="gap"/>
    <c:showDLblsOverMax val="0"/>
  </c:chart>
  <c:printSettings>
    <c:headerFooter/>
    <c:pageMargins b="0.75000000000000866" l="0.70000000000000062" r="0.70000000000000062" t="0.75000000000000866" header="0.30000000000000032" footer="0.30000000000000032"/>
    <c:pageSetup/>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Calc'!$B$23</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Calc'!$C$23</c:f>
              <c:numCache>
                <c:formatCode>General</c:formatCode>
                <c:ptCount val="1"/>
                <c:pt idx="0">
                  <c:v>0</c:v>
                </c:pt>
              </c:numCache>
            </c:numRef>
          </c:xVal>
          <c:yVal>
            <c:numRef>
              <c:f>'7. Hide Graph Calc'!$D$23</c:f>
              <c:numCache>
                <c:formatCode>General</c:formatCode>
                <c:ptCount val="1"/>
                <c:pt idx="0">
                  <c:v>0</c:v>
                </c:pt>
              </c:numCache>
            </c:numRef>
          </c:yVal>
          <c:smooth val="0"/>
          <c:extLst>
            <c:ext xmlns:c16="http://schemas.microsoft.com/office/drawing/2014/chart" uri="{C3380CC4-5D6E-409C-BE32-E72D297353CC}">
              <c16:uniqueId val="{00000000-6976-4F8E-A85E-36F493430757}"/>
            </c:ext>
          </c:extLst>
        </c:ser>
        <c:dLbls>
          <c:showLegendKey val="0"/>
          <c:showVal val="1"/>
          <c:showCatName val="0"/>
          <c:showSerName val="0"/>
          <c:showPercent val="0"/>
          <c:showBubbleSize val="0"/>
        </c:dLbls>
        <c:axId val="419974816"/>
        <c:axId val="419975208"/>
      </c:scatterChart>
      <c:valAx>
        <c:axId val="419974816"/>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9975208"/>
        <c:crosses val="autoZero"/>
        <c:crossBetween val="midCat"/>
        <c:majorUnit val="0.2"/>
      </c:valAx>
      <c:valAx>
        <c:axId val="419975208"/>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9974816"/>
        <c:crosses val="autoZero"/>
        <c:crossBetween val="midCat"/>
        <c:majorUnit val="0.2"/>
      </c:val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000000000000844" l="0.70000000000000062" r="0.70000000000000062" t="0.75000000000000844" header="0.30000000000000032" footer="0.30000000000000032"/>
    <c:pageSetup/>
  </c:printSettings>
  <c:userShapes r:id="rId2"/>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Calc'!$B$23</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Calc'!$C$23</c:f>
              <c:numCache>
                <c:formatCode>General</c:formatCode>
                <c:ptCount val="1"/>
                <c:pt idx="0">
                  <c:v>0</c:v>
                </c:pt>
              </c:numCache>
            </c:numRef>
          </c:xVal>
          <c:yVal>
            <c:numRef>
              <c:f>'7. Hide Graph Calc'!$D$23</c:f>
              <c:numCache>
                <c:formatCode>General</c:formatCode>
                <c:ptCount val="1"/>
                <c:pt idx="0">
                  <c:v>0</c:v>
                </c:pt>
              </c:numCache>
            </c:numRef>
          </c:yVal>
          <c:smooth val="0"/>
          <c:extLst>
            <c:ext xmlns:c16="http://schemas.microsoft.com/office/drawing/2014/chart" uri="{C3380CC4-5D6E-409C-BE32-E72D297353CC}">
              <c16:uniqueId val="{00000000-7934-41CD-9D81-8E5C9E5D753A}"/>
            </c:ext>
          </c:extLst>
        </c:ser>
        <c:dLbls>
          <c:showLegendKey val="0"/>
          <c:showVal val="1"/>
          <c:showCatName val="0"/>
          <c:showSerName val="0"/>
          <c:showPercent val="0"/>
          <c:showBubbleSize val="0"/>
        </c:dLbls>
        <c:axId val="419975992"/>
        <c:axId val="419976384"/>
      </c:scatterChart>
      <c:valAx>
        <c:axId val="419975992"/>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9976384"/>
        <c:crosses val="autoZero"/>
        <c:crossBetween val="midCat"/>
        <c:majorUnit val="0.2"/>
      </c:valAx>
      <c:valAx>
        <c:axId val="419976384"/>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9975992"/>
        <c:crosses val="autoZero"/>
        <c:crossBetween val="midCat"/>
        <c:majorUnit val="0.2"/>
      </c:valAx>
      <c:spPr>
        <a:blipFill>
          <a:blip xmlns:r="http://schemas.openxmlformats.org/officeDocument/2006/relationships" r:embed="rId1"/>
          <a:stretch>
            <a:fillRect/>
          </a:stretch>
        </a:blipFill>
      </c:spPr>
    </c:plotArea>
    <c:plotVisOnly val="1"/>
    <c:dispBlanksAs val="gap"/>
    <c:showDLblsOverMax val="0"/>
  </c:chart>
  <c:printSettings>
    <c:headerFooter/>
    <c:pageMargins b="0.75000000000000866" l="0.70000000000000062" r="0.70000000000000062" t="0.75000000000000866" header="0.30000000000000032" footer="0.30000000000000032"/>
    <c:pageSetup/>
  </c:printSettings>
  <c:userShapes r:id="rId2"/>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Calc'!$B$24</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Calc'!$C$24</c:f>
              <c:numCache>
                <c:formatCode>General</c:formatCode>
                <c:ptCount val="1"/>
                <c:pt idx="0">
                  <c:v>0</c:v>
                </c:pt>
              </c:numCache>
            </c:numRef>
          </c:xVal>
          <c:yVal>
            <c:numRef>
              <c:f>'7. Hide Graph Calc'!$D$24</c:f>
              <c:numCache>
                <c:formatCode>General</c:formatCode>
                <c:ptCount val="1"/>
                <c:pt idx="0">
                  <c:v>0</c:v>
                </c:pt>
              </c:numCache>
            </c:numRef>
          </c:yVal>
          <c:smooth val="0"/>
          <c:extLst>
            <c:ext xmlns:c16="http://schemas.microsoft.com/office/drawing/2014/chart" uri="{C3380CC4-5D6E-409C-BE32-E72D297353CC}">
              <c16:uniqueId val="{00000000-AE85-4B4C-ADE2-16F896D052B9}"/>
            </c:ext>
          </c:extLst>
        </c:ser>
        <c:dLbls>
          <c:showLegendKey val="0"/>
          <c:showVal val="1"/>
          <c:showCatName val="0"/>
          <c:showSerName val="0"/>
          <c:showPercent val="0"/>
          <c:showBubbleSize val="0"/>
        </c:dLbls>
        <c:axId val="419977168"/>
        <c:axId val="419977560"/>
      </c:scatterChart>
      <c:valAx>
        <c:axId val="419977168"/>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9977560"/>
        <c:crosses val="autoZero"/>
        <c:crossBetween val="midCat"/>
        <c:majorUnit val="0.2"/>
      </c:valAx>
      <c:valAx>
        <c:axId val="419977560"/>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9977168"/>
        <c:crosses val="autoZero"/>
        <c:crossBetween val="midCat"/>
        <c:majorUnit val="0.2"/>
      </c:val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000000000000844" l="0.70000000000000062" r="0.70000000000000062" t="0.75000000000000844" header="0.30000000000000032" footer="0.30000000000000032"/>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Calc'!$B$6</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Calc'!$C$6</c:f>
              <c:numCache>
                <c:formatCode>General</c:formatCode>
                <c:ptCount val="1"/>
                <c:pt idx="0">
                  <c:v>2.4666666666666663</c:v>
                </c:pt>
              </c:numCache>
            </c:numRef>
          </c:xVal>
          <c:yVal>
            <c:numRef>
              <c:f>'7. Hide Graph Calc'!$D$6</c:f>
              <c:numCache>
                <c:formatCode>General</c:formatCode>
                <c:ptCount val="1"/>
                <c:pt idx="0">
                  <c:v>2.0625</c:v>
                </c:pt>
              </c:numCache>
            </c:numRef>
          </c:yVal>
          <c:smooth val="0"/>
          <c:extLst>
            <c:ext xmlns:c16="http://schemas.microsoft.com/office/drawing/2014/chart" uri="{C3380CC4-5D6E-409C-BE32-E72D297353CC}">
              <c16:uniqueId val="{00000000-6DC7-4A28-B494-1042985EE520}"/>
            </c:ext>
          </c:extLst>
        </c:ser>
        <c:dLbls>
          <c:showLegendKey val="0"/>
          <c:showVal val="1"/>
          <c:showCatName val="0"/>
          <c:showSerName val="0"/>
          <c:showPercent val="0"/>
          <c:showBubbleSize val="0"/>
        </c:dLbls>
        <c:axId val="416931776"/>
        <c:axId val="416932168"/>
      </c:scatterChart>
      <c:valAx>
        <c:axId val="416931776"/>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6932168"/>
        <c:crosses val="autoZero"/>
        <c:crossBetween val="midCat"/>
        <c:majorUnit val="0.2"/>
      </c:valAx>
      <c:valAx>
        <c:axId val="416932168"/>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6931776"/>
        <c:crosses val="autoZero"/>
        <c:crossBetween val="midCat"/>
        <c:majorUnit val="0.2"/>
      </c:valAx>
      <c:spPr>
        <a:blipFill>
          <a:blip xmlns:r="http://schemas.openxmlformats.org/officeDocument/2006/relationships" r:embed="rId1"/>
          <a:stretch>
            <a:fillRect/>
          </a:stretch>
        </a:blipFill>
      </c:spPr>
    </c:plotArea>
    <c:plotVisOnly val="1"/>
    <c:dispBlanksAs val="gap"/>
    <c:showDLblsOverMax val="0"/>
  </c:chart>
  <c:printSettings>
    <c:headerFooter/>
    <c:pageMargins b="0.75000000000000688" l="0.70000000000000062" r="0.70000000000000062" t="0.75000000000000688" header="0.30000000000000032" footer="0.30000000000000032"/>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Calc'!$B$24</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Calc'!$C$24</c:f>
              <c:numCache>
                <c:formatCode>General</c:formatCode>
                <c:ptCount val="1"/>
                <c:pt idx="0">
                  <c:v>0</c:v>
                </c:pt>
              </c:numCache>
            </c:numRef>
          </c:xVal>
          <c:yVal>
            <c:numRef>
              <c:f>'7. Hide Graph Calc'!$D$24</c:f>
              <c:numCache>
                <c:formatCode>General</c:formatCode>
                <c:ptCount val="1"/>
                <c:pt idx="0">
                  <c:v>0</c:v>
                </c:pt>
              </c:numCache>
            </c:numRef>
          </c:yVal>
          <c:smooth val="0"/>
          <c:extLst>
            <c:ext xmlns:c16="http://schemas.microsoft.com/office/drawing/2014/chart" uri="{C3380CC4-5D6E-409C-BE32-E72D297353CC}">
              <c16:uniqueId val="{00000000-090E-4863-8035-2FFC8DB5EE0C}"/>
            </c:ext>
          </c:extLst>
        </c:ser>
        <c:dLbls>
          <c:showLegendKey val="0"/>
          <c:showVal val="1"/>
          <c:showCatName val="0"/>
          <c:showSerName val="0"/>
          <c:showPercent val="0"/>
          <c:showBubbleSize val="0"/>
        </c:dLbls>
        <c:axId val="419978344"/>
        <c:axId val="419978736"/>
      </c:scatterChart>
      <c:valAx>
        <c:axId val="419978344"/>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9978736"/>
        <c:crosses val="autoZero"/>
        <c:crossBetween val="midCat"/>
        <c:majorUnit val="0.2"/>
      </c:valAx>
      <c:valAx>
        <c:axId val="419978736"/>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9978344"/>
        <c:crosses val="autoZero"/>
        <c:crossBetween val="midCat"/>
        <c:majorUnit val="0.2"/>
      </c:valAx>
      <c:spPr>
        <a:blipFill>
          <a:blip xmlns:r="http://schemas.openxmlformats.org/officeDocument/2006/relationships" r:embed="rId1"/>
          <a:stretch>
            <a:fillRect/>
          </a:stretch>
        </a:blipFill>
      </c:spPr>
    </c:plotArea>
    <c:plotVisOnly val="1"/>
    <c:dispBlanksAs val="gap"/>
    <c:showDLblsOverMax val="0"/>
  </c:chart>
  <c:printSettings>
    <c:headerFooter/>
    <c:pageMargins b="0.75000000000000866" l="0.70000000000000062" r="0.70000000000000062" t="0.75000000000000866" header="0.30000000000000032" footer="0.30000000000000032"/>
    <c:pageSetup/>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Calc'!$B$5</c:f>
              <c:strCache>
                <c:ptCount val="1"/>
                <c:pt idx="0">
                  <c:v>0</c:v>
                </c:pt>
              </c:strCache>
            </c:strRef>
          </c:tx>
          <c:spPr>
            <a:ln w="285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Calc'!$C$5</c:f>
              <c:numCache>
                <c:formatCode>General</c:formatCode>
                <c:ptCount val="1"/>
                <c:pt idx="0">
                  <c:v>1.2933333333333334</c:v>
                </c:pt>
              </c:numCache>
            </c:numRef>
          </c:xVal>
          <c:yVal>
            <c:numRef>
              <c:f>'7. Hide Graph Calc'!$D$5</c:f>
              <c:numCache>
                <c:formatCode>General</c:formatCode>
                <c:ptCount val="1"/>
                <c:pt idx="0">
                  <c:v>1.8958333333333335</c:v>
                </c:pt>
              </c:numCache>
            </c:numRef>
          </c:yVal>
          <c:smooth val="0"/>
          <c:extLst>
            <c:ext xmlns:c16="http://schemas.microsoft.com/office/drawing/2014/chart" uri="{C3380CC4-5D6E-409C-BE32-E72D297353CC}">
              <c16:uniqueId val="{00000000-24B5-47D4-BA67-CAA03F8E3760}"/>
            </c:ext>
          </c:extLst>
        </c:ser>
        <c:ser>
          <c:idx val="0"/>
          <c:order val="1"/>
          <c:tx>
            <c:strRef>
              <c:f>'7. Hide Graph Calc'!$B$6</c:f>
              <c:strCache>
                <c:ptCount val="1"/>
                <c:pt idx="0">
                  <c:v>0</c:v>
                </c:pt>
              </c:strCache>
            </c:strRef>
          </c:tx>
          <c:spPr>
            <a:ln w="285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Calc'!$C$6</c:f>
              <c:numCache>
                <c:formatCode>General</c:formatCode>
                <c:ptCount val="1"/>
                <c:pt idx="0">
                  <c:v>2.4666666666666663</c:v>
                </c:pt>
              </c:numCache>
            </c:numRef>
          </c:xVal>
          <c:yVal>
            <c:numRef>
              <c:f>'7. Hide Graph Calc'!$D$6</c:f>
              <c:numCache>
                <c:formatCode>General</c:formatCode>
                <c:ptCount val="1"/>
                <c:pt idx="0">
                  <c:v>2.0625</c:v>
                </c:pt>
              </c:numCache>
            </c:numRef>
          </c:yVal>
          <c:smooth val="0"/>
          <c:extLst>
            <c:ext xmlns:c16="http://schemas.microsoft.com/office/drawing/2014/chart" uri="{C3380CC4-5D6E-409C-BE32-E72D297353CC}">
              <c16:uniqueId val="{00000001-24B5-47D4-BA67-CAA03F8E3760}"/>
            </c:ext>
          </c:extLst>
        </c:ser>
        <c:ser>
          <c:idx val="2"/>
          <c:order val="2"/>
          <c:tx>
            <c:strRef>
              <c:f>'7. Hide Graph Calc'!$B$7</c:f>
              <c:strCache>
                <c:ptCount val="1"/>
                <c:pt idx="0">
                  <c:v>0</c:v>
                </c:pt>
              </c:strCache>
            </c:strRef>
          </c:tx>
          <c:spPr>
            <a:ln w="28575">
              <a:noFill/>
            </a:ln>
          </c:spPr>
          <c:dLbls>
            <c:dLbl>
              <c:idx val="0"/>
              <c:layout>
                <c:manualLayout>
                  <c:x val="-1.758573142379563E-16"/>
                  <c:y val="0"/>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24B5-47D4-BA67-CAA03F8E3760}"/>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Calc'!$C$7</c:f>
              <c:numCache>
                <c:formatCode>General</c:formatCode>
                <c:ptCount val="1"/>
                <c:pt idx="0">
                  <c:v>2.4933333333333332</c:v>
                </c:pt>
              </c:numCache>
            </c:numRef>
          </c:xVal>
          <c:yVal>
            <c:numRef>
              <c:f>'7. Hide Graph Calc'!$D$7</c:f>
              <c:numCache>
                <c:formatCode>General</c:formatCode>
                <c:ptCount val="1"/>
                <c:pt idx="0">
                  <c:v>1.9791666666666665</c:v>
                </c:pt>
              </c:numCache>
            </c:numRef>
          </c:yVal>
          <c:smooth val="0"/>
          <c:extLst>
            <c:ext xmlns:c16="http://schemas.microsoft.com/office/drawing/2014/chart" uri="{C3380CC4-5D6E-409C-BE32-E72D297353CC}">
              <c16:uniqueId val="{00000003-24B5-47D4-BA67-CAA03F8E3760}"/>
            </c:ext>
          </c:extLst>
        </c:ser>
        <c:ser>
          <c:idx val="3"/>
          <c:order val="3"/>
          <c:tx>
            <c:strRef>
              <c:f>'7. Hide Graph Calc'!$B$8</c:f>
              <c:strCache>
                <c:ptCount val="1"/>
                <c:pt idx="0">
                  <c:v>0</c:v>
                </c:pt>
              </c:strCache>
            </c:strRef>
          </c:tx>
          <c:spPr>
            <a:ln w="28575">
              <a:noFill/>
            </a:ln>
          </c:spPr>
          <c:dLbls>
            <c:dLbl>
              <c:idx val="0"/>
              <c:layout>
                <c:manualLayout>
                  <c:x val="0"/>
                  <c:y val="-3.997144896502503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24B5-47D4-BA67-CAA03F8E3760}"/>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Calc'!$C$8</c:f>
              <c:numCache>
                <c:formatCode>General</c:formatCode>
                <c:ptCount val="1"/>
                <c:pt idx="0">
                  <c:v>1.2933333333333334</c:v>
                </c:pt>
              </c:numCache>
            </c:numRef>
          </c:xVal>
          <c:yVal>
            <c:numRef>
              <c:f>'7. Hide Graph Calc'!$D$8</c:f>
              <c:numCache>
                <c:formatCode>General</c:formatCode>
                <c:ptCount val="1"/>
                <c:pt idx="0">
                  <c:v>2.25</c:v>
                </c:pt>
              </c:numCache>
            </c:numRef>
          </c:yVal>
          <c:smooth val="0"/>
          <c:extLst>
            <c:ext xmlns:c16="http://schemas.microsoft.com/office/drawing/2014/chart" uri="{C3380CC4-5D6E-409C-BE32-E72D297353CC}">
              <c16:uniqueId val="{00000005-24B5-47D4-BA67-CAA03F8E3760}"/>
            </c:ext>
          </c:extLst>
        </c:ser>
        <c:ser>
          <c:idx val="4"/>
          <c:order val="4"/>
          <c:tx>
            <c:strRef>
              <c:f>'7. Hide Graph Calc'!$B$9</c:f>
              <c:strCache>
                <c:ptCount val="1"/>
                <c:pt idx="0">
                  <c:v>0</c:v>
                </c:pt>
              </c:strCache>
            </c:strRef>
          </c:tx>
          <c:spPr>
            <a:ln w="285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Calc'!$C$9</c:f>
              <c:numCache>
                <c:formatCode>General</c:formatCode>
                <c:ptCount val="1"/>
                <c:pt idx="0">
                  <c:v>1.3333333333333333</c:v>
                </c:pt>
              </c:numCache>
            </c:numRef>
          </c:xVal>
          <c:yVal>
            <c:numRef>
              <c:f>'7. Hide Graph Calc'!$D$9</c:f>
              <c:numCache>
                <c:formatCode>General</c:formatCode>
                <c:ptCount val="1"/>
                <c:pt idx="0">
                  <c:v>2.2916666666666665</c:v>
                </c:pt>
              </c:numCache>
            </c:numRef>
          </c:yVal>
          <c:smooth val="0"/>
          <c:extLst>
            <c:ext xmlns:c16="http://schemas.microsoft.com/office/drawing/2014/chart" uri="{C3380CC4-5D6E-409C-BE32-E72D297353CC}">
              <c16:uniqueId val="{00000006-24B5-47D4-BA67-CAA03F8E3760}"/>
            </c:ext>
          </c:extLst>
        </c:ser>
        <c:ser>
          <c:idx val="5"/>
          <c:order val="5"/>
          <c:tx>
            <c:strRef>
              <c:f>'7. Hide Graph Calc'!$B$10</c:f>
              <c:strCache>
                <c:ptCount val="1"/>
                <c:pt idx="0">
                  <c:v>0</c:v>
                </c:pt>
              </c:strCache>
            </c:strRef>
          </c:tx>
          <c:spPr>
            <a:ln w="28575">
              <a:noFill/>
            </a:ln>
          </c:spPr>
          <c:dLbls>
            <c:dLbl>
              <c:idx val="0"/>
              <c:layout>
                <c:manualLayout>
                  <c:x val="-2.8776983851089392E-2"/>
                  <c:y val="2.2840827980014276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24B5-47D4-BA67-CAA03F8E3760}"/>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Calc'!$C$10</c:f>
              <c:numCache>
                <c:formatCode>General</c:formatCode>
                <c:ptCount val="1"/>
                <c:pt idx="0">
                  <c:v>1.2933333333333334</c:v>
                </c:pt>
              </c:numCache>
            </c:numRef>
          </c:xVal>
          <c:yVal>
            <c:numRef>
              <c:f>'7. Hide Graph Calc'!$D$10</c:f>
              <c:numCache>
                <c:formatCode>General</c:formatCode>
                <c:ptCount val="1"/>
                <c:pt idx="0">
                  <c:v>2.1041666666666665</c:v>
                </c:pt>
              </c:numCache>
            </c:numRef>
          </c:yVal>
          <c:smooth val="0"/>
          <c:extLst>
            <c:ext xmlns:c16="http://schemas.microsoft.com/office/drawing/2014/chart" uri="{C3380CC4-5D6E-409C-BE32-E72D297353CC}">
              <c16:uniqueId val="{00000008-24B5-47D4-BA67-CAA03F8E3760}"/>
            </c:ext>
          </c:extLst>
        </c:ser>
        <c:ser>
          <c:idx val="6"/>
          <c:order val="6"/>
          <c:tx>
            <c:strRef>
              <c:f>'7. Hide Graph Calc'!$B$11</c:f>
              <c:strCache>
                <c:ptCount val="1"/>
                <c:pt idx="0">
                  <c:v>0</c:v>
                </c:pt>
              </c:strCache>
            </c:strRef>
          </c:tx>
          <c:spPr>
            <a:ln w="285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Calc'!$C$11</c:f>
              <c:numCache>
                <c:formatCode>General</c:formatCode>
                <c:ptCount val="1"/>
                <c:pt idx="0">
                  <c:v>2.1866666666666665</c:v>
                </c:pt>
              </c:numCache>
            </c:numRef>
          </c:xVal>
          <c:yVal>
            <c:numRef>
              <c:f>'7. Hide Graph Calc'!$D$11</c:f>
              <c:numCache>
                <c:formatCode>General</c:formatCode>
                <c:ptCount val="1"/>
                <c:pt idx="0">
                  <c:v>2.3125</c:v>
                </c:pt>
              </c:numCache>
            </c:numRef>
          </c:yVal>
          <c:smooth val="0"/>
          <c:extLst>
            <c:ext xmlns:c16="http://schemas.microsoft.com/office/drawing/2014/chart" uri="{C3380CC4-5D6E-409C-BE32-E72D297353CC}">
              <c16:uniqueId val="{00000009-24B5-47D4-BA67-CAA03F8E3760}"/>
            </c:ext>
          </c:extLst>
        </c:ser>
        <c:ser>
          <c:idx val="7"/>
          <c:order val="7"/>
          <c:tx>
            <c:strRef>
              <c:f>'7. Hide Graph Calc'!$B$12</c:f>
              <c:strCache>
                <c:ptCount val="1"/>
                <c:pt idx="0">
                  <c:v>0</c:v>
                </c:pt>
              </c:strCache>
            </c:strRef>
          </c:tx>
          <c:spPr>
            <a:ln w="285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Calc'!$C$12</c:f>
              <c:numCache>
                <c:formatCode>General</c:formatCode>
                <c:ptCount val="1"/>
                <c:pt idx="0">
                  <c:v>2.75</c:v>
                </c:pt>
              </c:numCache>
            </c:numRef>
          </c:xVal>
          <c:yVal>
            <c:numRef>
              <c:f>'7. Hide Graph Calc'!$D$12</c:f>
              <c:numCache>
                <c:formatCode>General</c:formatCode>
                <c:ptCount val="1"/>
                <c:pt idx="0">
                  <c:v>2.4375</c:v>
                </c:pt>
              </c:numCache>
            </c:numRef>
          </c:yVal>
          <c:smooth val="0"/>
          <c:extLst>
            <c:ext xmlns:c16="http://schemas.microsoft.com/office/drawing/2014/chart" uri="{C3380CC4-5D6E-409C-BE32-E72D297353CC}">
              <c16:uniqueId val="{0000000A-24B5-47D4-BA67-CAA03F8E3760}"/>
            </c:ext>
          </c:extLst>
        </c:ser>
        <c:ser>
          <c:idx val="8"/>
          <c:order val="8"/>
          <c:tx>
            <c:strRef>
              <c:f>'7. Hide Graph Calc'!$B$13</c:f>
              <c:strCache>
                <c:ptCount val="1"/>
                <c:pt idx="0">
                  <c:v>0</c:v>
                </c:pt>
              </c:strCache>
            </c:strRef>
          </c:tx>
          <c:spPr>
            <a:ln w="285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Calc'!$C$13</c:f>
              <c:numCache>
                <c:formatCode>General</c:formatCode>
                <c:ptCount val="1"/>
                <c:pt idx="0">
                  <c:v>0</c:v>
                </c:pt>
              </c:numCache>
            </c:numRef>
          </c:xVal>
          <c:yVal>
            <c:numRef>
              <c:f>'7. Hide Graph Calc'!$D$13</c:f>
              <c:numCache>
                <c:formatCode>General</c:formatCode>
                <c:ptCount val="1"/>
                <c:pt idx="0">
                  <c:v>0</c:v>
                </c:pt>
              </c:numCache>
            </c:numRef>
          </c:yVal>
          <c:smooth val="0"/>
          <c:extLst>
            <c:ext xmlns:c16="http://schemas.microsoft.com/office/drawing/2014/chart" uri="{C3380CC4-5D6E-409C-BE32-E72D297353CC}">
              <c16:uniqueId val="{0000000B-24B5-47D4-BA67-CAA03F8E3760}"/>
            </c:ext>
          </c:extLst>
        </c:ser>
        <c:ser>
          <c:idx val="9"/>
          <c:order val="9"/>
          <c:tx>
            <c:strRef>
              <c:f>'7. Hide Graph Calc'!$B$14</c:f>
              <c:strCache>
                <c:ptCount val="1"/>
                <c:pt idx="0">
                  <c:v>0</c:v>
                </c:pt>
              </c:strCache>
            </c:strRef>
          </c:tx>
          <c:spPr>
            <a:ln w="28575">
              <a:noFill/>
            </a:ln>
          </c:spPr>
          <c:dLbls>
            <c:dLbl>
              <c:idx val="0"/>
              <c:layout>
                <c:manualLayout>
                  <c:x val="-1.1990409937953877E-2"/>
                  <c:y val="3.7116345467523147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24B5-47D4-BA67-CAA03F8E3760}"/>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Calc'!$C$14</c:f>
              <c:numCache>
                <c:formatCode>General</c:formatCode>
                <c:ptCount val="1"/>
                <c:pt idx="0">
                  <c:v>0</c:v>
                </c:pt>
              </c:numCache>
            </c:numRef>
          </c:xVal>
          <c:yVal>
            <c:numRef>
              <c:f>'7. Hide Graph Calc'!$D$14</c:f>
              <c:numCache>
                <c:formatCode>General</c:formatCode>
                <c:ptCount val="1"/>
                <c:pt idx="0">
                  <c:v>0</c:v>
                </c:pt>
              </c:numCache>
            </c:numRef>
          </c:yVal>
          <c:smooth val="0"/>
          <c:extLst>
            <c:ext xmlns:c16="http://schemas.microsoft.com/office/drawing/2014/chart" uri="{C3380CC4-5D6E-409C-BE32-E72D297353CC}">
              <c16:uniqueId val="{0000000D-24B5-47D4-BA67-CAA03F8E3760}"/>
            </c:ext>
          </c:extLst>
        </c:ser>
        <c:ser>
          <c:idx val="10"/>
          <c:order val="10"/>
          <c:tx>
            <c:strRef>
              <c:f>'7. Hide Graph Calc'!$B$15</c:f>
              <c:strCache>
                <c:ptCount val="1"/>
                <c:pt idx="0">
                  <c:v>0</c:v>
                </c:pt>
              </c:strCache>
            </c:strRef>
          </c:tx>
          <c:spPr>
            <a:ln w="28575">
              <a:noFill/>
            </a:ln>
          </c:spP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24B5-47D4-BA67-CAA03F8E376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'7. Hide Graph Calc'!$C$15</c:f>
              <c:numCache>
                <c:formatCode>General</c:formatCode>
                <c:ptCount val="1"/>
                <c:pt idx="0">
                  <c:v>0</c:v>
                </c:pt>
              </c:numCache>
            </c:numRef>
          </c:xVal>
          <c:yVal>
            <c:numRef>
              <c:f>'7. Hide Graph Calc'!$D$15</c:f>
              <c:numCache>
                <c:formatCode>General</c:formatCode>
                <c:ptCount val="1"/>
                <c:pt idx="0">
                  <c:v>0</c:v>
                </c:pt>
              </c:numCache>
            </c:numRef>
          </c:yVal>
          <c:smooth val="0"/>
          <c:extLst>
            <c:ext xmlns:c16="http://schemas.microsoft.com/office/drawing/2014/chart" uri="{C3380CC4-5D6E-409C-BE32-E72D297353CC}">
              <c16:uniqueId val="{0000000F-24B5-47D4-BA67-CAA03F8E3760}"/>
            </c:ext>
          </c:extLst>
        </c:ser>
        <c:ser>
          <c:idx val="11"/>
          <c:order val="11"/>
          <c:tx>
            <c:strRef>
              <c:f>'7. Hide Graph Calc'!$B$16</c:f>
              <c:strCache>
                <c:ptCount val="1"/>
                <c:pt idx="0">
                  <c:v>0</c:v>
                </c:pt>
              </c:strCache>
            </c:strRef>
          </c:tx>
          <c:spPr>
            <a:ln w="28575">
              <a:noFill/>
            </a:ln>
          </c:spPr>
          <c:dLbls>
            <c:dLbl>
              <c:idx val="0"/>
              <c:layout>
                <c:manualLayout>
                  <c:x val="-1.1990409937953877E-2"/>
                  <c:y val="3.140613847251962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24B5-47D4-BA67-CAA03F8E3760}"/>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Calc'!$C$16</c:f>
              <c:numCache>
                <c:formatCode>General</c:formatCode>
                <c:ptCount val="1"/>
                <c:pt idx="0">
                  <c:v>0</c:v>
                </c:pt>
              </c:numCache>
            </c:numRef>
          </c:xVal>
          <c:yVal>
            <c:numRef>
              <c:f>'7. Hide Graph Calc'!$D$16</c:f>
              <c:numCache>
                <c:formatCode>General</c:formatCode>
                <c:ptCount val="1"/>
                <c:pt idx="0">
                  <c:v>0</c:v>
                </c:pt>
              </c:numCache>
            </c:numRef>
          </c:yVal>
          <c:smooth val="0"/>
          <c:extLst>
            <c:ext xmlns:c16="http://schemas.microsoft.com/office/drawing/2014/chart" uri="{C3380CC4-5D6E-409C-BE32-E72D297353CC}">
              <c16:uniqueId val="{00000011-24B5-47D4-BA67-CAA03F8E3760}"/>
            </c:ext>
          </c:extLst>
        </c:ser>
        <c:ser>
          <c:idx val="12"/>
          <c:order val="12"/>
          <c:tx>
            <c:strRef>
              <c:f>'7. Hide Graph Calc'!$B$17</c:f>
              <c:strCache>
                <c:ptCount val="1"/>
                <c:pt idx="0">
                  <c:v>0</c:v>
                </c:pt>
              </c:strCache>
            </c:strRef>
          </c:tx>
          <c:spPr>
            <a:ln w="285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Calc'!$C$17</c:f>
              <c:numCache>
                <c:formatCode>General</c:formatCode>
                <c:ptCount val="1"/>
                <c:pt idx="0">
                  <c:v>0</c:v>
                </c:pt>
              </c:numCache>
            </c:numRef>
          </c:xVal>
          <c:yVal>
            <c:numRef>
              <c:f>'7. Hide Graph Calc'!$D$17</c:f>
              <c:numCache>
                <c:formatCode>General</c:formatCode>
                <c:ptCount val="1"/>
                <c:pt idx="0">
                  <c:v>0</c:v>
                </c:pt>
              </c:numCache>
            </c:numRef>
          </c:yVal>
          <c:smooth val="0"/>
          <c:extLst>
            <c:ext xmlns:c16="http://schemas.microsoft.com/office/drawing/2014/chart" uri="{C3380CC4-5D6E-409C-BE32-E72D297353CC}">
              <c16:uniqueId val="{00000012-24B5-47D4-BA67-CAA03F8E3760}"/>
            </c:ext>
          </c:extLst>
        </c:ser>
        <c:ser>
          <c:idx val="13"/>
          <c:order val="13"/>
          <c:tx>
            <c:strRef>
              <c:f>'7. Hide Graph Calc'!$B$18</c:f>
              <c:strCache>
                <c:ptCount val="1"/>
                <c:pt idx="0">
                  <c:v>0</c:v>
                </c:pt>
              </c:strCache>
            </c:strRef>
          </c:tx>
          <c:spPr>
            <a:ln w="285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Calc'!$C$18</c:f>
              <c:numCache>
                <c:formatCode>General</c:formatCode>
                <c:ptCount val="1"/>
                <c:pt idx="0">
                  <c:v>0</c:v>
                </c:pt>
              </c:numCache>
            </c:numRef>
          </c:xVal>
          <c:yVal>
            <c:numRef>
              <c:f>'7. Hide Graph Calc'!$D$18</c:f>
              <c:numCache>
                <c:formatCode>General</c:formatCode>
                <c:ptCount val="1"/>
                <c:pt idx="0">
                  <c:v>0</c:v>
                </c:pt>
              </c:numCache>
            </c:numRef>
          </c:yVal>
          <c:smooth val="0"/>
          <c:extLst>
            <c:ext xmlns:c16="http://schemas.microsoft.com/office/drawing/2014/chart" uri="{C3380CC4-5D6E-409C-BE32-E72D297353CC}">
              <c16:uniqueId val="{00000013-24B5-47D4-BA67-CAA03F8E3760}"/>
            </c:ext>
          </c:extLst>
        </c:ser>
        <c:ser>
          <c:idx val="14"/>
          <c:order val="14"/>
          <c:tx>
            <c:strRef>
              <c:f>'7. Hide Graph Calc'!$B$19</c:f>
              <c:strCache>
                <c:ptCount val="1"/>
                <c:pt idx="0">
                  <c:v>0</c:v>
                </c:pt>
              </c:strCache>
            </c:strRef>
          </c:tx>
          <c:spPr>
            <a:ln w="28575">
              <a:noFill/>
            </a:ln>
          </c:spPr>
          <c:dLbls>
            <c:dLbl>
              <c:idx val="0"/>
              <c:layout>
                <c:manualLayout>
                  <c:x val="0"/>
                  <c:y val="-2.8551034975017896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24B5-47D4-BA67-CAA03F8E3760}"/>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Calc'!$C$19</c:f>
              <c:numCache>
                <c:formatCode>General</c:formatCode>
                <c:ptCount val="1"/>
                <c:pt idx="0">
                  <c:v>0</c:v>
                </c:pt>
              </c:numCache>
            </c:numRef>
          </c:xVal>
          <c:yVal>
            <c:numRef>
              <c:f>'7. Hide Graph Calc'!$D$19</c:f>
              <c:numCache>
                <c:formatCode>General</c:formatCode>
                <c:ptCount val="1"/>
                <c:pt idx="0">
                  <c:v>0</c:v>
                </c:pt>
              </c:numCache>
            </c:numRef>
          </c:yVal>
          <c:smooth val="0"/>
          <c:extLst>
            <c:ext xmlns:c16="http://schemas.microsoft.com/office/drawing/2014/chart" uri="{C3380CC4-5D6E-409C-BE32-E72D297353CC}">
              <c16:uniqueId val="{00000015-24B5-47D4-BA67-CAA03F8E3760}"/>
            </c:ext>
          </c:extLst>
        </c:ser>
        <c:ser>
          <c:idx val="15"/>
          <c:order val="15"/>
          <c:tx>
            <c:strRef>
              <c:f>'7. Hide Graph Calc'!$B$20</c:f>
              <c:strCache>
                <c:ptCount val="1"/>
                <c:pt idx="0">
                  <c:v>0</c:v>
                </c:pt>
              </c:strCache>
            </c:strRef>
          </c:tx>
          <c:spPr>
            <a:ln w="285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Calc'!$C$20</c:f>
              <c:numCache>
                <c:formatCode>General</c:formatCode>
                <c:ptCount val="1"/>
                <c:pt idx="0">
                  <c:v>0</c:v>
                </c:pt>
              </c:numCache>
            </c:numRef>
          </c:xVal>
          <c:yVal>
            <c:numRef>
              <c:f>'7. Hide Graph Calc'!$D$20</c:f>
              <c:numCache>
                <c:formatCode>General</c:formatCode>
                <c:ptCount val="1"/>
                <c:pt idx="0">
                  <c:v>0</c:v>
                </c:pt>
              </c:numCache>
            </c:numRef>
          </c:yVal>
          <c:smooth val="0"/>
          <c:extLst>
            <c:ext xmlns:c16="http://schemas.microsoft.com/office/drawing/2014/chart" uri="{C3380CC4-5D6E-409C-BE32-E72D297353CC}">
              <c16:uniqueId val="{00000016-24B5-47D4-BA67-CAA03F8E3760}"/>
            </c:ext>
          </c:extLst>
        </c:ser>
        <c:ser>
          <c:idx val="16"/>
          <c:order val="16"/>
          <c:tx>
            <c:strRef>
              <c:f>'7. Hide Graph Calc'!$B$21</c:f>
              <c:strCache>
                <c:ptCount val="1"/>
                <c:pt idx="0">
                  <c:v>0</c:v>
                </c:pt>
              </c:strCache>
            </c:strRef>
          </c:tx>
          <c:spPr>
            <a:ln w="285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Calc'!$C$21</c:f>
              <c:numCache>
                <c:formatCode>General</c:formatCode>
                <c:ptCount val="1"/>
                <c:pt idx="0">
                  <c:v>0</c:v>
                </c:pt>
              </c:numCache>
            </c:numRef>
          </c:xVal>
          <c:yVal>
            <c:numRef>
              <c:f>'7. Hide Graph Calc'!$D$21</c:f>
              <c:numCache>
                <c:formatCode>General</c:formatCode>
                <c:ptCount val="1"/>
                <c:pt idx="0">
                  <c:v>0</c:v>
                </c:pt>
              </c:numCache>
            </c:numRef>
          </c:yVal>
          <c:smooth val="0"/>
          <c:extLst>
            <c:ext xmlns:c16="http://schemas.microsoft.com/office/drawing/2014/chart" uri="{C3380CC4-5D6E-409C-BE32-E72D297353CC}">
              <c16:uniqueId val="{00000017-24B5-47D4-BA67-CAA03F8E3760}"/>
            </c:ext>
          </c:extLst>
        </c:ser>
        <c:ser>
          <c:idx val="17"/>
          <c:order val="17"/>
          <c:tx>
            <c:strRef>
              <c:f>'7. Hide Graph Calc'!$B$22</c:f>
              <c:strCache>
                <c:ptCount val="1"/>
                <c:pt idx="0">
                  <c:v>0</c:v>
                </c:pt>
              </c:strCache>
            </c:strRef>
          </c:tx>
          <c:spPr>
            <a:ln w="28575">
              <a:no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'7. Hide Graph Calc'!$C$22</c:f>
              <c:numCache>
                <c:formatCode>General</c:formatCode>
                <c:ptCount val="1"/>
                <c:pt idx="0">
                  <c:v>0</c:v>
                </c:pt>
              </c:numCache>
            </c:numRef>
          </c:xVal>
          <c:yVal>
            <c:numRef>
              <c:f>'7. Hide Graph Calc'!$D$22</c:f>
              <c:numCache>
                <c:formatCode>General</c:formatCode>
                <c:ptCount val="1"/>
                <c:pt idx="0">
                  <c:v>0</c:v>
                </c:pt>
              </c:numCache>
            </c:numRef>
          </c:yVal>
          <c:smooth val="0"/>
          <c:extLst>
            <c:ext xmlns:c16="http://schemas.microsoft.com/office/drawing/2014/chart" uri="{C3380CC4-5D6E-409C-BE32-E72D297353CC}">
              <c16:uniqueId val="{00000018-24B5-47D4-BA67-CAA03F8E3760}"/>
            </c:ext>
          </c:extLst>
        </c:ser>
        <c:ser>
          <c:idx val="18"/>
          <c:order val="18"/>
          <c:tx>
            <c:strRef>
              <c:f>'7. Hide Graph Calc'!$B$23</c:f>
              <c:strCache>
                <c:ptCount val="1"/>
                <c:pt idx="0">
                  <c:v>0</c:v>
                </c:pt>
              </c:strCache>
            </c:strRef>
          </c:tx>
          <c:spPr>
            <a:ln w="28575">
              <a:no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'7. Hide Graph Calc'!$C$23</c:f>
              <c:numCache>
                <c:formatCode>General</c:formatCode>
                <c:ptCount val="1"/>
                <c:pt idx="0">
                  <c:v>0</c:v>
                </c:pt>
              </c:numCache>
            </c:numRef>
          </c:xVal>
          <c:yVal>
            <c:numRef>
              <c:f>'7. Hide Graph Calc'!$D$23</c:f>
              <c:numCache>
                <c:formatCode>General</c:formatCode>
                <c:ptCount val="1"/>
                <c:pt idx="0">
                  <c:v>0</c:v>
                </c:pt>
              </c:numCache>
            </c:numRef>
          </c:yVal>
          <c:smooth val="0"/>
          <c:extLst>
            <c:ext xmlns:c16="http://schemas.microsoft.com/office/drawing/2014/chart" uri="{C3380CC4-5D6E-409C-BE32-E72D297353CC}">
              <c16:uniqueId val="{00000019-24B5-47D4-BA67-CAA03F8E3760}"/>
            </c:ext>
          </c:extLst>
        </c:ser>
        <c:ser>
          <c:idx val="19"/>
          <c:order val="19"/>
          <c:tx>
            <c:strRef>
              <c:f>'7. Hide Graph Calc'!$B$24</c:f>
              <c:strCache>
                <c:ptCount val="1"/>
                <c:pt idx="0">
                  <c:v>0</c:v>
                </c:pt>
              </c:strCache>
            </c:strRef>
          </c:tx>
          <c:spPr>
            <a:ln w="28575">
              <a:no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'7. Hide Graph Calc'!$C$24</c:f>
              <c:numCache>
                <c:formatCode>General</c:formatCode>
                <c:ptCount val="1"/>
                <c:pt idx="0">
                  <c:v>0</c:v>
                </c:pt>
              </c:numCache>
            </c:numRef>
          </c:xVal>
          <c:yVal>
            <c:numRef>
              <c:f>'7. Hide Graph Calc'!$D$24</c:f>
              <c:numCache>
                <c:formatCode>General</c:formatCode>
                <c:ptCount val="1"/>
                <c:pt idx="0">
                  <c:v>0</c:v>
                </c:pt>
              </c:numCache>
            </c:numRef>
          </c:yVal>
          <c:smooth val="0"/>
          <c:extLst>
            <c:ext xmlns:c16="http://schemas.microsoft.com/office/drawing/2014/chart" uri="{C3380CC4-5D6E-409C-BE32-E72D297353CC}">
              <c16:uniqueId val="{0000001A-24B5-47D4-BA67-CAA03F8E3760}"/>
            </c:ext>
          </c:extLst>
        </c:ser>
        <c:dLbls>
          <c:showLegendKey val="0"/>
          <c:showVal val="1"/>
          <c:showCatName val="0"/>
          <c:showSerName val="0"/>
          <c:showPercent val="0"/>
          <c:showBubbleSize val="0"/>
        </c:dLbls>
        <c:axId val="419979520"/>
        <c:axId val="419979912"/>
      </c:scatterChart>
      <c:valAx>
        <c:axId val="419979520"/>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9979912"/>
        <c:crosses val="autoZero"/>
        <c:crossBetween val="midCat"/>
        <c:majorUnit val="0.2"/>
      </c:valAx>
      <c:valAx>
        <c:axId val="419979912"/>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9979520"/>
        <c:crosses val="autoZero"/>
        <c:crossBetween val="midCat"/>
        <c:majorUnit val="0.2"/>
      </c:valAx>
      <c:spPr>
        <a:blipFill>
          <a:blip xmlns:r="http://schemas.openxmlformats.org/officeDocument/2006/relationships" r:embed="rId1"/>
          <a:stretch>
            <a:fillRect/>
          </a:stretch>
        </a:blipFill>
      </c:spPr>
    </c:plotArea>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622" l="0.70000000000000062" r="0.70000000000000062" t="0.75000000000000622"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Calc'!$B$5</c:f>
              <c:strCache>
                <c:ptCount val="1"/>
                <c:pt idx="0">
                  <c:v>0</c:v>
                </c:pt>
              </c:strCache>
            </c:strRef>
          </c:tx>
          <c:spPr>
            <a:ln w="285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Calc'!$C$5</c:f>
              <c:numCache>
                <c:formatCode>General</c:formatCode>
                <c:ptCount val="1"/>
                <c:pt idx="0">
                  <c:v>1.2933333333333334</c:v>
                </c:pt>
              </c:numCache>
            </c:numRef>
          </c:xVal>
          <c:yVal>
            <c:numRef>
              <c:f>'7. Hide Graph Calc'!$D$5</c:f>
              <c:numCache>
                <c:formatCode>General</c:formatCode>
                <c:ptCount val="1"/>
                <c:pt idx="0">
                  <c:v>1.8958333333333335</c:v>
                </c:pt>
              </c:numCache>
            </c:numRef>
          </c:yVal>
          <c:smooth val="0"/>
          <c:extLst>
            <c:ext xmlns:c16="http://schemas.microsoft.com/office/drawing/2014/chart" uri="{C3380CC4-5D6E-409C-BE32-E72D297353CC}">
              <c16:uniqueId val="{00000000-9570-438B-81CE-C01ED9621968}"/>
            </c:ext>
          </c:extLst>
        </c:ser>
        <c:ser>
          <c:idx val="0"/>
          <c:order val="1"/>
          <c:tx>
            <c:strRef>
              <c:f>'7. Hide Graph Calc'!$B$6</c:f>
              <c:strCache>
                <c:ptCount val="1"/>
                <c:pt idx="0">
                  <c:v>0</c:v>
                </c:pt>
              </c:strCache>
            </c:strRef>
          </c:tx>
          <c:spPr>
            <a:ln w="285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Calc'!$C$6</c:f>
              <c:numCache>
                <c:formatCode>General</c:formatCode>
                <c:ptCount val="1"/>
                <c:pt idx="0">
                  <c:v>2.4666666666666663</c:v>
                </c:pt>
              </c:numCache>
            </c:numRef>
          </c:xVal>
          <c:yVal>
            <c:numRef>
              <c:f>'7. Hide Graph Calc'!$D$6</c:f>
              <c:numCache>
                <c:formatCode>General</c:formatCode>
                <c:ptCount val="1"/>
                <c:pt idx="0">
                  <c:v>2.0625</c:v>
                </c:pt>
              </c:numCache>
            </c:numRef>
          </c:yVal>
          <c:smooth val="0"/>
          <c:extLst>
            <c:ext xmlns:c16="http://schemas.microsoft.com/office/drawing/2014/chart" uri="{C3380CC4-5D6E-409C-BE32-E72D297353CC}">
              <c16:uniqueId val="{00000001-9570-438B-81CE-C01ED9621968}"/>
            </c:ext>
          </c:extLst>
        </c:ser>
        <c:ser>
          <c:idx val="2"/>
          <c:order val="2"/>
          <c:tx>
            <c:strRef>
              <c:f>'7. Hide Graph Calc'!$B$7</c:f>
              <c:strCache>
                <c:ptCount val="1"/>
                <c:pt idx="0">
                  <c:v>0</c:v>
                </c:pt>
              </c:strCache>
            </c:strRef>
          </c:tx>
          <c:spPr>
            <a:ln w="28575">
              <a:noFill/>
            </a:ln>
          </c:spPr>
          <c:dLbls>
            <c:dLbl>
              <c:idx val="0"/>
              <c:layout>
                <c:manualLayout>
                  <c:x val="-1.758573142379563E-16"/>
                  <c:y val="5.710206995003464E-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9570-438B-81CE-C01ED9621968}"/>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Calc'!$C$7</c:f>
              <c:numCache>
                <c:formatCode>General</c:formatCode>
                <c:ptCount val="1"/>
                <c:pt idx="0">
                  <c:v>2.4933333333333332</c:v>
                </c:pt>
              </c:numCache>
            </c:numRef>
          </c:xVal>
          <c:yVal>
            <c:numRef>
              <c:f>'7. Hide Graph Calc'!$D$7</c:f>
              <c:numCache>
                <c:formatCode>General</c:formatCode>
                <c:ptCount val="1"/>
                <c:pt idx="0">
                  <c:v>1.9791666666666665</c:v>
                </c:pt>
              </c:numCache>
            </c:numRef>
          </c:yVal>
          <c:smooth val="0"/>
          <c:extLst>
            <c:ext xmlns:c16="http://schemas.microsoft.com/office/drawing/2014/chart" uri="{C3380CC4-5D6E-409C-BE32-E72D297353CC}">
              <c16:uniqueId val="{00000003-9570-438B-81CE-C01ED9621968}"/>
            </c:ext>
          </c:extLst>
        </c:ser>
        <c:ser>
          <c:idx val="3"/>
          <c:order val="3"/>
          <c:tx>
            <c:strRef>
              <c:f>'7. Hide Graph Calc'!$B$8</c:f>
              <c:strCache>
                <c:ptCount val="1"/>
                <c:pt idx="0">
                  <c:v>0</c:v>
                </c:pt>
              </c:strCache>
            </c:strRef>
          </c:tx>
          <c:spPr>
            <a:ln w="28575">
              <a:noFill/>
            </a:ln>
          </c:spPr>
          <c:dLbls>
            <c:dLbl>
              <c:idx val="0"/>
              <c:layout>
                <c:manualLayout>
                  <c:x val="-1.9184655900726381E-2"/>
                  <c:y val="-4.282655246252676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9570-438B-81CE-C01ED962196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'7. Hide Graph Calc'!$C$8</c:f>
              <c:numCache>
                <c:formatCode>General</c:formatCode>
                <c:ptCount val="1"/>
                <c:pt idx="0">
                  <c:v>1.2933333333333334</c:v>
                </c:pt>
              </c:numCache>
            </c:numRef>
          </c:xVal>
          <c:yVal>
            <c:numRef>
              <c:f>'7. Hide Graph Calc'!$D$8</c:f>
              <c:numCache>
                <c:formatCode>General</c:formatCode>
                <c:ptCount val="1"/>
                <c:pt idx="0">
                  <c:v>2.25</c:v>
                </c:pt>
              </c:numCache>
            </c:numRef>
          </c:yVal>
          <c:smooth val="0"/>
          <c:extLst>
            <c:ext xmlns:c16="http://schemas.microsoft.com/office/drawing/2014/chart" uri="{C3380CC4-5D6E-409C-BE32-E72D297353CC}">
              <c16:uniqueId val="{00000005-9570-438B-81CE-C01ED9621968}"/>
            </c:ext>
          </c:extLst>
        </c:ser>
        <c:ser>
          <c:idx val="4"/>
          <c:order val="4"/>
          <c:tx>
            <c:strRef>
              <c:f>'7. Hide Graph Calc'!$B$9</c:f>
              <c:strCache>
                <c:ptCount val="1"/>
                <c:pt idx="0">
                  <c:v>0</c:v>
                </c:pt>
              </c:strCache>
            </c:strRef>
          </c:tx>
          <c:spPr>
            <a:ln w="285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Calc'!$C$9</c:f>
              <c:numCache>
                <c:formatCode>General</c:formatCode>
                <c:ptCount val="1"/>
                <c:pt idx="0">
                  <c:v>1.3333333333333333</c:v>
                </c:pt>
              </c:numCache>
            </c:numRef>
          </c:xVal>
          <c:yVal>
            <c:numRef>
              <c:f>'7. Hide Graph Calc'!$D$9</c:f>
              <c:numCache>
                <c:formatCode>General</c:formatCode>
                <c:ptCount val="1"/>
                <c:pt idx="0">
                  <c:v>2.2916666666666665</c:v>
                </c:pt>
              </c:numCache>
            </c:numRef>
          </c:yVal>
          <c:smooth val="0"/>
          <c:extLst>
            <c:ext xmlns:c16="http://schemas.microsoft.com/office/drawing/2014/chart" uri="{C3380CC4-5D6E-409C-BE32-E72D297353CC}">
              <c16:uniqueId val="{00000006-9570-438B-81CE-C01ED9621968}"/>
            </c:ext>
          </c:extLst>
        </c:ser>
        <c:ser>
          <c:idx val="5"/>
          <c:order val="5"/>
          <c:tx>
            <c:strRef>
              <c:f>'7. Hide Graph Calc'!$B$10</c:f>
              <c:strCache>
                <c:ptCount val="1"/>
                <c:pt idx="0">
                  <c:v>0</c:v>
                </c:pt>
              </c:strCache>
            </c:strRef>
          </c:tx>
          <c:spPr>
            <a:ln w="28575">
              <a:noFill/>
            </a:ln>
          </c:spPr>
          <c:dLbls>
            <c:dLbl>
              <c:idx val="0"/>
              <c:layout>
                <c:manualLayout>
                  <c:x val="-1.4388491925544653E-2"/>
                  <c:y val="3.997144896502487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9570-438B-81CE-C01ED9621968}"/>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Calc'!$C$10</c:f>
              <c:numCache>
                <c:formatCode>General</c:formatCode>
                <c:ptCount val="1"/>
                <c:pt idx="0">
                  <c:v>1.2933333333333334</c:v>
                </c:pt>
              </c:numCache>
            </c:numRef>
          </c:xVal>
          <c:yVal>
            <c:numRef>
              <c:f>'7. Hide Graph Calc'!$D$10</c:f>
              <c:numCache>
                <c:formatCode>General</c:formatCode>
                <c:ptCount val="1"/>
                <c:pt idx="0">
                  <c:v>2.1041666666666665</c:v>
                </c:pt>
              </c:numCache>
            </c:numRef>
          </c:yVal>
          <c:smooth val="0"/>
          <c:extLst>
            <c:ext xmlns:c16="http://schemas.microsoft.com/office/drawing/2014/chart" uri="{C3380CC4-5D6E-409C-BE32-E72D297353CC}">
              <c16:uniqueId val="{00000008-9570-438B-81CE-C01ED9621968}"/>
            </c:ext>
          </c:extLst>
        </c:ser>
        <c:ser>
          <c:idx val="6"/>
          <c:order val="6"/>
          <c:tx>
            <c:strRef>
              <c:f>'7. Hide Graph Calc'!$B$11</c:f>
              <c:strCache>
                <c:ptCount val="1"/>
                <c:pt idx="0">
                  <c:v>0</c:v>
                </c:pt>
              </c:strCache>
            </c:strRef>
          </c:tx>
          <c:spPr>
            <a:ln w="285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Calc'!$C$11</c:f>
              <c:numCache>
                <c:formatCode>General</c:formatCode>
                <c:ptCount val="1"/>
                <c:pt idx="0">
                  <c:v>2.1866666666666665</c:v>
                </c:pt>
              </c:numCache>
            </c:numRef>
          </c:xVal>
          <c:yVal>
            <c:numRef>
              <c:f>'7. Hide Graph Calc'!$D$11</c:f>
              <c:numCache>
                <c:formatCode>General</c:formatCode>
                <c:ptCount val="1"/>
                <c:pt idx="0">
                  <c:v>2.3125</c:v>
                </c:pt>
              </c:numCache>
            </c:numRef>
          </c:yVal>
          <c:smooth val="0"/>
          <c:extLst>
            <c:ext xmlns:c16="http://schemas.microsoft.com/office/drawing/2014/chart" uri="{C3380CC4-5D6E-409C-BE32-E72D297353CC}">
              <c16:uniqueId val="{00000009-9570-438B-81CE-C01ED9621968}"/>
            </c:ext>
          </c:extLst>
        </c:ser>
        <c:ser>
          <c:idx val="7"/>
          <c:order val="7"/>
          <c:tx>
            <c:strRef>
              <c:f>'7. Hide Graph Calc'!$B$12</c:f>
              <c:strCache>
                <c:ptCount val="1"/>
                <c:pt idx="0">
                  <c:v>0</c:v>
                </c:pt>
              </c:strCache>
            </c:strRef>
          </c:tx>
          <c:spPr>
            <a:ln w="28575">
              <a:noFill/>
            </a:ln>
          </c:spPr>
          <c:dLbls>
            <c:dLbl>
              <c:idx val="0"/>
              <c:layout>
                <c:manualLayout>
                  <c:x val="2.3980819875907755E-3"/>
                  <c:y val="2.855103497501779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9570-438B-81CE-C01ED9621968}"/>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Calc'!$C$12</c:f>
              <c:numCache>
                <c:formatCode>General</c:formatCode>
                <c:ptCount val="1"/>
                <c:pt idx="0">
                  <c:v>2.75</c:v>
                </c:pt>
              </c:numCache>
            </c:numRef>
          </c:xVal>
          <c:yVal>
            <c:numRef>
              <c:f>'7. Hide Graph Calc'!$D$12</c:f>
              <c:numCache>
                <c:formatCode>General</c:formatCode>
                <c:ptCount val="1"/>
                <c:pt idx="0">
                  <c:v>2.4375</c:v>
                </c:pt>
              </c:numCache>
            </c:numRef>
          </c:yVal>
          <c:smooth val="0"/>
          <c:extLst>
            <c:ext xmlns:c16="http://schemas.microsoft.com/office/drawing/2014/chart" uri="{C3380CC4-5D6E-409C-BE32-E72D297353CC}">
              <c16:uniqueId val="{0000000B-9570-438B-81CE-C01ED9621968}"/>
            </c:ext>
          </c:extLst>
        </c:ser>
        <c:ser>
          <c:idx val="8"/>
          <c:order val="8"/>
          <c:tx>
            <c:strRef>
              <c:f>'7. Hide Graph Calc'!$B$13</c:f>
              <c:strCache>
                <c:ptCount val="1"/>
                <c:pt idx="0">
                  <c:v>0</c:v>
                </c:pt>
              </c:strCache>
            </c:strRef>
          </c:tx>
          <c:spPr>
            <a:ln w="28575">
              <a:noFill/>
            </a:ln>
          </c:spPr>
          <c:dLbls>
            <c:dLbl>
              <c:idx val="0"/>
              <c:layout>
                <c:manualLayout>
                  <c:x val="-8.792865711897815E-17"/>
                  <c:y val="-1.7130620985010708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9570-438B-81CE-C01ED9621968}"/>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Calc'!$C$13</c:f>
              <c:numCache>
                <c:formatCode>General</c:formatCode>
                <c:ptCount val="1"/>
                <c:pt idx="0">
                  <c:v>0</c:v>
                </c:pt>
              </c:numCache>
            </c:numRef>
          </c:xVal>
          <c:yVal>
            <c:numRef>
              <c:f>'7. Hide Graph Calc'!$D$13</c:f>
              <c:numCache>
                <c:formatCode>General</c:formatCode>
                <c:ptCount val="1"/>
                <c:pt idx="0">
                  <c:v>0</c:v>
                </c:pt>
              </c:numCache>
            </c:numRef>
          </c:yVal>
          <c:smooth val="0"/>
          <c:extLst>
            <c:ext xmlns:c16="http://schemas.microsoft.com/office/drawing/2014/chart" uri="{C3380CC4-5D6E-409C-BE32-E72D297353CC}">
              <c16:uniqueId val="{0000000D-9570-438B-81CE-C01ED9621968}"/>
            </c:ext>
          </c:extLst>
        </c:ser>
        <c:ser>
          <c:idx val="9"/>
          <c:order val="9"/>
          <c:tx>
            <c:strRef>
              <c:f>'7. Hide Graph Calc'!$B$14</c:f>
              <c:strCache>
                <c:ptCount val="1"/>
                <c:pt idx="0">
                  <c:v>0</c:v>
                </c:pt>
              </c:strCache>
            </c:strRef>
          </c:tx>
          <c:spPr>
            <a:ln w="28575">
              <a:noFill/>
            </a:ln>
          </c:spPr>
          <c:dLbls>
            <c:dLbl>
              <c:idx val="0"/>
              <c:layout>
                <c:manualLayout>
                  <c:x val="-1.4388491925544653E-2"/>
                  <c:y val="2.569593147751606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9570-438B-81CE-C01ED9621968}"/>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Calc'!$C$14</c:f>
              <c:numCache>
                <c:formatCode>General</c:formatCode>
                <c:ptCount val="1"/>
                <c:pt idx="0">
                  <c:v>0</c:v>
                </c:pt>
              </c:numCache>
            </c:numRef>
          </c:xVal>
          <c:yVal>
            <c:numRef>
              <c:f>'7. Hide Graph Calc'!$D$14</c:f>
              <c:numCache>
                <c:formatCode>General</c:formatCode>
                <c:ptCount val="1"/>
                <c:pt idx="0">
                  <c:v>0</c:v>
                </c:pt>
              </c:numCache>
            </c:numRef>
          </c:yVal>
          <c:smooth val="0"/>
          <c:extLst>
            <c:ext xmlns:c16="http://schemas.microsoft.com/office/drawing/2014/chart" uri="{C3380CC4-5D6E-409C-BE32-E72D297353CC}">
              <c16:uniqueId val="{0000000F-9570-438B-81CE-C01ED9621968}"/>
            </c:ext>
          </c:extLst>
        </c:ser>
        <c:ser>
          <c:idx val="10"/>
          <c:order val="10"/>
          <c:tx>
            <c:strRef>
              <c:f>'7. Hide Graph Calc'!$B$15</c:f>
              <c:strCache>
                <c:ptCount val="1"/>
                <c:pt idx="0">
                  <c:v>0</c:v>
                </c:pt>
              </c:strCache>
            </c:strRef>
          </c:tx>
          <c:spPr>
            <a:ln w="285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Calc'!$C$15</c:f>
              <c:numCache>
                <c:formatCode>General</c:formatCode>
                <c:ptCount val="1"/>
                <c:pt idx="0">
                  <c:v>0</c:v>
                </c:pt>
              </c:numCache>
            </c:numRef>
          </c:xVal>
          <c:yVal>
            <c:numRef>
              <c:f>'7. Hide Graph Calc'!$D$15</c:f>
              <c:numCache>
                <c:formatCode>General</c:formatCode>
                <c:ptCount val="1"/>
                <c:pt idx="0">
                  <c:v>0</c:v>
                </c:pt>
              </c:numCache>
            </c:numRef>
          </c:yVal>
          <c:smooth val="0"/>
          <c:extLst>
            <c:ext xmlns:c16="http://schemas.microsoft.com/office/drawing/2014/chart" uri="{C3380CC4-5D6E-409C-BE32-E72D297353CC}">
              <c16:uniqueId val="{00000010-9570-438B-81CE-C01ED9621968}"/>
            </c:ext>
          </c:extLst>
        </c:ser>
        <c:ser>
          <c:idx val="11"/>
          <c:order val="11"/>
          <c:tx>
            <c:strRef>
              <c:f>'7. Hide Graph Calc'!$B$16</c:f>
              <c:strCache>
                <c:ptCount val="1"/>
                <c:pt idx="0">
                  <c:v>0</c:v>
                </c:pt>
              </c:strCache>
            </c:strRef>
          </c:tx>
          <c:spPr>
            <a:ln w="28575">
              <a:noFill/>
            </a:ln>
          </c:spPr>
          <c:dLbls>
            <c:dLbl>
              <c:idx val="0"/>
              <c:layout>
                <c:manualLayout>
                  <c:x val="0"/>
                  <c:y val="-3.14061384725196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9570-438B-81CE-C01ED9621968}"/>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Calc'!$C$16</c:f>
              <c:numCache>
                <c:formatCode>General</c:formatCode>
                <c:ptCount val="1"/>
                <c:pt idx="0">
                  <c:v>0</c:v>
                </c:pt>
              </c:numCache>
            </c:numRef>
          </c:xVal>
          <c:yVal>
            <c:numRef>
              <c:f>'7. Hide Graph Calc'!$D$16</c:f>
              <c:numCache>
                <c:formatCode>General</c:formatCode>
                <c:ptCount val="1"/>
                <c:pt idx="0">
                  <c:v>0</c:v>
                </c:pt>
              </c:numCache>
            </c:numRef>
          </c:yVal>
          <c:smooth val="0"/>
          <c:extLst>
            <c:ext xmlns:c16="http://schemas.microsoft.com/office/drawing/2014/chart" uri="{C3380CC4-5D6E-409C-BE32-E72D297353CC}">
              <c16:uniqueId val="{00000012-9570-438B-81CE-C01ED9621968}"/>
            </c:ext>
          </c:extLst>
        </c:ser>
        <c:ser>
          <c:idx val="12"/>
          <c:order val="12"/>
          <c:tx>
            <c:strRef>
              <c:f>'7. Hide Graph Calc'!$B$17</c:f>
              <c:strCache>
                <c:ptCount val="1"/>
                <c:pt idx="0">
                  <c:v>0</c:v>
                </c:pt>
              </c:strCache>
            </c:strRef>
          </c:tx>
          <c:spPr>
            <a:ln w="285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'7. Hide Graph Calc'!$C$17</c:f>
              <c:numCache>
                <c:formatCode>General</c:formatCode>
                <c:ptCount val="1"/>
                <c:pt idx="0">
                  <c:v>0</c:v>
                </c:pt>
              </c:numCache>
            </c:numRef>
          </c:xVal>
          <c:yVal>
            <c:numRef>
              <c:f>'7. Hide Graph Calc'!$D$17</c:f>
              <c:numCache>
                <c:formatCode>General</c:formatCode>
                <c:ptCount val="1"/>
                <c:pt idx="0">
                  <c:v>0</c:v>
                </c:pt>
              </c:numCache>
            </c:numRef>
          </c:yVal>
          <c:smooth val="0"/>
          <c:extLst>
            <c:ext xmlns:c16="http://schemas.microsoft.com/office/drawing/2014/chart" uri="{C3380CC4-5D6E-409C-BE32-E72D297353CC}">
              <c16:uniqueId val="{00000013-9570-438B-81CE-C01ED9621968}"/>
            </c:ext>
          </c:extLst>
        </c:ser>
        <c:ser>
          <c:idx val="13"/>
          <c:order val="13"/>
          <c:tx>
            <c:strRef>
              <c:f>'7. Hide Graph Calc'!$B$18</c:f>
              <c:strCache>
                <c:ptCount val="1"/>
                <c:pt idx="0">
                  <c:v>0</c:v>
                </c:pt>
              </c:strCache>
            </c:strRef>
          </c:tx>
          <c:spPr>
            <a:ln w="28575">
              <a:noFill/>
            </a:ln>
          </c:spPr>
          <c:dLbls>
            <c:dLbl>
              <c:idx val="0"/>
              <c:layout>
                <c:manualLayout>
                  <c:x val="-2.3980819875908193E-3"/>
                  <c:y val="1.7130620985010656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9570-438B-81CE-C01ED9621968}"/>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Calc'!$C$18</c:f>
              <c:numCache>
                <c:formatCode>General</c:formatCode>
                <c:ptCount val="1"/>
                <c:pt idx="0">
                  <c:v>0</c:v>
                </c:pt>
              </c:numCache>
            </c:numRef>
          </c:xVal>
          <c:yVal>
            <c:numRef>
              <c:f>'7. Hide Graph Calc'!$D$18</c:f>
              <c:numCache>
                <c:formatCode>General</c:formatCode>
                <c:ptCount val="1"/>
                <c:pt idx="0">
                  <c:v>0</c:v>
                </c:pt>
              </c:numCache>
            </c:numRef>
          </c:yVal>
          <c:smooth val="0"/>
          <c:extLst>
            <c:ext xmlns:c16="http://schemas.microsoft.com/office/drawing/2014/chart" uri="{C3380CC4-5D6E-409C-BE32-E72D297353CC}">
              <c16:uniqueId val="{00000015-9570-438B-81CE-C01ED9621968}"/>
            </c:ext>
          </c:extLst>
        </c:ser>
        <c:ser>
          <c:idx val="14"/>
          <c:order val="14"/>
          <c:tx>
            <c:strRef>
              <c:f>'7. Hide Graph Calc'!$B$19</c:f>
              <c:strCache>
                <c:ptCount val="1"/>
                <c:pt idx="0">
                  <c:v>0</c:v>
                </c:pt>
              </c:strCache>
            </c:strRef>
          </c:tx>
          <c:spPr>
            <a:ln w="28575">
              <a:noFill/>
            </a:ln>
          </c:spPr>
          <c:dLbls>
            <c:dLbl>
              <c:idx val="0"/>
              <c:layout>
                <c:manualLayout>
                  <c:x val="1.4388491925544653E-2"/>
                  <c:y val="-1.142041399000719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6-9570-438B-81CE-C01ED9621968}"/>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Calc'!$C$19</c:f>
              <c:numCache>
                <c:formatCode>General</c:formatCode>
                <c:ptCount val="1"/>
                <c:pt idx="0">
                  <c:v>0</c:v>
                </c:pt>
              </c:numCache>
            </c:numRef>
          </c:xVal>
          <c:yVal>
            <c:numRef>
              <c:f>'7. Hide Graph Calc'!$D$19</c:f>
              <c:numCache>
                <c:formatCode>General</c:formatCode>
                <c:ptCount val="1"/>
                <c:pt idx="0">
                  <c:v>0</c:v>
                </c:pt>
              </c:numCache>
            </c:numRef>
          </c:yVal>
          <c:smooth val="0"/>
          <c:extLst>
            <c:ext xmlns:c16="http://schemas.microsoft.com/office/drawing/2014/chart" uri="{C3380CC4-5D6E-409C-BE32-E72D297353CC}">
              <c16:uniqueId val="{00000017-9570-438B-81CE-C01ED9621968}"/>
            </c:ext>
          </c:extLst>
        </c:ser>
        <c:ser>
          <c:idx val="15"/>
          <c:order val="15"/>
          <c:tx>
            <c:strRef>
              <c:f>'7. Hide Graph Calc'!$B$20</c:f>
              <c:strCache>
                <c:ptCount val="1"/>
                <c:pt idx="0">
                  <c:v>0</c:v>
                </c:pt>
              </c:strCache>
            </c:strRef>
          </c:tx>
          <c:spPr>
            <a:ln w="28575">
              <a:noFill/>
            </a:ln>
          </c:spP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Calc'!$C$20</c:f>
              <c:numCache>
                <c:formatCode>General</c:formatCode>
                <c:ptCount val="1"/>
                <c:pt idx="0">
                  <c:v>0</c:v>
                </c:pt>
              </c:numCache>
            </c:numRef>
          </c:xVal>
          <c:yVal>
            <c:numRef>
              <c:f>'7. Hide Graph Calc'!$D$20</c:f>
              <c:numCache>
                <c:formatCode>General</c:formatCode>
                <c:ptCount val="1"/>
                <c:pt idx="0">
                  <c:v>0</c:v>
                </c:pt>
              </c:numCache>
            </c:numRef>
          </c:yVal>
          <c:smooth val="0"/>
          <c:extLst>
            <c:ext xmlns:c16="http://schemas.microsoft.com/office/drawing/2014/chart" uri="{C3380CC4-5D6E-409C-BE32-E72D297353CC}">
              <c16:uniqueId val="{00000018-9570-438B-81CE-C01ED9621968}"/>
            </c:ext>
          </c:extLst>
        </c:ser>
        <c:ser>
          <c:idx val="16"/>
          <c:order val="16"/>
          <c:tx>
            <c:strRef>
              <c:f>'7. Hide Graph Calc'!$B$21</c:f>
              <c:strCache>
                <c:ptCount val="1"/>
                <c:pt idx="0">
                  <c:v>0</c:v>
                </c:pt>
              </c:strCache>
            </c:strRef>
          </c:tx>
          <c:spPr>
            <a:ln w="28575">
              <a:noFill/>
            </a:ln>
          </c:spPr>
          <c:dLbls>
            <c:dLbl>
              <c:idx val="0"/>
              <c:layout>
                <c:manualLayout>
                  <c:x val="-8.792865711897815E-17"/>
                  <c:y val="-1.713062098501076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9570-438B-81CE-C01ED9621968}"/>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Calc'!$C$21</c:f>
              <c:numCache>
                <c:formatCode>General</c:formatCode>
                <c:ptCount val="1"/>
                <c:pt idx="0">
                  <c:v>0</c:v>
                </c:pt>
              </c:numCache>
            </c:numRef>
          </c:xVal>
          <c:yVal>
            <c:numRef>
              <c:f>'7. Hide Graph Calc'!$D$21</c:f>
              <c:numCache>
                <c:formatCode>General</c:formatCode>
                <c:ptCount val="1"/>
                <c:pt idx="0">
                  <c:v>0</c:v>
                </c:pt>
              </c:numCache>
            </c:numRef>
          </c:yVal>
          <c:smooth val="0"/>
          <c:extLst>
            <c:ext xmlns:c16="http://schemas.microsoft.com/office/drawing/2014/chart" uri="{C3380CC4-5D6E-409C-BE32-E72D297353CC}">
              <c16:uniqueId val="{0000001A-9570-438B-81CE-C01ED9621968}"/>
            </c:ext>
          </c:extLst>
        </c:ser>
        <c:ser>
          <c:idx val="17"/>
          <c:order val="17"/>
          <c:tx>
            <c:strRef>
              <c:f>'7. Hide Graph Calc'!$B$22</c:f>
              <c:strCache>
                <c:ptCount val="1"/>
                <c:pt idx="0">
                  <c:v>0</c:v>
                </c:pt>
              </c:strCache>
            </c:strRef>
          </c:tx>
          <c:spPr>
            <a:ln w="28575">
              <a:no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'7. Hide Graph Calc'!$C$22</c:f>
              <c:numCache>
                <c:formatCode>General</c:formatCode>
                <c:ptCount val="1"/>
                <c:pt idx="0">
                  <c:v>0</c:v>
                </c:pt>
              </c:numCache>
            </c:numRef>
          </c:xVal>
          <c:yVal>
            <c:numRef>
              <c:f>'7. Hide Graph Calc'!$D$22</c:f>
              <c:numCache>
                <c:formatCode>General</c:formatCode>
                <c:ptCount val="1"/>
                <c:pt idx="0">
                  <c:v>0</c:v>
                </c:pt>
              </c:numCache>
            </c:numRef>
          </c:yVal>
          <c:smooth val="0"/>
          <c:extLst>
            <c:ext xmlns:c16="http://schemas.microsoft.com/office/drawing/2014/chart" uri="{C3380CC4-5D6E-409C-BE32-E72D297353CC}">
              <c16:uniqueId val="{0000001B-9570-438B-81CE-C01ED9621968}"/>
            </c:ext>
          </c:extLst>
        </c:ser>
        <c:ser>
          <c:idx val="18"/>
          <c:order val="18"/>
          <c:tx>
            <c:strRef>
              <c:f>'7. Hide Graph Calc'!$B$23</c:f>
              <c:strCache>
                <c:ptCount val="1"/>
                <c:pt idx="0">
                  <c:v>0</c:v>
                </c:pt>
              </c:strCache>
            </c:strRef>
          </c:tx>
          <c:spPr>
            <a:ln w="28575">
              <a:no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'7. Hide Graph Calc'!$C$23</c:f>
              <c:numCache>
                <c:formatCode>General</c:formatCode>
                <c:ptCount val="1"/>
                <c:pt idx="0">
                  <c:v>0</c:v>
                </c:pt>
              </c:numCache>
            </c:numRef>
          </c:xVal>
          <c:yVal>
            <c:numRef>
              <c:f>'7. Hide Graph Calc'!$D$23</c:f>
              <c:numCache>
                <c:formatCode>General</c:formatCode>
                <c:ptCount val="1"/>
                <c:pt idx="0">
                  <c:v>0</c:v>
                </c:pt>
              </c:numCache>
            </c:numRef>
          </c:yVal>
          <c:smooth val="0"/>
          <c:extLst>
            <c:ext xmlns:c16="http://schemas.microsoft.com/office/drawing/2014/chart" uri="{C3380CC4-5D6E-409C-BE32-E72D297353CC}">
              <c16:uniqueId val="{0000001C-9570-438B-81CE-C01ED9621968}"/>
            </c:ext>
          </c:extLst>
        </c:ser>
        <c:ser>
          <c:idx val="19"/>
          <c:order val="19"/>
          <c:tx>
            <c:strRef>
              <c:f>'7. Hide Graph Calc'!$B$24</c:f>
              <c:strCache>
                <c:ptCount val="1"/>
                <c:pt idx="0">
                  <c:v>0</c:v>
                </c:pt>
              </c:strCache>
            </c:strRef>
          </c:tx>
          <c:spPr>
            <a:ln w="28575">
              <a:no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'7. Hide Graph Calc'!$C$24</c:f>
              <c:numCache>
                <c:formatCode>General</c:formatCode>
                <c:ptCount val="1"/>
                <c:pt idx="0">
                  <c:v>0</c:v>
                </c:pt>
              </c:numCache>
            </c:numRef>
          </c:xVal>
          <c:yVal>
            <c:numRef>
              <c:f>'7. Hide Graph Calc'!$D$24</c:f>
              <c:numCache>
                <c:formatCode>General</c:formatCode>
                <c:ptCount val="1"/>
                <c:pt idx="0">
                  <c:v>0</c:v>
                </c:pt>
              </c:numCache>
            </c:numRef>
          </c:yVal>
          <c:smooth val="0"/>
          <c:extLst>
            <c:ext xmlns:c16="http://schemas.microsoft.com/office/drawing/2014/chart" uri="{C3380CC4-5D6E-409C-BE32-E72D297353CC}">
              <c16:uniqueId val="{0000001D-9570-438B-81CE-C01ED9621968}"/>
            </c:ext>
          </c:extLst>
        </c:ser>
        <c:dLbls>
          <c:showLegendKey val="0"/>
          <c:showVal val="1"/>
          <c:showCatName val="0"/>
          <c:showSerName val="0"/>
          <c:showPercent val="0"/>
          <c:showBubbleSize val="0"/>
        </c:dLbls>
        <c:axId val="419980696"/>
        <c:axId val="419981088"/>
      </c:scatterChart>
      <c:valAx>
        <c:axId val="419980696"/>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9981088"/>
        <c:crosses val="autoZero"/>
        <c:crossBetween val="midCat"/>
        <c:majorUnit val="0.2"/>
      </c:valAx>
      <c:valAx>
        <c:axId val="419981088"/>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9980696"/>
        <c:crosses val="autoZero"/>
        <c:crossBetween val="midCat"/>
        <c:majorUnit val="0.2"/>
      </c:valAx>
      <c:spPr>
        <a:blipFill dpi="0" rotWithShape="1">
          <a:blip xmlns:r="http://schemas.openxmlformats.org/officeDocument/2006/relationships" r:embed="rId1"/>
          <a:srcRect/>
          <a:stretch>
            <a:fillRect/>
          </a:stretch>
        </a:blipFill>
      </c:spPr>
    </c:plotArea>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6" l="0.70000000000000062" r="0.70000000000000062" t="0.750000000000006"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Opportunity Assessment - Where is the Greatest Opportunity?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A8C-4199-B1C9-4841EA850C1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A8C-4199-B1C9-4841EA850C1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A8C-4199-B1C9-4841EA850C1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A8C-4199-B1C9-4841EA850C1E}"/>
              </c:ext>
            </c:extLst>
          </c:dPt>
          <c:dLbls>
            <c:dLbl>
              <c:idx val="0"/>
              <c:layout>
                <c:manualLayout>
                  <c:x val="-0.12589836636989515"/>
                  <c:y val="0.169107998827747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A8C-4199-B1C9-4841EA850C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Hide Calc OA'!$M$35:$P$35</c:f>
              <c:strCache>
                <c:ptCount val="4"/>
                <c:pt idx="0">
                  <c:v>Capital Cost Savings Opportunities</c:v>
                </c:pt>
                <c:pt idx="1">
                  <c:v>Operational Savings Opportunities</c:v>
                </c:pt>
                <c:pt idx="2">
                  <c:v>Personnel Cost Savings Opportunities</c:v>
                </c:pt>
                <c:pt idx="3">
                  <c:v>Service/Agility Opportunities </c:v>
                </c:pt>
              </c:strCache>
            </c:strRef>
          </c:cat>
          <c:val>
            <c:numRef>
              <c:f>'5. Hide Calc OA'!$M$36:$P$36</c:f>
              <c:numCache>
                <c:formatCode>General</c:formatCode>
                <c:ptCount val="4"/>
                <c:pt idx="0">
                  <c:v>68</c:v>
                </c:pt>
                <c:pt idx="1">
                  <c:v>85</c:v>
                </c:pt>
                <c:pt idx="2">
                  <c:v>71</c:v>
                </c:pt>
                <c:pt idx="3">
                  <c:v>106</c:v>
                </c:pt>
              </c:numCache>
            </c:numRef>
          </c:val>
          <c:extLst>
            <c:ext xmlns:c16="http://schemas.microsoft.com/office/drawing/2014/chart" uri="{C3380CC4-5D6E-409C-BE32-E72D297353CC}">
              <c16:uniqueId val="{00000008-3A8C-4199-B1C9-4841EA850C1E}"/>
            </c:ext>
          </c:extLst>
        </c:ser>
        <c:dLbls>
          <c:showLegendKey val="0"/>
          <c:showVal val="0"/>
          <c:showCatName val="1"/>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Opportunity</a:t>
            </a:r>
            <a:r>
              <a:rPr lang="en-US" baseline="0">
                <a:latin typeface="Arial" panose="020B0604020202020204" pitchFamily="34" charset="0"/>
                <a:cs typeface="Arial" panose="020B0604020202020204" pitchFamily="34" charset="0"/>
              </a:rPr>
              <a:t> Assessment - Opportunity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0"/>
          <c:order val="0"/>
          <c:tx>
            <c:strRef>
              <c:f>'5. Hide Calc OA'!$N$7</c:f>
              <c:strCache>
                <c:ptCount val="1"/>
                <c:pt idx="0">
                  <c:v>Capital Cost Savings Opportunities</c:v>
                </c:pt>
              </c:strCache>
            </c:strRef>
          </c:tx>
          <c:spPr>
            <a:solidFill>
              <a:srgbClr val="7F919F"/>
            </a:solidFill>
            <a:ln>
              <a:noFill/>
            </a:ln>
            <a:effectLst/>
          </c:spPr>
          <c:invertIfNegative val="0"/>
          <c:cat>
            <c:numRef>
              <c:f>'5. Hide Calc OA'!$M$8:$M$27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cat>
          <c:val>
            <c:numRef>
              <c:f>'5. Hide Calc OA'!$N$8:$N$27</c:f>
              <c:numCache>
                <c:formatCode>General</c:formatCode>
                <c:ptCount val="20"/>
                <c:pt idx="0">
                  <c:v>6</c:v>
                </c:pt>
                <c:pt idx="1">
                  <c:v>8</c:v>
                </c:pt>
                <c:pt idx="2">
                  <c:v>6</c:v>
                </c:pt>
                <c:pt idx="3">
                  <c:v>12</c:v>
                </c:pt>
                <c:pt idx="4">
                  <c:v>12</c:v>
                </c:pt>
                <c:pt idx="5">
                  <c:v>10</c:v>
                </c:pt>
                <c:pt idx="6">
                  <c:v>12</c:v>
                </c:pt>
                <c:pt idx="7">
                  <c:v>12</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BA6B-4850-982E-5152D2C2E5C4}"/>
            </c:ext>
          </c:extLst>
        </c:ser>
        <c:ser>
          <c:idx val="1"/>
          <c:order val="1"/>
          <c:tx>
            <c:strRef>
              <c:f>'5. Hide Calc OA'!$O$7</c:f>
              <c:strCache>
                <c:ptCount val="1"/>
                <c:pt idx="0">
                  <c:v>Operational Savings Opportunities</c:v>
                </c:pt>
              </c:strCache>
            </c:strRef>
          </c:tx>
          <c:spPr>
            <a:solidFill>
              <a:srgbClr val="9CB18D"/>
            </a:solidFill>
            <a:ln>
              <a:noFill/>
            </a:ln>
            <a:effectLst/>
          </c:spPr>
          <c:invertIfNegative val="0"/>
          <c:cat>
            <c:numRef>
              <c:f>'5. Hide Calc OA'!$M$8:$M$27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cat>
          <c:val>
            <c:numRef>
              <c:f>'5. Hide Calc OA'!$O$8:$O$27</c:f>
              <c:numCache>
                <c:formatCode>General</c:formatCode>
                <c:ptCount val="20"/>
                <c:pt idx="0">
                  <c:v>12</c:v>
                </c:pt>
                <c:pt idx="1">
                  <c:v>13</c:v>
                </c:pt>
                <c:pt idx="2">
                  <c:v>13</c:v>
                </c:pt>
                <c:pt idx="3">
                  <c:v>11</c:v>
                </c:pt>
                <c:pt idx="4">
                  <c:v>12</c:v>
                </c:pt>
                <c:pt idx="5">
                  <c:v>11</c:v>
                </c:pt>
                <c:pt idx="6">
                  <c:v>12</c:v>
                </c:pt>
                <c:pt idx="7">
                  <c:v>12</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BA6B-4850-982E-5152D2C2E5C4}"/>
            </c:ext>
          </c:extLst>
        </c:ser>
        <c:ser>
          <c:idx val="2"/>
          <c:order val="2"/>
          <c:tx>
            <c:strRef>
              <c:f>'5. Hide Calc OA'!$P$7</c:f>
              <c:strCache>
                <c:ptCount val="1"/>
                <c:pt idx="0">
                  <c:v>Personnel Cost Savings Opportunities</c:v>
                </c:pt>
              </c:strCache>
            </c:strRef>
          </c:tx>
          <c:spPr>
            <a:solidFill>
              <a:srgbClr val="A24130"/>
            </a:solidFill>
            <a:ln>
              <a:noFill/>
            </a:ln>
            <a:effectLst/>
          </c:spPr>
          <c:invertIfNegative val="0"/>
          <c:cat>
            <c:numRef>
              <c:f>'5. Hide Calc OA'!$M$8:$M$27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cat>
          <c:val>
            <c:numRef>
              <c:f>'5. Hide Calc OA'!$P$8:$P$27</c:f>
              <c:numCache>
                <c:formatCode>General</c:formatCode>
                <c:ptCount val="20"/>
                <c:pt idx="0">
                  <c:v>9</c:v>
                </c:pt>
                <c:pt idx="1">
                  <c:v>9</c:v>
                </c:pt>
                <c:pt idx="2">
                  <c:v>11</c:v>
                </c:pt>
                <c:pt idx="3">
                  <c:v>10</c:v>
                </c:pt>
                <c:pt idx="4">
                  <c:v>10</c:v>
                </c:pt>
                <c:pt idx="5">
                  <c:v>9</c:v>
                </c:pt>
                <c:pt idx="6">
                  <c:v>11</c:v>
                </c:pt>
                <c:pt idx="7">
                  <c:v>11</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BA6B-4850-982E-5152D2C2E5C4}"/>
            </c:ext>
          </c:extLst>
        </c:ser>
        <c:ser>
          <c:idx val="3"/>
          <c:order val="3"/>
          <c:tx>
            <c:strRef>
              <c:f>'5. Hide Calc OA'!$Q$7</c:f>
              <c:strCache>
                <c:ptCount val="1"/>
                <c:pt idx="0">
                  <c:v>Service/Agility Opportunities </c:v>
                </c:pt>
              </c:strCache>
            </c:strRef>
          </c:tx>
          <c:spPr>
            <a:solidFill>
              <a:srgbClr val="E8C770"/>
            </a:solidFill>
            <a:ln>
              <a:noFill/>
            </a:ln>
            <a:effectLst/>
          </c:spPr>
          <c:invertIfNegative val="0"/>
          <c:cat>
            <c:numRef>
              <c:f>'5. Hide Calc OA'!$M$8:$M$27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cat>
          <c:val>
            <c:numRef>
              <c:f>'5. Hide Calc OA'!$Q$8:$Q$27</c:f>
              <c:numCache>
                <c:formatCode>General</c:formatCode>
                <c:ptCount val="20"/>
                <c:pt idx="0">
                  <c:v>14</c:v>
                </c:pt>
                <c:pt idx="1">
                  <c:v>15</c:v>
                </c:pt>
                <c:pt idx="2">
                  <c:v>12</c:v>
                </c:pt>
                <c:pt idx="3">
                  <c:v>16</c:v>
                </c:pt>
                <c:pt idx="4">
                  <c:v>16</c:v>
                </c:pt>
                <c:pt idx="5">
                  <c:v>16</c:v>
                </c:pt>
                <c:pt idx="6">
                  <c:v>15</c:v>
                </c:pt>
                <c:pt idx="7">
                  <c:v>18</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BA6B-4850-982E-5152D2C2E5C4}"/>
            </c:ext>
          </c:extLst>
        </c:ser>
        <c:dLbls>
          <c:showLegendKey val="0"/>
          <c:showVal val="0"/>
          <c:showCatName val="0"/>
          <c:showSerName val="0"/>
          <c:showPercent val="0"/>
          <c:showBubbleSize val="0"/>
        </c:dLbls>
        <c:gapWidth val="150"/>
        <c:overlap val="100"/>
        <c:axId val="419982264"/>
        <c:axId val="421092648"/>
      </c:barChart>
      <c:catAx>
        <c:axId val="41998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1092648"/>
        <c:crosses val="autoZero"/>
        <c:auto val="1"/>
        <c:lblAlgn val="ctr"/>
        <c:lblOffset val="100"/>
        <c:noMultiLvlLbl val="0"/>
      </c:catAx>
      <c:valAx>
        <c:axId val="4210926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9982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Readiness Assessment - Where is the Organization Most Prepared?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tx>
            <c:strRef>
              <c:f>'4. Hide Calc RA'!$N$36:$R$36</c:f>
              <c:strCache>
                <c:ptCount val="5"/>
                <c:pt idx="0">
                  <c:v>Security/Compliance</c:v>
                </c:pt>
                <c:pt idx="1">
                  <c:v>Availability/Reliability</c:v>
                </c:pt>
                <c:pt idx="2">
                  <c:v>Integration</c:v>
                </c:pt>
                <c:pt idx="3">
                  <c:v>Enabling Infrastructure</c:v>
                </c:pt>
                <c:pt idx="4">
                  <c:v>IT Skills and Roles</c:v>
                </c:pt>
              </c:strCache>
            </c:strRef>
          </c:tx>
          <c:dPt>
            <c:idx val="0"/>
            <c:bubble3D val="0"/>
            <c:spPr>
              <a:solidFill>
                <a:srgbClr val="7F919F"/>
              </a:solidFill>
              <a:ln w="19050">
                <a:solidFill>
                  <a:schemeClr val="lt1"/>
                </a:solidFill>
              </a:ln>
              <a:effectLst/>
            </c:spPr>
            <c:extLst>
              <c:ext xmlns:c16="http://schemas.microsoft.com/office/drawing/2014/chart" uri="{C3380CC4-5D6E-409C-BE32-E72D297353CC}">
                <c16:uniqueId val="{00000001-2430-4458-8F84-2CAD994F6930}"/>
              </c:ext>
            </c:extLst>
          </c:dPt>
          <c:dPt>
            <c:idx val="1"/>
            <c:bubble3D val="0"/>
            <c:spPr>
              <a:solidFill>
                <a:srgbClr val="E8C770"/>
              </a:solidFill>
              <a:ln w="19050">
                <a:solidFill>
                  <a:schemeClr val="lt1"/>
                </a:solidFill>
              </a:ln>
              <a:effectLst/>
            </c:spPr>
            <c:extLst>
              <c:ext xmlns:c16="http://schemas.microsoft.com/office/drawing/2014/chart" uri="{C3380CC4-5D6E-409C-BE32-E72D297353CC}">
                <c16:uniqueId val="{00000003-2430-4458-8F84-2CAD994F6930}"/>
              </c:ext>
            </c:extLst>
          </c:dPt>
          <c:dPt>
            <c:idx val="2"/>
            <c:bubble3D val="0"/>
            <c:spPr>
              <a:solidFill>
                <a:srgbClr val="A24130"/>
              </a:solidFill>
              <a:ln w="19050">
                <a:solidFill>
                  <a:schemeClr val="lt1"/>
                </a:solidFill>
              </a:ln>
              <a:effectLst/>
            </c:spPr>
            <c:extLst>
              <c:ext xmlns:c16="http://schemas.microsoft.com/office/drawing/2014/chart" uri="{C3380CC4-5D6E-409C-BE32-E72D297353CC}">
                <c16:uniqueId val="{00000005-2430-4458-8F84-2CAD994F6930}"/>
              </c:ext>
            </c:extLst>
          </c:dPt>
          <c:dPt>
            <c:idx val="3"/>
            <c:bubble3D val="0"/>
            <c:spPr>
              <a:solidFill>
                <a:srgbClr val="9CB18D"/>
              </a:solidFill>
              <a:ln w="19050">
                <a:solidFill>
                  <a:schemeClr val="lt1"/>
                </a:solidFill>
              </a:ln>
              <a:effectLst/>
            </c:spPr>
            <c:extLst>
              <c:ext xmlns:c16="http://schemas.microsoft.com/office/drawing/2014/chart" uri="{C3380CC4-5D6E-409C-BE32-E72D297353CC}">
                <c16:uniqueId val="{00000007-2430-4458-8F84-2CAD994F693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430-4458-8F84-2CAD994F6930}"/>
              </c:ext>
            </c:extLst>
          </c:dPt>
          <c:dLbls>
            <c:dLbl>
              <c:idx val="0"/>
              <c:layout>
                <c:manualLayout>
                  <c:x val="-0.17502066495007496"/>
                  <c:y val="0.16910788654301118"/>
                </c:manualLayout>
              </c:layout>
              <c:showLegendKey val="0"/>
              <c:showVal val="0"/>
              <c:showCatName val="1"/>
              <c:showSerName val="0"/>
              <c:showPercent val="1"/>
              <c:showBubbleSize val="0"/>
              <c:extLst>
                <c:ext xmlns:c15="http://schemas.microsoft.com/office/drawing/2012/chart" uri="{CE6537A1-D6FC-4f65-9D91-7224C49458BB}">
                  <c15:layout>
                    <c:manualLayout>
                      <c:w val="0.23009612951758637"/>
                      <c:h val="9.7069031532922428E-2"/>
                    </c:manualLayout>
                  </c15:layout>
                </c:ext>
                <c:ext xmlns:c16="http://schemas.microsoft.com/office/drawing/2014/chart" uri="{C3380CC4-5D6E-409C-BE32-E72D297353CC}">
                  <c16:uniqueId val="{00000001-2430-4458-8F84-2CAD994F6930}"/>
                </c:ext>
              </c:extLst>
            </c:dLbl>
            <c:dLbl>
              <c:idx val="1"/>
              <c:layout>
                <c:manualLayout>
                  <c:x val="-0.18930056526020478"/>
                  <c:y val="2.8889066049250331E-2"/>
                </c:manualLayout>
              </c:layout>
              <c:showLegendKey val="0"/>
              <c:showVal val="0"/>
              <c:showCatName val="1"/>
              <c:showSerName val="0"/>
              <c:showPercent val="1"/>
              <c:showBubbleSize val="0"/>
              <c:extLst>
                <c:ext xmlns:c15="http://schemas.microsoft.com/office/drawing/2012/chart" uri="{CE6537A1-D6FC-4f65-9D91-7224C49458BB}">
                  <c15:layout>
                    <c:manualLayout>
                      <c:w val="0.23902191626209401"/>
                      <c:h val="9.6256090043375597E-2"/>
                    </c:manualLayout>
                  </c15:layout>
                </c:ext>
                <c:ext xmlns:c16="http://schemas.microsoft.com/office/drawing/2014/chart" uri="{C3380CC4-5D6E-409C-BE32-E72D297353CC}">
                  <c16:uniqueId val="{00000003-2430-4458-8F84-2CAD994F6930}"/>
                </c:ext>
              </c:extLst>
            </c:dLbl>
            <c:dLbl>
              <c:idx val="2"/>
              <c:layout>
                <c:manualLayout>
                  <c:x val="-6.770131982097484E-2"/>
                  <c:y val="-0.1457276219328020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30-4458-8F84-2CAD994F6930}"/>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 Hide Calc RA'!$N$36:$R$36</c:f>
              <c:strCache>
                <c:ptCount val="5"/>
                <c:pt idx="0">
                  <c:v>Security/Compliance</c:v>
                </c:pt>
                <c:pt idx="1">
                  <c:v>Availability/Reliability</c:v>
                </c:pt>
                <c:pt idx="2">
                  <c:v>Integration</c:v>
                </c:pt>
                <c:pt idx="3">
                  <c:v>Enabling Infrastructure</c:v>
                </c:pt>
                <c:pt idx="4">
                  <c:v>IT Skills and Roles</c:v>
                </c:pt>
              </c:strCache>
            </c:strRef>
          </c:cat>
          <c:val>
            <c:numRef>
              <c:f>'4. Hide Calc RA'!$N$37:$R$37</c:f>
              <c:numCache>
                <c:formatCode>General</c:formatCode>
                <c:ptCount val="5"/>
                <c:pt idx="0">
                  <c:v>68</c:v>
                </c:pt>
                <c:pt idx="1">
                  <c:v>49</c:v>
                </c:pt>
                <c:pt idx="2">
                  <c:v>73</c:v>
                </c:pt>
                <c:pt idx="3">
                  <c:v>74</c:v>
                </c:pt>
                <c:pt idx="4">
                  <c:v>32</c:v>
                </c:pt>
              </c:numCache>
            </c:numRef>
          </c:val>
          <c:extLst>
            <c:ext xmlns:c16="http://schemas.microsoft.com/office/drawing/2014/chart" uri="{C3380CC4-5D6E-409C-BE32-E72D297353CC}">
              <c16:uniqueId val="{0000000A-2430-4458-8F84-2CAD994F6930}"/>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Readiness </a:t>
            </a:r>
            <a:r>
              <a:rPr lang="en-US" baseline="0">
                <a:latin typeface="Arial" panose="020B0604020202020204" pitchFamily="34" charset="0"/>
                <a:cs typeface="Arial" panose="020B0604020202020204" pitchFamily="34" charset="0"/>
              </a:rPr>
              <a:t>Assessment - Readiness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0"/>
          <c:order val="0"/>
          <c:tx>
            <c:strRef>
              <c:f>'4. Hide Calc RA'!$O$7</c:f>
              <c:strCache>
                <c:ptCount val="1"/>
                <c:pt idx="0">
                  <c:v>Security/Compliance</c:v>
                </c:pt>
              </c:strCache>
            </c:strRef>
          </c:tx>
          <c:spPr>
            <a:solidFill>
              <a:srgbClr val="7F919F"/>
            </a:solidFill>
            <a:ln>
              <a:noFill/>
            </a:ln>
            <a:effectLst/>
          </c:spPr>
          <c:invertIfNegative val="0"/>
          <c:cat>
            <c:numRef>
              <c:f>'4. Hide Calc RA'!$N$8:$N$27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cat>
          <c:val>
            <c:numRef>
              <c:f>'4. Hide Calc RA'!$O$8:$O$27</c:f>
              <c:numCache>
                <c:formatCode>General</c:formatCode>
                <c:ptCount val="20"/>
                <c:pt idx="0">
                  <c:v>6</c:v>
                </c:pt>
                <c:pt idx="1">
                  <c:v>13</c:v>
                </c:pt>
                <c:pt idx="2">
                  <c:v>12</c:v>
                </c:pt>
                <c:pt idx="3">
                  <c:v>6</c:v>
                </c:pt>
                <c:pt idx="4">
                  <c:v>6</c:v>
                </c:pt>
                <c:pt idx="5">
                  <c:v>6</c:v>
                </c:pt>
                <c:pt idx="6">
                  <c:v>10</c:v>
                </c:pt>
                <c:pt idx="7">
                  <c:v>15</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BF02-4BB5-87CF-314E315EF26F}"/>
            </c:ext>
          </c:extLst>
        </c:ser>
        <c:ser>
          <c:idx val="1"/>
          <c:order val="1"/>
          <c:tx>
            <c:strRef>
              <c:f>'4. Hide Calc RA'!$P$7</c:f>
              <c:strCache>
                <c:ptCount val="1"/>
                <c:pt idx="0">
                  <c:v>Availability/Reliability</c:v>
                </c:pt>
              </c:strCache>
            </c:strRef>
          </c:tx>
          <c:spPr>
            <a:solidFill>
              <a:srgbClr val="9CB18D"/>
            </a:solidFill>
            <a:ln>
              <a:noFill/>
            </a:ln>
            <a:effectLst/>
          </c:spPr>
          <c:invertIfNegative val="0"/>
          <c:cat>
            <c:numRef>
              <c:f>'4. Hide Calc RA'!$N$8:$N$27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cat>
          <c:val>
            <c:numRef>
              <c:f>'4. Hide Calc RA'!$P$8:$P$27</c:f>
              <c:numCache>
                <c:formatCode>General</c:formatCode>
                <c:ptCount val="20"/>
                <c:pt idx="0">
                  <c:v>5</c:v>
                </c:pt>
                <c:pt idx="1">
                  <c:v>7</c:v>
                </c:pt>
                <c:pt idx="2">
                  <c:v>8</c:v>
                </c:pt>
                <c:pt idx="3">
                  <c:v>5</c:v>
                </c:pt>
                <c:pt idx="4">
                  <c:v>5</c:v>
                </c:pt>
                <c:pt idx="5">
                  <c:v>5</c:v>
                </c:pt>
                <c:pt idx="6">
                  <c:v>8</c:v>
                </c:pt>
                <c:pt idx="7">
                  <c:v>11</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BF02-4BB5-87CF-314E315EF26F}"/>
            </c:ext>
          </c:extLst>
        </c:ser>
        <c:ser>
          <c:idx val="2"/>
          <c:order val="2"/>
          <c:tx>
            <c:strRef>
              <c:f>'4. Hide Calc RA'!$Q$7</c:f>
              <c:strCache>
                <c:ptCount val="1"/>
                <c:pt idx="0">
                  <c:v>Integration</c:v>
                </c:pt>
              </c:strCache>
            </c:strRef>
          </c:tx>
          <c:spPr>
            <a:solidFill>
              <a:srgbClr val="A24130"/>
            </a:solidFill>
            <a:ln>
              <a:noFill/>
            </a:ln>
            <a:effectLst/>
          </c:spPr>
          <c:invertIfNegative val="0"/>
          <c:cat>
            <c:numRef>
              <c:f>'4. Hide Calc RA'!$N$8:$N$27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cat>
          <c:val>
            <c:numRef>
              <c:f>'4. Hide Calc RA'!$Q$8:$Q$27</c:f>
              <c:numCache>
                <c:formatCode>General</c:formatCode>
                <c:ptCount val="20"/>
                <c:pt idx="0">
                  <c:v>7</c:v>
                </c:pt>
                <c:pt idx="1">
                  <c:v>13</c:v>
                </c:pt>
                <c:pt idx="2">
                  <c:v>13</c:v>
                </c:pt>
                <c:pt idx="3">
                  <c:v>7</c:v>
                </c:pt>
                <c:pt idx="4">
                  <c:v>7</c:v>
                </c:pt>
                <c:pt idx="5">
                  <c:v>7</c:v>
                </c:pt>
                <c:pt idx="6">
                  <c:v>11</c:v>
                </c:pt>
                <c:pt idx="7">
                  <c:v>15</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BF02-4BB5-87CF-314E315EF26F}"/>
            </c:ext>
          </c:extLst>
        </c:ser>
        <c:ser>
          <c:idx val="3"/>
          <c:order val="3"/>
          <c:tx>
            <c:strRef>
              <c:f>'4. Hide Calc RA'!$R$7</c:f>
              <c:strCache>
                <c:ptCount val="1"/>
                <c:pt idx="0">
                  <c:v>Enabling Infrastructure</c:v>
                </c:pt>
              </c:strCache>
            </c:strRef>
          </c:tx>
          <c:spPr>
            <a:solidFill>
              <a:srgbClr val="E8C770"/>
            </a:solidFill>
            <a:ln>
              <a:noFill/>
            </a:ln>
            <a:effectLst/>
          </c:spPr>
          <c:invertIfNegative val="0"/>
          <c:cat>
            <c:numRef>
              <c:f>'4. Hide Calc RA'!$N$8:$N$27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cat>
          <c:val>
            <c:numRef>
              <c:f>'4. Hide Calc RA'!$R$8:$R$27</c:f>
              <c:numCache>
                <c:formatCode>General</c:formatCode>
                <c:ptCount val="20"/>
                <c:pt idx="0">
                  <c:v>6</c:v>
                </c:pt>
                <c:pt idx="1">
                  <c:v>14</c:v>
                </c:pt>
                <c:pt idx="2">
                  <c:v>14</c:v>
                </c:pt>
                <c:pt idx="3">
                  <c:v>6</c:v>
                </c:pt>
                <c:pt idx="4">
                  <c:v>7</c:v>
                </c:pt>
                <c:pt idx="5">
                  <c:v>6</c:v>
                </c:pt>
                <c:pt idx="6">
                  <c:v>12</c:v>
                </c:pt>
                <c:pt idx="7">
                  <c:v>15</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BF02-4BB5-87CF-314E315EF26F}"/>
            </c:ext>
          </c:extLst>
        </c:ser>
        <c:ser>
          <c:idx val="4"/>
          <c:order val="4"/>
          <c:tx>
            <c:strRef>
              <c:f>'4. Hide Calc RA'!$S$7</c:f>
              <c:strCache>
                <c:ptCount val="1"/>
                <c:pt idx="0">
                  <c:v>IT Skills and Roles</c:v>
                </c:pt>
              </c:strCache>
            </c:strRef>
          </c:tx>
          <c:spPr>
            <a:solidFill>
              <a:schemeClr val="accent5"/>
            </a:solidFill>
            <a:ln>
              <a:noFill/>
            </a:ln>
            <a:effectLst/>
          </c:spPr>
          <c:invertIfNegative val="0"/>
          <c:cat>
            <c:numRef>
              <c:f>'4. Hide Calc RA'!$N$8:$N$27</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cat>
          <c:val>
            <c:numRef>
              <c:f>'4. Hide Calc RA'!$S$8:$S$27</c:f>
              <c:numCache>
                <c:formatCode>General</c:formatCode>
                <c:ptCount val="20"/>
                <c:pt idx="0">
                  <c:v>3</c:v>
                </c:pt>
                <c:pt idx="1">
                  <c:v>6</c:v>
                </c:pt>
                <c:pt idx="2">
                  <c:v>6</c:v>
                </c:pt>
                <c:pt idx="3">
                  <c:v>3</c:v>
                </c:pt>
                <c:pt idx="4">
                  <c:v>3</c:v>
                </c:pt>
                <c:pt idx="5">
                  <c:v>3</c:v>
                </c:pt>
                <c:pt idx="6">
                  <c:v>5</c:v>
                </c:pt>
                <c:pt idx="7">
                  <c:v>6</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4-BF02-4BB5-87CF-314E315EF26F}"/>
            </c:ext>
          </c:extLst>
        </c:ser>
        <c:dLbls>
          <c:showLegendKey val="0"/>
          <c:showVal val="0"/>
          <c:showCatName val="0"/>
          <c:showSerName val="0"/>
          <c:showPercent val="0"/>
          <c:showBubbleSize val="0"/>
        </c:dLbls>
        <c:gapWidth val="150"/>
        <c:overlap val="100"/>
        <c:axId val="421093824"/>
        <c:axId val="421094216"/>
      </c:barChart>
      <c:catAx>
        <c:axId val="421093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1094216"/>
        <c:crosses val="autoZero"/>
        <c:auto val="1"/>
        <c:lblAlgn val="ctr"/>
        <c:lblOffset val="100"/>
        <c:noMultiLvlLbl val="0"/>
      </c:catAx>
      <c:valAx>
        <c:axId val="4210942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1093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7114958917625"/>
          <c:y val="0.1556420233463035"/>
          <c:w val="0.44587684977656072"/>
          <c:h val="0.6731517509727627"/>
        </c:manualLayout>
      </c:layout>
      <c:pieChart>
        <c:varyColors val="1"/>
        <c:ser>
          <c:idx val="0"/>
          <c:order val="0"/>
          <c:spPr>
            <a:solidFill>
              <a:srgbClr val="848E97"/>
            </a:solidFill>
            <a:ln w="12700">
              <a:solidFill>
                <a:srgbClr val="000000"/>
              </a:solidFill>
              <a:prstDash val="solid"/>
            </a:ln>
          </c:spPr>
          <c:dPt>
            <c:idx val="0"/>
            <c:bubble3D val="0"/>
            <c:spPr>
              <a:solidFill>
                <a:srgbClr val="BE7930"/>
              </a:solidFill>
              <a:ln w="12700">
                <a:solidFill>
                  <a:srgbClr val="000000"/>
                </a:solidFill>
                <a:prstDash val="solid"/>
              </a:ln>
            </c:spPr>
            <c:extLst>
              <c:ext xmlns:c16="http://schemas.microsoft.com/office/drawing/2014/chart" uri="{C3380CC4-5D6E-409C-BE32-E72D297353CC}">
                <c16:uniqueId val="{00000001-38C5-477E-92A0-8459E146C993}"/>
              </c:ext>
            </c:extLst>
          </c:dPt>
          <c:dPt>
            <c:idx val="1"/>
            <c:bubble3D val="0"/>
            <c:spPr>
              <a:solidFill>
                <a:srgbClr val="D3CB8D"/>
              </a:solidFill>
              <a:ln w="12700">
                <a:solidFill>
                  <a:srgbClr val="000000"/>
                </a:solidFill>
                <a:prstDash val="solid"/>
              </a:ln>
            </c:spPr>
            <c:extLst>
              <c:ext xmlns:c16="http://schemas.microsoft.com/office/drawing/2014/chart" uri="{C3380CC4-5D6E-409C-BE32-E72D297353CC}">
                <c16:uniqueId val="{00000003-38C5-477E-92A0-8459E146C993}"/>
              </c:ext>
            </c:extLst>
          </c:dPt>
          <c:dPt>
            <c:idx val="2"/>
            <c:bubble3D val="0"/>
            <c:extLst>
              <c:ext xmlns:c16="http://schemas.microsoft.com/office/drawing/2014/chart" uri="{C3380CC4-5D6E-409C-BE32-E72D297353CC}">
                <c16:uniqueId val="{00000004-38C5-477E-92A0-8459E146C993}"/>
              </c:ext>
            </c:extLst>
          </c:dPt>
          <c:dLbls>
            <c:dLbl>
              <c:idx val="0"/>
              <c:numFmt formatCode="0%" sourceLinked="0"/>
              <c:spPr>
                <a:noFill/>
                <a:ln w="25400">
                  <a:noFill/>
                </a:ln>
              </c:spPr>
              <c:txPr>
                <a:bodyPr/>
                <a:lstStyle/>
                <a:p>
                  <a:pPr>
                    <a:defRPr sz="975"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38C5-477E-92A0-8459E146C993}"/>
                </c:ext>
              </c:extLst>
            </c:dLbl>
            <c:dLbl>
              <c:idx val="1"/>
              <c:delete val="1"/>
              <c:extLst>
                <c:ext xmlns:c15="http://schemas.microsoft.com/office/drawing/2012/chart" uri="{CE6537A1-D6FC-4f65-9D91-7224C49458BB}"/>
                <c:ext xmlns:c16="http://schemas.microsoft.com/office/drawing/2014/chart" uri="{C3380CC4-5D6E-409C-BE32-E72D297353CC}">
                  <c16:uniqueId val="{00000003-38C5-477E-92A0-8459E146C993}"/>
                </c:ext>
              </c:extLst>
            </c:dLbl>
            <c:dLbl>
              <c:idx val="2"/>
              <c:layout>
                <c:manualLayout>
                  <c:x val="-3.3397011131254396E-3"/>
                  <c:y val="8.3942751884908112E-3"/>
                </c:manualLayout>
              </c:layout>
              <c:numFmt formatCode="0%" sourceLinked="0"/>
              <c:spPr>
                <a:noFill/>
                <a:ln w="25400">
                  <a:noFill/>
                </a:ln>
              </c:spPr>
              <c:txPr>
                <a:bodyPr/>
                <a:lstStyle/>
                <a:p>
                  <a:pPr>
                    <a:defRPr sz="975"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8C5-477E-92A0-8459E146C993}"/>
                </c:ext>
              </c:extLst>
            </c:dLbl>
            <c:numFmt formatCode="0%" sourceLinked="0"/>
            <c:spPr>
              <a:noFill/>
              <a:ln w="25400">
                <a:noFill/>
              </a:ln>
            </c:spPr>
            <c:txPr>
              <a:bodyPr wrap="square" lIns="38100" tIns="19050" rIns="38100" bIns="19050" anchor="ctr">
                <a:spAutoFit/>
              </a:bodyPr>
              <a:lstStyle/>
              <a:p>
                <a:pPr>
                  <a:defRPr sz="975"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Hidden!$M$89:$M$91</c:f>
              <c:strCache>
                <c:ptCount val="3"/>
                <c:pt idx="0">
                  <c:v>Behind Schedule Tasks - Started</c:v>
                </c:pt>
                <c:pt idx="1">
                  <c:v>Behind Schedule Tasks - Not Yet Started</c:v>
                </c:pt>
                <c:pt idx="2">
                  <c:v>Regularly Scheduled Tasks</c:v>
                </c:pt>
              </c:strCache>
            </c:strRef>
          </c:cat>
          <c:val>
            <c:numRef>
              <c:f>Hidden!$N$89:$N$91</c:f>
              <c:numCache>
                <c:formatCode>General</c:formatCode>
                <c:ptCount val="3"/>
                <c:pt idx="0">
                  <c:v>0</c:v>
                </c:pt>
                <c:pt idx="1">
                  <c:v>0</c:v>
                </c:pt>
                <c:pt idx="2">
                  <c:v>0</c:v>
                </c:pt>
              </c:numCache>
            </c:numRef>
          </c:val>
          <c:extLst>
            <c:ext xmlns:c16="http://schemas.microsoft.com/office/drawing/2014/chart" uri="{C3380CC4-5D6E-409C-BE32-E72D297353CC}">
              <c16:uniqueId val="{00000005-38C5-477E-92A0-8459E146C993}"/>
            </c:ext>
          </c:extLst>
        </c:ser>
        <c:dLbls>
          <c:showLegendKey val="0"/>
          <c:showVal val="0"/>
          <c:showCatName val="1"/>
          <c:showSerName val="0"/>
          <c:showPercent val="1"/>
          <c:showBubbleSize val="0"/>
          <c:separator>
</c:separator>
          <c:showLeaderLines val="1"/>
        </c:dLbls>
        <c:firstSliceAng val="0"/>
      </c:pieChart>
      <c:spPr>
        <a:noFill/>
        <a:ln w="25400">
          <a:noFill/>
        </a:ln>
      </c:spPr>
    </c:plotArea>
    <c:legend>
      <c:legendPos val="r"/>
      <c:layout>
        <c:manualLayout>
          <c:xMode val="edge"/>
          <c:yMode val="edge"/>
          <c:x val="0.69329984156008573"/>
          <c:y val="6.6147859922178989E-2"/>
          <c:w val="0.28608283424970082"/>
          <c:h val="0.875486381322957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39896373056994"/>
          <c:y val="0.15686334583082809"/>
          <c:w val="0.46373056994818651"/>
          <c:h val="0.70196347259295566"/>
        </c:manualLayout>
      </c:layout>
      <c:pieChart>
        <c:varyColors val="1"/>
        <c:ser>
          <c:idx val="0"/>
          <c:order val="0"/>
          <c:spPr>
            <a:solidFill>
              <a:srgbClr val="3D658E"/>
            </a:solidFill>
            <a:ln w="12700">
              <a:solidFill>
                <a:srgbClr val="000000"/>
              </a:solidFill>
              <a:prstDash val="solid"/>
            </a:ln>
          </c:spPr>
          <c:dPt>
            <c:idx val="0"/>
            <c:bubble3D val="0"/>
            <c:spPr>
              <a:solidFill>
                <a:srgbClr val="6E7455"/>
              </a:solidFill>
              <a:ln w="12700">
                <a:solidFill>
                  <a:srgbClr val="000000"/>
                </a:solidFill>
                <a:prstDash val="solid"/>
              </a:ln>
            </c:spPr>
            <c:extLst>
              <c:ext xmlns:c16="http://schemas.microsoft.com/office/drawing/2014/chart" uri="{C3380CC4-5D6E-409C-BE32-E72D297353CC}">
                <c16:uniqueId val="{00000001-287A-44F7-80AF-DBA865239E84}"/>
              </c:ext>
            </c:extLst>
          </c:dPt>
          <c:dPt>
            <c:idx val="1"/>
            <c:bubble3D val="0"/>
            <c:extLst>
              <c:ext xmlns:c16="http://schemas.microsoft.com/office/drawing/2014/chart" uri="{C3380CC4-5D6E-409C-BE32-E72D297353CC}">
                <c16:uniqueId val="{00000002-287A-44F7-80AF-DBA865239E84}"/>
              </c:ext>
            </c:extLst>
          </c:dPt>
          <c:dPt>
            <c:idx val="2"/>
            <c:bubble3D val="0"/>
            <c:spPr>
              <a:solidFill>
                <a:srgbClr val="EEE9B2"/>
              </a:solidFill>
              <a:ln w="12700">
                <a:solidFill>
                  <a:srgbClr val="000000"/>
                </a:solidFill>
                <a:prstDash val="solid"/>
              </a:ln>
            </c:spPr>
            <c:extLst>
              <c:ext xmlns:c16="http://schemas.microsoft.com/office/drawing/2014/chart" uri="{C3380CC4-5D6E-409C-BE32-E72D297353CC}">
                <c16:uniqueId val="{00000004-287A-44F7-80AF-DBA865239E84}"/>
              </c:ext>
            </c:extLst>
          </c:dPt>
          <c:dLbls>
            <c:dLbl>
              <c:idx val="0"/>
              <c:numFmt formatCode="0%" sourceLinked="0"/>
              <c:spPr>
                <a:noFill/>
                <a:ln w="25400">
                  <a:noFill/>
                </a:ln>
              </c:spPr>
              <c:txPr>
                <a:bodyPr/>
                <a:lstStyle/>
                <a:p>
                  <a:pPr>
                    <a:defRPr sz="975"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1-287A-44F7-80AF-DBA865239E84}"/>
                </c:ext>
              </c:extLst>
            </c:dLbl>
            <c:dLbl>
              <c:idx val="1"/>
              <c:numFmt formatCode="0%" sourceLinked="0"/>
              <c:spPr>
                <a:noFill/>
                <a:ln w="25400">
                  <a:noFill/>
                </a:ln>
              </c:spPr>
              <c:txPr>
                <a:bodyPr/>
                <a:lstStyle/>
                <a:p>
                  <a:pPr>
                    <a:defRPr sz="975"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2-287A-44F7-80AF-DBA865239E84}"/>
                </c:ext>
              </c:extLst>
            </c:dLbl>
            <c:dLbl>
              <c:idx val="2"/>
              <c:numFmt formatCode="0%" sourceLinked="0"/>
              <c:spPr>
                <a:noFill/>
                <a:ln w="25400">
                  <a:noFill/>
                </a:ln>
              </c:spPr>
              <c:txPr>
                <a:bodyPr/>
                <a:lstStyle/>
                <a:p>
                  <a:pPr>
                    <a:defRPr sz="975"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4-287A-44F7-80AF-DBA865239E84}"/>
                </c:ext>
              </c:extLst>
            </c:dLbl>
            <c:numFmt formatCode="0%" sourceLinked="0"/>
            <c:spPr>
              <a:noFill/>
              <a:ln w="25400">
                <a:noFill/>
              </a:ln>
            </c:spPr>
            <c:txPr>
              <a:bodyPr wrap="square" lIns="38100" tIns="19050" rIns="38100" bIns="19050" anchor="ctr">
                <a:spAutoFit/>
              </a:bodyPr>
              <a:lstStyle/>
              <a:p>
                <a:pPr>
                  <a:defRPr sz="975" b="0" i="0" u="none" strike="noStrike" baseline="0">
                    <a:solidFill>
                      <a:srgbClr val="000000"/>
                    </a:solidFill>
                    <a:latin typeface="Arial"/>
                    <a:ea typeface="Arial"/>
                    <a:cs typeface="Arial"/>
                  </a:defRPr>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Hidden!$I$89:$I$91</c:f>
              <c:strCache>
                <c:ptCount val="3"/>
                <c:pt idx="0">
                  <c:v>Tasks Completed</c:v>
                </c:pt>
                <c:pt idx="1">
                  <c:v>Tasks In Progress</c:v>
                </c:pt>
                <c:pt idx="2">
                  <c:v>Tasks Not Yet Started</c:v>
                </c:pt>
              </c:strCache>
            </c:strRef>
          </c:cat>
          <c:val>
            <c:numRef>
              <c:f>Hidden!$J$89:$J$91</c:f>
              <c:numCache>
                <c:formatCode>0%</c:formatCode>
                <c:ptCount val="3"/>
                <c:pt idx="0">
                  <c:v>0</c:v>
                </c:pt>
                <c:pt idx="1">
                  <c:v>0</c:v>
                </c:pt>
                <c:pt idx="2">
                  <c:v>1</c:v>
                </c:pt>
              </c:numCache>
            </c:numRef>
          </c:val>
          <c:extLst>
            <c:ext xmlns:c16="http://schemas.microsoft.com/office/drawing/2014/chart" uri="{C3380CC4-5D6E-409C-BE32-E72D297353CC}">
              <c16:uniqueId val="{00000005-287A-44F7-80AF-DBA865239E84}"/>
            </c:ext>
          </c:extLst>
        </c:ser>
        <c:dLbls>
          <c:showLegendKey val="0"/>
          <c:showVal val="0"/>
          <c:showCatName val="0"/>
          <c:showSerName val="0"/>
          <c:showPercent val="1"/>
          <c:showBubbleSize val="0"/>
          <c:showLeaderLines val="1"/>
        </c:dLbls>
        <c:firstSliceAng val="0"/>
      </c:pieChart>
      <c:spPr>
        <a:noFill/>
        <a:ln w="25400">
          <a:noFill/>
        </a:ln>
      </c:spPr>
    </c:plotArea>
    <c:legend>
      <c:legendPos val="r"/>
      <c:layout>
        <c:manualLayout>
          <c:xMode val="edge"/>
          <c:yMode val="edge"/>
          <c:x val="0.72279792746113991"/>
          <c:y val="5.8823754686560537E-2"/>
          <c:w val="0.25647668393782386"/>
          <c:h val="0.87059156936109594"/>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580835698178386E-2"/>
          <c:y val="0.10116731517509728"/>
          <c:w val="0.63978662578394285"/>
          <c:h val="0.77042801556420237"/>
        </c:manualLayout>
      </c:layout>
      <c:barChart>
        <c:barDir val="bar"/>
        <c:grouping val="percentStacked"/>
        <c:varyColors val="0"/>
        <c:ser>
          <c:idx val="0"/>
          <c:order val="0"/>
          <c:tx>
            <c:strRef>
              <c:f>Hidden!$T$89</c:f>
              <c:strCache>
                <c:ptCount val="1"/>
                <c:pt idx="0">
                  <c:v>Project Days Passed</c:v>
                </c:pt>
              </c:strCache>
            </c:strRef>
          </c:tx>
          <c:spPr>
            <a:solidFill>
              <a:srgbClr val="DDDECE"/>
            </a:solidFill>
            <a:ln w="12700">
              <a:solidFill>
                <a:srgbClr val="000000"/>
              </a:solidFill>
              <a:prstDash val="solid"/>
            </a:ln>
          </c:spPr>
          <c:invertIfNegative val="0"/>
          <c:dLbls>
            <c:dLbl>
              <c:idx val="0"/>
              <c:layout>
                <c:manualLayout>
                  <c:x val="-0.41562456605677534"/>
                  <c:y val="-1.207512485063883E-2"/>
                </c:manualLayout>
              </c:layout>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4C-49A4-8306-6B751A0C48F8}"/>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Hidden!$V$89</c:f>
              <c:numCache>
                <c:formatCode>0%</c:formatCode>
                <c:ptCount val="1"/>
                <c:pt idx="0">
                  <c:v>0</c:v>
                </c:pt>
              </c:numCache>
            </c:numRef>
          </c:val>
          <c:extLst>
            <c:ext xmlns:c16="http://schemas.microsoft.com/office/drawing/2014/chart" uri="{C3380CC4-5D6E-409C-BE32-E72D297353CC}">
              <c16:uniqueId val="{00000001-684C-49A4-8306-6B751A0C48F8}"/>
            </c:ext>
          </c:extLst>
        </c:ser>
        <c:ser>
          <c:idx val="1"/>
          <c:order val="1"/>
          <c:tx>
            <c:strRef>
              <c:f>Hidden!$T$90</c:f>
              <c:strCache>
                <c:ptCount val="1"/>
                <c:pt idx="0">
                  <c:v>Project Days Left</c:v>
                </c:pt>
              </c:strCache>
            </c:strRef>
          </c:tx>
          <c:spPr>
            <a:solidFill>
              <a:srgbClr val="13396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900" b="0"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Hidden!$V$90</c:f>
              <c:numCache>
                <c:formatCode>0%</c:formatCode>
                <c:ptCount val="1"/>
                <c:pt idx="0">
                  <c:v>0</c:v>
                </c:pt>
              </c:numCache>
            </c:numRef>
          </c:val>
          <c:extLst>
            <c:ext xmlns:c16="http://schemas.microsoft.com/office/drawing/2014/chart" uri="{C3380CC4-5D6E-409C-BE32-E72D297353CC}">
              <c16:uniqueId val="{00000002-684C-49A4-8306-6B751A0C48F8}"/>
            </c:ext>
          </c:extLst>
        </c:ser>
        <c:dLbls>
          <c:showLegendKey val="0"/>
          <c:showVal val="0"/>
          <c:showCatName val="0"/>
          <c:showSerName val="0"/>
          <c:showPercent val="0"/>
          <c:showBubbleSize val="0"/>
        </c:dLbls>
        <c:gapWidth val="150"/>
        <c:overlap val="100"/>
        <c:axId val="421095784"/>
        <c:axId val="421096176"/>
      </c:barChart>
      <c:catAx>
        <c:axId val="421095784"/>
        <c:scaling>
          <c:orientation val="minMax"/>
        </c:scaling>
        <c:delete val="0"/>
        <c:axPos val="l"/>
        <c:majorTickMark val="out"/>
        <c:minorTickMark val="none"/>
        <c:tickLblPos val="none"/>
        <c:spPr>
          <a:ln w="3175">
            <a:solidFill>
              <a:srgbClr val="000000"/>
            </a:solidFill>
            <a:prstDash val="solid"/>
          </a:ln>
        </c:spPr>
        <c:crossAx val="421096176"/>
        <c:crosses val="autoZero"/>
        <c:auto val="1"/>
        <c:lblAlgn val="ctr"/>
        <c:lblOffset val="100"/>
        <c:tickMarkSkip val="1"/>
        <c:noMultiLvlLbl val="0"/>
      </c:catAx>
      <c:valAx>
        <c:axId val="421096176"/>
        <c:scaling>
          <c:orientation val="minMax"/>
        </c:scaling>
        <c:delete val="0"/>
        <c:axPos val="b"/>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1095784"/>
        <c:crosses val="autoZero"/>
        <c:crossBetween val="between"/>
      </c:valAx>
      <c:spPr>
        <a:solidFill>
          <a:srgbClr val="FFFFFF"/>
        </a:solidFill>
        <a:ln w="3175">
          <a:solidFill>
            <a:srgbClr val="000000"/>
          </a:solidFill>
          <a:prstDash val="solid"/>
        </a:ln>
      </c:spPr>
    </c:plotArea>
    <c:legend>
      <c:legendPos val="r"/>
      <c:layout>
        <c:manualLayout>
          <c:xMode val="edge"/>
          <c:yMode val="edge"/>
          <c:x val="0.75806650618097426"/>
          <c:y val="6.6147859922178989E-2"/>
          <c:w val="0.21236614889467012"/>
          <c:h val="0.84824902723735407"/>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Calc'!$B$7</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Calc'!$C$7</c:f>
              <c:numCache>
                <c:formatCode>General</c:formatCode>
                <c:ptCount val="1"/>
                <c:pt idx="0">
                  <c:v>2.4933333333333332</c:v>
                </c:pt>
              </c:numCache>
            </c:numRef>
          </c:xVal>
          <c:yVal>
            <c:numRef>
              <c:f>'7. Hide Graph Calc'!$D$7</c:f>
              <c:numCache>
                <c:formatCode>General</c:formatCode>
                <c:ptCount val="1"/>
                <c:pt idx="0">
                  <c:v>1.9791666666666665</c:v>
                </c:pt>
              </c:numCache>
            </c:numRef>
          </c:yVal>
          <c:smooth val="0"/>
          <c:extLst>
            <c:ext xmlns:c16="http://schemas.microsoft.com/office/drawing/2014/chart" uri="{C3380CC4-5D6E-409C-BE32-E72D297353CC}">
              <c16:uniqueId val="{00000000-DFCD-4F9E-A2A0-E60D40A0C075}"/>
            </c:ext>
          </c:extLst>
        </c:ser>
        <c:dLbls>
          <c:showLegendKey val="0"/>
          <c:showVal val="1"/>
          <c:showCatName val="0"/>
          <c:showSerName val="0"/>
          <c:showPercent val="0"/>
          <c:showBubbleSize val="0"/>
        </c:dLbls>
        <c:axId val="416932952"/>
        <c:axId val="416933344"/>
      </c:scatterChart>
      <c:valAx>
        <c:axId val="416932952"/>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6933344"/>
        <c:crosses val="autoZero"/>
        <c:crossBetween val="midCat"/>
        <c:majorUnit val="0.2"/>
      </c:valAx>
      <c:valAx>
        <c:axId val="416933344"/>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6932952"/>
        <c:crosses val="autoZero"/>
        <c:crossBetween val="midCat"/>
        <c:majorUnit val="0.2"/>
      </c:valAx>
      <c:spPr>
        <a:blipFill dpi="0" rotWithShape="1">
          <a:blip xmlns:r="http://schemas.openxmlformats.org/officeDocument/2006/relationships" r:embed="rId1"/>
          <a:srcRect/>
          <a:stretch>
            <a:fillRect/>
          </a:stretch>
        </a:blipFill>
        <a:ln>
          <a:solidFill>
            <a:sysClr val="windowText" lastClr="000000">
              <a:alpha val="95000"/>
            </a:sysClr>
          </a:solidFill>
        </a:ln>
      </c:spPr>
    </c:plotArea>
    <c:plotVisOnly val="1"/>
    <c:dispBlanksAs val="gap"/>
    <c:showDLblsOverMax val="0"/>
  </c:chart>
  <c:printSettings>
    <c:headerFooter/>
    <c:pageMargins b="0.75000000000000688" l="0.70000000000000062" r="0.70000000000000062" t="0.75000000000000688" header="0.30000000000000032" footer="0.30000000000000032"/>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Calc'!$B$7</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Calc'!$C$7</c:f>
              <c:numCache>
                <c:formatCode>General</c:formatCode>
                <c:ptCount val="1"/>
                <c:pt idx="0">
                  <c:v>2.4933333333333332</c:v>
                </c:pt>
              </c:numCache>
            </c:numRef>
          </c:xVal>
          <c:yVal>
            <c:numRef>
              <c:f>'7. Hide Graph Calc'!$D$7</c:f>
              <c:numCache>
                <c:formatCode>General</c:formatCode>
                <c:ptCount val="1"/>
                <c:pt idx="0">
                  <c:v>1.9791666666666665</c:v>
                </c:pt>
              </c:numCache>
            </c:numRef>
          </c:yVal>
          <c:smooth val="0"/>
          <c:extLst>
            <c:ext xmlns:c16="http://schemas.microsoft.com/office/drawing/2014/chart" uri="{C3380CC4-5D6E-409C-BE32-E72D297353CC}">
              <c16:uniqueId val="{00000000-3B95-4346-8635-F0B6FDE9A0EF}"/>
            </c:ext>
          </c:extLst>
        </c:ser>
        <c:dLbls>
          <c:showLegendKey val="0"/>
          <c:showVal val="1"/>
          <c:showCatName val="0"/>
          <c:showSerName val="0"/>
          <c:showPercent val="0"/>
          <c:showBubbleSize val="0"/>
        </c:dLbls>
        <c:axId val="417049432"/>
        <c:axId val="417049824"/>
      </c:scatterChart>
      <c:valAx>
        <c:axId val="417049432"/>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7049824"/>
        <c:crosses val="autoZero"/>
        <c:crossBetween val="midCat"/>
        <c:majorUnit val="0.2"/>
      </c:valAx>
      <c:valAx>
        <c:axId val="417049824"/>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7049432"/>
        <c:crosses val="autoZero"/>
        <c:crossBetween val="midCat"/>
        <c:majorUnit val="0.2"/>
      </c:valAx>
      <c:spPr>
        <a:blipFill>
          <a:blip xmlns:r="http://schemas.openxmlformats.org/officeDocument/2006/relationships" r:embed="rId1"/>
          <a:stretch>
            <a:fillRect/>
          </a:stretch>
        </a:blipFill>
      </c:spPr>
    </c:plotArea>
    <c:plotVisOnly val="1"/>
    <c:dispBlanksAs val="gap"/>
    <c:showDLblsOverMax val="0"/>
  </c:chart>
  <c:printSettings>
    <c:headerFooter/>
    <c:pageMargins b="0.75000000000000711" l="0.70000000000000062" r="0.70000000000000062" t="0.75000000000000711" header="0.30000000000000032" footer="0.30000000000000032"/>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Calc'!$B$8</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Calc'!$C$8</c:f>
              <c:numCache>
                <c:formatCode>General</c:formatCode>
                <c:ptCount val="1"/>
                <c:pt idx="0">
                  <c:v>1.2933333333333334</c:v>
                </c:pt>
              </c:numCache>
            </c:numRef>
          </c:xVal>
          <c:yVal>
            <c:numRef>
              <c:f>'7. Hide Graph Calc'!$D$8</c:f>
              <c:numCache>
                <c:formatCode>General</c:formatCode>
                <c:ptCount val="1"/>
                <c:pt idx="0">
                  <c:v>2.25</c:v>
                </c:pt>
              </c:numCache>
            </c:numRef>
          </c:yVal>
          <c:smooth val="0"/>
          <c:extLst>
            <c:ext xmlns:c16="http://schemas.microsoft.com/office/drawing/2014/chart" uri="{C3380CC4-5D6E-409C-BE32-E72D297353CC}">
              <c16:uniqueId val="{00000000-D3A8-4C88-A5D2-6E32EA29630C}"/>
            </c:ext>
          </c:extLst>
        </c:ser>
        <c:dLbls>
          <c:showLegendKey val="0"/>
          <c:showVal val="1"/>
          <c:showCatName val="0"/>
          <c:showSerName val="0"/>
          <c:showPercent val="0"/>
          <c:showBubbleSize val="0"/>
        </c:dLbls>
        <c:axId val="417049040"/>
        <c:axId val="417050608"/>
      </c:scatterChart>
      <c:valAx>
        <c:axId val="417049040"/>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7050608"/>
        <c:crosses val="autoZero"/>
        <c:crossBetween val="midCat"/>
        <c:majorUnit val="0.2"/>
      </c:valAx>
      <c:valAx>
        <c:axId val="417050608"/>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7049040"/>
        <c:crosses val="autoZero"/>
        <c:crossBetween val="midCat"/>
        <c:majorUnit val="0.2"/>
      </c:val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000000000000711" l="0.70000000000000062" r="0.70000000000000062" t="0.75000000000000711" header="0.30000000000000032" footer="0.30000000000000032"/>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Calc'!$B$8</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Calc'!$C$8</c:f>
              <c:numCache>
                <c:formatCode>General</c:formatCode>
                <c:ptCount val="1"/>
                <c:pt idx="0">
                  <c:v>1.2933333333333334</c:v>
                </c:pt>
              </c:numCache>
            </c:numRef>
          </c:xVal>
          <c:yVal>
            <c:numRef>
              <c:f>'7. Hide Graph Calc'!$D$8</c:f>
              <c:numCache>
                <c:formatCode>General</c:formatCode>
                <c:ptCount val="1"/>
                <c:pt idx="0">
                  <c:v>2.25</c:v>
                </c:pt>
              </c:numCache>
            </c:numRef>
          </c:yVal>
          <c:smooth val="0"/>
          <c:extLst>
            <c:ext xmlns:c16="http://schemas.microsoft.com/office/drawing/2014/chart" uri="{C3380CC4-5D6E-409C-BE32-E72D297353CC}">
              <c16:uniqueId val="{00000000-A5EE-4A2D-94E2-5E45969E20A6}"/>
            </c:ext>
          </c:extLst>
        </c:ser>
        <c:dLbls>
          <c:showLegendKey val="0"/>
          <c:showVal val="1"/>
          <c:showCatName val="0"/>
          <c:showSerName val="0"/>
          <c:showPercent val="0"/>
          <c:showBubbleSize val="0"/>
        </c:dLbls>
        <c:axId val="417051392"/>
        <c:axId val="417051784"/>
      </c:scatterChart>
      <c:valAx>
        <c:axId val="417051392"/>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7051784"/>
        <c:crosses val="autoZero"/>
        <c:crossBetween val="midCat"/>
        <c:majorUnit val="0.2"/>
      </c:valAx>
      <c:valAx>
        <c:axId val="417051784"/>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7051392"/>
        <c:crosses val="autoZero"/>
        <c:crossBetween val="midCat"/>
        <c:majorUnit val="0.2"/>
      </c:valAx>
      <c:spPr>
        <a:blipFill>
          <a:blip xmlns:r="http://schemas.openxmlformats.org/officeDocument/2006/relationships" r:embed="rId1"/>
          <a:stretch>
            <a:fillRect/>
          </a:stretch>
        </a:blipFill>
      </c:spPr>
    </c:plotArea>
    <c:plotVisOnly val="1"/>
    <c:dispBlanksAs val="gap"/>
    <c:showDLblsOverMax val="0"/>
  </c:chart>
  <c:printSettings>
    <c:headerFooter/>
    <c:pageMargins b="0.75000000000000733" l="0.70000000000000062" r="0.70000000000000062" t="0.75000000000000733" header="0.30000000000000032" footer="0.30000000000000032"/>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03339980615188E-2"/>
          <c:y val="3.1698842783838402E-2"/>
          <c:w val="0.89023789917443652"/>
          <c:h val="0.82801688332855605"/>
        </c:manualLayout>
      </c:layout>
      <c:scatterChart>
        <c:scatterStyle val="lineMarker"/>
        <c:varyColors val="0"/>
        <c:ser>
          <c:idx val="1"/>
          <c:order val="0"/>
          <c:tx>
            <c:strRef>
              <c:f>'7. Hide Graph Calc'!$B$9</c:f>
              <c:strCache>
                <c:ptCount val="1"/>
                <c:pt idx="0">
                  <c:v>0</c:v>
                </c:pt>
              </c:strCache>
            </c:strRef>
          </c:tx>
          <c:spPr>
            <a:ln w="28575">
              <a:noFill/>
            </a:ln>
          </c:spPr>
          <c:dLbls>
            <c:spPr>
              <a:noFill/>
              <a:ln>
                <a:noFill/>
              </a:ln>
              <a:effectLst/>
            </c:spPr>
            <c:txPr>
              <a:bodyPr/>
              <a:lstStyle/>
              <a:p>
                <a:pPr>
                  <a:defRPr sz="1200"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'7. Hide Graph Calc'!$C$9</c:f>
              <c:numCache>
                <c:formatCode>General</c:formatCode>
                <c:ptCount val="1"/>
                <c:pt idx="0">
                  <c:v>1.3333333333333333</c:v>
                </c:pt>
              </c:numCache>
            </c:numRef>
          </c:xVal>
          <c:yVal>
            <c:numRef>
              <c:f>'7. Hide Graph Calc'!$D$9</c:f>
              <c:numCache>
                <c:formatCode>General</c:formatCode>
                <c:ptCount val="1"/>
                <c:pt idx="0">
                  <c:v>2.2916666666666665</c:v>
                </c:pt>
              </c:numCache>
            </c:numRef>
          </c:yVal>
          <c:smooth val="0"/>
          <c:extLst>
            <c:ext xmlns:c16="http://schemas.microsoft.com/office/drawing/2014/chart" uri="{C3380CC4-5D6E-409C-BE32-E72D297353CC}">
              <c16:uniqueId val="{00000000-9F2F-4F2E-A938-652E8FADDA6F}"/>
            </c:ext>
          </c:extLst>
        </c:ser>
        <c:dLbls>
          <c:showLegendKey val="0"/>
          <c:showVal val="1"/>
          <c:showCatName val="0"/>
          <c:showSerName val="0"/>
          <c:showPercent val="0"/>
          <c:showBubbleSize val="0"/>
        </c:dLbls>
        <c:axId val="416931384"/>
        <c:axId val="416930992"/>
      </c:scatterChart>
      <c:valAx>
        <c:axId val="416931384"/>
        <c:scaling>
          <c:orientation val="minMax"/>
          <c:max val="3.5"/>
          <c:min val="0.5"/>
        </c:scaling>
        <c:delete val="1"/>
        <c:axPos val="b"/>
        <c:title>
          <c:tx>
            <c:rich>
              <a:bodyPr/>
              <a:lstStyle/>
              <a:p>
                <a:pPr>
                  <a:defRPr/>
                </a:pPr>
                <a:r>
                  <a:rPr lang="en-US"/>
                  <a:t>Readiness</a:t>
                </a:r>
              </a:p>
            </c:rich>
          </c:tx>
          <c:overlay val="0"/>
        </c:title>
        <c:numFmt formatCode="General" sourceLinked="1"/>
        <c:majorTickMark val="out"/>
        <c:minorTickMark val="none"/>
        <c:tickLblPos val="nextTo"/>
        <c:crossAx val="416930992"/>
        <c:crosses val="autoZero"/>
        <c:crossBetween val="midCat"/>
        <c:majorUnit val="0.2"/>
      </c:valAx>
      <c:valAx>
        <c:axId val="416930992"/>
        <c:scaling>
          <c:orientation val="minMax"/>
          <c:max val="3.5"/>
          <c:min val="0.5"/>
        </c:scaling>
        <c:delete val="1"/>
        <c:axPos val="l"/>
        <c:title>
          <c:tx>
            <c:rich>
              <a:bodyPr rot="-5400000" vert="horz"/>
              <a:lstStyle/>
              <a:p>
                <a:pPr>
                  <a:defRPr/>
                </a:pPr>
                <a:r>
                  <a:rPr lang="en-US"/>
                  <a:t>Opportunities</a:t>
                </a:r>
              </a:p>
            </c:rich>
          </c:tx>
          <c:overlay val="0"/>
        </c:title>
        <c:numFmt formatCode="General" sourceLinked="1"/>
        <c:majorTickMark val="out"/>
        <c:minorTickMark val="none"/>
        <c:tickLblPos val="nextTo"/>
        <c:crossAx val="416931384"/>
        <c:crosses val="autoZero"/>
        <c:crossBetween val="midCat"/>
        <c:majorUnit val="0.2"/>
      </c:val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000000000000733" l="0.70000000000000062" r="0.70000000000000062" t="0.75000000000000733" header="0.30000000000000032" footer="0.30000000000000032"/>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46.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chart" Target="../charts/chart44.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s>
</file>

<file path=xl/drawings/_rels/drawing48.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8" Type="http://schemas.openxmlformats.org/officeDocument/2006/relationships/chart" Target="../charts/chart8.xml"/><Relationship Id="rId3"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3</xdr:row>
      <xdr:rowOff>114300</xdr:rowOff>
    </xdr:from>
    <xdr:to>
      <xdr:col>13</xdr:col>
      <xdr:colOff>543014</xdr:colOff>
      <xdr:row>6</xdr:row>
      <xdr:rowOff>1100989</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cstate="print"/>
        <a:stretch>
          <a:fillRect/>
        </a:stretch>
      </xdr:blipFill>
      <xdr:spPr>
        <a:xfrm>
          <a:off x="2628900" y="1819275"/>
          <a:ext cx="5419814" cy="3225064"/>
        </a:xfrm>
        <a:prstGeom prst="rect">
          <a:avLst/>
        </a:prstGeom>
      </xdr:spPr>
    </xdr:pic>
    <xdr:clientData/>
  </xdr:twoCellAnchor>
  <xdr:twoCellAnchor editAs="oneCell">
    <xdr:from>
      <xdr:col>8</xdr:col>
      <xdr:colOff>419100</xdr:colOff>
      <xdr:row>3</xdr:row>
      <xdr:rowOff>171450</xdr:rowOff>
    </xdr:from>
    <xdr:to>
      <xdr:col>11</xdr:col>
      <xdr:colOff>297328</xdr:colOff>
      <xdr:row>4</xdr:row>
      <xdr:rowOff>111658</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cstate="print"/>
        <a:stretch>
          <a:fillRect/>
        </a:stretch>
      </xdr:blipFill>
      <xdr:spPr>
        <a:xfrm>
          <a:off x="4876800" y="1876425"/>
          <a:ext cx="1707028" cy="292633"/>
        </a:xfrm>
        <a:prstGeom prst="rect">
          <a:avLst/>
        </a:prstGeom>
      </xdr:spPr>
    </xdr:pic>
    <xdr:clientData/>
  </xdr:twoCellAnchor>
  <xdr:twoCellAnchor editAs="oneCell">
    <xdr:from>
      <xdr:col>1</xdr:col>
      <xdr:colOff>0</xdr:colOff>
      <xdr:row>0</xdr:row>
      <xdr:rowOff>0</xdr:rowOff>
    </xdr:from>
    <xdr:to>
      <xdr:col>14</xdr:col>
      <xdr:colOff>19050</xdr:colOff>
      <xdr:row>0</xdr:row>
      <xdr:rowOff>617300</xdr:rowOff>
    </xdr:to>
    <xdr:pic>
      <xdr:nvPicPr>
        <xdr:cNvPr id="10" name="Picture 9" descr="Excel Header.jpg">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print"/>
        <a:stretch>
          <a:fillRect/>
        </a:stretch>
      </xdr:blipFill>
      <xdr:spPr>
        <a:xfrm>
          <a:off x="190500" y="0"/>
          <a:ext cx="7943850" cy="617300"/>
        </a:xfrm>
        <a:prstGeom prst="rect">
          <a:avLst/>
        </a:prstGeom>
      </xdr:spPr>
    </xdr:pic>
    <xdr:clientData/>
  </xdr:twoCellAnchor>
  <xdr:twoCellAnchor editAs="oneCell">
    <xdr:from>
      <xdr:col>5</xdr:col>
      <xdr:colOff>66676</xdr:colOff>
      <xdr:row>4</xdr:row>
      <xdr:rowOff>104776</xdr:rowOff>
    </xdr:from>
    <xdr:to>
      <xdr:col>13</xdr:col>
      <xdr:colOff>440480</xdr:colOff>
      <xdr:row>6</xdr:row>
      <xdr:rowOff>1000868</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
        <a:stretch>
          <a:fillRect/>
        </a:stretch>
      </xdr:blipFill>
      <xdr:spPr>
        <a:xfrm>
          <a:off x="2695576" y="2600326"/>
          <a:ext cx="5250604" cy="2782042"/>
        </a:xfrm>
        <a:prstGeom prst="rect">
          <a:avLst/>
        </a:prstGeom>
      </xdr:spPr>
    </xdr:pic>
    <xdr:clientData/>
  </xdr:twoCellAnchor>
  <xdr:twoCellAnchor editAs="oneCell">
    <xdr:from>
      <xdr:col>1</xdr:col>
      <xdr:colOff>142875</xdr:colOff>
      <xdr:row>9</xdr:row>
      <xdr:rowOff>87862</xdr:rowOff>
    </xdr:from>
    <xdr:to>
      <xdr:col>13</xdr:col>
      <xdr:colOff>390525</xdr:colOff>
      <xdr:row>10</xdr:row>
      <xdr:rowOff>3105149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
        <a:stretch>
          <a:fillRect/>
        </a:stretch>
      </xdr:blipFill>
      <xdr:spPr>
        <a:xfrm>
          <a:off x="333375" y="6593437"/>
          <a:ext cx="7562850" cy="3150637"/>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11.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12.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13.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14.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15.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16.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17.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18.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19.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0</xdr:colOff>
      <xdr:row>6</xdr:row>
      <xdr:rowOff>1</xdr:rowOff>
    </xdr:from>
    <xdr:to>
      <xdr:col>4</xdr:col>
      <xdr:colOff>85725</xdr:colOff>
      <xdr:row>8</xdr:row>
      <xdr:rowOff>211667</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190500" y="1752601"/>
          <a:ext cx="8486775" cy="668866"/>
          <a:chOff x="491081" y="2204864"/>
          <a:chExt cx="7741046" cy="2016224"/>
        </a:xfrm>
      </xdr:grpSpPr>
      <xdr:sp macro="" textlink="">
        <xdr:nvSpPr>
          <xdr:cNvPr id="3" name="Rectangle 2">
            <a:extLst>
              <a:ext uri="{FF2B5EF4-FFF2-40B4-BE49-F238E27FC236}">
                <a16:creationId xmlns:a16="http://schemas.microsoft.com/office/drawing/2014/main" id="{00000000-0008-0000-0100-000003000000}"/>
              </a:ext>
            </a:extLst>
          </xdr:cNvPr>
          <xdr:cNvSpPr/>
        </xdr:nvSpPr>
        <xdr:spPr>
          <a:xfrm>
            <a:off x="491081" y="2204864"/>
            <a:ext cx="7693262" cy="2016224"/>
          </a:xfrm>
          <a:prstGeom prst="rect">
            <a:avLst/>
          </a:pr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p>
        </xdr:txBody>
      </xdr:sp>
      <xdr:sp macro="" textlink="">
        <xdr:nvSpPr>
          <xdr:cNvPr id="4" name="Rectangle 3">
            <a:extLst>
              <a:ext uri="{FF2B5EF4-FFF2-40B4-BE49-F238E27FC236}">
                <a16:creationId xmlns:a16="http://schemas.microsoft.com/office/drawing/2014/main" id="{00000000-0008-0000-0100-000004000000}"/>
              </a:ext>
            </a:extLst>
          </xdr:cNvPr>
          <xdr:cNvSpPr/>
        </xdr:nvSpPr>
        <xdr:spPr>
          <a:xfrm>
            <a:off x="698234" y="2607576"/>
            <a:ext cx="560051" cy="1165459"/>
          </a:xfrm>
          <a:prstGeom prst="rect">
            <a:avLst/>
          </a:prstGeom>
          <a:solidFill>
            <a:srgbClr val="9CB18D"/>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p>
        </xdr:txBody>
      </xdr:sp>
      <xdr:sp macro="" textlink="">
        <xdr:nvSpPr>
          <xdr:cNvPr id="5" name="Rectangle 4">
            <a:extLst>
              <a:ext uri="{FF2B5EF4-FFF2-40B4-BE49-F238E27FC236}">
                <a16:creationId xmlns:a16="http://schemas.microsoft.com/office/drawing/2014/main" id="{00000000-0008-0000-0100-000005000000}"/>
              </a:ext>
            </a:extLst>
          </xdr:cNvPr>
          <xdr:cNvSpPr/>
        </xdr:nvSpPr>
        <xdr:spPr>
          <a:xfrm>
            <a:off x="3019013" y="2607576"/>
            <a:ext cx="560051" cy="1165459"/>
          </a:xfrm>
          <a:prstGeom prst="rect">
            <a:avLst/>
          </a:prstGeom>
          <a:solidFill>
            <a:srgbClr val="E8C77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p>
        </xdr:txBody>
      </xdr:sp>
      <xdr:sp macro="" textlink="">
        <xdr:nvSpPr>
          <xdr:cNvPr id="6" name="Rectangle 5">
            <a:extLst>
              <a:ext uri="{FF2B5EF4-FFF2-40B4-BE49-F238E27FC236}">
                <a16:creationId xmlns:a16="http://schemas.microsoft.com/office/drawing/2014/main" id="{00000000-0008-0000-0100-000006000000}"/>
              </a:ext>
            </a:extLst>
          </xdr:cNvPr>
          <xdr:cNvSpPr/>
        </xdr:nvSpPr>
        <xdr:spPr>
          <a:xfrm>
            <a:off x="5798519" y="2607576"/>
            <a:ext cx="560051" cy="1165459"/>
          </a:xfrm>
          <a:prstGeom prst="rect">
            <a:avLst/>
          </a:prstGeom>
          <a:solidFill>
            <a:srgbClr val="A2413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p>
        </xdr:txBody>
      </xdr:sp>
      <xdr:sp macro="" textlink="">
        <xdr:nvSpPr>
          <xdr:cNvPr id="7" name="Rectangle 6">
            <a:extLst>
              <a:ext uri="{FF2B5EF4-FFF2-40B4-BE49-F238E27FC236}">
                <a16:creationId xmlns:a16="http://schemas.microsoft.com/office/drawing/2014/main" id="{00000000-0008-0000-0100-000007000000}"/>
              </a:ext>
            </a:extLst>
          </xdr:cNvPr>
          <xdr:cNvSpPr/>
        </xdr:nvSpPr>
        <xdr:spPr>
          <a:xfrm>
            <a:off x="1259632" y="2636912"/>
            <a:ext cx="1872208" cy="5040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1000">
                <a:solidFill>
                  <a:schemeClr val="tx1"/>
                </a:solidFill>
                <a:latin typeface="Arial" pitchFamily="34" charset="0"/>
                <a:cs typeface="Arial" pitchFamily="34" charset="0"/>
              </a:rPr>
              <a:t>Low Challenges</a:t>
            </a:r>
          </a:p>
        </xdr:txBody>
      </xdr:sp>
      <xdr:sp macro="" textlink="">
        <xdr:nvSpPr>
          <xdr:cNvPr id="8" name="Rectangle 7">
            <a:extLst>
              <a:ext uri="{FF2B5EF4-FFF2-40B4-BE49-F238E27FC236}">
                <a16:creationId xmlns:a16="http://schemas.microsoft.com/office/drawing/2014/main" id="{00000000-0008-0000-0100-000008000000}"/>
              </a:ext>
            </a:extLst>
          </xdr:cNvPr>
          <xdr:cNvSpPr/>
        </xdr:nvSpPr>
        <xdr:spPr>
          <a:xfrm>
            <a:off x="1259632" y="3212976"/>
            <a:ext cx="1872208" cy="5040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1000">
                <a:solidFill>
                  <a:schemeClr val="tx1"/>
                </a:solidFill>
                <a:latin typeface="Arial" pitchFamily="34" charset="0"/>
                <a:cs typeface="Arial" pitchFamily="34" charset="0"/>
              </a:rPr>
              <a:t>High Opportunities</a:t>
            </a:r>
          </a:p>
        </xdr:txBody>
      </xdr:sp>
      <xdr:sp macro="" textlink="">
        <xdr:nvSpPr>
          <xdr:cNvPr id="9" name="Rectangle 8">
            <a:extLst>
              <a:ext uri="{FF2B5EF4-FFF2-40B4-BE49-F238E27FC236}">
                <a16:creationId xmlns:a16="http://schemas.microsoft.com/office/drawing/2014/main" id="{00000000-0008-0000-0100-000009000000}"/>
              </a:ext>
            </a:extLst>
          </xdr:cNvPr>
          <xdr:cNvSpPr/>
        </xdr:nvSpPr>
        <xdr:spPr>
          <a:xfrm>
            <a:off x="3580411" y="2636913"/>
            <a:ext cx="1872208" cy="504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1000">
                <a:solidFill>
                  <a:schemeClr val="tx1"/>
                </a:solidFill>
                <a:latin typeface="Arial" pitchFamily="34" charset="0"/>
                <a:cs typeface="Arial" pitchFamily="34" charset="0"/>
              </a:rPr>
              <a:t>Significant Challenges</a:t>
            </a:r>
          </a:p>
        </xdr:txBody>
      </xdr:sp>
      <xdr:sp macro="" textlink="">
        <xdr:nvSpPr>
          <xdr:cNvPr id="10" name="Rectangle 9">
            <a:extLst>
              <a:ext uri="{FF2B5EF4-FFF2-40B4-BE49-F238E27FC236}">
                <a16:creationId xmlns:a16="http://schemas.microsoft.com/office/drawing/2014/main" id="{00000000-0008-0000-0100-00000A000000}"/>
              </a:ext>
            </a:extLst>
          </xdr:cNvPr>
          <xdr:cNvSpPr/>
        </xdr:nvSpPr>
        <xdr:spPr>
          <a:xfrm>
            <a:off x="3580411" y="3212976"/>
            <a:ext cx="1872208" cy="504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1000">
                <a:solidFill>
                  <a:schemeClr val="tx1"/>
                </a:solidFill>
                <a:latin typeface="Arial" pitchFamily="34" charset="0"/>
                <a:cs typeface="Arial" pitchFamily="34" charset="0"/>
              </a:rPr>
              <a:t>Medium Opportunities</a:t>
            </a:r>
          </a:p>
        </xdr:txBody>
      </xdr:sp>
      <xdr:sp macro="" textlink="">
        <xdr:nvSpPr>
          <xdr:cNvPr id="11" name="Rectangle 10">
            <a:extLst>
              <a:ext uri="{FF2B5EF4-FFF2-40B4-BE49-F238E27FC236}">
                <a16:creationId xmlns:a16="http://schemas.microsoft.com/office/drawing/2014/main" id="{00000000-0008-0000-0100-00000B000000}"/>
              </a:ext>
            </a:extLst>
          </xdr:cNvPr>
          <xdr:cNvSpPr/>
        </xdr:nvSpPr>
        <xdr:spPr>
          <a:xfrm>
            <a:off x="6359919" y="2636913"/>
            <a:ext cx="1872208" cy="504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1000">
                <a:solidFill>
                  <a:schemeClr val="tx1"/>
                </a:solidFill>
                <a:latin typeface="Arial" pitchFamily="34" charset="0"/>
                <a:cs typeface="Arial" pitchFamily="34" charset="0"/>
              </a:rPr>
              <a:t>Major Challenges</a:t>
            </a:r>
          </a:p>
        </xdr:txBody>
      </xdr:sp>
      <xdr:sp macro="" textlink="">
        <xdr:nvSpPr>
          <xdr:cNvPr id="12" name="Rectangle 11">
            <a:extLst>
              <a:ext uri="{FF2B5EF4-FFF2-40B4-BE49-F238E27FC236}">
                <a16:creationId xmlns:a16="http://schemas.microsoft.com/office/drawing/2014/main" id="{00000000-0008-0000-0100-00000C000000}"/>
              </a:ext>
            </a:extLst>
          </xdr:cNvPr>
          <xdr:cNvSpPr/>
        </xdr:nvSpPr>
        <xdr:spPr>
          <a:xfrm>
            <a:off x="6359919" y="3212976"/>
            <a:ext cx="1872208" cy="504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1000">
                <a:solidFill>
                  <a:schemeClr val="tx1"/>
                </a:solidFill>
                <a:latin typeface="Arial" pitchFamily="34" charset="0"/>
                <a:cs typeface="Arial" pitchFamily="34" charset="0"/>
              </a:rPr>
              <a:t>Opportunities not clear</a:t>
            </a: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21.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22.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23.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24.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25.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26.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27.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28.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29.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0</xdr:colOff>
      <xdr:row>4</xdr:row>
      <xdr:rowOff>0</xdr:rowOff>
    </xdr:from>
    <xdr:to>
      <xdr:col>10</xdr:col>
      <xdr:colOff>38099</xdr:colOff>
      <xdr:row>7</xdr:row>
      <xdr:rowOff>69161</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190500" y="1009650"/>
          <a:ext cx="5972174" cy="554936"/>
          <a:chOff x="491081" y="2204864"/>
          <a:chExt cx="7741046" cy="2016224"/>
        </a:xfrm>
      </xdr:grpSpPr>
      <xdr:sp macro="" textlink="">
        <xdr:nvSpPr>
          <xdr:cNvPr id="3" name="Rectangle 2">
            <a:extLst>
              <a:ext uri="{FF2B5EF4-FFF2-40B4-BE49-F238E27FC236}">
                <a16:creationId xmlns:a16="http://schemas.microsoft.com/office/drawing/2014/main" id="{00000000-0008-0000-0500-000003000000}"/>
              </a:ext>
            </a:extLst>
          </xdr:cNvPr>
          <xdr:cNvSpPr/>
        </xdr:nvSpPr>
        <xdr:spPr>
          <a:xfrm>
            <a:off x="491081" y="2204864"/>
            <a:ext cx="7693262" cy="2016224"/>
          </a:xfrm>
          <a:prstGeom prst="rect">
            <a:avLst/>
          </a:pr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p>
        </xdr:txBody>
      </xdr:sp>
      <xdr:sp macro="" textlink="">
        <xdr:nvSpPr>
          <xdr:cNvPr id="4" name="Rectangle 3">
            <a:extLst>
              <a:ext uri="{FF2B5EF4-FFF2-40B4-BE49-F238E27FC236}">
                <a16:creationId xmlns:a16="http://schemas.microsoft.com/office/drawing/2014/main" id="{00000000-0008-0000-0500-000004000000}"/>
              </a:ext>
            </a:extLst>
          </xdr:cNvPr>
          <xdr:cNvSpPr/>
        </xdr:nvSpPr>
        <xdr:spPr>
          <a:xfrm>
            <a:off x="698234" y="2607576"/>
            <a:ext cx="560051" cy="1165459"/>
          </a:xfrm>
          <a:prstGeom prst="rect">
            <a:avLst/>
          </a:prstGeom>
          <a:solidFill>
            <a:srgbClr val="9CB18D"/>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p>
        </xdr:txBody>
      </xdr:sp>
      <xdr:sp macro="" textlink="">
        <xdr:nvSpPr>
          <xdr:cNvPr id="5" name="Rectangle 4">
            <a:extLst>
              <a:ext uri="{FF2B5EF4-FFF2-40B4-BE49-F238E27FC236}">
                <a16:creationId xmlns:a16="http://schemas.microsoft.com/office/drawing/2014/main" id="{00000000-0008-0000-0500-000005000000}"/>
              </a:ext>
            </a:extLst>
          </xdr:cNvPr>
          <xdr:cNvSpPr/>
        </xdr:nvSpPr>
        <xdr:spPr>
          <a:xfrm>
            <a:off x="3019013" y="2607576"/>
            <a:ext cx="560051" cy="1165459"/>
          </a:xfrm>
          <a:prstGeom prst="rect">
            <a:avLst/>
          </a:prstGeom>
          <a:solidFill>
            <a:srgbClr val="E8C77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p>
        </xdr:txBody>
      </xdr:sp>
      <xdr:sp macro="" textlink="">
        <xdr:nvSpPr>
          <xdr:cNvPr id="6" name="Rectangle 5">
            <a:extLst>
              <a:ext uri="{FF2B5EF4-FFF2-40B4-BE49-F238E27FC236}">
                <a16:creationId xmlns:a16="http://schemas.microsoft.com/office/drawing/2014/main" id="{00000000-0008-0000-0500-000006000000}"/>
              </a:ext>
            </a:extLst>
          </xdr:cNvPr>
          <xdr:cNvSpPr/>
        </xdr:nvSpPr>
        <xdr:spPr>
          <a:xfrm>
            <a:off x="5798519" y="2607576"/>
            <a:ext cx="560051" cy="1165459"/>
          </a:xfrm>
          <a:prstGeom prst="rect">
            <a:avLst/>
          </a:prstGeom>
          <a:solidFill>
            <a:srgbClr val="A2413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p>
        </xdr:txBody>
      </xdr:sp>
      <xdr:sp macro="" textlink="">
        <xdr:nvSpPr>
          <xdr:cNvPr id="7" name="Rectangle 6">
            <a:extLst>
              <a:ext uri="{FF2B5EF4-FFF2-40B4-BE49-F238E27FC236}">
                <a16:creationId xmlns:a16="http://schemas.microsoft.com/office/drawing/2014/main" id="{00000000-0008-0000-0500-000007000000}"/>
              </a:ext>
            </a:extLst>
          </xdr:cNvPr>
          <xdr:cNvSpPr/>
        </xdr:nvSpPr>
        <xdr:spPr>
          <a:xfrm>
            <a:off x="1259632" y="2636912"/>
            <a:ext cx="1872208" cy="5040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900">
                <a:solidFill>
                  <a:schemeClr val="tx1"/>
                </a:solidFill>
                <a:latin typeface="Arial" pitchFamily="34" charset="0"/>
                <a:cs typeface="Arial" pitchFamily="34" charset="0"/>
              </a:rPr>
              <a:t>Low Challenges</a:t>
            </a:r>
          </a:p>
        </xdr:txBody>
      </xdr:sp>
      <xdr:sp macro="" textlink="">
        <xdr:nvSpPr>
          <xdr:cNvPr id="8" name="Rectangle 7">
            <a:extLst>
              <a:ext uri="{FF2B5EF4-FFF2-40B4-BE49-F238E27FC236}">
                <a16:creationId xmlns:a16="http://schemas.microsoft.com/office/drawing/2014/main" id="{00000000-0008-0000-0500-000008000000}"/>
              </a:ext>
            </a:extLst>
          </xdr:cNvPr>
          <xdr:cNvSpPr/>
        </xdr:nvSpPr>
        <xdr:spPr>
          <a:xfrm>
            <a:off x="1259632" y="3212976"/>
            <a:ext cx="1872208" cy="5040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900">
                <a:solidFill>
                  <a:schemeClr val="tx1"/>
                </a:solidFill>
                <a:latin typeface="Arial" pitchFamily="34" charset="0"/>
                <a:cs typeface="Arial" pitchFamily="34" charset="0"/>
              </a:rPr>
              <a:t>High Opportunities</a:t>
            </a:r>
          </a:p>
        </xdr:txBody>
      </xdr:sp>
      <xdr:sp macro="" textlink="">
        <xdr:nvSpPr>
          <xdr:cNvPr id="9" name="Rectangle 8">
            <a:extLst>
              <a:ext uri="{FF2B5EF4-FFF2-40B4-BE49-F238E27FC236}">
                <a16:creationId xmlns:a16="http://schemas.microsoft.com/office/drawing/2014/main" id="{00000000-0008-0000-0500-000009000000}"/>
              </a:ext>
            </a:extLst>
          </xdr:cNvPr>
          <xdr:cNvSpPr/>
        </xdr:nvSpPr>
        <xdr:spPr>
          <a:xfrm>
            <a:off x="3580411" y="2636913"/>
            <a:ext cx="1872208" cy="504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900">
                <a:solidFill>
                  <a:schemeClr val="tx1"/>
                </a:solidFill>
                <a:latin typeface="Arial" pitchFamily="34" charset="0"/>
                <a:cs typeface="Arial" pitchFamily="34" charset="0"/>
              </a:rPr>
              <a:t>Significant Challenges</a:t>
            </a:r>
          </a:p>
        </xdr:txBody>
      </xdr:sp>
      <xdr:sp macro="" textlink="">
        <xdr:nvSpPr>
          <xdr:cNvPr id="10" name="Rectangle 9">
            <a:extLst>
              <a:ext uri="{FF2B5EF4-FFF2-40B4-BE49-F238E27FC236}">
                <a16:creationId xmlns:a16="http://schemas.microsoft.com/office/drawing/2014/main" id="{00000000-0008-0000-0500-00000A000000}"/>
              </a:ext>
            </a:extLst>
          </xdr:cNvPr>
          <xdr:cNvSpPr/>
        </xdr:nvSpPr>
        <xdr:spPr>
          <a:xfrm>
            <a:off x="3580411" y="3212976"/>
            <a:ext cx="1872208" cy="504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900">
                <a:solidFill>
                  <a:schemeClr val="tx1"/>
                </a:solidFill>
                <a:latin typeface="Arial" pitchFamily="34" charset="0"/>
                <a:cs typeface="Arial" pitchFamily="34" charset="0"/>
              </a:rPr>
              <a:t>Medium Opportunities</a:t>
            </a:r>
          </a:p>
        </xdr:txBody>
      </xdr:sp>
      <xdr:sp macro="" textlink="">
        <xdr:nvSpPr>
          <xdr:cNvPr id="11" name="Rectangle 10">
            <a:extLst>
              <a:ext uri="{FF2B5EF4-FFF2-40B4-BE49-F238E27FC236}">
                <a16:creationId xmlns:a16="http://schemas.microsoft.com/office/drawing/2014/main" id="{00000000-0008-0000-0500-00000B000000}"/>
              </a:ext>
            </a:extLst>
          </xdr:cNvPr>
          <xdr:cNvSpPr/>
        </xdr:nvSpPr>
        <xdr:spPr>
          <a:xfrm>
            <a:off x="6359919" y="2636913"/>
            <a:ext cx="1872208" cy="504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900">
                <a:solidFill>
                  <a:schemeClr val="tx1"/>
                </a:solidFill>
                <a:latin typeface="Arial" pitchFamily="34" charset="0"/>
                <a:cs typeface="Arial" pitchFamily="34" charset="0"/>
              </a:rPr>
              <a:t>Major Challenges</a:t>
            </a:r>
          </a:p>
        </xdr:txBody>
      </xdr:sp>
      <xdr:sp macro="" textlink="">
        <xdr:nvSpPr>
          <xdr:cNvPr id="12" name="Rectangle 11">
            <a:extLst>
              <a:ext uri="{FF2B5EF4-FFF2-40B4-BE49-F238E27FC236}">
                <a16:creationId xmlns:a16="http://schemas.microsoft.com/office/drawing/2014/main" id="{00000000-0008-0000-0500-00000C000000}"/>
              </a:ext>
            </a:extLst>
          </xdr:cNvPr>
          <xdr:cNvSpPr/>
        </xdr:nvSpPr>
        <xdr:spPr>
          <a:xfrm>
            <a:off x="6359919" y="3212976"/>
            <a:ext cx="1872208" cy="504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900">
                <a:solidFill>
                  <a:schemeClr val="tx1"/>
                </a:solidFill>
                <a:latin typeface="Arial" pitchFamily="34" charset="0"/>
                <a:cs typeface="Arial" pitchFamily="34" charset="0"/>
              </a:rPr>
              <a:t>Opportunities Not Clear</a:t>
            </a:r>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31.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32.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33.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34.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35.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36.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37.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38.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39.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0</xdr:colOff>
      <xdr:row>6</xdr:row>
      <xdr:rowOff>4081</xdr:rowOff>
    </xdr:from>
    <xdr:to>
      <xdr:col>9</xdr:col>
      <xdr:colOff>66675</xdr:colOff>
      <xdr:row>9</xdr:row>
      <xdr:rowOff>163284</xdr:rowOff>
    </xdr:to>
    <xdr:grpSp>
      <xdr:nvGrpSpPr>
        <xdr:cNvPr id="35" name="Group 34">
          <a:extLst>
            <a:ext uri="{FF2B5EF4-FFF2-40B4-BE49-F238E27FC236}">
              <a16:creationId xmlns:a16="http://schemas.microsoft.com/office/drawing/2014/main" id="{00000000-0008-0000-0900-000023000000}"/>
            </a:ext>
          </a:extLst>
        </xdr:cNvPr>
        <xdr:cNvGrpSpPr/>
      </xdr:nvGrpSpPr>
      <xdr:grpSpPr>
        <a:xfrm>
          <a:off x="190500" y="1994806"/>
          <a:ext cx="7229475" cy="845003"/>
          <a:chOff x="491081" y="2204864"/>
          <a:chExt cx="7741046" cy="2016224"/>
        </a:xfrm>
      </xdr:grpSpPr>
      <xdr:sp macro="" textlink="">
        <xdr:nvSpPr>
          <xdr:cNvPr id="36" name="Rectangle 35">
            <a:extLst>
              <a:ext uri="{FF2B5EF4-FFF2-40B4-BE49-F238E27FC236}">
                <a16:creationId xmlns:a16="http://schemas.microsoft.com/office/drawing/2014/main" id="{00000000-0008-0000-0900-000024000000}"/>
              </a:ext>
            </a:extLst>
          </xdr:cNvPr>
          <xdr:cNvSpPr/>
        </xdr:nvSpPr>
        <xdr:spPr>
          <a:xfrm>
            <a:off x="491081" y="2204864"/>
            <a:ext cx="7693262" cy="2016224"/>
          </a:xfrm>
          <a:prstGeom prst="rect">
            <a:avLst/>
          </a:pr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p>
        </xdr:txBody>
      </xdr:sp>
      <xdr:sp macro="" textlink="">
        <xdr:nvSpPr>
          <xdr:cNvPr id="37" name="Rectangle 36">
            <a:extLst>
              <a:ext uri="{FF2B5EF4-FFF2-40B4-BE49-F238E27FC236}">
                <a16:creationId xmlns:a16="http://schemas.microsoft.com/office/drawing/2014/main" id="{00000000-0008-0000-0900-000025000000}"/>
              </a:ext>
            </a:extLst>
          </xdr:cNvPr>
          <xdr:cNvSpPr/>
        </xdr:nvSpPr>
        <xdr:spPr>
          <a:xfrm>
            <a:off x="698234" y="2607576"/>
            <a:ext cx="560051" cy="1165459"/>
          </a:xfrm>
          <a:prstGeom prst="rect">
            <a:avLst/>
          </a:prstGeom>
          <a:solidFill>
            <a:srgbClr val="9CB18D"/>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p>
        </xdr:txBody>
      </xdr:sp>
      <xdr:sp macro="" textlink="">
        <xdr:nvSpPr>
          <xdr:cNvPr id="38" name="Rectangle 37">
            <a:extLst>
              <a:ext uri="{FF2B5EF4-FFF2-40B4-BE49-F238E27FC236}">
                <a16:creationId xmlns:a16="http://schemas.microsoft.com/office/drawing/2014/main" id="{00000000-0008-0000-0900-000026000000}"/>
              </a:ext>
            </a:extLst>
          </xdr:cNvPr>
          <xdr:cNvSpPr/>
        </xdr:nvSpPr>
        <xdr:spPr>
          <a:xfrm>
            <a:off x="3019013" y="2607576"/>
            <a:ext cx="560051" cy="1165459"/>
          </a:xfrm>
          <a:prstGeom prst="rect">
            <a:avLst/>
          </a:prstGeom>
          <a:solidFill>
            <a:srgbClr val="E8C77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p>
        </xdr:txBody>
      </xdr:sp>
      <xdr:sp macro="" textlink="">
        <xdr:nvSpPr>
          <xdr:cNvPr id="39" name="Rectangle 38">
            <a:extLst>
              <a:ext uri="{FF2B5EF4-FFF2-40B4-BE49-F238E27FC236}">
                <a16:creationId xmlns:a16="http://schemas.microsoft.com/office/drawing/2014/main" id="{00000000-0008-0000-0900-000027000000}"/>
              </a:ext>
            </a:extLst>
          </xdr:cNvPr>
          <xdr:cNvSpPr/>
        </xdr:nvSpPr>
        <xdr:spPr>
          <a:xfrm>
            <a:off x="5798519" y="2607576"/>
            <a:ext cx="560051" cy="1165459"/>
          </a:xfrm>
          <a:prstGeom prst="rect">
            <a:avLst/>
          </a:prstGeom>
          <a:solidFill>
            <a:srgbClr val="A2413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p>
        </xdr:txBody>
      </xdr:sp>
      <xdr:sp macro="" textlink="">
        <xdr:nvSpPr>
          <xdr:cNvPr id="40" name="Rectangle 39">
            <a:extLst>
              <a:ext uri="{FF2B5EF4-FFF2-40B4-BE49-F238E27FC236}">
                <a16:creationId xmlns:a16="http://schemas.microsoft.com/office/drawing/2014/main" id="{00000000-0008-0000-0900-000028000000}"/>
              </a:ext>
            </a:extLst>
          </xdr:cNvPr>
          <xdr:cNvSpPr/>
        </xdr:nvSpPr>
        <xdr:spPr>
          <a:xfrm>
            <a:off x="1259632" y="2636912"/>
            <a:ext cx="1872208" cy="5040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1200">
                <a:solidFill>
                  <a:schemeClr val="tx1"/>
                </a:solidFill>
                <a:latin typeface="Arial" panose="020B0604020202020204" pitchFamily="34" charset="0"/>
                <a:cs typeface="Arial" panose="020B0604020202020204" pitchFamily="34" charset="0"/>
              </a:rPr>
              <a:t>Low Challenges</a:t>
            </a:r>
          </a:p>
        </xdr:txBody>
      </xdr:sp>
      <xdr:sp macro="" textlink="">
        <xdr:nvSpPr>
          <xdr:cNvPr id="41" name="Rectangle 40">
            <a:extLst>
              <a:ext uri="{FF2B5EF4-FFF2-40B4-BE49-F238E27FC236}">
                <a16:creationId xmlns:a16="http://schemas.microsoft.com/office/drawing/2014/main" id="{00000000-0008-0000-0900-000029000000}"/>
              </a:ext>
            </a:extLst>
          </xdr:cNvPr>
          <xdr:cNvSpPr/>
        </xdr:nvSpPr>
        <xdr:spPr>
          <a:xfrm>
            <a:off x="1259632" y="3212976"/>
            <a:ext cx="1872208" cy="5040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1200">
                <a:solidFill>
                  <a:schemeClr val="tx1"/>
                </a:solidFill>
                <a:latin typeface="Arial" panose="020B0604020202020204" pitchFamily="34" charset="0"/>
                <a:cs typeface="Arial" panose="020B0604020202020204" pitchFamily="34" charset="0"/>
              </a:rPr>
              <a:t>High Opportunities</a:t>
            </a:r>
          </a:p>
        </xdr:txBody>
      </xdr:sp>
      <xdr:sp macro="" textlink="">
        <xdr:nvSpPr>
          <xdr:cNvPr id="42" name="Rectangle 41">
            <a:extLst>
              <a:ext uri="{FF2B5EF4-FFF2-40B4-BE49-F238E27FC236}">
                <a16:creationId xmlns:a16="http://schemas.microsoft.com/office/drawing/2014/main" id="{00000000-0008-0000-0900-00002A000000}"/>
              </a:ext>
            </a:extLst>
          </xdr:cNvPr>
          <xdr:cNvSpPr/>
        </xdr:nvSpPr>
        <xdr:spPr>
          <a:xfrm>
            <a:off x="3580411" y="2636913"/>
            <a:ext cx="1872208" cy="504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1200">
                <a:solidFill>
                  <a:schemeClr val="tx1"/>
                </a:solidFill>
                <a:latin typeface="Arial" panose="020B0604020202020204" pitchFamily="34" charset="0"/>
                <a:cs typeface="Arial" panose="020B0604020202020204" pitchFamily="34" charset="0"/>
              </a:rPr>
              <a:t>Significant Challenges</a:t>
            </a:r>
          </a:p>
        </xdr:txBody>
      </xdr:sp>
      <xdr:sp macro="" textlink="">
        <xdr:nvSpPr>
          <xdr:cNvPr id="43" name="Rectangle 42">
            <a:extLst>
              <a:ext uri="{FF2B5EF4-FFF2-40B4-BE49-F238E27FC236}">
                <a16:creationId xmlns:a16="http://schemas.microsoft.com/office/drawing/2014/main" id="{00000000-0008-0000-0900-00002B000000}"/>
              </a:ext>
            </a:extLst>
          </xdr:cNvPr>
          <xdr:cNvSpPr/>
        </xdr:nvSpPr>
        <xdr:spPr>
          <a:xfrm>
            <a:off x="3580411" y="3212976"/>
            <a:ext cx="1872208" cy="504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1200">
                <a:solidFill>
                  <a:schemeClr val="tx1"/>
                </a:solidFill>
                <a:latin typeface="Arial" panose="020B0604020202020204" pitchFamily="34" charset="0"/>
                <a:cs typeface="Arial" panose="020B0604020202020204" pitchFamily="34" charset="0"/>
              </a:rPr>
              <a:t>Medium Opportunities</a:t>
            </a:r>
          </a:p>
        </xdr:txBody>
      </xdr:sp>
      <xdr:sp macro="" textlink="">
        <xdr:nvSpPr>
          <xdr:cNvPr id="44" name="Rectangle 43">
            <a:extLst>
              <a:ext uri="{FF2B5EF4-FFF2-40B4-BE49-F238E27FC236}">
                <a16:creationId xmlns:a16="http://schemas.microsoft.com/office/drawing/2014/main" id="{00000000-0008-0000-0900-00002C000000}"/>
              </a:ext>
            </a:extLst>
          </xdr:cNvPr>
          <xdr:cNvSpPr/>
        </xdr:nvSpPr>
        <xdr:spPr>
          <a:xfrm>
            <a:off x="6359919" y="2636913"/>
            <a:ext cx="1872208" cy="504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1200">
                <a:solidFill>
                  <a:schemeClr val="tx1"/>
                </a:solidFill>
                <a:latin typeface="Arial" panose="020B0604020202020204" pitchFamily="34" charset="0"/>
                <a:cs typeface="Arial" panose="020B0604020202020204" pitchFamily="34" charset="0"/>
              </a:rPr>
              <a:t>Major Challenges</a:t>
            </a:r>
          </a:p>
        </xdr:txBody>
      </xdr:sp>
      <xdr:sp macro="" textlink="">
        <xdr:nvSpPr>
          <xdr:cNvPr id="45" name="Rectangle 44">
            <a:extLst>
              <a:ext uri="{FF2B5EF4-FFF2-40B4-BE49-F238E27FC236}">
                <a16:creationId xmlns:a16="http://schemas.microsoft.com/office/drawing/2014/main" id="{00000000-0008-0000-0900-00002D000000}"/>
              </a:ext>
            </a:extLst>
          </xdr:cNvPr>
          <xdr:cNvSpPr/>
        </xdr:nvSpPr>
        <xdr:spPr>
          <a:xfrm>
            <a:off x="6359919" y="3212976"/>
            <a:ext cx="1872208" cy="504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1200">
                <a:solidFill>
                  <a:schemeClr val="tx1"/>
                </a:solidFill>
                <a:latin typeface="Arial" panose="020B0604020202020204" pitchFamily="34" charset="0"/>
                <a:cs typeface="Arial" panose="020B0604020202020204" pitchFamily="34" charset="0"/>
              </a:rPr>
              <a:t>Opportunities Not Clear</a:t>
            </a:r>
          </a:p>
        </xdr:txBody>
      </xdr:sp>
    </xdr:grpSp>
    <xdr:clientData/>
  </xdr:twoCellAnchor>
</xdr:wsDr>
</file>

<file path=xl/drawings/drawing40.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41.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42.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43.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44.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45.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46.xml><?xml version="1.0" encoding="utf-8"?>
<xdr:wsDr xmlns:xdr="http://schemas.openxmlformats.org/drawingml/2006/spreadsheetDrawing" xmlns:a="http://schemas.openxmlformats.org/drawingml/2006/main">
  <xdr:twoCellAnchor>
    <xdr:from>
      <xdr:col>10</xdr:col>
      <xdr:colOff>29991</xdr:colOff>
      <xdr:row>6</xdr:row>
      <xdr:rowOff>9525</xdr:rowOff>
    </xdr:from>
    <xdr:to>
      <xdr:col>19</xdr:col>
      <xdr:colOff>1415</xdr:colOff>
      <xdr:row>33</xdr:row>
      <xdr:rowOff>85725</xdr:rowOff>
    </xdr:to>
    <xdr:graphicFrame macro="">
      <xdr:nvGraphicFramePr>
        <xdr:cNvPr id="17" name="Chart 16">
          <a:extLst>
            <a:ext uri="{FF2B5EF4-FFF2-40B4-BE49-F238E27FC236}">
              <a16:creationId xmlns:a16="http://schemas.microsoft.com/office/drawing/2014/main" id="{00000000-0008-0000-0F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9525</xdr:rowOff>
    </xdr:from>
    <xdr:to>
      <xdr:col>9</xdr:col>
      <xdr:colOff>419099</xdr:colOff>
      <xdr:row>33</xdr:row>
      <xdr:rowOff>85725</xdr:rowOff>
    </xdr:to>
    <xdr:graphicFrame macro="">
      <xdr:nvGraphicFramePr>
        <xdr:cNvPr id="16" name="Chart 15">
          <a:extLst>
            <a:ext uri="{FF2B5EF4-FFF2-40B4-BE49-F238E27FC236}">
              <a16:creationId xmlns:a16="http://schemas.microsoft.com/office/drawing/2014/main" id="{00000000-0008-0000-0F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276225</xdr:colOff>
      <xdr:row>29</xdr:row>
      <xdr:rowOff>19050</xdr:rowOff>
    </xdr:from>
    <xdr:ext cx="397929" cy="248851"/>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885825" y="5334000"/>
          <a:ext cx="397929"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l"/>
          <a:r>
            <a:rPr lang="en-CA" sz="1000"/>
            <a:t>Low</a:t>
          </a:r>
        </a:p>
      </xdr:txBody>
    </xdr:sp>
    <xdr:clientData/>
  </xdr:oneCellAnchor>
  <xdr:oneCellAnchor>
    <xdr:from>
      <xdr:col>1</xdr:col>
      <xdr:colOff>38100</xdr:colOff>
      <xdr:row>28</xdr:row>
      <xdr:rowOff>38100</xdr:rowOff>
    </xdr:from>
    <xdr:ext cx="397929" cy="248851"/>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647700" y="5191125"/>
          <a:ext cx="397929"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CA" sz="1000"/>
            <a:t>Low</a:t>
          </a:r>
        </a:p>
      </xdr:txBody>
    </xdr:sp>
    <xdr:clientData/>
  </xdr:oneCellAnchor>
  <xdr:oneCellAnchor>
    <xdr:from>
      <xdr:col>8</xdr:col>
      <xdr:colOff>476250</xdr:colOff>
      <xdr:row>29</xdr:row>
      <xdr:rowOff>19050</xdr:rowOff>
    </xdr:from>
    <xdr:ext cx="421719" cy="248851"/>
    <xdr:sp macro="" textlink="">
      <xdr:nvSpPr>
        <xdr:cNvPr id="7" name="TextBox 6">
          <a:extLst>
            <a:ext uri="{FF2B5EF4-FFF2-40B4-BE49-F238E27FC236}">
              <a16:creationId xmlns:a16="http://schemas.microsoft.com/office/drawing/2014/main" id="{00000000-0008-0000-0F00-000007000000}"/>
            </a:ext>
          </a:extLst>
        </xdr:cNvPr>
        <xdr:cNvSpPr txBox="1"/>
      </xdr:nvSpPr>
      <xdr:spPr>
        <a:xfrm>
          <a:off x="5353050" y="5334000"/>
          <a:ext cx="421719"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l"/>
          <a:r>
            <a:rPr lang="en-CA" sz="1000"/>
            <a:t>High</a:t>
          </a:r>
        </a:p>
      </xdr:txBody>
    </xdr:sp>
    <xdr:clientData/>
  </xdr:oneCellAnchor>
  <xdr:oneCellAnchor>
    <xdr:from>
      <xdr:col>10</xdr:col>
      <xdr:colOff>285750</xdr:colOff>
      <xdr:row>29</xdr:row>
      <xdr:rowOff>9525</xdr:rowOff>
    </xdr:from>
    <xdr:ext cx="397929" cy="248851"/>
    <xdr:sp macro="" textlink="">
      <xdr:nvSpPr>
        <xdr:cNvPr id="8" name="TextBox 7">
          <a:extLst>
            <a:ext uri="{FF2B5EF4-FFF2-40B4-BE49-F238E27FC236}">
              <a16:creationId xmlns:a16="http://schemas.microsoft.com/office/drawing/2014/main" id="{00000000-0008-0000-0F00-000008000000}"/>
            </a:ext>
          </a:extLst>
        </xdr:cNvPr>
        <xdr:cNvSpPr txBox="1"/>
      </xdr:nvSpPr>
      <xdr:spPr>
        <a:xfrm>
          <a:off x="6381750" y="5324475"/>
          <a:ext cx="397929"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l"/>
          <a:r>
            <a:rPr lang="en-CA" sz="1000"/>
            <a:t>Low</a:t>
          </a:r>
        </a:p>
      </xdr:txBody>
    </xdr:sp>
    <xdr:clientData/>
  </xdr:oneCellAnchor>
  <xdr:oneCellAnchor>
    <xdr:from>
      <xdr:col>17</xdr:col>
      <xdr:colOff>485775</xdr:colOff>
      <xdr:row>29</xdr:row>
      <xdr:rowOff>9525</xdr:rowOff>
    </xdr:from>
    <xdr:ext cx="421719" cy="248851"/>
    <xdr:sp macro="" textlink="">
      <xdr:nvSpPr>
        <xdr:cNvPr id="9" name="TextBox 8">
          <a:extLst>
            <a:ext uri="{FF2B5EF4-FFF2-40B4-BE49-F238E27FC236}">
              <a16:creationId xmlns:a16="http://schemas.microsoft.com/office/drawing/2014/main" id="{00000000-0008-0000-0F00-000009000000}"/>
            </a:ext>
          </a:extLst>
        </xdr:cNvPr>
        <xdr:cNvSpPr txBox="1"/>
      </xdr:nvSpPr>
      <xdr:spPr>
        <a:xfrm>
          <a:off x="10848975" y="5324475"/>
          <a:ext cx="421719"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l"/>
          <a:r>
            <a:rPr lang="en-CA" sz="1000"/>
            <a:t>High</a:t>
          </a:r>
        </a:p>
      </xdr:txBody>
    </xdr:sp>
    <xdr:clientData/>
  </xdr:oneCellAnchor>
  <xdr:oneCellAnchor>
    <xdr:from>
      <xdr:col>1</xdr:col>
      <xdr:colOff>38100</xdr:colOff>
      <xdr:row>6</xdr:row>
      <xdr:rowOff>76200</xdr:rowOff>
    </xdr:from>
    <xdr:ext cx="421719" cy="248851"/>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647700" y="1666875"/>
          <a:ext cx="421719"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l"/>
          <a:r>
            <a:rPr lang="en-CA" sz="1000"/>
            <a:t>High</a:t>
          </a:r>
        </a:p>
      </xdr:txBody>
    </xdr:sp>
    <xdr:clientData/>
  </xdr:oneCellAnchor>
  <xdr:oneCellAnchor>
    <xdr:from>
      <xdr:col>10</xdr:col>
      <xdr:colOff>57150</xdr:colOff>
      <xdr:row>28</xdr:row>
      <xdr:rowOff>47625</xdr:rowOff>
    </xdr:from>
    <xdr:ext cx="397929" cy="248851"/>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6153150" y="5200650"/>
          <a:ext cx="397929"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CA" sz="1000"/>
            <a:t>Low</a:t>
          </a:r>
        </a:p>
      </xdr:txBody>
    </xdr:sp>
    <xdr:clientData/>
  </xdr:oneCellAnchor>
  <xdr:oneCellAnchor>
    <xdr:from>
      <xdr:col>10</xdr:col>
      <xdr:colOff>57150</xdr:colOff>
      <xdr:row>6</xdr:row>
      <xdr:rowOff>85725</xdr:rowOff>
    </xdr:from>
    <xdr:ext cx="421719" cy="248851"/>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6153150" y="1676400"/>
          <a:ext cx="421719"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pPr algn="l"/>
          <a:r>
            <a:rPr lang="en-CA" sz="1000"/>
            <a:t>High</a:t>
          </a:r>
        </a:p>
      </xdr:txBody>
    </xdr:sp>
    <xdr:clientData/>
  </xdr:oneCellAnchor>
  <xdr:twoCellAnchor>
    <xdr:from>
      <xdr:col>1</xdr:col>
      <xdr:colOff>0</xdr:colOff>
      <xdr:row>34</xdr:row>
      <xdr:rowOff>81641</xdr:rowOff>
    </xdr:from>
    <xdr:to>
      <xdr:col>9</xdr:col>
      <xdr:colOff>423237</xdr:colOff>
      <xdr:row>62</xdr:row>
      <xdr:rowOff>706</xdr:rowOff>
    </xdr:to>
    <xdr:graphicFrame macro="">
      <xdr:nvGraphicFramePr>
        <xdr:cNvPr id="24" name="Chart 23">
          <a:extLst>
            <a:ext uri="{FF2B5EF4-FFF2-40B4-BE49-F238E27FC236}">
              <a16:creationId xmlns:a16="http://schemas.microsoft.com/office/drawing/2014/main" id="{00000000-0008-0000-0F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8164</xdr:colOff>
      <xdr:row>63</xdr:row>
      <xdr:rowOff>157842</xdr:rowOff>
    </xdr:from>
    <xdr:to>
      <xdr:col>9</xdr:col>
      <xdr:colOff>430040</xdr:colOff>
      <xdr:row>107</xdr:row>
      <xdr:rowOff>133350</xdr:rowOff>
    </xdr:to>
    <xdr:graphicFrame macro="">
      <xdr:nvGraphicFramePr>
        <xdr:cNvPr id="25" name="Chart 24">
          <a:extLst>
            <a:ext uri="{FF2B5EF4-FFF2-40B4-BE49-F238E27FC236}">
              <a16:creationId xmlns:a16="http://schemas.microsoft.com/office/drawing/2014/main" id="{00000000-0008-0000-0F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25853</xdr:colOff>
      <xdr:row>34</xdr:row>
      <xdr:rowOff>81641</xdr:rowOff>
    </xdr:from>
    <xdr:to>
      <xdr:col>19</xdr:col>
      <xdr:colOff>1415</xdr:colOff>
      <xdr:row>62</xdr:row>
      <xdr:rowOff>706</xdr:rowOff>
    </xdr:to>
    <xdr:graphicFrame macro="">
      <xdr:nvGraphicFramePr>
        <xdr:cNvPr id="26" name="Chart 25">
          <a:extLst>
            <a:ext uri="{FF2B5EF4-FFF2-40B4-BE49-F238E27FC236}">
              <a16:creationId xmlns:a16="http://schemas.microsoft.com/office/drawing/2014/main" id="{00000000-0008-0000-0F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27214</xdr:colOff>
      <xdr:row>64</xdr:row>
      <xdr:rowOff>1</xdr:rowOff>
    </xdr:from>
    <xdr:to>
      <xdr:col>19</xdr:col>
      <xdr:colOff>1415</xdr:colOff>
      <xdr:row>107</xdr:row>
      <xdr:rowOff>137434</xdr:rowOff>
    </xdr:to>
    <xdr:graphicFrame macro="">
      <xdr:nvGraphicFramePr>
        <xdr:cNvPr id="27" name="Chart 26">
          <a:extLst>
            <a:ext uri="{FF2B5EF4-FFF2-40B4-BE49-F238E27FC236}">
              <a16:creationId xmlns:a16="http://schemas.microsoft.com/office/drawing/2014/main" id="{00000000-0008-0000-0F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8</xdr:row>
      <xdr:rowOff>57150</xdr:rowOff>
    </xdr:from>
    <xdr:to>
      <xdr:col>3</xdr:col>
      <xdr:colOff>1323975</xdr:colOff>
      <xdr:row>19</xdr:row>
      <xdr:rowOff>200025</xdr:rowOff>
    </xdr:to>
    <xdr:graphicFrame macro="">
      <xdr:nvGraphicFramePr>
        <xdr:cNvPr id="2" name="Chart 3">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1571625</xdr:colOff>
      <xdr:row>8</xdr:row>
      <xdr:rowOff>76200</xdr:rowOff>
    </xdr:from>
    <xdr:to>
      <xdr:col>6</xdr:col>
      <xdr:colOff>190500</xdr:colOff>
      <xdr:row>19</xdr:row>
      <xdr:rowOff>200025</xdr:rowOff>
    </xdr:to>
    <xdr:graphicFrame macro="">
      <xdr:nvGraphicFramePr>
        <xdr:cNvPr id="3" name="Chart 4">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457200</xdr:colOff>
      <xdr:row>8</xdr:row>
      <xdr:rowOff>66675</xdr:rowOff>
    </xdr:from>
    <xdr:to>
      <xdr:col>8</xdr:col>
      <xdr:colOff>9525</xdr:colOff>
      <xdr:row>20</xdr:row>
      <xdr:rowOff>0</xdr:rowOff>
    </xdr:to>
    <xdr:graphicFrame macro="">
      <xdr:nvGraphicFramePr>
        <xdr:cNvPr id="4" name="Chart 5">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xdr:colOff>
      <xdr:row>0</xdr:row>
      <xdr:rowOff>1</xdr:rowOff>
    </xdr:from>
    <xdr:to>
      <xdr:col>13</xdr:col>
      <xdr:colOff>544831</xdr:colOff>
      <xdr:row>54</xdr:row>
      <xdr:rowOff>134098</xdr:rowOff>
    </xdr:to>
    <xdr:grpSp>
      <xdr:nvGrpSpPr>
        <xdr:cNvPr id="2" name="Group 1">
          <a:extLst>
            <a:ext uri="{FF2B5EF4-FFF2-40B4-BE49-F238E27FC236}">
              <a16:creationId xmlns:a16="http://schemas.microsoft.com/office/drawing/2014/main" id="{00000000-0008-0000-1900-000002000000}"/>
            </a:ext>
          </a:extLst>
        </xdr:cNvPr>
        <xdr:cNvGrpSpPr/>
      </xdr:nvGrpSpPr>
      <xdr:grpSpPr>
        <a:xfrm>
          <a:off x="-1" y="1"/>
          <a:ext cx="8050532" cy="9173322"/>
          <a:chOff x="11170226" y="1818410"/>
          <a:chExt cx="8383041" cy="8477546"/>
        </a:xfrm>
      </xdr:grpSpPr>
      <xdr:sp macro="" textlink="">
        <xdr:nvSpPr>
          <xdr:cNvPr id="3" name="Pie 16">
            <a:extLst>
              <a:ext uri="{FF2B5EF4-FFF2-40B4-BE49-F238E27FC236}">
                <a16:creationId xmlns:a16="http://schemas.microsoft.com/office/drawing/2014/main" id="{00000000-0008-0000-1900-000003000000}"/>
              </a:ext>
            </a:extLst>
          </xdr:cNvPr>
          <xdr:cNvSpPr/>
        </xdr:nvSpPr>
        <xdr:spPr>
          <a:xfrm rot="5400000">
            <a:off x="11122974" y="1865662"/>
            <a:ext cx="8477546" cy="8383041"/>
          </a:xfrm>
          <a:custGeom>
            <a:avLst/>
            <a:gdLst>
              <a:gd name="connsiteX0" fmla="*/ 2731294 w 2731294"/>
              <a:gd name="connsiteY0" fmla="*/ 1361480 h 2722960"/>
              <a:gd name="connsiteX1" fmla="*/ 1365647 w 2731294"/>
              <a:gd name="connsiteY1" fmla="*/ 2722960 h 2722960"/>
              <a:gd name="connsiteX2" fmla="*/ 0 w 2731294"/>
              <a:gd name="connsiteY2" fmla="*/ 1361480 h 2722960"/>
              <a:gd name="connsiteX3" fmla="*/ 1365647 w 2731294"/>
              <a:gd name="connsiteY3" fmla="*/ 0 h 2722960"/>
              <a:gd name="connsiteX4" fmla="*/ 1365647 w 2731294"/>
              <a:gd name="connsiteY4" fmla="*/ 1361480 h 2722960"/>
              <a:gd name="connsiteX5" fmla="*/ 2731294 w 2731294"/>
              <a:gd name="connsiteY5" fmla="*/ 1361480 h 2722960"/>
              <a:gd name="connsiteX0" fmla="*/ 2731325 w 2731325"/>
              <a:gd name="connsiteY0" fmla="*/ 87 h 1361567"/>
              <a:gd name="connsiteX1" fmla="*/ 1365678 w 2731325"/>
              <a:gd name="connsiteY1" fmla="*/ 1361567 h 1361567"/>
              <a:gd name="connsiteX2" fmla="*/ 31 w 2731325"/>
              <a:gd name="connsiteY2" fmla="*/ 87 h 1361567"/>
              <a:gd name="connsiteX3" fmla="*/ 1335912 w 2731325"/>
              <a:gd name="connsiteY3" fmla="*/ 1287747 h 1361567"/>
              <a:gd name="connsiteX4" fmla="*/ 1365678 w 2731325"/>
              <a:gd name="connsiteY4" fmla="*/ 87 h 1361567"/>
              <a:gd name="connsiteX5" fmla="*/ 2731325 w 2731325"/>
              <a:gd name="connsiteY5" fmla="*/ 87 h 1361567"/>
              <a:gd name="connsiteX0" fmla="*/ 31 w 2731325"/>
              <a:gd name="connsiteY0" fmla="*/ 87 h 1361567"/>
              <a:gd name="connsiteX1" fmla="*/ 1335912 w 2731325"/>
              <a:gd name="connsiteY1" fmla="*/ 1287747 h 1361567"/>
              <a:gd name="connsiteX2" fmla="*/ 1365678 w 2731325"/>
              <a:gd name="connsiteY2" fmla="*/ 87 h 1361567"/>
              <a:gd name="connsiteX3" fmla="*/ 2731325 w 2731325"/>
              <a:gd name="connsiteY3" fmla="*/ 87 h 1361567"/>
              <a:gd name="connsiteX4" fmla="*/ 1365678 w 2731325"/>
              <a:gd name="connsiteY4" fmla="*/ 1361567 h 1361567"/>
              <a:gd name="connsiteX5" fmla="*/ 91471 w 2731325"/>
              <a:gd name="connsiteY5" fmla="*/ 91527 h 1361567"/>
              <a:gd name="connsiteX0" fmla="*/ 31 w 2731325"/>
              <a:gd name="connsiteY0" fmla="*/ 87 h 1361567"/>
              <a:gd name="connsiteX1" fmla="*/ 1335912 w 2731325"/>
              <a:gd name="connsiteY1" fmla="*/ 1287747 h 1361567"/>
              <a:gd name="connsiteX2" fmla="*/ 1365678 w 2731325"/>
              <a:gd name="connsiteY2" fmla="*/ 87 h 1361567"/>
              <a:gd name="connsiteX3" fmla="*/ 2731325 w 2731325"/>
              <a:gd name="connsiteY3" fmla="*/ 87 h 1361567"/>
              <a:gd name="connsiteX4" fmla="*/ 1365678 w 2731325"/>
              <a:gd name="connsiteY4" fmla="*/ 1361567 h 1361567"/>
              <a:gd name="connsiteX0" fmla="*/ 0 w 1395413"/>
              <a:gd name="connsiteY0" fmla="*/ 1287660 h 1361480"/>
              <a:gd name="connsiteX1" fmla="*/ 29766 w 1395413"/>
              <a:gd name="connsiteY1" fmla="*/ 0 h 1361480"/>
              <a:gd name="connsiteX2" fmla="*/ 1395413 w 1395413"/>
              <a:gd name="connsiteY2" fmla="*/ 0 h 1361480"/>
              <a:gd name="connsiteX3" fmla="*/ 29766 w 1395413"/>
              <a:gd name="connsiteY3" fmla="*/ 1361480 h 1361480"/>
              <a:gd name="connsiteX0" fmla="*/ 0 w 1365647"/>
              <a:gd name="connsiteY0" fmla="*/ 0 h 1361480"/>
              <a:gd name="connsiteX1" fmla="*/ 1365647 w 1365647"/>
              <a:gd name="connsiteY1" fmla="*/ 0 h 1361480"/>
              <a:gd name="connsiteX2" fmla="*/ 0 w 1365647"/>
              <a:gd name="connsiteY2" fmla="*/ 1361480 h 1361480"/>
            </a:gdLst>
            <a:ahLst/>
            <a:cxnLst>
              <a:cxn ang="0">
                <a:pos x="connsiteX0" y="connsiteY0"/>
              </a:cxn>
              <a:cxn ang="0">
                <a:pos x="connsiteX1" y="connsiteY1"/>
              </a:cxn>
              <a:cxn ang="0">
                <a:pos x="connsiteX2" y="connsiteY2"/>
              </a:cxn>
            </a:cxnLst>
            <a:rect l="l" t="t" r="r" b="b"/>
            <a:pathLst>
              <a:path w="1365647" h="1361480">
                <a:moveTo>
                  <a:pt x="0" y="0"/>
                </a:moveTo>
                <a:lnTo>
                  <a:pt x="1365647" y="0"/>
                </a:lnTo>
                <a:cubicBezTo>
                  <a:pt x="1365647" y="751925"/>
                  <a:pt x="754226" y="1361480"/>
                  <a:pt x="0" y="1361480"/>
                </a:cubicBezTo>
              </a:path>
            </a:pathLst>
          </a:custGeom>
          <a:gradFill flip="none" rotWithShape="1">
            <a:gsLst>
              <a:gs pos="62000">
                <a:srgbClr val="A24130"/>
              </a:gs>
              <a:gs pos="44000">
                <a:srgbClr val="C76C39"/>
              </a:gs>
            </a:gsLst>
            <a:path path="circle">
              <a:fillToRect r="100000" b="100000"/>
            </a:path>
            <a:tileRect l="-100000" t="-10000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4" name="Pie 16">
            <a:extLst>
              <a:ext uri="{FF2B5EF4-FFF2-40B4-BE49-F238E27FC236}">
                <a16:creationId xmlns:a16="http://schemas.microsoft.com/office/drawing/2014/main" id="{00000000-0008-0000-1900-000004000000}"/>
              </a:ext>
            </a:extLst>
          </xdr:cNvPr>
          <xdr:cNvSpPr/>
        </xdr:nvSpPr>
        <xdr:spPr>
          <a:xfrm rot="5400000">
            <a:off x="15222649" y="1772726"/>
            <a:ext cx="4283892" cy="4375261"/>
          </a:xfrm>
          <a:custGeom>
            <a:avLst/>
            <a:gdLst>
              <a:gd name="connsiteX0" fmla="*/ 2731294 w 2731294"/>
              <a:gd name="connsiteY0" fmla="*/ 1361480 h 2722960"/>
              <a:gd name="connsiteX1" fmla="*/ 1365647 w 2731294"/>
              <a:gd name="connsiteY1" fmla="*/ 2722960 h 2722960"/>
              <a:gd name="connsiteX2" fmla="*/ 0 w 2731294"/>
              <a:gd name="connsiteY2" fmla="*/ 1361480 h 2722960"/>
              <a:gd name="connsiteX3" fmla="*/ 1365647 w 2731294"/>
              <a:gd name="connsiteY3" fmla="*/ 0 h 2722960"/>
              <a:gd name="connsiteX4" fmla="*/ 1365647 w 2731294"/>
              <a:gd name="connsiteY4" fmla="*/ 1361480 h 2722960"/>
              <a:gd name="connsiteX5" fmla="*/ 2731294 w 2731294"/>
              <a:gd name="connsiteY5" fmla="*/ 1361480 h 2722960"/>
              <a:gd name="connsiteX0" fmla="*/ 2731325 w 2731325"/>
              <a:gd name="connsiteY0" fmla="*/ 87 h 1361567"/>
              <a:gd name="connsiteX1" fmla="*/ 1365678 w 2731325"/>
              <a:gd name="connsiteY1" fmla="*/ 1361567 h 1361567"/>
              <a:gd name="connsiteX2" fmla="*/ 31 w 2731325"/>
              <a:gd name="connsiteY2" fmla="*/ 87 h 1361567"/>
              <a:gd name="connsiteX3" fmla="*/ 1335912 w 2731325"/>
              <a:gd name="connsiteY3" fmla="*/ 1287747 h 1361567"/>
              <a:gd name="connsiteX4" fmla="*/ 1365678 w 2731325"/>
              <a:gd name="connsiteY4" fmla="*/ 87 h 1361567"/>
              <a:gd name="connsiteX5" fmla="*/ 2731325 w 2731325"/>
              <a:gd name="connsiteY5" fmla="*/ 87 h 1361567"/>
              <a:gd name="connsiteX0" fmla="*/ 31 w 2731325"/>
              <a:gd name="connsiteY0" fmla="*/ 87 h 1361567"/>
              <a:gd name="connsiteX1" fmla="*/ 1335912 w 2731325"/>
              <a:gd name="connsiteY1" fmla="*/ 1287747 h 1361567"/>
              <a:gd name="connsiteX2" fmla="*/ 1365678 w 2731325"/>
              <a:gd name="connsiteY2" fmla="*/ 87 h 1361567"/>
              <a:gd name="connsiteX3" fmla="*/ 2731325 w 2731325"/>
              <a:gd name="connsiteY3" fmla="*/ 87 h 1361567"/>
              <a:gd name="connsiteX4" fmla="*/ 1365678 w 2731325"/>
              <a:gd name="connsiteY4" fmla="*/ 1361567 h 1361567"/>
              <a:gd name="connsiteX5" fmla="*/ 91471 w 2731325"/>
              <a:gd name="connsiteY5" fmla="*/ 91527 h 1361567"/>
              <a:gd name="connsiteX0" fmla="*/ 31 w 2731325"/>
              <a:gd name="connsiteY0" fmla="*/ 87 h 1361567"/>
              <a:gd name="connsiteX1" fmla="*/ 1335912 w 2731325"/>
              <a:gd name="connsiteY1" fmla="*/ 1287747 h 1361567"/>
              <a:gd name="connsiteX2" fmla="*/ 1365678 w 2731325"/>
              <a:gd name="connsiteY2" fmla="*/ 87 h 1361567"/>
              <a:gd name="connsiteX3" fmla="*/ 2731325 w 2731325"/>
              <a:gd name="connsiteY3" fmla="*/ 87 h 1361567"/>
              <a:gd name="connsiteX4" fmla="*/ 1365678 w 2731325"/>
              <a:gd name="connsiteY4" fmla="*/ 1361567 h 1361567"/>
              <a:gd name="connsiteX0" fmla="*/ 0 w 1395413"/>
              <a:gd name="connsiteY0" fmla="*/ 1287660 h 1361480"/>
              <a:gd name="connsiteX1" fmla="*/ 29766 w 1395413"/>
              <a:gd name="connsiteY1" fmla="*/ 0 h 1361480"/>
              <a:gd name="connsiteX2" fmla="*/ 1395413 w 1395413"/>
              <a:gd name="connsiteY2" fmla="*/ 0 h 1361480"/>
              <a:gd name="connsiteX3" fmla="*/ 29766 w 1395413"/>
              <a:gd name="connsiteY3" fmla="*/ 1361480 h 1361480"/>
              <a:gd name="connsiteX0" fmla="*/ 0 w 1365647"/>
              <a:gd name="connsiteY0" fmla="*/ 0 h 1361480"/>
              <a:gd name="connsiteX1" fmla="*/ 1365647 w 1365647"/>
              <a:gd name="connsiteY1" fmla="*/ 0 h 1361480"/>
              <a:gd name="connsiteX2" fmla="*/ 0 w 1365647"/>
              <a:gd name="connsiteY2" fmla="*/ 1361480 h 1361480"/>
            </a:gdLst>
            <a:ahLst/>
            <a:cxnLst>
              <a:cxn ang="0">
                <a:pos x="connsiteX0" y="connsiteY0"/>
              </a:cxn>
              <a:cxn ang="0">
                <a:pos x="connsiteX1" y="connsiteY1"/>
              </a:cxn>
              <a:cxn ang="0">
                <a:pos x="connsiteX2" y="connsiteY2"/>
              </a:cxn>
            </a:cxnLst>
            <a:rect l="l" t="t" r="r" b="b"/>
            <a:pathLst>
              <a:path w="1365647" h="1361480">
                <a:moveTo>
                  <a:pt x="0" y="0"/>
                </a:moveTo>
                <a:lnTo>
                  <a:pt x="1365647" y="0"/>
                </a:lnTo>
                <a:cubicBezTo>
                  <a:pt x="1365647" y="751925"/>
                  <a:pt x="754226" y="1361480"/>
                  <a:pt x="0" y="1361480"/>
                </a:cubicBezTo>
              </a:path>
            </a:pathLst>
          </a:custGeom>
          <a:gradFill flip="none" rotWithShape="1">
            <a:gsLst>
              <a:gs pos="37000">
                <a:srgbClr val="D7E164"/>
              </a:gs>
              <a:gs pos="64000">
                <a:srgbClr val="E1B443"/>
              </a:gs>
              <a:gs pos="52000">
                <a:srgbClr val="E8C770"/>
              </a:gs>
            </a:gsLst>
            <a:path path="circle">
              <a:fillToRect r="100000" b="100000"/>
            </a:path>
            <a:tileRect l="-100000" t="-10000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5" name="Pie 16">
            <a:extLst>
              <a:ext uri="{FF2B5EF4-FFF2-40B4-BE49-F238E27FC236}">
                <a16:creationId xmlns:a16="http://schemas.microsoft.com/office/drawing/2014/main" id="{00000000-0008-0000-1900-000005000000}"/>
              </a:ext>
            </a:extLst>
          </xdr:cNvPr>
          <xdr:cNvSpPr/>
        </xdr:nvSpPr>
        <xdr:spPr>
          <a:xfrm rot="5400000">
            <a:off x="16742762" y="1755246"/>
            <a:ext cx="2739014" cy="2879909"/>
          </a:xfrm>
          <a:custGeom>
            <a:avLst/>
            <a:gdLst>
              <a:gd name="connsiteX0" fmla="*/ 2731294 w 2731294"/>
              <a:gd name="connsiteY0" fmla="*/ 1361480 h 2722960"/>
              <a:gd name="connsiteX1" fmla="*/ 1365647 w 2731294"/>
              <a:gd name="connsiteY1" fmla="*/ 2722960 h 2722960"/>
              <a:gd name="connsiteX2" fmla="*/ 0 w 2731294"/>
              <a:gd name="connsiteY2" fmla="*/ 1361480 h 2722960"/>
              <a:gd name="connsiteX3" fmla="*/ 1365647 w 2731294"/>
              <a:gd name="connsiteY3" fmla="*/ 0 h 2722960"/>
              <a:gd name="connsiteX4" fmla="*/ 1365647 w 2731294"/>
              <a:gd name="connsiteY4" fmla="*/ 1361480 h 2722960"/>
              <a:gd name="connsiteX5" fmla="*/ 2731294 w 2731294"/>
              <a:gd name="connsiteY5" fmla="*/ 1361480 h 2722960"/>
              <a:gd name="connsiteX0" fmla="*/ 2731325 w 2731325"/>
              <a:gd name="connsiteY0" fmla="*/ 87 h 1361567"/>
              <a:gd name="connsiteX1" fmla="*/ 1365678 w 2731325"/>
              <a:gd name="connsiteY1" fmla="*/ 1361567 h 1361567"/>
              <a:gd name="connsiteX2" fmla="*/ 31 w 2731325"/>
              <a:gd name="connsiteY2" fmla="*/ 87 h 1361567"/>
              <a:gd name="connsiteX3" fmla="*/ 1335912 w 2731325"/>
              <a:gd name="connsiteY3" fmla="*/ 1287747 h 1361567"/>
              <a:gd name="connsiteX4" fmla="*/ 1365678 w 2731325"/>
              <a:gd name="connsiteY4" fmla="*/ 87 h 1361567"/>
              <a:gd name="connsiteX5" fmla="*/ 2731325 w 2731325"/>
              <a:gd name="connsiteY5" fmla="*/ 87 h 1361567"/>
              <a:gd name="connsiteX0" fmla="*/ 31 w 2731325"/>
              <a:gd name="connsiteY0" fmla="*/ 87 h 1361567"/>
              <a:gd name="connsiteX1" fmla="*/ 1335912 w 2731325"/>
              <a:gd name="connsiteY1" fmla="*/ 1287747 h 1361567"/>
              <a:gd name="connsiteX2" fmla="*/ 1365678 w 2731325"/>
              <a:gd name="connsiteY2" fmla="*/ 87 h 1361567"/>
              <a:gd name="connsiteX3" fmla="*/ 2731325 w 2731325"/>
              <a:gd name="connsiteY3" fmla="*/ 87 h 1361567"/>
              <a:gd name="connsiteX4" fmla="*/ 1365678 w 2731325"/>
              <a:gd name="connsiteY4" fmla="*/ 1361567 h 1361567"/>
              <a:gd name="connsiteX5" fmla="*/ 91471 w 2731325"/>
              <a:gd name="connsiteY5" fmla="*/ 91527 h 1361567"/>
              <a:gd name="connsiteX0" fmla="*/ 31 w 2731325"/>
              <a:gd name="connsiteY0" fmla="*/ 87 h 1361567"/>
              <a:gd name="connsiteX1" fmla="*/ 1335912 w 2731325"/>
              <a:gd name="connsiteY1" fmla="*/ 1287747 h 1361567"/>
              <a:gd name="connsiteX2" fmla="*/ 1365678 w 2731325"/>
              <a:gd name="connsiteY2" fmla="*/ 87 h 1361567"/>
              <a:gd name="connsiteX3" fmla="*/ 2731325 w 2731325"/>
              <a:gd name="connsiteY3" fmla="*/ 87 h 1361567"/>
              <a:gd name="connsiteX4" fmla="*/ 1365678 w 2731325"/>
              <a:gd name="connsiteY4" fmla="*/ 1361567 h 1361567"/>
              <a:gd name="connsiteX0" fmla="*/ 0 w 1395413"/>
              <a:gd name="connsiteY0" fmla="*/ 1287660 h 1361480"/>
              <a:gd name="connsiteX1" fmla="*/ 29766 w 1395413"/>
              <a:gd name="connsiteY1" fmla="*/ 0 h 1361480"/>
              <a:gd name="connsiteX2" fmla="*/ 1395413 w 1395413"/>
              <a:gd name="connsiteY2" fmla="*/ 0 h 1361480"/>
              <a:gd name="connsiteX3" fmla="*/ 29766 w 1395413"/>
              <a:gd name="connsiteY3" fmla="*/ 1361480 h 1361480"/>
              <a:gd name="connsiteX0" fmla="*/ 0 w 1365647"/>
              <a:gd name="connsiteY0" fmla="*/ 0 h 1361480"/>
              <a:gd name="connsiteX1" fmla="*/ 1365647 w 1365647"/>
              <a:gd name="connsiteY1" fmla="*/ 0 h 1361480"/>
              <a:gd name="connsiteX2" fmla="*/ 0 w 1365647"/>
              <a:gd name="connsiteY2" fmla="*/ 1361480 h 1361480"/>
            </a:gdLst>
            <a:ahLst/>
            <a:cxnLst>
              <a:cxn ang="0">
                <a:pos x="connsiteX0" y="connsiteY0"/>
              </a:cxn>
              <a:cxn ang="0">
                <a:pos x="connsiteX1" y="connsiteY1"/>
              </a:cxn>
              <a:cxn ang="0">
                <a:pos x="connsiteX2" y="connsiteY2"/>
              </a:cxn>
            </a:cxnLst>
            <a:rect l="l" t="t" r="r" b="b"/>
            <a:pathLst>
              <a:path w="1365647" h="1361480">
                <a:moveTo>
                  <a:pt x="0" y="0"/>
                </a:moveTo>
                <a:lnTo>
                  <a:pt x="1365647" y="0"/>
                </a:lnTo>
                <a:cubicBezTo>
                  <a:pt x="1365647" y="751925"/>
                  <a:pt x="754226" y="1361480"/>
                  <a:pt x="0" y="1361480"/>
                </a:cubicBezTo>
              </a:path>
            </a:pathLst>
          </a:custGeom>
          <a:gradFill flip="none" rotWithShape="1">
            <a:gsLst>
              <a:gs pos="17000">
                <a:srgbClr val="1C6623"/>
              </a:gs>
              <a:gs pos="71000">
                <a:srgbClr val="2B9E36"/>
              </a:gs>
              <a:gs pos="39000">
                <a:srgbClr val="1E7026"/>
              </a:gs>
            </a:gsLst>
            <a:path path="circle">
              <a:fillToRect r="100000" b="100000"/>
            </a:path>
            <a:tileRect l="-100000" t="-10000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grpSp>
    <xdr:clientData/>
  </xdr:twoCellAnchor>
  <xdr:twoCellAnchor>
    <xdr:from>
      <xdr:col>14</xdr:col>
      <xdr:colOff>141224</xdr:colOff>
      <xdr:row>39</xdr:row>
      <xdr:rowOff>93746</xdr:rowOff>
    </xdr:from>
    <xdr:to>
      <xdr:col>28</xdr:col>
      <xdr:colOff>226948</xdr:colOff>
      <xdr:row>43</xdr:row>
      <xdr:rowOff>103271</xdr:rowOff>
    </xdr:to>
    <xdr:sp macro="" textlink="">
      <xdr:nvSpPr>
        <xdr:cNvPr id="6" name="Text Placeholder 1">
          <a:extLst>
            <a:ext uri="{FF2B5EF4-FFF2-40B4-BE49-F238E27FC236}">
              <a16:creationId xmlns:a16="http://schemas.microsoft.com/office/drawing/2014/main" id="{00000000-0008-0000-1900-000006000000}"/>
            </a:ext>
          </a:extLst>
        </xdr:cNvPr>
        <xdr:cNvSpPr>
          <a:spLocks noGrp="1"/>
        </xdr:cNvSpPr>
      </xdr:nvSpPr>
      <xdr:spPr>
        <a:xfrm>
          <a:off x="8256524" y="6704096"/>
          <a:ext cx="8620124" cy="657225"/>
        </a:xfrm>
        <a:prstGeom prst="rect">
          <a:avLst/>
        </a:prstGeom>
      </xdr:spPr>
      <xdr:txBody>
        <a:bodyPr vert="horz" wrap="square" lIns="91440" tIns="45720" rIns="91440" bIns="45720" rtlCol="0">
          <a:normAutofit/>
        </a:bodyPr>
        <a:lstStyle>
          <a:lvl1pPr marL="0" marR="0" indent="0" algn="l" defTabSz="914400" rtl="0" eaLnBrk="0" fontAlgn="base" latinLnBrk="0" hangingPunct="0">
            <a:lnSpc>
              <a:spcPct val="100000"/>
            </a:lnSpc>
            <a:spcBef>
              <a:spcPts val="0"/>
            </a:spcBef>
            <a:spcAft>
              <a:spcPct val="0"/>
            </a:spcAft>
            <a:buClr>
              <a:schemeClr val="tx1"/>
            </a:buClr>
            <a:buSzPct val="120000"/>
            <a:buFont typeface="Arial" pitchFamily="34" charset="0"/>
            <a:buNone/>
            <a:tabLst/>
            <a:defRPr sz="1800" b="1" kern="1200" baseline="0">
              <a:solidFill>
                <a:schemeClr val="tx1"/>
              </a:solidFill>
              <a:latin typeface="+mn-lt"/>
              <a:ea typeface="+mn-ea"/>
              <a:cs typeface="+mn-cs"/>
            </a:defRPr>
          </a:lvl1pPr>
          <a:lvl2pPr marL="228600" indent="-228600" algn="l" defTabSz="914400" rtl="0" eaLnBrk="1" latinLnBrk="0" hangingPunct="1">
            <a:lnSpc>
              <a:spcPct val="90000"/>
            </a:lnSpc>
            <a:spcBef>
              <a:spcPts val="500"/>
            </a:spcBef>
            <a:buFont typeface="Arial" panose="020B0604020202020204" pitchFamily="34" charset="0"/>
            <a:buChar char="•"/>
            <a:defRPr sz="1400" kern="1200">
              <a:solidFill>
                <a:schemeClr val="tx1"/>
              </a:solidFill>
              <a:latin typeface="+mn-lt"/>
              <a:ea typeface="+mn-ea"/>
              <a:cs typeface="+mn-cs"/>
            </a:defRPr>
          </a:lvl2pPr>
          <a:lvl3pPr marL="228600" indent="-228600" algn="l" defTabSz="914400" rtl="0" eaLnBrk="1" latinLnBrk="0" hangingPunct="1">
            <a:lnSpc>
              <a:spcPct val="90000"/>
            </a:lnSpc>
            <a:spcBef>
              <a:spcPts val="500"/>
            </a:spcBef>
            <a:buFont typeface="Arial" panose="020B0604020202020204" pitchFamily="34" charset="0"/>
            <a:buChar char="•"/>
            <a:defRPr sz="1400" kern="1200">
              <a:solidFill>
                <a:schemeClr val="tx1"/>
              </a:solidFill>
              <a:latin typeface="+mn-lt"/>
              <a:ea typeface="+mn-ea"/>
              <a:cs typeface="+mn-cs"/>
            </a:defRPr>
          </a:lvl3pPr>
          <a:lvl4pPr marL="228600" indent="-228600" algn="l" defTabSz="914400" rtl="0" eaLnBrk="1" latinLnBrk="0" hangingPunct="1">
            <a:lnSpc>
              <a:spcPct val="90000"/>
            </a:lnSpc>
            <a:spcBef>
              <a:spcPts val="500"/>
            </a:spcBef>
            <a:buFont typeface="Arial" panose="020B0604020202020204" pitchFamily="34" charset="0"/>
            <a:buChar char="•"/>
            <a:defRPr sz="1400" kern="1200">
              <a:solidFill>
                <a:schemeClr val="tx1"/>
              </a:solidFill>
              <a:latin typeface="+mn-lt"/>
              <a:ea typeface="+mn-ea"/>
              <a:cs typeface="+mn-cs"/>
            </a:defRPr>
          </a:lvl4pPr>
          <a:lvl5pPr marL="228600" indent="-228600" algn="l" defTabSz="914400" rtl="0" eaLnBrk="1" latinLnBrk="0" hangingPunct="1">
            <a:lnSpc>
              <a:spcPct val="90000"/>
            </a:lnSpc>
            <a:spcBef>
              <a:spcPts val="500"/>
            </a:spcBef>
            <a:buFont typeface="Arial" panose="020B0604020202020204" pitchFamily="34" charset="0"/>
            <a:buChar char="•"/>
            <a:defRPr sz="14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endParaRPr lang="en-CA"/>
        </a:p>
      </xdr:txBody>
    </xdr:sp>
    <xdr:clientData/>
  </xdr:twoCellAnchor>
  <xdr:twoCellAnchor>
    <xdr:from>
      <xdr:col>14</xdr:col>
      <xdr:colOff>135568</xdr:colOff>
      <xdr:row>32</xdr:row>
      <xdr:rowOff>125794</xdr:rowOff>
    </xdr:from>
    <xdr:to>
      <xdr:col>28</xdr:col>
      <xdr:colOff>226948</xdr:colOff>
      <xdr:row>38</xdr:row>
      <xdr:rowOff>18340</xdr:rowOff>
    </xdr:to>
    <xdr:sp macro="" textlink="">
      <xdr:nvSpPr>
        <xdr:cNvPr id="7" name="Title 2">
          <a:extLst>
            <a:ext uri="{FF2B5EF4-FFF2-40B4-BE49-F238E27FC236}">
              <a16:creationId xmlns:a16="http://schemas.microsoft.com/office/drawing/2014/main" id="{00000000-0008-0000-1900-000007000000}"/>
            </a:ext>
          </a:extLst>
        </xdr:cNvPr>
        <xdr:cNvSpPr>
          <a:spLocks noGrp="1"/>
        </xdr:cNvSpPr>
      </xdr:nvSpPr>
      <xdr:spPr>
        <a:xfrm>
          <a:off x="8250868" y="5602669"/>
          <a:ext cx="8625780" cy="864096"/>
        </a:xfrm>
        <a:prstGeom prst="rect">
          <a:avLst/>
        </a:prstGeom>
      </xdr:spPr>
      <xdr:txBody>
        <a:bodyPr vert="horz" wrap="square" lIns="91440" tIns="45720" rIns="91440" bIns="45720" rtlCol="0" anchor="ctr">
          <a:normAutofit/>
        </a:bodyPr>
        <a:lstStyle>
          <a:lvl1pPr algn="l" defTabSz="914400" rtl="0" eaLnBrk="1" latinLnBrk="0" hangingPunct="1">
            <a:lnSpc>
              <a:spcPts val="2600"/>
            </a:lnSpc>
            <a:spcBef>
              <a:spcPct val="0"/>
            </a:spcBef>
            <a:buNone/>
            <a:defRPr sz="2400" kern="1200" baseline="0">
              <a:solidFill>
                <a:schemeClr val="tx1"/>
              </a:solidFill>
              <a:latin typeface="+mj-lt"/>
              <a:ea typeface="+mj-ea"/>
              <a:cs typeface="+mj-cs"/>
            </a:defRPr>
          </a:lvl1pPr>
        </a:lstStyle>
        <a:p>
          <a:endParaRPr lang="en-CA"/>
        </a:p>
      </xdr:txBody>
    </xdr:sp>
    <xdr:clientData/>
  </xdr:twoCellAnchor>
  <xdr:twoCellAnchor>
    <xdr:from>
      <xdr:col>14</xdr:col>
      <xdr:colOff>133350</xdr:colOff>
      <xdr:row>43</xdr:row>
      <xdr:rowOff>106186</xdr:rowOff>
    </xdr:from>
    <xdr:to>
      <xdr:col>28</xdr:col>
      <xdr:colOff>226947</xdr:colOff>
      <xdr:row>70</xdr:row>
      <xdr:rowOff>47996</xdr:rowOff>
    </xdr:to>
    <xdr:sp macro="" textlink="">
      <xdr:nvSpPr>
        <xdr:cNvPr id="8" name="Text Placeholder 3">
          <a:extLst>
            <a:ext uri="{FF2B5EF4-FFF2-40B4-BE49-F238E27FC236}">
              <a16:creationId xmlns:a16="http://schemas.microsoft.com/office/drawing/2014/main" id="{00000000-0008-0000-1900-000008000000}"/>
            </a:ext>
          </a:extLst>
        </xdr:cNvPr>
        <xdr:cNvSpPr>
          <a:spLocks noGrp="1"/>
        </xdr:cNvSpPr>
      </xdr:nvSpPr>
      <xdr:spPr>
        <a:xfrm>
          <a:off x="8248650" y="7364236"/>
          <a:ext cx="8627997" cy="4313785"/>
        </a:xfrm>
        <a:prstGeom prst="rect">
          <a:avLst/>
        </a:prstGeom>
      </xdr:spPr>
      <xdr:txBody>
        <a:bodyPr vert="horz" wrap="square" lIns="91440" tIns="45720" rIns="91440" bIns="45720" rtlCol="0">
          <a:normAutofit/>
        </a:bodyPr>
        <a:lstStyle>
          <a:lvl1pPr marL="174625" indent="-174625" algn="l" defTabSz="914400" rtl="0" eaLnBrk="1" latinLnBrk="0" hangingPunct="1">
            <a:lnSpc>
              <a:spcPct val="100000"/>
            </a:lnSpc>
            <a:spcBef>
              <a:spcPts val="500"/>
            </a:spcBef>
            <a:buClr>
              <a:schemeClr val="tx1"/>
            </a:buClr>
            <a:buSzPct val="120000"/>
            <a:buFont typeface="Arial" pitchFamily="34" charset="0"/>
            <a:buChar char="•"/>
            <a:defRPr sz="1200" kern="1200" baseline="0">
              <a:solidFill>
                <a:schemeClr val="tx1"/>
              </a:solidFill>
              <a:latin typeface="+mn-lt"/>
              <a:ea typeface="+mn-ea"/>
              <a:cs typeface="+mn-cs"/>
            </a:defRPr>
          </a:lvl1pPr>
          <a:lvl2pPr marL="361950" indent="-180975" algn="l" defTabSz="914400" rtl="0" eaLnBrk="1" latinLnBrk="0" hangingPunct="1">
            <a:lnSpc>
              <a:spcPct val="100000"/>
            </a:lnSpc>
            <a:spcBef>
              <a:spcPts val="500"/>
            </a:spcBef>
            <a:buClr>
              <a:schemeClr val="tx1"/>
            </a:buClr>
            <a:buSzPct val="150000"/>
            <a:buFont typeface="Arial" pitchFamily="34" charset="0"/>
            <a:buChar char="◦"/>
            <a:defRPr sz="1200" kern="1200">
              <a:solidFill>
                <a:schemeClr val="tx1"/>
              </a:solidFill>
              <a:latin typeface="+mn-lt"/>
              <a:ea typeface="+mn-ea"/>
              <a:cs typeface="+mn-cs"/>
            </a:defRPr>
          </a:lvl2pPr>
          <a:lvl3pPr marL="542925" indent="-180975" algn="l" defTabSz="914400" rtl="0" eaLnBrk="1" latinLnBrk="0" hangingPunct="1">
            <a:lnSpc>
              <a:spcPct val="100000"/>
            </a:lnSpc>
            <a:spcBef>
              <a:spcPts val="500"/>
            </a:spcBef>
            <a:buClr>
              <a:schemeClr val="tx1"/>
            </a:buClr>
            <a:buSzPct val="100000"/>
            <a:buFont typeface="Arial" pitchFamily="34" charset="0"/>
            <a:buChar char="–"/>
            <a:defRPr sz="1200" kern="1200" baseline="0">
              <a:solidFill>
                <a:schemeClr val="tx1"/>
              </a:solidFill>
              <a:latin typeface="+mn-lt"/>
              <a:ea typeface="+mn-ea"/>
              <a:cs typeface="+mn-cs"/>
            </a:defRPr>
          </a:lvl3pPr>
          <a:lvl4pPr marL="714375" indent="-171450" algn="l" defTabSz="914400" rtl="0" eaLnBrk="1" latinLnBrk="0" hangingPunct="1">
            <a:lnSpc>
              <a:spcPct val="100000"/>
            </a:lnSpc>
            <a:spcBef>
              <a:spcPts val="500"/>
            </a:spcBef>
            <a:buSzPct val="100000"/>
            <a:buFont typeface="Wingdings" pitchFamily="2" charset="2"/>
            <a:buChar char="§"/>
            <a:defRPr sz="1200" kern="1200">
              <a:solidFill>
                <a:schemeClr val="tx1"/>
              </a:solidFill>
              <a:latin typeface="+mn-lt"/>
              <a:ea typeface="+mn-ea"/>
              <a:cs typeface="+mn-cs"/>
            </a:defRPr>
          </a:lvl4pPr>
          <a:lvl5pPr marL="1614488" indent="-174625" algn="l" defTabSz="914400" rtl="0" eaLnBrk="1" latinLnBrk="0" hangingPunct="1">
            <a:lnSpc>
              <a:spcPts val="1350"/>
            </a:lnSpc>
            <a:spcBef>
              <a:spcPts val="500"/>
            </a:spcBef>
            <a:buSzPct val="150000"/>
            <a:buFont typeface="Arial" pitchFamily="34" charset="0"/>
            <a:buChar char="◦"/>
            <a:tabLst/>
            <a:defRPr sz="1200" kern="1200" baseline="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endParaRPr lang="en-CA"/>
        </a:p>
      </xdr:txBody>
    </xdr:sp>
    <xdr:clientData/>
  </xdr:twoCellAnchor>
  <xdr:twoCellAnchor>
    <xdr:from>
      <xdr:col>16</xdr:col>
      <xdr:colOff>123825</xdr:colOff>
      <xdr:row>0</xdr:row>
      <xdr:rowOff>0</xdr:rowOff>
    </xdr:from>
    <xdr:to>
      <xdr:col>36</xdr:col>
      <xdr:colOff>357291</xdr:colOff>
      <xdr:row>73</xdr:row>
      <xdr:rowOff>36094</xdr:rowOff>
    </xdr:to>
    <xdr:sp macro="" textlink="">
      <xdr:nvSpPr>
        <xdr:cNvPr id="9" name="Pie 16">
          <a:extLst>
            <a:ext uri="{FF2B5EF4-FFF2-40B4-BE49-F238E27FC236}">
              <a16:creationId xmlns:a16="http://schemas.microsoft.com/office/drawing/2014/main" id="{00000000-0008-0000-1900-000009000000}"/>
            </a:ext>
          </a:extLst>
        </xdr:cNvPr>
        <xdr:cNvSpPr/>
      </xdr:nvSpPr>
      <xdr:spPr>
        <a:xfrm rot="16200000">
          <a:off x="9595111" y="-136786"/>
          <a:ext cx="12151894" cy="12425466"/>
        </a:xfrm>
        <a:custGeom>
          <a:avLst/>
          <a:gdLst>
            <a:gd name="connsiteX0" fmla="*/ 2731294 w 2731294"/>
            <a:gd name="connsiteY0" fmla="*/ 1361480 h 2722960"/>
            <a:gd name="connsiteX1" fmla="*/ 1365647 w 2731294"/>
            <a:gd name="connsiteY1" fmla="*/ 2722960 h 2722960"/>
            <a:gd name="connsiteX2" fmla="*/ 0 w 2731294"/>
            <a:gd name="connsiteY2" fmla="*/ 1361480 h 2722960"/>
            <a:gd name="connsiteX3" fmla="*/ 1365647 w 2731294"/>
            <a:gd name="connsiteY3" fmla="*/ 0 h 2722960"/>
            <a:gd name="connsiteX4" fmla="*/ 1365647 w 2731294"/>
            <a:gd name="connsiteY4" fmla="*/ 1361480 h 2722960"/>
            <a:gd name="connsiteX5" fmla="*/ 2731294 w 2731294"/>
            <a:gd name="connsiteY5" fmla="*/ 1361480 h 2722960"/>
            <a:gd name="connsiteX0" fmla="*/ 2731325 w 2731325"/>
            <a:gd name="connsiteY0" fmla="*/ 87 h 1361567"/>
            <a:gd name="connsiteX1" fmla="*/ 1365678 w 2731325"/>
            <a:gd name="connsiteY1" fmla="*/ 1361567 h 1361567"/>
            <a:gd name="connsiteX2" fmla="*/ 31 w 2731325"/>
            <a:gd name="connsiteY2" fmla="*/ 87 h 1361567"/>
            <a:gd name="connsiteX3" fmla="*/ 1335912 w 2731325"/>
            <a:gd name="connsiteY3" fmla="*/ 1287747 h 1361567"/>
            <a:gd name="connsiteX4" fmla="*/ 1365678 w 2731325"/>
            <a:gd name="connsiteY4" fmla="*/ 87 h 1361567"/>
            <a:gd name="connsiteX5" fmla="*/ 2731325 w 2731325"/>
            <a:gd name="connsiteY5" fmla="*/ 87 h 1361567"/>
            <a:gd name="connsiteX0" fmla="*/ 31 w 2731325"/>
            <a:gd name="connsiteY0" fmla="*/ 87 h 1361567"/>
            <a:gd name="connsiteX1" fmla="*/ 1335912 w 2731325"/>
            <a:gd name="connsiteY1" fmla="*/ 1287747 h 1361567"/>
            <a:gd name="connsiteX2" fmla="*/ 1365678 w 2731325"/>
            <a:gd name="connsiteY2" fmla="*/ 87 h 1361567"/>
            <a:gd name="connsiteX3" fmla="*/ 2731325 w 2731325"/>
            <a:gd name="connsiteY3" fmla="*/ 87 h 1361567"/>
            <a:gd name="connsiteX4" fmla="*/ 1365678 w 2731325"/>
            <a:gd name="connsiteY4" fmla="*/ 1361567 h 1361567"/>
            <a:gd name="connsiteX5" fmla="*/ 91471 w 2731325"/>
            <a:gd name="connsiteY5" fmla="*/ 91527 h 1361567"/>
            <a:gd name="connsiteX0" fmla="*/ 31 w 2731325"/>
            <a:gd name="connsiteY0" fmla="*/ 87 h 1361567"/>
            <a:gd name="connsiteX1" fmla="*/ 1335912 w 2731325"/>
            <a:gd name="connsiteY1" fmla="*/ 1287747 h 1361567"/>
            <a:gd name="connsiteX2" fmla="*/ 1365678 w 2731325"/>
            <a:gd name="connsiteY2" fmla="*/ 87 h 1361567"/>
            <a:gd name="connsiteX3" fmla="*/ 2731325 w 2731325"/>
            <a:gd name="connsiteY3" fmla="*/ 87 h 1361567"/>
            <a:gd name="connsiteX4" fmla="*/ 1365678 w 2731325"/>
            <a:gd name="connsiteY4" fmla="*/ 1361567 h 1361567"/>
            <a:gd name="connsiteX0" fmla="*/ 0 w 1395413"/>
            <a:gd name="connsiteY0" fmla="*/ 1287660 h 1361480"/>
            <a:gd name="connsiteX1" fmla="*/ 29766 w 1395413"/>
            <a:gd name="connsiteY1" fmla="*/ 0 h 1361480"/>
            <a:gd name="connsiteX2" fmla="*/ 1395413 w 1395413"/>
            <a:gd name="connsiteY2" fmla="*/ 0 h 1361480"/>
            <a:gd name="connsiteX3" fmla="*/ 29766 w 1395413"/>
            <a:gd name="connsiteY3" fmla="*/ 1361480 h 1361480"/>
            <a:gd name="connsiteX0" fmla="*/ 0 w 1365647"/>
            <a:gd name="connsiteY0" fmla="*/ 0 h 1361480"/>
            <a:gd name="connsiteX1" fmla="*/ 1365647 w 1365647"/>
            <a:gd name="connsiteY1" fmla="*/ 0 h 1361480"/>
            <a:gd name="connsiteX2" fmla="*/ 0 w 1365647"/>
            <a:gd name="connsiteY2" fmla="*/ 1361480 h 1361480"/>
          </a:gdLst>
          <a:ahLst/>
          <a:cxnLst>
            <a:cxn ang="0">
              <a:pos x="connsiteX0" y="connsiteY0"/>
            </a:cxn>
            <a:cxn ang="0">
              <a:pos x="connsiteX1" y="connsiteY1"/>
            </a:cxn>
            <a:cxn ang="0">
              <a:pos x="connsiteX2" y="connsiteY2"/>
            </a:cxn>
          </a:cxnLst>
          <a:rect l="l" t="t" r="r" b="b"/>
          <a:pathLst>
            <a:path w="1365647" h="1361480">
              <a:moveTo>
                <a:pt x="0" y="0"/>
              </a:moveTo>
              <a:lnTo>
                <a:pt x="1365647" y="0"/>
              </a:lnTo>
              <a:cubicBezTo>
                <a:pt x="1365647" y="751925"/>
                <a:pt x="754226" y="1361480"/>
                <a:pt x="0" y="1361480"/>
              </a:cubicBezTo>
            </a:path>
          </a:pathLst>
        </a:custGeom>
        <a:gradFill flip="none" rotWithShape="1">
          <a:gsLst>
            <a:gs pos="0">
              <a:srgbClr val="1C6623"/>
            </a:gs>
            <a:gs pos="56000">
              <a:srgbClr val="2B9E36"/>
            </a:gs>
            <a:gs pos="28000">
              <a:srgbClr val="1E7026"/>
            </a:gs>
          </a:gsLst>
          <a:path path="circle">
            <a:fillToRect l="100000" t="100000"/>
          </a:path>
          <a:tileRect r="-100000" b="-10000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l"/>
          <a:endParaRPr lang="en-US" sz="1100">
            <a:solidFill>
              <a:schemeClr val="lt1"/>
            </a:solidFill>
            <a:latin typeface="+mn-lt"/>
            <a:ea typeface="+mn-ea"/>
            <a:cs typeface="+mn-cs"/>
          </a:endParaRPr>
        </a:p>
      </xdr:txBody>
    </xdr:sp>
    <xdr:clientData/>
  </xdr:twoCellAnchor>
  <xdr:twoCellAnchor>
    <xdr:from>
      <xdr:col>16</xdr:col>
      <xdr:colOff>124997</xdr:colOff>
      <xdr:row>26</xdr:row>
      <xdr:rowOff>34590</xdr:rowOff>
    </xdr:from>
    <xdr:to>
      <xdr:col>29</xdr:col>
      <xdr:colOff>541774</xdr:colOff>
      <xdr:row>73</xdr:row>
      <xdr:rowOff>20038</xdr:rowOff>
    </xdr:to>
    <xdr:sp macro="" textlink="">
      <xdr:nvSpPr>
        <xdr:cNvPr id="10" name="Pie 16">
          <a:extLst>
            <a:ext uri="{FF2B5EF4-FFF2-40B4-BE49-F238E27FC236}">
              <a16:creationId xmlns:a16="http://schemas.microsoft.com/office/drawing/2014/main" id="{00000000-0008-0000-1900-00000A000000}"/>
            </a:ext>
          </a:extLst>
        </xdr:cNvPr>
        <xdr:cNvSpPr/>
      </xdr:nvSpPr>
      <xdr:spPr>
        <a:xfrm rot="16200000">
          <a:off x="9832324" y="4167088"/>
          <a:ext cx="7595923" cy="8341577"/>
        </a:xfrm>
        <a:custGeom>
          <a:avLst/>
          <a:gdLst>
            <a:gd name="connsiteX0" fmla="*/ 2731294 w 2731294"/>
            <a:gd name="connsiteY0" fmla="*/ 1361480 h 2722960"/>
            <a:gd name="connsiteX1" fmla="*/ 1365647 w 2731294"/>
            <a:gd name="connsiteY1" fmla="*/ 2722960 h 2722960"/>
            <a:gd name="connsiteX2" fmla="*/ 0 w 2731294"/>
            <a:gd name="connsiteY2" fmla="*/ 1361480 h 2722960"/>
            <a:gd name="connsiteX3" fmla="*/ 1365647 w 2731294"/>
            <a:gd name="connsiteY3" fmla="*/ 0 h 2722960"/>
            <a:gd name="connsiteX4" fmla="*/ 1365647 w 2731294"/>
            <a:gd name="connsiteY4" fmla="*/ 1361480 h 2722960"/>
            <a:gd name="connsiteX5" fmla="*/ 2731294 w 2731294"/>
            <a:gd name="connsiteY5" fmla="*/ 1361480 h 2722960"/>
            <a:gd name="connsiteX0" fmla="*/ 2731325 w 2731325"/>
            <a:gd name="connsiteY0" fmla="*/ 87 h 1361567"/>
            <a:gd name="connsiteX1" fmla="*/ 1365678 w 2731325"/>
            <a:gd name="connsiteY1" fmla="*/ 1361567 h 1361567"/>
            <a:gd name="connsiteX2" fmla="*/ 31 w 2731325"/>
            <a:gd name="connsiteY2" fmla="*/ 87 h 1361567"/>
            <a:gd name="connsiteX3" fmla="*/ 1335912 w 2731325"/>
            <a:gd name="connsiteY3" fmla="*/ 1287747 h 1361567"/>
            <a:gd name="connsiteX4" fmla="*/ 1365678 w 2731325"/>
            <a:gd name="connsiteY4" fmla="*/ 87 h 1361567"/>
            <a:gd name="connsiteX5" fmla="*/ 2731325 w 2731325"/>
            <a:gd name="connsiteY5" fmla="*/ 87 h 1361567"/>
            <a:gd name="connsiteX0" fmla="*/ 31 w 2731325"/>
            <a:gd name="connsiteY0" fmla="*/ 87 h 1361567"/>
            <a:gd name="connsiteX1" fmla="*/ 1335912 w 2731325"/>
            <a:gd name="connsiteY1" fmla="*/ 1287747 h 1361567"/>
            <a:gd name="connsiteX2" fmla="*/ 1365678 w 2731325"/>
            <a:gd name="connsiteY2" fmla="*/ 87 h 1361567"/>
            <a:gd name="connsiteX3" fmla="*/ 2731325 w 2731325"/>
            <a:gd name="connsiteY3" fmla="*/ 87 h 1361567"/>
            <a:gd name="connsiteX4" fmla="*/ 1365678 w 2731325"/>
            <a:gd name="connsiteY4" fmla="*/ 1361567 h 1361567"/>
            <a:gd name="connsiteX5" fmla="*/ 91471 w 2731325"/>
            <a:gd name="connsiteY5" fmla="*/ 91527 h 1361567"/>
            <a:gd name="connsiteX0" fmla="*/ 31 w 2731325"/>
            <a:gd name="connsiteY0" fmla="*/ 87 h 1361567"/>
            <a:gd name="connsiteX1" fmla="*/ 1335912 w 2731325"/>
            <a:gd name="connsiteY1" fmla="*/ 1287747 h 1361567"/>
            <a:gd name="connsiteX2" fmla="*/ 1365678 w 2731325"/>
            <a:gd name="connsiteY2" fmla="*/ 87 h 1361567"/>
            <a:gd name="connsiteX3" fmla="*/ 2731325 w 2731325"/>
            <a:gd name="connsiteY3" fmla="*/ 87 h 1361567"/>
            <a:gd name="connsiteX4" fmla="*/ 1365678 w 2731325"/>
            <a:gd name="connsiteY4" fmla="*/ 1361567 h 1361567"/>
            <a:gd name="connsiteX0" fmla="*/ 0 w 1395413"/>
            <a:gd name="connsiteY0" fmla="*/ 1287660 h 1361480"/>
            <a:gd name="connsiteX1" fmla="*/ 29766 w 1395413"/>
            <a:gd name="connsiteY1" fmla="*/ 0 h 1361480"/>
            <a:gd name="connsiteX2" fmla="*/ 1395413 w 1395413"/>
            <a:gd name="connsiteY2" fmla="*/ 0 h 1361480"/>
            <a:gd name="connsiteX3" fmla="*/ 29766 w 1395413"/>
            <a:gd name="connsiteY3" fmla="*/ 1361480 h 1361480"/>
            <a:gd name="connsiteX0" fmla="*/ 0 w 1365647"/>
            <a:gd name="connsiteY0" fmla="*/ 0 h 1361480"/>
            <a:gd name="connsiteX1" fmla="*/ 1365647 w 1365647"/>
            <a:gd name="connsiteY1" fmla="*/ 0 h 1361480"/>
            <a:gd name="connsiteX2" fmla="*/ 0 w 1365647"/>
            <a:gd name="connsiteY2" fmla="*/ 1361480 h 1361480"/>
          </a:gdLst>
          <a:ahLst/>
          <a:cxnLst>
            <a:cxn ang="0">
              <a:pos x="connsiteX0" y="connsiteY0"/>
            </a:cxn>
            <a:cxn ang="0">
              <a:pos x="connsiteX1" y="connsiteY1"/>
            </a:cxn>
            <a:cxn ang="0">
              <a:pos x="connsiteX2" y="connsiteY2"/>
            </a:cxn>
          </a:cxnLst>
          <a:rect l="l" t="t" r="r" b="b"/>
          <a:pathLst>
            <a:path w="1365647" h="1361480">
              <a:moveTo>
                <a:pt x="0" y="0"/>
              </a:moveTo>
              <a:lnTo>
                <a:pt x="1365647" y="0"/>
              </a:lnTo>
              <a:cubicBezTo>
                <a:pt x="1365647" y="751925"/>
                <a:pt x="754226" y="1361480"/>
                <a:pt x="0" y="1361480"/>
              </a:cubicBezTo>
            </a:path>
          </a:pathLst>
        </a:custGeom>
        <a:gradFill flip="none" rotWithShape="1">
          <a:gsLst>
            <a:gs pos="76000">
              <a:srgbClr val="2B9E36"/>
            </a:gs>
            <a:gs pos="0">
              <a:schemeClr val="accent6"/>
            </a:gs>
            <a:gs pos="100000">
              <a:srgbClr val="E8C770"/>
            </a:gs>
          </a:gsLst>
          <a:path path="circle">
            <a:fillToRect r="100000" b="100000"/>
          </a:path>
          <a:tileRect l="-100000" t="-10000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l"/>
          <a:endParaRPr lang="en-US" sz="1100">
            <a:solidFill>
              <a:schemeClr val="lt1"/>
            </a:solidFill>
            <a:latin typeface="+mn-lt"/>
            <a:ea typeface="+mn-ea"/>
            <a:cs typeface="+mn-cs"/>
          </a:endParaRPr>
        </a:p>
      </xdr:txBody>
    </xdr:sp>
    <xdr:clientData/>
  </xdr:twoCellAnchor>
  <xdr:twoCellAnchor>
    <xdr:from>
      <xdr:col>16</xdr:col>
      <xdr:colOff>124995</xdr:colOff>
      <xdr:row>31</xdr:row>
      <xdr:rowOff>27070</xdr:rowOff>
    </xdr:from>
    <xdr:to>
      <xdr:col>28</xdr:col>
      <xdr:colOff>282952</xdr:colOff>
      <xdr:row>73</xdr:row>
      <xdr:rowOff>36085</xdr:rowOff>
    </xdr:to>
    <xdr:sp macro="" textlink="">
      <xdr:nvSpPr>
        <xdr:cNvPr id="11" name="Pie 16">
          <a:extLst>
            <a:ext uri="{FF2B5EF4-FFF2-40B4-BE49-F238E27FC236}">
              <a16:creationId xmlns:a16="http://schemas.microsoft.com/office/drawing/2014/main" id="{00000000-0008-0000-1900-00000B000000}"/>
            </a:ext>
          </a:extLst>
        </xdr:cNvPr>
        <xdr:cNvSpPr/>
      </xdr:nvSpPr>
      <xdr:spPr>
        <a:xfrm rot="16200000">
          <a:off x="9791141" y="5010374"/>
          <a:ext cx="6809865" cy="7473157"/>
        </a:xfrm>
        <a:custGeom>
          <a:avLst/>
          <a:gdLst>
            <a:gd name="connsiteX0" fmla="*/ 2731294 w 2731294"/>
            <a:gd name="connsiteY0" fmla="*/ 1361480 h 2722960"/>
            <a:gd name="connsiteX1" fmla="*/ 1365647 w 2731294"/>
            <a:gd name="connsiteY1" fmla="*/ 2722960 h 2722960"/>
            <a:gd name="connsiteX2" fmla="*/ 0 w 2731294"/>
            <a:gd name="connsiteY2" fmla="*/ 1361480 h 2722960"/>
            <a:gd name="connsiteX3" fmla="*/ 1365647 w 2731294"/>
            <a:gd name="connsiteY3" fmla="*/ 0 h 2722960"/>
            <a:gd name="connsiteX4" fmla="*/ 1365647 w 2731294"/>
            <a:gd name="connsiteY4" fmla="*/ 1361480 h 2722960"/>
            <a:gd name="connsiteX5" fmla="*/ 2731294 w 2731294"/>
            <a:gd name="connsiteY5" fmla="*/ 1361480 h 2722960"/>
            <a:gd name="connsiteX0" fmla="*/ 2731325 w 2731325"/>
            <a:gd name="connsiteY0" fmla="*/ 87 h 1361567"/>
            <a:gd name="connsiteX1" fmla="*/ 1365678 w 2731325"/>
            <a:gd name="connsiteY1" fmla="*/ 1361567 h 1361567"/>
            <a:gd name="connsiteX2" fmla="*/ 31 w 2731325"/>
            <a:gd name="connsiteY2" fmla="*/ 87 h 1361567"/>
            <a:gd name="connsiteX3" fmla="*/ 1335912 w 2731325"/>
            <a:gd name="connsiteY3" fmla="*/ 1287747 h 1361567"/>
            <a:gd name="connsiteX4" fmla="*/ 1365678 w 2731325"/>
            <a:gd name="connsiteY4" fmla="*/ 87 h 1361567"/>
            <a:gd name="connsiteX5" fmla="*/ 2731325 w 2731325"/>
            <a:gd name="connsiteY5" fmla="*/ 87 h 1361567"/>
            <a:gd name="connsiteX0" fmla="*/ 31 w 2731325"/>
            <a:gd name="connsiteY0" fmla="*/ 87 h 1361567"/>
            <a:gd name="connsiteX1" fmla="*/ 1335912 w 2731325"/>
            <a:gd name="connsiteY1" fmla="*/ 1287747 h 1361567"/>
            <a:gd name="connsiteX2" fmla="*/ 1365678 w 2731325"/>
            <a:gd name="connsiteY2" fmla="*/ 87 h 1361567"/>
            <a:gd name="connsiteX3" fmla="*/ 2731325 w 2731325"/>
            <a:gd name="connsiteY3" fmla="*/ 87 h 1361567"/>
            <a:gd name="connsiteX4" fmla="*/ 1365678 w 2731325"/>
            <a:gd name="connsiteY4" fmla="*/ 1361567 h 1361567"/>
            <a:gd name="connsiteX5" fmla="*/ 91471 w 2731325"/>
            <a:gd name="connsiteY5" fmla="*/ 91527 h 1361567"/>
            <a:gd name="connsiteX0" fmla="*/ 31 w 2731325"/>
            <a:gd name="connsiteY0" fmla="*/ 87 h 1361567"/>
            <a:gd name="connsiteX1" fmla="*/ 1335912 w 2731325"/>
            <a:gd name="connsiteY1" fmla="*/ 1287747 h 1361567"/>
            <a:gd name="connsiteX2" fmla="*/ 1365678 w 2731325"/>
            <a:gd name="connsiteY2" fmla="*/ 87 h 1361567"/>
            <a:gd name="connsiteX3" fmla="*/ 2731325 w 2731325"/>
            <a:gd name="connsiteY3" fmla="*/ 87 h 1361567"/>
            <a:gd name="connsiteX4" fmla="*/ 1365678 w 2731325"/>
            <a:gd name="connsiteY4" fmla="*/ 1361567 h 1361567"/>
            <a:gd name="connsiteX0" fmla="*/ 0 w 1395413"/>
            <a:gd name="connsiteY0" fmla="*/ 1287660 h 1361480"/>
            <a:gd name="connsiteX1" fmla="*/ 29766 w 1395413"/>
            <a:gd name="connsiteY1" fmla="*/ 0 h 1361480"/>
            <a:gd name="connsiteX2" fmla="*/ 1395413 w 1395413"/>
            <a:gd name="connsiteY2" fmla="*/ 0 h 1361480"/>
            <a:gd name="connsiteX3" fmla="*/ 29766 w 1395413"/>
            <a:gd name="connsiteY3" fmla="*/ 1361480 h 1361480"/>
            <a:gd name="connsiteX0" fmla="*/ 0 w 1365647"/>
            <a:gd name="connsiteY0" fmla="*/ 0 h 1361480"/>
            <a:gd name="connsiteX1" fmla="*/ 1365647 w 1365647"/>
            <a:gd name="connsiteY1" fmla="*/ 0 h 1361480"/>
            <a:gd name="connsiteX2" fmla="*/ 0 w 1365647"/>
            <a:gd name="connsiteY2" fmla="*/ 1361480 h 1361480"/>
          </a:gdLst>
          <a:ahLst/>
          <a:cxnLst>
            <a:cxn ang="0">
              <a:pos x="connsiteX0" y="connsiteY0"/>
            </a:cxn>
            <a:cxn ang="0">
              <a:pos x="connsiteX1" y="connsiteY1"/>
            </a:cxn>
            <a:cxn ang="0">
              <a:pos x="connsiteX2" y="connsiteY2"/>
            </a:cxn>
          </a:cxnLst>
          <a:rect l="l" t="t" r="r" b="b"/>
          <a:pathLst>
            <a:path w="1365647" h="1361480">
              <a:moveTo>
                <a:pt x="0" y="0"/>
              </a:moveTo>
              <a:lnTo>
                <a:pt x="1365647" y="0"/>
              </a:lnTo>
              <a:cubicBezTo>
                <a:pt x="1365647" y="751925"/>
                <a:pt x="754226" y="1361480"/>
                <a:pt x="0" y="1361480"/>
              </a:cubicBezTo>
            </a:path>
          </a:pathLst>
        </a:custGeom>
        <a:gradFill flip="none" rotWithShape="1">
          <a:gsLst>
            <a:gs pos="12000">
              <a:srgbClr val="2B9E36"/>
            </a:gs>
            <a:gs pos="63000">
              <a:schemeClr val="accent6"/>
            </a:gs>
            <a:gs pos="100000">
              <a:srgbClr val="E8C770"/>
            </a:gs>
          </a:gsLst>
          <a:path path="circle">
            <a:fillToRect l="100000" t="100000"/>
          </a:path>
          <a:tileRect r="-100000" b="-10000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l"/>
          <a:endParaRPr lang="en-US" sz="1100">
            <a:solidFill>
              <a:schemeClr val="lt1"/>
            </a:solidFill>
            <a:latin typeface="+mn-lt"/>
            <a:ea typeface="+mn-ea"/>
            <a:cs typeface="+mn-cs"/>
          </a:endParaRPr>
        </a:p>
      </xdr:txBody>
    </xdr:sp>
    <xdr:clientData/>
  </xdr:twoCellAnchor>
  <xdr:twoCellAnchor>
    <xdr:from>
      <xdr:col>16</xdr:col>
      <xdr:colOff>142152</xdr:colOff>
      <xdr:row>36</xdr:row>
      <xdr:rowOff>83720</xdr:rowOff>
    </xdr:from>
    <xdr:to>
      <xdr:col>26</xdr:col>
      <xdr:colOff>509690</xdr:colOff>
      <xdr:row>73</xdr:row>
      <xdr:rowOff>36083</xdr:rowOff>
    </xdr:to>
    <xdr:sp macro="" textlink="">
      <xdr:nvSpPr>
        <xdr:cNvPr id="12" name="Pie 16">
          <a:extLst>
            <a:ext uri="{FF2B5EF4-FFF2-40B4-BE49-F238E27FC236}">
              <a16:creationId xmlns:a16="http://schemas.microsoft.com/office/drawing/2014/main" id="{00000000-0008-0000-1900-00000C000000}"/>
            </a:ext>
          </a:extLst>
        </xdr:cNvPr>
        <xdr:cNvSpPr/>
      </xdr:nvSpPr>
      <xdr:spPr>
        <a:xfrm rot="16200000">
          <a:off x="9736627" y="5948320"/>
          <a:ext cx="5943588" cy="6463538"/>
        </a:xfrm>
        <a:custGeom>
          <a:avLst/>
          <a:gdLst>
            <a:gd name="connsiteX0" fmla="*/ 2731294 w 2731294"/>
            <a:gd name="connsiteY0" fmla="*/ 1361480 h 2722960"/>
            <a:gd name="connsiteX1" fmla="*/ 1365647 w 2731294"/>
            <a:gd name="connsiteY1" fmla="*/ 2722960 h 2722960"/>
            <a:gd name="connsiteX2" fmla="*/ 0 w 2731294"/>
            <a:gd name="connsiteY2" fmla="*/ 1361480 h 2722960"/>
            <a:gd name="connsiteX3" fmla="*/ 1365647 w 2731294"/>
            <a:gd name="connsiteY3" fmla="*/ 0 h 2722960"/>
            <a:gd name="connsiteX4" fmla="*/ 1365647 w 2731294"/>
            <a:gd name="connsiteY4" fmla="*/ 1361480 h 2722960"/>
            <a:gd name="connsiteX5" fmla="*/ 2731294 w 2731294"/>
            <a:gd name="connsiteY5" fmla="*/ 1361480 h 2722960"/>
            <a:gd name="connsiteX0" fmla="*/ 2731325 w 2731325"/>
            <a:gd name="connsiteY0" fmla="*/ 87 h 1361567"/>
            <a:gd name="connsiteX1" fmla="*/ 1365678 w 2731325"/>
            <a:gd name="connsiteY1" fmla="*/ 1361567 h 1361567"/>
            <a:gd name="connsiteX2" fmla="*/ 31 w 2731325"/>
            <a:gd name="connsiteY2" fmla="*/ 87 h 1361567"/>
            <a:gd name="connsiteX3" fmla="*/ 1335912 w 2731325"/>
            <a:gd name="connsiteY3" fmla="*/ 1287747 h 1361567"/>
            <a:gd name="connsiteX4" fmla="*/ 1365678 w 2731325"/>
            <a:gd name="connsiteY4" fmla="*/ 87 h 1361567"/>
            <a:gd name="connsiteX5" fmla="*/ 2731325 w 2731325"/>
            <a:gd name="connsiteY5" fmla="*/ 87 h 1361567"/>
            <a:gd name="connsiteX0" fmla="*/ 31 w 2731325"/>
            <a:gd name="connsiteY0" fmla="*/ 87 h 1361567"/>
            <a:gd name="connsiteX1" fmla="*/ 1335912 w 2731325"/>
            <a:gd name="connsiteY1" fmla="*/ 1287747 h 1361567"/>
            <a:gd name="connsiteX2" fmla="*/ 1365678 w 2731325"/>
            <a:gd name="connsiteY2" fmla="*/ 87 h 1361567"/>
            <a:gd name="connsiteX3" fmla="*/ 2731325 w 2731325"/>
            <a:gd name="connsiteY3" fmla="*/ 87 h 1361567"/>
            <a:gd name="connsiteX4" fmla="*/ 1365678 w 2731325"/>
            <a:gd name="connsiteY4" fmla="*/ 1361567 h 1361567"/>
            <a:gd name="connsiteX5" fmla="*/ 91471 w 2731325"/>
            <a:gd name="connsiteY5" fmla="*/ 91527 h 1361567"/>
            <a:gd name="connsiteX0" fmla="*/ 31 w 2731325"/>
            <a:gd name="connsiteY0" fmla="*/ 87 h 1361567"/>
            <a:gd name="connsiteX1" fmla="*/ 1335912 w 2731325"/>
            <a:gd name="connsiteY1" fmla="*/ 1287747 h 1361567"/>
            <a:gd name="connsiteX2" fmla="*/ 1365678 w 2731325"/>
            <a:gd name="connsiteY2" fmla="*/ 87 h 1361567"/>
            <a:gd name="connsiteX3" fmla="*/ 2731325 w 2731325"/>
            <a:gd name="connsiteY3" fmla="*/ 87 h 1361567"/>
            <a:gd name="connsiteX4" fmla="*/ 1365678 w 2731325"/>
            <a:gd name="connsiteY4" fmla="*/ 1361567 h 1361567"/>
            <a:gd name="connsiteX0" fmla="*/ 0 w 1395413"/>
            <a:gd name="connsiteY0" fmla="*/ 1287660 h 1361480"/>
            <a:gd name="connsiteX1" fmla="*/ 29766 w 1395413"/>
            <a:gd name="connsiteY1" fmla="*/ 0 h 1361480"/>
            <a:gd name="connsiteX2" fmla="*/ 1395413 w 1395413"/>
            <a:gd name="connsiteY2" fmla="*/ 0 h 1361480"/>
            <a:gd name="connsiteX3" fmla="*/ 29766 w 1395413"/>
            <a:gd name="connsiteY3" fmla="*/ 1361480 h 1361480"/>
            <a:gd name="connsiteX0" fmla="*/ 0 w 1365647"/>
            <a:gd name="connsiteY0" fmla="*/ 0 h 1361480"/>
            <a:gd name="connsiteX1" fmla="*/ 1365647 w 1365647"/>
            <a:gd name="connsiteY1" fmla="*/ 0 h 1361480"/>
            <a:gd name="connsiteX2" fmla="*/ 0 w 1365647"/>
            <a:gd name="connsiteY2" fmla="*/ 1361480 h 1361480"/>
          </a:gdLst>
          <a:ahLst/>
          <a:cxnLst>
            <a:cxn ang="0">
              <a:pos x="connsiteX0" y="connsiteY0"/>
            </a:cxn>
            <a:cxn ang="0">
              <a:pos x="connsiteX1" y="connsiteY1"/>
            </a:cxn>
            <a:cxn ang="0">
              <a:pos x="connsiteX2" y="connsiteY2"/>
            </a:cxn>
          </a:cxnLst>
          <a:rect l="l" t="t" r="r" b="b"/>
          <a:pathLst>
            <a:path w="1365647" h="1361480">
              <a:moveTo>
                <a:pt x="0" y="0"/>
              </a:moveTo>
              <a:lnTo>
                <a:pt x="1365647" y="0"/>
              </a:lnTo>
              <a:cubicBezTo>
                <a:pt x="1365647" y="751925"/>
                <a:pt x="754226" y="1361480"/>
                <a:pt x="0" y="1361480"/>
              </a:cubicBezTo>
            </a:path>
          </a:pathLst>
        </a:custGeom>
        <a:gradFill flip="none" rotWithShape="1">
          <a:gsLst>
            <a:gs pos="100000">
              <a:schemeClr val="accent4">
                <a:lumMod val="75000"/>
              </a:schemeClr>
            </a:gs>
            <a:gs pos="100000">
              <a:schemeClr val="accent6"/>
            </a:gs>
            <a:gs pos="0">
              <a:srgbClr val="E8C770"/>
            </a:gs>
          </a:gsLst>
          <a:path path="shape">
            <a:fillToRect l="50000" t="50000" r="50000" b="50000"/>
          </a:path>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l"/>
          <a:endParaRPr lang="en-US" sz="1100">
            <a:solidFill>
              <a:schemeClr val="lt1"/>
            </a:solidFill>
            <a:latin typeface="+mn-lt"/>
            <a:ea typeface="+mn-ea"/>
            <a:cs typeface="+mn-cs"/>
          </a:endParaRPr>
        </a:p>
      </xdr:txBody>
    </xdr:sp>
    <xdr:clientData/>
  </xdr:twoCellAnchor>
  <xdr:twoCellAnchor>
    <xdr:from>
      <xdr:col>16</xdr:col>
      <xdr:colOff>124999</xdr:colOff>
      <xdr:row>41</xdr:row>
      <xdr:rowOff>28073</xdr:rowOff>
    </xdr:from>
    <xdr:to>
      <xdr:col>25</xdr:col>
      <xdr:colOff>124683</xdr:colOff>
      <xdr:row>73</xdr:row>
      <xdr:rowOff>36083</xdr:rowOff>
    </xdr:to>
    <xdr:sp macro="" textlink="">
      <xdr:nvSpPr>
        <xdr:cNvPr id="13" name="Pie 16">
          <a:extLst>
            <a:ext uri="{FF2B5EF4-FFF2-40B4-BE49-F238E27FC236}">
              <a16:creationId xmlns:a16="http://schemas.microsoft.com/office/drawing/2014/main" id="{00000000-0008-0000-1900-00000D000000}"/>
            </a:ext>
          </a:extLst>
        </xdr:cNvPr>
        <xdr:cNvSpPr/>
      </xdr:nvSpPr>
      <xdr:spPr>
        <a:xfrm rot="16200000">
          <a:off x="9607736" y="6814036"/>
          <a:ext cx="5189610" cy="5486084"/>
        </a:xfrm>
        <a:custGeom>
          <a:avLst/>
          <a:gdLst>
            <a:gd name="connsiteX0" fmla="*/ 2731294 w 2731294"/>
            <a:gd name="connsiteY0" fmla="*/ 1361480 h 2722960"/>
            <a:gd name="connsiteX1" fmla="*/ 1365647 w 2731294"/>
            <a:gd name="connsiteY1" fmla="*/ 2722960 h 2722960"/>
            <a:gd name="connsiteX2" fmla="*/ 0 w 2731294"/>
            <a:gd name="connsiteY2" fmla="*/ 1361480 h 2722960"/>
            <a:gd name="connsiteX3" fmla="*/ 1365647 w 2731294"/>
            <a:gd name="connsiteY3" fmla="*/ 0 h 2722960"/>
            <a:gd name="connsiteX4" fmla="*/ 1365647 w 2731294"/>
            <a:gd name="connsiteY4" fmla="*/ 1361480 h 2722960"/>
            <a:gd name="connsiteX5" fmla="*/ 2731294 w 2731294"/>
            <a:gd name="connsiteY5" fmla="*/ 1361480 h 2722960"/>
            <a:gd name="connsiteX0" fmla="*/ 2731325 w 2731325"/>
            <a:gd name="connsiteY0" fmla="*/ 87 h 1361567"/>
            <a:gd name="connsiteX1" fmla="*/ 1365678 w 2731325"/>
            <a:gd name="connsiteY1" fmla="*/ 1361567 h 1361567"/>
            <a:gd name="connsiteX2" fmla="*/ 31 w 2731325"/>
            <a:gd name="connsiteY2" fmla="*/ 87 h 1361567"/>
            <a:gd name="connsiteX3" fmla="*/ 1335912 w 2731325"/>
            <a:gd name="connsiteY3" fmla="*/ 1287747 h 1361567"/>
            <a:gd name="connsiteX4" fmla="*/ 1365678 w 2731325"/>
            <a:gd name="connsiteY4" fmla="*/ 87 h 1361567"/>
            <a:gd name="connsiteX5" fmla="*/ 2731325 w 2731325"/>
            <a:gd name="connsiteY5" fmla="*/ 87 h 1361567"/>
            <a:gd name="connsiteX0" fmla="*/ 31 w 2731325"/>
            <a:gd name="connsiteY0" fmla="*/ 87 h 1361567"/>
            <a:gd name="connsiteX1" fmla="*/ 1335912 w 2731325"/>
            <a:gd name="connsiteY1" fmla="*/ 1287747 h 1361567"/>
            <a:gd name="connsiteX2" fmla="*/ 1365678 w 2731325"/>
            <a:gd name="connsiteY2" fmla="*/ 87 h 1361567"/>
            <a:gd name="connsiteX3" fmla="*/ 2731325 w 2731325"/>
            <a:gd name="connsiteY3" fmla="*/ 87 h 1361567"/>
            <a:gd name="connsiteX4" fmla="*/ 1365678 w 2731325"/>
            <a:gd name="connsiteY4" fmla="*/ 1361567 h 1361567"/>
            <a:gd name="connsiteX5" fmla="*/ 91471 w 2731325"/>
            <a:gd name="connsiteY5" fmla="*/ 91527 h 1361567"/>
            <a:gd name="connsiteX0" fmla="*/ 31 w 2731325"/>
            <a:gd name="connsiteY0" fmla="*/ 87 h 1361567"/>
            <a:gd name="connsiteX1" fmla="*/ 1335912 w 2731325"/>
            <a:gd name="connsiteY1" fmla="*/ 1287747 h 1361567"/>
            <a:gd name="connsiteX2" fmla="*/ 1365678 w 2731325"/>
            <a:gd name="connsiteY2" fmla="*/ 87 h 1361567"/>
            <a:gd name="connsiteX3" fmla="*/ 2731325 w 2731325"/>
            <a:gd name="connsiteY3" fmla="*/ 87 h 1361567"/>
            <a:gd name="connsiteX4" fmla="*/ 1365678 w 2731325"/>
            <a:gd name="connsiteY4" fmla="*/ 1361567 h 1361567"/>
            <a:gd name="connsiteX0" fmla="*/ 0 w 1395413"/>
            <a:gd name="connsiteY0" fmla="*/ 1287660 h 1361480"/>
            <a:gd name="connsiteX1" fmla="*/ 29766 w 1395413"/>
            <a:gd name="connsiteY1" fmla="*/ 0 h 1361480"/>
            <a:gd name="connsiteX2" fmla="*/ 1395413 w 1395413"/>
            <a:gd name="connsiteY2" fmla="*/ 0 h 1361480"/>
            <a:gd name="connsiteX3" fmla="*/ 29766 w 1395413"/>
            <a:gd name="connsiteY3" fmla="*/ 1361480 h 1361480"/>
            <a:gd name="connsiteX0" fmla="*/ 0 w 1365647"/>
            <a:gd name="connsiteY0" fmla="*/ 0 h 1361480"/>
            <a:gd name="connsiteX1" fmla="*/ 1365647 w 1365647"/>
            <a:gd name="connsiteY1" fmla="*/ 0 h 1361480"/>
            <a:gd name="connsiteX2" fmla="*/ 0 w 1365647"/>
            <a:gd name="connsiteY2" fmla="*/ 1361480 h 1361480"/>
          </a:gdLst>
          <a:ahLst/>
          <a:cxnLst>
            <a:cxn ang="0">
              <a:pos x="connsiteX0" y="connsiteY0"/>
            </a:cxn>
            <a:cxn ang="0">
              <a:pos x="connsiteX1" y="connsiteY1"/>
            </a:cxn>
            <a:cxn ang="0">
              <a:pos x="connsiteX2" y="connsiteY2"/>
            </a:cxn>
          </a:cxnLst>
          <a:rect l="l" t="t" r="r" b="b"/>
          <a:pathLst>
            <a:path w="1365647" h="1361480">
              <a:moveTo>
                <a:pt x="0" y="0"/>
              </a:moveTo>
              <a:lnTo>
                <a:pt x="1365647" y="0"/>
              </a:lnTo>
              <a:cubicBezTo>
                <a:pt x="1365647" y="751925"/>
                <a:pt x="754226" y="1361480"/>
                <a:pt x="0" y="1361480"/>
              </a:cubicBezTo>
            </a:path>
          </a:pathLst>
        </a:custGeom>
        <a:gradFill flip="none" rotWithShape="1">
          <a:gsLst>
            <a:gs pos="37000">
              <a:srgbClr val="D7E164"/>
            </a:gs>
            <a:gs pos="64000">
              <a:srgbClr val="E1B443"/>
            </a:gs>
            <a:gs pos="52000">
              <a:srgbClr val="E8C770"/>
            </a:gs>
          </a:gsLst>
          <a:path path="circle">
            <a:fillToRect r="100000" b="100000"/>
          </a:path>
          <a:tileRect l="-100000" t="-10000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l"/>
          <a:endParaRPr lang="en-US" sz="1100">
            <a:solidFill>
              <a:schemeClr val="lt1"/>
            </a:solidFill>
            <a:latin typeface="+mn-lt"/>
            <a:ea typeface="+mn-ea"/>
            <a:cs typeface="+mn-cs"/>
          </a:endParaRPr>
        </a:p>
      </xdr:txBody>
    </xdr:sp>
    <xdr:clientData/>
  </xdr:twoCellAnchor>
  <xdr:twoCellAnchor>
    <xdr:from>
      <xdr:col>16</xdr:col>
      <xdr:colOff>142150</xdr:colOff>
      <xdr:row>49</xdr:row>
      <xdr:rowOff>144379</xdr:rowOff>
    </xdr:from>
    <xdr:to>
      <xdr:col>22</xdr:col>
      <xdr:colOff>477610</xdr:colOff>
      <xdr:row>73</xdr:row>
      <xdr:rowOff>36094</xdr:rowOff>
    </xdr:to>
    <xdr:sp macro="" textlink="">
      <xdr:nvSpPr>
        <xdr:cNvPr id="14" name="Pie 16">
          <a:extLst>
            <a:ext uri="{FF2B5EF4-FFF2-40B4-BE49-F238E27FC236}">
              <a16:creationId xmlns:a16="http://schemas.microsoft.com/office/drawing/2014/main" id="{00000000-0008-0000-1900-00000E000000}"/>
            </a:ext>
          </a:extLst>
        </xdr:cNvPr>
        <xdr:cNvSpPr/>
      </xdr:nvSpPr>
      <xdr:spPr>
        <a:xfrm rot="16200000">
          <a:off x="9584222" y="8266407"/>
          <a:ext cx="3777915" cy="3993060"/>
        </a:xfrm>
        <a:custGeom>
          <a:avLst/>
          <a:gdLst>
            <a:gd name="connsiteX0" fmla="*/ 2731294 w 2731294"/>
            <a:gd name="connsiteY0" fmla="*/ 1361480 h 2722960"/>
            <a:gd name="connsiteX1" fmla="*/ 1365647 w 2731294"/>
            <a:gd name="connsiteY1" fmla="*/ 2722960 h 2722960"/>
            <a:gd name="connsiteX2" fmla="*/ 0 w 2731294"/>
            <a:gd name="connsiteY2" fmla="*/ 1361480 h 2722960"/>
            <a:gd name="connsiteX3" fmla="*/ 1365647 w 2731294"/>
            <a:gd name="connsiteY3" fmla="*/ 0 h 2722960"/>
            <a:gd name="connsiteX4" fmla="*/ 1365647 w 2731294"/>
            <a:gd name="connsiteY4" fmla="*/ 1361480 h 2722960"/>
            <a:gd name="connsiteX5" fmla="*/ 2731294 w 2731294"/>
            <a:gd name="connsiteY5" fmla="*/ 1361480 h 2722960"/>
            <a:gd name="connsiteX0" fmla="*/ 2731325 w 2731325"/>
            <a:gd name="connsiteY0" fmla="*/ 87 h 1361567"/>
            <a:gd name="connsiteX1" fmla="*/ 1365678 w 2731325"/>
            <a:gd name="connsiteY1" fmla="*/ 1361567 h 1361567"/>
            <a:gd name="connsiteX2" fmla="*/ 31 w 2731325"/>
            <a:gd name="connsiteY2" fmla="*/ 87 h 1361567"/>
            <a:gd name="connsiteX3" fmla="*/ 1335912 w 2731325"/>
            <a:gd name="connsiteY3" fmla="*/ 1287747 h 1361567"/>
            <a:gd name="connsiteX4" fmla="*/ 1365678 w 2731325"/>
            <a:gd name="connsiteY4" fmla="*/ 87 h 1361567"/>
            <a:gd name="connsiteX5" fmla="*/ 2731325 w 2731325"/>
            <a:gd name="connsiteY5" fmla="*/ 87 h 1361567"/>
            <a:gd name="connsiteX0" fmla="*/ 31 w 2731325"/>
            <a:gd name="connsiteY0" fmla="*/ 87 h 1361567"/>
            <a:gd name="connsiteX1" fmla="*/ 1335912 w 2731325"/>
            <a:gd name="connsiteY1" fmla="*/ 1287747 h 1361567"/>
            <a:gd name="connsiteX2" fmla="*/ 1365678 w 2731325"/>
            <a:gd name="connsiteY2" fmla="*/ 87 h 1361567"/>
            <a:gd name="connsiteX3" fmla="*/ 2731325 w 2731325"/>
            <a:gd name="connsiteY3" fmla="*/ 87 h 1361567"/>
            <a:gd name="connsiteX4" fmla="*/ 1365678 w 2731325"/>
            <a:gd name="connsiteY4" fmla="*/ 1361567 h 1361567"/>
            <a:gd name="connsiteX5" fmla="*/ 91471 w 2731325"/>
            <a:gd name="connsiteY5" fmla="*/ 91527 h 1361567"/>
            <a:gd name="connsiteX0" fmla="*/ 31 w 2731325"/>
            <a:gd name="connsiteY0" fmla="*/ 87 h 1361567"/>
            <a:gd name="connsiteX1" fmla="*/ 1335912 w 2731325"/>
            <a:gd name="connsiteY1" fmla="*/ 1287747 h 1361567"/>
            <a:gd name="connsiteX2" fmla="*/ 1365678 w 2731325"/>
            <a:gd name="connsiteY2" fmla="*/ 87 h 1361567"/>
            <a:gd name="connsiteX3" fmla="*/ 2731325 w 2731325"/>
            <a:gd name="connsiteY3" fmla="*/ 87 h 1361567"/>
            <a:gd name="connsiteX4" fmla="*/ 1365678 w 2731325"/>
            <a:gd name="connsiteY4" fmla="*/ 1361567 h 1361567"/>
            <a:gd name="connsiteX0" fmla="*/ 0 w 1395413"/>
            <a:gd name="connsiteY0" fmla="*/ 1287660 h 1361480"/>
            <a:gd name="connsiteX1" fmla="*/ 29766 w 1395413"/>
            <a:gd name="connsiteY1" fmla="*/ 0 h 1361480"/>
            <a:gd name="connsiteX2" fmla="*/ 1395413 w 1395413"/>
            <a:gd name="connsiteY2" fmla="*/ 0 h 1361480"/>
            <a:gd name="connsiteX3" fmla="*/ 29766 w 1395413"/>
            <a:gd name="connsiteY3" fmla="*/ 1361480 h 1361480"/>
            <a:gd name="connsiteX0" fmla="*/ 0 w 1365647"/>
            <a:gd name="connsiteY0" fmla="*/ 0 h 1361480"/>
            <a:gd name="connsiteX1" fmla="*/ 1365647 w 1365647"/>
            <a:gd name="connsiteY1" fmla="*/ 0 h 1361480"/>
            <a:gd name="connsiteX2" fmla="*/ 0 w 1365647"/>
            <a:gd name="connsiteY2" fmla="*/ 1361480 h 1361480"/>
          </a:gdLst>
          <a:ahLst/>
          <a:cxnLst>
            <a:cxn ang="0">
              <a:pos x="connsiteX0" y="connsiteY0"/>
            </a:cxn>
            <a:cxn ang="0">
              <a:pos x="connsiteX1" y="connsiteY1"/>
            </a:cxn>
            <a:cxn ang="0">
              <a:pos x="connsiteX2" y="connsiteY2"/>
            </a:cxn>
          </a:cxnLst>
          <a:rect l="l" t="t" r="r" b="b"/>
          <a:pathLst>
            <a:path w="1365647" h="1361480">
              <a:moveTo>
                <a:pt x="0" y="0"/>
              </a:moveTo>
              <a:lnTo>
                <a:pt x="1365647" y="0"/>
              </a:lnTo>
              <a:cubicBezTo>
                <a:pt x="1365647" y="751925"/>
                <a:pt x="754226" y="1361480"/>
                <a:pt x="0" y="1361480"/>
              </a:cubicBezTo>
            </a:path>
          </a:pathLst>
        </a:custGeom>
        <a:gradFill flip="none" rotWithShape="1">
          <a:gsLst>
            <a:gs pos="62000">
              <a:srgbClr val="A24130"/>
            </a:gs>
            <a:gs pos="44000">
              <a:srgbClr val="C76C39"/>
            </a:gs>
          </a:gsLst>
          <a:path path="circle">
            <a:fillToRect r="100000" b="100000"/>
          </a:path>
          <a:tileRect l="-100000" t="-10000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l"/>
          <a:endParaRPr lang="en-US" sz="1100">
            <a:solidFill>
              <a:schemeClr val="lt1"/>
            </a:solidFill>
            <a:latin typeface="+mn-lt"/>
            <a:ea typeface="+mn-ea"/>
            <a:cs typeface="+mn-cs"/>
          </a:endParaRPr>
        </a:p>
      </xdr:txBody>
    </xdr:sp>
    <xdr:clientData/>
  </xdr:twoCellAnchor>
  <xdr:twoCellAnchor editAs="oneCell">
    <xdr:from>
      <xdr:col>1</xdr:col>
      <xdr:colOff>9525</xdr:colOff>
      <xdr:row>52</xdr:row>
      <xdr:rowOff>152400</xdr:rowOff>
    </xdr:from>
    <xdr:to>
      <xdr:col>8</xdr:col>
      <xdr:colOff>151849</xdr:colOff>
      <xdr:row>77</xdr:row>
      <xdr:rowOff>132846</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1"/>
        <a:stretch>
          <a:fillRect/>
        </a:stretch>
      </xdr:blipFill>
      <xdr:spPr>
        <a:xfrm>
          <a:off x="200025" y="8867775"/>
          <a:ext cx="4409524" cy="40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xdr:row>
      <xdr:rowOff>2070</xdr:rowOff>
    </xdr:from>
    <xdr:to>
      <xdr:col>10</xdr:col>
      <xdr:colOff>8282</xdr:colOff>
      <xdr:row>6</xdr:row>
      <xdr:rowOff>74544</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190500" y="792645"/>
          <a:ext cx="5999507" cy="529674"/>
          <a:chOff x="491081" y="2204864"/>
          <a:chExt cx="7741046" cy="2016224"/>
        </a:xfrm>
      </xdr:grpSpPr>
      <xdr:sp macro="" textlink="">
        <xdr:nvSpPr>
          <xdr:cNvPr id="3" name="Rectangle 2">
            <a:extLst>
              <a:ext uri="{FF2B5EF4-FFF2-40B4-BE49-F238E27FC236}">
                <a16:creationId xmlns:a16="http://schemas.microsoft.com/office/drawing/2014/main" id="{00000000-0008-0000-0E00-000003000000}"/>
              </a:ext>
            </a:extLst>
          </xdr:cNvPr>
          <xdr:cNvSpPr/>
        </xdr:nvSpPr>
        <xdr:spPr>
          <a:xfrm>
            <a:off x="491081" y="2204864"/>
            <a:ext cx="7693262" cy="2016224"/>
          </a:xfrm>
          <a:prstGeom prst="rect">
            <a:avLst/>
          </a:pr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p>
        </xdr:txBody>
      </xdr:sp>
      <xdr:sp macro="" textlink="">
        <xdr:nvSpPr>
          <xdr:cNvPr id="4" name="Rectangle 3">
            <a:extLst>
              <a:ext uri="{FF2B5EF4-FFF2-40B4-BE49-F238E27FC236}">
                <a16:creationId xmlns:a16="http://schemas.microsoft.com/office/drawing/2014/main" id="{00000000-0008-0000-0E00-000004000000}"/>
              </a:ext>
            </a:extLst>
          </xdr:cNvPr>
          <xdr:cNvSpPr/>
        </xdr:nvSpPr>
        <xdr:spPr>
          <a:xfrm>
            <a:off x="698234" y="2607576"/>
            <a:ext cx="560051" cy="1165459"/>
          </a:xfrm>
          <a:prstGeom prst="rect">
            <a:avLst/>
          </a:prstGeom>
          <a:solidFill>
            <a:srgbClr val="9CB18D"/>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p>
        </xdr:txBody>
      </xdr:sp>
      <xdr:sp macro="" textlink="">
        <xdr:nvSpPr>
          <xdr:cNvPr id="5" name="Rectangle 4">
            <a:extLst>
              <a:ext uri="{FF2B5EF4-FFF2-40B4-BE49-F238E27FC236}">
                <a16:creationId xmlns:a16="http://schemas.microsoft.com/office/drawing/2014/main" id="{00000000-0008-0000-0E00-000005000000}"/>
              </a:ext>
            </a:extLst>
          </xdr:cNvPr>
          <xdr:cNvSpPr/>
        </xdr:nvSpPr>
        <xdr:spPr>
          <a:xfrm>
            <a:off x="3019013" y="2607576"/>
            <a:ext cx="560051" cy="1165459"/>
          </a:xfrm>
          <a:prstGeom prst="rect">
            <a:avLst/>
          </a:prstGeom>
          <a:solidFill>
            <a:srgbClr val="E8C77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p>
        </xdr:txBody>
      </xdr:sp>
      <xdr:sp macro="" textlink="">
        <xdr:nvSpPr>
          <xdr:cNvPr id="6" name="Rectangle 5">
            <a:extLst>
              <a:ext uri="{FF2B5EF4-FFF2-40B4-BE49-F238E27FC236}">
                <a16:creationId xmlns:a16="http://schemas.microsoft.com/office/drawing/2014/main" id="{00000000-0008-0000-0E00-000006000000}"/>
              </a:ext>
            </a:extLst>
          </xdr:cNvPr>
          <xdr:cNvSpPr/>
        </xdr:nvSpPr>
        <xdr:spPr>
          <a:xfrm>
            <a:off x="5798519" y="2607576"/>
            <a:ext cx="560051" cy="1165459"/>
          </a:xfrm>
          <a:prstGeom prst="rect">
            <a:avLst/>
          </a:prstGeom>
          <a:solidFill>
            <a:srgbClr val="A2413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CA"/>
          </a:p>
        </xdr:txBody>
      </xdr:sp>
      <xdr:sp macro="" textlink="">
        <xdr:nvSpPr>
          <xdr:cNvPr id="7" name="Rectangle 6">
            <a:extLst>
              <a:ext uri="{FF2B5EF4-FFF2-40B4-BE49-F238E27FC236}">
                <a16:creationId xmlns:a16="http://schemas.microsoft.com/office/drawing/2014/main" id="{00000000-0008-0000-0E00-000007000000}"/>
              </a:ext>
            </a:extLst>
          </xdr:cNvPr>
          <xdr:cNvSpPr/>
        </xdr:nvSpPr>
        <xdr:spPr>
          <a:xfrm>
            <a:off x="1259632" y="2636912"/>
            <a:ext cx="1872208" cy="5040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1000">
                <a:solidFill>
                  <a:schemeClr val="tx1"/>
                </a:solidFill>
                <a:latin typeface="Arial" panose="020B0604020202020204" pitchFamily="34" charset="0"/>
                <a:cs typeface="Arial" panose="020B0604020202020204" pitchFamily="34" charset="0"/>
              </a:rPr>
              <a:t>Low Challenges</a:t>
            </a:r>
          </a:p>
        </xdr:txBody>
      </xdr:sp>
      <xdr:sp macro="" textlink="">
        <xdr:nvSpPr>
          <xdr:cNvPr id="8" name="Rectangle 7">
            <a:extLst>
              <a:ext uri="{FF2B5EF4-FFF2-40B4-BE49-F238E27FC236}">
                <a16:creationId xmlns:a16="http://schemas.microsoft.com/office/drawing/2014/main" id="{00000000-0008-0000-0E00-000008000000}"/>
              </a:ext>
            </a:extLst>
          </xdr:cNvPr>
          <xdr:cNvSpPr/>
        </xdr:nvSpPr>
        <xdr:spPr>
          <a:xfrm>
            <a:off x="1259632" y="3212976"/>
            <a:ext cx="1872208" cy="5040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1000">
                <a:solidFill>
                  <a:schemeClr val="tx1"/>
                </a:solidFill>
                <a:latin typeface="Arial" panose="020B0604020202020204" pitchFamily="34" charset="0"/>
                <a:cs typeface="Arial" panose="020B0604020202020204" pitchFamily="34" charset="0"/>
              </a:rPr>
              <a:t>High Opportunities</a:t>
            </a:r>
          </a:p>
        </xdr:txBody>
      </xdr:sp>
      <xdr:sp macro="" textlink="">
        <xdr:nvSpPr>
          <xdr:cNvPr id="9" name="Rectangle 8">
            <a:extLst>
              <a:ext uri="{FF2B5EF4-FFF2-40B4-BE49-F238E27FC236}">
                <a16:creationId xmlns:a16="http://schemas.microsoft.com/office/drawing/2014/main" id="{00000000-0008-0000-0E00-000009000000}"/>
              </a:ext>
            </a:extLst>
          </xdr:cNvPr>
          <xdr:cNvSpPr/>
        </xdr:nvSpPr>
        <xdr:spPr>
          <a:xfrm>
            <a:off x="3580411" y="2636913"/>
            <a:ext cx="1872208" cy="504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1000">
                <a:solidFill>
                  <a:schemeClr val="tx1"/>
                </a:solidFill>
                <a:latin typeface="Arial" panose="020B0604020202020204" pitchFamily="34" charset="0"/>
                <a:cs typeface="Arial" panose="020B0604020202020204" pitchFamily="34" charset="0"/>
              </a:rPr>
              <a:t>Significant Challenges</a:t>
            </a:r>
          </a:p>
        </xdr:txBody>
      </xdr:sp>
      <xdr:sp macro="" textlink="">
        <xdr:nvSpPr>
          <xdr:cNvPr id="10" name="Rectangle 9">
            <a:extLst>
              <a:ext uri="{FF2B5EF4-FFF2-40B4-BE49-F238E27FC236}">
                <a16:creationId xmlns:a16="http://schemas.microsoft.com/office/drawing/2014/main" id="{00000000-0008-0000-0E00-00000A000000}"/>
              </a:ext>
            </a:extLst>
          </xdr:cNvPr>
          <xdr:cNvSpPr/>
        </xdr:nvSpPr>
        <xdr:spPr>
          <a:xfrm>
            <a:off x="3580411" y="3212976"/>
            <a:ext cx="1872208" cy="504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1000">
                <a:solidFill>
                  <a:schemeClr val="tx1"/>
                </a:solidFill>
                <a:latin typeface="Arial" panose="020B0604020202020204" pitchFamily="34" charset="0"/>
                <a:cs typeface="Arial" panose="020B0604020202020204" pitchFamily="34" charset="0"/>
              </a:rPr>
              <a:t>Medium Opportunities</a:t>
            </a:r>
          </a:p>
        </xdr:txBody>
      </xdr:sp>
      <xdr:sp macro="" textlink="">
        <xdr:nvSpPr>
          <xdr:cNvPr id="11" name="Rectangle 10">
            <a:extLst>
              <a:ext uri="{FF2B5EF4-FFF2-40B4-BE49-F238E27FC236}">
                <a16:creationId xmlns:a16="http://schemas.microsoft.com/office/drawing/2014/main" id="{00000000-0008-0000-0E00-00000B000000}"/>
              </a:ext>
            </a:extLst>
          </xdr:cNvPr>
          <xdr:cNvSpPr/>
        </xdr:nvSpPr>
        <xdr:spPr>
          <a:xfrm>
            <a:off x="6359919" y="2636913"/>
            <a:ext cx="1872208" cy="504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1000">
                <a:solidFill>
                  <a:schemeClr val="tx1"/>
                </a:solidFill>
                <a:latin typeface="Arial" panose="020B0604020202020204" pitchFamily="34" charset="0"/>
                <a:cs typeface="Arial" panose="020B0604020202020204" pitchFamily="34" charset="0"/>
              </a:rPr>
              <a:t>Major Challenges</a:t>
            </a:r>
          </a:p>
        </xdr:txBody>
      </xdr:sp>
      <xdr:sp macro="" textlink="">
        <xdr:nvSpPr>
          <xdr:cNvPr id="12" name="Rectangle 11">
            <a:extLst>
              <a:ext uri="{FF2B5EF4-FFF2-40B4-BE49-F238E27FC236}">
                <a16:creationId xmlns:a16="http://schemas.microsoft.com/office/drawing/2014/main" id="{00000000-0008-0000-0E00-00000C000000}"/>
              </a:ext>
            </a:extLst>
          </xdr:cNvPr>
          <xdr:cNvSpPr/>
        </xdr:nvSpPr>
        <xdr:spPr>
          <a:xfrm>
            <a:off x="6359919" y="3321748"/>
            <a:ext cx="1872208" cy="504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n-CA" sz="1000">
                <a:solidFill>
                  <a:schemeClr val="tx1"/>
                </a:solidFill>
                <a:latin typeface="Arial" panose="020B0604020202020204" pitchFamily="34" charset="0"/>
                <a:cs typeface="Arial" panose="020B0604020202020204" pitchFamily="34" charset="0"/>
              </a:rPr>
              <a:t>Opportunities Not Clear</a:t>
            </a:r>
          </a:p>
        </xdr:txBody>
      </xdr:sp>
    </xdr:grpSp>
    <xdr:clientData/>
  </xdr:twoCellAnchor>
  <xdr:twoCellAnchor>
    <xdr:from>
      <xdr:col>1</xdr:col>
      <xdr:colOff>94125</xdr:colOff>
      <xdr:row>52</xdr:row>
      <xdr:rowOff>4820</xdr:rowOff>
    </xdr:from>
    <xdr:to>
      <xdr:col>9</xdr:col>
      <xdr:colOff>170585</xdr:colOff>
      <xdr:row>74</xdr:row>
      <xdr:rowOff>109103</xdr:rowOff>
    </xdr:to>
    <xdr:graphicFrame macro="">
      <xdr:nvGraphicFramePr>
        <xdr:cNvPr id="14" name="Chart 13">
          <a:extLst>
            <a:ext uri="{FF2B5EF4-FFF2-40B4-BE49-F238E27FC236}">
              <a16:creationId xmlns:a16="http://schemas.microsoft.com/office/drawing/2014/main" id="{00000000-0008-0000-0E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82260</xdr:colOff>
      <xdr:row>70</xdr:row>
      <xdr:rowOff>51952</xdr:rowOff>
    </xdr:from>
    <xdr:to>
      <xdr:col>2</xdr:col>
      <xdr:colOff>64553</xdr:colOff>
      <xdr:row>71</xdr:row>
      <xdr:rowOff>136281</xdr:rowOff>
    </xdr:to>
    <xdr:sp macro="" textlink="">
      <xdr:nvSpPr>
        <xdr:cNvPr id="19" name="TextBox 16">
          <a:extLst>
            <a:ext uri="{FF2B5EF4-FFF2-40B4-BE49-F238E27FC236}">
              <a16:creationId xmlns:a16="http://schemas.microsoft.com/office/drawing/2014/main" id="{00000000-0008-0000-0E00-000013000000}"/>
            </a:ext>
          </a:extLst>
        </xdr:cNvPr>
        <xdr:cNvSpPr txBox="1"/>
      </xdr:nvSpPr>
      <xdr:spPr>
        <a:xfrm>
          <a:off x="272760" y="10748527"/>
          <a:ext cx="458543" cy="246254"/>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latin typeface="Arial" pitchFamily="34" charset="0"/>
              <a:cs typeface="Arial" pitchFamily="34" charset="0"/>
            </a:rPr>
            <a:t>Low</a:t>
          </a:r>
        </a:p>
      </xdr:txBody>
    </xdr:sp>
    <xdr:clientData/>
  </xdr:twoCellAnchor>
  <xdr:twoCellAnchor>
    <xdr:from>
      <xdr:col>1</xdr:col>
      <xdr:colOff>63210</xdr:colOff>
      <xdr:row>52</xdr:row>
      <xdr:rowOff>112567</xdr:rowOff>
    </xdr:from>
    <xdr:to>
      <xdr:col>2</xdr:col>
      <xdr:colOff>69293</xdr:colOff>
      <xdr:row>54</xdr:row>
      <xdr:rowOff>32373</xdr:rowOff>
    </xdr:to>
    <xdr:sp macro="" textlink="">
      <xdr:nvSpPr>
        <xdr:cNvPr id="20" name="TextBox 17">
          <a:extLst>
            <a:ext uri="{FF2B5EF4-FFF2-40B4-BE49-F238E27FC236}">
              <a16:creationId xmlns:a16="http://schemas.microsoft.com/office/drawing/2014/main" id="{00000000-0008-0000-0E00-000014000000}"/>
            </a:ext>
          </a:extLst>
        </xdr:cNvPr>
        <xdr:cNvSpPr txBox="1"/>
      </xdr:nvSpPr>
      <xdr:spPr>
        <a:xfrm>
          <a:off x="253710" y="7894492"/>
          <a:ext cx="482333" cy="243656"/>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latin typeface="Arial" pitchFamily="34" charset="0"/>
              <a:cs typeface="Arial" pitchFamily="34" charset="0"/>
            </a:rPr>
            <a:t>High</a:t>
          </a:r>
        </a:p>
      </xdr:txBody>
    </xdr:sp>
    <xdr:clientData/>
  </xdr:twoCellAnchor>
  <xdr:twoCellAnchor>
    <xdr:from>
      <xdr:col>1</xdr:col>
      <xdr:colOff>104775</xdr:colOff>
      <xdr:row>76</xdr:row>
      <xdr:rowOff>152400</xdr:rowOff>
    </xdr:from>
    <xdr:to>
      <xdr:col>9</xdr:col>
      <xdr:colOff>120621</xdr:colOff>
      <xdr:row>99</xdr:row>
      <xdr:rowOff>94758</xdr:rowOff>
    </xdr:to>
    <xdr:graphicFrame macro="">
      <xdr:nvGraphicFramePr>
        <xdr:cNvPr id="24" name="Chart 23">
          <a:extLst>
            <a:ext uri="{FF2B5EF4-FFF2-40B4-BE49-F238E27FC236}">
              <a16:creationId xmlns:a16="http://schemas.microsoft.com/office/drawing/2014/main" id="{00000000-0008-0000-0E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140535</xdr:colOff>
      <xdr:row>95</xdr:row>
      <xdr:rowOff>9032</xdr:rowOff>
    </xdr:from>
    <xdr:to>
      <xdr:col>2</xdr:col>
      <xdr:colOff>62214</xdr:colOff>
      <xdr:row>96</xdr:row>
      <xdr:rowOff>93360</xdr:rowOff>
    </xdr:to>
    <xdr:sp macro="" textlink="">
      <xdr:nvSpPr>
        <xdr:cNvPr id="25" name="TextBox 16">
          <a:extLst>
            <a:ext uri="{FF2B5EF4-FFF2-40B4-BE49-F238E27FC236}">
              <a16:creationId xmlns:a16="http://schemas.microsoft.com/office/drawing/2014/main" id="{00000000-0008-0000-0E00-000019000000}"/>
            </a:ext>
          </a:extLst>
        </xdr:cNvPr>
        <xdr:cNvSpPr txBox="1"/>
      </xdr:nvSpPr>
      <xdr:spPr>
        <a:xfrm>
          <a:off x="331035" y="14753732"/>
          <a:ext cx="39792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1</xdr:col>
      <xdr:colOff>111960</xdr:colOff>
      <xdr:row>77</xdr:row>
      <xdr:rowOff>79172</xdr:rowOff>
    </xdr:from>
    <xdr:to>
      <xdr:col>2</xdr:col>
      <xdr:colOff>57429</xdr:colOff>
      <xdr:row>79</xdr:row>
      <xdr:rowOff>1575</xdr:rowOff>
    </xdr:to>
    <xdr:sp macro="" textlink="">
      <xdr:nvSpPr>
        <xdr:cNvPr id="26" name="TextBox 17">
          <a:extLst>
            <a:ext uri="{FF2B5EF4-FFF2-40B4-BE49-F238E27FC236}">
              <a16:creationId xmlns:a16="http://schemas.microsoft.com/office/drawing/2014/main" id="{00000000-0008-0000-0E00-00001A000000}"/>
            </a:ext>
          </a:extLst>
        </xdr:cNvPr>
        <xdr:cNvSpPr txBox="1"/>
      </xdr:nvSpPr>
      <xdr:spPr>
        <a:xfrm>
          <a:off x="302460" y="11909222"/>
          <a:ext cx="42171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0</xdr:col>
      <xdr:colOff>122700</xdr:colOff>
      <xdr:row>292</xdr:row>
      <xdr:rowOff>42920</xdr:rowOff>
    </xdr:from>
    <xdr:to>
      <xdr:col>9</xdr:col>
      <xdr:colOff>8660</xdr:colOff>
      <xdr:row>314</xdr:row>
      <xdr:rowOff>147203</xdr:rowOff>
    </xdr:to>
    <xdr:graphicFrame macro="">
      <xdr:nvGraphicFramePr>
        <xdr:cNvPr id="21" name="Chart 20">
          <a:extLst>
            <a:ext uri="{FF2B5EF4-FFF2-40B4-BE49-F238E27FC236}">
              <a16:creationId xmlns:a16="http://schemas.microsoft.com/office/drawing/2014/main" id="{00000000-0008-0000-0E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129885</xdr:colOff>
      <xdr:row>310</xdr:row>
      <xdr:rowOff>51952</xdr:rowOff>
    </xdr:from>
    <xdr:to>
      <xdr:col>1</xdr:col>
      <xdr:colOff>397928</xdr:colOff>
      <xdr:row>311</xdr:row>
      <xdr:rowOff>136281</xdr:rowOff>
    </xdr:to>
    <xdr:sp macro="" textlink="">
      <xdr:nvSpPr>
        <xdr:cNvPr id="22" name="TextBox 16">
          <a:extLst>
            <a:ext uri="{FF2B5EF4-FFF2-40B4-BE49-F238E27FC236}">
              <a16:creationId xmlns:a16="http://schemas.microsoft.com/office/drawing/2014/main" id="{00000000-0008-0000-0E00-000016000000}"/>
            </a:ext>
          </a:extLst>
        </xdr:cNvPr>
        <xdr:cNvSpPr txBox="1"/>
      </xdr:nvSpPr>
      <xdr:spPr>
        <a:xfrm>
          <a:off x="129885" y="9034027"/>
          <a:ext cx="401393" cy="246254"/>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0</xdr:col>
      <xdr:colOff>129885</xdr:colOff>
      <xdr:row>292</xdr:row>
      <xdr:rowOff>112567</xdr:rowOff>
    </xdr:from>
    <xdr:to>
      <xdr:col>1</xdr:col>
      <xdr:colOff>421718</xdr:colOff>
      <xdr:row>294</xdr:row>
      <xdr:rowOff>32373</xdr:rowOff>
    </xdr:to>
    <xdr:sp macro="" textlink="">
      <xdr:nvSpPr>
        <xdr:cNvPr id="23" name="TextBox 17">
          <a:extLst>
            <a:ext uri="{FF2B5EF4-FFF2-40B4-BE49-F238E27FC236}">
              <a16:creationId xmlns:a16="http://schemas.microsoft.com/office/drawing/2014/main" id="{00000000-0008-0000-0E00-000017000000}"/>
            </a:ext>
          </a:extLst>
        </xdr:cNvPr>
        <xdr:cNvSpPr txBox="1"/>
      </xdr:nvSpPr>
      <xdr:spPr>
        <a:xfrm>
          <a:off x="129885" y="6179992"/>
          <a:ext cx="425183" cy="243656"/>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1</xdr:col>
      <xdr:colOff>0</xdr:colOff>
      <xdr:row>317</xdr:row>
      <xdr:rowOff>0</xdr:rowOff>
    </xdr:from>
    <xdr:to>
      <xdr:col>9</xdr:col>
      <xdr:colOff>15846</xdr:colOff>
      <xdr:row>339</xdr:row>
      <xdr:rowOff>104283</xdr:rowOff>
    </xdr:to>
    <xdr:graphicFrame macro="">
      <xdr:nvGraphicFramePr>
        <xdr:cNvPr id="27" name="Chart 26">
          <a:extLst>
            <a:ext uri="{FF2B5EF4-FFF2-40B4-BE49-F238E27FC236}">
              <a16:creationId xmlns:a16="http://schemas.microsoft.com/office/drawing/2014/main" id="{00000000-0008-0000-0E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7185</xdr:colOff>
      <xdr:row>335</xdr:row>
      <xdr:rowOff>9032</xdr:rowOff>
    </xdr:from>
    <xdr:to>
      <xdr:col>1</xdr:col>
      <xdr:colOff>405114</xdr:colOff>
      <xdr:row>336</xdr:row>
      <xdr:rowOff>93360</xdr:rowOff>
    </xdr:to>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140535" y="13039232"/>
          <a:ext cx="39792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1</xdr:col>
      <xdr:colOff>7185</xdr:colOff>
      <xdr:row>317</xdr:row>
      <xdr:rowOff>69647</xdr:rowOff>
    </xdr:from>
    <xdr:to>
      <xdr:col>1</xdr:col>
      <xdr:colOff>428904</xdr:colOff>
      <xdr:row>318</xdr:row>
      <xdr:rowOff>153975</xdr:rowOff>
    </xdr:to>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140535" y="10185197"/>
          <a:ext cx="42171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0</xdr:col>
      <xdr:colOff>122700</xdr:colOff>
      <xdr:row>532</xdr:row>
      <xdr:rowOff>42920</xdr:rowOff>
    </xdr:from>
    <xdr:to>
      <xdr:col>9</xdr:col>
      <xdr:colOff>8660</xdr:colOff>
      <xdr:row>554</xdr:row>
      <xdr:rowOff>147203</xdr:rowOff>
    </xdr:to>
    <xdr:graphicFrame macro="">
      <xdr:nvGraphicFramePr>
        <xdr:cNvPr id="30" name="Chart 29">
          <a:extLst>
            <a:ext uri="{FF2B5EF4-FFF2-40B4-BE49-F238E27FC236}">
              <a16:creationId xmlns:a16="http://schemas.microsoft.com/office/drawing/2014/main" id="{00000000-0008-0000-0E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129885</xdr:colOff>
      <xdr:row>550</xdr:row>
      <xdr:rowOff>51952</xdr:rowOff>
    </xdr:from>
    <xdr:to>
      <xdr:col>1</xdr:col>
      <xdr:colOff>397928</xdr:colOff>
      <xdr:row>551</xdr:row>
      <xdr:rowOff>136281</xdr:rowOff>
    </xdr:to>
    <xdr:sp macro="" textlink="">
      <xdr:nvSpPr>
        <xdr:cNvPr id="31" name="TextBox 16">
          <a:extLst>
            <a:ext uri="{FF2B5EF4-FFF2-40B4-BE49-F238E27FC236}">
              <a16:creationId xmlns:a16="http://schemas.microsoft.com/office/drawing/2014/main" id="{00000000-0008-0000-0E00-00001F000000}"/>
            </a:ext>
          </a:extLst>
        </xdr:cNvPr>
        <xdr:cNvSpPr txBox="1"/>
      </xdr:nvSpPr>
      <xdr:spPr>
        <a:xfrm>
          <a:off x="129885" y="9034027"/>
          <a:ext cx="401393" cy="246254"/>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0</xdr:col>
      <xdr:colOff>129885</xdr:colOff>
      <xdr:row>532</xdr:row>
      <xdr:rowOff>112567</xdr:rowOff>
    </xdr:from>
    <xdr:to>
      <xdr:col>1</xdr:col>
      <xdr:colOff>421718</xdr:colOff>
      <xdr:row>534</xdr:row>
      <xdr:rowOff>32373</xdr:rowOff>
    </xdr:to>
    <xdr:sp macro="" textlink="">
      <xdr:nvSpPr>
        <xdr:cNvPr id="32" name="TextBox 17">
          <a:extLst>
            <a:ext uri="{FF2B5EF4-FFF2-40B4-BE49-F238E27FC236}">
              <a16:creationId xmlns:a16="http://schemas.microsoft.com/office/drawing/2014/main" id="{00000000-0008-0000-0E00-000020000000}"/>
            </a:ext>
          </a:extLst>
        </xdr:cNvPr>
        <xdr:cNvSpPr txBox="1"/>
      </xdr:nvSpPr>
      <xdr:spPr>
        <a:xfrm>
          <a:off x="129885" y="6179992"/>
          <a:ext cx="425183" cy="243656"/>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1</xdr:col>
      <xdr:colOff>0</xdr:colOff>
      <xdr:row>557</xdr:row>
      <xdr:rowOff>0</xdr:rowOff>
    </xdr:from>
    <xdr:to>
      <xdr:col>9</xdr:col>
      <xdr:colOff>15846</xdr:colOff>
      <xdr:row>579</xdr:row>
      <xdr:rowOff>104283</xdr:rowOff>
    </xdr:to>
    <xdr:graphicFrame macro="">
      <xdr:nvGraphicFramePr>
        <xdr:cNvPr id="33" name="Chart 32">
          <a:extLst>
            <a:ext uri="{FF2B5EF4-FFF2-40B4-BE49-F238E27FC236}">
              <a16:creationId xmlns:a16="http://schemas.microsoft.com/office/drawing/2014/main" id="{00000000-0008-0000-0E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7185</xdr:colOff>
      <xdr:row>575</xdr:row>
      <xdr:rowOff>9032</xdr:rowOff>
    </xdr:from>
    <xdr:to>
      <xdr:col>1</xdr:col>
      <xdr:colOff>405114</xdr:colOff>
      <xdr:row>576</xdr:row>
      <xdr:rowOff>93360</xdr:rowOff>
    </xdr:to>
    <xdr:sp macro="" textlink="">
      <xdr:nvSpPr>
        <xdr:cNvPr id="34" name="TextBox 33">
          <a:extLst>
            <a:ext uri="{FF2B5EF4-FFF2-40B4-BE49-F238E27FC236}">
              <a16:creationId xmlns:a16="http://schemas.microsoft.com/office/drawing/2014/main" id="{00000000-0008-0000-0E00-000022000000}"/>
            </a:ext>
          </a:extLst>
        </xdr:cNvPr>
        <xdr:cNvSpPr txBox="1"/>
      </xdr:nvSpPr>
      <xdr:spPr>
        <a:xfrm>
          <a:off x="140535" y="13039232"/>
          <a:ext cx="39792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1</xdr:col>
      <xdr:colOff>7185</xdr:colOff>
      <xdr:row>557</xdr:row>
      <xdr:rowOff>69647</xdr:rowOff>
    </xdr:from>
    <xdr:to>
      <xdr:col>1</xdr:col>
      <xdr:colOff>428904</xdr:colOff>
      <xdr:row>558</xdr:row>
      <xdr:rowOff>153975</xdr:rowOff>
    </xdr:to>
    <xdr:sp macro="" textlink="">
      <xdr:nvSpPr>
        <xdr:cNvPr id="35" name="TextBox 34">
          <a:extLst>
            <a:ext uri="{FF2B5EF4-FFF2-40B4-BE49-F238E27FC236}">
              <a16:creationId xmlns:a16="http://schemas.microsoft.com/office/drawing/2014/main" id="{00000000-0008-0000-0E00-000023000000}"/>
            </a:ext>
          </a:extLst>
        </xdr:cNvPr>
        <xdr:cNvSpPr txBox="1"/>
      </xdr:nvSpPr>
      <xdr:spPr>
        <a:xfrm>
          <a:off x="140535" y="10185197"/>
          <a:ext cx="42171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0</xdr:col>
      <xdr:colOff>122700</xdr:colOff>
      <xdr:row>772</xdr:row>
      <xdr:rowOff>42920</xdr:rowOff>
    </xdr:from>
    <xdr:to>
      <xdr:col>9</xdr:col>
      <xdr:colOff>8660</xdr:colOff>
      <xdr:row>794</xdr:row>
      <xdr:rowOff>147203</xdr:rowOff>
    </xdr:to>
    <xdr:graphicFrame macro="">
      <xdr:nvGraphicFramePr>
        <xdr:cNvPr id="36" name="Chart 35">
          <a:extLst>
            <a:ext uri="{FF2B5EF4-FFF2-40B4-BE49-F238E27FC236}">
              <a16:creationId xmlns:a16="http://schemas.microsoft.com/office/drawing/2014/main" id="{00000000-0008-0000-0E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129885</xdr:colOff>
      <xdr:row>790</xdr:row>
      <xdr:rowOff>51952</xdr:rowOff>
    </xdr:from>
    <xdr:to>
      <xdr:col>1</xdr:col>
      <xdr:colOff>397928</xdr:colOff>
      <xdr:row>791</xdr:row>
      <xdr:rowOff>136281</xdr:rowOff>
    </xdr:to>
    <xdr:sp macro="" textlink="">
      <xdr:nvSpPr>
        <xdr:cNvPr id="37" name="TextBox 16">
          <a:extLst>
            <a:ext uri="{FF2B5EF4-FFF2-40B4-BE49-F238E27FC236}">
              <a16:creationId xmlns:a16="http://schemas.microsoft.com/office/drawing/2014/main" id="{00000000-0008-0000-0E00-000025000000}"/>
            </a:ext>
          </a:extLst>
        </xdr:cNvPr>
        <xdr:cNvSpPr txBox="1"/>
      </xdr:nvSpPr>
      <xdr:spPr>
        <a:xfrm>
          <a:off x="129885" y="9034027"/>
          <a:ext cx="401393" cy="246254"/>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0</xdr:col>
      <xdr:colOff>129885</xdr:colOff>
      <xdr:row>772</xdr:row>
      <xdr:rowOff>112567</xdr:rowOff>
    </xdr:from>
    <xdr:to>
      <xdr:col>1</xdr:col>
      <xdr:colOff>421718</xdr:colOff>
      <xdr:row>774</xdr:row>
      <xdr:rowOff>32373</xdr:rowOff>
    </xdr:to>
    <xdr:sp macro="" textlink="">
      <xdr:nvSpPr>
        <xdr:cNvPr id="38" name="TextBox 17">
          <a:extLst>
            <a:ext uri="{FF2B5EF4-FFF2-40B4-BE49-F238E27FC236}">
              <a16:creationId xmlns:a16="http://schemas.microsoft.com/office/drawing/2014/main" id="{00000000-0008-0000-0E00-000026000000}"/>
            </a:ext>
          </a:extLst>
        </xdr:cNvPr>
        <xdr:cNvSpPr txBox="1"/>
      </xdr:nvSpPr>
      <xdr:spPr>
        <a:xfrm>
          <a:off x="129885" y="6179992"/>
          <a:ext cx="425183" cy="243656"/>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1</xdr:col>
      <xdr:colOff>0</xdr:colOff>
      <xdr:row>797</xdr:row>
      <xdr:rowOff>0</xdr:rowOff>
    </xdr:from>
    <xdr:to>
      <xdr:col>9</xdr:col>
      <xdr:colOff>15846</xdr:colOff>
      <xdr:row>819</xdr:row>
      <xdr:rowOff>104283</xdr:rowOff>
    </xdr:to>
    <xdr:graphicFrame macro="">
      <xdr:nvGraphicFramePr>
        <xdr:cNvPr id="39" name="Chart 38">
          <a:extLst>
            <a:ext uri="{FF2B5EF4-FFF2-40B4-BE49-F238E27FC236}">
              <a16:creationId xmlns:a16="http://schemas.microsoft.com/office/drawing/2014/main" id="{00000000-0008-0000-0E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7185</xdr:colOff>
      <xdr:row>815</xdr:row>
      <xdr:rowOff>9032</xdr:rowOff>
    </xdr:from>
    <xdr:to>
      <xdr:col>1</xdr:col>
      <xdr:colOff>405114</xdr:colOff>
      <xdr:row>816</xdr:row>
      <xdr:rowOff>93360</xdr:rowOff>
    </xdr:to>
    <xdr:sp macro="" textlink="">
      <xdr:nvSpPr>
        <xdr:cNvPr id="40" name="TextBox 39">
          <a:extLst>
            <a:ext uri="{FF2B5EF4-FFF2-40B4-BE49-F238E27FC236}">
              <a16:creationId xmlns:a16="http://schemas.microsoft.com/office/drawing/2014/main" id="{00000000-0008-0000-0E00-000028000000}"/>
            </a:ext>
          </a:extLst>
        </xdr:cNvPr>
        <xdr:cNvSpPr txBox="1"/>
      </xdr:nvSpPr>
      <xdr:spPr>
        <a:xfrm>
          <a:off x="140535" y="13039232"/>
          <a:ext cx="39792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1</xdr:col>
      <xdr:colOff>7185</xdr:colOff>
      <xdr:row>797</xdr:row>
      <xdr:rowOff>69647</xdr:rowOff>
    </xdr:from>
    <xdr:to>
      <xdr:col>1</xdr:col>
      <xdr:colOff>428904</xdr:colOff>
      <xdr:row>798</xdr:row>
      <xdr:rowOff>153975</xdr:rowOff>
    </xdr:to>
    <xdr:sp macro="" textlink="">
      <xdr:nvSpPr>
        <xdr:cNvPr id="41" name="TextBox 40">
          <a:extLst>
            <a:ext uri="{FF2B5EF4-FFF2-40B4-BE49-F238E27FC236}">
              <a16:creationId xmlns:a16="http://schemas.microsoft.com/office/drawing/2014/main" id="{00000000-0008-0000-0E00-000029000000}"/>
            </a:ext>
          </a:extLst>
        </xdr:cNvPr>
        <xdr:cNvSpPr txBox="1"/>
      </xdr:nvSpPr>
      <xdr:spPr>
        <a:xfrm>
          <a:off x="140535" y="10185197"/>
          <a:ext cx="42171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0</xdr:col>
      <xdr:colOff>122700</xdr:colOff>
      <xdr:row>1012</xdr:row>
      <xdr:rowOff>42920</xdr:rowOff>
    </xdr:from>
    <xdr:to>
      <xdr:col>9</xdr:col>
      <xdr:colOff>8660</xdr:colOff>
      <xdr:row>1034</xdr:row>
      <xdr:rowOff>147203</xdr:rowOff>
    </xdr:to>
    <xdr:graphicFrame macro="">
      <xdr:nvGraphicFramePr>
        <xdr:cNvPr id="42" name="Chart 41">
          <a:extLst>
            <a:ext uri="{FF2B5EF4-FFF2-40B4-BE49-F238E27FC236}">
              <a16:creationId xmlns:a16="http://schemas.microsoft.com/office/drawing/2014/main" id="{00000000-0008-0000-0E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129885</xdr:colOff>
      <xdr:row>1030</xdr:row>
      <xdr:rowOff>51952</xdr:rowOff>
    </xdr:from>
    <xdr:to>
      <xdr:col>1</xdr:col>
      <xdr:colOff>397928</xdr:colOff>
      <xdr:row>1031</xdr:row>
      <xdr:rowOff>136281</xdr:rowOff>
    </xdr:to>
    <xdr:sp macro="" textlink="">
      <xdr:nvSpPr>
        <xdr:cNvPr id="43" name="TextBox 16">
          <a:extLst>
            <a:ext uri="{FF2B5EF4-FFF2-40B4-BE49-F238E27FC236}">
              <a16:creationId xmlns:a16="http://schemas.microsoft.com/office/drawing/2014/main" id="{00000000-0008-0000-0E00-00002B000000}"/>
            </a:ext>
          </a:extLst>
        </xdr:cNvPr>
        <xdr:cNvSpPr txBox="1"/>
      </xdr:nvSpPr>
      <xdr:spPr>
        <a:xfrm>
          <a:off x="129885" y="9034027"/>
          <a:ext cx="401393" cy="246254"/>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0</xdr:col>
      <xdr:colOff>129885</xdr:colOff>
      <xdr:row>1012</xdr:row>
      <xdr:rowOff>112567</xdr:rowOff>
    </xdr:from>
    <xdr:to>
      <xdr:col>1</xdr:col>
      <xdr:colOff>421718</xdr:colOff>
      <xdr:row>1014</xdr:row>
      <xdr:rowOff>32373</xdr:rowOff>
    </xdr:to>
    <xdr:sp macro="" textlink="">
      <xdr:nvSpPr>
        <xdr:cNvPr id="44" name="TextBox 17">
          <a:extLst>
            <a:ext uri="{FF2B5EF4-FFF2-40B4-BE49-F238E27FC236}">
              <a16:creationId xmlns:a16="http://schemas.microsoft.com/office/drawing/2014/main" id="{00000000-0008-0000-0E00-00002C000000}"/>
            </a:ext>
          </a:extLst>
        </xdr:cNvPr>
        <xdr:cNvSpPr txBox="1"/>
      </xdr:nvSpPr>
      <xdr:spPr>
        <a:xfrm>
          <a:off x="129885" y="6179992"/>
          <a:ext cx="425183" cy="243656"/>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1</xdr:col>
      <xdr:colOff>0</xdr:colOff>
      <xdr:row>1037</xdr:row>
      <xdr:rowOff>0</xdr:rowOff>
    </xdr:from>
    <xdr:to>
      <xdr:col>9</xdr:col>
      <xdr:colOff>15846</xdr:colOff>
      <xdr:row>1059</xdr:row>
      <xdr:rowOff>104283</xdr:rowOff>
    </xdr:to>
    <xdr:graphicFrame macro="">
      <xdr:nvGraphicFramePr>
        <xdr:cNvPr id="45" name="Chart 44">
          <a:extLst>
            <a:ext uri="{FF2B5EF4-FFF2-40B4-BE49-F238E27FC236}">
              <a16:creationId xmlns:a16="http://schemas.microsoft.com/office/drawing/2014/main" id="{00000000-0008-0000-0E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7185</xdr:colOff>
      <xdr:row>1055</xdr:row>
      <xdr:rowOff>9032</xdr:rowOff>
    </xdr:from>
    <xdr:to>
      <xdr:col>1</xdr:col>
      <xdr:colOff>405114</xdr:colOff>
      <xdr:row>1056</xdr:row>
      <xdr:rowOff>93360</xdr:rowOff>
    </xdr:to>
    <xdr:sp macro="" textlink="">
      <xdr:nvSpPr>
        <xdr:cNvPr id="46" name="TextBox 45">
          <a:extLst>
            <a:ext uri="{FF2B5EF4-FFF2-40B4-BE49-F238E27FC236}">
              <a16:creationId xmlns:a16="http://schemas.microsoft.com/office/drawing/2014/main" id="{00000000-0008-0000-0E00-00002E000000}"/>
            </a:ext>
          </a:extLst>
        </xdr:cNvPr>
        <xdr:cNvSpPr txBox="1"/>
      </xdr:nvSpPr>
      <xdr:spPr>
        <a:xfrm>
          <a:off x="140535" y="13039232"/>
          <a:ext cx="39792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1</xdr:col>
      <xdr:colOff>7185</xdr:colOff>
      <xdr:row>1037</xdr:row>
      <xdr:rowOff>69647</xdr:rowOff>
    </xdr:from>
    <xdr:to>
      <xdr:col>1</xdr:col>
      <xdr:colOff>428904</xdr:colOff>
      <xdr:row>1038</xdr:row>
      <xdr:rowOff>153975</xdr:rowOff>
    </xdr:to>
    <xdr:sp macro="" textlink="">
      <xdr:nvSpPr>
        <xdr:cNvPr id="47" name="TextBox 46">
          <a:extLst>
            <a:ext uri="{FF2B5EF4-FFF2-40B4-BE49-F238E27FC236}">
              <a16:creationId xmlns:a16="http://schemas.microsoft.com/office/drawing/2014/main" id="{00000000-0008-0000-0E00-00002F000000}"/>
            </a:ext>
          </a:extLst>
        </xdr:cNvPr>
        <xdr:cNvSpPr txBox="1"/>
      </xdr:nvSpPr>
      <xdr:spPr>
        <a:xfrm>
          <a:off x="140535" y="10185197"/>
          <a:ext cx="42171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0</xdr:col>
      <xdr:colOff>122700</xdr:colOff>
      <xdr:row>1252</xdr:row>
      <xdr:rowOff>42920</xdr:rowOff>
    </xdr:from>
    <xdr:to>
      <xdr:col>9</xdr:col>
      <xdr:colOff>8660</xdr:colOff>
      <xdr:row>1274</xdr:row>
      <xdr:rowOff>147203</xdr:rowOff>
    </xdr:to>
    <xdr:graphicFrame macro="">
      <xdr:nvGraphicFramePr>
        <xdr:cNvPr id="48" name="Chart 47">
          <a:extLst>
            <a:ext uri="{FF2B5EF4-FFF2-40B4-BE49-F238E27FC236}">
              <a16:creationId xmlns:a16="http://schemas.microsoft.com/office/drawing/2014/main" id="{00000000-0008-0000-0E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129885</xdr:colOff>
      <xdr:row>1270</xdr:row>
      <xdr:rowOff>51952</xdr:rowOff>
    </xdr:from>
    <xdr:to>
      <xdr:col>1</xdr:col>
      <xdr:colOff>397928</xdr:colOff>
      <xdr:row>1271</xdr:row>
      <xdr:rowOff>136281</xdr:rowOff>
    </xdr:to>
    <xdr:sp macro="" textlink="">
      <xdr:nvSpPr>
        <xdr:cNvPr id="49" name="TextBox 16">
          <a:extLst>
            <a:ext uri="{FF2B5EF4-FFF2-40B4-BE49-F238E27FC236}">
              <a16:creationId xmlns:a16="http://schemas.microsoft.com/office/drawing/2014/main" id="{00000000-0008-0000-0E00-000031000000}"/>
            </a:ext>
          </a:extLst>
        </xdr:cNvPr>
        <xdr:cNvSpPr txBox="1"/>
      </xdr:nvSpPr>
      <xdr:spPr>
        <a:xfrm>
          <a:off x="129885" y="9034027"/>
          <a:ext cx="401393" cy="246254"/>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0</xdr:col>
      <xdr:colOff>129885</xdr:colOff>
      <xdr:row>1252</xdr:row>
      <xdr:rowOff>112567</xdr:rowOff>
    </xdr:from>
    <xdr:to>
      <xdr:col>1</xdr:col>
      <xdr:colOff>421718</xdr:colOff>
      <xdr:row>1254</xdr:row>
      <xdr:rowOff>32373</xdr:rowOff>
    </xdr:to>
    <xdr:sp macro="" textlink="">
      <xdr:nvSpPr>
        <xdr:cNvPr id="50" name="TextBox 17">
          <a:extLst>
            <a:ext uri="{FF2B5EF4-FFF2-40B4-BE49-F238E27FC236}">
              <a16:creationId xmlns:a16="http://schemas.microsoft.com/office/drawing/2014/main" id="{00000000-0008-0000-0E00-000032000000}"/>
            </a:ext>
          </a:extLst>
        </xdr:cNvPr>
        <xdr:cNvSpPr txBox="1"/>
      </xdr:nvSpPr>
      <xdr:spPr>
        <a:xfrm>
          <a:off x="129885" y="6179992"/>
          <a:ext cx="425183" cy="243656"/>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1</xdr:col>
      <xdr:colOff>0</xdr:colOff>
      <xdr:row>1277</xdr:row>
      <xdr:rowOff>0</xdr:rowOff>
    </xdr:from>
    <xdr:to>
      <xdr:col>9</xdr:col>
      <xdr:colOff>15846</xdr:colOff>
      <xdr:row>1299</xdr:row>
      <xdr:rowOff>104283</xdr:rowOff>
    </xdr:to>
    <xdr:graphicFrame macro="">
      <xdr:nvGraphicFramePr>
        <xdr:cNvPr id="51" name="Chart 50">
          <a:extLst>
            <a:ext uri="{FF2B5EF4-FFF2-40B4-BE49-F238E27FC236}">
              <a16:creationId xmlns:a16="http://schemas.microsoft.com/office/drawing/2014/main" id="{00000000-0008-0000-0E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7185</xdr:colOff>
      <xdr:row>1295</xdr:row>
      <xdr:rowOff>9032</xdr:rowOff>
    </xdr:from>
    <xdr:to>
      <xdr:col>1</xdr:col>
      <xdr:colOff>405114</xdr:colOff>
      <xdr:row>1296</xdr:row>
      <xdr:rowOff>93360</xdr:rowOff>
    </xdr:to>
    <xdr:sp macro="" textlink="">
      <xdr:nvSpPr>
        <xdr:cNvPr id="52" name="TextBox 51">
          <a:extLst>
            <a:ext uri="{FF2B5EF4-FFF2-40B4-BE49-F238E27FC236}">
              <a16:creationId xmlns:a16="http://schemas.microsoft.com/office/drawing/2014/main" id="{00000000-0008-0000-0E00-000034000000}"/>
            </a:ext>
          </a:extLst>
        </xdr:cNvPr>
        <xdr:cNvSpPr txBox="1"/>
      </xdr:nvSpPr>
      <xdr:spPr>
        <a:xfrm>
          <a:off x="140535" y="13039232"/>
          <a:ext cx="39792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1</xdr:col>
      <xdr:colOff>7185</xdr:colOff>
      <xdr:row>1277</xdr:row>
      <xdr:rowOff>69647</xdr:rowOff>
    </xdr:from>
    <xdr:to>
      <xdr:col>1</xdr:col>
      <xdr:colOff>428904</xdr:colOff>
      <xdr:row>1278</xdr:row>
      <xdr:rowOff>153975</xdr:rowOff>
    </xdr:to>
    <xdr:sp macro="" textlink="">
      <xdr:nvSpPr>
        <xdr:cNvPr id="53" name="TextBox 52">
          <a:extLst>
            <a:ext uri="{FF2B5EF4-FFF2-40B4-BE49-F238E27FC236}">
              <a16:creationId xmlns:a16="http://schemas.microsoft.com/office/drawing/2014/main" id="{00000000-0008-0000-0E00-000035000000}"/>
            </a:ext>
          </a:extLst>
        </xdr:cNvPr>
        <xdr:cNvSpPr txBox="1"/>
      </xdr:nvSpPr>
      <xdr:spPr>
        <a:xfrm>
          <a:off x="140535" y="10185197"/>
          <a:ext cx="42171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0</xdr:col>
      <xdr:colOff>122700</xdr:colOff>
      <xdr:row>1493</xdr:row>
      <xdr:rowOff>42920</xdr:rowOff>
    </xdr:from>
    <xdr:to>
      <xdr:col>9</xdr:col>
      <xdr:colOff>8660</xdr:colOff>
      <xdr:row>1515</xdr:row>
      <xdr:rowOff>147203</xdr:rowOff>
    </xdr:to>
    <xdr:graphicFrame macro="">
      <xdr:nvGraphicFramePr>
        <xdr:cNvPr id="54" name="Chart 53">
          <a:extLst>
            <a:ext uri="{FF2B5EF4-FFF2-40B4-BE49-F238E27FC236}">
              <a16:creationId xmlns:a16="http://schemas.microsoft.com/office/drawing/2014/main" id="{00000000-0008-0000-0E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129885</xdr:colOff>
      <xdr:row>1511</xdr:row>
      <xdr:rowOff>51952</xdr:rowOff>
    </xdr:from>
    <xdr:to>
      <xdr:col>1</xdr:col>
      <xdr:colOff>397928</xdr:colOff>
      <xdr:row>1512</xdr:row>
      <xdr:rowOff>136281</xdr:rowOff>
    </xdr:to>
    <xdr:sp macro="" textlink="">
      <xdr:nvSpPr>
        <xdr:cNvPr id="55" name="TextBox 16">
          <a:extLst>
            <a:ext uri="{FF2B5EF4-FFF2-40B4-BE49-F238E27FC236}">
              <a16:creationId xmlns:a16="http://schemas.microsoft.com/office/drawing/2014/main" id="{00000000-0008-0000-0E00-000037000000}"/>
            </a:ext>
          </a:extLst>
        </xdr:cNvPr>
        <xdr:cNvSpPr txBox="1"/>
      </xdr:nvSpPr>
      <xdr:spPr>
        <a:xfrm>
          <a:off x="129885" y="9034027"/>
          <a:ext cx="401393" cy="246254"/>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0</xdr:col>
      <xdr:colOff>129885</xdr:colOff>
      <xdr:row>1493</xdr:row>
      <xdr:rowOff>112567</xdr:rowOff>
    </xdr:from>
    <xdr:to>
      <xdr:col>1</xdr:col>
      <xdr:colOff>421718</xdr:colOff>
      <xdr:row>1495</xdr:row>
      <xdr:rowOff>32373</xdr:rowOff>
    </xdr:to>
    <xdr:sp macro="" textlink="">
      <xdr:nvSpPr>
        <xdr:cNvPr id="56" name="TextBox 17">
          <a:extLst>
            <a:ext uri="{FF2B5EF4-FFF2-40B4-BE49-F238E27FC236}">
              <a16:creationId xmlns:a16="http://schemas.microsoft.com/office/drawing/2014/main" id="{00000000-0008-0000-0E00-000038000000}"/>
            </a:ext>
          </a:extLst>
        </xdr:cNvPr>
        <xdr:cNvSpPr txBox="1"/>
      </xdr:nvSpPr>
      <xdr:spPr>
        <a:xfrm>
          <a:off x="129885" y="6179992"/>
          <a:ext cx="425183" cy="243656"/>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1</xdr:col>
      <xdr:colOff>0</xdr:colOff>
      <xdr:row>1518</xdr:row>
      <xdr:rowOff>0</xdr:rowOff>
    </xdr:from>
    <xdr:to>
      <xdr:col>9</xdr:col>
      <xdr:colOff>15846</xdr:colOff>
      <xdr:row>1540</xdr:row>
      <xdr:rowOff>104283</xdr:rowOff>
    </xdr:to>
    <xdr:graphicFrame macro="">
      <xdr:nvGraphicFramePr>
        <xdr:cNvPr id="57" name="Chart 56">
          <a:extLst>
            <a:ext uri="{FF2B5EF4-FFF2-40B4-BE49-F238E27FC236}">
              <a16:creationId xmlns:a16="http://schemas.microsoft.com/office/drawing/2014/main" id="{00000000-0008-0000-0E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7185</xdr:colOff>
      <xdr:row>1536</xdr:row>
      <xdr:rowOff>9032</xdr:rowOff>
    </xdr:from>
    <xdr:to>
      <xdr:col>1</xdr:col>
      <xdr:colOff>405114</xdr:colOff>
      <xdr:row>1537</xdr:row>
      <xdr:rowOff>93360</xdr:rowOff>
    </xdr:to>
    <xdr:sp macro="" textlink="">
      <xdr:nvSpPr>
        <xdr:cNvPr id="58" name="TextBox 57">
          <a:extLst>
            <a:ext uri="{FF2B5EF4-FFF2-40B4-BE49-F238E27FC236}">
              <a16:creationId xmlns:a16="http://schemas.microsoft.com/office/drawing/2014/main" id="{00000000-0008-0000-0E00-00003A000000}"/>
            </a:ext>
          </a:extLst>
        </xdr:cNvPr>
        <xdr:cNvSpPr txBox="1"/>
      </xdr:nvSpPr>
      <xdr:spPr>
        <a:xfrm>
          <a:off x="140535" y="13039232"/>
          <a:ext cx="39792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1</xdr:col>
      <xdr:colOff>7185</xdr:colOff>
      <xdr:row>1518</xdr:row>
      <xdr:rowOff>69647</xdr:rowOff>
    </xdr:from>
    <xdr:to>
      <xdr:col>1</xdr:col>
      <xdr:colOff>428904</xdr:colOff>
      <xdr:row>1519</xdr:row>
      <xdr:rowOff>153975</xdr:rowOff>
    </xdr:to>
    <xdr:sp macro="" textlink="">
      <xdr:nvSpPr>
        <xdr:cNvPr id="59" name="TextBox 58">
          <a:extLst>
            <a:ext uri="{FF2B5EF4-FFF2-40B4-BE49-F238E27FC236}">
              <a16:creationId xmlns:a16="http://schemas.microsoft.com/office/drawing/2014/main" id="{00000000-0008-0000-0E00-00003B000000}"/>
            </a:ext>
          </a:extLst>
        </xdr:cNvPr>
        <xdr:cNvSpPr txBox="1"/>
      </xdr:nvSpPr>
      <xdr:spPr>
        <a:xfrm>
          <a:off x="140535" y="10185197"/>
          <a:ext cx="42171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0</xdr:col>
      <xdr:colOff>122700</xdr:colOff>
      <xdr:row>1733</xdr:row>
      <xdr:rowOff>42920</xdr:rowOff>
    </xdr:from>
    <xdr:to>
      <xdr:col>9</xdr:col>
      <xdr:colOff>8660</xdr:colOff>
      <xdr:row>1755</xdr:row>
      <xdr:rowOff>147203</xdr:rowOff>
    </xdr:to>
    <xdr:graphicFrame macro="">
      <xdr:nvGraphicFramePr>
        <xdr:cNvPr id="60" name="Chart 59">
          <a:extLst>
            <a:ext uri="{FF2B5EF4-FFF2-40B4-BE49-F238E27FC236}">
              <a16:creationId xmlns:a16="http://schemas.microsoft.com/office/drawing/2014/main" id="{00000000-0008-0000-0E00-00003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129885</xdr:colOff>
      <xdr:row>1751</xdr:row>
      <xdr:rowOff>51952</xdr:rowOff>
    </xdr:from>
    <xdr:to>
      <xdr:col>1</xdr:col>
      <xdr:colOff>397928</xdr:colOff>
      <xdr:row>1752</xdr:row>
      <xdr:rowOff>136281</xdr:rowOff>
    </xdr:to>
    <xdr:sp macro="" textlink="">
      <xdr:nvSpPr>
        <xdr:cNvPr id="61" name="TextBox 16">
          <a:extLst>
            <a:ext uri="{FF2B5EF4-FFF2-40B4-BE49-F238E27FC236}">
              <a16:creationId xmlns:a16="http://schemas.microsoft.com/office/drawing/2014/main" id="{00000000-0008-0000-0E00-00003D000000}"/>
            </a:ext>
          </a:extLst>
        </xdr:cNvPr>
        <xdr:cNvSpPr txBox="1"/>
      </xdr:nvSpPr>
      <xdr:spPr>
        <a:xfrm>
          <a:off x="129885" y="9034027"/>
          <a:ext cx="401393" cy="246254"/>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0</xdr:col>
      <xdr:colOff>129885</xdr:colOff>
      <xdr:row>1733</xdr:row>
      <xdr:rowOff>112567</xdr:rowOff>
    </xdr:from>
    <xdr:to>
      <xdr:col>1</xdr:col>
      <xdr:colOff>421718</xdr:colOff>
      <xdr:row>1735</xdr:row>
      <xdr:rowOff>32373</xdr:rowOff>
    </xdr:to>
    <xdr:sp macro="" textlink="">
      <xdr:nvSpPr>
        <xdr:cNvPr id="62" name="TextBox 17">
          <a:extLst>
            <a:ext uri="{FF2B5EF4-FFF2-40B4-BE49-F238E27FC236}">
              <a16:creationId xmlns:a16="http://schemas.microsoft.com/office/drawing/2014/main" id="{00000000-0008-0000-0E00-00003E000000}"/>
            </a:ext>
          </a:extLst>
        </xdr:cNvPr>
        <xdr:cNvSpPr txBox="1"/>
      </xdr:nvSpPr>
      <xdr:spPr>
        <a:xfrm>
          <a:off x="129885" y="6179992"/>
          <a:ext cx="425183" cy="243656"/>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1</xdr:col>
      <xdr:colOff>0</xdr:colOff>
      <xdr:row>1758</xdr:row>
      <xdr:rowOff>0</xdr:rowOff>
    </xdr:from>
    <xdr:to>
      <xdr:col>9</xdr:col>
      <xdr:colOff>15846</xdr:colOff>
      <xdr:row>1780</xdr:row>
      <xdr:rowOff>104283</xdr:rowOff>
    </xdr:to>
    <xdr:graphicFrame macro="">
      <xdr:nvGraphicFramePr>
        <xdr:cNvPr id="63" name="Chart 62">
          <a:extLst>
            <a:ext uri="{FF2B5EF4-FFF2-40B4-BE49-F238E27FC236}">
              <a16:creationId xmlns:a16="http://schemas.microsoft.com/office/drawing/2014/main" id="{00000000-0008-0000-0E00-00003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7185</xdr:colOff>
      <xdr:row>1776</xdr:row>
      <xdr:rowOff>9032</xdr:rowOff>
    </xdr:from>
    <xdr:to>
      <xdr:col>1</xdr:col>
      <xdr:colOff>405114</xdr:colOff>
      <xdr:row>1777</xdr:row>
      <xdr:rowOff>93360</xdr:rowOff>
    </xdr:to>
    <xdr:sp macro="" textlink="">
      <xdr:nvSpPr>
        <xdr:cNvPr id="64" name="TextBox 63">
          <a:extLst>
            <a:ext uri="{FF2B5EF4-FFF2-40B4-BE49-F238E27FC236}">
              <a16:creationId xmlns:a16="http://schemas.microsoft.com/office/drawing/2014/main" id="{00000000-0008-0000-0E00-000040000000}"/>
            </a:ext>
          </a:extLst>
        </xdr:cNvPr>
        <xdr:cNvSpPr txBox="1"/>
      </xdr:nvSpPr>
      <xdr:spPr>
        <a:xfrm>
          <a:off x="140535" y="13039232"/>
          <a:ext cx="39792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1</xdr:col>
      <xdr:colOff>7185</xdr:colOff>
      <xdr:row>1758</xdr:row>
      <xdr:rowOff>69647</xdr:rowOff>
    </xdr:from>
    <xdr:to>
      <xdr:col>1</xdr:col>
      <xdr:colOff>428904</xdr:colOff>
      <xdr:row>1759</xdr:row>
      <xdr:rowOff>153975</xdr:rowOff>
    </xdr:to>
    <xdr:sp macro="" textlink="">
      <xdr:nvSpPr>
        <xdr:cNvPr id="65" name="TextBox 64">
          <a:extLst>
            <a:ext uri="{FF2B5EF4-FFF2-40B4-BE49-F238E27FC236}">
              <a16:creationId xmlns:a16="http://schemas.microsoft.com/office/drawing/2014/main" id="{00000000-0008-0000-0E00-000041000000}"/>
            </a:ext>
          </a:extLst>
        </xdr:cNvPr>
        <xdr:cNvSpPr txBox="1"/>
      </xdr:nvSpPr>
      <xdr:spPr>
        <a:xfrm>
          <a:off x="140535" y="10185197"/>
          <a:ext cx="42171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0</xdr:col>
      <xdr:colOff>122700</xdr:colOff>
      <xdr:row>1974</xdr:row>
      <xdr:rowOff>42920</xdr:rowOff>
    </xdr:from>
    <xdr:to>
      <xdr:col>9</xdr:col>
      <xdr:colOff>8660</xdr:colOff>
      <xdr:row>1996</xdr:row>
      <xdr:rowOff>147203</xdr:rowOff>
    </xdr:to>
    <xdr:graphicFrame macro="">
      <xdr:nvGraphicFramePr>
        <xdr:cNvPr id="66" name="Chart 65">
          <a:extLst>
            <a:ext uri="{FF2B5EF4-FFF2-40B4-BE49-F238E27FC236}">
              <a16:creationId xmlns:a16="http://schemas.microsoft.com/office/drawing/2014/main" id="{00000000-0008-0000-0E00-00004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129885</xdr:colOff>
      <xdr:row>1992</xdr:row>
      <xdr:rowOff>51952</xdr:rowOff>
    </xdr:from>
    <xdr:to>
      <xdr:col>1</xdr:col>
      <xdr:colOff>397928</xdr:colOff>
      <xdr:row>1993</xdr:row>
      <xdr:rowOff>136281</xdr:rowOff>
    </xdr:to>
    <xdr:sp macro="" textlink="">
      <xdr:nvSpPr>
        <xdr:cNvPr id="67" name="TextBox 16">
          <a:extLst>
            <a:ext uri="{FF2B5EF4-FFF2-40B4-BE49-F238E27FC236}">
              <a16:creationId xmlns:a16="http://schemas.microsoft.com/office/drawing/2014/main" id="{00000000-0008-0000-0E00-000043000000}"/>
            </a:ext>
          </a:extLst>
        </xdr:cNvPr>
        <xdr:cNvSpPr txBox="1"/>
      </xdr:nvSpPr>
      <xdr:spPr>
        <a:xfrm>
          <a:off x="129885" y="9034027"/>
          <a:ext cx="401393" cy="246254"/>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0</xdr:col>
      <xdr:colOff>129885</xdr:colOff>
      <xdr:row>1974</xdr:row>
      <xdr:rowOff>112567</xdr:rowOff>
    </xdr:from>
    <xdr:to>
      <xdr:col>1</xdr:col>
      <xdr:colOff>421718</xdr:colOff>
      <xdr:row>1976</xdr:row>
      <xdr:rowOff>32373</xdr:rowOff>
    </xdr:to>
    <xdr:sp macro="" textlink="">
      <xdr:nvSpPr>
        <xdr:cNvPr id="68" name="TextBox 17">
          <a:extLst>
            <a:ext uri="{FF2B5EF4-FFF2-40B4-BE49-F238E27FC236}">
              <a16:creationId xmlns:a16="http://schemas.microsoft.com/office/drawing/2014/main" id="{00000000-0008-0000-0E00-000044000000}"/>
            </a:ext>
          </a:extLst>
        </xdr:cNvPr>
        <xdr:cNvSpPr txBox="1"/>
      </xdr:nvSpPr>
      <xdr:spPr>
        <a:xfrm>
          <a:off x="129885" y="6179992"/>
          <a:ext cx="425183" cy="243656"/>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1</xdr:col>
      <xdr:colOff>0</xdr:colOff>
      <xdr:row>1999</xdr:row>
      <xdr:rowOff>0</xdr:rowOff>
    </xdr:from>
    <xdr:to>
      <xdr:col>9</xdr:col>
      <xdr:colOff>15846</xdr:colOff>
      <xdr:row>2021</xdr:row>
      <xdr:rowOff>104283</xdr:rowOff>
    </xdr:to>
    <xdr:graphicFrame macro="">
      <xdr:nvGraphicFramePr>
        <xdr:cNvPr id="69" name="Chart 68">
          <a:extLst>
            <a:ext uri="{FF2B5EF4-FFF2-40B4-BE49-F238E27FC236}">
              <a16:creationId xmlns:a16="http://schemas.microsoft.com/office/drawing/2014/main" id="{00000000-0008-0000-0E00-00004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7185</xdr:colOff>
      <xdr:row>2017</xdr:row>
      <xdr:rowOff>9032</xdr:rowOff>
    </xdr:from>
    <xdr:to>
      <xdr:col>1</xdr:col>
      <xdr:colOff>405114</xdr:colOff>
      <xdr:row>2018</xdr:row>
      <xdr:rowOff>93360</xdr:rowOff>
    </xdr:to>
    <xdr:sp macro="" textlink="">
      <xdr:nvSpPr>
        <xdr:cNvPr id="70" name="TextBox 69">
          <a:extLst>
            <a:ext uri="{FF2B5EF4-FFF2-40B4-BE49-F238E27FC236}">
              <a16:creationId xmlns:a16="http://schemas.microsoft.com/office/drawing/2014/main" id="{00000000-0008-0000-0E00-000046000000}"/>
            </a:ext>
          </a:extLst>
        </xdr:cNvPr>
        <xdr:cNvSpPr txBox="1"/>
      </xdr:nvSpPr>
      <xdr:spPr>
        <a:xfrm>
          <a:off x="140535" y="13039232"/>
          <a:ext cx="39792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1</xdr:col>
      <xdr:colOff>7185</xdr:colOff>
      <xdr:row>1999</xdr:row>
      <xdr:rowOff>69647</xdr:rowOff>
    </xdr:from>
    <xdr:to>
      <xdr:col>1</xdr:col>
      <xdr:colOff>428904</xdr:colOff>
      <xdr:row>2000</xdr:row>
      <xdr:rowOff>153975</xdr:rowOff>
    </xdr:to>
    <xdr:sp macro="" textlink="">
      <xdr:nvSpPr>
        <xdr:cNvPr id="71" name="TextBox 70">
          <a:extLst>
            <a:ext uri="{FF2B5EF4-FFF2-40B4-BE49-F238E27FC236}">
              <a16:creationId xmlns:a16="http://schemas.microsoft.com/office/drawing/2014/main" id="{00000000-0008-0000-0E00-000047000000}"/>
            </a:ext>
          </a:extLst>
        </xdr:cNvPr>
        <xdr:cNvSpPr txBox="1"/>
      </xdr:nvSpPr>
      <xdr:spPr>
        <a:xfrm>
          <a:off x="140535" y="10185197"/>
          <a:ext cx="42171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0</xdr:col>
      <xdr:colOff>122700</xdr:colOff>
      <xdr:row>2214</xdr:row>
      <xdr:rowOff>42920</xdr:rowOff>
    </xdr:from>
    <xdr:to>
      <xdr:col>9</xdr:col>
      <xdr:colOff>8660</xdr:colOff>
      <xdr:row>2236</xdr:row>
      <xdr:rowOff>147203</xdr:rowOff>
    </xdr:to>
    <xdr:graphicFrame macro="">
      <xdr:nvGraphicFramePr>
        <xdr:cNvPr id="72" name="Chart 71">
          <a:extLst>
            <a:ext uri="{FF2B5EF4-FFF2-40B4-BE49-F238E27FC236}">
              <a16:creationId xmlns:a16="http://schemas.microsoft.com/office/drawing/2014/main" id="{00000000-0008-0000-0E00-00004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129885</xdr:colOff>
      <xdr:row>2232</xdr:row>
      <xdr:rowOff>51952</xdr:rowOff>
    </xdr:from>
    <xdr:to>
      <xdr:col>1</xdr:col>
      <xdr:colOff>397928</xdr:colOff>
      <xdr:row>2233</xdr:row>
      <xdr:rowOff>136281</xdr:rowOff>
    </xdr:to>
    <xdr:sp macro="" textlink="">
      <xdr:nvSpPr>
        <xdr:cNvPr id="73" name="TextBox 16">
          <a:extLst>
            <a:ext uri="{FF2B5EF4-FFF2-40B4-BE49-F238E27FC236}">
              <a16:creationId xmlns:a16="http://schemas.microsoft.com/office/drawing/2014/main" id="{00000000-0008-0000-0E00-000049000000}"/>
            </a:ext>
          </a:extLst>
        </xdr:cNvPr>
        <xdr:cNvSpPr txBox="1"/>
      </xdr:nvSpPr>
      <xdr:spPr>
        <a:xfrm>
          <a:off x="129885" y="9034027"/>
          <a:ext cx="401393" cy="246254"/>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0</xdr:col>
      <xdr:colOff>129885</xdr:colOff>
      <xdr:row>2214</xdr:row>
      <xdr:rowOff>112567</xdr:rowOff>
    </xdr:from>
    <xdr:to>
      <xdr:col>1</xdr:col>
      <xdr:colOff>421718</xdr:colOff>
      <xdr:row>2216</xdr:row>
      <xdr:rowOff>32373</xdr:rowOff>
    </xdr:to>
    <xdr:sp macro="" textlink="">
      <xdr:nvSpPr>
        <xdr:cNvPr id="74" name="TextBox 17">
          <a:extLst>
            <a:ext uri="{FF2B5EF4-FFF2-40B4-BE49-F238E27FC236}">
              <a16:creationId xmlns:a16="http://schemas.microsoft.com/office/drawing/2014/main" id="{00000000-0008-0000-0E00-00004A000000}"/>
            </a:ext>
          </a:extLst>
        </xdr:cNvPr>
        <xdr:cNvSpPr txBox="1"/>
      </xdr:nvSpPr>
      <xdr:spPr>
        <a:xfrm>
          <a:off x="129885" y="6179992"/>
          <a:ext cx="425183" cy="243656"/>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1</xdr:col>
      <xdr:colOff>0</xdr:colOff>
      <xdr:row>2239</xdr:row>
      <xdr:rowOff>0</xdr:rowOff>
    </xdr:from>
    <xdr:to>
      <xdr:col>9</xdr:col>
      <xdr:colOff>15846</xdr:colOff>
      <xdr:row>2261</xdr:row>
      <xdr:rowOff>104283</xdr:rowOff>
    </xdr:to>
    <xdr:graphicFrame macro="">
      <xdr:nvGraphicFramePr>
        <xdr:cNvPr id="75" name="Chart 74">
          <a:extLst>
            <a:ext uri="{FF2B5EF4-FFF2-40B4-BE49-F238E27FC236}">
              <a16:creationId xmlns:a16="http://schemas.microsoft.com/office/drawing/2014/main" id="{00000000-0008-0000-0E00-00004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7185</xdr:colOff>
      <xdr:row>2257</xdr:row>
      <xdr:rowOff>9032</xdr:rowOff>
    </xdr:from>
    <xdr:to>
      <xdr:col>1</xdr:col>
      <xdr:colOff>405114</xdr:colOff>
      <xdr:row>2258</xdr:row>
      <xdr:rowOff>93360</xdr:rowOff>
    </xdr:to>
    <xdr:sp macro="" textlink="">
      <xdr:nvSpPr>
        <xdr:cNvPr id="76" name="TextBox 75">
          <a:extLst>
            <a:ext uri="{FF2B5EF4-FFF2-40B4-BE49-F238E27FC236}">
              <a16:creationId xmlns:a16="http://schemas.microsoft.com/office/drawing/2014/main" id="{00000000-0008-0000-0E00-00004C000000}"/>
            </a:ext>
          </a:extLst>
        </xdr:cNvPr>
        <xdr:cNvSpPr txBox="1"/>
      </xdr:nvSpPr>
      <xdr:spPr>
        <a:xfrm>
          <a:off x="140535" y="13039232"/>
          <a:ext cx="39792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1</xdr:col>
      <xdr:colOff>7185</xdr:colOff>
      <xdr:row>2239</xdr:row>
      <xdr:rowOff>69647</xdr:rowOff>
    </xdr:from>
    <xdr:to>
      <xdr:col>1</xdr:col>
      <xdr:colOff>428904</xdr:colOff>
      <xdr:row>2240</xdr:row>
      <xdr:rowOff>153975</xdr:rowOff>
    </xdr:to>
    <xdr:sp macro="" textlink="">
      <xdr:nvSpPr>
        <xdr:cNvPr id="77" name="TextBox 76">
          <a:extLst>
            <a:ext uri="{FF2B5EF4-FFF2-40B4-BE49-F238E27FC236}">
              <a16:creationId xmlns:a16="http://schemas.microsoft.com/office/drawing/2014/main" id="{00000000-0008-0000-0E00-00004D000000}"/>
            </a:ext>
          </a:extLst>
        </xdr:cNvPr>
        <xdr:cNvSpPr txBox="1"/>
      </xdr:nvSpPr>
      <xdr:spPr>
        <a:xfrm>
          <a:off x="140535" y="10185197"/>
          <a:ext cx="42171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0</xdr:col>
      <xdr:colOff>122700</xdr:colOff>
      <xdr:row>2452</xdr:row>
      <xdr:rowOff>42920</xdr:rowOff>
    </xdr:from>
    <xdr:to>
      <xdr:col>9</xdr:col>
      <xdr:colOff>8660</xdr:colOff>
      <xdr:row>2474</xdr:row>
      <xdr:rowOff>147203</xdr:rowOff>
    </xdr:to>
    <xdr:graphicFrame macro="">
      <xdr:nvGraphicFramePr>
        <xdr:cNvPr id="78" name="Chart 77">
          <a:extLst>
            <a:ext uri="{FF2B5EF4-FFF2-40B4-BE49-F238E27FC236}">
              <a16:creationId xmlns:a16="http://schemas.microsoft.com/office/drawing/2014/main" id="{00000000-0008-0000-0E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129885</xdr:colOff>
      <xdr:row>2470</xdr:row>
      <xdr:rowOff>51952</xdr:rowOff>
    </xdr:from>
    <xdr:to>
      <xdr:col>1</xdr:col>
      <xdr:colOff>397928</xdr:colOff>
      <xdr:row>2471</xdr:row>
      <xdr:rowOff>136281</xdr:rowOff>
    </xdr:to>
    <xdr:sp macro="" textlink="">
      <xdr:nvSpPr>
        <xdr:cNvPr id="79" name="TextBox 16">
          <a:extLst>
            <a:ext uri="{FF2B5EF4-FFF2-40B4-BE49-F238E27FC236}">
              <a16:creationId xmlns:a16="http://schemas.microsoft.com/office/drawing/2014/main" id="{00000000-0008-0000-0E00-00004F000000}"/>
            </a:ext>
          </a:extLst>
        </xdr:cNvPr>
        <xdr:cNvSpPr txBox="1"/>
      </xdr:nvSpPr>
      <xdr:spPr>
        <a:xfrm>
          <a:off x="129885" y="568456327"/>
          <a:ext cx="458543" cy="246254"/>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0</xdr:col>
      <xdr:colOff>129885</xdr:colOff>
      <xdr:row>2452</xdr:row>
      <xdr:rowOff>112567</xdr:rowOff>
    </xdr:from>
    <xdr:to>
      <xdr:col>1</xdr:col>
      <xdr:colOff>421718</xdr:colOff>
      <xdr:row>2454</xdr:row>
      <xdr:rowOff>32373</xdr:rowOff>
    </xdr:to>
    <xdr:sp macro="" textlink="">
      <xdr:nvSpPr>
        <xdr:cNvPr id="80" name="TextBox 17">
          <a:extLst>
            <a:ext uri="{FF2B5EF4-FFF2-40B4-BE49-F238E27FC236}">
              <a16:creationId xmlns:a16="http://schemas.microsoft.com/office/drawing/2014/main" id="{00000000-0008-0000-0E00-000050000000}"/>
            </a:ext>
          </a:extLst>
        </xdr:cNvPr>
        <xdr:cNvSpPr txBox="1"/>
      </xdr:nvSpPr>
      <xdr:spPr>
        <a:xfrm>
          <a:off x="129885" y="565602292"/>
          <a:ext cx="482333" cy="243656"/>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1</xdr:col>
      <xdr:colOff>0</xdr:colOff>
      <xdr:row>2477</xdr:row>
      <xdr:rowOff>0</xdr:rowOff>
    </xdr:from>
    <xdr:to>
      <xdr:col>9</xdr:col>
      <xdr:colOff>15846</xdr:colOff>
      <xdr:row>2499</xdr:row>
      <xdr:rowOff>104283</xdr:rowOff>
    </xdr:to>
    <xdr:graphicFrame macro="">
      <xdr:nvGraphicFramePr>
        <xdr:cNvPr id="81" name="Chart 80">
          <a:extLst>
            <a:ext uri="{FF2B5EF4-FFF2-40B4-BE49-F238E27FC236}">
              <a16:creationId xmlns:a16="http://schemas.microsoft.com/office/drawing/2014/main" id="{00000000-0008-0000-0E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7185</xdr:colOff>
      <xdr:row>2495</xdr:row>
      <xdr:rowOff>9032</xdr:rowOff>
    </xdr:from>
    <xdr:to>
      <xdr:col>1</xdr:col>
      <xdr:colOff>405114</xdr:colOff>
      <xdr:row>2496</xdr:row>
      <xdr:rowOff>93360</xdr:rowOff>
    </xdr:to>
    <xdr:sp macro="" textlink="">
      <xdr:nvSpPr>
        <xdr:cNvPr id="82" name="TextBox 81">
          <a:extLst>
            <a:ext uri="{FF2B5EF4-FFF2-40B4-BE49-F238E27FC236}">
              <a16:creationId xmlns:a16="http://schemas.microsoft.com/office/drawing/2014/main" id="{00000000-0008-0000-0E00-000052000000}"/>
            </a:ext>
          </a:extLst>
        </xdr:cNvPr>
        <xdr:cNvSpPr txBox="1"/>
      </xdr:nvSpPr>
      <xdr:spPr>
        <a:xfrm>
          <a:off x="197685" y="572461532"/>
          <a:ext cx="39792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1</xdr:col>
      <xdr:colOff>7185</xdr:colOff>
      <xdr:row>2477</xdr:row>
      <xdr:rowOff>69647</xdr:rowOff>
    </xdr:from>
    <xdr:to>
      <xdr:col>1</xdr:col>
      <xdr:colOff>428904</xdr:colOff>
      <xdr:row>2478</xdr:row>
      <xdr:rowOff>153975</xdr:rowOff>
    </xdr:to>
    <xdr:sp macro="" textlink="">
      <xdr:nvSpPr>
        <xdr:cNvPr id="83" name="TextBox 82">
          <a:extLst>
            <a:ext uri="{FF2B5EF4-FFF2-40B4-BE49-F238E27FC236}">
              <a16:creationId xmlns:a16="http://schemas.microsoft.com/office/drawing/2014/main" id="{00000000-0008-0000-0E00-000053000000}"/>
            </a:ext>
          </a:extLst>
        </xdr:cNvPr>
        <xdr:cNvSpPr txBox="1"/>
      </xdr:nvSpPr>
      <xdr:spPr>
        <a:xfrm>
          <a:off x="197685" y="569607497"/>
          <a:ext cx="42171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0</xdr:col>
      <xdr:colOff>122700</xdr:colOff>
      <xdr:row>2690</xdr:row>
      <xdr:rowOff>42920</xdr:rowOff>
    </xdr:from>
    <xdr:to>
      <xdr:col>9</xdr:col>
      <xdr:colOff>8660</xdr:colOff>
      <xdr:row>2712</xdr:row>
      <xdr:rowOff>147203</xdr:rowOff>
    </xdr:to>
    <xdr:graphicFrame macro="">
      <xdr:nvGraphicFramePr>
        <xdr:cNvPr id="84" name="Chart 83">
          <a:extLst>
            <a:ext uri="{FF2B5EF4-FFF2-40B4-BE49-F238E27FC236}">
              <a16:creationId xmlns:a16="http://schemas.microsoft.com/office/drawing/2014/main" id="{00000000-0008-0000-0E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129885</xdr:colOff>
      <xdr:row>2708</xdr:row>
      <xdr:rowOff>51952</xdr:rowOff>
    </xdr:from>
    <xdr:to>
      <xdr:col>1</xdr:col>
      <xdr:colOff>397928</xdr:colOff>
      <xdr:row>2709</xdr:row>
      <xdr:rowOff>136281</xdr:rowOff>
    </xdr:to>
    <xdr:sp macro="" textlink="">
      <xdr:nvSpPr>
        <xdr:cNvPr id="85" name="TextBox 16">
          <a:extLst>
            <a:ext uri="{FF2B5EF4-FFF2-40B4-BE49-F238E27FC236}">
              <a16:creationId xmlns:a16="http://schemas.microsoft.com/office/drawing/2014/main" id="{00000000-0008-0000-0E00-000055000000}"/>
            </a:ext>
          </a:extLst>
        </xdr:cNvPr>
        <xdr:cNvSpPr txBox="1"/>
      </xdr:nvSpPr>
      <xdr:spPr>
        <a:xfrm>
          <a:off x="129885" y="630349777"/>
          <a:ext cx="458543" cy="246254"/>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0</xdr:col>
      <xdr:colOff>129885</xdr:colOff>
      <xdr:row>2690</xdr:row>
      <xdr:rowOff>112567</xdr:rowOff>
    </xdr:from>
    <xdr:to>
      <xdr:col>1</xdr:col>
      <xdr:colOff>421718</xdr:colOff>
      <xdr:row>2692</xdr:row>
      <xdr:rowOff>32373</xdr:rowOff>
    </xdr:to>
    <xdr:sp macro="" textlink="">
      <xdr:nvSpPr>
        <xdr:cNvPr id="86" name="TextBox 17">
          <a:extLst>
            <a:ext uri="{FF2B5EF4-FFF2-40B4-BE49-F238E27FC236}">
              <a16:creationId xmlns:a16="http://schemas.microsoft.com/office/drawing/2014/main" id="{00000000-0008-0000-0E00-000056000000}"/>
            </a:ext>
          </a:extLst>
        </xdr:cNvPr>
        <xdr:cNvSpPr txBox="1"/>
      </xdr:nvSpPr>
      <xdr:spPr>
        <a:xfrm>
          <a:off x="129885" y="627495742"/>
          <a:ext cx="482333" cy="243656"/>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1</xdr:col>
      <xdr:colOff>0</xdr:colOff>
      <xdr:row>2715</xdr:row>
      <xdr:rowOff>0</xdr:rowOff>
    </xdr:from>
    <xdr:to>
      <xdr:col>9</xdr:col>
      <xdr:colOff>15846</xdr:colOff>
      <xdr:row>2737</xdr:row>
      <xdr:rowOff>104283</xdr:rowOff>
    </xdr:to>
    <xdr:graphicFrame macro="">
      <xdr:nvGraphicFramePr>
        <xdr:cNvPr id="87" name="Chart 86">
          <a:extLst>
            <a:ext uri="{FF2B5EF4-FFF2-40B4-BE49-F238E27FC236}">
              <a16:creationId xmlns:a16="http://schemas.microsoft.com/office/drawing/2014/main" id="{00000000-0008-0000-0E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7185</xdr:colOff>
      <xdr:row>2733</xdr:row>
      <xdr:rowOff>9032</xdr:rowOff>
    </xdr:from>
    <xdr:to>
      <xdr:col>1</xdr:col>
      <xdr:colOff>405114</xdr:colOff>
      <xdr:row>2734</xdr:row>
      <xdr:rowOff>93360</xdr:rowOff>
    </xdr:to>
    <xdr:sp macro="" textlink="">
      <xdr:nvSpPr>
        <xdr:cNvPr id="88" name="TextBox 87">
          <a:extLst>
            <a:ext uri="{FF2B5EF4-FFF2-40B4-BE49-F238E27FC236}">
              <a16:creationId xmlns:a16="http://schemas.microsoft.com/office/drawing/2014/main" id="{00000000-0008-0000-0E00-000058000000}"/>
            </a:ext>
          </a:extLst>
        </xdr:cNvPr>
        <xdr:cNvSpPr txBox="1"/>
      </xdr:nvSpPr>
      <xdr:spPr>
        <a:xfrm>
          <a:off x="197685" y="634354982"/>
          <a:ext cx="39792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1</xdr:col>
      <xdr:colOff>7185</xdr:colOff>
      <xdr:row>2715</xdr:row>
      <xdr:rowOff>69647</xdr:rowOff>
    </xdr:from>
    <xdr:to>
      <xdr:col>1</xdr:col>
      <xdr:colOff>428904</xdr:colOff>
      <xdr:row>2716</xdr:row>
      <xdr:rowOff>153975</xdr:rowOff>
    </xdr:to>
    <xdr:sp macro="" textlink="">
      <xdr:nvSpPr>
        <xdr:cNvPr id="89" name="TextBox 88">
          <a:extLst>
            <a:ext uri="{FF2B5EF4-FFF2-40B4-BE49-F238E27FC236}">
              <a16:creationId xmlns:a16="http://schemas.microsoft.com/office/drawing/2014/main" id="{00000000-0008-0000-0E00-000059000000}"/>
            </a:ext>
          </a:extLst>
        </xdr:cNvPr>
        <xdr:cNvSpPr txBox="1"/>
      </xdr:nvSpPr>
      <xdr:spPr>
        <a:xfrm>
          <a:off x="197685" y="631500947"/>
          <a:ext cx="42171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0</xdr:col>
      <xdr:colOff>122700</xdr:colOff>
      <xdr:row>2928</xdr:row>
      <xdr:rowOff>42920</xdr:rowOff>
    </xdr:from>
    <xdr:to>
      <xdr:col>9</xdr:col>
      <xdr:colOff>8660</xdr:colOff>
      <xdr:row>2950</xdr:row>
      <xdr:rowOff>147203</xdr:rowOff>
    </xdr:to>
    <xdr:graphicFrame macro="">
      <xdr:nvGraphicFramePr>
        <xdr:cNvPr id="90" name="Chart 89">
          <a:extLst>
            <a:ext uri="{FF2B5EF4-FFF2-40B4-BE49-F238E27FC236}">
              <a16:creationId xmlns:a16="http://schemas.microsoft.com/office/drawing/2014/main" id="{00000000-0008-0000-0E00-00005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129885</xdr:colOff>
      <xdr:row>2946</xdr:row>
      <xdr:rowOff>51952</xdr:rowOff>
    </xdr:from>
    <xdr:to>
      <xdr:col>1</xdr:col>
      <xdr:colOff>397928</xdr:colOff>
      <xdr:row>2947</xdr:row>
      <xdr:rowOff>136281</xdr:rowOff>
    </xdr:to>
    <xdr:sp macro="" textlink="">
      <xdr:nvSpPr>
        <xdr:cNvPr id="91" name="TextBox 16">
          <a:extLst>
            <a:ext uri="{FF2B5EF4-FFF2-40B4-BE49-F238E27FC236}">
              <a16:creationId xmlns:a16="http://schemas.microsoft.com/office/drawing/2014/main" id="{00000000-0008-0000-0E00-00005B000000}"/>
            </a:ext>
          </a:extLst>
        </xdr:cNvPr>
        <xdr:cNvSpPr txBox="1"/>
      </xdr:nvSpPr>
      <xdr:spPr>
        <a:xfrm>
          <a:off x="129885" y="692243227"/>
          <a:ext cx="458543" cy="246254"/>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0</xdr:col>
      <xdr:colOff>129885</xdr:colOff>
      <xdr:row>2928</xdr:row>
      <xdr:rowOff>112567</xdr:rowOff>
    </xdr:from>
    <xdr:to>
      <xdr:col>1</xdr:col>
      <xdr:colOff>421718</xdr:colOff>
      <xdr:row>2930</xdr:row>
      <xdr:rowOff>32373</xdr:rowOff>
    </xdr:to>
    <xdr:sp macro="" textlink="">
      <xdr:nvSpPr>
        <xdr:cNvPr id="92" name="TextBox 17">
          <a:extLst>
            <a:ext uri="{FF2B5EF4-FFF2-40B4-BE49-F238E27FC236}">
              <a16:creationId xmlns:a16="http://schemas.microsoft.com/office/drawing/2014/main" id="{00000000-0008-0000-0E00-00005C000000}"/>
            </a:ext>
          </a:extLst>
        </xdr:cNvPr>
        <xdr:cNvSpPr txBox="1"/>
      </xdr:nvSpPr>
      <xdr:spPr>
        <a:xfrm>
          <a:off x="129885" y="689389192"/>
          <a:ext cx="482333" cy="243656"/>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1</xdr:col>
      <xdr:colOff>0</xdr:colOff>
      <xdr:row>2953</xdr:row>
      <xdr:rowOff>0</xdr:rowOff>
    </xdr:from>
    <xdr:to>
      <xdr:col>9</xdr:col>
      <xdr:colOff>15846</xdr:colOff>
      <xdr:row>2975</xdr:row>
      <xdr:rowOff>104283</xdr:rowOff>
    </xdr:to>
    <xdr:graphicFrame macro="">
      <xdr:nvGraphicFramePr>
        <xdr:cNvPr id="93" name="Chart 92">
          <a:extLst>
            <a:ext uri="{FF2B5EF4-FFF2-40B4-BE49-F238E27FC236}">
              <a16:creationId xmlns:a16="http://schemas.microsoft.com/office/drawing/2014/main" id="{00000000-0008-0000-0E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7185</xdr:colOff>
      <xdr:row>2971</xdr:row>
      <xdr:rowOff>9032</xdr:rowOff>
    </xdr:from>
    <xdr:to>
      <xdr:col>1</xdr:col>
      <xdr:colOff>405114</xdr:colOff>
      <xdr:row>2972</xdr:row>
      <xdr:rowOff>93360</xdr:rowOff>
    </xdr:to>
    <xdr:sp macro="" textlink="">
      <xdr:nvSpPr>
        <xdr:cNvPr id="94" name="TextBox 93">
          <a:extLst>
            <a:ext uri="{FF2B5EF4-FFF2-40B4-BE49-F238E27FC236}">
              <a16:creationId xmlns:a16="http://schemas.microsoft.com/office/drawing/2014/main" id="{00000000-0008-0000-0E00-00005E000000}"/>
            </a:ext>
          </a:extLst>
        </xdr:cNvPr>
        <xdr:cNvSpPr txBox="1"/>
      </xdr:nvSpPr>
      <xdr:spPr>
        <a:xfrm>
          <a:off x="197685" y="696248432"/>
          <a:ext cx="39792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1</xdr:col>
      <xdr:colOff>7185</xdr:colOff>
      <xdr:row>2953</xdr:row>
      <xdr:rowOff>69647</xdr:rowOff>
    </xdr:from>
    <xdr:to>
      <xdr:col>1</xdr:col>
      <xdr:colOff>428904</xdr:colOff>
      <xdr:row>2954</xdr:row>
      <xdr:rowOff>153975</xdr:rowOff>
    </xdr:to>
    <xdr:sp macro="" textlink="">
      <xdr:nvSpPr>
        <xdr:cNvPr id="95" name="TextBox 94">
          <a:extLst>
            <a:ext uri="{FF2B5EF4-FFF2-40B4-BE49-F238E27FC236}">
              <a16:creationId xmlns:a16="http://schemas.microsoft.com/office/drawing/2014/main" id="{00000000-0008-0000-0E00-00005F000000}"/>
            </a:ext>
          </a:extLst>
        </xdr:cNvPr>
        <xdr:cNvSpPr txBox="1"/>
      </xdr:nvSpPr>
      <xdr:spPr>
        <a:xfrm>
          <a:off x="197685" y="693394397"/>
          <a:ext cx="42171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0</xdr:col>
      <xdr:colOff>122700</xdr:colOff>
      <xdr:row>3166</xdr:row>
      <xdr:rowOff>42920</xdr:rowOff>
    </xdr:from>
    <xdr:to>
      <xdr:col>9</xdr:col>
      <xdr:colOff>8660</xdr:colOff>
      <xdr:row>3188</xdr:row>
      <xdr:rowOff>147203</xdr:rowOff>
    </xdr:to>
    <xdr:graphicFrame macro="">
      <xdr:nvGraphicFramePr>
        <xdr:cNvPr id="96" name="Chart 95">
          <a:extLst>
            <a:ext uri="{FF2B5EF4-FFF2-40B4-BE49-F238E27FC236}">
              <a16:creationId xmlns:a16="http://schemas.microsoft.com/office/drawing/2014/main" id="{00000000-0008-0000-0E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129885</xdr:colOff>
      <xdr:row>3184</xdr:row>
      <xdr:rowOff>51952</xdr:rowOff>
    </xdr:from>
    <xdr:to>
      <xdr:col>1</xdr:col>
      <xdr:colOff>397928</xdr:colOff>
      <xdr:row>3185</xdr:row>
      <xdr:rowOff>136281</xdr:rowOff>
    </xdr:to>
    <xdr:sp macro="" textlink="">
      <xdr:nvSpPr>
        <xdr:cNvPr id="97" name="TextBox 16">
          <a:extLst>
            <a:ext uri="{FF2B5EF4-FFF2-40B4-BE49-F238E27FC236}">
              <a16:creationId xmlns:a16="http://schemas.microsoft.com/office/drawing/2014/main" id="{00000000-0008-0000-0E00-000061000000}"/>
            </a:ext>
          </a:extLst>
        </xdr:cNvPr>
        <xdr:cNvSpPr txBox="1"/>
      </xdr:nvSpPr>
      <xdr:spPr>
        <a:xfrm>
          <a:off x="129885" y="692243227"/>
          <a:ext cx="458543" cy="246254"/>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0</xdr:col>
      <xdr:colOff>129885</xdr:colOff>
      <xdr:row>3166</xdr:row>
      <xdr:rowOff>112567</xdr:rowOff>
    </xdr:from>
    <xdr:to>
      <xdr:col>1</xdr:col>
      <xdr:colOff>421718</xdr:colOff>
      <xdr:row>3168</xdr:row>
      <xdr:rowOff>32373</xdr:rowOff>
    </xdr:to>
    <xdr:sp macro="" textlink="">
      <xdr:nvSpPr>
        <xdr:cNvPr id="98" name="TextBox 17">
          <a:extLst>
            <a:ext uri="{FF2B5EF4-FFF2-40B4-BE49-F238E27FC236}">
              <a16:creationId xmlns:a16="http://schemas.microsoft.com/office/drawing/2014/main" id="{00000000-0008-0000-0E00-000062000000}"/>
            </a:ext>
          </a:extLst>
        </xdr:cNvPr>
        <xdr:cNvSpPr txBox="1"/>
      </xdr:nvSpPr>
      <xdr:spPr>
        <a:xfrm>
          <a:off x="129885" y="689389192"/>
          <a:ext cx="482333" cy="243656"/>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1</xdr:col>
      <xdr:colOff>0</xdr:colOff>
      <xdr:row>3191</xdr:row>
      <xdr:rowOff>0</xdr:rowOff>
    </xdr:from>
    <xdr:to>
      <xdr:col>9</xdr:col>
      <xdr:colOff>15846</xdr:colOff>
      <xdr:row>3213</xdr:row>
      <xdr:rowOff>104283</xdr:rowOff>
    </xdr:to>
    <xdr:graphicFrame macro="">
      <xdr:nvGraphicFramePr>
        <xdr:cNvPr id="99" name="Chart 98">
          <a:extLst>
            <a:ext uri="{FF2B5EF4-FFF2-40B4-BE49-F238E27FC236}">
              <a16:creationId xmlns:a16="http://schemas.microsoft.com/office/drawing/2014/main" id="{00000000-0008-0000-0E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7185</xdr:colOff>
      <xdr:row>3209</xdr:row>
      <xdr:rowOff>9032</xdr:rowOff>
    </xdr:from>
    <xdr:to>
      <xdr:col>1</xdr:col>
      <xdr:colOff>405114</xdr:colOff>
      <xdr:row>3210</xdr:row>
      <xdr:rowOff>93360</xdr:rowOff>
    </xdr:to>
    <xdr:sp macro="" textlink="">
      <xdr:nvSpPr>
        <xdr:cNvPr id="100" name="TextBox 99">
          <a:extLst>
            <a:ext uri="{FF2B5EF4-FFF2-40B4-BE49-F238E27FC236}">
              <a16:creationId xmlns:a16="http://schemas.microsoft.com/office/drawing/2014/main" id="{00000000-0008-0000-0E00-000064000000}"/>
            </a:ext>
          </a:extLst>
        </xdr:cNvPr>
        <xdr:cNvSpPr txBox="1"/>
      </xdr:nvSpPr>
      <xdr:spPr>
        <a:xfrm>
          <a:off x="197685" y="696248432"/>
          <a:ext cx="39792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1</xdr:col>
      <xdr:colOff>7185</xdr:colOff>
      <xdr:row>3191</xdr:row>
      <xdr:rowOff>69647</xdr:rowOff>
    </xdr:from>
    <xdr:to>
      <xdr:col>1</xdr:col>
      <xdr:colOff>428904</xdr:colOff>
      <xdr:row>3192</xdr:row>
      <xdr:rowOff>153975</xdr:rowOff>
    </xdr:to>
    <xdr:sp macro="" textlink="">
      <xdr:nvSpPr>
        <xdr:cNvPr id="101" name="TextBox 100">
          <a:extLst>
            <a:ext uri="{FF2B5EF4-FFF2-40B4-BE49-F238E27FC236}">
              <a16:creationId xmlns:a16="http://schemas.microsoft.com/office/drawing/2014/main" id="{00000000-0008-0000-0E00-000065000000}"/>
            </a:ext>
          </a:extLst>
        </xdr:cNvPr>
        <xdr:cNvSpPr txBox="1"/>
      </xdr:nvSpPr>
      <xdr:spPr>
        <a:xfrm>
          <a:off x="197685" y="693394397"/>
          <a:ext cx="42171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0</xdr:col>
      <xdr:colOff>122700</xdr:colOff>
      <xdr:row>3404</xdr:row>
      <xdr:rowOff>42920</xdr:rowOff>
    </xdr:from>
    <xdr:to>
      <xdr:col>9</xdr:col>
      <xdr:colOff>8660</xdr:colOff>
      <xdr:row>3426</xdr:row>
      <xdr:rowOff>147203</xdr:rowOff>
    </xdr:to>
    <xdr:graphicFrame macro="">
      <xdr:nvGraphicFramePr>
        <xdr:cNvPr id="102" name="Chart 101">
          <a:extLst>
            <a:ext uri="{FF2B5EF4-FFF2-40B4-BE49-F238E27FC236}">
              <a16:creationId xmlns:a16="http://schemas.microsoft.com/office/drawing/2014/main" id="{00000000-0008-0000-0E00-00006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129885</xdr:colOff>
      <xdr:row>3422</xdr:row>
      <xdr:rowOff>51952</xdr:rowOff>
    </xdr:from>
    <xdr:to>
      <xdr:col>1</xdr:col>
      <xdr:colOff>397928</xdr:colOff>
      <xdr:row>3423</xdr:row>
      <xdr:rowOff>136281</xdr:rowOff>
    </xdr:to>
    <xdr:sp macro="" textlink="">
      <xdr:nvSpPr>
        <xdr:cNvPr id="103" name="TextBox 16">
          <a:extLst>
            <a:ext uri="{FF2B5EF4-FFF2-40B4-BE49-F238E27FC236}">
              <a16:creationId xmlns:a16="http://schemas.microsoft.com/office/drawing/2014/main" id="{00000000-0008-0000-0E00-000067000000}"/>
            </a:ext>
          </a:extLst>
        </xdr:cNvPr>
        <xdr:cNvSpPr txBox="1"/>
      </xdr:nvSpPr>
      <xdr:spPr>
        <a:xfrm>
          <a:off x="129885" y="753260377"/>
          <a:ext cx="458543" cy="246254"/>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0</xdr:col>
      <xdr:colOff>129885</xdr:colOff>
      <xdr:row>3404</xdr:row>
      <xdr:rowOff>112567</xdr:rowOff>
    </xdr:from>
    <xdr:to>
      <xdr:col>1</xdr:col>
      <xdr:colOff>421718</xdr:colOff>
      <xdr:row>3406</xdr:row>
      <xdr:rowOff>32373</xdr:rowOff>
    </xdr:to>
    <xdr:sp macro="" textlink="">
      <xdr:nvSpPr>
        <xdr:cNvPr id="104" name="TextBox 17">
          <a:extLst>
            <a:ext uri="{FF2B5EF4-FFF2-40B4-BE49-F238E27FC236}">
              <a16:creationId xmlns:a16="http://schemas.microsoft.com/office/drawing/2014/main" id="{00000000-0008-0000-0E00-000068000000}"/>
            </a:ext>
          </a:extLst>
        </xdr:cNvPr>
        <xdr:cNvSpPr txBox="1"/>
      </xdr:nvSpPr>
      <xdr:spPr>
        <a:xfrm>
          <a:off x="129885" y="750406342"/>
          <a:ext cx="482333" cy="243656"/>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1</xdr:col>
      <xdr:colOff>0</xdr:colOff>
      <xdr:row>3429</xdr:row>
      <xdr:rowOff>0</xdr:rowOff>
    </xdr:from>
    <xdr:to>
      <xdr:col>9</xdr:col>
      <xdr:colOff>15846</xdr:colOff>
      <xdr:row>3451</xdr:row>
      <xdr:rowOff>104283</xdr:rowOff>
    </xdr:to>
    <xdr:graphicFrame macro="">
      <xdr:nvGraphicFramePr>
        <xdr:cNvPr id="105" name="Chart 104">
          <a:extLst>
            <a:ext uri="{FF2B5EF4-FFF2-40B4-BE49-F238E27FC236}">
              <a16:creationId xmlns:a16="http://schemas.microsoft.com/office/drawing/2014/main" id="{00000000-0008-0000-0E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7185</xdr:colOff>
      <xdr:row>3447</xdr:row>
      <xdr:rowOff>9032</xdr:rowOff>
    </xdr:from>
    <xdr:to>
      <xdr:col>1</xdr:col>
      <xdr:colOff>405114</xdr:colOff>
      <xdr:row>3448</xdr:row>
      <xdr:rowOff>93360</xdr:rowOff>
    </xdr:to>
    <xdr:sp macro="" textlink="">
      <xdr:nvSpPr>
        <xdr:cNvPr id="106" name="TextBox 105">
          <a:extLst>
            <a:ext uri="{FF2B5EF4-FFF2-40B4-BE49-F238E27FC236}">
              <a16:creationId xmlns:a16="http://schemas.microsoft.com/office/drawing/2014/main" id="{00000000-0008-0000-0E00-00006A000000}"/>
            </a:ext>
          </a:extLst>
        </xdr:cNvPr>
        <xdr:cNvSpPr txBox="1"/>
      </xdr:nvSpPr>
      <xdr:spPr>
        <a:xfrm>
          <a:off x="197685" y="757265582"/>
          <a:ext cx="39792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1</xdr:col>
      <xdr:colOff>7185</xdr:colOff>
      <xdr:row>3429</xdr:row>
      <xdr:rowOff>69647</xdr:rowOff>
    </xdr:from>
    <xdr:to>
      <xdr:col>1</xdr:col>
      <xdr:colOff>428904</xdr:colOff>
      <xdr:row>3430</xdr:row>
      <xdr:rowOff>153975</xdr:rowOff>
    </xdr:to>
    <xdr:sp macro="" textlink="">
      <xdr:nvSpPr>
        <xdr:cNvPr id="107" name="TextBox 106">
          <a:extLst>
            <a:ext uri="{FF2B5EF4-FFF2-40B4-BE49-F238E27FC236}">
              <a16:creationId xmlns:a16="http://schemas.microsoft.com/office/drawing/2014/main" id="{00000000-0008-0000-0E00-00006B000000}"/>
            </a:ext>
          </a:extLst>
        </xdr:cNvPr>
        <xdr:cNvSpPr txBox="1"/>
      </xdr:nvSpPr>
      <xdr:spPr>
        <a:xfrm>
          <a:off x="197685" y="754411547"/>
          <a:ext cx="42171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0</xdr:col>
      <xdr:colOff>122700</xdr:colOff>
      <xdr:row>3642</xdr:row>
      <xdr:rowOff>42920</xdr:rowOff>
    </xdr:from>
    <xdr:to>
      <xdr:col>9</xdr:col>
      <xdr:colOff>8660</xdr:colOff>
      <xdr:row>3664</xdr:row>
      <xdr:rowOff>147203</xdr:rowOff>
    </xdr:to>
    <xdr:graphicFrame macro="">
      <xdr:nvGraphicFramePr>
        <xdr:cNvPr id="108" name="Chart 107">
          <a:extLst>
            <a:ext uri="{FF2B5EF4-FFF2-40B4-BE49-F238E27FC236}">
              <a16:creationId xmlns:a16="http://schemas.microsoft.com/office/drawing/2014/main" id="{00000000-0008-0000-0E00-00006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129885</xdr:colOff>
      <xdr:row>3660</xdr:row>
      <xdr:rowOff>51952</xdr:rowOff>
    </xdr:from>
    <xdr:to>
      <xdr:col>1</xdr:col>
      <xdr:colOff>397928</xdr:colOff>
      <xdr:row>3661</xdr:row>
      <xdr:rowOff>136281</xdr:rowOff>
    </xdr:to>
    <xdr:sp macro="" textlink="">
      <xdr:nvSpPr>
        <xdr:cNvPr id="109" name="TextBox 16">
          <a:extLst>
            <a:ext uri="{FF2B5EF4-FFF2-40B4-BE49-F238E27FC236}">
              <a16:creationId xmlns:a16="http://schemas.microsoft.com/office/drawing/2014/main" id="{00000000-0008-0000-0E00-00006D000000}"/>
            </a:ext>
          </a:extLst>
        </xdr:cNvPr>
        <xdr:cNvSpPr txBox="1"/>
      </xdr:nvSpPr>
      <xdr:spPr>
        <a:xfrm>
          <a:off x="129885" y="792617677"/>
          <a:ext cx="458543" cy="246254"/>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0</xdr:col>
      <xdr:colOff>129885</xdr:colOff>
      <xdr:row>3642</xdr:row>
      <xdr:rowOff>112567</xdr:rowOff>
    </xdr:from>
    <xdr:to>
      <xdr:col>1</xdr:col>
      <xdr:colOff>421718</xdr:colOff>
      <xdr:row>3644</xdr:row>
      <xdr:rowOff>32373</xdr:rowOff>
    </xdr:to>
    <xdr:sp macro="" textlink="">
      <xdr:nvSpPr>
        <xdr:cNvPr id="110" name="TextBox 17">
          <a:extLst>
            <a:ext uri="{FF2B5EF4-FFF2-40B4-BE49-F238E27FC236}">
              <a16:creationId xmlns:a16="http://schemas.microsoft.com/office/drawing/2014/main" id="{00000000-0008-0000-0E00-00006E000000}"/>
            </a:ext>
          </a:extLst>
        </xdr:cNvPr>
        <xdr:cNvSpPr txBox="1"/>
      </xdr:nvSpPr>
      <xdr:spPr>
        <a:xfrm>
          <a:off x="129885" y="789763642"/>
          <a:ext cx="482333" cy="243656"/>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1</xdr:col>
      <xdr:colOff>0</xdr:colOff>
      <xdr:row>3667</xdr:row>
      <xdr:rowOff>0</xdr:rowOff>
    </xdr:from>
    <xdr:to>
      <xdr:col>9</xdr:col>
      <xdr:colOff>15846</xdr:colOff>
      <xdr:row>3689</xdr:row>
      <xdr:rowOff>104283</xdr:rowOff>
    </xdr:to>
    <xdr:graphicFrame macro="">
      <xdr:nvGraphicFramePr>
        <xdr:cNvPr id="111" name="Chart 110">
          <a:extLst>
            <a:ext uri="{FF2B5EF4-FFF2-40B4-BE49-F238E27FC236}">
              <a16:creationId xmlns:a16="http://schemas.microsoft.com/office/drawing/2014/main" id="{00000000-0008-0000-0E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7185</xdr:colOff>
      <xdr:row>3685</xdr:row>
      <xdr:rowOff>9032</xdr:rowOff>
    </xdr:from>
    <xdr:to>
      <xdr:col>1</xdr:col>
      <xdr:colOff>405114</xdr:colOff>
      <xdr:row>3686</xdr:row>
      <xdr:rowOff>93360</xdr:rowOff>
    </xdr:to>
    <xdr:sp macro="" textlink="">
      <xdr:nvSpPr>
        <xdr:cNvPr id="112" name="TextBox 111">
          <a:extLst>
            <a:ext uri="{FF2B5EF4-FFF2-40B4-BE49-F238E27FC236}">
              <a16:creationId xmlns:a16="http://schemas.microsoft.com/office/drawing/2014/main" id="{00000000-0008-0000-0E00-000070000000}"/>
            </a:ext>
          </a:extLst>
        </xdr:cNvPr>
        <xdr:cNvSpPr txBox="1"/>
      </xdr:nvSpPr>
      <xdr:spPr>
        <a:xfrm>
          <a:off x="197685" y="796622882"/>
          <a:ext cx="39792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1</xdr:col>
      <xdr:colOff>7185</xdr:colOff>
      <xdr:row>3667</xdr:row>
      <xdr:rowOff>69647</xdr:rowOff>
    </xdr:from>
    <xdr:to>
      <xdr:col>1</xdr:col>
      <xdr:colOff>428904</xdr:colOff>
      <xdr:row>3668</xdr:row>
      <xdr:rowOff>153975</xdr:rowOff>
    </xdr:to>
    <xdr:sp macro="" textlink="">
      <xdr:nvSpPr>
        <xdr:cNvPr id="113" name="TextBox 112">
          <a:extLst>
            <a:ext uri="{FF2B5EF4-FFF2-40B4-BE49-F238E27FC236}">
              <a16:creationId xmlns:a16="http://schemas.microsoft.com/office/drawing/2014/main" id="{00000000-0008-0000-0E00-000071000000}"/>
            </a:ext>
          </a:extLst>
        </xdr:cNvPr>
        <xdr:cNvSpPr txBox="1"/>
      </xdr:nvSpPr>
      <xdr:spPr>
        <a:xfrm>
          <a:off x="197685" y="793768847"/>
          <a:ext cx="42171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0</xdr:col>
      <xdr:colOff>122700</xdr:colOff>
      <xdr:row>3880</xdr:row>
      <xdr:rowOff>42920</xdr:rowOff>
    </xdr:from>
    <xdr:to>
      <xdr:col>9</xdr:col>
      <xdr:colOff>8660</xdr:colOff>
      <xdr:row>3902</xdr:row>
      <xdr:rowOff>147203</xdr:rowOff>
    </xdr:to>
    <xdr:graphicFrame macro="">
      <xdr:nvGraphicFramePr>
        <xdr:cNvPr id="114" name="Chart 113">
          <a:extLst>
            <a:ext uri="{FF2B5EF4-FFF2-40B4-BE49-F238E27FC236}">
              <a16:creationId xmlns:a16="http://schemas.microsoft.com/office/drawing/2014/main" id="{00000000-0008-0000-0E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129885</xdr:colOff>
      <xdr:row>3898</xdr:row>
      <xdr:rowOff>51952</xdr:rowOff>
    </xdr:from>
    <xdr:to>
      <xdr:col>1</xdr:col>
      <xdr:colOff>397928</xdr:colOff>
      <xdr:row>3899</xdr:row>
      <xdr:rowOff>136281</xdr:rowOff>
    </xdr:to>
    <xdr:sp macro="" textlink="">
      <xdr:nvSpPr>
        <xdr:cNvPr id="115" name="TextBox 16">
          <a:extLst>
            <a:ext uri="{FF2B5EF4-FFF2-40B4-BE49-F238E27FC236}">
              <a16:creationId xmlns:a16="http://schemas.microsoft.com/office/drawing/2014/main" id="{00000000-0008-0000-0E00-000073000000}"/>
            </a:ext>
          </a:extLst>
        </xdr:cNvPr>
        <xdr:cNvSpPr txBox="1"/>
      </xdr:nvSpPr>
      <xdr:spPr>
        <a:xfrm>
          <a:off x="129885" y="753260377"/>
          <a:ext cx="458543" cy="246254"/>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0</xdr:col>
      <xdr:colOff>129885</xdr:colOff>
      <xdr:row>3880</xdr:row>
      <xdr:rowOff>112567</xdr:rowOff>
    </xdr:from>
    <xdr:to>
      <xdr:col>1</xdr:col>
      <xdr:colOff>421718</xdr:colOff>
      <xdr:row>3882</xdr:row>
      <xdr:rowOff>32373</xdr:rowOff>
    </xdr:to>
    <xdr:sp macro="" textlink="">
      <xdr:nvSpPr>
        <xdr:cNvPr id="116" name="TextBox 17">
          <a:extLst>
            <a:ext uri="{FF2B5EF4-FFF2-40B4-BE49-F238E27FC236}">
              <a16:creationId xmlns:a16="http://schemas.microsoft.com/office/drawing/2014/main" id="{00000000-0008-0000-0E00-000074000000}"/>
            </a:ext>
          </a:extLst>
        </xdr:cNvPr>
        <xdr:cNvSpPr txBox="1"/>
      </xdr:nvSpPr>
      <xdr:spPr>
        <a:xfrm>
          <a:off x="129885" y="750406342"/>
          <a:ext cx="482333" cy="243656"/>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1</xdr:col>
      <xdr:colOff>0</xdr:colOff>
      <xdr:row>3905</xdr:row>
      <xdr:rowOff>0</xdr:rowOff>
    </xdr:from>
    <xdr:to>
      <xdr:col>9</xdr:col>
      <xdr:colOff>15846</xdr:colOff>
      <xdr:row>3927</xdr:row>
      <xdr:rowOff>104283</xdr:rowOff>
    </xdr:to>
    <xdr:graphicFrame macro="">
      <xdr:nvGraphicFramePr>
        <xdr:cNvPr id="117" name="Chart 116">
          <a:extLst>
            <a:ext uri="{FF2B5EF4-FFF2-40B4-BE49-F238E27FC236}">
              <a16:creationId xmlns:a16="http://schemas.microsoft.com/office/drawing/2014/main" id="{00000000-0008-0000-0E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7185</xdr:colOff>
      <xdr:row>3923</xdr:row>
      <xdr:rowOff>9032</xdr:rowOff>
    </xdr:from>
    <xdr:to>
      <xdr:col>1</xdr:col>
      <xdr:colOff>405114</xdr:colOff>
      <xdr:row>3924</xdr:row>
      <xdr:rowOff>93360</xdr:rowOff>
    </xdr:to>
    <xdr:sp macro="" textlink="">
      <xdr:nvSpPr>
        <xdr:cNvPr id="118" name="TextBox 117">
          <a:extLst>
            <a:ext uri="{FF2B5EF4-FFF2-40B4-BE49-F238E27FC236}">
              <a16:creationId xmlns:a16="http://schemas.microsoft.com/office/drawing/2014/main" id="{00000000-0008-0000-0E00-000076000000}"/>
            </a:ext>
          </a:extLst>
        </xdr:cNvPr>
        <xdr:cNvSpPr txBox="1"/>
      </xdr:nvSpPr>
      <xdr:spPr>
        <a:xfrm>
          <a:off x="197685" y="757265582"/>
          <a:ext cx="39792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1</xdr:col>
      <xdr:colOff>7185</xdr:colOff>
      <xdr:row>3905</xdr:row>
      <xdr:rowOff>69647</xdr:rowOff>
    </xdr:from>
    <xdr:to>
      <xdr:col>1</xdr:col>
      <xdr:colOff>428904</xdr:colOff>
      <xdr:row>3906</xdr:row>
      <xdr:rowOff>153975</xdr:rowOff>
    </xdr:to>
    <xdr:sp macro="" textlink="">
      <xdr:nvSpPr>
        <xdr:cNvPr id="119" name="TextBox 118">
          <a:extLst>
            <a:ext uri="{FF2B5EF4-FFF2-40B4-BE49-F238E27FC236}">
              <a16:creationId xmlns:a16="http://schemas.microsoft.com/office/drawing/2014/main" id="{00000000-0008-0000-0E00-000077000000}"/>
            </a:ext>
          </a:extLst>
        </xdr:cNvPr>
        <xdr:cNvSpPr txBox="1"/>
      </xdr:nvSpPr>
      <xdr:spPr>
        <a:xfrm>
          <a:off x="197685" y="754411547"/>
          <a:ext cx="42171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0</xdr:col>
      <xdr:colOff>122700</xdr:colOff>
      <xdr:row>4118</xdr:row>
      <xdr:rowOff>42920</xdr:rowOff>
    </xdr:from>
    <xdr:to>
      <xdr:col>9</xdr:col>
      <xdr:colOff>8660</xdr:colOff>
      <xdr:row>4140</xdr:row>
      <xdr:rowOff>147203</xdr:rowOff>
    </xdr:to>
    <xdr:graphicFrame macro="">
      <xdr:nvGraphicFramePr>
        <xdr:cNvPr id="120" name="Chart 119">
          <a:extLst>
            <a:ext uri="{FF2B5EF4-FFF2-40B4-BE49-F238E27FC236}">
              <a16:creationId xmlns:a16="http://schemas.microsoft.com/office/drawing/2014/main" id="{00000000-0008-0000-0E00-00007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129885</xdr:colOff>
      <xdr:row>4136</xdr:row>
      <xdr:rowOff>51952</xdr:rowOff>
    </xdr:from>
    <xdr:to>
      <xdr:col>1</xdr:col>
      <xdr:colOff>397928</xdr:colOff>
      <xdr:row>4137</xdr:row>
      <xdr:rowOff>136281</xdr:rowOff>
    </xdr:to>
    <xdr:sp macro="" textlink="">
      <xdr:nvSpPr>
        <xdr:cNvPr id="121" name="TextBox 16">
          <a:extLst>
            <a:ext uri="{FF2B5EF4-FFF2-40B4-BE49-F238E27FC236}">
              <a16:creationId xmlns:a16="http://schemas.microsoft.com/office/drawing/2014/main" id="{00000000-0008-0000-0E00-000079000000}"/>
            </a:ext>
          </a:extLst>
        </xdr:cNvPr>
        <xdr:cNvSpPr txBox="1"/>
      </xdr:nvSpPr>
      <xdr:spPr>
        <a:xfrm>
          <a:off x="129885" y="792617677"/>
          <a:ext cx="458543" cy="246254"/>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0</xdr:col>
      <xdr:colOff>129885</xdr:colOff>
      <xdr:row>4118</xdr:row>
      <xdr:rowOff>112567</xdr:rowOff>
    </xdr:from>
    <xdr:to>
      <xdr:col>1</xdr:col>
      <xdr:colOff>421718</xdr:colOff>
      <xdr:row>4120</xdr:row>
      <xdr:rowOff>32373</xdr:rowOff>
    </xdr:to>
    <xdr:sp macro="" textlink="">
      <xdr:nvSpPr>
        <xdr:cNvPr id="122" name="TextBox 17">
          <a:extLst>
            <a:ext uri="{FF2B5EF4-FFF2-40B4-BE49-F238E27FC236}">
              <a16:creationId xmlns:a16="http://schemas.microsoft.com/office/drawing/2014/main" id="{00000000-0008-0000-0E00-00007A000000}"/>
            </a:ext>
          </a:extLst>
        </xdr:cNvPr>
        <xdr:cNvSpPr txBox="1"/>
      </xdr:nvSpPr>
      <xdr:spPr>
        <a:xfrm>
          <a:off x="129885" y="789763642"/>
          <a:ext cx="482333" cy="243656"/>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1</xdr:col>
      <xdr:colOff>0</xdr:colOff>
      <xdr:row>4143</xdr:row>
      <xdr:rowOff>0</xdr:rowOff>
    </xdr:from>
    <xdr:to>
      <xdr:col>9</xdr:col>
      <xdr:colOff>15846</xdr:colOff>
      <xdr:row>4165</xdr:row>
      <xdr:rowOff>104283</xdr:rowOff>
    </xdr:to>
    <xdr:graphicFrame macro="">
      <xdr:nvGraphicFramePr>
        <xdr:cNvPr id="123" name="Chart 122">
          <a:extLst>
            <a:ext uri="{FF2B5EF4-FFF2-40B4-BE49-F238E27FC236}">
              <a16:creationId xmlns:a16="http://schemas.microsoft.com/office/drawing/2014/main" id="{00000000-0008-0000-0E00-00007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7185</xdr:colOff>
      <xdr:row>4161</xdr:row>
      <xdr:rowOff>9032</xdr:rowOff>
    </xdr:from>
    <xdr:to>
      <xdr:col>1</xdr:col>
      <xdr:colOff>405114</xdr:colOff>
      <xdr:row>4162</xdr:row>
      <xdr:rowOff>93360</xdr:rowOff>
    </xdr:to>
    <xdr:sp macro="" textlink="">
      <xdr:nvSpPr>
        <xdr:cNvPr id="124" name="TextBox 123">
          <a:extLst>
            <a:ext uri="{FF2B5EF4-FFF2-40B4-BE49-F238E27FC236}">
              <a16:creationId xmlns:a16="http://schemas.microsoft.com/office/drawing/2014/main" id="{00000000-0008-0000-0E00-00007C000000}"/>
            </a:ext>
          </a:extLst>
        </xdr:cNvPr>
        <xdr:cNvSpPr txBox="1"/>
      </xdr:nvSpPr>
      <xdr:spPr>
        <a:xfrm>
          <a:off x="197685" y="796622882"/>
          <a:ext cx="39792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1</xdr:col>
      <xdr:colOff>7185</xdr:colOff>
      <xdr:row>4143</xdr:row>
      <xdr:rowOff>69647</xdr:rowOff>
    </xdr:from>
    <xdr:to>
      <xdr:col>1</xdr:col>
      <xdr:colOff>428904</xdr:colOff>
      <xdr:row>4144</xdr:row>
      <xdr:rowOff>153975</xdr:rowOff>
    </xdr:to>
    <xdr:sp macro="" textlink="">
      <xdr:nvSpPr>
        <xdr:cNvPr id="125" name="TextBox 124">
          <a:extLst>
            <a:ext uri="{FF2B5EF4-FFF2-40B4-BE49-F238E27FC236}">
              <a16:creationId xmlns:a16="http://schemas.microsoft.com/office/drawing/2014/main" id="{00000000-0008-0000-0E00-00007D000000}"/>
            </a:ext>
          </a:extLst>
        </xdr:cNvPr>
        <xdr:cNvSpPr txBox="1"/>
      </xdr:nvSpPr>
      <xdr:spPr>
        <a:xfrm>
          <a:off x="197685" y="793768847"/>
          <a:ext cx="42171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0</xdr:col>
      <xdr:colOff>122700</xdr:colOff>
      <xdr:row>4356</xdr:row>
      <xdr:rowOff>42920</xdr:rowOff>
    </xdr:from>
    <xdr:to>
      <xdr:col>9</xdr:col>
      <xdr:colOff>8660</xdr:colOff>
      <xdr:row>4378</xdr:row>
      <xdr:rowOff>147203</xdr:rowOff>
    </xdr:to>
    <xdr:graphicFrame macro="">
      <xdr:nvGraphicFramePr>
        <xdr:cNvPr id="126" name="Chart 125">
          <a:extLst>
            <a:ext uri="{FF2B5EF4-FFF2-40B4-BE49-F238E27FC236}">
              <a16:creationId xmlns:a16="http://schemas.microsoft.com/office/drawing/2014/main" id="{00000000-0008-0000-0E00-00007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129885</xdr:colOff>
      <xdr:row>4374</xdr:row>
      <xdr:rowOff>51952</xdr:rowOff>
    </xdr:from>
    <xdr:to>
      <xdr:col>1</xdr:col>
      <xdr:colOff>397928</xdr:colOff>
      <xdr:row>4375</xdr:row>
      <xdr:rowOff>136281</xdr:rowOff>
    </xdr:to>
    <xdr:sp macro="" textlink="">
      <xdr:nvSpPr>
        <xdr:cNvPr id="127" name="TextBox 16">
          <a:extLst>
            <a:ext uri="{FF2B5EF4-FFF2-40B4-BE49-F238E27FC236}">
              <a16:creationId xmlns:a16="http://schemas.microsoft.com/office/drawing/2014/main" id="{00000000-0008-0000-0E00-00007F000000}"/>
            </a:ext>
          </a:extLst>
        </xdr:cNvPr>
        <xdr:cNvSpPr txBox="1"/>
      </xdr:nvSpPr>
      <xdr:spPr>
        <a:xfrm>
          <a:off x="129885" y="753260377"/>
          <a:ext cx="458543" cy="246254"/>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0</xdr:col>
      <xdr:colOff>129885</xdr:colOff>
      <xdr:row>4356</xdr:row>
      <xdr:rowOff>112567</xdr:rowOff>
    </xdr:from>
    <xdr:to>
      <xdr:col>1</xdr:col>
      <xdr:colOff>421718</xdr:colOff>
      <xdr:row>4358</xdr:row>
      <xdr:rowOff>32373</xdr:rowOff>
    </xdr:to>
    <xdr:sp macro="" textlink="">
      <xdr:nvSpPr>
        <xdr:cNvPr id="128" name="TextBox 17">
          <a:extLst>
            <a:ext uri="{FF2B5EF4-FFF2-40B4-BE49-F238E27FC236}">
              <a16:creationId xmlns:a16="http://schemas.microsoft.com/office/drawing/2014/main" id="{00000000-0008-0000-0E00-000080000000}"/>
            </a:ext>
          </a:extLst>
        </xdr:cNvPr>
        <xdr:cNvSpPr txBox="1"/>
      </xdr:nvSpPr>
      <xdr:spPr>
        <a:xfrm>
          <a:off x="129885" y="750406342"/>
          <a:ext cx="482333" cy="243656"/>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1</xdr:col>
      <xdr:colOff>0</xdr:colOff>
      <xdr:row>4381</xdr:row>
      <xdr:rowOff>0</xdr:rowOff>
    </xdr:from>
    <xdr:to>
      <xdr:col>9</xdr:col>
      <xdr:colOff>15846</xdr:colOff>
      <xdr:row>4403</xdr:row>
      <xdr:rowOff>104283</xdr:rowOff>
    </xdr:to>
    <xdr:graphicFrame macro="">
      <xdr:nvGraphicFramePr>
        <xdr:cNvPr id="129" name="Chart 128">
          <a:extLst>
            <a:ext uri="{FF2B5EF4-FFF2-40B4-BE49-F238E27FC236}">
              <a16:creationId xmlns:a16="http://schemas.microsoft.com/office/drawing/2014/main" id="{00000000-0008-0000-0E00-00008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7185</xdr:colOff>
      <xdr:row>4399</xdr:row>
      <xdr:rowOff>9032</xdr:rowOff>
    </xdr:from>
    <xdr:to>
      <xdr:col>1</xdr:col>
      <xdr:colOff>405114</xdr:colOff>
      <xdr:row>4400</xdr:row>
      <xdr:rowOff>93360</xdr:rowOff>
    </xdr:to>
    <xdr:sp macro="" textlink="">
      <xdr:nvSpPr>
        <xdr:cNvPr id="130" name="TextBox 129">
          <a:extLst>
            <a:ext uri="{FF2B5EF4-FFF2-40B4-BE49-F238E27FC236}">
              <a16:creationId xmlns:a16="http://schemas.microsoft.com/office/drawing/2014/main" id="{00000000-0008-0000-0E00-000082000000}"/>
            </a:ext>
          </a:extLst>
        </xdr:cNvPr>
        <xdr:cNvSpPr txBox="1"/>
      </xdr:nvSpPr>
      <xdr:spPr>
        <a:xfrm>
          <a:off x="197685" y="757265582"/>
          <a:ext cx="39792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1</xdr:col>
      <xdr:colOff>7185</xdr:colOff>
      <xdr:row>4381</xdr:row>
      <xdr:rowOff>69647</xdr:rowOff>
    </xdr:from>
    <xdr:to>
      <xdr:col>1</xdr:col>
      <xdr:colOff>428904</xdr:colOff>
      <xdr:row>4382</xdr:row>
      <xdr:rowOff>153975</xdr:rowOff>
    </xdr:to>
    <xdr:sp macro="" textlink="">
      <xdr:nvSpPr>
        <xdr:cNvPr id="131" name="TextBox 130">
          <a:extLst>
            <a:ext uri="{FF2B5EF4-FFF2-40B4-BE49-F238E27FC236}">
              <a16:creationId xmlns:a16="http://schemas.microsoft.com/office/drawing/2014/main" id="{00000000-0008-0000-0E00-000083000000}"/>
            </a:ext>
          </a:extLst>
        </xdr:cNvPr>
        <xdr:cNvSpPr txBox="1"/>
      </xdr:nvSpPr>
      <xdr:spPr>
        <a:xfrm>
          <a:off x="197685" y="754411547"/>
          <a:ext cx="42171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0</xdr:col>
      <xdr:colOff>122700</xdr:colOff>
      <xdr:row>4594</xdr:row>
      <xdr:rowOff>42920</xdr:rowOff>
    </xdr:from>
    <xdr:to>
      <xdr:col>9</xdr:col>
      <xdr:colOff>8660</xdr:colOff>
      <xdr:row>4616</xdr:row>
      <xdr:rowOff>147203</xdr:rowOff>
    </xdr:to>
    <xdr:graphicFrame macro="">
      <xdr:nvGraphicFramePr>
        <xdr:cNvPr id="132" name="Chart 131">
          <a:extLst>
            <a:ext uri="{FF2B5EF4-FFF2-40B4-BE49-F238E27FC236}">
              <a16:creationId xmlns:a16="http://schemas.microsoft.com/office/drawing/2014/main" id="{00000000-0008-0000-0E00-00008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129885</xdr:colOff>
      <xdr:row>4612</xdr:row>
      <xdr:rowOff>51952</xdr:rowOff>
    </xdr:from>
    <xdr:to>
      <xdr:col>1</xdr:col>
      <xdr:colOff>397928</xdr:colOff>
      <xdr:row>4613</xdr:row>
      <xdr:rowOff>136281</xdr:rowOff>
    </xdr:to>
    <xdr:sp macro="" textlink="">
      <xdr:nvSpPr>
        <xdr:cNvPr id="133" name="TextBox 16">
          <a:extLst>
            <a:ext uri="{FF2B5EF4-FFF2-40B4-BE49-F238E27FC236}">
              <a16:creationId xmlns:a16="http://schemas.microsoft.com/office/drawing/2014/main" id="{00000000-0008-0000-0E00-000085000000}"/>
            </a:ext>
          </a:extLst>
        </xdr:cNvPr>
        <xdr:cNvSpPr txBox="1"/>
      </xdr:nvSpPr>
      <xdr:spPr>
        <a:xfrm>
          <a:off x="129885" y="792617677"/>
          <a:ext cx="458543" cy="246254"/>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0</xdr:col>
      <xdr:colOff>129885</xdr:colOff>
      <xdr:row>4594</xdr:row>
      <xdr:rowOff>112567</xdr:rowOff>
    </xdr:from>
    <xdr:to>
      <xdr:col>1</xdr:col>
      <xdr:colOff>421718</xdr:colOff>
      <xdr:row>4596</xdr:row>
      <xdr:rowOff>32373</xdr:rowOff>
    </xdr:to>
    <xdr:sp macro="" textlink="">
      <xdr:nvSpPr>
        <xdr:cNvPr id="134" name="TextBox 17">
          <a:extLst>
            <a:ext uri="{FF2B5EF4-FFF2-40B4-BE49-F238E27FC236}">
              <a16:creationId xmlns:a16="http://schemas.microsoft.com/office/drawing/2014/main" id="{00000000-0008-0000-0E00-000086000000}"/>
            </a:ext>
          </a:extLst>
        </xdr:cNvPr>
        <xdr:cNvSpPr txBox="1"/>
      </xdr:nvSpPr>
      <xdr:spPr>
        <a:xfrm>
          <a:off x="129885" y="789763642"/>
          <a:ext cx="482333" cy="243656"/>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twoCellAnchor>
    <xdr:from>
      <xdr:col>1</xdr:col>
      <xdr:colOff>0</xdr:colOff>
      <xdr:row>4619</xdr:row>
      <xdr:rowOff>0</xdr:rowOff>
    </xdr:from>
    <xdr:to>
      <xdr:col>9</xdr:col>
      <xdr:colOff>15846</xdr:colOff>
      <xdr:row>4641</xdr:row>
      <xdr:rowOff>104283</xdr:rowOff>
    </xdr:to>
    <xdr:graphicFrame macro="">
      <xdr:nvGraphicFramePr>
        <xdr:cNvPr id="135" name="Chart 134">
          <a:extLst>
            <a:ext uri="{FF2B5EF4-FFF2-40B4-BE49-F238E27FC236}">
              <a16:creationId xmlns:a16="http://schemas.microsoft.com/office/drawing/2014/main" id="{00000000-0008-0000-0E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7185</xdr:colOff>
      <xdr:row>4637</xdr:row>
      <xdr:rowOff>9032</xdr:rowOff>
    </xdr:from>
    <xdr:to>
      <xdr:col>1</xdr:col>
      <xdr:colOff>405114</xdr:colOff>
      <xdr:row>4638</xdr:row>
      <xdr:rowOff>93360</xdr:rowOff>
    </xdr:to>
    <xdr:sp macro="" textlink="">
      <xdr:nvSpPr>
        <xdr:cNvPr id="136" name="TextBox 135">
          <a:extLst>
            <a:ext uri="{FF2B5EF4-FFF2-40B4-BE49-F238E27FC236}">
              <a16:creationId xmlns:a16="http://schemas.microsoft.com/office/drawing/2014/main" id="{00000000-0008-0000-0E00-000088000000}"/>
            </a:ext>
          </a:extLst>
        </xdr:cNvPr>
        <xdr:cNvSpPr txBox="1"/>
      </xdr:nvSpPr>
      <xdr:spPr>
        <a:xfrm>
          <a:off x="197685" y="796622882"/>
          <a:ext cx="39792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Low</a:t>
          </a:r>
        </a:p>
      </xdr:txBody>
    </xdr:sp>
    <xdr:clientData/>
  </xdr:twoCellAnchor>
  <xdr:twoCellAnchor>
    <xdr:from>
      <xdr:col>1</xdr:col>
      <xdr:colOff>7185</xdr:colOff>
      <xdr:row>4619</xdr:row>
      <xdr:rowOff>69647</xdr:rowOff>
    </xdr:from>
    <xdr:to>
      <xdr:col>1</xdr:col>
      <xdr:colOff>428904</xdr:colOff>
      <xdr:row>4620</xdr:row>
      <xdr:rowOff>153975</xdr:rowOff>
    </xdr:to>
    <xdr:sp macro="" textlink="">
      <xdr:nvSpPr>
        <xdr:cNvPr id="137" name="TextBox 136">
          <a:extLst>
            <a:ext uri="{FF2B5EF4-FFF2-40B4-BE49-F238E27FC236}">
              <a16:creationId xmlns:a16="http://schemas.microsoft.com/office/drawing/2014/main" id="{00000000-0008-0000-0E00-000089000000}"/>
            </a:ext>
          </a:extLst>
        </xdr:cNvPr>
        <xdr:cNvSpPr txBox="1"/>
      </xdr:nvSpPr>
      <xdr:spPr>
        <a:xfrm>
          <a:off x="197685" y="793768847"/>
          <a:ext cx="421719" cy="246253"/>
        </a:xfrm>
        <a:prstGeom prst="rect">
          <a:avLst/>
        </a:prstGeom>
        <a:noFill/>
        <a:ln>
          <a:noFill/>
        </a:ln>
        <a:effectLst/>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l"/>
          <a:r>
            <a:rPr lang="en-CA" sz="1000"/>
            <a:t>High</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0.05888</cdr:x>
      <cdr:y>0.84315</cdr:y>
    </cdr:from>
    <cdr:to>
      <cdr:x>0.13745</cdr:x>
      <cdr:y>0.90855</cdr:y>
    </cdr:to>
    <cdr:sp macro="" textlink="">
      <cdr:nvSpPr>
        <cdr:cNvPr id="2" name="TextBox 14"/>
        <cdr:cNvSpPr txBox="1"/>
      </cdr:nvSpPr>
      <cdr:spPr>
        <a:xfrm xmlns:a="http://schemas.openxmlformats.org/drawingml/2006/main">
          <a:off x="314642" y="3091522"/>
          <a:ext cx="419859" cy="23980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latin typeface="Arial" pitchFamily="34" charset="0"/>
              <a:cs typeface="Arial" pitchFamily="34" charset="0"/>
            </a:rPr>
            <a:t>Low</a:t>
          </a:r>
        </a:p>
      </cdr:txBody>
    </cdr:sp>
  </cdr:relSizeAnchor>
  <cdr:relSizeAnchor xmlns:cdr="http://schemas.openxmlformats.org/drawingml/2006/chartDrawing">
    <cdr:from>
      <cdr:x>0.8755</cdr:x>
      <cdr:y>0.84315</cdr:y>
    </cdr:from>
    <cdr:to>
      <cdr:x>0.9594</cdr:x>
      <cdr:y>0.90855</cdr:y>
    </cdr:to>
    <cdr:sp macro="" textlink="">
      <cdr:nvSpPr>
        <cdr:cNvPr id="3" name="TextBox 15"/>
        <cdr:cNvSpPr txBox="1"/>
      </cdr:nvSpPr>
      <cdr:spPr>
        <a:xfrm xmlns:a="http://schemas.openxmlformats.org/drawingml/2006/main">
          <a:off x="4678484" y="3091522"/>
          <a:ext cx="448328" cy="23980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latin typeface="Arial" pitchFamily="34" charset="0"/>
              <a:cs typeface="Arial" pitchFamily="34" charset="0"/>
            </a:rPr>
            <a:t>High</a:t>
          </a:r>
        </a:p>
      </cdr:txBody>
    </cdr:sp>
  </cdr:relSizeAnchor>
</c:userShapes>
</file>

<file path=xl/drawings/drawing7.xml><?xml version="1.0" encoding="utf-8"?>
<c:userShapes xmlns:c="http://schemas.openxmlformats.org/drawingml/2006/chart">
  <cdr:relSizeAnchor xmlns:cdr="http://schemas.openxmlformats.org/drawingml/2006/chartDrawing">
    <cdr:from>
      <cdr:x>0.06068</cdr:x>
      <cdr:y>0.84575</cdr:y>
    </cdr:from>
    <cdr:to>
      <cdr:x>0.15595</cdr:x>
      <cdr:y>0.91613</cdr:y>
    </cdr:to>
    <cdr:sp macro="" textlink="">
      <cdr:nvSpPr>
        <cdr:cNvPr id="2" name="TextBox 14"/>
        <cdr:cNvSpPr txBox="1"/>
      </cdr:nvSpPr>
      <cdr:spPr>
        <a:xfrm xmlns:a="http://schemas.openxmlformats.org/drawingml/2006/main">
          <a:off x="320598" y="3101047"/>
          <a:ext cx="503328" cy="2580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0.85354</cdr:y>
    </cdr:from>
    <cdr:to>
      <cdr:x>0.97647</cdr:x>
      <cdr:y>0.92392</cdr:y>
    </cdr:to>
    <cdr:sp macro="" textlink="">
      <cdr:nvSpPr>
        <cdr:cNvPr id="3" name="TextBox 15"/>
        <cdr:cNvSpPr txBox="1"/>
      </cdr:nvSpPr>
      <cdr:spPr>
        <a:xfrm xmlns:a="http://schemas.openxmlformats.org/drawingml/2006/main">
          <a:off x="4625416" y="3129622"/>
          <a:ext cx="533442" cy="2580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8.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drawings/drawing9.xml><?xml version="1.0" encoding="utf-8"?>
<c:userShapes xmlns:c="http://schemas.openxmlformats.org/drawingml/2006/chart">
  <cdr:relSizeAnchor xmlns:cdr="http://schemas.openxmlformats.org/drawingml/2006/chartDrawing">
    <cdr:from>
      <cdr:x>0.05888</cdr:x>
      <cdr:y>0.84315</cdr:y>
    </cdr:from>
    <cdr:to>
      <cdr:x>0.15415</cdr:x>
      <cdr:y>0.91353</cdr:y>
    </cdr:to>
    <cdr:sp macro="" textlink="">
      <cdr:nvSpPr>
        <cdr:cNvPr id="2" name="TextBox 14"/>
        <cdr:cNvSpPr txBox="1"/>
      </cdr:nvSpPr>
      <cdr:spPr>
        <a:xfrm xmlns:a="http://schemas.openxmlformats.org/drawingml/2006/main">
          <a:off x="245920" y="2981325"/>
          <a:ext cx="39792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Low</a:t>
          </a:r>
        </a:p>
      </cdr:txBody>
    </cdr:sp>
  </cdr:relSizeAnchor>
  <cdr:relSizeAnchor xmlns:cdr="http://schemas.openxmlformats.org/drawingml/2006/chartDrawing">
    <cdr:from>
      <cdr:x>0.8755</cdr:x>
      <cdr:y>0.84315</cdr:y>
    </cdr:from>
    <cdr:to>
      <cdr:x>0.97647</cdr:x>
      <cdr:y>0.91353</cdr:y>
    </cdr:to>
    <cdr:sp macro="" textlink="">
      <cdr:nvSpPr>
        <cdr:cNvPr id="3" name="TextBox 15"/>
        <cdr:cNvSpPr txBox="1"/>
      </cdr:nvSpPr>
      <cdr:spPr>
        <a:xfrm xmlns:a="http://schemas.openxmlformats.org/drawingml/2006/main">
          <a:off x="3656736" y="2981325"/>
          <a:ext cx="421719" cy="2488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r>
            <a:rPr lang="en-CA" sz="1000"/>
            <a:t>High</a:t>
          </a:r>
        </a:p>
      </cdr:txBody>
    </cdr:sp>
  </cdr:relSizeAnchor>
</c:userShap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7:G73" totalsRowShown="0" headerRowDxfId="33" dataDxfId="32" headerRowBorderDxfId="30" tableBorderDxfId="31" totalsRowBorderDxfId="29">
  <sortState ref="B8:I87">
    <sortCondition ref="G7:G87"/>
  </sortState>
  <tableColumns count="6">
    <tableColumn id="1" xr3:uid="{00000000-0010-0000-0000-000001000000}" name="Risk ID" dataDxfId="28"/>
    <tableColumn id="3" xr3:uid="{00000000-0010-0000-0000-000003000000}" name="Specific Risk" dataDxfId="27"/>
    <tableColumn id="2" xr3:uid="{00000000-0010-0000-0000-000002000000}" name="Criticality" dataDxfId="26"/>
    <tableColumn id="4" xr3:uid="{00000000-0010-0000-0000-000004000000}" name="Severity" dataDxfId="25"/>
    <tableColumn id="5" xr3:uid="{00000000-0010-0000-0000-000005000000}" name="Likelihood" dataDxfId="24"/>
    <tableColumn id="6" xr3:uid="{00000000-0010-0000-0000-000006000000}" name="Priority" dataDxfId="23">
      <calculatedColumnFormula>IF(OR(Table14[[#This Row],[Severity]]="",Table14[[#This Row],[Likelihood]]=""),"",IF(Table14[[#This Row],[Severity]]="Low",1,IF(Table14[[#This Row],[Severity]]="Medium",2,IF(Table14[[#This Row],[Severity]]="High",3,"")))+IF(Table14[[#This Row],[Likelihood]]="Low",1,IF(Table14[[#This Row],[Likelihood]]="Medium",2,IF(Table14[[#This Row],[Likelihood]]="High",3,""))))</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Info-Tech 2012">
      <a:dk1>
        <a:sysClr val="windowText" lastClr="000000"/>
      </a:dk1>
      <a:lt1>
        <a:sysClr val="window" lastClr="FFFFFF"/>
      </a:lt1>
      <a:dk2>
        <a:srgbClr val="FFFFFF"/>
      </a:dk2>
      <a:lt2>
        <a:srgbClr val="FFFFFF"/>
      </a:lt2>
      <a:accent1>
        <a:srgbClr val="243F54"/>
      </a:accent1>
      <a:accent2>
        <a:srgbClr val="998F57"/>
      </a:accent2>
      <a:accent3>
        <a:srgbClr val="CECECE"/>
      </a:accent3>
      <a:accent4>
        <a:srgbClr val="7B7B7B"/>
      </a:accent4>
      <a:accent5>
        <a:srgbClr val="ADB7C3"/>
      </a:accent5>
      <a:accent6>
        <a:srgbClr val="5D5936"/>
      </a:accent6>
      <a:hlink>
        <a:srgbClr val="2576B7"/>
      </a:hlink>
      <a:folHlink>
        <a:srgbClr val="C7770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Q15"/>
  <sheetViews>
    <sheetView showGridLines="0" topLeftCell="A5" zoomScaleNormal="100" workbookViewId="0" xr3:uid="{AEA406A1-0E4B-5B11-9CD5-51D6E497D94C}">
      <selection activeCell="B2" sqref="B2:N2"/>
    </sheetView>
  </sheetViews>
  <sheetFormatPr defaultColWidth="9.140625" defaultRowHeight="12.75"/>
  <cols>
    <col min="1" max="1" width="2.85546875" customWidth="1"/>
    <col min="2" max="17" width="9.140625" customWidth="1"/>
  </cols>
  <sheetData>
    <row r="1" spans="2:17" ht="71.25" customHeight="1">
      <c r="B1" s="295"/>
      <c r="C1" s="295"/>
      <c r="D1" s="295"/>
      <c r="E1" s="295"/>
      <c r="F1" s="295"/>
      <c r="G1" s="295"/>
      <c r="H1" s="295"/>
      <c r="I1" s="295"/>
      <c r="J1" s="295"/>
      <c r="K1" s="295"/>
      <c r="L1" s="295"/>
      <c r="M1" s="295"/>
      <c r="N1" s="295"/>
      <c r="O1" s="295"/>
      <c r="P1" s="295"/>
      <c r="Q1" s="295"/>
    </row>
    <row r="2" spans="2:17" ht="33.75" customHeight="1">
      <c r="B2" s="380" t="s">
        <v>0</v>
      </c>
      <c r="C2" s="380"/>
      <c r="D2" s="380"/>
      <c r="E2" s="380"/>
      <c r="F2" s="380"/>
      <c r="G2" s="380"/>
      <c r="H2" s="380"/>
      <c r="I2" s="380"/>
      <c r="J2" s="380"/>
      <c r="K2" s="380"/>
      <c r="L2" s="380"/>
      <c r="M2" s="380"/>
      <c r="N2" s="380"/>
      <c r="O2" s="295"/>
      <c r="P2" s="295"/>
      <c r="Q2" s="295"/>
    </row>
    <row r="3" spans="2:17" ht="63.75" customHeight="1">
      <c r="B3" s="381" t="s">
        <v>1</v>
      </c>
      <c r="C3" s="381"/>
      <c r="D3" s="381"/>
      <c r="E3" s="381"/>
      <c r="F3" s="381"/>
      <c r="G3" s="381"/>
      <c r="H3" s="381"/>
      <c r="I3" s="381"/>
      <c r="J3" s="381"/>
      <c r="K3" s="381"/>
      <c r="L3" s="381"/>
      <c r="M3" s="381"/>
      <c r="N3" s="381"/>
      <c r="O3" s="1"/>
      <c r="P3" s="1"/>
      <c r="Q3" s="1"/>
    </row>
    <row r="4" spans="2:17" ht="27.75" customHeight="1">
      <c r="B4" s="382" t="s">
        <v>2</v>
      </c>
      <c r="C4" s="383"/>
      <c r="D4" s="383"/>
      <c r="E4" s="383"/>
      <c r="F4" s="77"/>
      <c r="G4" s="77"/>
      <c r="H4" s="77"/>
      <c r="I4" s="77"/>
      <c r="J4" s="77"/>
      <c r="K4" s="77"/>
      <c r="L4" s="77"/>
      <c r="M4" s="77"/>
      <c r="N4" s="77"/>
      <c r="O4" s="295"/>
      <c r="P4" s="295"/>
      <c r="Q4" s="295"/>
    </row>
    <row r="5" spans="2:17" ht="103.5" customHeight="1">
      <c r="B5" s="384" t="s">
        <v>3</v>
      </c>
      <c r="C5" s="385"/>
      <c r="D5" s="385"/>
      <c r="E5" s="385"/>
      <c r="F5" s="77"/>
      <c r="G5" s="77"/>
      <c r="H5" s="77"/>
      <c r="I5" s="77"/>
      <c r="J5" s="77"/>
      <c r="K5" s="77"/>
      <c r="L5" s="77"/>
      <c r="M5" s="77"/>
      <c r="N5" s="77"/>
      <c r="O5" s="295"/>
      <c r="P5" s="295"/>
      <c r="Q5" s="295"/>
    </row>
    <row r="6" spans="2:17" ht="45" customHeight="1">
      <c r="B6" s="389" t="s">
        <v>4</v>
      </c>
      <c r="C6" s="389"/>
      <c r="D6" s="389"/>
      <c r="E6" s="389"/>
      <c r="F6" s="336"/>
      <c r="G6" s="336"/>
      <c r="H6" s="336"/>
      <c r="I6" s="336"/>
      <c r="J6" s="336"/>
      <c r="K6" s="336"/>
      <c r="L6" s="336"/>
      <c r="M6" s="336"/>
      <c r="N6" s="336"/>
      <c r="O6" s="295"/>
      <c r="P6" s="295"/>
      <c r="Q6" s="295"/>
    </row>
    <row r="7" spans="2:17" ht="108" customHeight="1">
      <c r="B7" s="388" t="s">
        <v>5</v>
      </c>
      <c r="C7" s="388"/>
      <c r="D7" s="388"/>
      <c r="E7" s="388"/>
      <c r="F7" s="337"/>
      <c r="G7" s="337"/>
      <c r="H7" s="337"/>
      <c r="I7" s="337"/>
      <c r="J7" s="337"/>
      <c r="K7" s="337"/>
      <c r="L7" s="337"/>
      <c r="M7" s="337"/>
      <c r="N7" s="337"/>
      <c r="O7" s="295"/>
      <c r="P7" s="295"/>
      <c r="Q7" s="295"/>
    </row>
    <row r="8" spans="2:17" ht="27.75" customHeight="1">
      <c r="B8" s="388" t="s">
        <v>6</v>
      </c>
      <c r="C8" s="388"/>
      <c r="D8" s="388"/>
      <c r="E8" s="388"/>
      <c r="F8" s="388"/>
      <c r="G8" s="388"/>
      <c r="H8" s="388"/>
      <c r="I8" s="388"/>
      <c r="J8" s="388"/>
      <c r="K8" s="388"/>
      <c r="L8" s="388"/>
      <c r="M8" s="388"/>
      <c r="N8" s="388"/>
      <c r="O8" s="295"/>
      <c r="P8" s="295"/>
      <c r="Q8" s="295"/>
    </row>
    <row r="9" spans="2:17" ht="31.5" customHeight="1">
      <c r="B9" s="390" t="s">
        <v>7</v>
      </c>
      <c r="C9" s="390"/>
      <c r="D9" s="390"/>
      <c r="E9" s="390"/>
      <c r="F9" s="390"/>
      <c r="G9" s="390"/>
      <c r="H9" s="390"/>
      <c r="I9" s="390"/>
      <c r="J9" s="390"/>
      <c r="K9" s="390"/>
      <c r="L9" s="390"/>
      <c r="M9" s="390"/>
      <c r="N9" s="390"/>
      <c r="O9" s="295"/>
      <c r="P9" s="295"/>
      <c r="Q9" s="295"/>
    </row>
    <row r="10" spans="2:17" ht="10.5" customHeight="1">
      <c r="B10" s="21"/>
      <c r="C10" s="21"/>
      <c r="D10" s="21"/>
      <c r="E10" s="21"/>
      <c r="F10" s="21"/>
      <c r="G10" s="21"/>
      <c r="H10" s="21"/>
      <c r="I10" s="21"/>
      <c r="J10" s="21"/>
      <c r="K10" s="21"/>
      <c r="L10" s="21"/>
      <c r="M10" s="21"/>
      <c r="N10" s="21"/>
      <c r="O10" s="295"/>
      <c r="P10" s="295"/>
      <c r="Q10" s="295"/>
    </row>
    <row r="11" spans="2:17" ht="253.5" customHeight="1">
      <c r="B11" s="79"/>
      <c r="C11" s="295"/>
      <c r="D11" s="295"/>
      <c r="E11" s="295"/>
      <c r="F11" s="295"/>
      <c r="G11" s="295"/>
      <c r="H11" s="295"/>
      <c r="I11" s="295"/>
      <c r="J11" s="295"/>
      <c r="K11" s="295"/>
      <c r="L11" s="295"/>
      <c r="M11" s="295"/>
      <c r="N11" s="295"/>
      <c r="O11" s="295"/>
      <c r="P11" s="295"/>
      <c r="Q11" s="295"/>
    </row>
    <row r="12" spans="2:17" ht="41.25" customHeight="1">
      <c r="B12" s="387" t="s">
        <v>8</v>
      </c>
      <c r="C12" s="387"/>
      <c r="D12" s="387"/>
      <c r="E12" s="387"/>
      <c r="F12" s="387"/>
      <c r="G12" s="387"/>
      <c r="H12" s="387"/>
      <c r="I12" s="387"/>
      <c r="J12" s="387"/>
      <c r="K12" s="387"/>
      <c r="L12" s="387"/>
      <c r="M12" s="387"/>
      <c r="N12" s="387"/>
      <c r="O12" s="295"/>
      <c r="P12" s="295"/>
      <c r="Q12" s="295"/>
    </row>
    <row r="13" spans="2:17" s="22" customFormat="1" ht="17.25" customHeight="1">
      <c r="B13" s="76"/>
      <c r="C13" s="76"/>
      <c r="D13" s="76"/>
      <c r="E13" s="76"/>
      <c r="F13" s="76"/>
      <c r="G13" s="76"/>
      <c r="H13" s="76"/>
      <c r="I13" s="76"/>
      <c r="J13" s="76"/>
      <c r="K13" s="76"/>
      <c r="L13" s="76"/>
      <c r="M13" s="76"/>
      <c r="N13" s="76"/>
      <c r="O13" s="295"/>
      <c r="P13" s="295"/>
      <c r="Q13" s="295"/>
    </row>
    <row r="15" spans="2:17" ht="58.5" customHeight="1">
      <c r="B15" s="386" t="s">
        <v>9</v>
      </c>
      <c r="C15" s="386"/>
      <c r="D15" s="386"/>
      <c r="E15" s="386"/>
      <c r="F15" s="386"/>
      <c r="G15" s="386"/>
      <c r="H15" s="386"/>
      <c r="I15" s="386"/>
      <c r="J15" s="386"/>
      <c r="K15" s="386"/>
      <c r="L15" s="386"/>
      <c r="M15" s="386"/>
      <c r="N15" s="386"/>
      <c r="O15" s="295"/>
      <c r="P15" s="295"/>
      <c r="Q15" s="295"/>
    </row>
  </sheetData>
  <mergeCells count="10">
    <mergeCell ref="B2:N2"/>
    <mergeCell ref="B3:N3"/>
    <mergeCell ref="B4:E4"/>
    <mergeCell ref="B5:E5"/>
    <mergeCell ref="B15:N15"/>
    <mergeCell ref="B12:N12"/>
    <mergeCell ref="B8:N8"/>
    <mergeCell ref="B6:E6"/>
    <mergeCell ref="B7:E7"/>
    <mergeCell ref="B9:N9"/>
  </mergeCells>
  <phoneticPr fontId="6" type="noConversion"/>
  <pageMargins left="0.75" right="0.75" top="1" bottom="1" header="0.5" footer="0.5"/>
  <pageSetup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AT83"/>
  <sheetViews>
    <sheetView showGridLines="0" topLeftCell="A29" zoomScaleNormal="100" workbookViewId="0" xr3:uid="{7BE570AB-09E9-518F-B8F7-3F91B7162CA9}">
      <selection activeCell="G20" sqref="G20"/>
    </sheetView>
  </sheetViews>
  <sheetFormatPr defaultColWidth="22" defaultRowHeight="12.75"/>
  <cols>
    <col min="1" max="1" width="2.85546875" style="2" customWidth="1"/>
    <col min="2" max="2" width="15" style="79" customWidth="1"/>
    <col min="3" max="3" width="17" style="79" customWidth="1"/>
    <col min="4" max="4" width="15.140625" style="79" customWidth="1"/>
    <col min="5" max="5" width="12.7109375" style="79" customWidth="1"/>
    <col min="6" max="6" width="19.85546875" style="79" customWidth="1"/>
    <col min="7" max="7" width="10.28515625" style="32" customWidth="1"/>
    <col min="8" max="8" width="7.140625" style="85" customWidth="1"/>
    <col min="9" max="9" width="10.28515625" customWidth="1"/>
    <col min="10" max="10" width="7.140625" customWidth="1"/>
    <col min="11" max="11" width="10.28515625" customWidth="1"/>
    <col min="12" max="12" width="7.28515625" customWidth="1"/>
    <col min="13" max="13" width="10.28515625" style="2" customWidth="1"/>
    <col min="14" max="14" width="7.42578125" style="2" customWidth="1"/>
    <col min="15" max="15" width="10.28515625" style="2" customWidth="1"/>
    <col min="16" max="16" width="7.85546875" style="2" customWidth="1"/>
    <col min="17" max="17" width="10.28515625" style="2" customWidth="1"/>
    <col min="18" max="18" width="7" style="2" customWidth="1"/>
    <col min="19" max="19" width="10.28515625" style="2" customWidth="1"/>
    <col min="20" max="20" width="7.42578125" style="2" customWidth="1"/>
    <col min="21" max="21" width="10.28515625" style="2" customWidth="1"/>
    <col min="22" max="22" width="7.7109375" style="2" customWidth="1"/>
    <col min="23" max="23" width="10.28515625" style="2" customWidth="1"/>
    <col min="24" max="24" width="7.28515625" style="2" customWidth="1"/>
    <col min="25" max="25" width="10.28515625" style="2" customWidth="1"/>
    <col min="26" max="26" width="7" style="2" customWidth="1"/>
    <col min="27" max="38" width="9.140625" style="2" customWidth="1"/>
    <col min="39" max="39" width="9.42578125" style="2" customWidth="1"/>
    <col min="40" max="16375" width="9.140625" style="2" customWidth="1"/>
    <col min="16376" max="16376" width="8.42578125" style="2" customWidth="1"/>
    <col min="16377" max="16377" width="22" style="2" customWidth="1"/>
    <col min="16378" max="16384" width="22" style="2"/>
  </cols>
  <sheetData>
    <row r="1" spans="1:46" ht="15" customHeight="1">
      <c r="A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row>
    <row r="2" spans="1:46" ht="33.75" customHeight="1">
      <c r="A2" s="79"/>
      <c r="B2" s="536" t="s">
        <v>240</v>
      </c>
      <c r="C2" s="537"/>
      <c r="D2" s="537"/>
      <c r="E2" s="537"/>
      <c r="F2" s="537"/>
      <c r="G2" s="568"/>
      <c r="H2" s="568"/>
      <c r="I2" s="559"/>
      <c r="J2" s="79"/>
      <c r="K2" s="79"/>
      <c r="L2" s="79"/>
      <c r="M2" s="24"/>
      <c r="N2" s="24"/>
      <c r="O2" s="24"/>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row>
    <row r="3" spans="1:46" s="24" customFormat="1">
      <c r="G3" s="85"/>
      <c r="H3" s="85"/>
    </row>
    <row r="4" spans="1:46" s="24" customFormat="1" ht="66" customHeight="1">
      <c r="B4" s="392" t="s">
        <v>241</v>
      </c>
      <c r="C4" s="392"/>
      <c r="D4" s="392"/>
      <c r="E4" s="392"/>
      <c r="F4" s="392"/>
      <c r="G4" s="392"/>
      <c r="H4" s="392"/>
    </row>
    <row r="5" spans="1:46" s="24" customFormat="1" ht="11.25" customHeight="1">
      <c r="B5" s="26"/>
      <c r="C5" s="26"/>
      <c r="D5" s="26"/>
      <c r="E5" s="26"/>
      <c r="F5" s="26"/>
      <c r="G5" s="85"/>
      <c r="H5" s="85"/>
    </row>
    <row r="6" spans="1:46" s="24" customFormat="1" ht="18">
      <c r="B6" s="25" t="s">
        <v>12</v>
      </c>
      <c r="C6" s="25"/>
      <c r="D6" s="25"/>
      <c r="E6" s="25"/>
      <c r="F6" s="25"/>
      <c r="G6" s="85"/>
      <c r="H6" s="85"/>
    </row>
    <row r="7" spans="1:46" s="24" customFormat="1" ht="18">
      <c r="B7" s="25"/>
      <c r="C7" s="25"/>
      <c r="D7" s="25"/>
      <c r="E7" s="25"/>
      <c r="F7" s="25"/>
      <c r="G7" s="85"/>
      <c r="H7" s="85"/>
    </row>
    <row r="8" spans="1:46" s="24" customFormat="1" ht="18">
      <c r="B8" s="25"/>
      <c r="C8" s="25"/>
      <c r="D8" s="25"/>
      <c r="E8" s="25"/>
      <c r="F8" s="25"/>
      <c r="G8" s="85"/>
      <c r="H8" s="85"/>
    </row>
    <row r="9" spans="1:46" s="24" customFormat="1" ht="18">
      <c r="B9" s="25"/>
      <c r="C9" s="25"/>
      <c r="D9" s="25"/>
      <c r="E9" s="25"/>
      <c r="F9" s="25"/>
      <c r="G9" s="85"/>
      <c r="H9" s="85"/>
    </row>
    <row r="10" spans="1:46" s="24" customFormat="1" ht="18">
      <c r="B10" s="25"/>
      <c r="C10" s="25"/>
      <c r="D10" s="25"/>
      <c r="E10" s="25"/>
      <c r="F10" s="25"/>
      <c r="G10" s="85"/>
      <c r="H10" s="85"/>
    </row>
    <row r="11" spans="1:46" s="24" customFormat="1">
      <c r="B11" s="49"/>
      <c r="C11" s="49"/>
      <c r="D11" s="49"/>
      <c r="E11" s="49"/>
      <c r="F11" s="49"/>
      <c r="G11" s="85"/>
      <c r="H11" s="85"/>
    </row>
    <row r="12" spans="1:46" s="24" customFormat="1">
      <c r="B12" s="49"/>
      <c r="C12" s="49"/>
      <c r="D12" s="49"/>
      <c r="E12" s="49"/>
      <c r="F12" s="49"/>
      <c r="G12" s="85"/>
      <c r="H12" s="85"/>
    </row>
    <row r="13" spans="1:46" s="24" customFormat="1" ht="13.5" thickBot="1">
      <c r="B13" s="49"/>
      <c r="C13" s="49"/>
      <c r="D13" s="49"/>
      <c r="E13" s="49"/>
      <c r="F13" s="49"/>
      <c r="G13" s="85"/>
      <c r="H13" s="85"/>
    </row>
    <row r="14" spans="1:46" s="24" customFormat="1" ht="58.5" customHeight="1">
      <c r="B14" s="429" t="s">
        <v>242</v>
      </c>
      <c r="C14" s="430"/>
      <c r="D14" s="430"/>
      <c r="E14" s="430"/>
      <c r="F14" s="430"/>
      <c r="G14" s="430"/>
      <c r="H14" s="430"/>
      <c r="I14" s="431"/>
    </row>
    <row r="15" spans="1:46" s="24" customFormat="1" ht="33" customHeight="1">
      <c r="B15" s="569" t="s">
        <v>243</v>
      </c>
      <c r="C15" s="570"/>
      <c r="D15" s="570"/>
      <c r="E15" s="570"/>
      <c r="F15" s="570"/>
      <c r="G15" s="570"/>
      <c r="H15" s="570"/>
      <c r="I15" s="571"/>
    </row>
    <row r="16" spans="1:46" s="24" customFormat="1" ht="39.75" customHeight="1">
      <c r="B16" s="569" t="s">
        <v>244</v>
      </c>
      <c r="C16" s="570"/>
      <c r="D16" s="570"/>
      <c r="E16" s="570"/>
      <c r="F16" s="570"/>
      <c r="G16" s="570"/>
      <c r="H16" s="570"/>
      <c r="I16" s="571"/>
    </row>
    <row r="17" spans="1:46" ht="36" customHeight="1" thickBot="1">
      <c r="A17" s="79"/>
      <c r="B17" s="432" t="s">
        <v>245</v>
      </c>
      <c r="C17" s="433"/>
      <c r="D17" s="433"/>
      <c r="E17" s="433"/>
      <c r="F17" s="433"/>
      <c r="G17" s="433"/>
      <c r="H17" s="433"/>
      <c r="I17" s="434"/>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row>
    <row r="18" spans="1:46" s="4" customFormat="1" ht="13.5" thickBot="1">
      <c r="B18" s="113"/>
      <c r="C18" s="113"/>
      <c r="D18" s="113"/>
      <c r="E18" s="113"/>
      <c r="F18" s="113"/>
      <c r="G18" s="113"/>
      <c r="H18" s="113"/>
    </row>
    <row r="19" spans="1:46" ht="35.25" customHeight="1">
      <c r="A19" s="79"/>
      <c r="B19" s="421" t="s">
        <v>246</v>
      </c>
      <c r="C19" s="422"/>
      <c r="D19" s="422"/>
      <c r="E19" s="422"/>
      <c r="F19" s="422"/>
      <c r="G19" s="427">
        <f>'4. Module 1 Services'!$B$7</f>
        <v>0</v>
      </c>
      <c r="H19" s="427"/>
      <c r="I19" s="427">
        <f>'4. Module 1 Services'!$B$8</f>
        <v>0</v>
      </c>
      <c r="J19" s="427"/>
      <c r="K19" s="427">
        <f>'4. Module 1 Services'!$B$9</f>
        <v>0</v>
      </c>
      <c r="L19" s="427"/>
      <c r="M19" s="427">
        <f>'4. Module 1 Services'!$B$10</f>
        <v>0</v>
      </c>
      <c r="N19" s="427"/>
      <c r="O19" s="427">
        <f>'4. Module 1 Services'!$B$11</f>
        <v>0</v>
      </c>
      <c r="P19" s="427"/>
      <c r="Q19" s="427">
        <f>'4. Module 1 Services'!$B$12</f>
        <v>0</v>
      </c>
      <c r="R19" s="427"/>
      <c r="S19" s="427">
        <f>'4. Module 1 Services'!$B$13</f>
        <v>0</v>
      </c>
      <c r="T19" s="427"/>
      <c r="U19" s="427">
        <f>'4. Module 1 Services'!$B$14</f>
        <v>0</v>
      </c>
      <c r="V19" s="427"/>
      <c r="W19" s="427">
        <f>'4. Module 1 Services'!$B$15</f>
        <v>0</v>
      </c>
      <c r="X19" s="427"/>
      <c r="Y19" s="427">
        <f>'4. Module 1 Services'!$B$16</f>
        <v>0</v>
      </c>
      <c r="Z19" s="428"/>
      <c r="AA19" s="427">
        <f>'4. Module 1 Services'!$B$17</f>
        <v>0</v>
      </c>
      <c r="AB19" s="427"/>
      <c r="AC19" s="427">
        <f>'4. Module 1 Services'!$B$18</f>
        <v>0</v>
      </c>
      <c r="AD19" s="427"/>
      <c r="AE19" s="427">
        <f>'4. Module 1 Services'!$B$19</f>
        <v>0</v>
      </c>
      <c r="AF19" s="427"/>
      <c r="AG19" s="427">
        <f>'4. Module 1 Services'!$B$20</f>
        <v>0</v>
      </c>
      <c r="AH19" s="427"/>
      <c r="AI19" s="427">
        <f>'4. Module 1 Services'!$B$21</f>
        <v>0</v>
      </c>
      <c r="AJ19" s="427"/>
      <c r="AK19" s="427">
        <f>'4. Module 1 Services'!$B$22</f>
        <v>0</v>
      </c>
      <c r="AL19" s="427"/>
      <c r="AM19" s="427">
        <f>'4. Module 1 Services'!$B$23</f>
        <v>0</v>
      </c>
      <c r="AN19" s="427"/>
      <c r="AO19" s="427">
        <f>'4. Module 1 Services'!$B$24</f>
        <v>0</v>
      </c>
      <c r="AP19" s="427"/>
      <c r="AQ19" s="427">
        <f>'4. Module 1 Services'!$B$25</f>
        <v>0</v>
      </c>
      <c r="AR19" s="427"/>
      <c r="AS19" s="427">
        <f>'4. Module 1 Services'!$B$26</f>
        <v>0</v>
      </c>
      <c r="AT19" s="428"/>
    </row>
    <row r="20" spans="1:46" ht="35.25" customHeight="1">
      <c r="A20" s="79"/>
      <c r="B20" s="569" t="s">
        <v>247</v>
      </c>
      <c r="C20" s="570"/>
      <c r="D20" s="570"/>
      <c r="E20" s="570"/>
      <c r="F20" s="570"/>
      <c r="G20" s="572" t="s">
        <v>248</v>
      </c>
      <c r="H20" s="573" t="str">
        <f>IF(G20="","",IF(G20="Important","Green",IF(G20="Serious","Yellow",IF(G20="Severe","Red"))))</f>
        <v>Red</v>
      </c>
      <c r="I20" s="574" t="s">
        <v>249</v>
      </c>
      <c r="J20" s="573" t="str">
        <f t="shared" ref="J20:J23" si="0">IF(I20="","",IF(I20="Important","Green",IF(I20="Serious","Yellow",IF(I20="Severe","Red"))))</f>
        <v>Green</v>
      </c>
      <c r="K20" s="574" t="s">
        <v>249</v>
      </c>
      <c r="L20" s="573" t="str">
        <f t="shared" ref="L20:L23" si="1">IF(K20="","",IF(K20="Important","Green",IF(K20="Serious","Yellow",IF(K20="Severe","Red"))))</f>
        <v>Green</v>
      </c>
      <c r="M20" s="574" t="s">
        <v>248</v>
      </c>
      <c r="N20" s="573" t="str">
        <f t="shared" ref="N20:N23" si="2">IF(M20="","",IF(M20="Important","Green",IF(M20="Serious","Yellow",IF(M20="Severe","Red"))))</f>
        <v>Red</v>
      </c>
      <c r="O20" s="574" t="s">
        <v>250</v>
      </c>
      <c r="P20" s="573" t="str">
        <f t="shared" ref="P20:P23" si="3">IF(O20="","",IF(O20="Important","Green",IF(O20="Serious","Yellow",IF(O20="Severe","Red"))))</f>
        <v>Yellow</v>
      </c>
      <c r="Q20" s="574" t="s">
        <v>248</v>
      </c>
      <c r="R20" s="573" t="str">
        <f t="shared" ref="R20:R23" si="4">IF(Q20="","",IF(Q20="Important","Green",IF(Q20="Serious","Yellow",IF(Q20="Severe","Red"))))</f>
        <v>Red</v>
      </c>
      <c r="S20" s="572" t="s">
        <v>249</v>
      </c>
      <c r="T20" s="573" t="str">
        <f t="shared" ref="T20:T23" si="5">IF(S20="","",IF(S20="Important","Green",IF(S20="Serious","Yellow",IF(S20="Severe","Red"))))</f>
        <v>Green</v>
      </c>
      <c r="U20" s="574" t="s">
        <v>249</v>
      </c>
      <c r="V20" s="573" t="str">
        <f t="shared" ref="V20:V23" si="6">IF(U20="","",IF(U20="Important","Green",IF(U20="Serious","Yellow",IF(U20="Severe","Red"))))</f>
        <v>Green</v>
      </c>
      <c r="W20" s="574"/>
      <c r="X20" s="573" t="str">
        <f t="shared" ref="X20:X23" si="7">IF(W20="","",IF(W20="Important","Green",IF(W20="Serious","Yellow",IF(W20="Severe","Red"))))</f>
        <v/>
      </c>
      <c r="Y20" s="574"/>
      <c r="Z20" s="573" t="str">
        <f t="shared" ref="Z20:Z23" si="8">IF(Y20="","",IF(Y20="Important","Green",IF(Y20="Serious","Yellow",IF(Y20="Severe","Red"))))</f>
        <v/>
      </c>
      <c r="AA20" s="574"/>
      <c r="AB20" s="573" t="str">
        <f t="shared" ref="AB20:AB23" si="9">IF(AA20="","",IF(AA20="Important","Green",IF(AA20="Serious","Yellow",IF(AA20="Severe","Red"))))</f>
        <v/>
      </c>
      <c r="AC20" s="574"/>
      <c r="AD20" s="573" t="str">
        <f t="shared" ref="AD20:AD23" si="10">IF(AC20="","",IF(AC20="Important","Green",IF(AC20="Serious","Yellow",IF(AC20="Severe","Red"))))</f>
        <v/>
      </c>
      <c r="AE20" s="572"/>
      <c r="AF20" s="573" t="str">
        <f t="shared" ref="AF20:AF23" si="11">IF(AE20="","",IF(AE20="Important","Green",IF(AE20="Serious","Yellow",IF(AE20="Severe","Red"))))</f>
        <v/>
      </c>
      <c r="AG20" s="574"/>
      <c r="AH20" s="573" t="str">
        <f t="shared" ref="AH20:AH23" si="12">IF(AG20="","",IF(AG20="Important","Green",IF(AG20="Serious","Yellow",IF(AG20="Severe","Red"))))</f>
        <v/>
      </c>
      <c r="AI20" s="574"/>
      <c r="AJ20" s="573" t="str">
        <f t="shared" ref="AJ20:AJ23" si="13">IF(AI20="","",IF(AI20="Important","Green",IF(AI20="Serious","Yellow",IF(AI20="Severe","Red"))))</f>
        <v/>
      </c>
      <c r="AK20" s="574"/>
      <c r="AL20" s="573" t="str">
        <f t="shared" ref="AL20:AL23" si="14">IF(AK20="","",IF(AK20="Important","Green",IF(AK20="Serious","Yellow",IF(AK20="Severe","Red"))))</f>
        <v/>
      </c>
      <c r="AM20" s="574"/>
      <c r="AN20" s="573" t="str">
        <f t="shared" ref="AN20:AN23" si="15">IF(AM20="","",IF(AM20="Important","Green",IF(AM20="Serious","Yellow",IF(AM20="Severe","Red"))))</f>
        <v/>
      </c>
      <c r="AO20" s="574"/>
      <c r="AP20" s="573" t="str">
        <f t="shared" ref="AP20:AP23" si="16">IF(AO20="","",IF(AO20="Important","Green",IF(AO20="Serious","Yellow",IF(AO20="Severe","Red"))))</f>
        <v/>
      </c>
      <c r="AQ20" s="574"/>
      <c r="AR20" s="573" t="str">
        <f t="shared" ref="AR20:AR23" si="17">IF(AQ20="","",IF(AQ20="Important","Green",IF(AQ20="Serious","Yellow",IF(AQ20="Severe","Red"))))</f>
        <v/>
      </c>
      <c r="AS20" s="574"/>
      <c r="AT20" s="573" t="str">
        <f t="shared" ref="AT20:AT23" si="18">IF(AS20="","",IF(AS20="Important","Green",IF(AS20="Serious","Yellow",IF(AS20="Severe","Red"))))</f>
        <v/>
      </c>
    </row>
    <row r="21" spans="1:46" ht="44.25" customHeight="1">
      <c r="A21" s="79"/>
      <c r="B21" s="569" t="s">
        <v>251</v>
      </c>
      <c r="C21" s="570"/>
      <c r="D21" s="570"/>
      <c r="E21" s="570"/>
      <c r="F21" s="570"/>
      <c r="G21" s="572" t="s">
        <v>248</v>
      </c>
      <c r="H21" s="573" t="str">
        <f t="shared" ref="H21:H23" si="19">IF(G21="","",IF(G21="Important","Green",IF(G21="Serious","Yellow",IF(G21="Severe","Red"))))</f>
        <v>Red</v>
      </c>
      <c r="I21" s="574" t="s">
        <v>249</v>
      </c>
      <c r="J21" s="573" t="str">
        <f t="shared" si="0"/>
        <v>Green</v>
      </c>
      <c r="K21" s="574" t="s">
        <v>249</v>
      </c>
      <c r="L21" s="573" t="str">
        <f t="shared" si="1"/>
        <v>Green</v>
      </c>
      <c r="M21" s="574" t="s">
        <v>248</v>
      </c>
      <c r="N21" s="573" t="str">
        <f t="shared" si="2"/>
        <v>Red</v>
      </c>
      <c r="O21" s="574" t="s">
        <v>248</v>
      </c>
      <c r="P21" s="573" t="str">
        <f t="shared" si="3"/>
        <v>Red</v>
      </c>
      <c r="Q21" s="574" t="s">
        <v>248</v>
      </c>
      <c r="R21" s="573" t="str">
        <f t="shared" si="4"/>
        <v>Red</v>
      </c>
      <c r="S21" s="572" t="s">
        <v>249</v>
      </c>
      <c r="T21" s="573" t="str">
        <f t="shared" si="5"/>
        <v>Green</v>
      </c>
      <c r="U21" s="574" t="s">
        <v>249</v>
      </c>
      <c r="V21" s="573" t="str">
        <f t="shared" si="6"/>
        <v>Green</v>
      </c>
      <c r="W21" s="574"/>
      <c r="X21" s="573" t="str">
        <f t="shared" si="7"/>
        <v/>
      </c>
      <c r="Y21" s="574"/>
      <c r="Z21" s="573" t="str">
        <f t="shared" si="8"/>
        <v/>
      </c>
      <c r="AA21" s="574"/>
      <c r="AB21" s="573" t="str">
        <f t="shared" si="9"/>
        <v/>
      </c>
      <c r="AC21" s="574"/>
      <c r="AD21" s="573"/>
      <c r="AE21" s="572"/>
      <c r="AF21" s="573" t="str">
        <f t="shared" si="11"/>
        <v/>
      </c>
      <c r="AG21" s="574"/>
      <c r="AH21" s="573" t="str">
        <f t="shared" si="12"/>
        <v/>
      </c>
      <c r="AI21" s="574"/>
      <c r="AJ21" s="573" t="str">
        <f t="shared" si="13"/>
        <v/>
      </c>
      <c r="AK21" s="574"/>
      <c r="AL21" s="573" t="str">
        <f t="shared" si="14"/>
        <v/>
      </c>
      <c r="AM21" s="574"/>
      <c r="AN21" s="573" t="str">
        <f t="shared" si="15"/>
        <v/>
      </c>
      <c r="AO21" s="574"/>
      <c r="AP21" s="573" t="str">
        <f t="shared" si="16"/>
        <v/>
      </c>
      <c r="AQ21" s="574"/>
      <c r="AR21" s="573" t="str">
        <f t="shared" si="17"/>
        <v/>
      </c>
      <c r="AS21" s="574"/>
      <c r="AT21" s="573" t="str">
        <f t="shared" si="18"/>
        <v/>
      </c>
    </row>
    <row r="22" spans="1:46" ht="37.5" customHeight="1">
      <c r="A22" s="79"/>
      <c r="B22" s="569" t="s">
        <v>252</v>
      </c>
      <c r="C22" s="575"/>
      <c r="D22" s="575"/>
      <c r="E22" s="575"/>
      <c r="F22" s="575"/>
      <c r="G22" s="572" t="s">
        <v>249</v>
      </c>
      <c r="H22" s="573" t="str">
        <f t="shared" si="19"/>
        <v>Green</v>
      </c>
      <c r="I22" s="574" t="s">
        <v>249</v>
      </c>
      <c r="J22" s="573" t="str">
        <f t="shared" si="0"/>
        <v>Green</v>
      </c>
      <c r="K22" s="574" t="s">
        <v>249</v>
      </c>
      <c r="L22" s="573" t="str">
        <f t="shared" si="1"/>
        <v>Green</v>
      </c>
      <c r="M22" s="574" t="s">
        <v>250</v>
      </c>
      <c r="N22" s="573" t="str">
        <f t="shared" si="2"/>
        <v>Yellow</v>
      </c>
      <c r="O22" s="574" t="s">
        <v>250</v>
      </c>
      <c r="P22" s="573" t="str">
        <f t="shared" si="3"/>
        <v>Yellow</v>
      </c>
      <c r="Q22" s="574" t="s">
        <v>249</v>
      </c>
      <c r="R22" s="573" t="str">
        <f t="shared" si="4"/>
        <v>Green</v>
      </c>
      <c r="S22" s="572" t="s">
        <v>250</v>
      </c>
      <c r="T22" s="573" t="str">
        <f t="shared" si="5"/>
        <v>Yellow</v>
      </c>
      <c r="U22" s="574" t="s">
        <v>249</v>
      </c>
      <c r="V22" s="573" t="str">
        <f t="shared" si="6"/>
        <v>Green</v>
      </c>
      <c r="W22" s="574"/>
      <c r="X22" s="573" t="str">
        <f t="shared" si="7"/>
        <v/>
      </c>
      <c r="Y22" s="574"/>
      <c r="Z22" s="573" t="str">
        <f t="shared" si="8"/>
        <v/>
      </c>
      <c r="AA22" s="574"/>
      <c r="AB22" s="573" t="str">
        <f t="shared" si="9"/>
        <v/>
      </c>
      <c r="AC22" s="574"/>
      <c r="AD22" s="573" t="str">
        <f t="shared" si="10"/>
        <v/>
      </c>
      <c r="AE22" s="574"/>
      <c r="AF22" s="573" t="str">
        <f t="shared" si="11"/>
        <v/>
      </c>
      <c r="AG22" s="572"/>
      <c r="AH22" s="573" t="str">
        <f t="shared" si="12"/>
        <v/>
      </c>
      <c r="AI22" s="574"/>
      <c r="AJ22" s="573" t="str">
        <f t="shared" si="13"/>
        <v/>
      </c>
      <c r="AK22" s="574"/>
      <c r="AL22" s="573" t="str">
        <f t="shared" si="14"/>
        <v/>
      </c>
      <c r="AM22" s="574"/>
      <c r="AN22" s="573" t="str">
        <f t="shared" si="15"/>
        <v/>
      </c>
      <c r="AO22" s="574"/>
      <c r="AP22" s="573" t="str">
        <f t="shared" si="16"/>
        <v/>
      </c>
      <c r="AQ22" s="574"/>
      <c r="AR22" s="573" t="str">
        <f t="shared" si="17"/>
        <v/>
      </c>
      <c r="AS22" s="574"/>
      <c r="AT22" s="573" t="str">
        <f t="shared" si="18"/>
        <v/>
      </c>
    </row>
    <row r="23" spans="1:46" ht="41.25" customHeight="1" thickBot="1">
      <c r="A23" s="79"/>
      <c r="B23" s="425" t="s">
        <v>253</v>
      </c>
      <c r="C23" s="426"/>
      <c r="D23" s="426"/>
      <c r="E23" s="426"/>
      <c r="F23" s="426"/>
      <c r="G23" s="320" t="str">
        <f>IF(Sheet2!$K21=0,"",IF(Sheet2!$K21=1,"Important",IF(Sheet2!$K21=2,"Serious",IF(Sheet2!$K21=3,"Severe"))))</f>
        <v>Severe</v>
      </c>
      <c r="H23" s="573" t="str">
        <f t="shared" si="19"/>
        <v>Red</v>
      </c>
      <c r="I23" s="320" t="str">
        <f>IF(Sheet2!$K66=0,"",IF(Sheet2!$K66=1,"Important",IF(Sheet2!$K66=2,"Serious",IF(Sheet2!$K66=3,"Severe"))))</f>
        <v>Important</v>
      </c>
      <c r="J23" s="573" t="str">
        <f t="shared" si="0"/>
        <v>Green</v>
      </c>
      <c r="K23" s="320" t="str">
        <f>IF(Sheet2!$K111=0,"",IF(Sheet2!$K111=1,"Important",IF(Sheet2!$K111=2,"Serious",IF(Sheet2!$K111=3,"Severe"))))</f>
        <v>Important</v>
      </c>
      <c r="L23" s="573" t="str">
        <f t="shared" si="1"/>
        <v>Green</v>
      </c>
      <c r="M23" s="320" t="str">
        <f>IF(Sheet2!$K156=0,"",IF(Sheet2!$K156=1,"Important",IF(Sheet2!$K156=2,"Serious",IF(Sheet2!$K156=3,"Severe"))))</f>
        <v>Severe</v>
      </c>
      <c r="N23" s="573" t="str">
        <f t="shared" si="2"/>
        <v>Red</v>
      </c>
      <c r="O23" s="320" t="str">
        <f>IF(Sheet2!$K201=0,"",IF(Sheet2!$K201=1,"Important",IF(Sheet2!$K201=2,"Serious",IF(Sheet2!$K201=3,"Severe"))))</f>
        <v>Severe</v>
      </c>
      <c r="P23" s="573" t="str">
        <f t="shared" si="3"/>
        <v>Red</v>
      </c>
      <c r="Q23" s="320" t="str">
        <f>IF(Sheet2!$K246=0,"",IF(Sheet2!$K246=1,"Important",IF(Sheet2!$K246=2,"Serious",IF(Sheet2!$K246=3,"Severe"))))</f>
        <v>Severe</v>
      </c>
      <c r="R23" s="573" t="str">
        <f t="shared" si="4"/>
        <v>Red</v>
      </c>
      <c r="S23" s="320" t="str">
        <f>IF(Sheet2!$K291=0,"",IF(Sheet2!$K291=1,"Important",IF(Sheet2!$K291=2,"Serious",IF(Sheet2!$K291=3,"Severe"))))</f>
        <v>Serious</v>
      </c>
      <c r="T23" s="573" t="str">
        <f t="shared" si="5"/>
        <v>Yellow</v>
      </c>
      <c r="U23" s="320" t="str">
        <f>IF(Sheet2!$K336=0,"",IF(Sheet2!$K336=1,"Important",IF(Sheet2!$K336=2,"Serious",IF(Sheet2!$K336=3,"Severe"))))</f>
        <v>Important</v>
      </c>
      <c r="V23" s="573" t="str">
        <f t="shared" si="6"/>
        <v>Green</v>
      </c>
      <c r="W23" s="320" t="str">
        <f>IF(Sheet2!$K381=0,"",IF(Sheet2!$K381=1,"Important",IF(Sheet2!$K381=2,"Serious",IF(Sheet2!$K381=3,"Severe"))))</f>
        <v/>
      </c>
      <c r="X23" s="573" t="str">
        <f t="shared" si="7"/>
        <v/>
      </c>
      <c r="Y23" s="320" t="str">
        <f>IF(Sheet2!$K426=0,"",IF(Sheet2!$K426=1,"Important",IF(Sheet2!$K426=2,"Serious",IF(Sheet2!$K426=3,"Severe"))))</f>
        <v/>
      </c>
      <c r="Z23" s="573" t="str">
        <f t="shared" si="8"/>
        <v/>
      </c>
      <c r="AA23" s="320" t="str">
        <f>IF(Sheet2!$K471=0,"",IF(Sheet2!$K471=1,"Important",IF(Sheet2!$K471=2,"Serious",IF(Sheet2!$K471=3,"Severe"))))</f>
        <v/>
      </c>
      <c r="AB23" s="573" t="str">
        <f t="shared" si="9"/>
        <v/>
      </c>
      <c r="AC23" s="320" t="str">
        <f>IF(Sheet2!$K516=0,"",IF(Sheet2!$K516=1,"Important",IF(Sheet2!$K516=2,"Serious",IF(Sheet2!$K516=3,"Severe"))))</f>
        <v/>
      </c>
      <c r="AD23" s="573" t="str">
        <f t="shared" si="10"/>
        <v/>
      </c>
      <c r="AE23" s="320" t="str">
        <f>IF(Sheet2!$K561=0,"",IF(Sheet2!$K561=1,"Important",IF(Sheet2!$K561=2,"Serious",IF(Sheet2!$K561=3,"Severe"))))</f>
        <v/>
      </c>
      <c r="AF23" s="573" t="str">
        <f t="shared" si="11"/>
        <v/>
      </c>
      <c r="AG23" s="320" t="str">
        <f>IF(Sheet2!$K606=0,"",IF(Sheet2!$K606=1,"Important",IF(Sheet2!$K606=2,"Serious",IF(Sheet2!$K606=3,"Severe"))))</f>
        <v/>
      </c>
      <c r="AH23" s="573" t="str">
        <f t="shared" si="12"/>
        <v/>
      </c>
      <c r="AI23" s="320" t="str">
        <f>IF(Sheet2!$K651=0,"",IF(Sheet2!$K651=1,"Important",IF(Sheet2!$K651=2,"Serious",IF(Sheet2!$K651=3,"Severe"))))</f>
        <v/>
      </c>
      <c r="AJ23" s="573" t="str">
        <f t="shared" si="13"/>
        <v/>
      </c>
      <c r="AK23" s="320" t="str">
        <f>IF(Sheet2!$K696=0,"",IF(Sheet2!$K696=1,"Important",IF(Sheet2!$K696=2,"Serious",IF(Sheet2!$K696=3,"Severe"))))</f>
        <v/>
      </c>
      <c r="AL23" s="573" t="str">
        <f t="shared" si="14"/>
        <v/>
      </c>
      <c r="AM23" s="320" t="str">
        <f>IF(Sheet2!$K741=0,"",IF(Sheet2!$K741=1,"Important",IF(Sheet2!$K741=2,"Serious",IF(Sheet2!$K741=3,"Severe"))))</f>
        <v/>
      </c>
      <c r="AN23" s="573" t="str">
        <f t="shared" si="15"/>
        <v/>
      </c>
      <c r="AO23" s="320" t="str">
        <f>IF(Sheet2!$K786=0,"",IF(Sheet2!$K786=1,"Important",IF(Sheet2!$K786=2,"Serious",IF(Sheet2!$K786=3,"Severe"))))</f>
        <v/>
      </c>
      <c r="AP23" s="573" t="str">
        <f t="shared" si="16"/>
        <v/>
      </c>
      <c r="AQ23" s="320" t="str">
        <f>IF(Sheet2!$K831=0,"",IF(Sheet2!$K831=1,"Important",IF(Sheet2!$K831=2,"Serious",IF(Sheet2!$K831=3,"Severe"))))</f>
        <v/>
      </c>
      <c r="AR23" s="573" t="str">
        <f t="shared" si="17"/>
        <v/>
      </c>
      <c r="AS23" s="320" t="str">
        <f>IF(Sheet2!$K876=0,"",IF(Sheet2!$K876=1,"Important",IF(Sheet2!$K876=2,"Serious",IF(Sheet2!$K876=3,"Severe"))))</f>
        <v/>
      </c>
      <c r="AT23" s="573" t="str">
        <f t="shared" si="18"/>
        <v/>
      </c>
    </row>
    <row r="24" spans="1:46" ht="19.5" customHeight="1" thickBot="1">
      <c r="A24" s="79"/>
      <c r="B24" s="50"/>
      <c r="C24" s="50"/>
      <c r="D24" s="50"/>
      <c r="E24" s="50"/>
      <c r="F24" s="50"/>
      <c r="G24" s="86"/>
      <c r="H24" s="30"/>
      <c r="I24" s="32"/>
      <c r="J24" s="32"/>
      <c r="K24" s="86"/>
      <c r="L24" s="30"/>
      <c r="M24" s="86"/>
      <c r="N24" s="30"/>
      <c r="O24" s="86"/>
      <c r="P24" s="30"/>
      <c r="Q24" s="86"/>
      <c r="R24" s="30"/>
      <c r="S24" s="86"/>
      <c r="T24" s="30"/>
      <c r="U24" s="86"/>
      <c r="V24" s="30"/>
      <c r="W24" s="86"/>
      <c r="X24" s="30"/>
      <c r="Y24" s="86"/>
      <c r="Z24" s="30"/>
      <c r="AA24" s="86"/>
      <c r="AB24" s="30"/>
      <c r="AC24" s="32"/>
      <c r="AD24" s="32"/>
      <c r="AE24" s="86"/>
      <c r="AF24" s="30"/>
      <c r="AG24" s="86"/>
      <c r="AH24" s="30"/>
      <c r="AI24" s="86"/>
      <c r="AJ24" s="30"/>
      <c r="AK24" s="86"/>
      <c r="AL24" s="30"/>
      <c r="AM24" s="86"/>
      <c r="AN24" s="30"/>
      <c r="AO24" s="86"/>
      <c r="AP24" s="30"/>
      <c r="AQ24" s="86"/>
      <c r="AR24" s="30"/>
      <c r="AS24" s="86"/>
      <c r="AT24" s="30"/>
    </row>
    <row r="25" spans="1:46" ht="32.25" customHeight="1">
      <c r="A25" s="79"/>
      <c r="B25" s="421" t="s">
        <v>233</v>
      </c>
      <c r="C25" s="422"/>
      <c r="D25" s="422"/>
      <c r="E25" s="422"/>
      <c r="F25" s="422"/>
      <c r="G25" s="427">
        <f>'4. Module 1 Services'!$B$7</f>
        <v>0</v>
      </c>
      <c r="H25" s="427"/>
      <c r="I25" s="427">
        <f>'4. Module 1 Services'!$B$8</f>
        <v>0</v>
      </c>
      <c r="J25" s="427"/>
      <c r="K25" s="427">
        <f>'4. Module 1 Services'!$B$9</f>
        <v>0</v>
      </c>
      <c r="L25" s="427"/>
      <c r="M25" s="427">
        <f>'4. Module 1 Services'!$B$10</f>
        <v>0</v>
      </c>
      <c r="N25" s="427"/>
      <c r="O25" s="427">
        <f>'4. Module 1 Services'!$B$11</f>
        <v>0</v>
      </c>
      <c r="P25" s="427"/>
      <c r="Q25" s="427">
        <f>'4. Module 1 Services'!$B$12</f>
        <v>0</v>
      </c>
      <c r="R25" s="427"/>
      <c r="S25" s="427" t="str">
        <f>IF('4. Module 1 Services'!$B$13="", "", '4. Module 1 Services'!$B$13)</f>
        <v/>
      </c>
      <c r="T25" s="427"/>
      <c r="U25" s="427">
        <f>'4. Module 1 Services'!$B$14</f>
        <v>0</v>
      </c>
      <c r="V25" s="427"/>
      <c r="W25" s="427" t="str">
        <f>IF('4. Module 1 Services'!$B$15="", " ", '4. Module 1 Services'!$B$15)</f>
        <v xml:space="preserve"> </v>
      </c>
      <c r="X25" s="427"/>
      <c r="Y25" s="427" t="str">
        <f>IF('4. Module 1 Services'!$B$16="", "", '4. Module 1 Services'!$B$16)</f>
        <v/>
      </c>
      <c r="Z25" s="428"/>
      <c r="AA25" s="427" t="str">
        <f>IF('4. Module 1 Services'!$B$17="", "", '4. Module 1 Services'!$B$17)</f>
        <v/>
      </c>
      <c r="AB25" s="427"/>
      <c r="AC25" s="427" t="str">
        <f>IF('4. Module 1 Services'!$B$18="", "", '4. Module 1 Services'!$B$18)</f>
        <v/>
      </c>
      <c r="AD25" s="427"/>
      <c r="AE25" s="427" t="str">
        <f>IF('4. Module 1 Services'!$B$19="", "", '4. Module 1 Services'!$B$19)</f>
        <v/>
      </c>
      <c r="AF25" s="427"/>
      <c r="AG25" s="427">
        <f>'4. Module 1 Services'!$B$20</f>
        <v>0</v>
      </c>
      <c r="AH25" s="427"/>
      <c r="AI25" s="427">
        <f>'4. Module 1 Services'!$B$21</f>
        <v>0</v>
      </c>
      <c r="AJ25" s="427"/>
      <c r="AK25" s="427">
        <f>'4. Module 1 Services'!$B$22</f>
        <v>0</v>
      </c>
      <c r="AL25" s="427"/>
      <c r="AM25" s="427">
        <f>'4. Module 1 Services'!$B$23</f>
        <v>0</v>
      </c>
      <c r="AN25" s="427"/>
      <c r="AO25" s="427">
        <f>'4. Module 1 Services'!$B$24</f>
        <v>0</v>
      </c>
      <c r="AP25" s="427"/>
      <c r="AQ25" s="427">
        <f>'4. Module 1 Services'!$B$25</f>
        <v>0</v>
      </c>
      <c r="AR25" s="427"/>
      <c r="AS25" s="427">
        <f>'4. Module 1 Services'!$B$26</f>
        <v>0</v>
      </c>
      <c r="AT25" s="428"/>
    </row>
    <row r="26" spans="1:46" ht="38.25" customHeight="1">
      <c r="A26" s="79"/>
      <c r="B26" s="576" t="s">
        <v>254</v>
      </c>
      <c r="C26" s="577"/>
      <c r="D26" s="577"/>
      <c r="E26" s="577"/>
      <c r="F26" s="577"/>
      <c r="G26" s="555" t="s">
        <v>40</v>
      </c>
      <c r="H26" s="573" t="str">
        <f>IF(Sheet2!$E28=0,"",IF(Sheet2!$E28=1,"Red",IF(Sheet2!$E28="","",IF(Sheet2!$E28=2,"Yellow",IF(Sheet2!$E28=3,"Green")))))</f>
        <v>Yellow</v>
      </c>
      <c r="I26" s="555" t="s">
        <v>40</v>
      </c>
      <c r="J26" s="573" t="str">
        <f>IF(Sheet2!$E73=0,"",IF(Sheet2!$E73=1,"Red",IF(Sheet2!$E73="","",IF(Sheet2!$E73=2,"Yellow",IF(Sheet2!$E73=3,"Green")))))</f>
        <v>Green</v>
      </c>
      <c r="K26" s="555" t="s">
        <v>40</v>
      </c>
      <c r="L26" s="573" t="str">
        <f>IF(Sheet2!$E118=0,"",IF(Sheet2!$E118=1,"Red",IF(Sheet2!$E118="","",IF(Sheet2!$E118=2,"Yellow",IF(Sheet2!$E118=3,"Green")))))</f>
        <v>Green</v>
      </c>
      <c r="M26" s="555" t="s">
        <v>40</v>
      </c>
      <c r="N26" s="573" t="str">
        <f>IF(Sheet2!$E163=0,"",IF(Sheet2!$E163=1,"Red",IF(Sheet2!$E163="","",IF(Sheet2!$E163=2,"Yellow",IF(Sheet2!$E163=3,"Green")))))</f>
        <v>Yellow</v>
      </c>
      <c r="O26" s="555" t="s">
        <v>40</v>
      </c>
      <c r="P26" s="573" t="str">
        <f>IF(Sheet2!$E208=0,"",IF(Sheet2!$E208=1,"Red",IF(Sheet2!$E208="","",IF(Sheet2!$E208=2,"Yellow",IF(Sheet2!$E208=3,"Green")))))</f>
        <v>Yellow</v>
      </c>
      <c r="Q26" s="550" t="s">
        <v>40</v>
      </c>
      <c r="R26" s="573" t="str">
        <f>IF(Sheet2!$E253=0,"",IF(Sheet2!$E253=1,"Red",IF(Sheet2!$E253="","",IF(Sheet2!$E253=2,"Yellow",IF(Sheet2!$E253=3,"Green")))))</f>
        <v>Yellow</v>
      </c>
      <c r="S26" s="550" t="s">
        <v>40</v>
      </c>
      <c r="T26" s="573" t="str">
        <f>IF(Sheet2!$E298=0,"",IF(Sheet2!$E298=1,"Red",IF(Sheet2!$E298="","",IF(Sheet2!$E298=2,"Yellow",IF(Sheet2!$E298=3,"Green")))))</f>
        <v>Yellow</v>
      </c>
      <c r="U26" s="550" t="s">
        <v>40</v>
      </c>
      <c r="V26" s="573" t="str">
        <f>IF(Sheet2!$E343=0,"",IF(Sheet2!$E343=1,"Red",IF(Sheet2!$E343="","",IF(Sheet2!$E343=2,"Yellow",IF(Sheet2!$E343=3,"Green")))))</f>
        <v>Green</v>
      </c>
      <c r="W26" s="550"/>
      <c r="X26" s="573" t="str">
        <f>IF(Sheet2!$E388=0,"",IF(Sheet2!$E388=1,"Red",IF(Sheet2!$E388="","",IF(Sheet2!$E388=2,"Yellow",IF(Sheet2!$E388=3,"Green")))))</f>
        <v/>
      </c>
      <c r="Y26" s="550"/>
      <c r="Z26" s="578" t="str">
        <f>IF(Sheet2!$E433=0,"",IF(Sheet2!$E433=1,"Red",IF(Sheet2!$E433="","",IF(Sheet2!$E433=2,"Yellow",IF(Sheet2!$E433=3,"Green")))))</f>
        <v/>
      </c>
      <c r="AA26" s="550"/>
      <c r="AB26" s="573" t="str">
        <f>IF(Sheet2!$E478=0,"",IF(Sheet2!$E478=1,"Red",IF(Sheet2!$E478="","",IF(Sheet2!$E478=2,"Yellow",IF(Sheet2!$E478=3,"Green")))))</f>
        <v/>
      </c>
      <c r="AC26" s="550"/>
      <c r="AD26" s="573" t="str">
        <f>IF(Sheet2!$E523=0,"",IF(Sheet2!$E523=1,"Red",IF(Sheet2!$E523="","",IF(Sheet2!$E523=2,"Yellow",IF(Sheet2!$E523=3,"Green")))))</f>
        <v/>
      </c>
      <c r="AE26" s="550"/>
      <c r="AF26" s="573" t="str">
        <f>IF(Sheet2!$E568=0,"",IF(Sheet2!$E568=1,"Red",IF(Sheet2!$E568="","",IF(Sheet2!$E568=2,"Yellow",IF(Sheet2!$E568=3,"Green")))))</f>
        <v/>
      </c>
      <c r="AG26" s="550"/>
      <c r="AH26" s="573" t="str">
        <f>IF(Sheet2!$E613=0,"",IF(Sheet2!$E613=1,"Red",IF(Sheet2!$E613="","",IF(Sheet2!$E613=2,"Yellow",IF(Sheet2!$E613=3,"Green")))))</f>
        <v/>
      </c>
      <c r="AI26" s="555"/>
      <c r="AJ26" s="573" t="str">
        <f>IF(Sheet2!$E658=0,"",IF(Sheet2!$E658=1,"Red",IF(Sheet2!$E658="","",IF(Sheet2!$E658=2,"Yellow",IF(Sheet2!$E658=3,"Green")))))</f>
        <v/>
      </c>
      <c r="AK26" s="555"/>
      <c r="AL26" s="573" t="str">
        <f>IF(Sheet2!$E703=0,"",IF(Sheet2!$E703=1,"Red",IF(Sheet2!$E703="","",IF(Sheet2!$E703=2,"Yellow",IF(Sheet2!$E703=3,"Green")))))</f>
        <v/>
      </c>
      <c r="AM26" s="555"/>
      <c r="AN26" s="573" t="str">
        <f>IF(Sheet2!$E748=0,"",IF(Sheet2!$E748=1,"Red",IF(Sheet2!$E748="","",IF(Sheet2!$E748=2,"Yellow",IF(Sheet2!$E748=3,"Green")))))</f>
        <v/>
      </c>
      <c r="AO26" s="555"/>
      <c r="AP26" s="573" t="str">
        <f>IF(Sheet2!$E793=0,"",IF(Sheet2!$E793=1,"Red",IF(Sheet2!$E793="","",IF(Sheet2!$E793=2,"Yellow",IF(Sheet2!$E793=3,"Green")))))</f>
        <v/>
      </c>
      <c r="AQ26" s="555"/>
      <c r="AR26" s="573" t="str">
        <f>IF(Sheet2!$E838=0,"",IF(Sheet2!$E838=1,"Red",IF(Sheet2!$E838="","",IF(Sheet2!$E838=2,"Yellow",IF(Sheet2!$E838=3,"Green")))))</f>
        <v/>
      </c>
      <c r="AS26" s="550"/>
      <c r="AT26" s="578" t="str">
        <f>IF(Sheet2!$E883=0,"",IF(Sheet2!$E883=1,"Red",IF(Sheet2!$E883="","",IF(Sheet2!$E883=2,"Yellow",IF(Sheet2!$E883=3,"Green")))))</f>
        <v/>
      </c>
    </row>
    <row r="27" spans="1:46" ht="37.5" customHeight="1">
      <c r="A27" s="79"/>
      <c r="B27" s="576" t="s">
        <v>255</v>
      </c>
      <c r="C27" s="577"/>
      <c r="D27" s="577"/>
      <c r="E27" s="577"/>
      <c r="F27" s="577"/>
      <c r="G27" s="555" t="s">
        <v>40</v>
      </c>
      <c r="H27" s="573" t="str">
        <f>IF(Sheet2!$E29=0,"",IF(Sheet2!$E29=1,"Red",IF(Sheet2!$E29="","",IF(Sheet2!$E29=2,"Yellow",IF(Sheet2!$E29=3,"Green")))))</f>
        <v>Red</v>
      </c>
      <c r="I27" s="550" t="s">
        <v>40</v>
      </c>
      <c r="J27" s="573" t="str">
        <f>IF(Sheet2!$E74=0,"",IF(Sheet2!$E74=1,"Red",IF(Sheet2!$E74="","",IF(Sheet2!$E74=2,"Yellow",IF(Sheet2!$E74=3,"Green")))))</f>
        <v>Green</v>
      </c>
      <c r="K27" s="550" t="s">
        <v>40</v>
      </c>
      <c r="L27" s="573" t="str">
        <f>IF(Sheet2!$E119=0,"",IF(Sheet2!$E119=1,"Red",IF(Sheet2!$E119="","",IF(Sheet2!$E119=2,"Yellow",IF(Sheet2!$E119=3,"Green")))))</f>
        <v>Green</v>
      </c>
      <c r="M27" s="550" t="s">
        <v>40</v>
      </c>
      <c r="N27" s="573" t="str">
        <f>IF(Sheet2!$E164=0,"",IF(Sheet2!$E164=1,"Red",IF(Sheet2!$E164="","",IF(Sheet2!$E164=2,"Yellow",IF(Sheet2!$E164=3,"Green")))))</f>
        <v>Red</v>
      </c>
      <c r="O27" s="550" t="s">
        <v>40</v>
      </c>
      <c r="P27" s="573" t="str">
        <f>IF(Sheet2!$E209=0,"",IF(Sheet2!$E209=1,"Red",IF(Sheet2!$E209="","",IF(Sheet2!$E209=2,"Yellow",IF(Sheet2!$E209=3,"Green")))))</f>
        <v>Red</v>
      </c>
      <c r="Q27" s="550" t="s">
        <v>40</v>
      </c>
      <c r="R27" s="573" t="str">
        <f>IF(Sheet2!$E254=0,"",IF(Sheet2!$E254=1,"Red",IF(Sheet2!$E254="","",IF(Sheet2!$E254=2,"Yellow",IF(Sheet2!$E254=3,"Green")))))</f>
        <v>Red</v>
      </c>
      <c r="S27" s="550" t="s">
        <v>40</v>
      </c>
      <c r="T27" s="573" t="str">
        <f>IF(Sheet2!$E299=0,"",IF(Sheet2!$E299=1,"Red",IF(Sheet2!$E299="","",IF(Sheet2!$E299=2,"Yellow",IF(Sheet2!$E299=3,"Green")))))</f>
        <v>Yellow</v>
      </c>
      <c r="U27" s="550" t="s">
        <v>40</v>
      </c>
      <c r="V27" s="573" t="str">
        <f>IF(Sheet2!$E344=0,"",IF(Sheet2!$E344=1,"Red",IF(Sheet2!$E344="","",IF(Sheet2!$E344=2,"Yellow",IF(Sheet2!$E344=3,"Green")))))</f>
        <v>Green</v>
      </c>
      <c r="W27" s="550"/>
      <c r="X27" s="573" t="str">
        <f>IF(Sheet2!$E389=0,"",IF(Sheet2!$E389=1,"Red",IF(Sheet2!$E389="","",IF(Sheet2!$E389=2,"Yellow",IF(Sheet2!$E389=3,"Green")))))</f>
        <v/>
      </c>
      <c r="Y27" s="550"/>
      <c r="Z27" s="578" t="str">
        <f>IF(Sheet2!$E434=0,"",IF(Sheet2!$E434=1,"Red",IF(Sheet2!$E434="","",IF(Sheet2!$E434=2,"Yellow",IF(Sheet2!$E434=3,"Green")))))</f>
        <v/>
      </c>
      <c r="AA27" s="550"/>
      <c r="AB27" s="573" t="str">
        <f>IF(Sheet2!$E479=0,"",IF(Sheet2!$E479=1,"Red",IF(Sheet2!$E479="","",IF(Sheet2!$E479=2,"Yellow",IF(Sheet2!$E479=3,"Green")))))</f>
        <v/>
      </c>
      <c r="AC27" s="550"/>
      <c r="AD27" s="573" t="str">
        <f>IF(Sheet2!$E524=0,"",IF(Sheet2!$E524=1,"Red",IF(Sheet2!$E524="","",IF(Sheet2!$E524=2,"Yellow",IF(Sheet2!$E524=3,"Green")))))</f>
        <v/>
      </c>
      <c r="AE27" s="550"/>
      <c r="AF27" s="573" t="str">
        <f>IF(Sheet2!$E569=0,"",IF(Sheet2!$E569=1,"Red",IF(Sheet2!$E569="","",IF(Sheet2!$E569=2,"Yellow",IF(Sheet2!$E569=3,"Green")))))</f>
        <v/>
      </c>
      <c r="AG27" s="550"/>
      <c r="AH27" s="573" t="str">
        <f>IF(Sheet2!$E614=0,"",IF(Sheet2!$E614=1,"Red",IF(Sheet2!$E614="","",IF(Sheet2!$E614=2,"Yellow",IF(Sheet2!$E614=3,"Green")))))</f>
        <v/>
      </c>
      <c r="AI27" s="550"/>
      <c r="AJ27" s="573" t="str">
        <f>IF(Sheet2!$E659=0,"",IF(Sheet2!$E659=1,"Red",IF(Sheet2!$E659="","",IF(Sheet2!$E659=2,"Yellow",IF(Sheet2!$E659=3,"Green")))))</f>
        <v/>
      </c>
      <c r="AK27" s="550"/>
      <c r="AL27" s="573" t="str">
        <f>IF(Sheet2!$E704=0,"",IF(Sheet2!$E704=1,"Red",IF(Sheet2!$E704="","",IF(Sheet2!$E704=2,"Yellow",IF(Sheet2!$E704=3,"Green")))))</f>
        <v/>
      </c>
      <c r="AM27" s="550"/>
      <c r="AN27" s="573" t="str">
        <f>IF(Sheet2!$E749=0,"",IF(Sheet2!$E749=1,"Red",IF(Sheet2!$E749="","",IF(Sheet2!$E749=2,"Yellow",IF(Sheet2!$E749=3,"Green")))))</f>
        <v/>
      </c>
      <c r="AO27" s="550"/>
      <c r="AP27" s="573" t="str">
        <f>IF(Sheet2!$E794=0,"",IF(Sheet2!$E794=1,"Red",IF(Sheet2!$E794="","",IF(Sheet2!$E794=2,"Yellow",IF(Sheet2!$E794=3,"Green")))))</f>
        <v/>
      </c>
      <c r="AQ27" s="550"/>
      <c r="AR27" s="573" t="str">
        <f>IF(Sheet2!$E839=0,"",IF(Sheet2!$E839=1,"Red",IF(Sheet2!$E839="","",IF(Sheet2!$E839=2,"Yellow",IF(Sheet2!$E839=3,"Green")))))</f>
        <v/>
      </c>
      <c r="AS27" s="550"/>
      <c r="AT27" s="578" t="str">
        <f>IF(Sheet2!$E884=0,"",IF(Sheet2!$E884=1,"Red",IF(Sheet2!$E884="","",IF(Sheet2!$E884=2,"Yellow",IF(Sheet2!$E884=3,"Green")))))</f>
        <v/>
      </c>
    </row>
    <row r="28" spans="1:46" ht="38.25" customHeight="1">
      <c r="A28" s="79"/>
      <c r="B28" s="576" t="s">
        <v>256</v>
      </c>
      <c r="C28" s="577"/>
      <c r="D28" s="577"/>
      <c r="E28" s="577"/>
      <c r="F28" s="577"/>
      <c r="G28" s="555" t="s">
        <v>41</v>
      </c>
      <c r="H28" s="573" t="str">
        <f>IF(Sheet2!$E30=0,"",IF(Sheet2!$E30=1,"Red",IF(Sheet2!$E30="","",IF(Sheet2!$E30=2,"Yellow",IF(Sheet2!$E30=3,"Green")))))</f>
        <v>Red</v>
      </c>
      <c r="I28" s="550" t="s">
        <v>41</v>
      </c>
      <c r="J28" s="573" t="str">
        <f>IF(Sheet2!$E75=0,"",IF(Sheet2!$E75=1,"Red",IF(Sheet2!$E75="","",IF(Sheet2!$E75=2,"Yellow",IF(Sheet2!$E75=3,"Green")))))</f>
        <v>Yellow</v>
      </c>
      <c r="K28" s="550" t="s">
        <v>41</v>
      </c>
      <c r="L28" s="573" t="str">
        <f>IF(Sheet2!$E120=0,"",IF(Sheet2!$E120=1,"Red",IF(Sheet2!$E120="","",IF(Sheet2!$E120=2,"Yellow",IF(Sheet2!$E120=3,"Green")))))</f>
        <v>Yellow</v>
      </c>
      <c r="M28" s="550" t="s">
        <v>41</v>
      </c>
      <c r="N28" s="573" t="str">
        <f>IF(Sheet2!$E165=0,"",IF(Sheet2!$E165=1,"Red",IF(Sheet2!$E165="","",IF(Sheet2!$E165=2,"Yellow",IF(Sheet2!$E165=3,"Green")))))</f>
        <v>Red</v>
      </c>
      <c r="O28" s="550" t="s">
        <v>41</v>
      </c>
      <c r="P28" s="573" t="str">
        <f>IF(Sheet2!$E210=0,"",IF(Sheet2!$E210=1,"Red",IF(Sheet2!$E210="","",IF(Sheet2!$E210=2,"Yellow",IF(Sheet2!$E210=3,"Green")))))</f>
        <v>Red</v>
      </c>
      <c r="Q28" s="550" t="s">
        <v>41</v>
      </c>
      <c r="R28" s="573" t="str">
        <f>IF(Sheet2!$E255=0,"",IF(Sheet2!$E255=1,"Red",IF(Sheet2!$E255="","",IF(Sheet2!$E255=2,"Yellow",IF(Sheet2!$E255=3,"Green")))))</f>
        <v>Red</v>
      </c>
      <c r="S28" s="550" t="s">
        <v>40</v>
      </c>
      <c r="T28" s="573" t="str">
        <f>IF(Sheet2!$E300=0,"",IF(Sheet2!$E300=1,"Red",IF(Sheet2!$E300="","",IF(Sheet2!$E300=2,"Yellow",IF(Sheet2!$E300=3,"Green")))))</f>
        <v>Yellow</v>
      </c>
      <c r="U28" s="550" t="s">
        <v>40</v>
      </c>
      <c r="V28" s="573" t="str">
        <f>IF(Sheet2!$E345=0,"",IF(Sheet2!$E345=1,"Red",IF(Sheet2!$E345="","",IF(Sheet2!$E345=2,"Yellow",IF(Sheet2!$E345=3,"Green")))))</f>
        <v>Green</v>
      </c>
      <c r="W28" s="550"/>
      <c r="X28" s="573" t="str">
        <f>IF(Sheet2!$E390=0,"",IF(Sheet2!$E390=1,"Red",IF(Sheet2!$E390="","",IF(Sheet2!$E390=2,"Yellow",IF(Sheet2!$E390=3,"Green")))))</f>
        <v/>
      </c>
      <c r="Y28" s="550"/>
      <c r="Z28" s="578" t="str">
        <f>IF(Sheet2!$E435=0,"",IF(Sheet2!$E435=1,"Red",IF(Sheet2!$E435="","",IF(Sheet2!$E435=2,"Yellow",IF(Sheet2!$E435=3,"Green")))))</f>
        <v/>
      </c>
      <c r="AA28" s="550"/>
      <c r="AB28" s="573" t="str">
        <f>IF(Sheet2!$E480=0,"",IF(Sheet2!$E480=1,"Red",IF(Sheet2!$E480="","",IF(Sheet2!$E480=2,"Yellow",IF(Sheet2!$E480=3,"Green")))))</f>
        <v/>
      </c>
      <c r="AC28" s="550"/>
      <c r="AD28" s="573" t="str">
        <f>IF(Sheet2!$E525=0,"",IF(Sheet2!$E525=1,"Red",IF(Sheet2!$E525="","",IF(Sheet2!$E525=2,"Yellow",IF(Sheet2!$E525=3,"Green")))))</f>
        <v/>
      </c>
      <c r="AE28" s="550"/>
      <c r="AF28" s="573" t="str">
        <f>IF(Sheet2!$E570=0,"",IF(Sheet2!$E570=1,"Red",IF(Sheet2!$E570="","",IF(Sheet2!$E570=2,"Yellow",IF(Sheet2!$E570=3,"Green")))))</f>
        <v/>
      </c>
      <c r="AG28" s="550"/>
      <c r="AH28" s="573" t="str">
        <f>IF(Sheet2!$E615=0,"",IF(Sheet2!$E615=1,"Red",IF(Sheet2!$E615="","",IF(Sheet2!$E615=2,"Yellow",IF(Sheet2!$E615=3,"Green")))))</f>
        <v/>
      </c>
      <c r="AI28" s="550"/>
      <c r="AJ28" s="573" t="str">
        <f>IF(Sheet2!$E660=0,"",IF(Sheet2!$E660=1,"Red",IF(Sheet2!$E660="","",IF(Sheet2!$E660=2,"Yellow",IF(Sheet2!$E660=3,"Green")))))</f>
        <v/>
      </c>
      <c r="AK28" s="550"/>
      <c r="AL28" s="573" t="str">
        <f>IF(Sheet2!$E705=0,"",IF(Sheet2!$E705=1,"Red",IF(Sheet2!$E705="","",IF(Sheet2!$E705=2,"Yellow",IF(Sheet2!$E705=3,"Green")))))</f>
        <v/>
      </c>
      <c r="AM28" s="550"/>
      <c r="AN28" s="573" t="str">
        <f>IF(Sheet2!$E750=0,"",IF(Sheet2!$E750=1,"Red",IF(Sheet2!$E750="","",IF(Sheet2!$E750=2,"Yellow",IF(Sheet2!$E750=3,"Green")))))</f>
        <v/>
      </c>
      <c r="AO28" s="550"/>
      <c r="AP28" s="573" t="str">
        <f>IF(Sheet2!$E795=0,"",IF(Sheet2!$E795=1,"Red",IF(Sheet2!$E795="","",IF(Sheet2!$E795=2,"Yellow",IF(Sheet2!$E795=3,"Green")))))</f>
        <v/>
      </c>
      <c r="AQ28" s="550"/>
      <c r="AR28" s="573" t="str">
        <f>IF(Sheet2!$E840=0,"",IF(Sheet2!$E840=1,"Red",IF(Sheet2!$E840="","",IF(Sheet2!$E840=2,"Yellow",IF(Sheet2!$E840=3,"Green")))))</f>
        <v/>
      </c>
      <c r="AS28" s="550"/>
      <c r="AT28" s="578" t="str">
        <f>IF(Sheet2!$E885=0,"",IF(Sheet2!$E885=1,"Red",IF(Sheet2!$E885="","",IF(Sheet2!$E885=2,"Yellow",IF(Sheet2!$E885=3,"Green")))))</f>
        <v/>
      </c>
    </row>
    <row r="29" spans="1:46" ht="26.25" customHeight="1">
      <c r="A29" s="79"/>
      <c r="B29" s="576" t="s">
        <v>257</v>
      </c>
      <c r="C29" s="577"/>
      <c r="D29" s="577"/>
      <c r="E29" s="577"/>
      <c r="F29" s="577"/>
      <c r="G29" s="555" t="s">
        <v>41</v>
      </c>
      <c r="H29" s="573" t="str">
        <f>IF(Sheet2!$E31=0,"",IF(Sheet2!$E31=1,"Red",IF(Sheet2!$E31="","",IF(Sheet2!$E31=2,"Yellow",IF(Sheet2!$E31=3,"Green")))))</f>
        <v>Red</v>
      </c>
      <c r="I29" s="550" t="s">
        <v>41</v>
      </c>
      <c r="J29" s="573" t="str">
        <f>IF(Sheet2!$E76=0,"",IF(Sheet2!$E76=1,"Red",IF(Sheet2!$E76="","",IF(Sheet2!$E76=2,"Yellow",IF(Sheet2!$E76=3,"Green")))))</f>
        <v>Yellow</v>
      </c>
      <c r="K29" s="550" t="s">
        <v>41</v>
      </c>
      <c r="L29" s="573" t="str">
        <f>IF(Sheet2!$E121=0,"",IF(Sheet2!$E121=1,"Red",IF(Sheet2!$E121="","",IF(Sheet2!$E121=2,"Yellow",IF(Sheet2!$E121=3,"Green")))))</f>
        <v>Yellow</v>
      </c>
      <c r="M29" s="550" t="s">
        <v>41</v>
      </c>
      <c r="N29" s="573" t="str">
        <f>IF(Sheet2!$E166=0,"",IF(Sheet2!$E166=1,"Red",IF(Sheet2!$E166="","",IF(Sheet2!$E166=2,"Yellow",IF(Sheet2!$E166=3,"Green")))))</f>
        <v>Red</v>
      </c>
      <c r="O29" s="550" t="s">
        <v>41</v>
      </c>
      <c r="P29" s="573" t="str">
        <f>IF(Sheet2!$E211=0,"",IF(Sheet2!$E211=1,"Red",IF(Sheet2!$E211="","",IF(Sheet2!$E211=2,"Yellow",IF(Sheet2!$E211=3,"Green")))))</f>
        <v>Red</v>
      </c>
      <c r="Q29" s="550" t="s">
        <v>41</v>
      </c>
      <c r="R29" s="573" t="str">
        <f>IF(Sheet2!$E256=0,"",IF(Sheet2!$E256=1,"Red",IF(Sheet2!$E256="","",IF(Sheet2!$E256=2,"Yellow",IF(Sheet2!$E256=3,"Green")))))</f>
        <v>Red</v>
      </c>
      <c r="S29" s="550" t="s">
        <v>40</v>
      </c>
      <c r="T29" s="573" t="str">
        <f>IF(Sheet2!$E301=0,"",IF(Sheet2!$E301=1,"Red",IF(Sheet2!$E301="","",IF(Sheet2!$E301=2,"Yellow",IF(Sheet2!$E301=3,"Green")))))</f>
        <v>Yellow</v>
      </c>
      <c r="U29" s="550" t="s">
        <v>40</v>
      </c>
      <c r="V29" s="573" t="str">
        <f>IF(Sheet2!$E346=0,"",IF(Sheet2!$E346=1,"Red",IF(Sheet2!$E346="","",IF(Sheet2!$E346=2,"Yellow",IF(Sheet2!$E346=3,"Green")))))</f>
        <v>Green</v>
      </c>
      <c r="W29" s="550"/>
      <c r="X29" s="573" t="str">
        <f>IF(Sheet2!$E391=0,"",IF(Sheet2!$E391=1,"Red",IF(Sheet2!$E391="","",IF(Sheet2!$E391=2,"Yellow",IF(Sheet2!$E391=3,"Green")))))</f>
        <v/>
      </c>
      <c r="Y29" s="550"/>
      <c r="Z29" s="578" t="str">
        <f>IF(Sheet2!$E436=0,"",IF(Sheet2!$E436=1,"Red",IF(Sheet2!$E436="","",IF(Sheet2!$E436=2,"Yellow",IF(Sheet2!$E436=3,"Green")))))</f>
        <v/>
      </c>
      <c r="AA29" s="550"/>
      <c r="AB29" s="573" t="str">
        <f>IF(Sheet2!$E481=0,"",IF(Sheet2!$E481=1,"Red",IF(Sheet2!$E481="","",IF(Sheet2!$E481=2,"Yellow",IF(Sheet2!$E481=3,"Green")))))</f>
        <v/>
      </c>
      <c r="AC29" s="550"/>
      <c r="AD29" s="573" t="str">
        <f>IF(Sheet2!$E526=0,"",IF(Sheet2!$E526=1,"Red",IF(Sheet2!$E526="","",IF(Sheet2!$E526=2,"Yellow",IF(Sheet2!$E526=3,"Green")))))</f>
        <v/>
      </c>
      <c r="AE29" s="550"/>
      <c r="AF29" s="573" t="str">
        <f>IF(Sheet2!$E571=0,"",IF(Sheet2!$E571=1,"Red",IF(Sheet2!$E571="","",IF(Sheet2!$E571=2,"Yellow",IF(Sheet2!$E571=3,"Green")))))</f>
        <v/>
      </c>
      <c r="AG29" s="550"/>
      <c r="AH29" s="573" t="str">
        <f>IF(Sheet2!$E616=0,"",IF(Sheet2!$E616=1,"Red",IF(Sheet2!$E616="","",IF(Sheet2!$E616=2,"Yellow",IF(Sheet2!$E616=3,"Green")))))</f>
        <v/>
      </c>
      <c r="AI29" s="550"/>
      <c r="AJ29" s="573" t="str">
        <f>IF(Sheet2!$E661=0,"",IF(Sheet2!$E661=1,"Red",IF(Sheet2!$E661="","",IF(Sheet2!$E661=2,"Yellow",IF(Sheet2!$E661=3,"Green")))))</f>
        <v/>
      </c>
      <c r="AK29" s="550"/>
      <c r="AL29" s="573" t="str">
        <f>IF(Sheet2!$E706=0,"",IF(Sheet2!$E706=1,"Red",IF(Sheet2!$E706="","",IF(Sheet2!$E706=2,"Yellow",IF(Sheet2!$E706=3,"Green")))))</f>
        <v/>
      </c>
      <c r="AM29" s="550"/>
      <c r="AN29" s="573" t="str">
        <f>IF(Sheet2!$E751=0,"",IF(Sheet2!$E751=1,"Red",IF(Sheet2!$E751="","",IF(Sheet2!$E751=2,"Yellow",IF(Sheet2!$E751=3,"Green")))))</f>
        <v/>
      </c>
      <c r="AO29" s="550"/>
      <c r="AP29" s="573" t="str">
        <f>IF(Sheet2!$E796=0,"",IF(Sheet2!$E796=1,"Red",IF(Sheet2!$E796="","",IF(Sheet2!$E796=2,"Yellow",IF(Sheet2!$E796=3,"Green")))))</f>
        <v/>
      </c>
      <c r="AQ29" s="550"/>
      <c r="AR29" s="573" t="str">
        <f>IF(Sheet2!$E841=0,"",IF(Sheet2!$E841=1,"Red",IF(Sheet2!$E841="","",IF(Sheet2!$E841=2,"Yellow",IF(Sheet2!$E841=3,"Green")))))</f>
        <v/>
      </c>
      <c r="AS29" s="550"/>
      <c r="AT29" s="578" t="str">
        <f>IF(Sheet2!$E886=0,"",IF(Sheet2!$E886=1,"Red",IF(Sheet2!$E886="","",IF(Sheet2!$E886=2,"Yellow",IF(Sheet2!$E886=3,"Green")))))</f>
        <v/>
      </c>
    </row>
    <row r="30" spans="1:46" ht="26.25" customHeight="1" thickBot="1">
      <c r="A30" s="79"/>
      <c r="B30" s="423" t="s">
        <v>258</v>
      </c>
      <c r="C30" s="424"/>
      <c r="D30" s="424"/>
      <c r="E30" s="424"/>
      <c r="F30" s="424"/>
      <c r="G30" s="321" t="s">
        <v>40</v>
      </c>
      <c r="H30" s="320" t="str">
        <f>IF(Sheet2!$E32=0,"",IF(Sheet2!$E32=1,"Red",IF(Sheet2!$E32="","",IF(Sheet2!$E32=2,"Yellow",IF(Sheet2!$E32=3,"Green")))))</f>
        <v>Red</v>
      </c>
      <c r="I30" s="322" t="s">
        <v>40</v>
      </c>
      <c r="J30" s="320" t="str">
        <f>IF(Sheet2!$E77=0,"",IF(Sheet2!$E77=1,"Red",IF(Sheet2!$E77="","",IF(Sheet2!$E77=2,"Yellow",IF(Sheet2!$E77=3,"Green")))))</f>
        <v>Green</v>
      </c>
      <c r="K30" s="322" t="s">
        <v>41</v>
      </c>
      <c r="L30" s="320" t="str">
        <f>IF(Sheet2!$E122=0,"",IF(Sheet2!$E122=1,"Red",IF(Sheet2!$E122="","",IF(Sheet2!$E122=2,"Yellow",IF(Sheet2!$E122=3,"Green")))))</f>
        <v>Yellow</v>
      </c>
      <c r="M30" s="322" t="s">
        <v>40</v>
      </c>
      <c r="N30" s="320" t="str">
        <f>IF(Sheet2!$E167=0,"",IF(Sheet2!$E167=1,"Red",IF(Sheet2!$E167="","",IF(Sheet2!$E167=2,"Yellow",IF(Sheet2!$E167=3,"Green")))))</f>
        <v>Red</v>
      </c>
      <c r="O30" s="322" t="s">
        <v>40</v>
      </c>
      <c r="P30" s="320" t="str">
        <f>IF(Sheet2!$E212=0,"",IF(Sheet2!$E212=1,"Red",IF(Sheet2!$E212="","",IF(Sheet2!$E212=2,"Yellow",IF(Sheet2!$E212=3,"Green")))))</f>
        <v>Red</v>
      </c>
      <c r="Q30" s="322" t="s">
        <v>40</v>
      </c>
      <c r="R30" s="320" t="str">
        <f>IF(Sheet2!$E257=0,"",IF(Sheet2!$E257=1,"Red",IF(Sheet2!$E257="","",IF(Sheet2!$E257=2,"Yellow",IF(Sheet2!$E257=3,"Green")))))</f>
        <v>Red</v>
      </c>
      <c r="S30" s="550" t="s">
        <v>40</v>
      </c>
      <c r="T30" s="320" t="str">
        <f>IF(Sheet2!$E302=0,"",IF(Sheet2!$E302=1,"Red",IF(Sheet2!$E302="","",IF(Sheet2!$E302=2,"Yellow",IF(Sheet2!$E302=3,"Green")))))</f>
        <v>Yellow</v>
      </c>
      <c r="U30" s="550" t="s">
        <v>40</v>
      </c>
      <c r="V30" s="573" t="str">
        <f>IF(Sheet2!$E347=0,"",IF(Sheet2!$E347=1,"Red",IF(Sheet2!$E347="","",IF(Sheet2!$E347=2,"Yellow",IF(Sheet2!$E347=3,"Green")))))</f>
        <v>Green</v>
      </c>
      <c r="W30" s="322"/>
      <c r="X30" s="573" t="str">
        <f>IF(Sheet2!$E392=0,"",IF(Sheet2!$E392=1,"Red",IF(Sheet2!$E392="","",IF(Sheet2!$E392=2,"Yellow",IF(Sheet2!$E392=3,"Green")))))</f>
        <v/>
      </c>
      <c r="Y30" s="322"/>
      <c r="Z30" s="578" t="str">
        <f>IF(Sheet2!$E437=0,"",IF(Sheet2!$E437=1,"Red",IF(Sheet2!$E437="","",IF(Sheet2!$E437=2,"Yellow",IF(Sheet2!$E437=3,"Green")))))</f>
        <v/>
      </c>
      <c r="AA30" s="550"/>
      <c r="AB30" s="573" t="str">
        <f>IF(Sheet2!$E482=0,"",IF(Sheet2!$E482=1,"Red",IF(Sheet2!$E482="","",IF(Sheet2!$E482=2,"Yellow",IF(Sheet2!$E482=3,"Green")))))</f>
        <v/>
      </c>
      <c r="AC30" s="550"/>
      <c r="AD30" s="573" t="str">
        <f>IF(Sheet2!$E527=0,"",IF(Sheet2!$E527=1,"Red",IF(Sheet2!$E527="","",IF(Sheet2!$E527=2,"Yellow",IF(Sheet2!$E527=3,"Green")))))</f>
        <v/>
      </c>
      <c r="AE30" s="550"/>
      <c r="AF30" s="573" t="str">
        <f>IF(Sheet2!$E572=0,"",IF(Sheet2!$E572=1,"Red",IF(Sheet2!$E572="","",IF(Sheet2!$E572=2,"Yellow",IF(Sheet2!$E572=3,"Green")))))</f>
        <v/>
      </c>
      <c r="AG30" s="550"/>
      <c r="AH30" s="573" t="str">
        <f>IF(Sheet2!$E617=0,"",IF(Sheet2!$E617=1,"Red",IF(Sheet2!$E617="","",IF(Sheet2!$E617=2,"Yellow",IF(Sheet2!$E617=3,"Green")))))</f>
        <v/>
      </c>
      <c r="AI30" s="322"/>
      <c r="AJ30" s="573" t="str">
        <f>IF(Sheet2!$E662=0,"",IF(Sheet2!$E662=1,"Red",IF(Sheet2!$E662="","",IF(Sheet2!$E662=2,"Yellow",IF(Sheet2!$E662=3,"Green")))))</f>
        <v/>
      </c>
      <c r="AK30" s="550"/>
      <c r="AL30" s="573" t="str">
        <f>IF(Sheet2!$E707=0,"",IF(Sheet2!$E707=1,"Red",IF(Sheet2!$E707="","",IF(Sheet2!$E707=2,"Yellow",IF(Sheet2!$E707=3,"Green")))))</f>
        <v/>
      </c>
      <c r="AM30" s="550"/>
      <c r="AN30" s="573" t="str">
        <f>IF(Sheet2!$E752=0,"",IF(Sheet2!$E752=1,"Red",IF(Sheet2!$E752="","",IF(Sheet2!$E752=2,"Yellow",IF(Sheet2!$E752=3,"Green")))))</f>
        <v/>
      </c>
      <c r="AO30" s="550"/>
      <c r="AP30" s="573" t="str">
        <f>IF(Sheet2!$E797=0,"",IF(Sheet2!$E797=1,"Red",IF(Sheet2!$E797="","",IF(Sheet2!$E797=2,"Yellow",IF(Sheet2!$E797=3,"Green")))))</f>
        <v/>
      </c>
      <c r="AQ30" s="550"/>
      <c r="AR30" s="573" t="str">
        <f>IF(Sheet2!$E842=0,"",IF(Sheet2!$E842=1,"Red",IF(Sheet2!$E842="","",IF(Sheet2!$E842=2,"Yellow",IF(Sheet2!$E842=3,"Green")))))</f>
        <v/>
      </c>
      <c r="AS30" s="550"/>
      <c r="AT30" s="578" t="str">
        <f>IF(Sheet2!$E887=0,"",IF(Sheet2!$E887=1,"Red",IF(Sheet2!$E887="","",IF(Sheet2!$E887=2,"Yellow",IF(Sheet2!$E887=3,"Green")))))</f>
        <v/>
      </c>
    </row>
    <row r="31" spans="1:46" ht="15" thickBot="1">
      <c r="A31" s="79"/>
      <c r="B31" s="50"/>
      <c r="C31" s="50"/>
      <c r="D31" s="50"/>
      <c r="E31" s="50"/>
      <c r="F31" s="50"/>
      <c r="G31" s="86"/>
      <c r="H31" s="30"/>
      <c r="I31" s="86"/>
      <c r="J31" s="30"/>
      <c r="K31" s="86"/>
      <c r="L31" s="30"/>
      <c r="M31" s="86"/>
      <c r="N31" s="30"/>
      <c r="O31" s="86"/>
      <c r="P31" s="30"/>
      <c r="Q31" s="86"/>
      <c r="R31" s="30"/>
      <c r="S31" s="86"/>
      <c r="T31" s="30"/>
      <c r="U31" s="86"/>
      <c r="V31" s="30"/>
      <c r="W31" s="86"/>
      <c r="X31" s="30"/>
      <c r="Y31" s="86"/>
      <c r="Z31" s="30"/>
      <c r="AA31" s="86"/>
      <c r="AB31" s="30"/>
      <c r="AC31" s="86"/>
      <c r="AD31" s="30"/>
      <c r="AE31" s="86"/>
      <c r="AF31" s="30"/>
      <c r="AG31" s="86"/>
      <c r="AH31" s="30"/>
      <c r="AI31" s="86"/>
      <c r="AJ31" s="30"/>
      <c r="AK31" s="86"/>
      <c r="AL31" s="30"/>
      <c r="AM31" s="86"/>
      <c r="AN31" s="30"/>
      <c r="AO31" s="86"/>
      <c r="AP31" s="30"/>
      <c r="AQ31" s="86"/>
      <c r="AR31" s="30"/>
      <c r="AS31" s="86"/>
      <c r="AT31" s="30"/>
    </row>
    <row r="32" spans="1:46" ht="32.25" customHeight="1">
      <c r="A32" s="79"/>
      <c r="B32" s="421" t="s">
        <v>234</v>
      </c>
      <c r="C32" s="422"/>
      <c r="D32" s="422"/>
      <c r="E32" s="422"/>
      <c r="F32" s="422"/>
      <c r="G32" s="427">
        <f>'4. Module 1 Services'!$B$7</f>
        <v>0</v>
      </c>
      <c r="H32" s="427"/>
      <c r="I32" s="427">
        <f>'4. Module 1 Services'!$B$8</f>
        <v>0</v>
      </c>
      <c r="J32" s="427"/>
      <c r="K32" s="427">
        <f>'4. Module 1 Services'!$B$9</f>
        <v>0</v>
      </c>
      <c r="L32" s="427"/>
      <c r="M32" s="427">
        <f>'4. Module 1 Services'!$B$10</f>
        <v>0</v>
      </c>
      <c r="N32" s="427"/>
      <c r="O32" s="427">
        <f>'4. Module 1 Services'!$B$11</f>
        <v>0</v>
      </c>
      <c r="P32" s="427"/>
      <c r="Q32" s="427">
        <f>'4. Module 1 Services'!$B$12</f>
        <v>0</v>
      </c>
      <c r="R32" s="427"/>
      <c r="S32" s="427" t="str">
        <f>IF('4. Module 1 Services'!$B$13="", "", '4. Module 1 Services'!$B$13)</f>
        <v/>
      </c>
      <c r="T32" s="427"/>
      <c r="U32" s="427">
        <f>'4. Module 1 Services'!$B$14</f>
        <v>0</v>
      </c>
      <c r="V32" s="427"/>
      <c r="W32" s="427">
        <f>'4. Module 1 Services'!$B$15</f>
        <v>0</v>
      </c>
      <c r="X32" s="427"/>
      <c r="Y32" s="427">
        <f>'4. Module 1 Services'!$B$16</f>
        <v>0</v>
      </c>
      <c r="Z32" s="428"/>
      <c r="AA32" s="427">
        <f>'4. Module 1 Services'!$B$17</f>
        <v>0</v>
      </c>
      <c r="AB32" s="427"/>
      <c r="AC32" s="427">
        <f>'4. Module 1 Services'!$B$18</f>
        <v>0</v>
      </c>
      <c r="AD32" s="427"/>
      <c r="AE32" s="427">
        <f>'4. Module 1 Services'!$B$19</f>
        <v>0</v>
      </c>
      <c r="AF32" s="427"/>
      <c r="AG32" s="427">
        <f>'4. Module 1 Services'!$B$20</f>
        <v>0</v>
      </c>
      <c r="AH32" s="427"/>
      <c r="AI32" s="427">
        <f>'4. Module 1 Services'!$B$21</f>
        <v>0</v>
      </c>
      <c r="AJ32" s="427"/>
      <c r="AK32" s="427">
        <f>'4. Module 1 Services'!$B$22</f>
        <v>0</v>
      </c>
      <c r="AL32" s="427"/>
      <c r="AM32" s="427">
        <f>'4. Module 1 Services'!$B$23</f>
        <v>0</v>
      </c>
      <c r="AN32" s="427"/>
      <c r="AO32" s="427">
        <f>'4. Module 1 Services'!$B$24</f>
        <v>0</v>
      </c>
      <c r="AP32" s="427"/>
      <c r="AQ32" s="427">
        <f>'4. Module 1 Services'!$B$25</f>
        <v>0</v>
      </c>
      <c r="AR32" s="427"/>
      <c r="AS32" s="427">
        <f>'4. Module 1 Services'!$B$26</f>
        <v>0</v>
      </c>
      <c r="AT32" s="428"/>
    </row>
    <row r="33" spans="1:46" ht="37.5" customHeight="1">
      <c r="A33" s="79"/>
      <c r="B33" s="576" t="s">
        <v>259</v>
      </c>
      <c r="C33" s="577"/>
      <c r="D33" s="577"/>
      <c r="E33" s="577"/>
      <c r="F33" s="577"/>
      <c r="G33" s="555" t="s">
        <v>40</v>
      </c>
      <c r="H33" s="573" t="str">
        <f>IF(Sheet2!$E35=0,"",IF(Sheet2!$E35=1,"Red",IF(Sheet2!$E35="","",IF(Sheet2!$E35=2,"Yellow",IF(Sheet2!$E35=3,"Green")))))</f>
        <v>Yellow</v>
      </c>
      <c r="I33" s="550" t="s">
        <v>40</v>
      </c>
      <c r="J33" s="573" t="str">
        <f>IF(Sheet2!$E80=0,"",IF(Sheet2!$E80=1,"Red",IF(Sheet2!$E80="","",IF(Sheet2!$E80=2,"Yellow",IF(Sheet2!$E80=3,"Green")))))</f>
        <v>Green</v>
      </c>
      <c r="K33" s="550" t="s">
        <v>40</v>
      </c>
      <c r="L33" s="573" t="str">
        <f>IF(Sheet2!$E125=0,"",IF(Sheet2!$E125=1,"Red",IF(Sheet2!$E125="","",IF(Sheet2!$E125=2,"Yellow",IF(Sheet2!$E125=3,"Green")))))</f>
        <v>Green</v>
      </c>
      <c r="M33" s="550" t="s">
        <v>40</v>
      </c>
      <c r="N33" s="573" t="str">
        <f>IF(Sheet2!$E170=0,"",IF(Sheet2!$E170=1,"Red",IF(Sheet2!$E170="","",IF(Sheet2!$E170=2,"Yellow",IF(Sheet2!$E170=3,"Green")))))</f>
        <v>Yellow</v>
      </c>
      <c r="O33" s="550" t="s">
        <v>40</v>
      </c>
      <c r="P33" s="573" t="str">
        <f>IF(Sheet2!$E215=0,"",IF(Sheet2!$E215=1,"Red",IF(Sheet2!$E215="","",IF(Sheet2!$E215=2,"Yellow",IF(Sheet2!$E215=3,"Green")))))</f>
        <v>Yellow</v>
      </c>
      <c r="Q33" s="550" t="s">
        <v>40</v>
      </c>
      <c r="R33" s="573" t="str">
        <f>IF(Sheet2!$E260=0,"",IF(Sheet2!$E260=1,"Red",IF(Sheet2!$E260="","",IF(Sheet2!$E260=2,"Yellow",IF(Sheet2!$E260=3,"Green")))))</f>
        <v>Yellow</v>
      </c>
      <c r="S33" s="555" t="s">
        <v>40</v>
      </c>
      <c r="T33" s="573" t="str">
        <f>IF(Sheet2!$E305=0,"",IF(Sheet2!$E305=1,"Red",IF(Sheet2!$E305="","",IF(Sheet2!$E305=2,"Yellow",IF(Sheet2!$E305=3,"Green")))))</f>
        <v>Green</v>
      </c>
      <c r="U33" s="550" t="s">
        <v>40</v>
      </c>
      <c r="V33" s="573" t="str">
        <f>IF(Sheet2!$E350=0,"",IF(Sheet2!$E350=1,"Red",IF(Sheet2!$E350="","",IF(Sheet2!$E350=2,"Yellow",IF(Sheet2!$E350=3,"Green")))))</f>
        <v>Green</v>
      </c>
      <c r="W33" s="550"/>
      <c r="X33" s="573" t="str">
        <f>IF(Sheet2!$E395=0,"",IF(Sheet2!$E395=1,"Red",IF(Sheet2!$E395="","",IF(Sheet2!$E395=2,"Yellow",IF(Sheet2!$E395=3,"Green")))))</f>
        <v/>
      </c>
      <c r="Y33" s="550"/>
      <c r="Z33" s="578" t="str">
        <f>IF(Sheet2!$E440=0,"",IF(Sheet2!$E440=1,"Red",IF(Sheet2!$E440="","",IF(Sheet2!$E440=2,"Yellow",IF(Sheet2!$E440=3,"Green")))))</f>
        <v/>
      </c>
      <c r="AA33" s="550"/>
      <c r="AB33" s="573" t="str">
        <f>IF(Sheet2!$E485=0,"",IF(Sheet2!$E485=1,"Red",IF(Sheet2!$E485="","",IF(Sheet2!$E485=2,"Yellow",IF(Sheet2!$E485=3,"Green")))))</f>
        <v/>
      </c>
      <c r="AC33" s="550"/>
      <c r="AD33" s="573" t="str">
        <f>IF(Sheet2!$E530=0,"",IF(Sheet2!$E530=1,"Red",IF(Sheet2!$E530="","",IF(Sheet2!$E530=2,"Yellow",IF(Sheet2!$E530=3,"Green")))))</f>
        <v/>
      </c>
      <c r="AE33" s="550"/>
      <c r="AF33" s="573" t="str">
        <f>IF(Sheet2!$E575=0,"",IF(Sheet2!$E575=1,"Red",IF(Sheet2!$E575="","",IF(Sheet2!$E575=2,"Yellow",IF(Sheet2!$E575=3,"Green")))))</f>
        <v/>
      </c>
      <c r="AG33" s="572"/>
      <c r="AH33" s="573" t="str">
        <f>IF(Sheet2!$E620=0,"",IF(Sheet2!$E620=1,"Red",IF(Sheet2!$E620="","",IF(Sheet2!$E620=2,"Yellow",IF(Sheet2!$E620=3,"Green")))))</f>
        <v/>
      </c>
      <c r="AI33" s="550"/>
      <c r="AJ33" s="573" t="str">
        <f>IF(Sheet2!$E665=0,"",IF(Sheet2!$E665=1,"Red",IF(Sheet2!$E665="","",IF(Sheet2!$E665=2,"Yellow",IF(Sheet2!$E665=3,"Green")))))</f>
        <v/>
      </c>
      <c r="AK33" s="550"/>
      <c r="AL33" s="573" t="str">
        <f>IF(Sheet2!$E710=0,"",IF(Sheet2!$E710=1,"Red",IF(Sheet2!$E710="","",IF(Sheet2!$E710=2,"Yellow",IF(Sheet2!$E710=3,"Green")))))</f>
        <v/>
      </c>
      <c r="AM33" s="550"/>
      <c r="AN33" s="573" t="str">
        <f>IF(Sheet2!$E755=0,"",IF(Sheet2!$E755=1,"Red",IF(Sheet2!$E755="","",IF(Sheet2!$E755=2,"Yellow",IF(Sheet2!$E755=3,"Green")))))</f>
        <v/>
      </c>
      <c r="AO33" s="550"/>
      <c r="AP33" s="573" t="str">
        <f>IF(Sheet2!$E800=0,"",IF(Sheet2!$E800=1,"Red",IF(Sheet2!$E800="","",IF(Sheet2!$E800=2,"Yellow",IF(Sheet2!$E800=3,"Green")))))</f>
        <v/>
      </c>
      <c r="AQ33" s="550"/>
      <c r="AR33" s="573" t="str">
        <f>IF(Sheet2!$E845=0,"",IF(Sheet2!$E845=1,"Red",IF(Sheet2!$E845="","",IF(Sheet2!$E845=2,"Yellow",IF(Sheet2!$E845=3,"Green")))))</f>
        <v/>
      </c>
      <c r="AS33" s="550"/>
      <c r="AT33" s="578" t="str">
        <f>IF(Sheet2!$E890=0,"",IF(Sheet2!$E890=1,"Red",IF(Sheet2!$E890="","",IF(Sheet2!$E890=2,"Yellow",IF(Sheet2!$E890=3,"Green")))))</f>
        <v/>
      </c>
    </row>
    <row r="34" spans="1:46" ht="34.5" customHeight="1">
      <c r="A34" s="79"/>
      <c r="B34" s="576" t="s">
        <v>260</v>
      </c>
      <c r="C34" s="577"/>
      <c r="D34" s="577"/>
      <c r="E34" s="577"/>
      <c r="F34" s="577"/>
      <c r="G34" s="555" t="s">
        <v>41</v>
      </c>
      <c r="H34" s="573" t="str">
        <f>IF(Sheet2!$E36=0,"",IF(Sheet2!$E36=1,"Red",IF(Sheet2!$E36="","",IF(Sheet2!$E36=2,"Yellow",IF(Sheet2!$E36=3,"Green")))))</f>
        <v>Red</v>
      </c>
      <c r="I34" s="550" t="s">
        <v>41</v>
      </c>
      <c r="J34" s="573" t="str">
        <f>IF(Sheet2!$E81=0,"",IF(Sheet2!$E81=1,"Red",IF(Sheet2!$E81="","",IF(Sheet2!$E81=2,"Yellow",IF(Sheet2!$E81=3,"Green")))))</f>
        <v>Yellow</v>
      </c>
      <c r="K34" s="550" t="s">
        <v>41</v>
      </c>
      <c r="L34" s="573" t="str">
        <f>IF(Sheet2!$E126=0,"",IF(Sheet2!$E126=1,"Red",IF(Sheet2!$E126="","",IF(Sheet2!$E126=2,"Yellow",IF(Sheet2!$E126=3,"Green")))))</f>
        <v>Yellow</v>
      </c>
      <c r="M34" s="550" t="s">
        <v>41</v>
      </c>
      <c r="N34" s="573" t="str">
        <f>IF(Sheet2!$E171=0,"",IF(Sheet2!$E171=1,"Red",IF(Sheet2!$E171="","",IF(Sheet2!$E171=2,"Yellow",IF(Sheet2!$E171=3,"Green")))))</f>
        <v>Red</v>
      </c>
      <c r="O34" s="550" t="s">
        <v>41</v>
      </c>
      <c r="P34" s="573" t="str">
        <f>IF(Sheet2!$E216=0,"",IF(Sheet2!$E216=1,"Red",IF(Sheet2!$E216="","",IF(Sheet2!$E216=2,"Yellow",IF(Sheet2!$E216=3,"Green")))))</f>
        <v>Red</v>
      </c>
      <c r="Q34" s="550" t="s">
        <v>41</v>
      </c>
      <c r="R34" s="573" t="str">
        <f>IF(Sheet2!$E261=0,"",IF(Sheet2!$E261=1,"Red",IF(Sheet2!$E261="","",IF(Sheet2!$E261=2,"Yellow",IF(Sheet2!$E261=3,"Green")))))</f>
        <v>Red</v>
      </c>
      <c r="S34" s="555" t="s">
        <v>40</v>
      </c>
      <c r="T34" s="573" t="str">
        <f>IF(Sheet2!$E306=0,"",IF(Sheet2!$E306=1,"Red",IF(Sheet2!$E306="","",IF(Sheet2!$E306=2,"Yellow",IF(Sheet2!$E306=3,"Green")))))</f>
        <v>Green</v>
      </c>
      <c r="U34" s="550" t="s">
        <v>40</v>
      </c>
      <c r="V34" s="573" t="str">
        <f>IF(Sheet2!$E351=0,"",IF(Sheet2!$E351=1,"Red",IF(Sheet2!$E351="","",IF(Sheet2!$E351=2,"Yellow",IF(Sheet2!$E351=3,"Green")))))</f>
        <v>Green</v>
      </c>
      <c r="W34" s="550"/>
      <c r="X34" s="573" t="str">
        <f>IF(Sheet2!$E396=0,"",IF(Sheet2!$E396=1,"Red",IF(Sheet2!$E396="","",IF(Sheet2!$E396=2,"Yellow",IF(Sheet2!$E396=3,"Green")))))</f>
        <v/>
      </c>
      <c r="Y34" s="550"/>
      <c r="Z34" s="578" t="str">
        <f>IF(Sheet2!$E441=0,"",IF(Sheet2!$E441=1,"Red",IF(Sheet2!$E441="","",IF(Sheet2!$E441=2,"Yellow",IF(Sheet2!$E441=3,"Green")))))</f>
        <v/>
      </c>
      <c r="AA34" s="550"/>
      <c r="AB34" s="573" t="str">
        <f>IF(Sheet2!$E486=0,"",IF(Sheet2!$E486=1,"Red",IF(Sheet2!$E486="","",IF(Sheet2!$E486=2,"Yellow",IF(Sheet2!$E486=3,"Green")))))</f>
        <v/>
      </c>
      <c r="AC34" s="550"/>
      <c r="AD34" s="573" t="str">
        <f>IF(Sheet2!$E531=0,"",IF(Sheet2!$E531=1,"Red",IF(Sheet2!$E531="","",IF(Sheet2!$E531=2,"Yellow",IF(Sheet2!$E531=3,"Green")))))</f>
        <v/>
      </c>
      <c r="AE34" s="550"/>
      <c r="AF34" s="573" t="str">
        <f>IF(Sheet2!$E576=0,"",IF(Sheet2!$E576=1,"Red",IF(Sheet2!$E576="","",IF(Sheet2!$E576=2,"Yellow",IF(Sheet2!$E576=3,"Green")))))</f>
        <v/>
      </c>
      <c r="AG34" s="550"/>
      <c r="AH34" s="573" t="str">
        <f>IF(Sheet2!$E621=0,"",IF(Sheet2!$E621=1,"Red",IF(Sheet2!$E621="","",IF(Sheet2!$E621=2,"Yellow",IF(Sheet2!$E621=3,"Green")))))</f>
        <v/>
      </c>
      <c r="AI34" s="550"/>
      <c r="AJ34" s="573" t="str">
        <f>IF(Sheet2!$E666=0,"",IF(Sheet2!$E666=1,"Red",IF(Sheet2!$E666="","",IF(Sheet2!$E666=2,"Yellow",IF(Sheet2!$E666=3,"Green")))))</f>
        <v/>
      </c>
      <c r="AK34" s="550"/>
      <c r="AL34" s="573" t="str">
        <f>IF(Sheet2!$E711=0,"",IF(Sheet2!$E711=1,"Red",IF(Sheet2!$E711="","",IF(Sheet2!$E711=2,"Yellow",IF(Sheet2!$E711=3,"Green")))))</f>
        <v/>
      </c>
      <c r="AM34" s="550"/>
      <c r="AN34" s="573" t="str">
        <f>IF(Sheet2!$E756=0,"",IF(Sheet2!$E756=1,"Red",IF(Sheet2!$E756="","",IF(Sheet2!$E756=2,"Yellow",IF(Sheet2!$E756=3,"Green")))))</f>
        <v/>
      </c>
      <c r="AO34" s="550"/>
      <c r="AP34" s="573" t="str">
        <f>IF(Sheet2!$E801=0,"",IF(Sheet2!$E801=1,"Red",IF(Sheet2!$E801="","",IF(Sheet2!$E801=2,"Yellow",IF(Sheet2!$E801=3,"Green")))))</f>
        <v/>
      </c>
      <c r="AQ34" s="550"/>
      <c r="AR34" s="573" t="str">
        <f>IF(Sheet2!$E846=0,"",IF(Sheet2!$E846=1,"Red",IF(Sheet2!$E846="","",IF(Sheet2!$E846=2,"Yellow",IF(Sheet2!$E846=3,"Green")))))</f>
        <v/>
      </c>
      <c r="AS34" s="550"/>
      <c r="AT34" s="578" t="str">
        <f>IF(Sheet2!$E891=0,"",IF(Sheet2!$E891=1,"Red",IF(Sheet2!$E891="","",IF(Sheet2!$E891=2,"Yellow",IF(Sheet2!$E891=3,"Green")))))</f>
        <v/>
      </c>
    </row>
    <row r="35" spans="1:46" ht="27.75" customHeight="1">
      <c r="A35" s="79"/>
      <c r="B35" s="576" t="s">
        <v>261</v>
      </c>
      <c r="C35" s="577"/>
      <c r="D35" s="577"/>
      <c r="E35" s="577"/>
      <c r="F35" s="577"/>
      <c r="G35" s="555" t="s">
        <v>40</v>
      </c>
      <c r="H35" s="573" t="str">
        <f>IF(Sheet2!$E37=0,"",IF(Sheet2!$E37=1,"Red",IF(Sheet2!$E37="","",IF(Sheet2!$E37=2,"Yellow",IF(Sheet2!$E37=3,"Green")))))</f>
        <v>Yellow</v>
      </c>
      <c r="I35" s="550" t="s">
        <v>40</v>
      </c>
      <c r="J35" s="573" t="str">
        <f>IF(Sheet2!$E82=0,"",IF(Sheet2!$E82=1,"Red",IF(Sheet2!$E82="","",IF(Sheet2!$E82=2,"Yellow",IF(Sheet2!$E82=3,"Green")))))</f>
        <v>Yellow</v>
      </c>
      <c r="K35" s="550" t="s">
        <v>41</v>
      </c>
      <c r="L35" s="573" t="str">
        <f>IF(Sheet2!$E127=0,"",IF(Sheet2!$E127=1,"Red",IF(Sheet2!$E127="","",IF(Sheet2!$E127=2,"Yellow",IF(Sheet2!$E127=3,"Green")))))</f>
        <v>Green</v>
      </c>
      <c r="M35" s="550" t="s">
        <v>40</v>
      </c>
      <c r="N35" s="573" t="str">
        <f>IF(Sheet2!$E172=0,"",IF(Sheet2!$E172=1,"Red",IF(Sheet2!$E172="","",IF(Sheet2!$E172=2,"Yellow",IF(Sheet2!$E172=3,"Green")))))</f>
        <v>Yellow</v>
      </c>
      <c r="O35" s="550" t="s">
        <v>40</v>
      </c>
      <c r="P35" s="573" t="str">
        <f>IF(Sheet2!$E217=0,"",IF(Sheet2!$E217=1,"Red",IF(Sheet2!$E217="","",IF(Sheet2!$E217=2,"Yellow",IF(Sheet2!$E217=3,"Green")))))</f>
        <v>Yellow</v>
      </c>
      <c r="Q35" s="550" t="s">
        <v>40</v>
      </c>
      <c r="R35" s="573" t="str">
        <f>IF(Sheet2!$E262=0,"",IF(Sheet2!$E262=1,"Red",IF(Sheet2!$E262="","",IF(Sheet2!$E262=2,"Yellow",IF(Sheet2!$E262=3,"Green")))))</f>
        <v>Yellow</v>
      </c>
      <c r="S35" s="555" t="s">
        <v>40</v>
      </c>
      <c r="T35" s="573" t="str">
        <f>IF(Sheet2!$E307=0,"",IF(Sheet2!$E307=1,"Red",IF(Sheet2!$E307="","",IF(Sheet2!$E307=2,"Yellow",IF(Sheet2!$E307=3,"Green")))))</f>
        <v>Yellow</v>
      </c>
      <c r="U35" s="550" t="s">
        <v>40</v>
      </c>
      <c r="V35" s="573" t="str">
        <f>IF(Sheet2!$E352=0,"",IF(Sheet2!$E352=1,"Red",IF(Sheet2!$E352="","",IF(Sheet2!$E352=2,"Yellow",IF(Sheet2!$E352=3,"Green")))))</f>
        <v>Yellow</v>
      </c>
      <c r="W35" s="550"/>
      <c r="X35" s="573" t="str">
        <f>IF(Sheet2!$E397=0,"",IF(Sheet2!$E397=1,"Red",IF(Sheet2!$E397="","",IF(Sheet2!$E397=2,"Yellow",IF(Sheet2!$E397=3,"Green")))))</f>
        <v/>
      </c>
      <c r="Y35" s="550"/>
      <c r="Z35" s="578" t="str">
        <f>IF(Sheet2!$E442=0,"",IF(Sheet2!$E442=1,"Red",IF(Sheet2!$E442="","",IF(Sheet2!$E442=2,"Yellow",IF(Sheet2!$E442=3,"Green")))))</f>
        <v/>
      </c>
      <c r="AA35" s="550"/>
      <c r="AB35" s="573" t="str">
        <f>IF(Sheet2!$E487=0,"",IF(Sheet2!$E487=1,"Red",IF(Sheet2!$E487="","",IF(Sheet2!$E487=2,"Yellow",IF(Sheet2!$E487=3,"Green")))))</f>
        <v/>
      </c>
      <c r="AC35" s="550"/>
      <c r="AD35" s="573" t="str">
        <f>IF(Sheet2!$E532=0,"",IF(Sheet2!$E532=1,"Red",IF(Sheet2!$E532="","",IF(Sheet2!$E532=2,"Yellow",IF(Sheet2!$E532=3,"Green")))))</f>
        <v/>
      </c>
      <c r="AE35" s="550"/>
      <c r="AF35" s="573" t="str">
        <f>IF(Sheet2!$E577=0,"",IF(Sheet2!$E577=1,"Red",IF(Sheet2!$E577="","",IF(Sheet2!$E577=2,"Yellow",IF(Sheet2!$E577=3,"Green")))))</f>
        <v/>
      </c>
      <c r="AG35" s="550"/>
      <c r="AH35" s="573" t="str">
        <f>IF(Sheet2!$E622=0,"",IF(Sheet2!$E622=1,"Red",IF(Sheet2!$E622="","",IF(Sheet2!$E622=2,"Yellow",IF(Sheet2!$E622=3,"Green")))))</f>
        <v/>
      </c>
      <c r="AI35" s="550"/>
      <c r="AJ35" s="573" t="str">
        <f>IF(Sheet2!$E667=0,"",IF(Sheet2!$E667=1,"Red",IF(Sheet2!$E667="","",IF(Sheet2!$E667=2,"Yellow",IF(Sheet2!$E667=3,"Green")))))</f>
        <v/>
      </c>
      <c r="AK35" s="550"/>
      <c r="AL35" s="573" t="str">
        <f>IF(Sheet2!$E712=0,"",IF(Sheet2!$E712=1,"Red",IF(Sheet2!$E712="","",IF(Sheet2!$E712=2,"Yellow",IF(Sheet2!$E712=3,"Green")))))</f>
        <v/>
      </c>
      <c r="AM35" s="550"/>
      <c r="AN35" s="573" t="str">
        <f>IF(Sheet2!$E757=0,"",IF(Sheet2!$E757=1,"Red",IF(Sheet2!$E757="","",IF(Sheet2!$E757=2,"Yellow",IF(Sheet2!$E757=3,"Green")))))</f>
        <v/>
      </c>
      <c r="AO35" s="550"/>
      <c r="AP35" s="573" t="str">
        <f>IF(Sheet2!$E802=0,"",IF(Sheet2!$E802=1,"Red",IF(Sheet2!$E802="","",IF(Sheet2!$E802=2,"Yellow",IF(Sheet2!$E802=3,"Green")))))</f>
        <v/>
      </c>
      <c r="AQ35" s="550"/>
      <c r="AR35" s="573" t="str">
        <f>IF(Sheet2!$E847=0,"",IF(Sheet2!$E847=1,"Red",IF(Sheet2!$E847="","",IF(Sheet2!$E847=2,"Yellow",IF(Sheet2!$E847=3,"Green")))))</f>
        <v/>
      </c>
      <c r="AS35" s="550"/>
      <c r="AT35" s="578" t="str">
        <f>IF(Sheet2!$E892=0,"",IF(Sheet2!$E892=1,"Red",IF(Sheet2!$E892="","",IF(Sheet2!$E892=2,"Yellow",IF(Sheet2!$E892=3,"Green")))))</f>
        <v/>
      </c>
    </row>
    <row r="36" spans="1:46" ht="26.25" customHeight="1" thickBot="1">
      <c r="A36" s="79"/>
      <c r="B36" s="423" t="s">
        <v>262</v>
      </c>
      <c r="C36" s="424"/>
      <c r="D36" s="424"/>
      <c r="E36" s="424"/>
      <c r="F36" s="424"/>
      <c r="G36" s="321" t="s">
        <v>17</v>
      </c>
      <c r="H36" s="320" t="str">
        <f>IF(Sheet2!$E38=0,"",IF(Sheet2!$E38=1,"Red",IF(Sheet2!$E38="","",IF(Sheet2!$E38=2,"Yellow",IF(Sheet2!$E38=3,"Green")))))</f>
        <v/>
      </c>
      <c r="I36" s="322" t="s">
        <v>17</v>
      </c>
      <c r="J36" s="320" t="str">
        <f>IF(Sheet2!$E83=0,"",IF(Sheet2!$E83=1,"Red",IF(Sheet2!$E83="","",IF(Sheet2!$E83=2,"Yellow",IF(Sheet2!$E83=3,"Green")))))</f>
        <v/>
      </c>
      <c r="K36" s="321" t="s">
        <v>17</v>
      </c>
      <c r="L36" s="320" t="str">
        <f>IF(Sheet2!$E128=0,"",IF(Sheet2!$E128=1,"Red",IF(Sheet2!$E128="","",IF(Sheet2!$E128=2,"Yellow",IF(Sheet2!$E128=3,"Green")))))</f>
        <v/>
      </c>
      <c r="M36" s="321" t="s">
        <v>17</v>
      </c>
      <c r="N36" s="320" t="str">
        <f>IF(Sheet2!$E173=0,"",IF(Sheet2!$E173=1,"Red",IF(Sheet2!$E173="","",IF(Sheet2!$E173=2,"Yellow",IF(Sheet2!$E173=3,"Green")))))</f>
        <v/>
      </c>
      <c r="O36" s="321" t="s">
        <v>17</v>
      </c>
      <c r="P36" s="320" t="str">
        <f>IF(Sheet2!$E218=0,"",IF(Sheet2!$E218=1,"Red",IF(Sheet2!$E218="","",IF(Sheet2!$E218=2,"Yellow",IF(Sheet2!$E218=3,"Green")))))</f>
        <v/>
      </c>
      <c r="Q36" s="321" t="s">
        <v>17</v>
      </c>
      <c r="R36" s="320" t="str">
        <f>IF(Sheet2!$E263=0,"",IF(Sheet2!$E263=1,"Red",IF(Sheet2!$E263="","",IF(Sheet2!$E263=2,"Yellow",IF(Sheet2!$E263=3,"Green")))))</f>
        <v/>
      </c>
      <c r="S36" s="321" t="s">
        <v>17</v>
      </c>
      <c r="T36" s="320" t="str">
        <f>IF(Sheet2!$E308=0,"",IF(Sheet2!$E308=1,"Red",IF(Sheet2!$E308="","",IF(Sheet2!$E308=2,"Yellow",IF(Sheet2!$E308=3,"Green")))))</f>
        <v/>
      </c>
      <c r="U36" s="550" t="s">
        <v>40</v>
      </c>
      <c r="V36" s="573" t="str">
        <f>IF(Sheet2!$E353=0,"",IF(Sheet2!$E353=1,"Red",IF(Sheet2!$E353="","",IF(Sheet2!$E353=2,"Yellow",IF(Sheet2!$E353=3,"Green")))))</f>
        <v>Green</v>
      </c>
      <c r="W36" s="322"/>
      <c r="X36" s="573" t="str">
        <f>IF(Sheet2!$E398=0,"",IF(Sheet2!$E398=1,"Red",IF(Sheet2!$E398="","",IF(Sheet2!$E398=2,"Yellow",IF(Sheet2!$E398=3,"Green")))))</f>
        <v/>
      </c>
      <c r="Y36" s="322"/>
      <c r="Z36" s="578" t="str">
        <f>IF(Sheet2!$E443=0,"",IF(Sheet2!$E443=1,"Red",IF(Sheet2!$E443="","",IF(Sheet2!$E443=2,"Yellow",IF(Sheet2!$E443=3,"Green")))))</f>
        <v/>
      </c>
      <c r="AA36" s="550"/>
      <c r="AB36" s="573" t="str">
        <f>IF(Sheet2!$E488=0,"",IF(Sheet2!$E488=1,"Red",IF(Sheet2!$E488="","",IF(Sheet2!$E488=2,"Yellow",IF(Sheet2!$E488=3,"Green")))))</f>
        <v/>
      </c>
      <c r="AC36" s="550"/>
      <c r="AD36" s="573" t="str">
        <f>IF(Sheet2!$E533=0,"",IF(Sheet2!$E533=1,"Red",IF(Sheet2!$E533="","",IF(Sheet2!$E533=2,"Yellow",IF(Sheet2!$E533=3,"Green")))))</f>
        <v/>
      </c>
      <c r="AE36" s="550"/>
      <c r="AF36" s="573" t="str">
        <f>IF(Sheet2!$E578=0,"",IF(Sheet2!$E578=1,"Red",IF(Sheet2!$E578="","",IF(Sheet2!$E578=2,"Yellow",IF(Sheet2!$E578=3,"Green")))))</f>
        <v/>
      </c>
      <c r="AG36" s="550"/>
      <c r="AH36" s="573" t="str">
        <f>IF(Sheet2!$E623=0,"",IF(Sheet2!$E623=1,"Red",IF(Sheet2!$E623="","",IF(Sheet2!$E623=2,"Yellow",IF(Sheet2!$E623=3,"Green")))))</f>
        <v/>
      </c>
      <c r="AI36" s="322"/>
      <c r="AJ36" s="573" t="str">
        <f>IF(Sheet2!$E668=0,"",IF(Sheet2!$E668=1,"Red",IF(Sheet2!$E668="","",IF(Sheet2!$E668=2,"Yellow",IF(Sheet2!$E668=3,"Green")))))</f>
        <v/>
      </c>
      <c r="AK36" s="550"/>
      <c r="AL36" s="573" t="str">
        <f>IF(Sheet2!$E713=0,"",IF(Sheet2!$E713=1,"Red",IF(Sheet2!$E713="","",IF(Sheet2!$E713=2,"Yellow",IF(Sheet2!$E713=3,"Green")))))</f>
        <v/>
      </c>
      <c r="AM36" s="550"/>
      <c r="AN36" s="573" t="str">
        <f>IF(Sheet2!$E758=0,"",IF(Sheet2!$E758=1,"Red",IF(Sheet2!$E758="","",IF(Sheet2!$E758=2,"Yellow",IF(Sheet2!$E758=3,"Green")))))</f>
        <v/>
      </c>
      <c r="AO36" s="550"/>
      <c r="AP36" s="573" t="str">
        <f>IF(Sheet2!$E803=0,"",IF(Sheet2!$E803=1,"Red",IF(Sheet2!$E803="","",IF(Sheet2!$E803=2,"Yellow",IF(Sheet2!$E803=3,"Green")))))</f>
        <v/>
      </c>
      <c r="AQ36" s="550"/>
      <c r="AR36" s="573" t="str">
        <f>IF(Sheet2!$E848=0,"",IF(Sheet2!$E848=1,"Red",IF(Sheet2!$E848="","",IF(Sheet2!$E848=2,"Yellow",IF(Sheet2!$E848=3,"Green")))))</f>
        <v/>
      </c>
      <c r="AS36" s="550"/>
      <c r="AT36" s="578" t="str">
        <f>IF(Sheet2!$E893=0,"",IF(Sheet2!$E893=1,"Red",IF(Sheet2!$E893="","",IF(Sheet2!$E893=2,"Yellow",IF(Sheet2!$E893=3,"Green")))))</f>
        <v/>
      </c>
    </row>
    <row r="37" spans="1:46" s="9" customFormat="1" ht="15" thickBot="1">
      <c r="A37" s="307"/>
      <c r="B37" s="43"/>
      <c r="C37" s="43"/>
      <c r="D37" s="43"/>
      <c r="E37" s="43"/>
      <c r="F37" s="43"/>
      <c r="G37" s="87"/>
      <c r="H37" s="30"/>
      <c r="I37" s="87"/>
      <c r="J37" s="30"/>
      <c r="K37" s="87"/>
      <c r="L37" s="30"/>
      <c r="M37" s="87"/>
      <c r="N37" s="30"/>
      <c r="O37" s="87"/>
      <c r="P37" s="30"/>
      <c r="Q37" s="87"/>
      <c r="R37" s="30"/>
      <c r="S37" s="87"/>
      <c r="T37" s="30"/>
      <c r="U37" s="87"/>
      <c r="V37" s="30"/>
      <c r="W37" s="87"/>
      <c r="X37" s="30"/>
      <c r="Y37" s="87"/>
      <c r="Z37" s="30"/>
      <c r="AA37" s="87"/>
      <c r="AB37" s="30"/>
      <c r="AC37" s="87"/>
      <c r="AD37" s="30"/>
      <c r="AE37" s="87"/>
      <c r="AF37" s="30"/>
      <c r="AG37" s="87"/>
      <c r="AH37" s="30"/>
      <c r="AI37" s="87"/>
      <c r="AJ37" s="30"/>
      <c r="AK37" s="87"/>
      <c r="AL37" s="30"/>
      <c r="AM37" s="87"/>
      <c r="AN37" s="30"/>
      <c r="AO37" s="87"/>
      <c r="AP37" s="30"/>
      <c r="AQ37" s="87"/>
      <c r="AR37" s="30"/>
      <c r="AS37" s="87"/>
      <c r="AT37" s="30"/>
    </row>
    <row r="38" spans="1:46" ht="32.25" customHeight="1">
      <c r="A38" s="79"/>
      <c r="B38" s="421" t="s">
        <v>27</v>
      </c>
      <c r="C38" s="422"/>
      <c r="D38" s="422"/>
      <c r="E38" s="422"/>
      <c r="F38" s="422"/>
      <c r="G38" s="427">
        <f>'4. Module 1 Services'!$B$7</f>
        <v>0</v>
      </c>
      <c r="H38" s="427"/>
      <c r="I38" s="427">
        <f>'4. Module 1 Services'!$B$8</f>
        <v>0</v>
      </c>
      <c r="J38" s="427"/>
      <c r="K38" s="427">
        <f>'4. Module 1 Services'!$B$9</f>
        <v>0</v>
      </c>
      <c r="L38" s="427"/>
      <c r="M38" s="427">
        <f>'4. Module 1 Services'!$B$10</f>
        <v>0</v>
      </c>
      <c r="N38" s="427"/>
      <c r="O38" s="427">
        <f>'4. Module 1 Services'!$B$11</f>
        <v>0</v>
      </c>
      <c r="P38" s="427"/>
      <c r="Q38" s="427">
        <f>'4. Module 1 Services'!$B$12</f>
        <v>0</v>
      </c>
      <c r="R38" s="427"/>
      <c r="S38" s="427">
        <f>'4. Module 1 Services'!$B$13</f>
        <v>0</v>
      </c>
      <c r="T38" s="427"/>
      <c r="U38" s="427">
        <f>'4. Module 1 Services'!$B$14</f>
        <v>0</v>
      </c>
      <c r="V38" s="427"/>
      <c r="W38" s="427">
        <f>'4. Module 1 Services'!$B$15</f>
        <v>0</v>
      </c>
      <c r="X38" s="427"/>
      <c r="Y38" s="427">
        <f>'4. Module 1 Services'!$B$16</f>
        <v>0</v>
      </c>
      <c r="Z38" s="428"/>
      <c r="AA38" s="427">
        <f>'4. Module 1 Services'!$B$17</f>
        <v>0</v>
      </c>
      <c r="AB38" s="427"/>
      <c r="AC38" s="427">
        <f>'4. Module 1 Services'!$B$18</f>
        <v>0</v>
      </c>
      <c r="AD38" s="427"/>
      <c r="AE38" s="427">
        <f>'4. Module 1 Services'!$B$19</f>
        <v>0</v>
      </c>
      <c r="AF38" s="427"/>
      <c r="AG38" s="427">
        <f>'4. Module 1 Services'!$B$20</f>
        <v>0</v>
      </c>
      <c r="AH38" s="427"/>
      <c r="AI38" s="427">
        <f>'4. Module 1 Services'!$B$21</f>
        <v>0</v>
      </c>
      <c r="AJ38" s="427"/>
      <c r="AK38" s="427">
        <f>'4. Module 1 Services'!$B$22</f>
        <v>0</v>
      </c>
      <c r="AL38" s="427"/>
      <c r="AM38" s="427">
        <f>'4. Module 1 Services'!$B$23</f>
        <v>0</v>
      </c>
      <c r="AN38" s="427"/>
      <c r="AO38" s="427">
        <f>'4. Module 1 Services'!$B$24</f>
        <v>0</v>
      </c>
      <c r="AP38" s="427"/>
      <c r="AQ38" s="427">
        <f>'4. Module 1 Services'!$B$25</f>
        <v>0</v>
      </c>
      <c r="AR38" s="427"/>
      <c r="AS38" s="427">
        <f>'4. Module 1 Services'!$B$26</f>
        <v>0</v>
      </c>
      <c r="AT38" s="428"/>
    </row>
    <row r="39" spans="1:46" ht="30.75" customHeight="1">
      <c r="A39" s="79"/>
      <c r="B39" s="576" t="s">
        <v>263</v>
      </c>
      <c r="C39" s="577"/>
      <c r="D39" s="577"/>
      <c r="E39" s="577"/>
      <c r="F39" s="577"/>
      <c r="G39" s="555" t="s">
        <v>40</v>
      </c>
      <c r="H39" s="573" t="str">
        <f>IF(Sheet2!$E41=0,"",IF(Sheet2!$E41=1,"Red",IF(Sheet2!$E41="","",IF(Sheet2!$E41=2,"Yellow",IF(Sheet2!$E41=3,"Green")))))</f>
        <v>Red</v>
      </c>
      <c r="I39" s="550" t="s">
        <v>40</v>
      </c>
      <c r="J39" s="573" t="str">
        <f>IF(Sheet2!$E86=0,"",IF(Sheet2!$E86=1,"Red",IF(Sheet2!$E86="","",IF(Sheet2!$E86=2,"Yellow",IF(Sheet2!$E86=3,"Green")))))</f>
        <v>Green</v>
      </c>
      <c r="K39" s="550" t="s">
        <v>40</v>
      </c>
      <c r="L39" s="573" t="str">
        <f>IF(Sheet2!$E131=0,"",IF(Sheet2!$E131=1,"Red",IF(Sheet2!$E131="","",IF(Sheet2!$E131=2,"Yellow",IF(Sheet2!$E131=3,"Green")))))</f>
        <v>Green</v>
      </c>
      <c r="M39" s="550" t="s">
        <v>40</v>
      </c>
      <c r="N39" s="573" t="str">
        <f>IF(Sheet2!$E176=0,"",IF(Sheet2!$E176=1,"Red",IF(Sheet2!$E176="","",IF(Sheet2!$E176=2,"Yellow",IF(Sheet2!$E176=3,"Green")))))</f>
        <v>Red</v>
      </c>
      <c r="O39" s="550" t="s">
        <v>40</v>
      </c>
      <c r="P39" s="573" t="str">
        <f>IF(Sheet2!$E221=0,"",IF(Sheet2!$E221=1,"Red",IF(Sheet2!$E221="","",IF(Sheet2!$E221=2,"Yellow",IF(Sheet2!$E221=3,"Green")))))</f>
        <v>Red</v>
      </c>
      <c r="Q39" s="550" t="s">
        <v>40</v>
      </c>
      <c r="R39" s="573" t="str">
        <f>IF(Sheet2!$E266=0,"",IF(Sheet2!$E266=1,"Red",IF(Sheet2!$E266="","",IF(Sheet2!$E266=2,"Yellow",IF(Sheet2!$E266=3,"Green")))))</f>
        <v>Red</v>
      </c>
      <c r="S39" s="555" t="s">
        <v>40</v>
      </c>
      <c r="T39" s="573" t="str">
        <f>IF(Sheet2!$E311=0,"",IF(Sheet2!$E311=1,"Red",IF(Sheet2!$E311="","",IF(Sheet2!$E311=2,"Yellow",IF(Sheet2!$E311=3,"Green")))))</f>
        <v>Yellow</v>
      </c>
      <c r="U39" s="550" t="s">
        <v>40</v>
      </c>
      <c r="V39" s="573" t="str">
        <f>IF(Sheet2!$E356=0,"",IF(Sheet2!$E356=1,"Red",IF(Sheet2!$E356="","",IF(Sheet2!$E356=2,"Yellow",IF(Sheet2!$E356=3,"Green")))))</f>
        <v>Green</v>
      </c>
      <c r="W39" s="550"/>
      <c r="X39" s="573" t="str">
        <f>IF(Sheet2!$E401=0,"",IF(Sheet2!$E401=1,"Red",IF(Sheet2!$E401="","",IF(Sheet2!$E401=2,"Yellow",IF(Sheet2!$E401=3,"Green")))))</f>
        <v/>
      </c>
      <c r="Y39" s="550"/>
      <c r="Z39" s="578" t="str">
        <f>IF(Sheet2!$E446=0,"",IF(Sheet2!$E446=1,"Red",IF(Sheet2!$E446="","",IF(Sheet2!$E446=2,"Yellow",IF(Sheet2!$E446=3,"Green")))))</f>
        <v/>
      </c>
      <c r="AA39" s="550"/>
      <c r="AB39" s="573" t="str">
        <f>IF(Sheet2!$E491=0,"",IF(Sheet2!$E491=1,"Red",IF(Sheet2!$E491="","",IF(Sheet2!$E491=2,"Yellow",IF(Sheet2!$E491=3,"Green")))))</f>
        <v/>
      </c>
      <c r="AC39" s="550"/>
      <c r="AD39" s="573" t="str">
        <f>IF(Sheet2!$E536=0,"",IF(Sheet2!$E536=1,"Red",IF(Sheet2!$E536="","",IF(Sheet2!$E536=2,"Yellow",IF(Sheet2!$E536=3,"Green")))))</f>
        <v/>
      </c>
      <c r="AE39" s="550"/>
      <c r="AF39" s="573" t="str">
        <f>IF(Sheet2!$E581=0,"",IF(Sheet2!$E581=1,"Red",IF(Sheet2!$E581="","",IF(Sheet2!$E581=2,"Yellow",IF(Sheet2!$E581=3,"Green")))))</f>
        <v/>
      </c>
      <c r="AG39" s="550"/>
      <c r="AH39" s="573" t="str">
        <f>IF(Sheet2!$E626=0,"",IF(Sheet2!$E626=1,"Red",IF(Sheet2!$E626="","",IF(Sheet2!$E626=2,"Yellow",IF(Sheet2!$E626=3,"Green")))))</f>
        <v/>
      </c>
      <c r="AI39" s="550"/>
      <c r="AJ39" s="573" t="str">
        <f>IF(Sheet2!$E671=0,"",IF(Sheet2!$E671=1,"Red",IF(Sheet2!$E671="","",IF(Sheet2!$E671=2,"Yellow",IF(Sheet2!$E671=3,"Green")))))</f>
        <v/>
      </c>
      <c r="AK39" s="550"/>
      <c r="AL39" s="573" t="str">
        <f>IF(Sheet2!$E716=0,"",IF(Sheet2!$E716=1,"Red",IF(Sheet2!$E716="","",IF(Sheet2!$E716=2,"Yellow",IF(Sheet2!$E716=3,"Green")))))</f>
        <v/>
      </c>
      <c r="AM39" s="550"/>
      <c r="AN39" s="573" t="str">
        <f>IF(Sheet2!$E761=0,"",IF(Sheet2!$E761=1,"Red",IF(Sheet2!$E761="","",IF(Sheet2!$E761=2,"Yellow",IF(Sheet2!$E761=3,"Green")))))</f>
        <v/>
      </c>
      <c r="AO39" s="550"/>
      <c r="AP39" s="573" t="str">
        <f>IF(Sheet2!$E806=0,"",IF(Sheet2!$E806=1,"Red",IF(Sheet2!$E806="","",IF(Sheet2!$E806=2,"Yellow",IF(Sheet2!$E806=3,"Green")))))</f>
        <v/>
      </c>
      <c r="AQ39" s="550"/>
      <c r="AR39" s="573" t="str">
        <f>IF(Sheet2!$E851=0,"",IF(Sheet2!$E851=1,"Red",IF(Sheet2!$E851="","",IF(Sheet2!$E851=2,"Yellow",IF(Sheet2!$E851=3,"Green")))))</f>
        <v/>
      </c>
      <c r="AS39" s="550"/>
      <c r="AT39" s="578" t="str">
        <f>IF(Sheet2!$E896=0,"",IF(Sheet2!$E896=1,"Red",IF(Sheet2!$E896="","",IF(Sheet2!$E896=2,"Yellow",IF(Sheet2!$E896=3,"Green")))))</f>
        <v/>
      </c>
    </row>
    <row r="40" spans="1:46" ht="36" customHeight="1">
      <c r="A40" s="79"/>
      <c r="B40" s="576" t="s">
        <v>264</v>
      </c>
      <c r="C40" s="577"/>
      <c r="D40" s="577"/>
      <c r="E40" s="577"/>
      <c r="F40" s="577"/>
      <c r="G40" s="555" t="s">
        <v>40</v>
      </c>
      <c r="H40" s="573" t="str">
        <f>IF(Sheet2!$E42=0,"",IF(Sheet2!$E42=1,"Red",IF(Sheet2!$E42="","",IF(Sheet2!$E42=2,"Yellow",IF(Sheet2!$E42=3,"Green")))))</f>
        <v>Red</v>
      </c>
      <c r="I40" s="555" t="s">
        <v>40</v>
      </c>
      <c r="J40" s="573" t="str">
        <f>IF(Sheet2!$E87=0,"",IF(Sheet2!$E87=1,"Red",IF(Sheet2!$E87="","",IF(Sheet2!$E87=2,"Yellow",IF(Sheet2!$E87=3,"Green")))))</f>
        <v>Green</v>
      </c>
      <c r="K40" s="555" t="s">
        <v>40</v>
      </c>
      <c r="L40" s="573" t="str">
        <f>IF(Sheet2!$E132=0,"",IF(Sheet2!$E132=1,"Red",IF(Sheet2!$E132="","",IF(Sheet2!$E132=2,"Yellow",IF(Sheet2!$E132=3,"Green")))))</f>
        <v>Green</v>
      </c>
      <c r="M40" s="555" t="s">
        <v>40</v>
      </c>
      <c r="N40" s="573" t="str">
        <f>IF(Sheet2!$E177=0,"",IF(Sheet2!$E177=1,"Red",IF(Sheet2!$E177="","",IF(Sheet2!$E177=2,"Yellow",IF(Sheet2!$E177=3,"Green")))))</f>
        <v>Red</v>
      </c>
      <c r="O40" s="555" t="s">
        <v>40</v>
      </c>
      <c r="P40" s="573" t="str">
        <f>IF(Sheet2!$E222=0,"",IF(Sheet2!$E222=1,"Red",IF(Sheet2!$E222="","",IF(Sheet2!$E222=2,"Yellow",IF(Sheet2!$E222=3,"Green")))))</f>
        <v>Red</v>
      </c>
      <c r="Q40" s="555" t="s">
        <v>40</v>
      </c>
      <c r="R40" s="573" t="str">
        <f>IF(Sheet2!$E267=0,"",IF(Sheet2!$E267=1,"Red",IF(Sheet2!$E267="","",IF(Sheet2!$E267=2,"Yellow",IF(Sheet2!$E267=3,"Green")))))</f>
        <v>Red</v>
      </c>
      <c r="S40" s="555" t="s">
        <v>40</v>
      </c>
      <c r="T40" s="573" t="str">
        <f>IF(Sheet2!$E312=0,"",IF(Sheet2!$E312=1,"Red",IF(Sheet2!$E312="","",IF(Sheet2!$E312=2,"Yellow",IF(Sheet2!$E312=3,"Green")))))</f>
        <v>Yellow</v>
      </c>
      <c r="U40" s="550" t="s">
        <v>40</v>
      </c>
      <c r="V40" s="573" t="str">
        <f>IF(Sheet2!$E357=0,"",IF(Sheet2!$E357=1,"Red",IF(Sheet2!$E357="","",IF(Sheet2!$E357=2,"Yellow",IF(Sheet2!$E357=3,"Green")))))</f>
        <v>Green</v>
      </c>
      <c r="W40" s="550"/>
      <c r="X40" s="573" t="str">
        <f>IF(Sheet2!$E402=0,"",IF(Sheet2!$E402=1,"Red",IF(Sheet2!$E402="","",IF(Sheet2!$E402=2,"Yellow",IF(Sheet2!$E402=3,"Green")))))</f>
        <v/>
      </c>
      <c r="Y40" s="550"/>
      <c r="Z40" s="578" t="str">
        <f>IF(Sheet2!$E447=0,"",IF(Sheet2!$E447=1,"Red",IF(Sheet2!$E447="","",IF(Sheet2!$E447=2,"Yellow",IF(Sheet2!$E447=3,"Green")))))</f>
        <v/>
      </c>
      <c r="AA40" s="550"/>
      <c r="AB40" s="573" t="str">
        <f>IF(Sheet2!$E492=0,"",IF(Sheet2!$E492=1,"Red",IF(Sheet2!$E492="","",IF(Sheet2!$E492=2,"Yellow",IF(Sheet2!$E492=3,"Green")))))</f>
        <v/>
      </c>
      <c r="AC40" s="550"/>
      <c r="AD40" s="573" t="str">
        <f>IF(Sheet2!$E537=0,"",IF(Sheet2!$E537=1,"Red",IF(Sheet2!$E537="","",IF(Sheet2!$E537=2,"Yellow",IF(Sheet2!$E537=3,"Green")))))</f>
        <v/>
      </c>
      <c r="AE40" s="550"/>
      <c r="AF40" s="573" t="str">
        <f>IF(Sheet2!$E582=0,"",IF(Sheet2!$E582=1,"Red",IF(Sheet2!$E582="","",IF(Sheet2!$E582=2,"Yellow",IF(Sheet2!$E582=3,"Green")))))</f>
        <v/>
      </c>
      <c r="AG40" s="550"/>
      <c r="AH40" s="573" t="str">
        <f>IF(Sheet2!$E627=0,"",IF(Sheet2!$E627=1,"Red",IF(Sheet2!$E627="","",IF(Sheet2!$E627=2,"Yellow",IF(Sheet2!$E627=3,"Green")))))</f>
        <v/>
      </c>
      <c r="AI40" s="550"/>
      <c r="AJ40" s="573" t="str">
        <f>IF(Sheet2!$E672=0,"",IF(Sheet2!$E672=1,"Red",IF(Sheet2!$E672="","",IF(Sheet2!$E672=2,"Yellow",IF(Sheet2!$E672=3,"Green")))))</f>
        <v/>
      </c>
      <c r="AK40" s="550"/>
      <c r="AL40" s="573" t="str">
        <f>IF(Sheet2!$E717=0,"",IF(Sheet2!$E717=1,"Red",IF(Sheet2!$E717="","",IF(Sheet2!$E717=2,"Yellow",IF(Sheet2!$E717=3,"Green")))))</f>
        <v/>
      </c>
      <c r="AM40" s="550"/>
      <c r="AN40" s="573" t="str">
        <f>IF(Sheet2!$E762=0,"",IF(Sheet2!$E762=1,"Red",IF(Sheet2!$E762="","",IF(Sheet2!$E762=2,"Yellow",IF(Sheet2!$E762=3,"Green")))))</f>
        <v/>
      </c>
      <c r="AO40" s="550"/>
      <c r="AP40" s="573" t="str">
        <f>IF(Sheet2!$E807=0,"",IF(Sheet2!$E807=1,"Red",IF(Sheet2!$E807="","",IF(Sheet2!$E807=2,"Yellow",IF(Sheet2!$E807=3,"Green")))))</f>
        <v/>
      </c>
      <c r="AQ40" s="550"/>
      <c r="AR40" s="573" t="str">
        <f>IF(Sheet2!$E852=0,"",IF(Sheet2!$E852=1,"Red",IF(Sheet2!$E852="","",IF(Sheet2!$E852=2,"Yellow",IF(Sheet2!$E852=3,"Green")))))</f>
        <v/>
      </c>
      <c r="AS40" s="550"/>
      <c r="AT40" s="578" t="str">
        <f>IF(Sheet2!$E897=0,"",IF(Sheet2!$E897=1,"Red",IF(Sheet2!$E897="","",IF(Sheet2!$E897=2,"Yellow",IF(Sheet2!$E897=3,"Green")))))</f>
        <v/>
      </c>
    </row>
    <row r="41" spans="1:46" ht="36.75" customHeight="1">
      <c r="A41" s="79"/>
      <c r="B41" s="576" t="s">
        <v>265</v>
      </c>
      <c r="C41" s="577"/>
      <c r="D41" s="577"/>
      <c r="E41" s="577"/>
      <c r="F41" s="577"/>
      <c r="G41" s="555" t="s">
        <v>40</v>
      </c>
      <c r="H41" s="573" t="str">
        <f>IF(Sheet2!$E43=0,"",IF(Sheet2!$E43=1,"Red",IF(Sheet2!$E43="","",IF(Sheet2!$E43=2,"Yellow",IF(Sheet2!$E43=3,"Green")))))</f>
        <v>Yellow</v>
      </c>
      <c r="I41" s="555" t="s">
        <v>40</v>
      </c>
      <c r="J41" s="573" t="str">
        <f>IF(Sheet2!$E88=0,"",IF(Sheet2!$E88=1,"Red",IF(Sheet2!$E88="","",IF(Sheet2!$E88=2,"Yellow",IF(Sheet2!$E88=3,"Green")))))</f>
        <v>Green</v>
      </c>
      <c r="K41" s="555" t="s">
        <v>40</v>
      </c>
      <c r="L41" s="573" t="str">
        <f>IF(Sheet2!$E133=0,"",IF(Sheet2!$E133=1,"Red",IF(Sheet2!$E133="","",IF(Sheet2!$E133=2,"Yellow",IF(Sheet2!$E133=3,"Green")))))</f>
        <v>Green</v>
      </c>
      <c r="M41" s="555" t="s">
        <v>40</v>
      </c>
      <c r="N41" s="573" t="str">
        <f>IF(Sheet2!$E178=0,"",IF(Sheet2!$E178=1,"Red",IF(Sheet2!$E178="","",IF(Sheet2!$E178=2,"Yellow",IF(Sheet2!$E178=3,"Green")))))</f>
        <v>Yellow</v>
      </c>
      <c r="O41" s="555" t="s">
        <v>40</v>
      </c>
      <c r="P41" s="573" t="str">
        <f>IF(Sheet2!$E223=0,"",IF(Sheet2!$E223=1,"Red",IF(Sheet2!$E223="","",IF(Sheet2!$E223=2,"Yellow",IF(Sheet2!$E223=3,"Green")))))</f>
        <v>Yellow</v>
      </c>
      <c r="Q41" s="555" t="s">
        <v>40</v>
      </c>
      <c r="R41" s="573" t="str">
        <f>IF(Sheet2!$E268=0,"",IF(Sheet2!$E268=1,"Red",IF(Sheet2!$E268="","",IF(Sheet2!$E268=2,"Yellow",IF(Sheet2!$E268=3,"Green")))))</f>
        <v>Yellow</v>
      </c>
      <c r="S41" s="555" t="s">
        <v>40</v>
      </c>
      <c r="T41" s="573" t="str">
        <f>IF(Sheet2!$E313=0,"",IF(Sheet2!$E313=1,"Red",IF(Sheet2!$E313="","",IF(Sheet2!$E313=2,"Yellow",IF(Sheet2!$E313=3,"Green")))))</f>
        <v>Green</v>
      </c>
      <c r="U41" s="550" t="s">
        <v>40</v>
      </c>
      <c r="V41" s="573" t="str">
        <f>IF(Sheet2!$E358=0,"",IF(Sheet2!$E358=1,"Red",IF(Sheet2!$E358="","",IF(Sheet2!$E358=2,"Yellow",IF(Sheet2!$E358=3,"Green")))))</f>
        <v>Green</v>
      </c>
      <c r="W41" s="550"/>
      <c r="X41" s="573" t="str">
        <f>IF(Sheet2!$E403=0,"",IF(Sheet2!$E403=1,"Red",IF(Sheet2!$E403="","",IF(Sheet2!$E403=2,"Yellow",IF(Sheet2!$E403=3,"Green")))))</f>
        <v/>
      </c>
      <c r="Y41" s="550"/>
      <c r="Z41" s="578" t="str">
        <f>IF(Sheet2!$E448=0,"",IF(Sheet2!$E448=1,"Red",IF(Sheet2!$E448="","",IF(Sheet2!$E448=2,"Yellow",IF(Sheet2!$E448=3,"Green")))))</f>
        <v/>
      </c>
      <c r="AA41" s="550"/>
      <c r="AB41" s="573" t="str">
        <f>IF(Sheet2!$E493=0,"",IF(Sheet2!$E493=1,"Red",IF(Sheet2!$E493="","",IF(Sheet2!$E493=2,"Yellow",IF(Sheet2!$E493=3,"Green")))))</f>
        <v/>
      </c>
      <c r="AC41" s="550"/>
      <c r="AD41" s="573" t="str">
        <f>IF(Sheet2!$E538=0,"",IF(Sheet2!$E538=1,"Red",IF(Sheet2!$E538="","",IF(Sheet2!$E538=2,"Yellow",IF(Sheet2!$E538=3,"Green")))))</f>
        <v/>
      </c>
      <c r="AE41" s="550"/>
      <c r="AF41" s="573" t="str">
        <f>IF(Sheet2!$E583=0,"",IF(Sheet2!$E583=1,"Red",IF(Sheet2!$E583="","",IF(Sheet2!$E583=2,"Yellow",IF(Sheet2!$E583=3,"Green")))))</f>
        <v/>
      </c>
      <c r="AG41" s="550"/>
      <c r="AH41" s="573" t="str">
        <f>IF(Sheet2!$E628=0,"",IF(Sheet2!$E628=1,"Red",IF(Sheet2!$E628="","",IF(Sheet2!$E628=2,"Yellow",IF(Sheet2!$E628=3,"Green")))))</f>
        <v/>
      </c>
      <c r="AI41" s="550"/>
      <c r="AJ41" s="573" t="str">
        <f>IF(Sheet2!$E673=0,"",IF(Sheet2!$E673=1,"Red",IF(Sheet2!$E673="","",IF(Sheet2!$E673=2,"Yellow",IF(Sheet2!$E673=3,"Green")))))</f>
        <v/>
      </c>
      <c r="AK41" s="550"/>
      <c r="AL41" s="573" t="str">
        <f>IF(Sheet2!$E718=0,"",IF(Sheet2!$E718=1,"Red",IF(Sheet2!$E718="","",IF(Sheet2!$E718=2,"Yellow",IF(Sheet2!$E718=3,"Green")))))</f>
        <v/>
      </c>
      <c r="AM41" s="550"/>
      <c r="AN41" s="573" t="str">
        <f>IF(Sheet2!$E763=0,"",IF(Sheet2!$E763=1,"Red",IF(Sheet2!$E763="","",IF(Sheet2!$E763=2,"Yellow",IF(Sheet2!$E763=3,"Green")))))</f>
        <v/>
      </c>
      <c r="AO41" s="550"/>
      <c r="AP41" s="573" t="str">
        <f>IF(Sheet2!$E808=0,"",IF(Sheet2!$E808=1,"Red",IF(Sheet2!$E808="","",IF(Sheet2!$E808=2,"Yellow",IF(Sheet2!$E808=3,"Green")))))</f>
        <v/>
      </c>
      <c r="AQ41" s="550"/>
      <c r="AR41" s="573" t="str">
        <f>IF(Sheet2!$E853=0,"",IF(Sheet2!$E853=1,"Red",IF(Sheet2!$E853="","",IF(Sheet2!$E853=2,"Yellow",IF(Sheet2!$E853=3,"Green")))))</f>
        <v/>
      </c>
      <c r="AS41" s="550"/>
      <c r="AT41" s="578" t="str">
        <f>IF(Sheet2!$E898=0,"",IF(Sheet2!$E898=1,"Red",IF(Sheet2!$E898="","",IF(Sheet2!$E898=2,"Yellow",IF(Sheet2!$E898=3,"Green")))))</f>
        <v/>
      </c>
    </row>
    <row r="42" spans="1:46" ht="36" customHeight="1">
      <c r="A42" s="79"/>
      <c r="B42" s="576" t="s">
        <v>266</v>
      </c>
      <c r="C42" s="577"/>
      <c r="D42" s="577"/>
      <c r="E42" s="577"/>
      <c r="F42" s="577"/>
      <c r="G42" s="555" t="s">
        <v>40</v>
      </c>
      <c r="H42" s="573" t="str">
        <f>IF(Sheet2!$E44=0,"",IF(Sheet2!$E44=1,"Red",IF(Sheet2!$E44="","",IF(Sheet2!$E44=2,"Yellow",IF(Sheet2!$E44=3,"Green")))))</f>
        <v>Red</v>
      </c>
      <c r="I42" s="550" t="s">
        <v>40</v>
      </c>
      <c r="J42" s="573" t="str">
        <f>IF(Sheet2!$E89=0,"",IF(Sheet2!$E89=1,"Red",IF(Sheet2!$E89="","",IF(Sheet2!$E89=2,"Yellow",IF(Sheet2!$E89=3,"Green")))))</f>
        <v>Red</v>
      </c>
      <c r="K42" s="550" t="s">
        <v>40</v>
      </c>
      <c r="L42" s="573" t="str">
        <f>IF(Sheet2!$E134=0,"",IF(Sheet2!$E134=1,"Red",IF(Sheet2!$E134="","",IF(Sheet2!$E134=2,"Yellow",IF(Sheet2!$E134=3,"Green")))))</f>
        <v>Red</v>
      </c>
      <c r="M42" s="550" t="s">
        <v>40</v>
      </c>
      <c r="N42" s="573" t="str">
        <f>IF(Sheet2!$E179=0,"",IF(Sheet2!$E179=1,"Red",IF(Sheet2!$E179="","",IF(Sheet2!$E179=2,"Yellow",IF(Sheet2!$E179=3,"Green")))))</f>
        <v>Red</v>
      </c>
      <c r="O42" s="550" t="s">
        <v>40</v>
      </c>
      <c r="P42" s="573" t="str">
        <f>IF(Sheet2!$E224=0,"",IF(Sheet2!$E224=1,"Red",IF(Sheet2!$E224="","",IF(Sheet2!$E224=2,"Yellow",IF(Sheet2!$E224=3,"Green")))))</f>
        <v>Red</v>
      </c>
      <c r="Q42" s="550" t="s">
        <v>40</v>
      </c>
      <c r="R42" s="573" t="str">
        <f>IF(Sheet2!$E269=0,"",IF(Sheet2!$E269=1,"Red",IF(Sheet2!$E269="","",IF(Sheet2!$E269=2,"Yellow",IF(Sheet2!$E269=3,"Green")))))</f>
        <v>Red</v>
      </c>
      <c r="S42" s="555" t="s">
        <v>41</v>
      </c>
      <c r="T42" s="573" t="str">
        <f>IF(Sheet2!$E314=0,"",IF(Sheet2!$E314=1,"Red",IF(Sheet2!$E314="","",IF(Sheet2!$E314=2,"Yellow",IF(Sheet2!$E314=3,"Green")))))</f>
        <v>Yellow</v>
      </c>
      <c r="U42" s="550" t="s">
        <v>41</v>
      </c>
      <c r="V42" s="573" t="str">
        <f>IF(Sheet2!$E359=0,"",IF(Sheet2!$E359=1,"Red",IF(Sheet2!$E359="","",IF(Sheet2!$E359=2,"Yellow",IF(Sheet2!$E359=3,"Green")))))</f>
        <v>Green</v>
      </c>
      <c r="W42" s="550"/>
      <c r="X42" s="573" t="str">
        <f>IF(Sheet2!$E404=0,"",IF(Sheet2!$E404=1,"Red",IF(Sheet2!$E404="","",IF(Sheet2!$E404=2,"Yellow",IF(Sheet2!$E404=3,"Green")))))</f>
        <v/>
      </c>
      <c r="Y42" s="550"/>
      <c r="Z42" s="578" t="str">
        <f>IF(Sheet2!$E449=0,"",IF(Sheet2!$E449=1,"Red",IF(Sheet2!$E449="","",IF(Sheet2!$E449=2,"Yellow",IF(Sheet2!$E449=3,"Green")))))</f>
        <v/>
      </c>
      <c r="AA42" s="550"/>
      <c r="AB42" s="573" t="str">
        <f>IF(Sheet2!$E494=0,"",IF(Sheet2!$E494=1,"Red",IF(Sheet2!$E494="","",IF(Sheet2!$E494=2,"Yellow",IF(Sheet2!$E494=3,"Green")))))</f>
        <v/>
      </c>
      <c r="AC42" s="550"/>
      <c r="AD42" s="573" t="str">
        <f>IF(Sheet2!$E539=0,"",IF(Sheet2!$E539=1,"Red",IF(Sheet2!$E539="","",IF(Sheet2!$E539=2,"Yellow",IF(Sheet2!$E539=3,"Green")))))</f>
        <v/>
      </c>
      <c r="AE42" s="550"/>
      <c r="AF42" s="573" t="str">
        <f>IF(Sheet2!$E584=0,"",IF(Sheet2!$E584=1,"Red",IF(Sheet2!$E584="","",IF(Sheet2!$E584=2,"Yellow",IF(Sheet2!$E584=3,"Green")))))</f>
        <v/>
      </c>
      <c r="AG42" s="550"/>
      <c r="AH42" s="573" t="str">
        <f>IF(Sheet2!$E629=0,"",IF(Sheet2!$E629=1,"Red",IF(Sheet2!$E629="","",IF(Sheet2!$E629=2,"Yellow",IF(Sheet2!$E629=3,"Green")))))</f>
        <v/>
      </c>
      <c r="AI42" s="550"/>
      <c r="AJ42" s="573" t="str">
        <f>IF(Sheet2!$E674=0,"",IF(Sheet2!$E674=1,"Red",IF(Sheet2!$E674="","",IF(Sheet2!$E674=2,"Yellow",IF(Sheet2!$E674=3,"Green")))))</f>
        <v/>
      </c>
      <c r="AK42" s="550"/>
      <c r="AL42" s="573" t="str">
        <f>IF(Sheet2!$E719=0,"",IF(Sheet2!$E719=1,"Red",IF(Sheet2!$E719="","",IF(Sheet2!$E719=2,"Yellow",IF(Sheet2!$E719=3,"Green")))))</f>
        <v/>
      </c>
      <c r="AM42" s="550"/>
      <c r="AN42" s="573" t="str">
        <f>IF(Sheet2!$E764=0,"",IF(Sheet2!$E764=1,"Red",IF(Sheet2!$E764="","",IF(Sheet2!$E764=2,"Yellow",IF(Sheet2!$E764=3,"Green")))))</f>
        <v/>
      </c>
      <c r="AO42" s="550"/>
      <c r="AP42" s="573" t="str">
        <f>IF(Sheet2!$E809=0,"",IF(Sheet2!$E809=1,"Red",IF(Sheet2!$E809="","",IF(Sheet2!$E809=2,"Yellow",IF(Sheet2!$E809=3,"Green")))))</f>
        <v/>
      </c>
      <c r="AQ42" s="550"/>
      <c r="AR42" s="573" t="str">
        <f>IF(Sheet2!$E854=0,"",IF(Sheet2!$E854=1,"Red",IF(Sheet2!$E854="","",IF(Sheet2!$E854=2,"Yellow",IF(Sheet2!$E854=3,"Green")))))</f>
        <v/>
      </c>
      <c r="AS42" s="550"/>
      <c r="AT42" s="578" t="str">
        <f>IF(Sheet2!$E899=0,"",IF(Sheet2!$E899=1,"Red",IF(Sheet2!$E899="","",IF(Sheet2!$E899=2,"Yellow",IF(Sheet2!$E899=3,"Green")))))</f>
        <v/>
      </c>
    </row>
    <row r="43" spans="1:46" ht="32.25" customHeight="1" thickBot="1">
      <c r="A43" s="79"/>
      <c r="B43" s="423" t="s">
        <v>267</v>
      </c>
      <c r="C43" s="424"/>
      <c r="D43" s="424"/>
      <c r="E43" s="424"/>
      <c r="F43" s="424"/>
      <c r="G43" s="555" t="s">
        <v>41</v>
      </c>
      <c r="H43" s="320" t="str">
        <f>IF(Sheet2!$E45=0,"",IF(Sheet2!$E45=1,"Red",IF(Sheet2!$E45="","",IF(Sheet2!$E45=2,"Yellow",IF(Sheet2!$E45=3,"Green")))))</f>
        <v>Yellow</v>
      </c>
      <c r="I43" s="322" t="s">
        <v>41</v>
      </c>
      <c r="J43" s="320" t="str">
        <f>IF(Sheet2!$E90=0,"",IF(Sheet2!$E90=1,"Red",IF(Sheet2!$E90="","",IF(Sheet2!$E90=2,"Yellow",IF(Sheet2!$E90=3,"Green")))))</f>
        <v>Green</v>
      </c>
      <c r="K43" s="322" t="s">
        <v>41</v>
      </c>
      <c r="L43" s="320" t="str">
        <f>IF(Sheet2!$E135=0,"",IF(Sheet2!$E135=1,"Red",IF(Sheet2!$E135="","",IF(Sheet2!$E135=2,"Yellow",IF(Sheet2!$E135=3,"Green")))))</f>
        <v>Green</v>
      </c>
      <c r="M43" s="322" t="s">
        <v>41</v>
      </c>
      <c r="N43" s="320" t="str">
        <f>IF(Sheet2!$E180=0,"",IF(Sheet2!$E180=1,"Red",IF(Sheet2!$E180="","",IF(Sheet2!$E180=2,"Yellow",IF(Sheet2!$E180=3,"Green")))))</f>
        <v>Yellow</v>
      </c>
      <c r="O43" s="322" t="s">
        <v>41</v>
      </c>
      <c r="P43" s="320" t="str">
        <f>IF(Sheet2!$E225=0,"",IF(Sheet2!$E225=1,"Red",IF(Sheet2!$E225="","",IF(Sheet2!$E225=2,"Yellow",IF(Sheet2!$E225=3,"Green")))))</f>
        <v>Yellow</v>
      </c>
      <c r="Q43" s="322" t="s">
        <v>41</v>
      </c>
      <c r="R43" s="320" t="str">
        <f>IF(Sheet2!$E270=0,"",IF(Sheet2!$E270=1,"Red",IF(Sheet2!$E270="","",IF(Sheet2!$E270=2,"Yellow",IF(Sheet2!$E270=3,"Green")))))</f>
        <v>Yellow</v>
      </c>
      <c r="S43" s="555" t="s">
        <v>40</v>
      </c>
      <c r="T43" s="320" t="str">
        <f>IF(Sheet2!$E315=0,"",IF(Sheet2!$E315=1,"Red",IF(Sheet2!$E315="","",IF(Sheet2!$E315=2,"Yellow",IF(Sheet2!$E315=3,"Green")))))</f>
        <v>Yellow</v>
      </c>
      <c r="U43" s="550" t="s">
        <v>40</v>
      </c>
      <c r="V43" s="573" t="str">
        <f>IF(Sheet2!$E360=0,"",IF(Sheet2!$E360=1,"Red",IF(Sheet2!$E360="","",IF(Sheet2!$E360=2,"Yellow",IF(Sheet2!$E360=3,"Green")))))</f>
        <v>Green</v>
      </c>
      <c r="W43" s="322"/>
      <c r="X43" s="573" t="str">
        <f>IF(Sheet2!$E405=0,"",IF(Sheet2!$E405=1,"Red",IF(Sheet2!$E405="","",IF(Sheet2!$E405=2,"Yellow",IF(Sheet2!$E405=3,"Green")))))</f>
        <v/>
      </c>
      <c r="Y43" s="322"/>
      <c r="Z43" s="578" t="str">
        <f>IF(Sheet2!$E450=0,"",IF(Sheet2!$E450=1,"Red",IF(Sheet2!$E450="","",IF(Sheet2!$E450=2,"Yellow",IF(Sheet2!$E450=3,"Green")))))</f>
        <v/>
      </c>
      <c r="AA43" s="550"/>
      <c r="AB43" s="573" t="str">
        <f>IF(Sheet2!$E495=0,"",IF(Sheet2!$E495=1,"Red",IF(Sheet2!$E495="","",IF(Sheet2!$E495=2,"Yellow",IF(Sheet2!$E495=3,"Green")))))</f>
        <v/>
      </c>
      <c r="AC43" s="550"/>
      <c r="AD43" s="573" t="str">
        <f>IF(Sheet2!$E540=0,"",IF(Sheet2!$E540=1,"Red",IF(Sheet2!$E540="","",IF(Sheet2!$E540=2,"Yellow",IF(Sheet2!$E540=3,"Green")))))</f>
        <v/>
      </c>
      <c r="AE43" s="550"/>
      <c r="AF43" s="573" t="str">
        <f>IF(Sheet2!$E585=0,"",IF(Sheet2!$E585=1,"Red",IF(Sheet2!$E585="","",IF(Sheet2!$E585=2,"Yellow",IF(Sheet2!$E585=3,"Green")))))</f>
        <v/>
      </c>
      <c r="AG43" s="550"/>
      <c r="AH43" s="573" t="str">
        <f>IF(Sheet2!$E630=0,"",IF(Sheet2!$E630=1,"Red",IF(Sheet2!$E630="","",IF(Sheet2!$E630=2,"Yellow",IF(Sheet2!$E630=3,"Green")))))</f>
        <v/>
      </c>
      <c r="AI43" s="322"/>
      <c r="AJ43" s="573" t="str">
        <f>IF(Sheet2!$E675=0,"",IF(Sheet2!$E675=1,"Red",IF(Sheet2!$E675="","",IF(Sheet2!$E675=2,"Yellow",IF(Sheet2!$E675=3,"Green")))))</f>
        <v/>
      </c>
      <c r="AK43" s="550"/>
      <c r="AL43" s="573" t="str">
        <f>IF(Sheet2!$E720=0,"",IF(Sheet2!$E720=1,"Red",IF(Sheet2!$E720="","",IF(Sheet2!$E720=2,"Yellow",IF(Sheet2!$E720=3,"Green")))))</f>
        <v/>
      </c>
      <c r="AM43" s="550"/>
      <c r="AN43" s="573" t="str">
        <f>IF(Sheet2!$E765=0,"",IF(Sheet2!$E765=1,"Red",IF(Sheet2!$E765="","",IF(Sheet2!$E765=2,"Yellow",IF(Sheet2!$E765=3,"Green")))))</f>
        <v/>
      </c>
      <c r="AO43" s="550"/>
      <c r="AP43" s="573" t="str">
        <f>IF(Sheet2!$E810=0,"",IF(Sheet2!$E810=1,"Red",IF(Sheet2!$E810="","",IF(Sheet2!$E810=2,"Yellow",IF(Sheet2!$E810=3,"Green")))))</f>
        <v/>
      </c>
      <c r="AQ43" s="550"/>
      <c r="AR43" s="573" t="str">
        <f>IF(Sheet2!$E855=0,"",IF(Sheet2!$E855=1,"Red",IF(Sheet2!$E855="","",IF(Sheet2!$E855=2,"Yellow",IF(Sheet2!$E855=3,"Green")))))</f>
        <v/>
      </c>
      <c r="AS43" s="550"/>
      <c r="AT43" s="578" t="str">
        <f>IF(Sheet2!$E900=0,"",IF(Sheet2!$E900=1,"Red",IF(Sheet2!$E900="","",IF(Sheet2!$E900=2,"Yellow",IF(Sheet2!$E900=3,"Green")))))</f>
        <v/>
      </c>
    </row>
    <row r="44" spans="1:46" ht="15" thickBot="1">
      <c r="A44" s="79"/>
      <c r="B44" s="50"/>
      <c r="C44" s="50"/>
      <c r="D44" s="50"/>
      <c r="E44" s="50"/>
      <c r="F44" s="50"/>
      <c r="G44" s="112"/>
      <c r="H44" s="30"/>
      <c r="I44" s="112"/>
      <c r="J44" s="30"/>
      <c r="K44" s="112"/>
      <c r="L44" s="30"/>
      <c r="M44" s="112"/>
      <c r="N44" s="30"/>
      <c r="O44" s="112"/>
      <c r="P44" s="30"/>
      <c r="Q44" s="112"/>
      <c r="R44" s="30"/>
      <c r="S44" s="112"/>
      <c r="T44" s="30"/>
      <c r="U44" s="112"/>
      <c r="V44" s="30"/>
      <c r="W44" s="112"/>
      <c r="X44" s="30"/>
      <c r="Y44" s="112"/>
      <c r="Z44" s="30"/>
      <c r="AA44" s="112"/>
      <c r="AB44" s="30"/>
      <c r="AC44" s="112"/>
      <c r="AD44" s="30"/>
      <c r="AE44" s="112"/>
      <c r="AF44" s="30"/>
      <c r="AG44" s="112"/>
      <c r="AH44" s="30"/>
      <c r="AI44" s="112"/>
      <c r="AJ44" s="30"/>
      <c r="AK44" s="112"/>
      <c r="AL44" s="30"/>
      <c r="AM44" s="112"/>
      <c r="AN44" s="30"/>
      <c r="AO44" s="112"/>
      <c r="AP44" s="30"/>
      <c r="AQ44" s="112"/>
      <c r="AR44" s="30"/>
      <c r="AS44" s="112"/>
      <c r="AT44" s="30"/>
    </row>
    <row r="45" spans="1:46" ht="32.25" customHeight="1">
      <c r="A45" s="79"/>
      <c r="B45" s="421" t="s">
        <v>235</v>
      </c>
      <c r="C45" s="422"/>
      <c r="D45" s="422"/>
      <c r="E45" s="422"/>
      <c r="F45" s="422"/>
      <c r="G45" s="427">
        <f>'4. Module 1 Services'!$B$7</f>
        <v>0</v>
      </c>
      <c r="H45" s="427"/>
      <c r="I45" s="427">
        <f>'4. Module 1 Services'!$B$8</f>
        <v>0</v>
      </c>
      <c r="J45" s="427"/>
      <c r="K45" s="427">
        <f>'4. Module 1 Services'!$B$9</f>
        <v>0</v>
      </c>
      <c r="L45" s="427"/>
      <c r="M45" s="427">
        <f>'4. Module 1 Services'!$B$10</f>
        <v>0</v>
      </c>
      <c r="N45" s="427"/>
      <c r="O45" s="427">
        <f>'4. Module 1 Services'!$B$11</f>
        <v>0</v>
      </c>
      <c r="P45" s="427"/>
      <c r="Q45" s="427">
        <f>'4. Module 1 Services'!$B$12</f>
        <v>0</v>
      </c>
      <c r="R45" s="427"/>
      <c r="S45" s="427">
        <f>'4. Module 1 Services'!$B$13</f>
        <v>0</v>
      </c>
      <c r="T45" s="427"/>
      <c r="U45" s="427">
        <f>'4. Module 1 Services'!$B$14</f>
        <v>0</v>
      </c>
      <c r="V45" s="427"/>
      <c r="W45" s="427">
        <f>'4. Module 1 Services'!$B$15</f>
        <v>0</v>
      </c>
      <c r="X45" s="427"/>
      <c r="Y45" s="427">
        <f>'4. Module 1 Services'!$B$16</f>
        <v>0</v>
      </c>
      <c r="Z45" s="428"/>
      <c r="AA45" s="427">
        <f>'4. Module 1 Services'!$B$17</f>
        <v>0</v>
      </c>
      <c r="AB45" s="427"/>
      <c r="AC45" s="427">
        <f>'4. Module 1 Services'!$B$18</f>
        <v>0</v>
      </c>
      <c r="AD45" s="427"/>
      <c r="AE45" s="427">
        <f>'4. Module 1 Services'!$B$19</f>
        <v>0</v>
      </c>
      <c r="AF45" s="427"/>
      <c r="AG45" s="427">
        <f>'4. Module 1 Services'!$B$20</f>
        <v>0</v>
      </c>
      <c r="AH45" s="427"/>
      <c r="AI45" s="427">
        <f>'4. Module 1 Services'!$B$21</f>
        <v>0</v>
      </c>
      <c r="AJ45" s="427"/>
      <c r="AK45" s="427">
        <f>'4. Module 1 Services'!$B$22</f>
        <v>0</v>
      </c>
      <c r="AL45" s="427"/>
      <c r="AM45" s="427">
        <f>'4. Module 1 Services'!$B$23</f>
        <v>0</v>
      </c>
      <c r="AN45" s="427"/>
      <c r="AO45" s="427">
        <f>'4. Module 1 Services'!$B$24</f>
        <v>0</v>
      </c>
      <c r="AP45" s="427"/>
      <c r="AQ45" s="427">
        <f>'4. Module 1 Services'!$B$25</f>
        <v>0</v>
      </c>
      <c r="AR45" s="427"/>
      <c r="AS45" s="427">
        <f>'4. Module 1 Services'!$B$26</f>
        <v>0</v>
      </c>
      <c r="AT45" s="428"/>
    </row>
    <row r="46" spans="1:46" ht="54.75" customHeight="1">
      <c r="A46" s="79"/>
      <c r="B46" s="579" t="s">
        <v>268</v>
      </c>
      <c r="C46" s="580"/>
      <c r="D46" s="580"/>
      <c r="E46" s="580"/>
      <c r="F46" s="580"/>
      <c r="G46" s="555" t="s">
        <v>40</v>
      </c>
      <c r="H46" s="573" t="str">
        <f>IF(Sheet2!$E48=0,"",IF(Sheet2!$E48=1,"Red",IF(Sheet2!$E48="","",IF(Sheet2!$E48=2,"Yellow",IF(Sheet2!$E48=3,"Green")))))</f>
        <v>Red</v>
      </c>
      <c r="I46" s="550" t="s">
        <v>40</v>
      </c>
      <c r="J46" s="573" t="str">
        <f>IF(Sheet2!$E93=0,"",IF(Sheet2!$E93=1,"Red",IF(Sheet2!$E93="","",IF(Sheet2!$E93=2,"Yellow",IF(Sheet2!$E93=3,"Green")))))</f>
        <v>Green</v>
      </c>
      <c r="K46" s="550" t="s">
        <v>40</v>
      </c>
      <c r="L46" s="573" t="str">
        <f>IF(Sheet2!$E138=0,"",IF(Sheet2!$E138=1,"Red",IF(Sheet2!$E138="","",IF(Sheet2!$E138=2,"Yellow",IF(Sheet2!$E138=3,"Green")))))</f>
        <v>Green</v>
      </c>
      <c r="M46" s="550" t="s">
        <v>41</v>
      </c>
      <c r="N46" s="573" t="str">
        <f>IF(Sheet2!$E183=0,"",IF(Sheet2!$E183=1,"Red",IF(Sheet2!$E183="","",IF(Sheet2!$E183=2,"Yellow",IF(Sheet2!$E183=3,"Green")))))</f>
        <v>Red</v>
      </c>
      <c r="O46" s="550" t="s">
        <v>41</v>
      </c>
      <c r="P46" s="573" t="str">
        <f>IF(Sheet2!$E228=0,"",IF(Sheet2!$E228=1,"Red",IF(Sheet2!$E228="","",IF(Sheet2!$E228=2,"Yellow",IF(Sheet2!$E228=3,"Green")))))</f>
        <v>Red</v>
      </c>
      <c r="Q46" s="550" t="s">
        <v>40</v>
      </c>
      <c r="R46" s="573" t="str">
        <f>IF(Sheet2!$E273=0,"",IF(Sheet2!$E273=1,"Red",IF(Sheet2!$E273="","",IF(Sheet2!$E273=2,"Yellow",IF(Sheet2!$E273=3,"Green")))))</f>
        <v>Red</v>
      </c>
      <c r="S46" s="555" t="s">
        <v>40</v>
      </c>
      <c r="T46" s="573" t="str">
        <f>IF(Sheet2!$E318=0,"",IF(Sheet2!$E318=1,"Red",IF(Sheet2!$E318="","",IF(Sheet2!$E318=2,"Yellow",IF(Sheet2!$E318=3,"Green")))))</f>
        <v>Yellow</v>
      </c>
      <c r="U46" s="550" t="s">
        <v>40</v>
      </c>
      <c r="V46" s="573" t="str">
        <f>IF(Sheet2!$E363=0,"",IF(Sheet2!$E363=1,"Red",IF(Sheet2!$E363="","",IF(Sheet2!$E363=2,"Yellow",IF(Sheet2!$E363=3,"Green")))))</f>
        <v>Green</v>
      </c>
      <c r="W46" s="550"/>
      <c r="X46" s="573" t="str">
        <f>IF(Sheet2!$E408=0,"",IF(Sheet2!$E408=1,"Red",IF(Sheet2!$E408="","",IF(Sheet2!$E408=2,"Yellow",IF(Sheet2!$E408=3,"Green")))))</f>
        <v/>
      </c>
      <c r="Y46" s="550"/>
      <c r="Z46" s="578" t="str">
        <f>IF(Sheet2!$E453=0,"",IF(Sheet2!$E453=1,"Red",IF(Sheet2!$E453="","",IF(Sheet2!$E453=2,"Yellow",IF(Sheet2!$E453=3,"Green")))))</f>
        <v/>
      </c>
      <c r="AA46" s="550"/>
      <c r="AB46" s="573" t="str">
        <f>IF(Sheet2!$E498=0,"",IF(Sheet2!$E498=1,"Red",IF(Sheet2!$E498="","",IF(Sheet2!$E498=2,"Yellow",IF(Sheet2!$E498=3,"Green")))))</f>
        <v/>
      </c>
      <c r="AC46" s="550"/>
      <c r="AD46" s="573" t="str">
        <f>IF(Sheet2!$E543=0,"",IF(Sheet2!$E543=1,"Red",IF(Sheet2!$E543="","",IF(Sheet2!$E543=2,"Yellow",IF(Sheet2!$E543=3,"Green")))))</f>
        <v/>
      </c>
      <c r="AE46" s="550"/>
      <c r="AF46" s="573" t="str">
        <f>IF(Sheet2!$E588=0,"",IF(Sheet2!$E588=1,"Red",IF(Sheet2!$E588="","",IF(Sheet2!$E588=2,"Yellow",IF(Sheet2!$E588=3,"Green")))))</f>
        <v/>
      </c>
      <c r="AG46" s="550"/>
      <c r="AH46" s="573" t="str">
        <f>IF(Sheet2!$E633=0,"",IF(Sheet2!$E633=1,"Red",IF(Sheet2!$E633="","",IF(Sheet2!$E633=2,"Yellow",IF(Sheet2!$E633=3,"Green")))))</f>
        <v/>
      </c>
      <c r="AI46" s="550"/>
      <c r="AJ46" s="573" t="str">
        <f>IF(Sheet2!$E678=0,"",IF(Sheet2!$E678=1,"Red",IF(Sheet2!$E678="","",IF(Sheet2!$E678=2,"Yellow",IF(Sheet2!$E678=3,"Green")))))</f>
        <v/>
      </c>
      <c r="AK46" s="550"/>
      <c r="AL46" s="573" t="str">
        <f>IF(Sheet2!$E723=0,"",IF(Sheet2!$E723=1,"Red",IF(Sheet2!$E723="","",IF(Sheet2!$E723=2,"Yellow",IF(Sheet2!$E723=3,"Green")))))</f>
        <v/>
      </c>
      <c r="AM46" s="550"/>
      <c r="AN46" s="573" t="str">
        <f>IF(Sheet2!$E768=0,"",IF(Sheet2!$E768=1,"Red",IF(Sheet2!$E768="","",IF(Sheet2!$E768=2,"Yellow",IF(Sheet2!$E768=3,"Green")))))</f>
        <v/>
      </c>
      <c r="AO46" s="550"/>
      <c r="AP46" s="573" t="str">
        <f>IF(Sheet2!$E813=0,"",IF(Sheet2!$E813=1,"Red",IF(Sheet2!$E813="","",IF(Sheet2!$E813=2,"Yellow",IF(Sheet2!$E813=3,"Green")))))</f>
        <v/>
      </c>
      <c r="AQ46" s="550"/>
      <c r="AR46" s="573" t="str">
        <f>IF(Sheet2!$E858=0,"",IF(Sheet2!$E858=1,"Red",IF(Sheet2!$E858="","",IF(Sheet2!$E858=2,"Yellow",IF(Sheet2!$E858=3,"Green")))))</f>
        <v/>
      </c>
      <c r="AS46" s="550"/>
      <c r="AT46" s="578" t="str">
        <f>IF(Sheet2!$E903=0,"",IF(Sheet2!$E903=1,"Red",IF(Sheet2!$E903="","",IF(Sheet2!$E903=2,"Yellow",IF(Sheet2!$E903=3,"Green")))))</f>
        <v/>
      </c>
    </row>
    <row r="47" spans="1:46" ht="44.25" customHeight="1">
      <c r="A47" s="79"/>
      <c r="B47" s="576" t="s">
        <v>269</v>
      </c>
      <c r="C47" s="577"/>
      <c r="D47" s="577"/>
      <c r="E47" s="577"/>
      <c r="F47" s="577"/>
      <c r="G47" s="555" t="s">
        <v>41</v>
      </c>
      <c r="H47" s="573" t="str">
        <f>IF(Sheet2!$E49=0,"",IF(Sheet2!$E49=1,"Red",IF(Sheet2!$E49="","",IF(Sheet2!$E49=2,"Yellow",IF(Sheet2!$E49=3,"Green")))))</f>
        <v>Red</v>
      </c>
      <c r="I47" s="550" t="s">
        <v>41</v>
      </c>
      <c r="J47" s="573" t="str">
        <f>IF(Sheet2!$E94=0,"",IF(Sheet2!$E94=1,"Red",IF(Sheet2!$E94="","",IF(Sheet2!$E94=2,"Yellow",IF(Sheet2!$E94=3,"Green")))))</f>
        <v>Yellow</v>
      </c>
      <c r="K47" s="550" t="s">
        <v>41</v>
      </c>
      <c r="L47" s="573" t="str">
        <f>IF(Sheet2!$E139=0,"",IF(Sheet2!$E139=1,"Red",IF(Sheet2!$E139="","",IF(Sheet2!$E139=2,"Yellow",IF(Sheet2!$E139=3,"Green")))))</f>
        <v>Yellow</v>
      </c>
      <c r="M47" s="550" t="s">
        <v>41</v>
      </c>
      <c r="N47" s="573" t="str">
        <f>IF(Sheet2!$E184=0,"",IF(Sheet2!$E184=1,"Red",IF(Sheet2!$E184="","",IF(Sheet2!$E184=2,"Yellow",IF(Sheet2!$E184=3,"Green")))))</f>
        <v>Red</v>
      </c>
      <c r="O47" s="550" t="s">
        <v>41</v>
      </c>
      <c r="P47" s="573" t="str">
        <f>IF(Sheet2!$E229=0,"",IF(Sheet2!$E229=1,"Red",IF(Sheet2!$E229="","",IF(Sheet2!$E229=2,"Yellow",IF(Sheet2!$E229=3,"Green")))))</f>
        <v>Red</v>
      </c>
      <c r="Q47" s="550" t="s">
        <v>41</v>
      </c>
      <c r="R47" s="573" t="str">
        <f>IF(Sheet2!$E274=0,"",IF(Sheet2!$E274=1,"Red",IF(Sheet2!$E274="","",IF(Sheet2!$E274=2,"Yellow",IF(Sheet2!$E274=3,"Green")))))</f>
        <v>Red</v>
      </c>
      <c r="S47" s="555" t="s">
        <v>40</v>
      </c>
      <c r="T47" s="573" t="str">
        <f>IF(Sheet2!$E319=0,"",IF(Sheet2!$E319=1,"Red",IF(Sheet2!$E319="","",IF(Sheet2!$E319=2,"Yellow",IF(Sheet2!$E319=3,"Green")))))</f>
        <v>Yellow</v>
      </c>
      <c r="U47" s="550" t="s">
        <v>40</v>
      </c>
      <c r="V47" s="573" t="str">
        <f>IF(Sheet2!$E364=0,"",IF(Sheet2!$E364=1,"Red",IF(Sheet2!$E364="","",IF(Sheet2!$E364=2,"Yellow",IF(Sheet2!$E364=3,"Green")))))</f>
        <v>Green</v>
      </c>
      <c r="W47" s="550"/>
      <c r="X47" s="573" t="str">
        <f>IF(Sheet2!$E409=0,"",IF(Sheet2!$E409=1,"Red",IF(Sheet2!$E409="","",IF(Sheet2!$E409=2,"Yellow",IF(Sheet2!$E409=3,"Green")))))</f>
        <v/>
      </c>
      <c r="Y47" s="550"/>
      <c r="Z47" s="578" t="str">
        <f>IF(Sheet2!$E454=0,"",IF(Sheet2!$E454=1,"Red",IF(Sheet2!$E454="","",IF(Sheet2!$E454=2,"Yellow",IF(Sheet2!$E454=3,"Green")))))</f>
        <v/>
      </c>
      <c r="AA47" s="550"/>
      <c r="AB47" s="573" t="str">
        <f>IF(Sheet2!$E499=0,"",IF(Sheet2!$E499=1,"Red",IF(Sheet2!$E499="","",IF(Sheet2!$E499=2,"Yellow",IF(Sheet2!$E499=3,"Green")))))</f>
        <v/>
      </c>
      <c r="AC47" s="550"/>
      <c r="AD47" s="573" t="str">
        <f>IF(Sheet2!$E544=0,"",IF(Sheet2!$E544=1,"Red",IF(Sheet2!$E544="","",IF(Sheet2!$E544=2,"Yellow",IF(Sheet2!$E544=3,"Green")))))</f>
        <v/>
      </c>
      <c r="AE47" s="550"/>
      <c r="AF47" s="573" t="str">
        <f>IF(Sheet2!$E589=0,"",IF(Sheet2!$E589=1,"Red",IF(Sheet2!$E589="","",IF(Sheet2!$E589=2,"Yellow",IF(Sheet2!$E589=3,"Green")))))</f>
        <v/>
      </c>
      <c r="AG47" s="550"/>
      <c r="AH47" s="573" t="str">
        <f>IF(Sheet2!$E634=0,"",IF(Sheet2!$E634=1,"Red",IF(Sheet2!$E634="","",IF(Sheet2!$E634=2,"Yellow",IF(Sheet2!$E634=3,"Green")))))</f>
        <v/>
      </c>
      <c r="AI47" s="550"/>
      <c r="AJ47" s="573" t="str">
        <f>IF(Sheet2!$E679=0,"",IF(Sheet2!$E679=1,"Red",IF(Sheet2!$E679="","",IF(Sheet2!$E679=2,"Yellow",IF(Sheet2!$E679=3,"Green")))))</f>
        <v/>
      </c>
      <c r="AK47" s="550"/>
      <c r="AL47" s="573" t="str">
        <f>IF(Sheet2!$E724=0,"",IF(Sheet2!$E724=1,"Red",IF(Sheet2!$E724="","",IF(Sheet2!$E724=2,"Yellow",IF(Sheet2!$E724=3,"Green")))))</f>
        <v/>
      </c>
      <c r="AM47" s="550"/>
      <c r="AN47" s="573" t="str">
        <f>IF(Sheet2!$E769=0,"",IF(Sheet2!$E769=1,"Red",IF(Sheet2!$E769="","",IF(Sheet2!$E769=2,"Yellow",IF(Sheet2!$E769=3,"Green")))))</f>
        <v/>
      </c>
      <c r="AO47" s="550"/>
      <c r="AP47" s="573" t="str">
        <f>IF(Sheet2!$E814=0,"",IF(Sheet2!$E814=1,"Red",IF(Sheet2!$E814="","",IF(Sheet2!$E814=2,"Yellow",IF(Sheet2!$E814=3,"Green")))))</f>
        <v/>
      </c>
      <c r="AQ47" s="550"/>
      <c r="AR47" s="573" t="str">
        <f>IF(Sheet2!$E859=0,"",IF(Sheet2!$E859=1,"Red",IF(Sheet2!$E859="","",IF(Sheet2!$E859=2,"Yellow",IF(Sheet2!$E859=3,"Green")))))</f>
        <v/>
      </c>
      <c r="AS47" s="550"/>
      <c r="AT47" s="578" t="str">
        <f>IF(Sheet2!$E904=0,"",IF(Sheet2!$E904=1,"Red",IF(Sheet2!$E904="","",IF(Sheet2!$E904=2,"Yellow",IF(Sheet2!$E904=3,"Green")))))</f>
        <v/>
      </c>
    </row>
    <row r="48" spans="1:46" ht="41.25" customHeight="1">
      <c r="A48" s="79"/>
      <c r="B48" s="576" t="s">
        <v>270</v>
      </c>
      <c r="C48" s="577"/>
      <c r="D48" s="577"/>
      <c r="E48" s="577"/>
      <c r="F48" s="577"/>
      <c r="G48" s="555" t="s">
        <v>41</v>
      </c>
      <c r="H48" s="573" t="str">
        <f>IF(Sheet2!$E50=0,"",IF(Sheet2!$E50=1,"Red",IF(Sheet2!$E50="","",IF(Sheet2!$E50=2,"Yellow",IF(Sheet2!$E50=3,"Green")))))</f>
        <v>Red</v>
      </c>
      <c r="I48" s="550" t="s">
        <v>40</v>
      </c>
      <c r="J48" s="573" t="str">
        <f>IF(Sheet2!$E95=0,"",IF(Sheet2!$E95=1,"Red",IF(Sheet2!$E95="","",IF(Sheet2!$E95=2,"Yellow",IF(Sheet2!$E95=3,"Green")))))</f>
        <v>Green</v>
      </c>
      <c r="K48" s="550" t="s">
        <v>40</v>
      </c>
      <c r="L48" s="573" t="str">
        <f>IF(Sheet2!$E140=0,"",IF(Sheet2!$E140=1,"Red",IF(Sheet2!$E140="","",IF(Sheet2!$E140=2,"Yellow",IF(Sheet2!$E140=3,"Green")))))</f>
        <v>Green</v>
      </c>
      <c r="M48" s="550" t="s">
        <v>41</v>
      </c>
      <c r="N48" s="573" t="str">
        <f>IF(Sheet2!$E185=0,"",IF(Sheet2!$E185=1,"Red",IF(Sheet2!$E185="","",IF(Sheet2!$E185=2,"Yellow",IF(Sheet2!$E185=3,"Green")))))</f>
        <v>Red</v>
      </c>
      <c r="O48" s="550" t="s">
        <v>40</v>
      </c>
      <c r="P48" s="573" t="str">
        <f>IF(Sheet2!$E230=0,"",IF(Sheet2!$E230=1,"Red",IF(Sheet2!$E230="","",IF(Sheet2!$E230=2,"Yellow",IF(Sheet2!$E230=3,"Green")))))</f>
        <v>Yellow</v>
      </c>
      <c r="Q48" s="550" t="s">
        <v>41</v>
      </c>
      <c r="R48" s="573" t="str">
        <f>IF(Sheet2!$E275=0,"",IF(Sheet2!$E275=1,"Red",IF(Sheet2!$E275="","",IF(Sheet2!$E275=2,"Yellow",IF(Sheet2!$E275=3,"Green")))))</f>
        <v>Red</v>
      </c>
      <c r="S48" s="555" t="s">
        <v>40</v>
      </c>
      <c r="T48" s="573" t="str">
        <f>IF(Sheet2!$E320=0,"",IF(Sheet2!$E320=1,"Red",IF(Sheet2!$E320="","",IF(Sheet2!$E320=2,"Yellow",IF(Sheet2!$E320=3,"Green")))))</f>
        <v>Green</v>
      </c>
      <c r="U48" s="550" t="s">
        <v>40</v>
      </c>
      <c r="V48" s="573" t="str">
        <f>IF(Sheet2!$E365=0,"",IF(Sheet2!$E365=1,"Red",IF(Sheet2!$E365="","",IF(Sheet2!$E365=2,"Yellow",IF(Sheet2!$E365=3,"Green")))))</f>
        <v>Green</v>
      </c>
      <c r="W48" s="550"/>
      <c r="X48" s="573" t="str">
        <f>IF(Sheet2!$E410=0,"",IF(Sheet2!$E410=1,"Red",IF(Sheet2!$E410="","",IF(Sheet2!$E410=2,"Yellow",IF(Sheet2!$E410=3,"Green")))))</f>
        <v/>
      </c>
      <c r="Y48" s="550"/>
      <c r="Z48" s="578" t="str">
        <f>IF(Sheet2!$E455=0,"",IF(Sheet2!$E455=1,"Red",IF(Sheet2!$E455="","",IF(Sheet2!$E455=2,"Yellow",IF(Sheet2!$E455=3,"Green")))))</f>
        <v/>
      </c>
      <c r="AA48" s="550"/>
      <c r="AB48" s="573" t="str">
        <f>IF(Sheet2!$E500=0,"",IF(Sheet2!$E500=1,"Red",IF(Sheet2!$E500="","",IF(Sheet2!$E500=2,"Yellow",IF(Sheet2!$E500=3,"Green")))))</f>
        <v/>
      </c>
      <c r="AC48" s="550"/>
      <c r="AD48" s="573" t="str">
        <f>IF(Sheet2!$E545=0,"",IF(Sheet2!$E545=1,"Red",IF(Sheet2!$E545="","",IF(Sheet2!$E545=2,"Yellow",IF(Sheet2!$E545=3,"Green")))))</f>
        <v/>
      </c>
      <c r="AE48" s="550"/>
      <c r="AF48" s="573" t="str">
        <f>IF(Sheet2!$E590=0,"",IF(Sheet2!$E590=1,"Red",IF(Sheet2!$E590="","",IF(Sheet2!$E590=2,"Yellow",IF(Sheet2!$E590=3,"Green")))))</f>
        <v/>
      </c>
      <c r="AG48" s="550"/>
      <c r="AH48" s="573" t="str">
        <f>IF(Sheet2!$E635=0,"",IF(Sheet2!$E635=1,"Red",IF(Sheet2!$E635="","",IF(Sheet2!$E635=2,"Yellow",IF(Sheet2!$E635=3,"Green")))))</f>
        <v/>
      </c>
      <c r="AI48" s="550"/>
      <c r="AJ48" s="573" t="str">
        <f>IF(Sheet2!$E680=0,"",IF(Sheet2!$E680=1,"Red",IF(Sheet2!$E680="","",IF(Sheet2!$E680=2,"Yellow",IF(Sheet2!$E680=3,"Green")))))</f>
        <v/>
      </c>
      <c r="AK48" s="550"/>
      <c r="AL48" s="573" t="str">
        <f>IF(Sheet2!$E725=0,"",IF(Sheet2!$E725=1,"Red",IF(Sheet2!$E725="","",IF(Sheet2!$E725=2,"Yellow",IF(Sheet2!$E725=3,"Green")))))</f>
        <v/>
      </c>
      <c r="AM48" s="550"/>
      <c r="AN48" s="573" t="str">
        <f>IF(Sheet2!$E770=0,"",IF(Sheet2!$E770=1,"Red",IF(Sheet2!$E770="","",IF(Sheet2!$E770=2,"Yellow",IF(Sheet2!$E770=3,"Green")))))</f>
        <v/>
      </c>
      <c r="AO48" s="550"/>
      <c r="AP48" s="573" t="str">
        <f>IF(Sheet2!$E815=0,"",IF(Sheet2!$E815=1,"Red",IF(Sheet2!$E815="","",IF(Sheet2!$E815=2,"Yellow",IF(Sheet2!$E815=3,"Green")))))</f>
        <v/>
      </c>
      <c r="AQ48" s="550"/>
      <c r="AR48" s="573" t="str">
        <f>IF(Sheet2!$E860=0,"",IF(Sheet2!$E860=1,"Red",IF(Sheet2!$E860="","",IF(Sheet2!$E860=2,"Yellow",IF(Sheet2!$E860=3,"Green")))))</f>
        <v/>
      </c>
      <c r="AS48" s="550"/>
      <c r="AT48" s="578" t="str">
        <f>IF(Sheet2!$E905=0,"",IF(Sheet2!$E905=1,"Red",IF(Sheet2!$E905="","",IF(Sheet2!$E905=2,"Yellow",IF(Sheet2!$E905=3,"Green")))))</f>
        <v/>
      </c>
    </row>
    <row r="49" spans="1:46" ht="25.5" customHeight="1">
      <c r="A49" s="79"/>
      <c r="B49" s="576" t="s">
        <v>271</v>
      </c>
      <c r="C49" s="577"/>
      <c r="D49" s="577"/>
      <c r="E49" s="577"/>
      <c r="F49" s="577"/>
      <c r="G49" s="555" t="s">
        <v>41</v>
      </c>
      <c r="H49" s="573" t="str">
        <f>IF(Sheet2!$E51=0,"",IF(Sheet2!$E51=1,"Red",IF(Sheet2!$E51="","",IF(Sheet2!$E51=2,"Yellow",IF(Sheet2!$E51=3,"Green")))))</f>
        <v>Yellow</v>
      </c>
      <c r="I49" s="550" t="s">
        <v>41</v>
      </c>
      <c r="J49" s="573" t="str">
        <f>IF(Sheet2!$E96=0,"",IF(Sheet2!$E96=1,"Red",IF(Sheet2!$E96="","",IF(Sheet2!$E96=2,"Yellow",IF(Sheet2!$E96=3,"Green")))))</f>
        <v>Green</v>
      </c>
      <c r="K49" s="550" t="s">
        <v>41</v>
      </c>
      <c r="L49" s="573" t="str">
        <f>IF(Sheet2!$E141=0,"",IF(Sheet2!$E141=1,"Red",IF(Sheet2!$E141="","",IF(Sheet2!$E141=2,"Yellow",IF(Sheet2!$E141=3,"Green")))))</f>
        <v>Green</v>
      </c>
      <c r="M49" s="550" t="s">
        <v>41</v>
      </c>
      <c r="N49" s="573" t="str">
        <f>IF(Sheet2!$E186=0,"",IF(Sheet2!$E186=1,"Red",IF(Sheet2!$E186="","",IF(Sheet2!$E186=2,"Yellow",IF(Sheet2!$E186=3,"Green")))))</f>
        <v>Yellow</v>
      </c>
      <c r="O49" s="550" t="s">
        <v>41</v>
      </c>
      <c r="P49" s="573" t="str">
        <f>IF(Sheet2!$E231=0,"",IF(Sheet2!$E231=1,"Red",IF(Sheet2!$E231="","",IF(Sheet2!$E231=2,"Yellow",IF(Sheet2!$E231=3,"Green")))))</f>
        <v>Yellow</v>
      </c>
      <c r="Q49" s="550" t="s">
        <v>41</v>
      </c>
      <c r="R49" s="573" t="str">
        <f>IF(Sheet2!$E276=0,"",IF(Sheet2!$E276=1,"Red",IF(Sheet2!$E276="","",IF(Sheet2!$E276=2,"Yellow",IF(Sheet2!$E276=3,"Green")))))</f>
        <v>Yellow</v>
      </c>
      <c r="S49" s="555" t="s">
        <v>41</v>
      </c>
      <c r="T49" s="573" t="str">
        <f>IF(Sheet2!$E321=0,"",IF(Sheet2!$E321=1,"Red",IF(Sheet2!$E321="","",IF(Sheet2!$E321=2,"Yellow",IF(Sheet2!$E321=3,"Green")))))</f>
        <v>Green</v>
      </c>
      <c r="U49" s="550" t="s">
        <v>41</v>
      </c>
      <c r="V49" s="573" t="str">
        <f>IF(Sheet2!$E366=0,"",IF(Sheet2!$E366=1,"Red",IF(Sheet2!$E366="","",IF(Sheet2!$E366=2,"Yellow",IF(Sheet2!$E366=3,"Green")))))</f>
        <v>Green</v>
      </c>
      <c r="W49" s="550"/>
      <c r="X49" s="573" t="str">
        <f>IF(Sheet2!$E411=0,"",IF(Sheet2!$E411=1,"Red",IF(Sheet2!$E411="","",IF(Sheet2!$E411=2,"Yellow",IF(Sheet2!$E411=3,"Green")))))</f>
        <v/>
      </c>
      <c r="Y49" s="550"/>
      <c r="Z49" s="578" t="str">
        <f>IF(Sheet2!$E456=0,"",IF(Sheet2!$E456=1,"Red",IF(Sheet2!$E456="","",IF(Sheet2!$E456=2,"Yellow",IF(Sheet2!$E456=3,"Green")))))</f>
        <v/>
      </c>
      <c r="AA49" s="550"/>
      <c r="AB49" s="573" t="str">
        <f>IF(Sheet2!$E501=0,"",IF(Sheet2!$E501=1,"Red",IF(Sheet2!$E501="","",IF(Sheet2!$E501=2,"Yellow",IF(Sheet2!$E501=3,"Green")))))</f>
        <v/>
      </c>
      <c r="AC49" s="550"/>
      <c r="AD49" s="573" t="str">
        <f>IF(Sheet2!$E546=0,"",IF(Sheet2!$E546=1,"Red",IF(Sheet2!$E546="","",IF(Sheet2!$E546=2,"Yellow",IF(Sheet2!$E546=3,"Green")))))</f>
        <v/>
      </c>
      <c r="AE49" s="550"/>
      <c r="AF49" s="573" t="str">
        <f>IF(Sheet2!$E591=0,"",IF(Sheet2!$E591=1,"Red",IF(Sheet2!$E591="","",IF(Sheet2!$E591=2,"Yellow",IF(Sheet2!$E591=3,"Green")))))</f>
        <v/>
      </c>
      <c r="AG49" s="550"/>
      <c r="AH49" s="573" t="str">
        <f>IF(Sheet2!$E636=0,"",IF(Sheet2!$E636=1,"Red",IF(Sheet2!$E636="","",IF(Sheet2!$E636=2,"Yellow",IF(Sheet2!$E636=3,"Green")))))</f>
        <v/>
      </c>
      <c r="AI49" s="550"/>
      <c r="AJ49" s="573" t="str">
        <f>IF(Sheet2!$E681=0,"",IF(Sheet2!$E681=1,"Red",IF(Sheet2!$E681="","",IF(Sheet2!$E681=2,"Yellow",IF(Sheet2!$E681=3,"Green")))))</f>
        <v/>
      </c>
      <c r="AK49" s="550"/>
      <c r="AL49" s="573" t="str">
        <f>IF(Sheet2!$E726=0,"",IF(Sheet2!$E726=1,"Red",IF(Sheet2!$E726="","",IF(Sheet2!$E726=2,"Yellow",IF(Sheet2!$E726=3,"Green")))))</f>
        <v/>
      </c>
      <c r="AM49" s="550"/>
      <c r="AN49" s="573" t="str">
        <f>IF(Sheet2!$E771=0,"",IF(Sheet2!$E771=1,"Red",IF(Sheet2!$E771="","",IF(Sheet2!$E771=2,"Yellow",IF(Sheet2!$E771=3,"Green")))))</f>
        <v/>
      </c>
      <c r="AO49" s="550"/>
      <c r="AP49" s="573" t="str">
        <f>IF(Sheet2!$E816=0,"",IF(Sheet2!$E816=1,"Red",IF(Sheet2!$E816="","",IF(Sheet2!$E816=2,"Yellow",IF(Sheet2!$E816=3,"Green")))))</f>
        <v/>
      </c>
      <c r="AQ49" s="550"/>
      <c r="AR49" s="573" t="str">
        <f>IF(Sheet2!$E861=0,"",IF(Sheet2!$E861=1,"Red",IF(Sheet2!$E861="","",IF(Sheet2!$E861=2,"Yellow",IF(Sheet2!$E861=3,"Green")))))</f>
        <v/>
      </c>
      <c r="AS49" s="550"/>
      <c r="AT49" s="578" t="str">
        <f>IF(Sheet2!$E906=0,"",IF(Sheet2!$E906=1,"Red",IF(Sheet2!$E906="","",IF(Sheet2!$E906=2,"Yellow",IF(Sheet2!$E906=3,"Green")))))</f>
        <v/>
      </c>
    </row>
    <row r="50" spans="1:46" ht="39" customHeight="1" thickBot="1">
      <c r="A50" s="79"/>
      <c r="B50" s="423" t="s">
        <v>272</v>
      </c>
      <c r="C50" s="424"/>
      <c r="D50" s="424"/>
      <c r="E50" s="424"/>
      <c r="F50" s="424"/>
      <c r="G50" s="321" t="s">
        <v>41</v>
      </c>
      <c r="H50" s="320" t="str">
        <f>IF(Sheet2!$E52=0,"",IF(Sheet2!$E52=1,"Red",IF(Sheet2!$E52="","",IF(Sheet2!$E52=2,"Yellow",IF(Sheet2!$E52=3,"Green")))))</f>
        <v>Red</v>
      </c>
      <c r="I50" s="322" t="s">
        <v>40</v>
      </c>
      <c r="J50" s="320" t="str">
        <f>IF(Sheet2!$E97=0,"",IF(Sheet2!$E97=1,"Red",IF(Sheet2!$E97="","",IF(Sheet2!$E97=2,"Yellow",IF(Sheet2!$E97=3,"Green")))))</f>
        <v>Green</v>
      </c>
      <c r="K50" s="322" t="s">
        <v>40</v>
      </c>
      <c r="L50" s="320" t="str">
        <f>IF(Sheet2!$E142=0,"",IF(Sheet2!$E142=1,"Red",IF(Sheet2!$E142="","",IF(Sheet2!$E142=2,"Yellow",IF(Sheet2!$E142=3,"Green")))))</f>
        <v>Green</v>
      </c>
      <c r="M50" s="322" t="s">
        <v>41</v>
      </c>
      <c r="N50" s="320" t="str">
        <f>IF(Sheet2!$E187=0,"",IF(Sheet2!$E187=1,"Red",IF(Sheet2!$E187="","",IF(Sheet2!$E187=2,"Yellow",IF(Sheet2!$E187=3,"Green")))))</f>
        <v>Red</v>
      </c>
      <c r="O50" s="322" t="s">
        <v>41</v>
      </c>
      <c r="P50" s="320" t="str">
        <f>IF(Sheet2!$E232=0,"",IF(Sheet2!$E232=1,"Red",IF(Sheet2!$E232="","",IF(Sheet2!$E232=2,"Yellow",IF(Sheet2!$E232=3,"Green")))))</f>
        <v>Red</v>
      </c>
      <c r="Q50" s="322" t="s">
        <v>41</v>
      </c>
      <c r="R50" s="320" t="str">
        <f>IF(Sheet2!$E277=0,"",IF(Sheet2!$E277=1,"Red",IF(Sheet2!$E277="","",IF(Sheet2!$E277=2,"Yellow",IF(Sheet2!$E277=3,"Green")))))</f>
        <v>Red</v>
      </c>
      <c r="S50" s="555" t="s">
        <v>40</v>
      </c>
      <c r="T50" s="320" t="str">
        <f>IF(Sheet2!$E322=0,"",IF(Sheet2!$E322=1,"Red",IF(Sheet2!$E322="","",IF(Sheet2!$E322=2,"Yellow",IF(Sheet2!$E322=3,"Green")))))</f>
        <v>Yellow</v>
      </c>
      <c r="U50" s="550" t="s">
        <v>40</v>
      </c>
      <c r="V50" s="573" t="str">
        <f>IF(Sheet2!$E367=0,"",IF(Sheet2!$E367=1,"Red",IF(Sheet2!$E367="","",IF(Sheet2!$E367=2,"Yellow",IF(Sheet2!$E367=3,"Green")))))</f>
        <v>Green</v>
      </c>
      <c r="W50" s="322"/>
      <c r="X50" s="573" t="str">
        <f>IF(Sheet2!$E412=0,"",IF(Sheet2!$E412=1,"Red",IF(Sheet2!$E412="","",IF(Sheet2!$E412=2,"Yellow",IF(Sheet2!$E412=3,"Green")))))</f>
        <v/>
      </c>
      <c r="Y50" s="322"/>
      <c r="Z50" s="578" t="str">
        <f>IF(Sheet2!$E457=0,"",IF(Sheet2!$E457=1,"Red",IF(Sheet2!$E457="","",IF(Sheet2!$E457=2,"Yellow",IF(Sheet2!$E457=3,"Green")))))</f>
        <v/>
      </c>
      <c r="AA50" s="550"/>
      <c r="AB50" s="573" t="str">
        <f>IF(Sheet2!$E502=0,"",IF(Sheet2!$E502=1,"Red",IF(Sheet2!$E502="","",IF(Sheet2!$E502=2,"Yellow",IF(Sheet2!$E502=3,"Green")))))</f>
        <v/>
      </c>
      <c r="AC50" s="550"/>
      <c r="AD50" s="573" t="str">
        <f>IF(Sheet2!$E547=0,"",IF(Sheet2!$E547=1,"Red",IF(Sheet2!$E547="","",IF(Sheet2!$E547=2,"Yellow",IF(Sheet2!$E547=3,"Green")))))</f>
        <v/>
      </c>
      <c r="AE50" s="550"/>
      <c r="AF50" s="573" t="str">
        <f>IF(Sheet2!$E592=0,"",IF(Sheet2!$E592=1,"Red",IF(Sheet2!$E592="","",IF(Sheet2!$E592=2,"Yellow",IF(Sheet2!$E592=3,"Green")))))</f>
        <v/>
      </c>
      <c r="AG50" s="550"/>
      <c r="AH50" s="573" t="str">
        <f>IF(Sheet2!$E637=0,"",IF(Sheet2!$E637=1,"Red",IF(Sheet2!$E637="","",IF(Sheet2!$E637=2,"Yellow",IF(Sheet2!$E637=3,"Green")))))</f>
        <v/>
      </c>
      <c r="AI50" s="322"/>
      <c r="AJ50" s="573" t="str">
        <f>IF(Sheet2!$E682=0,"",IF(Sheet2!$E682=1,"Red",IF(Sheet2!$E682="","",IF(Sheet2!$E682=2,"Yellow",IF(Sheet2!$E682=3,"Green")))))</f>
        <v/>
      </c>
      <c r="AK50" s="550"/>
      <c r="AL50" s="573" t="str">
        <f>IF(Sheet2!$E727=0,"",IF(Sheet2!$E727=1,"Red",IF(Sheet2!$E727="","",IF(Sheet2!$E727=2,"Yellow",IF(Sheet2!$E727=3,"Green")))))</f>
        <v/>
      </c>
      <c r="AM50" s="550"/>
      <c r="AN50" s="573" t="str">
        <f>IF(Sheet2!$E772=0,"",IF(Sheet2!$E772=1,"Red",IF(Sheet2!$E772="","",IF(Sheet2!$E772=2,"Yellow",IF(Sheet2!$E772=3,"Green")))))</f>
        <v/>
      </c>
      <c r="AO50" s="550"/>
      <c r="AP50" s="573" t="str">
        <f>IF(Sheet2!$E817=0,"",IF(Sheet2!$E817=1,"Red",IF(Sheet2!$E817="","",IF(Sheet2!$E817=2,"Yellow",IF(Sheet2!$E817=3,"Green")))))</f>
        <v/>
      </c>
      <c r="AQ50" s="550"/>
      <c r="AR50" s="573" t="str">
        <f>IF(Sheet2!$E862=0,"",IF(Sheet2!$E862=1,"Red",IF(Sheet2!$E862="","",IF(Sheet2!$E862=2,"Yellow",IF(Sheet2!$E862=3,"Green")))))</f>
        <v/>
      </c>
      <c r="AS50" s="550"/>
      <c r="AT50" s="578" t="str">
        <f>IF(Sheet2!$E907=0,"",IF(Sheet2!$E907=1,"Red",IF(Sheet2!$E907="","",IF(Sheet2!$E907=2,"Yellow",IF(Sheet2!$E907=3,"Green")))))</f>
        <v/>
      </c>
    </row>
    <row r="51" spans="1:46" ht="13.5" thickBot="1">
      <c r="A51" s="79"/>
      <c r="G51" s="85"/>
      <c r="I51" s="24"/>
      <c r="J51" s="24"/>
      <c r="K51" s="85"/>
      <c r="L51" s="85"/>
      <c r="M51" s="24"/>
      <c r="N51" s="24"/>
      <c r="O51" s="24"/>
      <c r="P51" s="24"/>
      <c r="Q51" s="85"/>
      <c r="R51" s="85"/>
      <c r="S51" s="85"/>
      <c r="T51" s="85"/>
      <c r="U51" s="85"/>
      <c r="V51" s="85"/>
      <c r="W51" s="85"/>
      <c r="X51" s="85"/>
      <c r="Y51" s="24"/>
      <c r="Z51" s="79"/>
      <c r="AA51" s="79"/>
      <c r="AB51" s="79"/>
      <c r="AC51" s="79"/>
      <c r="AD51" s="79"/>
      <c r="AE51" s="79"/>
      <c r="AF51" s="79"/>
      <c r="AG51" s="79"/>
      <c r="AH51" s="79"/>
      <c r="AI51" s="79"/>
      <c r="AJ51" s="79"/>
      <c r="AK51" s="79"/>
      <c r="AL51" s="79"/>
      <c r="AM51" s="79"/>
      <c r="AN51" s="79"/>
      <c r="AO51" s="79"/>
      <c r="AP51" s="79"/>
      <c r="AQ51" s="79"/>
      <c r="AR51" s="79"/>
      <c r="AS51" s="79"/>
      <c r="AT51" s="79"/>
    </row>
    <row r="52" spans="1:46" ht="39" customHeight="1">
      <c r="A52" s="4"/>
      <c r="B52" s="421" t="s">
        <v>236</v>
      </c>
      <c r="C52" s="422"/>
      <c r="D52" s="422"/>
      <c r="E52" s="422"/>
      <c r="F52" s="422"/>
      <c r="G52" s="427">
        <f>'4. Module 1 Services'!$B$7</f>
        <v>0</v>
      </c>
      <c r="H52" s="427"/>
      <c r="I52" s="427">
        <f>'4. Module 1 Services'!$B$8</f>
        <v>0</v>
      </c>
      <c r="J52" s="427"/>
      <c r="K52" s="427">
        <f>'4. Module 1 Services'!$B$9</f>
        <v>0</v>
      </c>
      <c r="L52" s="427"/>
      <c r="M52" s="427">
        <f>'4. Module 1 Services'!$B$10</f>
        <v>0</v>
      </c>
      <c r="N52" s="427"/>
      <c r="O52" s="427">
        <f>'4. Module 1 Services'!$B$11</f>
        <v>0</v>
      </c>
      <c r="P52" s="427"/>
      <c r="Q52" s="427">
        <f>'4. Module 1 Services'!$B$12</f>
        <v>0</v>
      </c>
      <c r="R52" s="427"/>
      <c r="S52" s="427">
        <f>'4. Module 1 Services'!$B$13</f>
        <v>0</v>
      </c>
      <c r="T52" s="427"/>
      <c r="U52" s="427">
        <f>'4. Module 1 Services'!$B$14</f>
        <v>0</v>
      </c>
      <c r="V52" s="427"/>
      <c r="W52" s="427">
        <f>'4. Module 1 Services'!$B$15</f>
        <v>0</v>
      </c>
      <c r="X52" s="427"/>
      <c r="Y52" s="427">
        <f>'4. Module 1 Services'!$B$16</f>
        <v>0</v>
      </c>
      <c r="Z52" s="428"/>
      <c r="AA52" s="427">
        <f>'4. Module 1 Services'!$B$17</f>
        <v>0</v>
      </c>
      <c r="AB52" s="427"/>
      <c r="AC52" s="427">
        <f>'4. Module 1 Services'!$B$18</f>
        <v>0</v>
      </c>
      <c r="AD52" s="427"/>
      <c r="AE52" s="427">
        <f>'4. Module 1 Services'!$B$19</f>
        <v>0</v>
      </c>
      <c r="AF52" s="427"/>
      <c r="AG52" s="427">
        <f>'4. Module 1 Services'!$B$20</f>
        <v>0</v>
      </c>
      <c r="AH52" s="427"/>
      <c r="AI52" s="427">
        <f>'4. Module 1 Services'!$B$21</f>
        <v>0</v>
      </c>
      <c r="AJ52" s="427"/>
      <c r="AK52" s="427">
        <f>'4. Module 1 Services'!$B$22</f>
        <v>0</v>
      </c>
      <c r="AL52" s="427"/>
      <c r="AM52" s="427">
        <f>'4. Module 1 Services'!$B$23</f>
        <v>0</v>
      </c>
      <c r="AN52" s="427"/>
      <c r="AO52" s="427">
        <f>'4. Module 1 Services'!$B$24</f>
        <v>0</v>
      </c>
      <c r="AP52" s="427"/>
      <c r="AQ52" s="427">
        <f>'4. Module 1 Services'!$B$25</f>
        <v>0</v>
      </c>
      <c r="AR52" s="427"/>
      <c r="AS52" s="427">
        <f>'4. Module 1 Services'!$B$26</f>
        <v>0</v>
      </c>
      <c r="AT52" s="428"/>
    </row>
    <row r="53" spans="1:46" ht="29.25" customHeight="1">
      <c r="A53" s="4"/>
      <c r="B53" s="579" t="s">
        <v>273</v>
      </c>
      <c r="C53" s="580"/>
      <c r="D53" s="580"/>
      <c r="E53" s="580"/>
      <c r="F53" s="580"/>
      <c r="G53" s="555" t="s">
        <v>41</v>
      </c>
      <c r="H53" s="573" t="str">
        <f>IF(G53="Agree","Green",IF(G53="Disagree","Red",""))</f>
        <v>Red</v>
      </c>
      <c r="I53" s="550" t="s">
        <v>41</v>
      </c>
      <c r="J53" s="573" t="str">
        <f>IF(I53="Agree","Green",IF(I53="Disagree","Red",""))</f>
        <v>Red</v>
      </c>
      <c r="K53" s="550" t="s">
        <v>41</v>
      </c>
      <c r="L53" s="573" t="str">
        <f>IF(K53="Agree","Green",IF(K53="Disagree","Red",""))</f>
        <v>Red</v>
      </c>
      <c r="M53" s="550" t="s">
        <v>41</v>
      </c>
      <c r="N53" s="573" t="str">
        <f>IF(M53="Agree","Green",IF(M53="Disagree","Red",""))</f>
        <v>Red</v>
      </c>
      <c r="O53" s="550" t="s">
        <v>41</v>
      </c>
      <c r="P53" s="573" t="str">
        <f>IF(O53="Agree","Green",IF(O53="Disagree","Red",""))</f>
        <v>Red</v>
      </c>
      <c r="Q53" s="550" t="s">
        <v>41</v>
      </c>
      <c r="R53" s="573" t="str">
        <f>IF(Q53="Agree","Green",IF(Q53="Disagree","Red",""))</f>
        <v>Red</v>
      </c>
      <c r="S53" s="555" t="s">
        <v>41</v>
      </c>
      <c r="T53" s="573" t="str">
        <f>IF(S53="Agree","Green",IF(S53="Disagree","Red",""))</f>
        <v>Red</v>
      </c>
      <c r="U53" s="550" t="s">
        <v>41</v>
      </c>
      <c r="V53" s="573" t="str">
        <f>IF(U53="Agree","Green",IF(U53="Disagree","Red",""))</f>
        <v>Red</v>
      </c>
      <c r="W53" s="550"/>
      <c r="X53" s="573" t="str">
        <f>IF(W53="Agree","Green",IF(W53="Disagree","Red",""))</f>
        <v/>
      </c>
      <c r="Y53" s="550"/>
      <c r="Z53" s="573" t="str">
        <f>IF(Y53="Agree","Green",IF(Y53="Disagree","Red",""))</f>
        <v/>
      </c>
      <c r="AA53" s="550"/>
      <c r="AB53" s="573" t="str">
        <f>IF(AA53="Agree","Green",IF(AA53="Disagree","Red",""))</f>
        <v/>
      </c>
      <c r="AC53" s="550"/>
      <c r="AD53" s="573" t="str">
        <f>IF(AC53="Agree","Green",IF(AC53="Disagree","Red",""))</f>
        <v/>
      </c>
      <c r="AE53" s="550"/>
      <c r="AF53" s="573" t="str">
        <f>IF(AE53="Agree","Green",IF(AE53="Disagree","Red",""))</f>
        <v/>
      </c>
      <c r="AG53" s="550"/>
      <c r="AH53" s="573" t="str">
        <f>IF(AG53="Agree","Green",IF(AG53="Disagree","Red",""))</f>
        <v/>
      </c>
      <c r="AI53" s="550"/>
      <c r="AJ53" s="573" t="str">
        <f>IF(AI53="Agree","Green",IF(AI53="Disagree","Red",""))</f>
        <v/>
      </c>
      <c r="AK53" s="550"/>
      <c r="AL53" s="573" t="str">
        <f>IF(AK53="Agree","Green",IF(AK53="Disagree","Red",""))</f>
        <v/>
      </c>
      <c r="AM53" s="550"/>
      <c r="AN53" s="573" t="str">
        <f>IF(AM53="Agree","Green",IF(AM53="Disagree","Red",""))</f>
        <v/>
      </c>
      <c r="AO53" s="550"/>
      <c r="AP53" s="573" t="str">
        <f>IF(AO53="Agree","Green",IF(AO53="Disagree","Red",""))</f>
        <v/>
      </c>
      <c r="AQ53" s="550"/>
      <c r="AR53" s="573" t="str">
        <f>IF(AQ53="Agree","Green",IF(AQ53="Disagree","Red",""))</f>
        <v/>
      </c>
      <c r="AS53" s="550"/>
      <c r="AT53" s="573" t="str">
        <f>IF(AS53="Agree","Green",IF(AS53="Disagree","Red",""))</f>
        <v/>
      </c>
    </row>
    <row r="54" spans="1:46" ht="29.25" customHeight="1">
      <c r="A54" s="4"/>
      <c r="B54" s="576" t="s">
        <v>274</v>
      </c>
      <c r="C54" s="577"/>
      <c r="D54" s="577"/>
      <c r="E54" s="577"/>
      <c r="F54" s="577"/>
      <c r="G54" s="555" t="s">
        <v>41</v>
      </c>
      <c r="H54" s="573" t="str">
        <f>IF(G54="Agree","Green",IF(G54="Disagree","Red",""))</f>
        <v>Red</v>
      </c>
      <c r="I54" s="550" t="s">
        <v>41</v>
      </c>
      <c r="J54" s="573" t="str">
        <f>IF(I54="Agree","Green",IF(I54="Disagree","Red",""))</f>
        <v>Red</v>
      </c>
      <c r="K54" s="550" t="s">
        <v>41</v>
      </c>
      <c r="L54" s="573" t="str">
        <f>IF(K54="Agree","Green",IF(K54="Disagree","Red",""))</f>
        <v>Red</v>
      </c>
      <c r="M54" s="550" t="s">
        <v>41</v>
      </c>
      <c r="N54" s="573" t="str">
        <f>IF(M54="Agree","Green",IF(M54="Disagree","Red",""))</f>
        <v>Red</v>
      </c>
      <c r="O54" s="550" t="s">
        <v>41</v>
      </c>
      <c r="P54" s="573" t="str">
        <f>IF(O54="Agree","Green",IF(O54="Disagree","Red",""))</f>
        <v>Red</v>
      </c>
      <c r="Q54" s="550" t="s">
        <v>41</v>
      </c>
      <c r="R54" s="573" t="str">
        <f>IF(Q54="Agree","Green",IF(Q54="Disagree","Red",""))</f>
        <v>Red</v>
      </c>
      <c r="S54" s="555" t="s">
        <v>41</v>
      </c>
      <c r="T54" s="573" t="str">
        <f>IF(S54="Agree","Green",IF(S54="Disagree","Red",""))</f>
        <v>Red</v>
      </c>
      <c r="U54" s="550" t="s">
        <v>41</v>
      </c>
      <c r="V54" s="573" t="str">
        <f>IF(U54="Agree","Green",IF(U54="Disagree","Red",""))</f>
        <v>Red</v>
      </c>
      <c r="W54" s="550"/>
      <c r="X54" s="573" t="str">
        <f>IF(W54="Agree","Green",IF(W54="Disagree","Red",""))</f>
        <v/>
      </c>
      <c r="Y54" s="550"/>
      <c r="Z54" s="573" t="str">
        <f>IF(Y54="Agree","Green",IF(Y54="Disagree","Red",""))</f>
        <v/>
      </c>
      <c r="AA54" s="550"/>
      <c r="AB54" s="573" t="str">
        <f>IF(AA54="Agree","Green",IF(AA54="Disagree","Red",""))</f>
        <v/>
      </c>
      <c r="AC54" s="550"/>
      <c r="AD54" s="573" t="str">
        <f>IF(AC54="Agree","Green",IF(AC54="Disagree","Red",""))</f>
        <v/>
      </c>
      <c r="AE54" s="550"/>
      <c r="AF54" s="573" t="str">
        <f>IF(AE54="Agree","Green",IF(AE54="Disagree","Red",""))</f>
        <v/>
      </c>
      <c r="AG54" s="550"/>
      <c r="AH54" s="573" t="str">
        <f>IF(AG54="Agree","Green",IF(AG54="Disagree","Red",""))</f>
        <v/>
      </c>
      <c r="AI54" s="550"/>
      <c r="AJ54" s="573" t="str">
        <f>IF(AI54="Agree","Green",IF(AI54="Disagree","Red",""))</f>
        <v/>
      </c>
      <c r="AK54" s="550"/>
      <c r="AL54" s="573" t="str">
        <f>IF(AK54="Agree","Green",IF(AK54="Disagree","Red",""))</f>
        <v/>
      </c>
      <c r="AM54" s="550"/>
      <c r="AN54" s="573" t="str">
        <f>IF(AM54="Agree","Green",IF(AM54="Disagree","Red",""))</f>
        <v/>
      </c>
      <c r="AO54" s="550"/>
      <c r="AP54" s="573" t="str">
        <f>IF(AO54="Agree","Green",IF(AO54="Disagree","Red",""))</f>
        <v/>
      </c>
      <c r="AQ54" s="550"/>
      <c r="AR54" s="573" t="str">
        <f>IF(AQ54="Agree","Green",IF(AQ54="Disagree","Red",""))</f>
        <v/>
      </c>
      <c r="AS54" s="550"/>
      <c r="AT54" s="573" t="str">
        <f>IF(AS54="Agree","Green",IF(AS54="Disagree","Red",""))</f>
        <v/>
      </c>
    </row>
    <row r="55" spans="1:46" ht="29.25" customHeight="1">
      <c r="A55" s="4"/>
      <c r="B55" s="576" t="s">
        <v>275</v>
      </c>
      <c r="C55" s="577"/>
      <c r="D55" s="577"/>
      <c r="E55" s="577"/>
      <c r="F55" s="577"/>
      <c r="G55" s="555" t="s">
        <v>41</v>
      </c>
      <c r="H55" s="573" t="str">
        <f>IF(G55="Agree","Green",IF(G55="Disagree","Red",""))</f>
        <v>Red</v>
      </c>
      <c r="I55" s="555" t="s">
        <v>41</v>
      </c>
      <c r="J55" s="573" t="str">
        <f>IF(I55="Agree","Green",IF(I55="Disagree","Red",""))</f>
        <v>Red</v>
      </c>
      <c r="K55" s="555" t="s">
        <v>41</v>
      </c>
      <c r="L55" s="573" t="str">
        <f>IF(K55="Agree","Green",IF(K55="Disagree","Red",""))</f>
        <v>Red</v>
      </c>
      <c r="M55" s="555" t="s">
        <v>41</v>
      </c>
      <c r="N55" s="573" t="str">
        <f>IF(M55="Agree","Green",IF(M55="Disagree","Red",""))</f>
        <v>Red</v>
      </c>
      <c r="O55" s="550" t="s">
        <v>41</v>
      </c>
      <c r="P55" s="573" t="str">
        <f>IF(O55="Agree","Green",IF(O55="Disagree","Red",""))</f>
        <v>Red</v>
      </c>
      <c r="Q55" s="555" t="s">
        <v>41</v>
      </c>
      <c r="R55" s="573" t="str">
        <f>IF(Q55="Agree","Green",IF(Q55="Disagree","Red",""))</f>
        <v>Red</v>
      </c>
      <c r="S55" s="555" t="s">
        <v>41</v>
      </c>
      <c r="T55" s="573" t="str">
        <f>IF(S55="Agree","Green",IF(S55="Disagree","Red",""))</f>
        <v>Red</v>
      </c>
      <c r="U55" s="550" t="s">
        <v>41</v>
      </c>
      <c r="V55" s="573" t="str">
        <f>IF(U55="Agree","Green",IF(U55="Disagree","Red",""))</f>
        <v>Red</v>
      </c>
      <c r="W55" s="550"/>
      <c r="X55" s="573" t="str">
        <f>IF(W55="Agree","Green",IF(W55="Disagree","Red",""))</f>
        <v/>
      </c>
      <c r="Y55" s="550"/>
      <c r="Z55" s="573" t="str">
        <f>IF(Y55="Agree","Green",IF(Y55="Disagree","Red",""))</f>
        <v/>
      </c>
      <c r="AA55" s="550"/>
      <c r="AB55" s="573" t="str">
        <f>IF(AA55="Agree","Green",IF(AA55="Disagree","Red",""))</f>
        <v/>
      </c>
      <c r="AC55" s="550"/>
      <c r="AD55" s="573" t="str">
        <f>IF(AC55="Agree","Green",IF(AC55="Disagree","Red",""))</f>
        <v/>
      </c>
      <c r="AE55" s="550"/>
      <c r="AF55" s="573" t="str">
        <f>IF(AE55="Agree","Green",IF(AE55="Disagree","Red",""))</f>
        <v/>
      </c>
      <c r="AG55" s="550"/>
      <c r="AH55" s="573" t="str">
        <f>IF(AG55="Agree","Green",IF(AG55="Disagree","Red",""))</f>
        <v/>
      </c>
      <c r="AI55" s="550"/>
      <c r="AJ55" s="573" t="str">
        <f>IF(AI55="Agree","Green",IF(AI55="Disagree","Red",""))</f>
        <v/>
      </c>
      <c r="AK55" s="550"/>
      <c r="AL55" s="573" t="str">
        <f>IF(AK55="Agree","Green",IF(AK55="Disagree","Red",""))</f>
        <v/>
      </c>
      <c r="AM55" s="550"/>
      <c r="AN55" s="573" t="str">
        <f>IF(AM55="Agree","Green",IF(AM55="Disagree","Red",""))</f>
        <v/>
      </c>
      <c r="AO55" s="550"/>
      <c r="AP55" s="573" t="str">
        <f>IF(AO55="Agree","Green",IF(AO55="Disagree","Red",""))</f>
        <v/>
      </c>
      <c r="AQ55" s="550"/>
      <c r="AR55" s="573" t="str">
        <f>IF(AQ55="Agree","Green",IF(AQ55="Disagree","Red",""))</f>
        <v/>
      </c>
      <c r="AS55" s="550"/>
      <c r="AT55" s="573" t="str">
        <f>IF(AS55="Agree","Green",IF(AS55="Disagree","Red",""))</f>
        <v/>
      </c>
    </row>
    <row r="56" spans="1:46">
      <c r="A56" s="4"/>
      <c r="B56" s="4"/>
      <c r="C56" s="4"/>
      <c r="D56" s="4"/>
      <c r="E56" s="4"/>
      <c r="F56" s="4"/>
      <c r="G56" s="55"/>
      <c r="H56" s="55"/>
      <c r="I56" s="4"/>
      <c r="J56" s="4"/>
      <c r="K56" s="55"/>
      <c r="L56" s="55"/>
      <c r="M56" s="4"/>
      <c r="N56" s="4"/>
      <c r="O56" s="4"/>
      <c r="P56" s="4"/>
      <c r="Q56" s="55"/>
      <c r="R56" s="55"/>
      <c r="S56" s="55"/>
      <c r="T56" s="55"/>
      <c r="U56" s="55"/>
      <c r="V56" s="55"/>
      <c r="W56" s="55"/>
      <c r="X56" s="55"/>
      <c r="Y56" s="4"/>
      <c r="Z56" s="4"/>
      <c r="AA56" s="79"/>
      <c r="AB56" s="79"/>
      <c r="AC56" s="79"/>
      <c r="AD56" s="79"/>
      <c r="AE56" s="79"/>
      <c r="AF56" s="79"/>
      <c r="AG56" s="79"/>
      <c r="AH56" s="79"/>
      <c r="AI56" s="79"/>
      <c r="AJ56" s="79"/>
      <c r="AK56" s="79"/>
      <c r="AL56" s="79"/>
      <c r="AM56" s="79"/>
      <c r="AN56" s="79"/>
      <c r="AO56" s="79"/>
      <c r="AP56" s="79"/>
      <c r="AQ56" s="79"/>
      <c r="AR56" s="79"/>
      <c r="AS56" s="79"/>
      <c r="AT56" s="79"/>
    </row>
    <row r="57" spans="1:46">
      <c r="A57" s="79"/>
      <c r="G57" s="85"/>
      <c r="I57" s="24"/>
      <c r="J57" s="24"/>
      <c r="K57" s="24"/>
      <c r="L57" s="24"/>
      <c r="M57" s="24"/>
      <c r="N57" s="24"/>
      <c r="O57" s="24"/>
      <c r="P57" s="24"/>
      <c r="Q57" s="24"/>
      <c r="R57" s="24"/>
      <c r="S57" s="24"/>
      <c r="T57" s="24"/>
      <c r="U57" s="24"/>
      <c r="V57" s="24"/>
      <c r="W57" s="24"/>
      <c r="X57" s="24"/>
      <c r="Y57" s="24"/>
      <c r="Z57" s="79"/>
      <c r="AA57" s="79"/>
      <c r="AB57" s="79"/>
      <c r="AC57" s="79"/>
      <c r="AD57" s="79"/>
      <c r="AE57" s="79"/>
      <c r="AF57" s="79"/>
      <c r="AG57" s="79"/>
      <c r="AH57" s="79"/>
      <c r="AI57" s="79"/>
      <c r="AJ57" s="79"/>
      <c r="AK57" s="79"/>
      <c r="AL57" s="79"/>
      <c r="AM57" s="79"/>
      <c r="AN57" s="79"/>
      <c r="AO57" s="79"/>
      <c r="AP57" s="79"/>
      <c r="AQ57" s="79"/>
      <c r="AR57" s="79"/>
      <c r="AS57" s="79"/>
      <c r="AT57" s="79"/>
    </row>
    <row r="58" spans="1:46">
      <c r="A58" s="79"/>
      <c r="G58" s="85"/>
      <c r="I58" s="24"/>
      <c r="J58" s="24"/>
      <c r="K58" s="24"/>
      <c r="L58" s="24"/>
      <c r="M58" s="24"/>
      <c r="N58" s="24"/>
      <c r="O58" s="24"/>
      <c r="P58" s="24"/>
      <c r="Q58" s="24"/>
      <c r="R58" s="24"/>
      <c r="S58" s="24"/>
      <c r="T58" s="24"/>
      <c r="U58" s="24"/>
      <c r="V58" s="24"/>
      <c r="W58" s="24"/>
      <c r="X58" s="24"/>
      <c r="Y58" s="24"/>
      <c r="Z58" s="79"/>
      <c r="AA58" s="79"/>
      <c r="AB58" s="79"/>
      <c r="AC58" s="79"/>
      <c r="AD58" s="79"/>
      <c r="AE58" s="79"/>
      <c r="AF58" s="79"/>
      <c r="AG58" s="79"/>
      <c r="AH58" s="79"/>
      <c r="AI58" s="79"/>
      <c r="AJ58" s="79"/>
      <c r="AK58" s="79"/>
      <c r="AL58" s="79"/>
      <c r="AM58" s="79"/>
      <c r="AN58" s="79"/>
      <c r="AO58" s="79"/>
      <c r="AP58" s="79"/>
      <c r="AQ58" s="79"/>
      <c r="AR58" s="79"/>
      <c r="AS58" s="79"/>
      <c r="AT58" s="79"/>
    </row>
    <row r="59" spans="1:46">
      <c r="A59" s="79"/>
      <c r="G59" s="85"/>
      <c r="I59" s="24"/>
      <c r="J59" s="24"/>
      <c r="K59" s="24"/>
      <c r="L59" s="24"/>
      <c r="M59" s="24"/>
      <c r="N59" s="24"/>
      <c r="O59" s="24"/>
      <c r="P59" s="24"/>
      <c r="Q59" s="24"/>
      <c r="R59" s="24"/>
      <c r="S59" s="24"/>
      <c r="T59" s="24"/>
      <c r="U59" s="24"/>
      <c r="V59" s="24"/>
      <c r="W59" s="24"/>
      <c r="X59" s="24"/>
      <c r="Y59" s="24"/>
      <c r="Z59" s="79"/>
      <c r="AA59" s="79"/>
      <c r="AB59" s="79"/>
      <c r="AC59" s="79"/>
      <c r="AD59" s="79"/>
      <c r="AE59" s="79"/>
      <c r="AF59" s="79"/>
      <c r="AG59" s="79"/>
      <c r="AH59" s="79"/>
      <c r="AI59" s="79"/>
      <c r="AJ59" s="79"/>
      <c r="AK59" s="79"/>
      <c r="AL59" s="79"/>
      <c r="AM59" s="79"/>
      <c r="AN59" s="79"/>
      <c r="AO59" s="79"/>
      <c r="AP59" s="79"/>
      <c r="AQ59" s="79"/>
      <c r="AR59" s="79"/>
      <c r="AS59" s="79"/>
      <c r="AT59" s="79"/>
    </row>
    <row r="60" spans="1:46">
      <c r="A60" s="79"/>
      <c r="G60" s="85"/>
      <c r="I60" s="24"/>
      <c r="J60" s="24"/>
      <c r="K60" s="24"/>
      <c r="L60" s="24"/>
      <c r="M60" s="24"/>
      <c r="N60" s="24"/>
      <c r="O60" s="24"/>
      <c r="P60" s="24"/>
      <c r="Q60" s="24"/>
      <c r="R60" s="24"/>
      <c r="S60" s="24"/>
      <c r="T60" s="24"/>
      <c r="U60" s="24"/>
      <c r="V60" s="24"/>
      <c r="W60" s="24"/>
      <c r="X60" s="24"/>
      <c r="Y60" s="24"/>
      <c r="Z60" s="79"/>
      <c r="AA60" s="79"/>
      <c r="AB60" s="79"/>
      <c r="AC60" s="79"/>
      <c r="AD60" s="79"/>
      <c r="AE60" s="79"/>
      <c r="AF60" s="79"/>
      <c r="AG60" s="79"/>
      <c r="AH60" s="79"/>
      <c r="AI60" s="79"/>
      <c r="AJ60" s="79"/>
      <c r="AK60" s="79"/>
      <c r="AL60" s="79"/>
      <c r="AM60" s="79"/>
      <c r="AN60" s="79"/>
      <c r="AO60" s="79"/>
      <c r="AP60" s="79"/>
      <c r="AQ60" s="79"/>
      <c r="AR60" s="79"/>
      <c r="AS60" s="79"/>
      <c r="AT60" s="79"/>
    </row>
    <row r="61" spans="1:46">
      <c r="A61" s="79"/>
      <c r="G61" s="85"/>
      <c r="I61" s="24"/>
      <c r="J61" s="24"/>
      <c r="K61" s="24"/>
      <c r="L61" s="24"/>
      <c r="M61" s="24"/>
      <c r="N61" s="24"/>
      <c r="O61" s="24"/>
      <c r="P61" s="24"/>
      <c r="Q61" s="24"/>
      <c r="R61" s="24"/>
      <c r="S61" s="24"/>
      <c r="T61" s="24"/>
      <c r="U61" s="24"/>
      <c r="V61" s="24"/>
      <c r="W61" s="24"/>
      <c r="X61" s="24"/>
      <c r="Y61" s="24"/>
      <c r="Z61" s="79"/>
      <c r="AA61" s="79"/>
      <c r="AB61" s="79"/>
      <c r="AC61" s="79"/>
      <c r="AD61" s="79"/>
      <c r="AE61" s="79"/>
      <c r="AF61" s="79"/>
      <c r="AG61" s="79"/>
      <c r="AH61" s="79"/>
      <c r="AI61" s="79"/>
      <c r="AJ61" s="79"/>
      <c r="AK61" s="79"/>
      <c r="AL61" s="79"/>
      <c r="AM61" s="79"/>
      <c r="AN61" s="79"/>
      <c r="AO61" s="79"/>
      <c r="AP61" s="79"/>
      <c r="AQ61" s="79"/>
      <c r="AR61" s="79"/>
      <c r="AS61" s="79"/>
      <c r="AT61" s="79"/>
    </row>
    <row r="62" spans="1:46">
      <c r="A62" s="79"/>
      <c r="G62" s="85"/>
      <c r="I62" s="24"/>
      <c r="J62" s="24"/>
      <c r="K62" s="24"/>
      <c r="L62" s="24"/>
      <c r="M62" s="24"/>
      <c r="N62" s="24"/>
      <c r="O62" s="24"/>
      <c r="P62" s="24"/>
      <c r="Q62" s="24"/>
      <c r="R62" s="24"/>
      <c r="S62" s="24"/>
      <c r="T62" s="24"/>
      <c r="U62" s="24"/>
      <c r="V62" s="24"/>
      <c r="W62" s="24"/>
      <c r="X62" s="24"/>
      <c r="Y62" s="24"/>
      <c r="Z62" s="79"/>
      <c r="AA62" s="79"/>
      <c r="AB62" s="79"/>
      <c r="AC62" s="79"/>
      <c r="AD62" s="79"/>
      <c r="AE62" s="79"/>
      <c r="AF62" s="79"/>
      <c r="AG62" s="79"/>
      <c r="AH62" s="79"/>
      <c r="AI62" s="79"/>
      <c r="AJ62" s="79"/>
      <c r="AK62" s="79"/>
      <c r="AL62" s="79"/>
      <c r="AM62" s="79"/>
      <c r="AN62" s="79"/>
      <c r="AO62" s="79"/>
      <c r="AP62" s="79"/>
      <c r="AQ62" s="79"/>
      <c r="AR62" s="79"/>
      <c r="AS62" s="79"/>
      <c r="AT62" s="79"/>
    </row>
    <row r="63" spans="1:46">
      <c r="A63" s="79"/>
      <c r="G63" s="85"/>
      <c r="I63" s="24"/>
      <c r="J63" s="24"/>
      <c r="K63" s="24"/>
      <c r="L63" s="24"/>
      <c r="M63" s="24"/>
      <c r="N63" s="24"/>
      <c r="O63" s="24"/>
      <c r="P63" s="24"/>
      <c r="Q63" s="24"/>
      <c r="R63" s="24"/>
      <c r="S63" s="24"/>
      <c r="T63" s="24"/>
      <c r="U63" s="24"/>
      <c r="V63" s="24"/>
      <c r="W63" s="24"/>
      <c r="X63" s="24"/>
      <c r="Y63" s="24"/>
      <c r="Z63" s="79"/>
      <c r="AA63" s="79"/>
      <c r="AB63" s="79"/>
      <c r="AC63" s="79"/>
      <c r="AD63" s="79"/>
      <c r="AE63" s="79"/>
      <c r="AF63" s="79"/>
      <c r="AG63" s="79"/>
      <c r="AH63" s="79"/>
      <c r="AI63" s="79"/>
      <c r="AJ63" s="79"/>
      <c r="AK63" s="79"/>
      <c r="AL63" s="79"/>
      <c r="AM63" s="79"/>
      <c r="AN63" s="79"/>
      <c r="AO63" s="79"/>
      <c r="AP63" s="79"/>
      <c r="AQ63" s="79"/>
      <c r="AR63" s="79"/>
      <c r="AS63" s="79"/>
      <c r="AT63" s="79"/>
    </row>
    <row r="64" spans="1:46">
      <c r="A64" s="79"/>
      <c r="G64" s="85"/>
      <c r="I64" s="24"/>
      <c r="J64" s="24"/>
      <c r="K64" s="24"/>
      <c r="L64" s="24"/>
      <c r="M64" s="24"/>
      <c r="N64" s="24"/>
      <c r="O64" s="24"/>
      <c r="P64" s="24"/>
      <c r="Q64" s="24"/>
      <c r="R64" s="24"/>
      <c r="S64" s="24"/>
      <c r="T64" s="24"/>
      <c r="U64" s="24"/>
      <c r="V64" s="24"/>
      <c r="W64" s="24"/>
      <c r="X64" s="24"/>
      <c r="Y64" s="24"/>
      <c r="Z64" s="79"/>
      <c r="AA64" s="79"/>
      <c r="AB64" s="79"/>
      <c r="AC64" s="79"/>
      <c r="AD64" s="79"/>
      <c r="AE64" s="79"/>
      <c r="AF64" s="79"/>
      <c r="AG64" s="79"/>
      <c r="AH64" s="79"/>
      <c r="AI64" s="79"/>
      <c r="AJ64" s="79"/>
      <c r="AK64" s="79"/>
      <c r="AL64" s="79"/>
      <c r="AM64" s="79"/>
      <c r="AN64" s="79"/>
      <c r="AO64" s="79"/>
      <c r="AP64" s="79"/>
      <c r="AQ64" s="79"/>
      <c r="AR64" s="79"/>
      <c r="AS64" s="79"/>
      <c r="AT64" s="79"/>
    </row>
    <row r="65" spans="1:46">
      <c r="A65" s="79"/>
      <c r="G65" s="85"/>
      <c r="I65" s="24"/>
      <c r="J65" s="24"/>
      <c r="K65" s="24"/>
      <c r="L65" s="24"/>
      <c r="M65" s="24"/>
      <c r="N65" s="24"/>
      <c r="O65" s="24"/>
      <c r="P65" s="24"/>
      <c r="Q65" s="24"/>
      <c r="R65" s="24"/>
      <c r="S65" s="24"/>
      <c r="T65" s="24"/>
      <c r="U65" s="24"/>
      <c r="V65" s="24"/>
      <c r="W65" s="24"/>
      <c r="X65" s="24"/>
      <c r="Y65" s="24"/>
      <c r="Z65" s="79"/>
      <c r="AA65" s="79"/>
      <c r="AB65" s="79"/>
      <c r="AC65" s="79"/>
      <c r="AD65" s="79"/>
      <c r="AE65" s="79"/>
      <c r="AF65" s="79"/>
      <c r="AG65" s="79"/>
      <c r="AH65" s="79"/>
      <c r="AI65" s="79"/>
      <c r="AJ65" s="79"/>
      <c r="AK65" s="79"/>
      <c r="AL65" s="79"/>
      <c r="AM65" s="79"/>
      <c r="AN65" s="79"/>
      <c r="AO65" s="79"/>
      <c r="AP65" s="79"/>
      <c r="AQ65" s="79"/>
      <c r="AR65" s="79"/>
      <c r="AS65" s="79"/>
      <c r="AT65" s="79"/>
    </row>
    <row r="66" spans="1:46">
      <c r="A66" s="79"/>
      <c r="G66" s="85"/>
      <c r="I66" s="24"/>
      <c r="J66" s="24"/>
      <c r="K66" s="24"/>
      <c r="L66" s="24"/>
      <c r="M66" s="24"/>
      <c r="N66" s="24"/>
      <c r="O66" s="24"/>
      <c r="P66" s="24"/>
      <c r="Q66" s="24"/>
      <c r="R66" s="24"/>
      <c r="S66" s="24"/>
      <c r="T66" s="24"/>
      <c r="U66" s="24"/>
      <c r="V66" s="24"/>
      <c r="W66" s="24"/>
      <c r="X66" s="24"/>
      <c r="Y66" s="24"/>
      <c r="Z66" s="79"/>
      <c r="AA66" s="79"/>
      <c r="AB66" s="79"/>
      <c r="AC66" s="79"/>
      <c r="AD66" s="79"/>
      <c r="AE66" s="79"/>
      <c r="AF66" s="79"/>
      <c r="AG66" s="79"/>
      <c r="AH66" s="79"/>
      <c r="AI66" s="79"/>
      <c r="AJ66" s="79"/>
      <c r="AK66" s="79"/>
      <c r="AL66" s="79"/>
      <c r="AM66" s="79"/>
      <c r="AN66" s="79"/>
      <c r="AO66" s="79"/>
      <c r="AP66" s="79"/>
      <c r="AQ66" s="79"/>
      <c r="AR66" s="79"/>
      <c r="AS66" s="79"/>
      <c r="AT66" s="79"/>
    </row>
    <row r="67" spans="1:46">
      <c r="A67" s="79"/>
      <c r="G67" s="85"/>
      <c r="I67" s="24"/>
      <c r="J67" s="24"/>
      <c r="K67" s="24"/>
      <c r="L67" s="24"/>
      <c r="M67" s="24"/>
      <c r="N67" s="24"/>
      <c r="O67" s="24"/>
      <c r="P67" s="24"/>
      <c r="Q67" s="24"/>
      <c r="R67" s="24"/>
      <c r="S67" s="24"/>
      <c r="T67" s="24"/>
      <c r="U67" s="24"/>
      <c r="V67" s="24"/>
      <c r="W67" s="24"/>
      <c r="X67" s="24"/>
      <c r="Y67" s="24"/>
      <c r="Z67" s="79"/>
      <c r="AA67" s="79"/>
      <c r="AB67" s="79"/>
      <c r="AC67" s="79"/>
      <c r="AD67" s="79"/>
      <c r="AE67" s="79"/>
      <c r="AF67" s="79"/>
      <c r="AG67" s="79"/>
      <c r="AH67" s="79"/>
      <c r="AI67" s="79"/>
      <c r="AJ67" s="79"/>
      <c r="AK67" s="79"/>
      <c r="AL67" s="79"/>
      <c r="AM67" s="79"/>
      <c r="AN67" s="79"/>
      <c r="AO67" s="79"/>
      <c r="AP67" s="79"/>
      <c r="AQ67" s="79"/>
      <c r="AR67" s="79"/>
      <c r="AS67" s="79"/>
      <c r="AT67" s="79"/>
    </row>
    <row r="68" spans="1:46">
      <c r="A68" s="79"/>
      <c r="G68" s="85"/>
      <c r="I68" s="24"/>
      <c r="J68" s="24"/>
      <c r="K68" s="24"/>
      <c r="L68" s="24"/>
      <c r="M68" s="24"/>
      <c r="N68" s="24"/>
      <c r="O68" s="24"/>
      <c r="P68" s="24"/>
      <c r="Q68" s="24"/>
      <c r="R68" s="24"/>
      <c r="S68" s="24"/>
      <c r="T68" s="24"/>
      <c r="U68" s="24"/>
      <c r="V68" s="24"/>
      <c r="W68" s="24"/>
      <c r="X68" s="24"/>
      <c r="Y68" s="24"/>
      <c r="Z68" s="79"/>
      <c r="AA68" s="79"/>
      <c r="AB68" s="79"/>
      <c r="AC68" s="79"/>
      <c r="AD68" s="79"/>
      <c r="AE68" s="79"/>
      <c r="AF68" s="79"/>
      <c r="AG68" s="79"/>
      <c r="AH68" s="79"/>
      <c r="AI68" s="79"/>
      <c r="AJ68" s="79"/>
      <c r="AK68" s="79"/>
      <c r="AL68" s="79"/>
      <c r="AM68" s="79"/>
      <c r="AN68" s="79"/>
      <c r="AO68" s="79"/>
      <c r="AP68" s="79"/>
      <c r="AQ68" s="79"/>
      <c r="AR68" s="79"/>
      <c r="AS68" s="79"/>
      <c r="AT68" s="79"/>
    </row>
    <row r="69" spans="1:46">
      <c r="A69" s="79"/>
      <c r="G69" s="85"/>
      <c r="I69" s="24"/>
      <c r="J69" s="24"/>
      <c r="K69" s="24"/>
      <c r="L69" s="24"/>
      <c r="M69" s="24"/>
      <c r="N69" s="24"/>
      <c r="O69" s="24"/>
      <c r="P69" s="24"/>
      <c r="Q69" s="24"/>
      <c r="R69" s="24"/>
      <c r="S69" s="24"/>
      <c r="T69" s="24"/>
      <c r="U69" s="24"/>
      <c r="V69" s="24"/>
      <c r="W69" s="24"/>
      <c r="X69" s="24"/>
      <c r="Y69" s="24"/>
      <c r="Z69" s="79"/>
      <c r="AA69" s="79"/>
      <c r="AB69" s="79"/>
      <c r="AC69" s="79"/>
      <c r="AD69" s="79"/>
      <c r="AE69" s="79"/>
      <c r="AF69" s="79"/>
      <c r="AG69" s="79"/>
      <c r="AH69" s="79"/>
      <c r="AI69" s="79"/>
      <c r="AJ69" s="79"/>
      <c r="AK69" s="79"/>
      <c r="AL69" s="79"/>
      <c r="AM69" s="79"/>
      <c r="AN69" s="79"/>
      <c r="AO69" s="79"/>
      <c r="AP69" s="79"/>
      <c r="AQ69" s="79"/>
      <c r="AR69" s="79"/>
      <c r="AS69" s="79"/>
      <c r="AT69" s="79"/>
    </row>
    <row r="70" spans="1:46">
      <c r="A70" s="79"/>
      <c r="G70" s="85"/>
      <c r="I70" s="24"/>
      <c r="J70" s="24"/>
      <c r="K70" s="24"/>
      <c r="L70" s="24"/>
      <c r="M70" s="24"/>
      <c r="N70" s="24"/>
      <c r="O70" s="24"/>
      <c r="P70" s="24"/>
      <c r="Q70" s="24"/>
      <c r="R70" s="24"/>
      <c r="S70" s="24"/>
      <c r="T70" s="24"/>
      <c r="U70" s="24"/>
      <c r="V70" s="24"/>
      <c r="W70" s="24"/>
      <c r="X70" s="24"/>
      <c r="Y70" s="24"/>
      <c r="Z70" s="79"/>
      <c r="AA70" s="79"/>
      <c r="AB70" s="79"/>
      <c r="AC70" s="79"/>
      <c r="AD70" s="79"/>
      <c r="AE70" s="79"/>
      <c r="AF70" s="79"/>
      <c r="AG70" s="79"/>
      <c r="AH70" s="79"/>
      <c r="AI70" s="79"/>
      <c r="AJ70" s="79"/>
      <c r="AK70" s="79"/>
      <c r="AL70" s="79"/>
      <c r="AM70" s="79"/>
      <c r="AN70" s="79"/>
      <c r="AO70" s="79"/>
      <c r="AP70" s="79"/>
      <c r="AQ70" s="79"/>
      <c r="AR70" s="79"/>
      <c r="AS70" s="79"/>
      <c r="AT70" s="79"/>
    </row>
    <row r="71" spans="1:46">
      <c r="A71" s="79"/>
      <c r="G71" s="85"/>
      <c r="I71" s="24"/>
      <c r="J71" s="24"/>
      <c r="K71" s="24"/>
      <c r="L71" s="24"/>
      <c r="M71" s="24"/>
      <c r="N71" s="24"/>
      <c r="O71" s="24"/>
      <c r="P71" s="24"/>
      <c r="Q71" s="24"/>
      <c r="R71" s="24"/>
      <c r="S71" s="24"/>
      <c r="T71" s="24"/>
      <c r="U71" s="24"/>
      <c r="V71" s="24"/>
      <c r="W71" s="24"/>
      <c r="X71" s="24"/>
      <c r="Y71" s="24"/>
      <c r="Z71" s="79"/>
      <c r="AA71" s="79"/>
      <c r="AB71" s="79"/>
      <c r="AC71" s="79"/>
      <c r="AD71" s="79"/>
      <c r="AE71" s="79"/>
      <c r="AF71" s="79"/>
      <c r="AG71" s="79"/>
      <c r="AH71" s="79"/>
      <c r="AI71" s="79"/>
      <c r="AJ71" s="79"/>
      <c r="AK71" s="79"/>
      <c r="AL71" s="79"/>
      <c r="AM71" s="79"/>
      <c r="AN71" s="79"/>
      <c r="AO71" s="79"/>
      <c r="AP71" s="79"/>
      <c r="AQ71" s="79"/>
      <c r="AR71" s="79"/>
      <c r="AS71" s="79"/>
      <c r="AT71" s="79"/>
    </row>
    <row r="72" spans="1:46">
      <c r="A72" s="79"/>
      <c r="G72" s="85"/>
      <c r="I72" s="24"/>
      <c r="J72" s="24"/>
      <c r="K72" s="24"/>
      <c r="L72" s="24"/>
      <c r="M72" s="24"/>
      <c r="N72" s="24"/>
      <c r="O72" s="24"/>
      <c r="P72" s="24"/>
      <c r="Q72" s="24"/>
      <c r="R72" s="24"/>
      <c r="S72" s="24"/>
      <c r="T72" s="24"/>
      <c r="U72" s="24"/>
      <c r="V72" s="24"/>
      <c r="W72" s="24"/>
      <c r="X72" s="24"/>
      <c r="Y72" s="24"/>
      <c r="Z72" s="79"/>
      <c r="AA72" s="79"/>
      <c r="AB72" s="79"/>
      <c r="AC72" s="79"/>
      <c r="AD72" s="79"/>
      <c r="AE72" s="79"/>
      <c r="AF72" s="79"/>
      <c r="AG72" s="79"/>
      <c r="AH72" s="79"/>
      <c r="AI72" s="79"/>
      <c r="AJ72" s="79"/>
      <c r="AK72" s="79"/>
      <c r="AL72" s="79"/>
      <c r="AM72" s="79"/>
      <c r="AN72" s="79"/>
      <c r="AO72" s="79"/>
      <c r="AP72" s="79"/>
      <c r="AQ72" s="79"/>
      <c r="AR72" s="79"/>
      <c r="AS72" s="79"/>
      <c r="AT72" s="79"/>
    </row>
    <row r="73" spans="1:46">
      <c r="A73" s="79"/>
      <c r="G73" s="85"/>
      <c r="I73" s="24"/>
      <c r="J73" s="24"/>
      <c r="K73" s="24"/>
      <c r="L73" s="24"/>
      <c r="M73" s="24"/>
      <c r="N73" s="24"/>
      <c r="O73" s="24"/>
      <c r="P73" s="24"/>
      <c r="Q73" s="24"/>
      <c r="R73" s="24"/>
      <c r="S73" s="24"/>
      <c r="T73" s="24"/>
      <c r="U73" s="24"/>
      <c r="V73" s="24"/>
      <c r="W73" s="24"/>
      <c r="X73" s="24"/>
      <c r="Y73" s="24"/>
      <c r="Z73" s="79"/>
      <c r="AA73" s="79"/>
      <c r="AB73" s="79"/>
      <c r="AC73" s="79"/>
      <c r="AD73" s="79"/>
      <c r="AE73" s="79"/>
      <c r="AF73" s="79"/>
      <c r="AG73" s="79"/>
      <c r="AH73" s="79"/>
      <c r="AI73" s="79"/>
      <c r="AJ73" s="79"/>
      <c r="AK73" s="79"/>
      <c r="AL73" s="79"/>
      <c r="AM73" s="79"/>
      <c r="AN73" s="79"/>
      <c r="AO73" s="79"/>
      <c r="AP73" s="79"/>
      <c r="AQ73" s="79"/>
      <c r="AR73" s="79"/>
      <c r="AS73" s="79"/>
      <c r="AT73" s="79"/>
    </row>
    <row r="74" spans="1:46">
      <c r="A74" s="79"/>
      <c r="G74" s="85"/>
      <c r="I74" s="24"/>
      <c r="J74" s="24"/>
      <c r="K74" s="24"/>
      <c r="L74" s="24"/>
      <c r="M74" s="24"/>
      <c r="N74" s="24"/>
      <c r="O74" s="24"/>
      <c r="P74" s="24"/>
      <c r="Q74" s="24"/>
      <c r="R74" s="24"/>
      <c r="S74" s="24"/>
      <c r="T74" s="24"/>
      <c r="U74" s="24"/>
      <c r="V74" s="24"/>
      <c r="W74" s="24"/>
      <c r="X74" s="24"/>
      <c r="Y74" s="24"/>
      <c r="Z74" s="79"/>
      <c r="AA74" s="79"/>
      <c r="AB74" s="79"/>
      <c r="AC74" s="79"/>
      <c r="AD74" s="79"/>
      <c r="AE74" s="79"/>
      <c r="AF74" s="79"/>
      <c r="AG74" s="79"/>
      <c r="AH74" s="79"/>
      <c r="AI74" s="79"/>
      <c r="AJ74" s="79"/>
      <c r="AK74" s="79"/>
      <c r="AL74" s="79"/>
      <c r="AM74" s="79"/>
      <c r="AN74" s="79"/>
      <c r="AO74" s="79"/>
      <c r="AP74" s="79"/>
      <c r="AQ74" s="79"/>
      <c r="AR74" s="79"/>
      <c r="AS74" s="79"/>
      <c r="AT74" s="79"/>
    </row>
    <row r="75" spans="1:46">
      <c r="A75" s="79"/>
      <c r="G75" s="85"/>
      <c r="I75" s="24"/>
      <c r="J75" s="24"/>
      <c r="K75" s="24"/>
      <c r="L75" s="24"/>
      <c r="M75" s="24"/>
      <c r="N75" s="24"/>
      <c r="O75" s="24"/>
      <c r="P75" s="24"/>
      <c r="Q75" s="24"/>
      <c r="R75" s="24"/>
      <c r="S75" s="24"/>
      <c r="T75" s="24"/>
      <c r="U75" s="24"/>
      <c r="V75" s="24"/>
      <c r="W75" s="24"/>
      <c r="X75" s="24"/>
      <c r="Y75" s="24"/>
      <c r="Z75" s="79"/>
      <c r="AA75" s="79"/>
      <c r="AB75" s="79"/>
      <c r="AC75" s="79"/>
      <c r="AD75" s="79"/>
      <c r="AE75" s="79"/>
      <c r="AF75" s="79"/>
      <c r="AG75" s="79"/>
      <c r="AH75" s="79"/>
      <c r="AI75" s="79"/>
      <c r="AJ75" s="79"/>
      <c r="AK75" s="79"/>
      <c r="AL75" s="79"/>
      <c r="AM75" s="79"/>
      <c r="AN75" s="79"/>
      <c r="AO75" s="79"/>
      <c r="AP75" s="79"/>
      <c r="AQ75" s="79"/>
      <c r="AR75" s="79"/>
      <c r="AS75" s="79"/>
      <c r="AT75" s="79"/>
    </row>
    <row r="76" spans="1:46">
      <c r="A76" s="79"/>
      <c r="G76" s="85"/>
      <c r="I76" s="24"/>
      <c r="J76" s="24"/>
      <c r="K76" s="24"/>
      <c r="L76" s="24"/>
      <c r="M76" s="24"/>
      <c r="N76" s="24"/>
      <c r="O76" s="24"/>
      <c r="P76" s="24"/>
      <c r="Q76" s="24"/>
      <c r="R76" s="24"/>
      <c r="S76" s="24"/>
      <c r="T76" s="24"/>
      <c r="U76" s="24"/>
      <c r="V76" s="24"/>
      <c r="W76" s="24"/>
      <c r="X76" s="24"/>
      <c r="Y76" s="24"/>
      <c r="Z76" s="79"/>
      <c r="AA76" s="79"/>
      <c r="AB76" s="79"/>
      <c r="AC76" s="79"/>
      <c r="AD76" s="79"/>
      <c r="AE76" s="79"/>
      <c r="AF76" s="79"/>
      <c r="AG76" s="79"/>
      <c r="AH76" s="79"/>
      <c r="AI76" s="79"/>
      <c r="AJ76" s="79"/>
      <c r="AK76" s="79"/>
      <c r="AL76" s="79"/>
      <c r="AM76" s="79"/>
      <c r="AN76" s="79"/>
      <c r="AO76" s="79"/>
      <c r="AP76" s="79"/>
      <c r="AQ76" s="79"/>
      <c r="AR76" s="79"/>
      <c r="AS76" s="79"/>
      <c r="AT76" s="79"/>
    </row>
    <row r="77" spans="1:46">
      <c r="A77" s="79"/>
      <c r="G77" s="85"/>
      <c r="I77" s="24"/>
      <c r="J77" s="24"/>
      <c r="K77" s="24"/>
      <c r="L77" s="24"/>
      <c r="M77" s="24"/>
      <c r="N77" s="24"/>
      <c r="O77" s="24"/>
      <c r="P77" s="24"/>
      <c r="Q77" s="24"/>
      <c r="R77" s="24"/>
      <c r="S77" s="24"/>
      <c r="T77" s="24"/>
      <c r="U77" s="24"/>
      <c r="V77" s="24"/>
      <c r="W77" s="24"/>
      <c r="X77" s="24"/>
      <c r="Y77" s="24"/>
      <c r="Z77" s="79"/>
      <c r="AA77" s="79"/>
      <c r="AB77" s="79"/>
      <c r="AC77" s="79"/>
      <c r="AD77" s="79"/>
      <c r="AE77" s="79"/>
      <c r="AF77" s="79"/>
      <c r="AG77" s="79"/>
      <c r="AH77" s="79"/>
      <c r="AI77" s="79"/>
      <c r="AJ77" s="79"/>
      <c r="AK77" s="79"/>
      <c r="AL77" s="79"/>
      <c r="AM77" s="79"/>
      <c r="AN77" s="79"/>
      <c r="AO77" s="79"/>
      <c r="AP77" s="79"/>
      <c r="AQ77" s="79"/>
      <c r="AR77" s="79"/>
      <c r="AS77" s="79"/>
      <c r="AT77" s="79"/>
    </row>
    <row r="78" spans="1:46">
      <c r="A78" s="79"/>
      <c r="G78" s="85"/>
      <c r="I78" s="24"/>
      <c r="J78" s="24"/>
      <c r="K78" s="24"/>
      <c r="L78" s="24"/>
      <c r="M78" s="24"/>
      <c r="N78" s="24"/>
      <c r="O78" s="24"/>
      <c r="P78" s="24"/>
      <c r="Q78" s="24"/>
      <c r="R78" s="24"/>
      <c r="S78" s="24"/>
      <c r="T78" s="24"/>
      <c r="U78" s="24"/>
      <c r="V78" s="24"/>
      <c r="W78" s="24"/>
      <c r="X78" s="24"/>
      <c r="Y78" s="24"/>
      <c r="Z78" s="79"/>
      <c r="AA78" s="79"/>
      <c r="AB78" s="79"/>
      <c r="AC78" s="79"/>
      <c r="AD78" s="79"/>
      <c r="AE78" s="79"/>
      <c r="AF78" s="79"/>
      <c r="AG78" s="79"/>
      <c r="AH78" s="79"/>
      <c r="AI78" s="79"/>
      <c r="AJ78" s="79"/>
      <c r="AK78" s="79"/>
      <c r="AL78" s="79"/>
      <c r="AM78" s="79"/>
      <c r="AN78" s="79"/>
      <c r="AO78" s="79"/>
      <c r="AP78" s="79"/>
      <c r="AQ78" s="79"/>
      <c r="AR78" s="79"/>
      <c r="AS78" s="79"/>
      <c r="AT78" s="79"/>
    </row>
    <row r="79" spans="1:46">
      <c r="A79" s="79"/>
      <c r="G79" s="85"/>
      <c r="I79" s="24"/>
      <c r="J79" s="24"/>
      <c r="K79" s="24"/>
      <c r="L79" s="24"/>
      <c r="M79" s="24"/>
      <c r="N79" s="24"/>
      <c r="O79" s="24"/>
      <c r="P79" s="24"/>
      <c r="Q79" s="24"/>
      <c r="R79" s="24"/>
      <c r="S79" s="24"/>
      <c r="T79" s="24"/>
      <c r="U79" s="24"/>
      <c r="V79" s="24"/>
      <c r="W79" s="24"/>
      <c r="X79" s="24"/>
      <c r="Y79" s="24"/>
      <c r="Z79" s="79"/>
      <c r="AA79" s="79"/>
      <c r="AB79" s="79"/>
      <c r="AC79" s="79"/>
      <c r="AD79" s="79"/>
      <c r="AE79" s="79"/>
      <c r="AF79" s="79"/>
      <c r="AG79" s="79"/>
      <c r="AH79" s="79"/>
      <c r="AI79" s="79"/>
      <c r="AJ79" s="79"/>
      <c r="AK79" s="79"/>
      <c r="AL79" s="79"/>
      <c r="AM79" s="79"/>
      <c r="AN79" s="79"/>
      <c r="AO79" s="79"/>
      <c r="AP79" s="79"/>
      <c r="AQ79" s="79"/>
      <c r="AR79" s="79"/>
      <c r="AS79" s="79"/>
      <c r="AT79" s="79"/>
    </row>
    <row r="80" spans="1:46">
      <c r="A80" s="79"/>
      <c r="G80" s="85"/>
      <c r="I80" s="24"/>
      <c r="J80" s="24"/>
      <c r="K80" s="24"/>
      <c r="L80" s="24"/>
      <c r="M80" s="24"/>
      <c r="N80" s="24"/>
      <c r="O80" s="24"/>
      <c r="P80" s="24"/>
      <c r="Q80" s="24"/>
      <c r="R80" s="24"/>
      <c r="S80" s="24"/>
      <c r="T80" s="24"/>
      <c r="U80" s="24"/>
      <c r="V80" s="24"/>
      <c r="W80" s="24"/>
      <c r="X80" s="24"/>
      <c r="Y80" s="24"/>
      <c r="Z80" s="79"/>
      <c r="AA80" s="79"/>
      <c r="AB80" s="79"/>
      <c r="AC80" s="79"/>
      <c r="AD80" s="79"/>
      <c r="AE80" s="79"/>
      <c r="AF80" s="79"/>
      <c r="AG80" s="79"/>
      <c r="AH80" s="79"/>
      <c r="AI80" s="79"/>
      <c r="AJ80" s="79"/>
      <c r="AK80" s="79"/>
      <c r="AL80" s="79"/>
      <c r="AM80" s="79"/>
      <c r="AN80" s="79"/>
      <c r="AO80" s="79"/>
      <c r="AP80" s="79"/>
      <c r="AQ80" s="79"/>
      <c r="AR80" s="79"/>
      <c r="AS80" s="79"/>
      <c r="AT80" s="79"/>
    </row>
    <row r="81" spans="1:46">
      <c r="A81" s="79"/>
      <c r="G81" s="85"/>
      <c r="I81" s="24"/>
      <c r="J81" s="24"/>
      <c r="K81" s="24"/>
      <c r="L81" s="24"/>
      <c r="M81" s="24"/>
      <c r="N81" s="24"/>
      <c r="O81" s="24"/>
      <c r="P81" s="24"/>
      <c r="Q81" s="24"/>
      <c r="R81" s="24"/>
      <c r="S81" s="24"/>
      <c r="T81" s="24"/>
      <c r="U81" s="24"/>
      <c r="V81" s="24"/>
      <c r="W81" s="24"/>
      <c r="X81" s="24"/>
      <c r="Y81" s="24"/>
      <c r="Z81" s="79"/>
      <c r="AA81" s="79"/>
      <c r="AB81" s="79"/>
      <c r="AC81" s="79"/>
      <c r="AD81" s="79"/>
      <c r="AE81" s="79"/>
      <c r="AF81" s="79"/>
      <c r="AG81" s="79"/>
      <c r="AH81" s="79"/>
      <c r="AI81" s="79"/>
      <c r="AJ81" s="79"/>
      <c r="AK81" s="79"/>
      <c r="AL81" s="79"/>
      <c r="AM81" s="79"/>
      <c r="AN81" s="79"/>
      <c r="AO81" s="79"/>
      <c r="AP81" s="79"/>
      <c r="AQ81" s="79"/>
      <c r="AR81" s="79"/>
      <c r="AS81" s="79"/>
      <c r="AT81" s="79"/>
    </row>
    <row r="82" spans="1:46">
      <c r="A82" s="79"/>
      <c r="G82" s="85"/>
      <c r="I82" s="24"/>
      <c r="J82" s="24"/>
      <c r="K82" s="24"/>
      <c r="L82" s="24"/>
      <c r="M82" s="24"/>
      <c r="N82" s="24"/>
      <c r="O82" s="24"/>
      <c r="P82" s="24"/>
      <c r="Q82" s="24"/>
      <c r="R82" s="24"/>
      <c r="S82" s="24"/>
      <c r="T82" s="24"/>
      <c r="U82" s="24"/>
      <c r="V82" s="24"/>
      <c r="W82" s="24"/>
      <c r="X82" s="24"/>
      <c r="Y82" s="24"/>
      <c r="Z82" s="79"/>
      <c r="AA82" s="79"/>
      <c r="AB82" s="79"/>
      <c r="AC82" s="79"/>
      <c r="AD82" s="79"/>
      <c r="AE82" s="79"/>
      <c r="AF82" s="79"/>
      <c r="AG82" s="79"/>
      <c r="AH82" s="79"/>
      <c r="AI82" s="79"/>
      <c r="AJ82" s="79"/>
      <c r="AK82" s="79"/>
      <c r="AL82" s="79"/>
      <c r="AM82" s="79"/>
      <c r="AN82" s="79"/>
      <c r="AO82" s="79"/>
      <c r="AP82" s="79"/>
      <c r="AQ82" s="79"/>
      <c r="AR82" s="79"/>
      <c r="AS82" s="79"/>
      <c r="AT82" s="79"/>
    </row>
    <row r="83" spans="1:46">
      <c r="A83" s="79"/>
      <c r="G83" s="85"/>
      <c r="I83" s="24"/>
      <c r="J83" s="24"/>
      <c r="K83" s="24"/>
      <c r="L83" s="24"/>
      <c r="M83" s="24"/>
      <c r="N83" s="24"/>
      <c r="O83" s="24"/>
      <c r="P83" s="24"/>
      <c r="Q83" s="24"/>
      <c r="R83" s="24"/>
      <c r="S83" s="24"/>
      <c r="T83" s="24"/>
      <c r="U83" s="24"/>
      <c r="V83" s="24"/>
      <c r="W83" s="24"/>
      <c r="X83" s="24"/>
      <c r="Y83" s="24"/>
      <c r="Z83" s="79"/>
      <c r="AA83" s="79"/>
      <c r="AB83" s="79"/>
      <c r="AC83" s="79"/>
      <c r="AD83" s="79"/>
      <c r="AE83" s="79"/>
      <c r="AF83" s="79"/>
      <c r="AG83" s="79"/>
      <c r="AH83" s="79"/>
      <c r="AI83" s="79"/>
      <c r="AJ83" s="79"/>
      <c r="AK83" s="79"/>
      <c r="AL83" s="79"/>
      <c r="AM83" s="79"/>
      <c r="AN83" s="79"/>
      <c r="AO83" s="79"/>
      <c r="AP83" s="79"/>
      <c r="AQ83" s="79"/>
      <c r="AR83" s="79"/>
      <c r="AS83" s="79"/>
      <c r="AT83" s="79"/>
    </row>
  </sheetData>
  <mergeCells count="157">
    <mergeCell ref="B55:F55"/>
    <mergeCell ref="AO52:AP52"/>
    <mergeCell ref="AQ52:AR52"/>
    <mergeCell ref="AS52:AT52"/>
    <mergeCell ref="B53:F53"/>
    <mergeCell ref="B54:F54"/>
    <mergeCell ref="AE52:AF52"/>
    <mergeCell ref="AG52:AH52"/>
    <mergeCell ref="AI52:AJ52"/>
    <mergeCell ref="AK52:AL52"/>
    <mergeCell ref="AM52:AN52"/>
    <mergeCell ref="AA19:AB19"/>
    <mergeCell ref="AC19:AD19"/>
    <mergeCell ref="B52:F52"/>
    <mergeCell ref="G52:H52"/>
    <mergeCell ref="I52:J52"/>
    <mergeCell ref="K52:L52"/>
    <mergeCell ref="M52:N52"/>
    <mergeCell ref="O52:P52"/>
    <mergeCell ref="Q52:R52"/>
    <mergeCell ref="S52:T52"/>
    <mergeCell ref="U52:V52"/>
    <mergeCell ref="W52:X52"/>
    <mergeCell ref="Y52:Z52"/>
    <mergeCell ref="AA52:AB52"/>
    <mergeCell ref="AC52:AD52"/>
    <mergeCell ref="AA25:AB25"/>
    <mergeCell ref="AC25:AD25"/>
    <mergeCell ref="AA32:AB32"/>
    <mergeCell ref="W45:X45"/>
    <mergeCell ref="O38:P38"/>
    <mergeCell ref="O45:P45"/>
    <mergeCell ref="Q45:R45"/>
    <mergeCell ref="S45:T45"/>
    <mergeCell ref="U45:V45"/>
    <mergeCell ref="AS32:AT32"/>
    <mergeCell ref="AC32:AD32"/>
    <mergeCell ref="AE32:AF32"/>
    <mergeCell ref="AG32:AH32"/>
    <mergeCell ref="AI32:AJ32"/>
    <mergeCell ref="AK32:AL32"/>
    <mergeCell ref="AM32:AN32"/>
    <mergeCell ref="AQ19:AR19"/>
    <mergeCell ref="AS19:AT19"/>
    <mergeCell ref="AE19:AF19"/>
    <mergeCell ref="AG19:AH19"/>
    <mergeCell ref="AI19:AJ19"/>
    <mergeCell ref="AK19:AL19"/>
    <mergeCell ref="AM19:AN19"/>
    <mergeCell ref="AO19:AP19"/>
    <mergeCell ref="AS25:AT25"/>
    <mergeCell ref="AE25:AF25"/>
    <mergeCell ref="AG25:AH25"/>
    <mergeCell ref="AI25:AJ25"/>
    <mergeCell ref="AK25:AL25"/>
    <mergeCell ref="AM25:AN25"/>
    <mergeCell ref="AO25:AP25"/>
    <mergeCell ref="AQ25:AR25"/>
    <mergeCell ref="S19:T19"/>
    <mergeCell ref="U19:V19"/>
    <mergeCell ref="AM45:AN45"/>
    <mergeCell ref="AO45:AP45"/>
    <mergeCell ref="AQ45:AR45"/>
    <mergeCell ref="AS45:AT45"/>
    <mergeCell ref="AA45:AB45"/>
    <mergeCell ref="AC45:AD45"/>
    <mergeCell ref="AE45:AF45"/>
    <mergeCell ref="AG45:AH45"/>
    <mergeCell ref="AI45:AJ45"/>
    <mergeCell ref="AK45:AL45"/>
    <mergeCell ref="AS38:AT38"/>
    <mergeCell ref="AA38:AB38"/>
    <mergeCell ref="AC38:AD38"/>
    <mergeCell ref="AE38:AF38"/>
    <mergeCell ref="AG38:AH38"/>
    <mergeCell ref="AI38:AJ38"/>
    <mergeCell ref="AK38:AL38"/>
    <mergeCell ref="AM38:AN38"/>
    <mergeCell ref="AO38:AP38"/>
    <mergeCell ref="AQ38:AR38"/>
    <mergeCell ref="AO32:AP32"/>
    <mergeCell ref="AQ32:AR32"/>
    <mergeCell ref="Y19:Z19"/>
    <mergeCell ref="M32:N32"/>
    <mergeCell ref="M45:N45"/>
    <mergeCell ref="M25:N25"/>
    <mergeCell ref="O25:P25"/>
    <mergeCell ref="Q25:R25"/>
    <mergeCell ref="S25:T25"/>
    <mergeCell ref="U25:V25"/>
    <mergeCell ref="B14:I14"/>
    <mergeCell ref="B15:I15"/>
    <mergeCell ref="B16:I16"/>
    <mergeCell ref="B17:I17"/>
    <mergeCell ref="O32:P32"/>
    <mergeCell ref="Q32:R32"/>
    <mergeCell ref="S32:T32"/>
    <mergeCell ref="U32:V32"/>
    <mergeCell ref="W32:X32"/>
    <mergeCell ref="W19:X19"/>
    <mergeCell ref="G25:H25"/>
    <mergeCell ref="I25:J25"/>
    <mergeCell ref="W25:X25"/>
    <mergeCell ref="M19:N19"/>
    <mergeCell ref="O19:P19"/>
    <mergeCell ref="Q19:R19"/>
    <mergeCell ref="Y25:Z25"/>
    <mergeCell ref="B38:F38"/>
    <mergeCell ref="B40:F40"/>
    <mergeCell ref="B39:F39"/>
    <mergeCell ref="B43:F43"/>
    <mergeCell ref="B36:F36"/>
    <mergeCell ref="Y38:Z38"/>
    <mergeCell ref="Y45:Z45"/>
    <mergeCell ref="Y32:Z32"/>
    <mergeCell ref="M38:N38"/>
    <mergeCell ref="Q38:R38"/>
    <mergeCell ref="S38:T38"/>
    <mergeCell ref="U38:V38"/>
    <mergeCell ref="W38:X38"/>
    <mergeCell ref="I45:J45"/>
    <mergeCell ref="K45:L45"/>
    <mergeCell ref="G19:H19"/>
    <mergeCell ref="I19:J19"/>
    <mergeCell ref="K19:L19"/>
    <mergeCell ref="G32:H32"/>
    <mergeCell ref="I32:J32"/>
    <mergeCell ref="K32:L32"/>
    <mergeCell ref="G45:H45"/>
    <mergeCell ref="K25:L25"/>
    <mergeCell ref="G38:H38"/>
    <mergeCell ref="I38:J38"/>
    <mergeCell ref="K38:L38"/>
    <mergeCell ref="B4:H4"/>
    <mergeCell ref="B26:F26"/>
    <mergeCell ref="B25:F25"/>
    <mergeCell ref="B27:F27"/>
    <mergeCell ref="B28:F28"/>
    <mergeCell ref="B50:F50"/>
    <mergeCell ref="B49:F49"/>
    <mergeCell ref="B48:F48"/>
    <mergeCell ref="B47:F47"/>
    <mergeCell ref="B46:F46"/>
    <mergeCell ref="B29:F29"/>
    <mergeCell ref="B19:F19"/>
    <mergeCell ref="B23:F23"/>
    <mergeCell ref="B20:F20"/>
    <mergeCell ref="B21:F21"/>
    <mergeCell ref="B22:F22"/>
    <mergeCell ref="B42:F42"/>
    <mergeCell ref="B41:F41"/>
    <mergeCell ref="B30:F30"/>
    <mergeCell ref="B32:F32"/>
    <mergeCell ref="B33:F33"/>
    <mergeCell ref="B34:F34"/>
    <mergeCell ref="B35:F35"/>
    <mergeCell ref="B45:F45"/>
  </mergeCells>
  <conditionalFormatting sqref="H46:H50 H26:H31 H33:H37 H39:H44 J46:J50 J26:J31 J33:J37 J39:J44 L46:L50 L26:L31 L33:L37 L39:L44 N46:N50 N26:N31 N33:N37 N39:N44 P46:P50 P26:P31 P33:P37 P39:P44 R46:R50 R26:R31 R33:R37 R39:R44 T46:T50 T33:T37 T39:T44 H20:H24 J20:J23 L20:L24 N20:N24 P20:P24 R20:R24 T20:T24 V20:V24 X20:X24 Z20:Z24 T26:T31 V26:V31 V33:V37 V39:V44 V46:V50 X26:X31 X33:X37 X39:X44 X46:X50 Z26:Z31 Z33:Z37 Z39:Z44 Z46:Z50">
    <cfRule type="containsText" dxfId="385" priority="244" operator="containsText" text="Green">
      <formula>NOT(ISERROR(SEARCH("Green",H20)))</formula>
    </cfRule>
    <cfRule type="containsText" dxfId="384" priority="245" operator="containsText" text="Yellow">
      <formula>NOT(ISERROR(SEARCH("Yellow",H20)))</formula>
    </cfRule>
    <cfRule type="containsText" dxfId="383" priority="246" operator="containsText" text="Red">
      <formula>NOT(ISERROR(SEARCH("Red",H20)))</formula>
    </cfRule>
  </conditionalFormatting>
  <conditionalFormatting sqref="AJ26 AJ37 AJ44 AL26 AL37 AL44 AN26 AN37 AN44 AP26 AP37 AP44 AR26 AR37 AR44 AT26 AT37 AT44 AF24 AH24 AJ24 AL24 AN24 AP24 AR24 AT24 AB24 AB26:AB31 AB33:AB37 AB39:AB44 AB46:AB50 AD26:AD31 AD33:AD37 AD39:AD44 AD46:AD50 AF26:AF31 AF33:AF37 AF39:AF44 AF46:AF50 AH26:AH31 AH33:AH37 AH39:AH44 AH46:AH50 AT31 AR31 AP31 AN31 AL31 AJ31">
    <cfRule type="containsText" dxfId="382" priority="91" operator="containsText" text="Green">
      <formula>NOT(ISERROR(SEARCH("Green",AB24)))</formula>
    </cfRule>
    <cfRule type="containsText" dxfId="381" priority="92" operator="containsText" text="Yellow">
      <formula>NOT(ISERROR(SEARCH("Yellow",AB24)))</formula>
    </cfRule>
    <cfRule type="containsText" dxfId="380" priority="93" operator="containsText" text="Red">
      <formula>NOT(ISERROR(SEARCH("Red",AB24)))</formula>
    </cfRule>
  </conditionalFormatting>
  <conditionalFormatting sqref="H53:H55 J53:J55 L53:L55 N53:N55 P53:P55 R53:R55 T53:T55 V53:V55 X53:X55 Z53:Z55">
    <cfRule type="containsText" dxfId="379" priority="82" operator="containsText" text="Green">
      <formula>NOT(ISERROR(SEARCH("Green",H53)))</formula>
    </cfRule>
    <cfRule type="containsText" dxfId="378" priority="83" operator="containsText" text="Yellow">
      <formula>NOT(ISERROR(SEARCH("Yellow",H53)))</formula>
    </cfRule>
    <cfRule type="containsText" dxfId="377" priority="84" operator="containsText" text="Red">
      <formula>NOT(ISERROR(SEARCH("Red",H53)))</formula>
    </cfRule>
  </conditionalFormatting>
  <conditionalFormatting sqref="AB53:AB55">
    <cfRule type="containsText" dxfId="376" priority="76" operator="containsText" text="Green">
      <formula>NOT(ISERROR(SEARCH("Green",AB53)))</formula>
    </cfRule>
    <cfRule type="containsText" dxfId="375" priority="77" operator="containsText" text="Yellow">
      <formula>NOT(ISERROR(SEARCH("Yellow",AB53)))</formula>
    </cfRule>
    <cfRule type="containsText" dxfId="374" priority="78" operator="containsText" text="Red">
      <formula>NOT(ISERROR(SEARCH("Red",AB53)))</formula>
    </cfRule>
  </conditionalFormatting>
  <conditionalFormatting sqref="AT53:AT55">
    <cfRule type="containsText" dxfId="373" priority="49" operator="containsText" text="Green">
      <formula>NOT(ISERROR(SEARCH("Green",AT53)))</formula>
    </cfRule>
    <cfRule type="containsText" dxfId="372" priority="50" operator="containsText" text="Yellow">
      <formula>NOT(ISERROR(SEARCH("Yellow",AT53)))</formula>
    </cfRule>
    <cfRule type="containsText" dxfId="371" priority="51" operator="containsText" text="Red">
      <formula>NOT(ISERROR(SEARCH("Red",AT53)))</formula>
    </cfRule>
  </conditionalFormatting>
  <conditionalFormatting sqref="AD53:AD55">
    <cfRule type="containsText" dxfId="370" priority="73" operator="containsText" text="Green">
      <formula>NOT(ISERROR(SEARCH("Green",AD53)))</formula>
    </cfRule>
    <cfRule type="containsText" dxfId="369" priority="74" operator="containsText" text="Yellow">
      <formula>NOT(ISERROR(SEARCH("Yellow",AD53)))</formula>
    </cfRule>
    <cfRule type="containsText" dxfId="368" priority="75" operator="containsText" text="Red">
      <formula>NOT(ISERROR(SEARCH("Red",AD53)))</formula>
    </cfRule>
  </conditionalFormatting>
  <conditionalFormatting sqref="AF53:AF55">
    <cfRule type="containsText" dxfId="367" priority="70" operator="containsText" text="Green">
      <formula>NOT(ISERROR(SEARCH("Green",AF53)))</formula>
    </cfRule>
    <cfRule type="containsText" dxfId="366" priority="71" operator="containsText" text="Yellow">
      <formula>NOT(ISERROR(SEARCH("Yellow",AF53)))</formula>
    </cfRule>
    <cfRule type="containsText" dxfId="365" priority="72" operator="containsText" text="Red">
      <formula>NOT(ISERROR(SEARCH("Red",AF53)))</formula>
    </cfRule>
  </conditionalFormatting>
  <conditionalFormatting sqref="AH53:AH55">
    <cfRule type="containsText" dxfId="364" priority="67" operator="containsText" text="Green">
      <formula>NOT(ISERROR(SEARCH("Green",AH53)))</formula>
    </cfRule>
    <cfRule type="containsText" dxfId="363" priority="68" operator="containsText" text="Yellow">
      <formula>NOT(ISERROR(SEARCH("Yellow",AH53)))</formula>
    </cfRule>
    <cfRule type="containsText" dxfId="362" priority="69" operator="containsText" text="Red">
      <formula>NOT(ISERROR(SEARCH("Red",AH53)))</formula>
    </cfRule>
  </conditionalFormatting>
  <conditionalFormatting sqref="AJ53:AJ55">
    <cfRule type="containsText" dxfId="361" priority="64" operator="containsText" text="Green">
      <formula>NOT(ISERROR(SEARCH("Green",AJ53)))</formula>
    </cfRule>
    <cfRule type="containsText" dxfId="360" priority="65" operator="containsText" text="Yellow">
      <formula>NOT(ISERROR(SEARCH("Yellow",AJ53)))</formula>
    </cfRule>
    <cfRule type="containsText" dxfId="359" priority="66" operator="containsText" text="Red">
      <formula>NOT(ISERROR(SEARCH("Red",AJ53)))</formula>
    </cfRule>
  </conditionalFormatting>
  <conditionalFormatting sqref="AL53:AL55">
    <cfRule type="containsText" dxfId="358" priority="61" operator="containsText" text="Green">
      <formula>NOT(ISERROR(SEARCH("Green",AL53)))</formula>
    </cfRule>
    <cfRule type="containsText" dxfId="357" priority="62" operator="containsText" text="Yellow">
      <formula>NOT(ISERROR(SEARCH("Yellow",AL53)))</formula>
    </cfRule>
    <cfRule type="containsText" dxfId="356" priority="63" operator="containsText" text="Red">
      <formula>NOT(ISERROR(SEARCH("Red",AL53)))</formula>
    </cfRule>
  </conditionalFormatting>
  <conditionalFormatting sqref="AN53:AN55">
    <cfRule type="containsText" dxfId="355" priority="58" operator="containsText" text="Green">
      <formula>NOT(ISERROR(SEARCH("Green",AN53)))</formula>
    </cfRule>
    <cfRule type="containsText" dxfId="354" priority="59" operator="containsText" text="Yellow">
      <formula>NOT(ISERROR(SEARCH("Yellow",AN53)))</formula>
    </cfRule>
    <cfRule type="containsText" dxfId="353" priority="60" operator="containsText" text="Red">
      <formula>NOT(ISERROR(SEARCH("Red",AN53)))</formula>
    </cfRule>
  </conditionalFormatting>
  <conditionalFormatting sqref="AP53:AP55">
    <cfRule type="containsText" dxfId="352" priority="55" operator="containsText" text="Green">
      <formula>NOT(ISERROR(SEARCH("Green",AP53)))</formula>
    </cfRule>
    <cfRule type="containsText" dxfId="351" priority="56" operator="containsText" text="Yellow">
      <formula>NOT(ISERROR(SEARCH("Yellow",AP53)))</formula>
    </cfRule>
    <cfRule type="containsText" dxfId="350" priority="57" operator="containsText" text="Red">
      <formula>NOT(ISERROR(SEARCH("Red",AP53)))</formula>
    </cfRule>
  </conditionalFormatting>
  <conditionalFormatting sqref="AR53:AR55">
    <cfRule type="containsText" dxfId="349" priority="52" operator="containsText" text="Green">
      <formula>NOT(ISERROR(SEARCH("Green",AR53)))</formula>
    </cfRule>
    <cfRule type="containsText" dxfId="348" priority="53" operator="containsText" text="Yellow">
      <formula>NOT(ISERROR(SEARCH("Yellow",AR53)))</formula>
    </cfRule>
    <cfRule type="containsText" dxfId="347" priority="54" operator="containsText" text="Red">
      <formula>NOT(ISERROR(SEARCH("Red",AR53)))</formula>
    </cfRule>
  </conditionalFormatting>
  <conditionalFormatting sqref="AJ39:AJ43 AL39:AL43 AN39:AN43 AP39:AP43 AR39:AR43 AT39:AT43">
    <cfRule type="containsText" dxfId="346" priority="4" operator="containsText" text="Green">
      <formula>NOT(ISERROR(SEARCH("Green",AJ39)))</formula>
    </cfRule>
    <cfRule type="containsText" dxfId="345" priority="5" operator="containsText" text="Yellow">
      <formula>NOT(ISERROR(SEARCH("Yellow",AJ39)))</formula>
    </cfRule>
    <cfRule type="containsText" dxfId="344" priority="6" operator="containsText" text="Red">
      <formula>NOT(ISERROR(SEARCH("Red",AJ39)))</formula>
    </cfRule>
  </conditionalFormatting>
  <conditionalFormatting sqref="AB20:AB23">
    <cfRule type="containsText" dxfId="343" priority="40" operator="containsText" text="Green">
      <formula>NOT(ISERROR(SEARCH("Green",AB20)))</formula>
    </cfRule>
    <cfRule type="containsText" dxfId="342" priority="41" operator="containsText" text="Yellow">
      <formula>NOT(ISERROR(SEARCH("Yellow",AB20)))</formula>
    </cfRule>
    <cfRule type="containsText" dxfId="341" priority="42" operator="containsText" text="Red">
      <formula>NOT(ISERROR(SEARCH("Red",AB20)))</formula>
    </cfRule>
  </conditionalFormatting>
  <conditionalFormatting sqref="AD20:AD23">
    <cfRule type="containsText" dxfId="340" priority="37" operator="containsText" text="Green">
      <formula>NOT(ISERROR(SEARCH("Green",AD20)))</formula>
    </cfRule>
    <cfRule type="containsText" dxfId="339" priority="38" operator="containsText" text="Yellow">
      <formula>NOT(ISERROR(SEARCH("Yellow",AD20)))</formula>
    </cfRule>
    <cfRule type="containsText" dxfId="338" priority="39" operator="containsText" text="Red">
      <formula>NOT(ISERROR(SEARCH("Red",AD20)))</formula>
    </cfRule>
  </conditionalFormatting>
  <conditionalFormatting sqref="AF20:AF23">
    <cfRule type="containsText" dxfId="337" priority="34" operator="containsText" text="Green">
      <formula>NOT(ISERROR(SEARCH("Green",AF20)))</formula>
    </cfRule>
    <cfRule type="containsText" dxfId="336" priority="35" operator="containsText" text="Yellow">
      <formula>NOT(ISERROR(SEARCH("Yellow",AF20)))</formula>
    </cfRule>
    <cfRule type="containsText" dxfId="335" priority="36" operator="containsText" text="Red">
      <formula>NOT(ISERROR(SEARCH("Red",AF20)))</formula>
    </cfRule>
  </conditionalFormatting>
  <conditionalFormatting sqref="AH20:AH23">
    <cfRule type="containsText" dxfId="334" priority="31" operator="containsText" text="Green">
      <formula>NOT(ISERROR(SEARCH("Green",AH20)))</formula>
    </cfRule>
    <cfRule type="containsText" dxfId="333" priority="32" operator="containsText" text="Yellow">
      <formula>NOT(ISERROR(SEARCH("Yellow",AH20)))</formula>
    </cfRule>
    <cfRule type="containsText" dxfId="332" priority="33" operator="containsText" text="Red">
      <formula>NOT(ISERROR(SEARCH("Red",AH20)))</formula>
    </cfRule>
  </conditionalFormatting>
  <conditionalFormatting sqref="AJ20:AJ23">
    <cfRule type="containsText" dxfId="331" priority="28" operator="containsText" text="Green">
      <formula>NOT(ISERROR(SEARCH("Green",AJ20)))</formula>
    </cfRule>
    <cfRule type="containsText" dxfId="330" priority="29" operator="containsText" text="Yellow">
      <formula>NOT(ISERROR(SEARCH("Yellow",AJ20)))</formula>
    </cfRule>
    <cfRule type="containsText" dxfId="329" priority="30" operator="containsText" text="Red">
      <formula>NOT(ISERROR(SEARCH("Red",AJ20)))</formula>
    </cfRule>
  </conditionalFormatting>
  <conditionalFormatting sqref="AL20:AL23">
    <cfRule type="containsText" dxfId="328" priority="25" operator="containsText" text="Green">
      <formula>NOT(ISERROR(SEARCH("Green",AL20)))</formula>
    </cfRule>
    <cfRule type="containsText" dxfId="327" priority="26" operator="containsText" text="Yellow">
      <formula>NOT(ISERROR(SEARCH("Yellow",AL20)))</formula>
    </cfRule>
    <cfRule type="containsText" dxfId="326" priority="27" operator="containsText" text="Red">
      <formula>NOT(ISERROR(SEARCH("Red",AL20)))</formula>
    </cfRule>
  </conditionalFormatting>
  <conditionalFormatting sqref="AN20:AN23">
    <cfRule type="containsText" dxfId="325" priority="22" operator="containsText" text="Green">
      <formula>NOT(ISERROR(SEARCH("Green",AN20)))</formula>
    </cfRule>
    <cfRule type="containsText" dxfId="324" priority="23" operator="containsText" text="Yellow">
      <formula>NOT(ISERROR(SEARCH("Yellow",AN20)))</formula>
    </cfRule>
    <cfRule type="containsText" dxfId="323" priority="24" operator="containsText" text="Red">
      <formula>NOT(ISERROR(SEARCH("Red",AN20)))</formula>
    </cfRule>
  </conditionalFormatting>
  <conditionalFormatting sqref="AP20:AP23">
    <cfRule type="containsText" dxfId="322" priority="19" operator="containsText" text="Green">
      <formula>NOT(ISERROR(SEARCH("Green",AP20)))</formula>
    </cfRule>
    <cfRule type="containsText" dxfId="321" priority="20" operator="containsText" text="Yellow">
      <formula>NOT(ISERROR(SEARCH("Yellow",AP20)))</formula>
    </cfRule>
    <cfRule type="containsText" dxfId="320" priority="21" operator="containsText" text="Red">
      <formula>NOT(ISERROR(SEARCH("Red",AP20)))</formula>
    </cfRule>
  </conditionalFormatting>
  <conditionalFormatting sqref="AR20:AR23">
    <cfRule type="containsText" dxfId="319" priority="16" operator="containsText" text="Green">
      <formula>NOT(ISERROR(SEARCH("Green",AR20)))</formula>
    </cfRule>
    <cfRule type="containsText" dxfId="318" priority="17" operator="containsText" text="Yellow">
      <formula>NOT(ISERROR(SEARCH("Yellow",AR20)))</formula>
    </cfRule>
    <cfRule type="containsText" dxfId="317" priority="18" operator="containsText" text="Red">
      <formula>NOT(ISERROR(SEARCH("Red",AR20)))</formula>
    </cfRule>
  </conditionalFormatting>
  <conditionalFormatting sqref="AT20:AT23">
    <cfRule type="containsText" dxfId="316" priority="13" operator="containsText" text="Green">
      <formula>NOT(ISERROR(SEARCH("Green",AT20)))</formula>
    </cfRule>
    <cfRule type="containsText" dxfId="315" priority="14" operator="containsText" text="Yellow">
      <formula>NOT(ISERROR(SEARCH("Yellow",AT20)))</formula>
    </cfRule>
    <cfRule type="containsText" dxfId="314" priority="15" operator="containsText" text="Red">
      <formula>NOT(ISERROR(SEARCH("Red",AT20)))</formula>
    </cfRule>
  </conditionalFormatting>
  <conditionalFormatting sqref="AJ46:AJ50 AL46:AL50 AN46:AN50 AP46:AP50 AR46:AR50 AT46:AT50">
    <cfRule type="containsText" dxfId="313" priority="1" operator="containsText" text="Green">
      <formula>NOT(ISERROR(SEARCH("Green",AJ46)))</formula>
    </cfRule>
    <cfRule type="containsText" dxfId="312" priority="2" operator="containsText" text="Yellow">
      <formula>NOT(ISERROR(SEARCH("Yellow",AJ46)))</formula>
    </cfRule>
    <cfRule type="containsText" dxfId="311" priority="3" operator="containsText" text="Red">
      <formula>NOT(ISERROR(SEARCH("Red",AJ46)))</formula>
    </cfRule>
  </conditionalFormatting>
  <conditionalFormatting sqref="AJ27:AJ30 AL27:AL30 AN27:AN30 AP27:AP30 AR27:AR30 AT27:AT30">
    <cfRule type="containsText" dxfId="310" priority="10" operator="containsText" text="Green">
      <formula>NOT(ISERROR(SEARCH("Green",AJ27)))</formula>
    </cfRule>
    <cfRule type="containsText" dxfId="309" priority="11" operator="containsText" text="Yellow">
      <formula>NOT(ISERROR(SEARCH("Yellow",AJ27)))</formula>
    </cfRule>
    <cfRule type="containsText" dxfId="308" priority="12" operator="containsText" text="Red">
      <formula>NOT(ISERROR(SEARCH("Red",AJ27)))</formula>
    </cfRule>
  </conditionalFormatting>
  <conditionalFormatting sqref="AJ33:AJ36 AL33:AL36 AN33:AN36 AP33:AP36 AR33:AR36 AT33:AT36">
    <cfRule type="containsText" dxfId="307" priority="7" operator="containsText" text="Green">
      <formula>NOT(ISERROR(SEARCH("Green",AJ33)))</formula>
    </cfRule>
    <cfRule type="containsText" dxfId="306" priority="8" operator="containsText" text="Yellow">
      <formula>NOT(ISERROR(SEARCH("Yellow",AJ33)))</formula>
    </cfRule>
    <cfRule type="containsText" dxfId="305" priority="9" operator="containsText" text="Red">
      <formula>NOT(ISERROR(SEARCH("Red",AJ33)))</formula>
    </cfRule>
  </conditionalFormatting>
  <dataValidations count="2">
    <dataValidation type="list" allowBlank="1" showInputMessage="1" showErrorMessage="1" sqref="O20:O22 I20:I22 K20:K22 M20:M22 AO20:AO22 Q20:Q22 S20:S22 U20:U22 AA20:AA22 AM20:AM22 G20:G22 AK20:AK22 Y20:Y22 AG33 AE20:AE22 AG20:AG22 AI20:AI22 AS20:AS22 W20:W22 AC20:AC22 AQ20:AQ22" xr:uid="{00000000-0002-0000-0900-000000000000}">
      <formula1>Criticality</formula1>
    </dataValidation>
    <dataValidation type="list" allowBlank="1" showInputMessage="1" showErrorMessage="1" sqref="AK53:AK55 AE26:AE30 AG34:AG36 AE46:AE50 AG26:AG30 AI33:AI36 AA26:AA30 AQ26:AQ30 AC46:AC50 AO53:AO55 Y33:Y36 W33:W36 S53:S55 Q33:Q36 K33:K36 G46:G50 M33:M36 AQ53:AQ55 I33:I36 G26:G30 Q53:Q55 AS46:AS50 I26:I30 K26:K30 M26:M30 Q26:Q30 S26:S30 AG46:AG50 W26:W30 Y26:Y30 AA33:AA36 AC39:AC43 AM53:AM55 AO26:AO30 O26:O30 AI26:AI30 AM26:AM30 AK26:AK30 AE33:AE36 U26:U30 O39:O43 O33:O36 G33:G36 I39:I43 K39:K43 U33:U36 S33:S36 W39:W43 Y39:Y43 AA46:AA50 AS53:AS55 AS26:AS30 AC26:AC30 AE39:AE43 AM33:AM36 AK33:AK36 AO33:AO36 AQ33:AQ36 AQ39:AQ43 AG39:AG43 AI39:AI43 AK39:AK43 AO39:AO43 AM39:AM43 AI46:AI50 AC33:AC36 AS33:AS36 AS39:AS43 AA53:AA55 Y46:Y50 W46:W50 S39:S43 U46:U50 M46:M51 K46:K50 M39:M43 O46:O50 I46:I50 G39:G43 G53:G55 Q39:Q43 M53:M55 Q46:Q50 I53:I55 K53:K56 S46:S50 U39:U43 W53:W55 Y53:Y55 O53:O55 AA39:AA43 AC53:AC55 AE53:AE56 AG53:AG55 AI53:AI55 AK46:AK50 AM46:AM50 AO46:AO50 AQ46:AQ50 U53:U55" xr:uid="{00000000-0002-0000-0900-000001000000}">
      <formula1>Answer</formula1>
    </dataValidation>
  </dataValidations>
  <pageMargins left="0.75" right="0.75" top="1" bottom="1" header="0.5" footer="0.5"/>
  <pageSetup orientation="landscape" verticalDpi="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rgb="FF92D050"/>
    <pageSetUpPr fitToPage="1"/>
  </sheetPr>
  <dimension ref="A1:F56"/>
  <sheetViews>
    <sheetView topLeftCell="A37" zoomScale="60" zoomScaleNormal="60" workbookViewId="0" xr3:uid="{65FA3815-DCC1-5481-872F-D2879ED395ED}">
      <selection activeCell="E41" sqref="E41"/>
    </sheetView>
  </sheetViews>
  <sheetFormatPr defaultRowHeight="12.75"/>
  <cols>
    <col min="1" max="1" width="2.85546875" customWidth="1"/>
    <col min="2" max="2" width="54.5703125" customWidth="1"/>
    <col min="3" max="3" width="35.5703125" customWidth="1"/>
    <col min="4" max="4" width="33" customWidth="1"/>
    <col min="5" max="5" width="35.5703125" customWidth="1"/>
    <col min="6" max="6" width="33.85546875" customWidth="1"/>
  </cols>
  <sheetData>
    <row r="1" spans="1:6" ht="15" customHeight="1">
      <c r="A1" s="79"/>
      <c r="B1" s="79"/>
      <c r="C1" s="79"/>
      <c r="D1" s="79"/>
      <c r="E1" s="79"/>
      <c r="F1" s="79"/>
    </row>
    <row r="2" spans="1:6" ht="33.75" customHeight="1">
      <c r="A2" s="79"/>
      <c r="B2" s="79"/>
      <c r="C2" s="79"/>
      <c r="D2" s="79"/>
      <c r="E2" s="79"/>
      <c r="F2" s="79"/>
    </row>
    <row r="3" spans="1:6">
      <c r="A3" s="79"/>
      <c r="B3" s="79"/>
      <c r="C3" s="79"/>
      <c r="D3" s="79"/>
      <c r="E3" s="79"/>
      <c r="F3" s="79"/>
    </row>
    <row r="4" spans="1:6" ht="15">
      <c r="A4" s="79"/>
      <c r="B4" s="228"/>
      <c r="C4" s="231"/>
      <c r="D4" s="231"/>
      <c r="E4" s="231"/>
      <c r="F4" s="231"/>
    </row>
    <row r="5" spans="1:6" ht="15">
      <c r="A5" s="79"/>
      <c r="B5" s="581" t="s">
        <v>246</v>
      </c>
      <c r="C5" s="233" t="s">
        <v>48</v>
      </c>
      <c r="D5" s="233" t="s">
        <v>49</v>
      </c>
      <c r="E5" s="233" t="s">
        <v>50</v>
      </c>
      <c r="F5" s="233" t="s">
        <v>51</v>
      </c>
    </row>
    <row r="6" spans="1:6" ht="342.75">
      <c r="A6" s="79"/>
      <c r="B6" s="582" t="s">
        <v>276</v>
      </c>
      <c r="C6" s="583" t="s">
        <v>277</v>
      </c>
      <c r="D6" s="584" t="s">
        <v>278</v>
      </c>
      <c r="E6" s="583"/>
      <c r="F6" s="583"/>
    </row>
    <row r="7" spans="1:6" ht="256.5">
      <c r="A7" s="79"/>
      <c r="B7" s="585" t="s">
        <v>279</v>
      </c>
      <c r="C7" s="584" t="s">
        <v>280</v>
      </c>
      <c r="D7" s="584" t="s">
        <v>281</v>
      </c>
      <c r="E7" s="584"/>
      <c r="F7" s="584"/>
    </row>
    <row r="8" spans="1:6" ht="409.5">
      <c r="A8" s="79"/>
      <c r="B8" s="585" t="s">
        <v>282</v>
      </c>
      <c r="C8" s="584" t="s">
        <v>283</v>
      </c>
      <c r="D8" s="584" t="s">
        <v>284</v>
      </c>
      <c r="E8" s="584"/>
      <c r="F8" s="584"/>
    </row>
    <row r="9" spans="1:6" ht="14.25">
      <c r="A9" s="79"/>
      <c r="B9" s="232"/>
      <c r="C9" s="232"/>
      <c r="D9" s="232"/>
      <c r="E9" s="232"/>
      <c r="F9" s="232"/>
    </row>
    <row r="10" spans="1:6" ht="14.25">
      <c r="A10" s="79"/>
      <c r="B10" s="232"/>
      <c r="C10" s="232"/>
      <c r="D10" s="232"/>
      <c r="E10" s="232"/>
      <c r="F10" s="232"/>
    </row>
    <row r="11" spans="1:6" ht="14.25">
      <c r="A11" s="79"/>
      <c r="B11" s="228"/>
      <c r="C11" s="228"/>
      <c r="D11" s="228"/>
      <c r="E11" s="228"/>
      <c r="F11" s="228"/>
    </row>
    <row r="12" spans="1:6" ht="14.25">
      <c r="A12" s="79"/>
      <c r="B12" s="228"/>
      <c r="C12" s="228"/>
      <c r="D12" s="228"/>
      <c r="E12" s="228"/>
      <c r="F12" s="228"/>
    </row>
    <row r="13" spans="1:6" ht="15">
      <c r="A13" s="79"/>
      <c r="B13" s="232"/>
      <c r="C13" s="233"/>
      <c r="D13" s="233"/>
      <c r="E13" s="233"/>
      <c r="F13" s="233"/>
    </row>
    <row r="14" spans="1:6" ht="15">
      <c r="A14" s="79"/>
      <c r="B14" s="586" t="s">
        <v>233</v>
      </c>
      <c r="C14" s="233" t="s">
        <v>48</v>
      </c>
      <c r="D14" s="233" t="s">
        <v>49</v>
      </c>
      <c r="E14" s="233" t="s">
        <v>50</v>
      </c>
      <c r="F14" s="233" t="s">
        <v>51</v>
      </c>
    </row>
    <row r="15" spans="1:6" ht="285">
      <c r="A15" s="79"/>
      <c r="B15" s="587" t="s">
        <v>254</v>
      </c>
      <c r="C15" s="584" t="s">
        <v>285</v>
      </c>
      <c r="D15" s="584" t="s">
        <v>286</v>
      </c>
      <c r="E15" s="584" t="s">
        <v>285</v>
      </c>
      <c r="F15" s="584" t="s">
        <v>287</v>
      </c>
    </row>
    <row r="16" spans="1:6" ht="114">
      <c r="A16" s="79"/>
      <c r="B16" s="587" t="s">
        <v>288</v>
      </c>
      <c r="C16" s="584" t="s">
        <v>289</v>
      </c>
      <c r="D16" s="584" t="s">
        <v>290</v>
      </c>
      <c r="E16" s="584" t="s">
        <v>289</v>
      </c>
      <c r="F16" s="584" t="s">
        <v>291</v>
      </c>
    </row>
    <row r="17" spans="1:6" ht="242.25">
      <c r="A17" s="79"/>
      <c r="B17" s="587" t="s">
        <v>256</v>
      </c>
      <c r="C17" s="584" t="s">
        <v>292</v>
      </c>
      <c r="D17" s="584" t="s">
        <v>293</v>
      </c>
      <c r="E17" s="584" t="s">
        <v>292</v>
      </c>
      <c r="F17" s="584" t="s">
        <v>294</v>
      </c>
    </row>
    <row r="18" spans="1:6" ht="128.25">
      <c r="A18" s="79"/>
      <c r="B18" s="587" t="s">
        <v>295</v>
      </c>
      <c r="C18" s="584" t="s">
        <v>296</v>
      </c>
      <c r="D18" s="584" t="s">
        <v>297</v>
      </c>
      <c r="E18" s="584" t="s">
        <v>296</v>
      </c>
      <c r="F18" s="584" t="s">
        <v>298</v>
      </c>
    </row>
    <row r="19" spans="1:6" ht="179.25" customHeight="1">
      <c r="A19" s="79"/>
      <c r="B19" s="587" t="s">
        <v>299</v>
      </c>
      <c r="C19" s="584" t="s">
        <v>300</v>
      </c>
      <c r="D19" s="584" t="s">
        <v>301</v>
      </c>
      <c r="E19" s="584" t="s">
        <v>302</v>
      </c>
      <c r="F19" s="584" t="s">
        <v>301</v>
      </c>
    </row>
    <row r="20" spans="1:6" ht="15">
      <c r="A20" s="79"/>
      <c r="B20" s="586" t="s">
        <v>234</v>
      </c>
      <c r="C20" s="233" t="s">
        <v>48</v>
      </c>
      <c r="D20" s="233" t="s">
        <v>49</v>
      </c>
      <c r="E20" s="233" t="s">
        <v>50</v>
      </c>
      <c r="F20" s="233" t="s">
        <v>51</v>
      </c>
    </row>
    <row r="21" spans="1:6" ht="128.25">
      <c r="A21" s="79"/>
      <c r="B21" s="587" t="s">
        <v>259</v>
      </c>
      <c r="C21" s="584" t="s">
        <v>303</v>
      </c>
      <c r="D21" s="584" t="s">
        <v>304</v>
      </c>
      <c r="E21" s="584" t="s">
        <v>303</v>
      </c>
      <c r="F21" s="588" t="s">
        <v>305</v>
      </c>
    </row>
    <row r="22" spans="1:6" ht="141.75" customHeight="1">
      <c r="A22" s="79"/>
      <c r="B22" s="587" t="s">
        <v>306</v>
      </c>
      <c r="C22" s="584" t="s">
        <v>307</v>
      </c>
      <c r="D22" s="584" t="s">
        <v>308</v>
      </c>
      <c r="E22" s="584" t="s">
        <v>309</v>
      </c>
      <c r="F22" s="584" t="s">
        <v>310</v>
      </c>
    </row>
    <row r="23" spans="1:6" ht="142.5">
      <c r="A23" s="79"/>
      <c r="B23" s="587" t="s">
        <v>311</v>
      </c>
      <c r="C23" s="584" t="s">
        <v>312</v>
      </c>
      <c r="D23" s="584" t="s">
        <v>313</v>
      </c>
      <c r="E23" s="584" t="s">
        <v>314</v>
      </c>
      <c r="F23" s="584" t="s">
        <v>315</v>
      </c>
    </row>
    <row r="24" spans="1:6" ht="85.5">
      <c r="A24" s="79"/>
      <c r="B24" s="587" t="s">
        <v>316</v>
      </c>
      <c r="C24" s="584" t="s">
        <v>317</v>
      </c>
      <c r="D24" s="584" t="s">
        <v>318</v>
      </c>
      <c r="E24" s="584" t="s">
        <v>317</v>
      </c>
      <c r="F24" s="584" t="s">
        <v>319</v>
      </c>
    </row>
    <row r="25" spans="1:6" ht="15">
      <c r="A25" s="79"/>
      <c r="B25" s="586" t="s">
        <v>27</v>
      </c>
      <c r="C25" s="233" t="s">
        <v>48</v>
      </c>
      <c r="D25" s="233" t="s">
        <v>49</v>
      </c>
      <c r="E25" s="233" t="s">
        <v>50</v>
      </c>
      <c r="F25" s="233" t="s">
        <v>51</v>
      </c>
    </row>
    <row r="26" spans="1:6" ht="156.75">
      <c r="A26" s="79"/>
      <c r="B26" s="587" t="s">
        <v>263</v>
      </c>
      <c r="C26" s="584" t="s">
        <v>320</v>
      </c>
      <c r="D26" s="584" t="s">
        <v>321</v>
      </c>
      <c r="E26" s="584" t="s">
        <v>322</v>
      </c>
      <c r="F26" s="584" t="s">
        <v>323</v>
      </c>
    </row>
    <row r="27" spans="1:6" ht="142.5">
      <c r="A27" s="79"/>
      <c r="B27" s="587" t="s">
        <v>324</v>
      </c>
      <c r="C27" s="584" t="s">
        <v>325</v>
      </c>
      <c r="D27" s="584" t="s">
        <v>326</v>
      </c>
      <c r="E27" s="584" t="s">
        <v>327</v>
      </c>
      <c r="F27" s="584" t="s">
        <v>328</v>
      </c>
    </row>
    <row r="28" spans="1:6" ht="99.75">
      <c r="A28" s="79"/>
      <c r="B28" s="587" t="s">
        <v>329</v>
      </c>
      <c r="C28" s="584" t="s">
        <v>330</v>
      </c>
      <c r="D28" s="584" t="s">
        <v>331</v>
      </c>
      <c r="E28" s="584" t="s">
        <v>330</v>
      </c>
      <c r="F28" s="584" t="s">
        <v>331</v>
      </c>
    </row>
    <row r="29" spans="1:6" ht="285">
      <c r="A29" s="79"/>
      <c r="B29" s="587" t="s">
        <v>266</v>
      </c>
      <c r="C29" s="584" t="s">
        <v>332</v>
      </c>
      <c r="D29" s="584" t="s">
        <v>333</v>
      </c>
      <c r="E29" s="584" t="s">
        <v>334</v>
      </c>
      <c r="F29" s="584" t="s">
        <v>335</v>
      </c>
    </row>
    <row r="30" spans="1:6" ht="327.75">
      <c r="A30" s="79"/>
      <c r="B30" s="587" t="s">
        <v>267</v>
      </c>
      <c r="C30" s="584" t="s">
        <v>336</v>
      </c>
      <c r="D30" s="584" t="s">
        <v>337</v>
      </c>
      <c r="E30" s="584" t="s">
        <v>338</v>
      </c>
      <c r="F30" s="584" t="s">
        <v>339</v>
      </c>
    </row>
    <row r="31" spans="1:6" ht="15">
      <c r="A31" s="79"/>
      <c r="B31" s="586" t="s">
        <v>340</v>
      </c>
      <c r="C31" s="233" t="s">
        <v>48</v>
      </c>
      <c r="D31" s="233" t="s">
        <v>49</v>
      </c>
      <c r="E31" s="233" t="s">
        <v>50</v>
      </c>
      <c r="F31" s="233" t="s">
        <v>51</v>
      </c>
    </row>
    <row r="32" spans="1:6" ht="156.75">
      <c r="A32" s="79"/>
      <c r="B32" s="587" t="s">
        <v>341</v>
      </c>
      <c r="C32" s="584" t="s">
        <v>342</v>
      </c>
      <c r="D32" s="584" t="s">
        <v>343</v>
      </c>
      <c r="E32" s="584" t="s">
        <v>342</v>
      </c>
      <c r="F32" s="584" t="s">
        <v>344</v>
      </c>
    </row>
    <row r="33" spans="1:6" ht="142.5">
      <c r="A33" s="79"/>
      <c r="B33" s="584" t="s">
        <v>269</v>
      </c>
      <c r="C33" s="584" t="s">
        <v>345</v>
      </c>
      <c r="D33" s="584" t="s">
        <v>346</v>
      </c>
      <c r="E33" s="584" t="s">
        <v>345</v>
      </c>
      <c r="F33" s="584" t="s">
        <v>347</v>
      </c>
    </row>
    <row r="34" spans="1:6" ht="114">
      <c r="A34" s="79"/>
      <c r="B34" s="587" t="s">
        <v>270</v>
      </c>
      <c r="C34" s="584" t="s">
        <v>348</v>
      </c>
      <c r="D34" s="584" t="s">
        <v>349</v>
      </c>
      <c r="E34" s="584" t="s">
        <v>348</v>
      </c>
      <c r="F34" s="584" t="s">
        <v>350</v>
      </c>
    </row>
    <row r="35" spans="1:6" ht="207.75" customHeight="1">
      <c r="A35" s="79"/>
      <c r="B35" s="587" t="s">
        <v>351</v>
      </c>
      <c r="C35" s="584" t="s">
        <v>352</v>
      </c>
      <c r="D35" s="584" t="s">
        <v>353</v>
      </c>
      <c r="E35" s="584" t="s">
        <v>354</v>
      </c>
      <c r="F35" s="584" t="s">
        <v>355</v>
      </c>
    </row>
    <row r="36" spans="1:6" ht="149.25" customHeight="1">
      <c r="A36" s="79"/>
      <c r="B36" s="587" t="s">
        <v>356</v>
      </c>
      <c r="C36" s="584" t="s">
        <v>357</v>
      </c>
      <c r="D36" s="584" t="s">
        <v>358</v>
      </c>
      <c r="E36" s="584" t="s">
        <v>357</v>
      </c>
      <c r="F36" s="584" t="s">
        <v>359</v>
      </c>
    </row>
    <row r="37" spans="1:6">
      <c r="A37" s="79"/>
      <c r="B37" s="79"/>
      <c r="C37" s="79"/>
      <c r="D37" s="79"/>
      <c r="E37" s="79"/>
      <c r="F37" s="79"/>
    </row>
    <row r="38" spans="1:6" s="22" customFormat="1" ht="15">
      <c r="A38" s="79"/>
      <c r="B38" s="589" t="str">
        <f>'6. Module 1 Readiness'!B52</f>
        <v>IT Skills and Roles</v>
      </c>
      <c r="C38" s="233" t="s">
        <v>48</v>
      </c>
      <c r="D38" s="233" t="s">
        <v>49</v>
      </c>
      <c r="E38" s="233" t="s">
        <v>50</v>
      </c>
      <c r="F38" s="233" t="s">
        <v>51</v>
      </c>
    </row>
    <row r="39" spans="1:6" s="22" customFormat="1" ht="71.25">
      <c r="A39" s="79"/>
      <c r="B39" s="590" t="str">
        <f>'6. Module 1 Readiness'!B53</f>
        <v>We have the requisite application management skills and resources to manage this application while externally hosted.</v>
      </c>
      <c r="C39" s="591" t="s">
        <v>360</v>
      </c>
      <c r="D39" s="591" t="s">
        <v>361</v>
      </c>
      <c r="E39" s="591" t="s">
        <v>360</v>
      </c>
      <c r="F39" s="591" t="s">
        <v>362</v>
      </c>
    </row>
    <row r="40" spans="1:6" s="22" customFormat="1" ht="128.25">
      <c r="A40" s="79"/>
      <c r="B40" s="590" t="str">
        <f>'6. Module 1 Readiness'!B54</f>
        <v>We have adequate resources, skills, and a framework to manage and maintain integration links between this application and others in our portfolio.</v>
      </c>
      <c r="C40" s="591" t="s">
        <v>363</v>
      </c>
      <c r="D40" s="591" t="s">
        <v>364</v>
      </c>
      <c r="E40" s="591" t="s">
        <v>365</v>
      </c>
      <c r="F40" s="591" t="s">
        <v>366</v>
      </c>
    </row>
    <row r="41" spans="1:6" s="22" customFormat="1" ht="128.25">
      <c r="A41" s="79"/>
      <c r="B41" s="590" t="str">
        <f>'6. Module 1 Readiness'!B55</f>
        <v xml:space="preserve">We have service manager and vendor manager roles defined to ensure service levels with an external provider. </v>
      </c>
      <c r="C41" s="591" t="s">
        <v>367</v>
      </c>
      <c r="D41" s="591" t="s">
        <v>368</v>
      </c>
      <c r="E41" s="591" t="s">
        <v>369</v>
      </c>
      <c r="F41" s="591" t="s">
        <v>370</v>
      </c>
    </row>
    <row r="42" spans="1:6">
      <c r="A42" s="79"/>
      <c r="B42" s="79"/>
      <c r="C42" s="79"/>
      <c r="D42" s="79"/>
      <c r="E42" s="79"/>
      <c r="F42" s="79"/>
    </row>
    <row r="43" spans="1:6">
      <c r="A43" s="79"/>
      <c r="B43" s="79"/>
      <c r="C43" s="79"/>
      <c r="D43" s="79"/>
      <c r="E43" s="79"/>
      <c r="F43" s="295"/>
    </row>
    <row r="44" spans="1:6">
      <c r="A44" s="79"/>
      <c r="B44" s="79"/>
      <c r="C44" s="79"/>
      <c r="D44" s="79"/>
      <c r="E44" s="79"/>
      <c r="F44" s="79"/>
    </row>
    <row r="45" spans="1:6">
      <c r="A45" s="79"/>
      <c r="B45" s="79"/>
      <c r="C45" s="79"/>
      <c r="D45" s="79"/>
      <c r="E45" s="79"/>
      <c r="F45" s="79"/>
    </row>
    <row r="46" spans="1:6">
      <c r="A46" s="79"/>
      <c r="B46" s="79"/>
      <c r="C46" s="79"/>
      <c r="D46" s="79"/>
      <c r="E46" s="79"/>
      <c r="F46" s="79"/>
    </row>
    <row r="47" spans="1:6" ht="15">
      <c r="A47" s="79"/>
      <c r="B47" s="234" t="s">
        <v>371</v>
      </c>
      <c r="C47" s="23"/>
      <c r="D47" s="23"/>
      <c r="E47" s="23"/>
      <c r="F47" s="23"/>
    </row>
    <row r="48" spans="1:6" ht="100.5">
      <c r="A48" s="79"/>
      <c r="B48" s="235" t="s">
        <v>372</v>
      </c>
      <c r="C48" s="592" t="s">
        <v>373</v>
      </c>
      <c r="D48" s="79"/>
      <c r="E48" s="79"/>
      <c r="F48" s="79"/>
    </row>
    <row r="49" spans="1:6" ht="114.75">
      <c r="A49" s="79"/>
      <c r="B49" s="235" t="s">
        <v>374</v>
      </c>
      <c r="C49" s="592" t="s">
        <v>375</v>
      </c>
      <c r="D49" s="79"/>
      <c r="E49" s="79"/>
      <c r="F49" s="294"/>
    </row>
    <row r="50" spans="1:6" ht="100.5">
      <c r="A50" s="79"/>
      <c r="B50" s="236" t="s">
        <v>376</v>
      </c>
      <c r="C50" s="237" t="s">
        <v>377</v>
      </c>
      <c r="D50" s="79"/>
      <c r="E50" s="79"/>
      <c r="F50" s="79"/>
    </row>
    <row r="51" spans="1:6">
      <c r="A51" s="79"/>
      <c r="B51" s="79"/>
      <c r="C51" s="79"/>
      <c r="D51" s="79"/>
      <c r="E51" s="79"/>
      <c r="F51" s="79"/>
    </row>
    <row r="52" spans="1:6" ht="131.25" customHeight="1">
      <c r="A52" s="79"/>
      <c r="B52" s="79"/>
      <c r="C52" s="79"/>
      <c r="D52" s="79"/>
      <c r="E52" s="79"/>
      <c r="F52" s="79"/>
    </row>
    <row r="53" spans="1:6" ht="15">
      <c r="A53" s="79"/>
      <c r="B53" s="234" t="s">
        <v>378</v>
      </c>
      <c r="C53" s="23"/>
      <c r="D53" s="23"/>
      <c r="E53" s="23"/>
      <c r="F53" s="79"/>
    </row>
    <row r="54" spans="1:6" ht="100.5">
      <c r="A54" s="79"/>
      <c r="B54" s="235" t="s">
        <v>379</v>
      </c>
      <c r="C54" s="237" t="s">
        <v>380</v>
      </c>
      <c r="D54" s="79"/>
      <c r="E54" s="79"/>
      <c r="F54" s="79"/>
    </row>
    <row r="55" spans="1:6" ht="100.5">
      <c r="A55" s="79"/>
      <c r="B55" s="235" t="s">
        <v>381</v>
      </c>
      <c r="C55" s="592" t="s">
        <v>382</v>
      </c>
      <c r="D55" s="79"/>
      <c r="E55" s="79"/>
      <c r="F55" s="79"/>
    </row>
    <row r="56" spans="1:6" ht="114.75">
      <c r="A56" s="79"/>
      <c r="B56" s="235" t="s">
        <v>383</v>
      </c>
      <c r="C56" s="592" t="s">
        <v>384</v>
      </c>
      <c r="D56" s="79"/>
      <c r="E56" s="79"/>
      <c r="F56" s="79"/>
    </row>
  </sheetData>
  <pageMargins left="0.7" right="0.7" top="0.75" bottom="0.75" header="0.3" footer="0.3"/>
  <pageSetup scale="4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K912"/>
  <sheetViews>
    <sheetView topLeftCell="A519" zoomScaleNormal="100" workbookViewId="0" xr3:uid="{FF0BDA26-1AD6-5648-BD9A-E01AA4DDCA7C}">
      <selection activeCell="A533" sqref="A533"/>
    </sheetView>
  </sheetViews>
  <sheetFormatPr defaultRowHeight="12.75"/>
  <cols>
    <col min="1" max="1" width="28.85546875" style="89" customWidth="1"/>
    <col min="2" max="2" width="38.42578125" style="89" customWidth="1"/>
    <col min="3" max="3" width="8.42578125" style="90" customWidth="1"/>
    <col min="4" max="4" width="15" style="89" customWidth="1"/>
    <col min="5" max="5" width="8.140625" style="89" customWidth="1"/>
    <col min="6" max="6" width="11.28515625" style="89" customWidth="1"/>
    <col min="7" max="7" width="9.28515625" style="89" customWidth="1"/>
    <col min="8" max="8" width="13.140625" style="89" customWidth="1"/>
    <col min="9" max="9" width="9.85546875" style="89" customWidth="1"/>
    <col min="10" max="10" width="13.7109375" style="89" customWidth="1"/>
    <col min="11" max="11" width="27" style="89" customWidth="1"/>
    <col min="12" max="16384" width="9.140625" style="88"/>
  </cols>
  <sheetData>
    <row r="1" spans="1:11" ht="15" customHeight="1"/>
    <row r="2" spans="1:11" ht="33.75" customHeight="1">
      <c r="A2" s="110"/>
      <c r="B2" s="110"/>
      <c r="C2" s="111"/>
      <c r="D2" s="110"/>
      <c r="E2" s="109"/>
      <c r="F2" s="109"/>
      <c r="G2" s="109"/>
      <c r="H2" s="109"/>
      <c r="I2" s="109"/>
      <c r="J2" s="109"/>
      <c r="K2" s="109"/>
    </row>
    <row r="3" spans="1:11" ht="23.25">
      <c r="A3" s="102"/>
      <c r="B3" s="102"/>
      <c r="C3" s="103"/>
      <c r="D3" s="102"/>
      <c r="E3" s="107"/>
      <c r="F3" s="107"/>
      <c r="G3" s="107"/>
      <c r="H3" s="107"/>
      <c r="I3" s="107"/>
      <c r="J3" s="107"/>
      <c r="K3" s="107"/>
    </row>
    <row r="4" spans="1:11" ht="14.25">
      <c r="A4" s="102"/>
      <c r="B4" s="102"/>
      <c r="C4" s="103"/>
      <c r="D4" s="102"/>
      <c r="E4" s="108"/>
      <c r="F4" s="108"/>
      <c r="G4" s="108"/>
      <c r="H4" s="108"/>
      <c r="I4" s="108"/>
      <c r="J4" s="108"/>
      <c r="K4" s="108"/>
    </row>
    <row r="5" spans="1:11" ht="23.25">
      <c r="A5" s="102"/>
      <c r="B5" s="102"/>
      <c r="C5" s="103"/>
      <c r="D5" s="102"/>
      <c r="E5" s="107"/>
      <c r="F5" s="107"/>
      <c r="G5" s="107"/>
      <c r="H5" s="107"/>
      <c r="I5" s="107"/>
      <c r="J5" s="107"/>
      <c r="K5" s="107"/>
    </row>
    <row r="6" spans="1:11" ht="23.25">
      <c r="A6" s="102"/>
      <c r="B6" s="102"/>
      <c r="C6" s="103"/>
      <c r="D6" s="102"/>
      <c r="E6" s="107"/>
      <c r="F6" s="107"/>
      <c r="G6" s="107"/>
      <c r="H6" s="107"/>
      <c r="I6" s="107"/>
      <c r="J6" s="107"/>
      <c r="K6" s="107"/>
    </row>
    <row r="7" spans="1:11" ht="23.25">
      <c r="A7" s="102"/>
      <c r="B7" s="102"/>
      <c r="C7" s="103"/>
      <c r="D7" s="102"/>
      <c r="E7" s="107"/>
      <c r="F7" s="107"/>
      <c r="G7" s="107"/>
      <c r="H7" s="107"/>
      <c r="I7" s="107"/>
      <c r="J7" s="107"/>
      <c r="K7" s="107"/>
    </row>
    <row r="8" spans="1:11" ht="23.25">
      <c r="A8" s="102"/>
      <c r="B8" s="102"/>
      <c r="C8" s="103"/>
      <c r="D8" s="102"/>
      <c r="E8" s="107"/>
      <c r="F8" s="107"/>
      <c r="G8" s="107"/>
      <c r="H8" s="107"/>
      <c r="I8" s="107"/>
      <c r="J8" s="107"/>
      <c r="K8" s="107"/>
    </row>
    <row r="9" spans="1:11" ht="23.25">
      <c r="A9" s="102"/>
      <c r="B9" s="102"/>
      <c r="C9" s="103"/>
      <c r="D9" s="102"/>
      <c r="E9" s="107"/>
      <c r="F9" s="107"/>
      <c r="G9" s="107"/>
      <c r="H9" s="107"/>
      <c r="I9" s="107"/>
      <c r="J9" s="107"/>
      <c r="K9" s="107"/>
    </row>
    <row r="10" spans="1:11" ht="23.25">
      <c r="A10" s="102"/>
      <c r="B10" s="102"/>
      <c r="C10" s="103"/>
      <c r="D10" s="102"/>
      <c r="E10" s="107"/>
      <c r="F10" s="107"/>
      <c r="G10" s="107"/>
      <c r="H10" s="107"/>
      <c r="I10" s="107"/>
      <c r="J10" s="107"/>
      <c r="K10" s="107"/>
    </row>
    <row r="11" spans="1:11" ht="23.25">
      <c r="A11" s="102"/>
      <c r="B11" s="102"/>
      <c r="C11" s="103"/>
      <c r="D11" s="102"/>
      <c r="E11" s="107"/>
      <c r="F11" s="107"/>
      <c r="G11" s="107"/>
      <c r="H11" s="107"/>
      <c r="I11" s="107"/>
      <c r="J11" s="107"/>
      <c r="K11" s="107"/>
    </row>
    <row r="12" spans="1:11" ht="23.25">
      <c r="A12" s="102"/>
      <c r="B12" s="102"/>
      <c r="C12" s="103"/>
      <c r="D12" s="102"/>
      <c r="E12" s="107"/>
      <c r="F12" s="107"/>
      <c r="G12" s="107"/>
      <c r="H12" s="107"/>
      <c r="I12" s="107"/>
      <c r="J12" s="107"/>
      <c r="K12" s="107"/>
    </row>
    <row r="13" spans="1:11" ht="23.25">
      <c r="A13" s="102"/>
      <c r="B13" s="102"/>
      <c r="C13" s="103"/>
      <c r="D13" s="102"/>
      <c r="E13" s="107"/>
      <c r="F13" s="107"/>
      <c r="G13" s="107"/>
      <c r="H13" s="107"/>
      <c r="I13" s="107"/>
      <c r="J13" s="107"/>
      <c r="K13" s="107"/>
    </row>
    <row r="14" spans="1:11" ht="23.25">
      <c r="A14" s="102"/>
      <c r="B14" s="102"/>
      <c r="C14" s="103"/>
      <c r="D14" s="102"/>
      <c r="E14" s="104"/>
      <c r="F14" s="104"/>
      <c r="G14" s="104"/>
      <c r="H14" s="104"/>
      <c r="I14" s="104"/>
      <c r="J14" s="104"/>
      <c r="K14" s="104"/>
    </row>
    <row r="15" spans="1:11">
      <c r="A15" s="296" t="s">
        <v>385</v>
      </c>
      <c r="B15" s="296">
        <v>1</v>
      </c>
    </row>
    <row r="16" spans="1:11" ht="15.75">
      <c r="A16" s="593" t="s">
        <v>42</v>
      </c>
      <c r="B16" s="593" t="s">
        <v>43</v>
      </c>
      <c r="C16" s="594" t="s">
        <v>42</v>
      </c>
      <c r="D16" s="593" t="s">
        <v>44</v>
      </c>
      <c r="E16" s="595"/>
      <c r="F16" s="595"/>
      <c r="G16" s="595"/>
      <c r="H16" s="595"/>
      <c r="I16" s="595"/>
      <c r="J16" s="595"/>
      <c r="K16" s="595"/>
    </row>
    <row r="17" spans="1:11" ht="15">
      <c r="A17" s="596"/>
      <c r="B17" s="596"/>
      <c r="C17" s="597"/>
      <c r="D17" s="596"/>
      <c r="E17" s="598"/>
      <c r="F17" s="598"/>
      <c r="G17" s="598"/>
      <c r="H17" s="598"/>
      <c r="I17" s="598"/>
      <c r="J17" s="598"/>
      <c r="K17" s="598"/>
    </row>
    <row r="18" spans="1:11" ht="15">
      <c r="A18" s="596"/>
      <c r="B18" s="596"/>
      <c r="C18" s="597"/>
      <c r="D18" s="596"/>
      <c r="E18" s="599"/>
      <c r="F18" s="599"/>
      <c r="G18" s="599"/>
      <c r="H18" s="599"/>
      <c r="I18" s="599"/>
      <c r="J18" s="599"/>
      <c r="K18" s="599">
        <f>IF('6. Module 1 Readiness'!H20="Red",3,IF('6. Module 1 Readiness'!H20="Yellow",2,IF('6. Module 1 Readiness'!H20="Green",1)))</f>
        <v>3</v>
      </c>
    </row>
    <row r="19" spans="1:11" ht="15">
      <c r="A19" s="596"/>
      <c r="B19" s="596"/>
      <c r="C19" s="597"/>
      <c r="D19" s="596"/>
      <c r="E19" s="599"/>
      <c r="F19" s="599"/>
      <c r="G19" s="599"/>
      <c r="H19" s="599"/>
      <c r="I19" s="599"/>
      <c r="J19" s="599"/>
      <c r="K19" s="599">
        <f>IF('6. Module 1 Readiness'!H21="Red",3,IF('6. Module 1 Readiness'!H21="Yellow",2,IF('6. Module 1 Readiness'!H21="Green",1)))</f>
        <v>3</v>
      </c>
    </row>
    <row r="20" spans="1:11" ht="15" customHeight="1">
      <c r="A20" s="596"/>
      <c r="B20" s="596"/>
      <c r="C20" s="597"/>
      <c r="D20" s="596"/>
      <c r="E20" s="599"/>
      <c r="F20" s="599"/>
      <c r="G20" s="599"/>
      <c r="H20" s="599"/>
      <c r="I20" s="599"/>
      <c r="J20" s="599"/>
      <c r="K20" s="599">
        <f>IF('6. Module 1 Readiness'!H22="Red",3,IF('6. Module 1 Readiness'!H22="Yellow",2,IF('6. Module 1 Readiness'!H22="Green",1)))</f>
        <v>1</v>
      </c>
    </row>
    <row r="21" spans="1:11" ht="15" customHeight="1">
      <c r="A21" s="600" t="str">
        <f>IF('6. Module 1 Readiness'!$G23="","",IF('6. Module 1 Readiness'!$G23="Important",'4. HIDE Calc Module 2_1'!$C$6,IF('6. Module 1 Readiness'!$G23="Serious",'4. HIDE Calc Module 2_1'!$C$7,IF('6. Module 1 Readiness'!$G23="Severe",'4. HIDE Calc Module 2_1'!$C$8))))</f>
        <v xml:space="preserve">Core mission-critical services are your last candidates for external cloud and internal virtualization. With data criticality high, it is likely that the security, availability, and performance requirements of the business are beyond what can be expected from the cloud. However, "cloud no" does not mean "cloud never." Some interim steps and actions are covered in the recommendations. </v>
      </c>
      <c r="B21" s="601" t="str">
        <f>IF(A21=0,"",A21)</f>
        <v xml:space="preserve">Core mission-critical services are your last candidates for external cloud and internal virtualization. With data criticality high, it is likely that the security, availability, and performance requirements of the business are beyond what can be expected from the cloud. However, "cloud no" does not mean "cloud never." Some interim steps and actions are covered in the recommendations. </v>
      </c>
      <c r="C21" s="601" t="str">
        <f>IF('6. Module 1 Readiness'!$G23="","",IF('6. Module 1 Readiness'!$G23="Important",'4. HIDE Calc Module 2_1'!$D$6,IF('6. Module 1 Readiness'!$G23="Serious",'4. HIDE Calc Module 2_1'!$D$7,IF('6. Module 1 Readiness'!$G23="Severe",'4. HIDE Calc Module 2_1'!$D$8))))</f>
        <v>• Make sure that this is truly a gold-level service. Many services are important to the enterprise but not core critical. Email, for example, may be very critically important to many but an email outage or lost data would not be catastrophic to production. If the service is really important but not core critical, select moderate criticality. 
• Look to internal cloud first for these workloads but only after all other workloads have been dealt with. Also complete the following: 
     o Careful cost analysis for feasibility of platform change. If the workload is on a proprietary system, it is not a foregone conclusion that it will be cheaper to move it to even an internally managed cloud. 
     o Performance/availability analysis and gold-level provisioning. Even within an internal cloud, these workloads likely will require special capacity (and not just be put into a general resource pool). 
• Look at all the dependencies of the service and explore the possibility of isolating the truly critical elements in a hybrid approach. For example, a critical database may be housed and maintained using traditional means but the other elements of the web application that queries the data are moved to the cloud. Integration/communication becomes a major issue for a hybrid approach.</v>
      </c>
      <c r="D21" s="601" t="str">
        <f>IF(C21=0,"",C21)</f>
        <v>• Make sure that this is truly a gold-level service. Many services are important to the enterprise but not core critical. Email, for example, may be very critically important to many but an email outage or lost data would not be catastrophic to production. If the service is really important but not core critical, select moderate criticality. 
• Look to internal cloud first for these workloads but only after all other workloads have been dealt with. Also complete the following: 
     o Careful cost analysis for feasibility of platform change. If the workload is on a proprietary system, it is not a foregone conclusion that it will be cheaper to move it to even an internally managed cloud. 
     o Performance/availability analysis and gold-level provisioning. Even within an internal cloud, these workloads likely will require special capacity (and not just be put into a general resource pool). 
• Look at all the dependencies of the service and explore the possibility of isolating the truly critical elements in a hybrid approach. For example, a critical database may be housed and maintained using traditional means but the other elements of the web application that queries the data are moved to the cloud. Integration/communication becomes a major issue for a hybrid approach.</v>
      </c>
      <c r="E21" s="602"/>
      <c r="F21" s="602"/>
      <c r="G21" s="602"/>
      <c r="H21" s="602"/>
      <c r="I21" s="602"/>
      <c r="J21" s="602"/>
      <c r="K21" s="602">
        <f>MAX($K18:$K20)</f>
        <v>3</v>
      </c>
    </row>
    <row r="22" spans="1:11" ht="15" customHeight="1">
      <c r="A22" s="603"/>
      <c r="B22" s="603"/>
      <c r="C22" s="603"/>
      <c r="D22" s="604"/>
      <c r="E22" s="605"/>
      <c r="F22" s="605"/>
      <c r="G22" s="605"/>
      <c r="H22" s="605"/>
      <c r="I22" s="605"/>
      <c r="J22" s="605"/>
      <c r="K22" s="605"/>
    </row>
    <row r="23" spans="1:11" ht="15" customHeight="1">
      <c r="A23" s="94"/>
      <c r="B23" s="94"/>
      <c r="C23" s="94"/>
      <c r="D23" s="100"/>
      <c r="E23" s="106"/>
      <c r="F23" s="106"/>
      <c r="G23" s="106"/>
      <c r="H23" s="106"/>
      <c r="I23" s="106"/>
      <c r="J23" s="106"/>
      <c r="K23" s="106"/>
    </row>
    <row r="24" spans="1:11" ht="15" customHeight="1">
      <c r="A24" s="94"/>
      <c r="B24" s="94"/>
      <c r="C24" s="94"/>
      <c r="D24" s="100"/>
      <c r="E24" s="106"/>
      <c r="F24" s="106"/>
      <c r="G24" s="106"/>
      <c r="H24" s="106"/>
      <c r="I24" s="106"/>
      <c r="J24" s="106"/>
      <c r="K24" s="106"/>
    </row>
    <row r="25" spans="1:11" ht="15" customHeight="1">
      <c r="A25" s="98"/>
      <c r="B25" s="98"/>
      <c r="C25" s="98"/>
      <c r="D25" s="97"/>
      <c r="E25" s="105"/>
      <c r="F25" s="105"/>
      <c r="G25" s="105"/>
      <c r="H25" s="105"/>
      <c r="I25" s="105"/>
      <c r="J25" s="105"/>
      <c r="K25" s="105"/>
    </row>
    <row r="26" spans="1:11" ht="15" customHeight="1">
      <c r="A26" s="91"/>
      <c r="B26" s="91"/>
      <c r="C26" s="93"/>
      <c r="D26" s="91"/>
      <c r="E26" s="91"/>
      <c r="F26" s="91"/>
      <c r="G26" s="91"/>
      <c r="H26" s="91"/>
      <c r="I26" s="91"/>
      <c r="J26" s="91"/>
      <c r="K26" s="91"/>
    </row>
    <row r="27" spans="1:11" ht="15" customHeight="1">
      <c r="A27" s="593" t="s">
        <v>42</v>
      </c>
      <c r="B27" s="593" t="s">
        <v>43</v>
      </c>
      <c r="C27" s="594" t="s">
        <v>42</v>
      </c>
      <c r="D27" s="593" t="s">
        <v>44</v>
      </c>
      <c r="E27" s="595" t="s">
        <v>386</v>
      </c>
      <c r="F27" s="595" t="s">
        <v>387</v>
      </c>
      <c r="G27" s="595" t="s">
        <v>388</v>
      </c>
      <c r="H27" s="595" t="s">
        <v>389</v>
      </c>
      <c r="I27" s="595" t="s">
        <v>390</v>
      </c>
      <c r="J27" s="595" t="s">
        <v>391</v>
      </c>
      <c r="K27" s="595" t="s">
        <v>392</v>
      </c>
    </row>
    <row r="28" spans="1:11" ht="15" customHeight="1">
      <c r="A28" s="606" t="str">
        <f>IF('6. Module 1 Readiness'!$G26="N/A","N/A",IF('6. Module 1 Readiness'!$G26="","",IF('6. Module 1 Readiness'!$G26="Agree",'4. HIDE Calc Module 2_1'!$C$15,'4. HIDE Calc Module 2_1'!$E$15)))</f>
        <v xml:space="preserve">When it comes to critical systems, the current process maturity for security management is an important starting point for discussion/negotiation with cloud service providers.  </v>
      </c>
      <c r="B28" s="607" t="str">
        <f>IF(A28=0,"",A28)</f>
        <v xml:space="preserve">When it comes to critical systems, the current process maturity for security management is an important starting point for discussion/negotiation with cloud service providers.  </v>
      </c>
      <c r="C28" s="607" t="str">
        <f>IF('6. Module 1 Readiness'!$G26="N/A","N/A",IF('6. Module 1 Readiness'!$G26="","",IF('6. Module 1 Readiness'!$G26="Agree",'4. HIDE Calc Module 2_1'!$D$15,'4. HIDE Calc Module 2_1'!$F$15)))</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D28" s="607" t="str">
        <f>IF(C28=0,"",C28)</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E28" s="608">
        <f>IF(AND('6. Module 1 Readiness'!$G26="Agree",'6. Module 1 Readiness'!$H$23="Red"),$F28,IF(AND('6. Module 1 Readiness'!$G26="Disagree",'6. Module 1 Readiness'!$H$23="Red"),$G28,IF(AND('6. Module 1 Readiness'!$G26="Agree",'6. Module 1 Readiness'!$H$23="Yellow"),$H28,IF(AND('6. Module 1 Readiness'!$G26="Disagree",'6. Module 1 Readiness'!$H$23="Yellow"),$I28,IF(AND('6. Module 1 Readiness'!$G26="Agree",'6. Module 1 Readiness'!$H$23="Green"),$J28,IF(AND('6. Module 1 Readiness'!$G26="Disagree",'6. Module 1 Readiness'!$H$23="Green"),$K28,IF('6. Module 1 Readiness'!$G26="N/A","",IF('6. Module 1 Readiness'!$G26="",""))))))))</f>
        <v>2</v>
      </c>
      <c r="F28" s="608">
        <v>2</v>
      </c>
      <c r="G28" s="608">
        <v>1</v>
      </c>
      <c r="H28" s="608">
        <v>2</v>
      </c>
      <c r="I28" s="608">
        <v>1</v>
      </c>
      <c r="J28" s="608">
        <v>3</v>
      </c>
      <c r="K28" s="608">
        <v>2</v>
      </c>
    </row>
    <row r="29" spans="1:11" ht="15" customHeight="1">
      <c r="A29" s="606" t="str">
        <f>IF('6. Module 1 Readiness'!$G27="N/A","N/A",IF('6. Module 1 Readiness'!$G27="","",IF('6. Module 1 Readiness'!$G27="Agree",'4. HIDE Calc Module 2_1'!$C$16,'4. HIDE Calc Module 2_1'!$E$16)))</f>
        <v xml:space="preserve">If the system and data are subject to specific legal and regulatory compliance, even if they are not highly critical, this will push up the requirements for a CSP and likely the cost of the solution.   </v>
      </c>
      <c r="B29" s="607" t="str">
        <f>IF(A29=0,"",A29)</f>
        <v xml:space="preserve">If the system and data are subject to specific legal and regulatory compliance, even if they are not highly critical, this will push up the requirements for a CSP and likely the cost of the solution.   </v>
      </c>
      <c r="C29" s="607" t="str">
        <f>IF('6. Module 1 Readiness'!$G27="N/A","N/A",IF('6. Module 1 Readiness'!$G27="","",IF('6. Module 1 Readiness'!$G27="Agree",'4. HIDE Calc Module 2_1'!$D$16,'4. HIDE Calc Module 2_1'!$F$16)))</f>
        <v xml:space="preserve">• Require potential CSP partners to demonstrate how they achieve, document, and attest to compliance with the regulation that you must comply (examples: HIPAA, CJIS, PCI). </v>
      </c>
      <c r="D29" s="607" t="str">
        <f>IF(C29=0,"",C29)</f>
        <v xml:space="preserve">• Require potential CSP partners to demonstrate how they achieve, document, and attest to compliance with the regulation that you must comply (examples: HIPAA, CJIS, PCI). </v>
      </c>
      <c r="E29" s="609">
        <f>IF(AND('6. Module 1 Readiness'!$G27="Agree",'6. Module 1 Readiness'!$H$23="Red"),$F29,IF(AND('6. Module 1 Readiness'!$G27="Disagree",'6. Module 1 Readiness'!$H$23="Red"),$G29,IF(AND('6. Module 1 Readiness'!$G27="Agree",'6. Module 1 Readiness'!$H$23="Yellow"),$H29,IF(AND('6. Module 1 Readiness'!$G27="Disagree",'6. Module 1 Readiness'!$H$23="Yellow"),$I29,IF(AND('6. Module 1 Readiness'!$G27="Agree",'6. Module 1 Readiness'!$H$23="Green"),$J29,IF(AND('6. Module 1 Readiness'!$G27="Disagree",'6. Module 1 Readiness'!$H$23="Green"),$K29,IF('6. Module 1 Readiness'!$G27="N/A","",IF('6. Module 1 Readiness'!$G27="",""))))))))</f>
        <v>1</v>
      </c>
      <c r="F29" s="609">
        <v>1</v>
      </c>
      <c r="G29" s="609">
        <v>1</v>
      </c>
      <c r="H29" s="609">
        <v>2</v>
      </c>
      <c r="I29" s="609">
        <v>2</v>
      </c>
      <c r="J29" s="609">
        <v>3</v>
      </c>
      <c r="K29" s="609">
        <v>2</v>
      </c>
    </row>
    <row r="30" spans="1:11" ht="15" customHeight="1">
      <c r="A30" s="606" t="str">
        <f>IF('6. Module 1 Readiness'!$G28="N/A","N/A",IF('6. Module 1 Readiness'!$G28="","",IF('6. Module 1 Readiness'!$G28="Agree",'4. HIDE Calc Module 2_1'!$C$17,'4. HIDE Calc Module 2_1'!$E$17)))</f>
        <v xml:space="preserve">Access management is key to both security and service management for the end user. If privilege-based access is a requirement for the service, you will need to integrate cloud access with your authentication system.  </v>
      </c>
      <c r="B30" s="607" t="str">
        <f>IF(A30=0,"",A30)</f>
        <v xml:space="preserve">Access management is key to both security and service management for the end user. If privilege-based access is a requirement for the service, you will need to integrate cloud access with your authentication system.  </v>
      </c>
      <c r="C30" s="607" t="str">
        <f>IF('6. Module 1 Readiness'!$G28="N/A","N/A",IF('6. Module 1 Readiness'!$G28="","",IF('6. Module 1 Readiness'!$G28="Agree",'4. HIDE Calc Module 2_1'!$D$17,'4. HIDE Calc Module 2_1'!$F$17)))</f>
        <v xml:space="preserve">• Do not proceed until the costs of multiple access regimes (in security risk and service) has been accurately assessed. 
• Review how cloud services provide access granularity and authentication. Is this good enough for the service being considered?  </v>
      </c>
      <c r="D30" s="607" t="str">
        <f>IF(C30=0,"",C30)</f>
        <v xml:space="preserve">• Do not proceed until the costs of multiple access regimes (in security risk and service) has been accurately assessed. 
• Review how cloud services provide access granularity and authentication. Is this good enough for the service being considered?  </v>
      </c>
      <c r="E30" s="608">
        <f>IF(AND('6. Module 1 Readiness'!$G28="Agree",'6. Module 1 Readiness'!$H$23="Red"),$F30,IF(AND('6. Module 1 Readiness'!$G28="Disagree",'6. Module 1 Readiness'!$H$23="Red"),$G30,IF(AND('6. Module 1 Readiness'!$G28="Agree",'6. Module 1 Readiness'!$H$23="Yellow"),$H30,IF(AND('6. Module 1 Readiness'!$G28="Disagree",'6. Module 1 Readiness'!$H$23="Yellow"),$I30,IF(AND('6. Module 1 Readiness'!$G28="Agree",'6. Module 1 Readiness'!$H$23="Green"),$J30,IF(AND('6. Module 1 Readiness'!$G28="Disagree",'6. Module 1 Readiness'!$H$23="Green"),$K30,IF('6. Module 1 Readiness'!$G28="N/A","",IF('6. Module 1 Readiness'!$G28="",""))))))))</f>
        <v>1</v>
      </c>
      <c r="F30" s="608">
        <v>2</v>
      </c>
      <c r="G30" s="608">
        <v>1</v>
      </c>
      <c r="H30" s="608">
        <v>2</v>
      </c>
      <c r="I30" s="608">
        <v>2</v>
      </c>
      <c r="J30" s="608">
        <v>3</v>
      </c>
      <c r="K30" s="608">
        <v>2</v>
      </c>
    </row>
    <row r="31" spans="1:11" ht="15" customHeight="1">
      <c r="A31" s="606" t="str">
        <f>IF('6. Module 1 Readiness'!$G29="N/A","N/A",IF('6. Module 1 Readiness'!$G29="","",IF('6. Module 1 Readiness'!$G29="Agree",'4. HIDE Calc Module 2_1'!$C$18,'4. HIDE Calc Module 2_1'!$E$18)))</f>
        <v xml:space="preserve">Data location and encryption may be stringently spelled out by compliance requirements. Even those not under legal compliance strictures will likely want assurances around the encryption of data both in transit and at rest.    </v>
      </c>
      <c r="B31" s="607" t="str">
        <f>IF(A31=0,"",A31)</f>
        <v xml:space="preserve">Data location and encryption may be stringently spelled out by compliance requirements. Even those not under legal compliance strictures will likely want assurances around the encryption of data both in transit and at rest.    </v>
      </c>
      <c r="C31" s="607" t="str">
        <f>IF('6. Module 1 Readiness'!$G29="N/A","N/A",IF('6. Module 1 Readiness'!$G29="","",IF('6. Module 1 Readiness'!$G29="Agree",'4. HIDE Calc Module 2_1'!$D$18,'4. HIDE Calc Module 2_1'!$F$18)))</f>
        <v xml:space="preserve">• If encryption is not required for data to meet compliance, review whether it is needed to meet the CIA requirements of the service. 
• Look for at rest encryption requirements for sensitive data. This is particularly important for cloud storage such as a cloud-based archive. </v>
      </c>
      <c r="D31" s="607" t="str">
        <f>IF(C31=0,"",C31)</f>
        <v xml:space="preserve">• If encryption is not required for data to meet compliance, review whether it is needed to meet the CIA requirements of the service. 
• Look for at rest encryption requirements for sensitive data. This is particularly important for cloud storage such as a cloud-based archive. </v>
      </c>
      <c r="E31" s="609">
        <f>IF(AND('6. Module 1 Readiness'!$G29="Agree",'6. Module 1 Readiness'!$H$23="Red"),$F31,IF(AND('6. Module 1 Readiness'!$G29="Disagree",'6. Module 1 Readiness'!$H$23="Red"),$G31,IF(AND('6. Module 1 Readiness'!$G29="Agree",'6. Module 1 Readiness'!$H$23="Yellow"),$H31,IF(AND('6. Module 1 Readiness'!$G29="Disagree",'6. Module 1 Readiness'!$H$23="Yellow"),$I31,IF(AND('6. Module 1 Readiness'!$G29="Agree",'6. Module 1 Readiness'!$H$23="Green"),$J31,IF(AND('6. Module 1 Readiness'!$G29="Disagree",'6. Module 1 Readiness'!$H$23="Green"),$K31,IF('6. Module 1 Readiness'!$G29="N/A","",IF('6. Module 1 Readiness'!$G29="",""))))))))</f>
        <v>1</v>
      </c>
      <c r="F31" s="609">
        <v>1</v>
      </c>
      <c r="G31" s="609">
        <v>1</v>
      </c>
      <c r="H31" s="609">
        <v>2</v>
      </c>
      <c r="I31" s="609">
        <v>1</v>
      </c>
      <c r="J31" s="609">
        <v>3</v>
      </c>
      <c r="K31" s="609">
        <v>2</v>
      </c>
    </row>
    <row r="32" spans="1:11" ht="15" customHeight="1">
      <c r="A32" s="606" t="str">
        <f>IF('6. Module 1 Readiness'!$G30="N/A","N/A",IF('6. Module 1 Readiness'!$G30="","",IF('6. Module 1 Readiness'!$G30="Agree",'4. HIDE Calc Module 2_1'!$C$19,'4. HIDE Calc Module 2_1'!$E$19)))</f>
        <v xml:space="preserve">Under rules of civil procedures, for example, the enterprise must be able to reasonably expedite the discovery of specific data of which it has "possession, custody, or control." This can become problematic if data is in the cloud.  </v>
      </c>
      <c r="B32" s="607" t="str">
        <f>IF(A32=0,"",A32)</f>
        <v xml:space="preserve">Under rules of civil procedures, for example, the enterprise must be able to reasonably expedite the discovery of specific data of which it has "possession, custody, or control." This can become problematic if data is in the cloud.  </v>
      </c>
      <c r="C32" s="607" t="str">
        <f>IF('6. Module 1 Readiness'!$G30="N/A","N/A",IF('6. Module 1 Readiness'!$G30="","",IF('6. Module 1 Readiness'!$G30="Agree",'4. HIDE Calc Module 2_1'!$D$19,'4. HIDE Calc Module 2_1'!$F$19)))</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D32" s="607" t="str">
        <f>IF(C32=0,"",C32)</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E32" s="608">
        <f>IF(AND('6. Module 1 Readiness'!$G30="Agree",'6. Module 1 Readiness'!$H$23="Red"),$F32,IF(AND('6. Module 1 Readiness'!$G30="Disagree",'6. Module 1 Readiness'!$H$23="Red"),$G32,IF(AND('6. Module 1 Readiness'!$G30="Agree",'6. Module 1 Readiness'!$H$23="Yellow"),$H32,IF(AND('6. Module 1 Readiness'!$G30="Disagree",'6. Module 1 Readiness'!$H$23="Yellow"),$I32,IF(AND('6. Module 1 Readiness'!$G30="Agree",'6. Module 1 Readiness'!$H$23="Green"),$J32,IF(AND('6. Module 1 Readiness'!$G30="Disagree",'6. Module 1 Readiness'!$H$23="Green"),$K32,IF('6. Module 1 Readiness'!$G30="N/A","",IF('6. Module 1 Readiness'!$G30="",""))))))))</f>
        <v>1</v>
      </c>
      <c r="F32" s="608">
        <v>1</v>
      </c>
      <c r="G32" s="608">
        <v>1</v>
      </c>
      <c r="H32" s="608">
        <v>2</v>
      </c>
      <c r="I32" s="608">
        <v>1</v>
      </c>
      <c r="J32" s="608">
        <v>3</v>
      </c>
      <c r="K32" s="608">
        <v>2</v>
      </c>
    </row>
    <row r="33" spans="1:11" ht="15" customHeight="1">
      <c r="A33" s="91"/>
      <c r="B33" s="91"/>
      <c r="C33" s="93"/>
      <c r="D33" s="91"/>
      <c r="E33" s="92"/>
      <c r="F33" s="91"/>
      <c r="G33" s="91"/>
      <c r="H33" s="91"/>
      <c r="I33" s="91"/>
      <c r="J33" s="91"/>
      <c r="K33" s="91"/>
    </row>
    <row r="34" spans="1:11" ht="15" customHeight="1">
      <c r="A34" s="593" t="s">
        <v>42</v>
      </c>
      <c r="B34" s="593" t="s">
        <v>43</v>
      </c>
      <c r="C34" s="594" t="s">
        <v>42</v>
      </c>
      <c r="D34" s="593" t="s">
        <v>44</v>
      </c>
      <c r="E34" s="610"/>
      <c r="F34" s="610"/>
      <c r="G34" s="610"/>
      <c r="H34" s="610"/>
      <c r="I34" s="610"/>
      <c r="J34" s="610"/>
      <c r="K34" s="610"/>
    </row>
    <row r="35" spans="1:11" ht="15" customHeight="1">
      <c r="A35" s="606" t="str">
        <f>IF('6. Module 1 Readiness'!$G33="N/A","N/A",IF('6. Module 1 Readiness'!$G33="","",IF('6. Module 1 Readiness'!$G33="Agree",'4. HIDE Calc Module 2_1'!$C$21,'4. HIDE Calc Module 2_1'!$E$21)))</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B35" s="607" t="str">
        <f>IF(A35=0,"",A35)</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C35" s="607" t="str">
        <f>IF('6. Module 1 Readiness'!$G33="N/A","N/A",IF('6. Module 1 Readiness'!$G33="","",IF('6. Module 1 Readiness'!$G33="Agree",'4. HIDE Calc Module 2_1'!$D$21,'4. HIDE Calc Module 2_1'!$F$21)))</f>
        <v xml:space="preserve">• Establish availability and restore time requirements based on a minimum requirement of the current service provisioning. 
• Be sure to consider if the service is currently over-provisioned. This is why you should focus on minimum requirements. </v>
      </c>
      <c r="D35" s="607" t="str">
        <f>IF(C35=0,"",C35)</f>
        <v xml:space="preserve">• Establish availability and restore time requirements based on a minimum requirement of the current service provisioning. 
• Be sure to consider if the service is currently over-provisioned. This is why you should focus on minimum requirements. </v>
      </c>
      <c r="E35" s="609">
        <f>IF(AND('6. Module 1 Readiness'!$G33="Agree",'6. Module 1 Readiness'!$H$23="Red"),$F35,IF(AND('6. Module 1 Readiness'!$G33="Disagree",'6. Module 1 Readiness'!$H$23="Red"),$G35,IF(AND('6. Module 1 Readiness'!$G33="Agree",'6. Module 1 Readiness'!$H$23="Yellow"),$H35,IF(AND('6. Module 1 Readiness'!$G33="Disagree",'6. Module 1 Readiness'!$H$23="Yellow"),$I35,IF(AND('6. Module 1 Readiness'!$G33="Agree",'6. Module 1 Readiness'!$H$23="Green"),$J35,IF(AND('6. Module 1 Readiness'!$G33="Disagree",'6. Module 1 Readiness'!$H$23="Green"),$K35,IF('6. Module 1 Readiness'!$G33="N/A","",IF('6. Module 1 Readiness'!$G33="",""))))))))</f>
        <v>2</v>
      </c>
      <c r="F35" s="609">
        <v>2</v>
      </c>
      <c r="G35" s="609">
        <v>1</v>
      </c>
      <c r="H35" s="609">
        <v>3</v>
      </c>
      <c r="I35" s="609">
        <v>1</v>
      </c>
      <c r="J35" s="609">
        <v>3</v>
      </c>
      <c r="K35" s="609">
        <v>2</v>
      </c>
    </row>
    <row r="36" spans="1:11" ht="15" customHeight="1">
      <c r="A36" s="606" t="str">
        <f>IF('6. Module 1 Readiness'!$G34="N/A","N/A",IF('6. Module 1 Readiness'!$G34="","",IF('6. Module 1 Readiness'!$G34="Agree",'4. HIDE Calc Module 2_1'!$C$22,'4. HIDE Calc Module 2_1'!$E$22)))</f>
        <v xml:space="preserve">If IT is to be a service broker, it must have policies and procedures to be a service intermediary between the CSP and the consumer of the service. An external CSP SLA that only quotes an uptime figure and compensatory credits is useless to the consumer when the service goes away. </v>
      </c>
      <c r="B36" s="607" t="str">
        <f>IF(A36=0,"",A36)</f>
        <v xml:space="preserve">If IT is to be a service broker, it must have policies and procedures to be a service intermediary between the CSP and the consumer of the service. An external CSP SLA that only quotes an uptime figure and compensatory credits is useless to the consumer when the service goes away. </v>
      </c>
      <c r="C36" s="607" t="str">
        <f>IF('6. Module 1 Readiness'!$G34="N/A","N/A",IF('6. Module 1 Readiness'!$G34="","",IF('6. Module 1 Readiness'!$G34="Agree",'4. HIDE Calc Module 2_1'!$D$22,'4. HIDE Calc Module 2_1'!$F$22)))</f>
        <v>• Ascertain the role that internal IT will play in service delivery (for example, network speed and availability).
• Document service plans, if not full SLAs, that specify how the service will be monitored and who will handle communication and remediation in case of a problem.</v>
      </c>
      <c r="D36" s="607" t="str">
        <f>IF(C36=0,"",C36)</f>
        <v>• Ascertain the role that internal IT will play in service delivery (for example, network speed and availability).
• Document service plans, if not full SLAs, that specify how the service will be monitored and who will handle communication and remediation in case of a problem.</v>
      </c>
      <c r="E36" s="608">
        <f>IF(AND('6. Module 1 Readiness'!$G34="Agree",'6. Module 1 Readiness'!$H$23="Red"),$F36,IF(AND('6. Module 1 Readiness'!$G34="Disagree",'6. Module 1 Readiness'!$H$23="Red"),$G36,IF(AND('6. Module 1 Readiness'!$G34="Agree",'6. Module 1 Readiness'!$H$23="Yellow"),$H36,IF(AND('6. Module 1 Readiness'!$G34="Disagree",'6. Module 1 Readiness'!$H$23="Yellow"),$I36,IF(AND('6. Module 1 Readiness'!$G34="Agree",'6. Module 1 Readiness'!$H$23="Green"),$J36,IF(AND('6. Module 1 Readiness'!$G34="Disagree",'6. Module 1 Readiness'!$H$23="Green"),$K36,IF('6. Module 1 Readiness'!$G34="N/A","",IF('6. Module 1 Readiness'!$G34="",""))))))))</f>
        <v>1</v>
      </c>
      <c r="F36" s="608">
        <v>2</v>
      </c>
      <c r="G36" s="608">
        <v>1</v>
      </c>
      <c r="H36" s="608">
        <v>3</v>
      </c>
      <c r="I36" s="608">
        <v>1</v>
      </c>
      <c r="J36" s="608">
        <v>3</v>
      </c>
      <c r="K36" s="608">
        <v>2</v>
      </c>
    </row>
    <row r="37" spans="1:11" ht="15" customHeight="1">
      <c r="A37" s="606" t="str">
        <f>IF('6. Module 1 Readiness'!$G35="N/A","N/A",IF('6. Module 1 Readiness'!$G35="","",IF('6. Module 1 Readiness'!$G35="Agree",'4. HIDE Calc Module 2_1'!$C$23,'4. HIDE Calc Module 2_1'!$E$23)))</f>
        <v xml:space="preserve">Availability is not the only measure of service. Some services, such as transactional services, are performance sensitive. A clear idea of business expectations is an important first step. </v>
      </c>
      <c r="B37" s="607" t="str">
        <f>IF(A37=0,"",A37)</f>
        <v xml:space="preserve">Availability is not the only measure of service. Some services, such as transactional services, are performance sensitive. A clear idea of business expectations is an important first step. </v>
      </c>
      <c r="C37" s="607" t="str">
        <f>IF('6. Module 1 Readiness'!$G35="N/A","N/A",IF('6. Module 1 Readiness'!$G35="","",IF('6. Module 1 Readiness'!$G35="Agree",'4. HIDE Calc Module 2_1'!$D$23,'4. HIDE Calc Module 2_1'!$F$23)))</f>
        <v>• Make performance monitoring a part of CSP management.
•  Select CSPs that surface end-to-end performance metrics and make them available for ongoing customer monitoring. 
•  Be sure to include the entire service chain in performance monitoring (not just the hosting CSP).</v>
      </c>
      <c r="D37" s="607" t="str">
        <f>IF(C37=0,"",C37)</f>
        <v>• Make performance monitoring a part of CSP management.
•  Select CSPs that surface end-to-end performance metrics and make them available for ongoing customer monitoring. 
•  Be sure to include the entire service chain in performance monitoring (not just the hosting CSP).</v>
      </c>
      <c r="E37" s="609">
        <f>IF(AND('6. Module 1 Readiness'!$G35="Agree",'6. Module 1 Readiness'!$H$23="Red"),$F37,IF(AND('6. Module 1 Readiness'!$G35="Disagree",'6. Module 1 Readiness'!$H$23="Red"),$G37,IF(AND('6. Module 1 Readiness'!$G35="Agree",'6. Module 1 Readiness'!$H$23="Yellow"),$H37,IF(AND('6. Module 1 Readiness'!$G35="Disagree",'6. Module 1 Readiness'!$H$23="Yellow"),$I37,IF(AND('6. Module 1 Readiness'!$G35="Agree",'6. Module 1 Readiness'!$H$23="Green"),$J37,IF(AND('6. Module 1 Readiness'!$G35="Disagree",'6. Module 1 Readiness'!$H$23="Green"),$K37,IF('6. Module 1 Readiness'!$G35="N/A","",IF('6. Module 1 Readiness'!$G35="",""))))))))</f>
        <v>2</v>
      </c>
      <c r="F37" s="609">
        <v>2</v>
      </c>
      <c r="G37" s="609">
        <v>1</v>
      </c>
      <c r="H37" s="609">
        <v>2</v>
      </c>
      <c r="I37" s="609">
        <v>2</v>
      </c>
      <c r="J37" s="609">
        <v>2</v>
      </c>
      <c r="K37" s="609">
        <v>3</v>
      </c>
    </row>
    <row r="38" spans="1:11" ht="15" customHeight="1">
      <c r="A38" s="606" t="str">
        <f>IF('6. Module 1 Readiness'!$G36="N/A","N/A",IF('6. Module 1 Readiness'!$G36="","",IF('6. Module 1 Readiness'!$G36="Agree",'4. HIDE Calc Module 2_1'!$C$24,'4. HIDE Calc Module 2_1'!$E$24)))</f>
        <v>N/A</v>
      </c>
      <c r="B38" s="607" t="str">
        <f>IF(A38=0,"",A38)</f>
        <v>N/A</v>
      </c>
      <c r="C38" s="607" t="str">
        <f>IF('6. Module 1 Readiness'!$G36="N/A","N/A",IF('6. Module 1 Readiness'!$G36="","",IF('6. Module 1 Readiness'!$G36="Agree",'4. HIDE Calc Module 2_1'!$D$24,'4. HIDE Calc Module 2_1'!$F$24)))</f>
        <v>N/A</v>
      </c>
      <c r="D38" s="607" t="str">
        <f>IF(C38=0,"",C38)</f>
        <v>N/A</v>
      </c>
      <c r="E38" s="608" t="str">
        <f>IF(AND('6. Module 1 Readiness'!$G36="Agree",'6. Module 1 Readiness'!$H$23="Red"),$F38,IF(AND('6. Module 1 Readiness'!$G36="Disagree",'6. Module 1 Readiness'!$H$23="Red"),$G38,IF(AND('6. Module 1 Readiness'!$G36="Agree",'6. Module 1 Readiness'!$H$23="Yellow"),$H38,IF(AND('6. Module 1 Readiness'!$G36="Disagree",'6. Module 1 Readiness'!$H$23="Yellow"),$I38,IF(AND('6. Module 1 Readiness'!$G36="Agree",'6. Module 1 Readiness'!$H$23="Green"),$J38,IF(AND('6. Module 1 Readiness'!$G36="Disagree",'6. Module 1 Readiness'!$H$23="Green"),$K38,IF('6. Module 1 Readiness'!$G36="N/A","",IF('6. Module 1 Readiness'!$G36="",""))))))))</f>
        <v/>
      </c>
      <c r="F38" s="608">
        <v>2</v>
      </c>
      <c r="G38" s="608">
        <v>1</v>
      </c>
      <c r="H38" s="608">
        <v>3</v>
      </c>
      <c r="I38" s="608">
        <v>1</v>
      </c>
      <c r="J38" s="608">
        <v>3</v>
      </c>
      <c r="K38" s="608">
        <v>2</v>
      </c>
    </row>
    <row r="39" spans="1:11" ht="15" customHeight="1">
      <c r="A39" s="95"/>
      <c r="B39" s="94"/>
      <c r="C39" s="94"/>
      <c r="D39" s="94"/>
      <c r="E39" s="92"/>
      <c r="F39" s="92"/>
      <c r="G39" s="92"/>
      <c r="H39" s="92"/>
      <c r="I39" s="92"/>
      <c r="J39" s="92"/>
      <c r="K39" s="92"/>
    </row>
    <row r="40" spans="1:11" ht="15" customHeight="1">
      <c r="A40" s="593" t="s">
        <v>42</v>
      </c>
      <c r="B40" s="593" t="s">
        <v>43</v>
      </c>
      <c r="C40" s="594" t="s">
        <v>42</v>
      </c>
      <c r="D40" s="593" t="s">
        <v>44</v>
      </c>
      <c r="E40" s="610"/>
      <c r="F40" s="610"/>
      <c r="G40" s="610"/>
      <c r="H40" s="610"/>
      <c r="I40" s="610"/>
      <c r="J40" s="610"/>
      <c r="K40" s="610"/>
    </row>
    <row r="41" spans="1:11" ht="15" customHeight="1">
      <c r="A41" s="606" t="str">
        <f>IF('6. Module 1 Readiness'!$G39="N/A","N/A",IF('6. Module 1 Readiness'!$G39="","",IF('6. Module 1 Readiness'!$G39="Agree",'4. HIDE Calc Module 2_1'!$C$26,'4. HIDE Calc Module 2_1'!$E$26)))</f>
        <v>If integration is a key requirement, proceed with caution. Is there already an application integration strategy in place?</v>
      </c>
      <c r="B41" s="607" t="str">
        <f>IF(A41=0,"",A41)</f>
        <v>If integration is a key requirement, proceed with caution. Is there already an application integration strategy in place?</v>
      </c>
      <c r="C41" s="607" t="str">
        <f>IF('6. Module 1 Readiness'!$G39="N/A","N/A",IF('6. Module 1 Readiness'!$G39="","",IF('6. Module 1 Readiness'!$G39="Agree",'4. HIDE Calc Module 2_1'!$D$26,'4. HIDE Calc Module 2_1'!$F$26)))</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D41" s="607" t="str">
        <f>IF(C41=0,"",C41)</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E41" s="609">
        <f>IF(AND('6. Module 1 Readiness'!$G39="Agree",'6. Module 1 Readiness'!$H$23="Red"),$F41,IF(AND('6. Module 1 Readiness'!$G39="Disagree",'6. Module 1 Readiness'!$H$23="Red"),$G41,IF(AND('6. Module 1 Readiness'!$G39="Agree",'6. Module 1 Readiness'!$H$23="Yellow"),$H41,IF(AND('6. Module 1 Readiness'!$G39="Disagree",'6. Module 1 Readiness'!$H$23="Yellow"),$I41,IF(AND('6. Module 1 Readiness'!$G39="Agree",'6. Module 1 Readiness'!$H$23="Green"),$J41,IF(AND('6. Module 1 Readiness'!$G39="Disagree",'6. Module 1 Readiness'!$H$23="Green"),$K41,IF('6. Module 1 Readiness'!$G39="N/A","",IF('6. Module 1 Readiness'!$G39="",""))))))))</f>
        <v>1</v>
      </c>
      <c r="F41" s="609">
        <v>1</v>
      </c>
      <c r="G41" s="609">
        <v>2</v>
      </c>
      <c r="H41" s="609">
        <v>2</v>
      </c>
      <c r="I41" s="609">
        <v>3</v>
      </c>
      <c r="J41" s="609">
        <v>3</v>
      </c>
      <c r="K41" s="609">
        <v>2</v>
      </c>
    </row>
    <row r="42" spans="1:11" ht="15" customHeight="1">
      <c r="A42" s="606" t="str">
        <f>IF('6. Module 1 Readiness'!$G40="N/A","N/A",IF('6. Module 1 Readiness'!$G40="","",IF('6. Module 1 Readiness'!$G40="Agree",'4. HIDE Calc Module 2_1'!$C$27,'4. HIDE Calc Module 2_1'!$E$27)))</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B42" s="607" t="str">
        <f>IF(A42=0,"",A42)</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C42" s="607" t="str">
        <f>IF('6. Module 1 Readiness'!$G40="N/A","N/A",IF('6. Module 1 Readiness'!$G40="","",IF('6. Module 1 Readiness'!$G40="Agree",'4. HIDE Calc Module 2_1'!$D$27,'4. HIDE Calc Module 2_1'!$F$27)))</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D42" s="607" t="str">
        <f>IF(C42=0,"",C42)</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E42" s="608">
        <f>IF(AND('6. Module 1 Readiness'!$G40="Agree",'6. Module 1 Readiness'!$H$23="Red"),$F42,IF(AND('6. Module 1 Readiness'!$G40="Disagree",'6. Module 1 Readiness'!$H$23="Red"),$G42,IF(AND('6. Module 1 Readiness'!$G40="Agree",'6. Module 1 Readiness'!$H$23="Yellow"),$H42,IF(AND('6. Module 1 Readiness'!$G40="Disagree",'6. Module 1 Readiness'!$H$23="Yellow"),$I42,IF(AND('6. Module 1 Readiness'!$G40="Agree",'6. Module 1 Readiness'!$H$23="Green"),$J42,IF(AND('6. Module 1 Readiness'!$G40="Disagree",'6. Module 1 Readiness'!$H$23="Green"),$K42,IF('6. Module 1 Readiness'!$G40="N/A","",IF('6. Module 1 Readiness'!$G40="",""))))))))</f>
        <v>1</v>
      </c>
      <c r="F42" s="608">
        <v>1</v>
      </c>
      <c r="G42" s="608">
        <v>2</v>
      </c>
      <c r="H42" s="608">
        <v>2</v>
      </c>
      <c r="I42" s="608">
        <v>3</v>
      </c>
      <c r="J42" s="608">
        <v>3</v>
      </c>
      <c r="K42" s="608">
        <v>2</v>
      </c>
    </row>
    <row r="43" spans="1:11" ht="15" customHeight="1">
      <c r="A43" s="606" t="str">
        <f>IF('6. Module 1 Readiness'!$G41="N/A","N/A",IF('6. Module 1 Readiness'!$G41="","",IF('6. Module 1 Readiness'!$G41="Agree",'4. HIDE Calc Module 2_1'!$C$28,'4. HIDE Calc Module 2_1'!$E$28)))</f>
        <v xml:space="preserve">Integration can be greatly enhanced if two applications speak the same language and adhere to standard APIs. Heavily customized apps written with legacy languages require specialized work for integration. </v>
      </c>
      <c r="B43" s="607" t="str">
        <f>IF(A43=0,"",A43)</f>
        <v xml:space="preserve">Integration can be greatly enhanced if two applications speak the same language and adhere to standard APIs. Heavily customized apps written with legacy languages require specialized work for integration. </v>
      </c>
      <c r="C43" s="607" t="str">
        <f>IF('6. Module 1 Readiness'!$G41="N/A","N/A",IF('6. Module 1 Readiness'!$G41="","",IF('6. Module 1 Readiness'!$G41="Agree",'4. HIDE Calc Module 2_1'!$D$28,'4. HIDE Calc Module 2_1'!$F$28)))</f>
        <v>• If integration is required, readiness is high.</v>
      </c>
      <c r="D43" s="607" t="str">
        <f>IF(C43=0,"",C43)</f>
        <v>• If integration is required, readiness is high.</v>
      </c>
      <c r="E43" s="609">
        <f>IF(AND('6. Module 1 Readiness'!$G41="Agree",'6. Module 1 Readiness'!$H$23="Red"),$F43,IF(AND('6. Module 1 Readiness'!$G41="Disagree",'6. Module 1 Readiness'!$H$23="Red"),$G43,IF(AND('6. Module 1 Readiness'!$G41="Agree",'6. Module 1 Readiness'!$H$23="Yellow"),$H43,IF(AND('6. Module 1 Readiness'!$G41="Disagree",'6. Module 1 Readiness'!$H$23="Yellow"),$I43,IF(AND('6. Module 1 Readiness'!$G41="Agree",'6. Module 1 Readiness'!$H$23="Green"),$J43,IF(AND('6. Module 1 Readiness'!$G41="Disagree",'6. Module 1 Readiness'!$H$23="Green"),$K43,IF('6. Module 1 Readiness'!$G41="N/A","",IF('6. Module 1 Readiness'!$G41="",""))))))))</f>
        <v>2</v>
      </c>
      <c r="F43" s="609">
        <v>2</v>
      </c>
      <c r="G43" s="609">
        <v>1</v>
      </c>
      <c r="H43" s="609">
        <v>3</v>
      </c>
      <c r="I43" s="609">
        <v>3</v>
      </c>
      <c r="J43" s="609">
        <v>3</v>
      </c>
      <c r="K43" s="609">
        <v>2</v>
      </c>
    </row>
    <row r="44" spans="1:11" ht="15" customHeight="1">
      <c r="A44" s="606" t="str">
        <f>IF('6. Module 1 Readiness'!$G42="N/A","N/A",IF('6. Module 1 Readiness'!$G42="","",IF('6. Module 1 Readiness'!$G42="Agree",'4. HIDE Calc Module 2_1'!$C$29,'4. HIDE Calc Module 2_1'!$E$29)))</f>
        <v xml:space="preserve">The biggest concern with complex, highly customized integration and interdependency schemes is that they will “break” if moved to a cloud. </v>
      </c>
      <c r="B44" s="607" t="str">
        <f>IF(A44=0,"",A44)</f>
        <v xml:space="preserve">The biggest concern with complex, highly customized integration and interdependency schemes is that they will “break” if moved to a cloud. </v>
      </c>
      <c r="C44" s="607" t="str">
        <f>IF('6. Module 1 Readiness'!$G42="N/A","N/A",IF('6. Module 1 Readiness'!$G42="","",IF('6. Module 1 Readiness'!$G42="Agree",'4. HIDE Calc Module 2_1'!$D$29,'4. HIDE Calc Module 2_1'!$F$29)))</f>
        <v xml:space="preserve">• Do not move this service to the cloud as its interdependencies and integration points need to be clearly documented and understood. 
• Consider replacement rather than re-hosting to cloud. In the case of a legacy beast, it will make more sense to look at moving to a new application for this service. The requirements for the new application could move to standardized APIs and middleware. 
• A SaaS option could be considered (as well as a PaaS built solution), but careful consideration of business criticality must be in play if SaaS is considered. </v>
      </c>
      <c r="D44" s="607" t="str">
        <f>IF(C44=0,"",C44)</f>
        <v xml:space="preserve">• Do not move this service to the cloud as its interdependencies and integration points need to be clearly documented and understood. 
• Consider replacement rather than re-hosting to cloud. In the case of a legacy beast, it will make more sense to look at moving to a new application for this service. The requirements for the new application could move to standardized APIs and middleware. 
• A SaaS option could be considered (as well as a PaaS built solution), but careful consideration of business criticality must be in play if SaaS is considered. </v>
      </c>
      <c r="E44" s="608">
        <f>IF(AND('6. Module 1 Readiness'!$G42="Agree",'6. Module 1 Readiness'!$H$23="Red"),$F44,IF(AND('6. Module 1 Readiness'!$G42="Disagree",'6. Module 1 Readiness'!$H$23="Red"),$G44,IF(AND('6. Module 1 Readiness'!$G42="Agree",'6. Module 1 Readiness'!$H$23="Yellow"),$H44,IF(AND('6. Module 1 Readiness'!$G42="Disagree",'6. Module 1 Readiness'!$H$23="Yellow"),$I44,IF(AND('6. Module 1 Readiness'!$G42="Agree",'6. Module 1 Readiness'!$H$23="Green"),$J44,IF(AND('6. Module 1 Readiness'!$G42="Disagree",'6. Module 1 Readiness'!$H$23="Green"),$K44,IF('6. Module 1 Readiness'!$G42="N/A","",IF('6. Module 1 Readiness'!$G42="",""))))))))</f>
        <v>1</v>
      </c>
      <c r="F44" s="608">
        <v>1</v>
      </c>
      <c r="G44" s="608">
        <v>2</v>
      </c>
      <c r="H44" s="608">
        <v>1</v>
      </c>
      <c r="I44" s="608">
        <v>2</v>
      </c>
      <c r="J44" s="608">
        <v>1</v>
      </c>
      <c r="K44" s="608">
        <v>3</v>
      </c>
    </row>
    <row r="45" spans="1:11" ht="15" customHeight="1">
      <c r="A45" s="606" t="str">
        <f>IF('6. Module 1 Readiness'!$G43="N/A","N/A",IF('6. Module 1 Readiness'!$G43="","",IF('6. Module 1 Readiness'!$G43="Agree",'4. HIDE Calc Module 2_1'!$C$30,'4. HIDE Calc Module 2_1'!$E$30)))</f>
        <v xml:space="preserve">If this application does not require integration with shared data sources, it presents lower challenges as a cloud candidate. </v>
      </c>
      <c r="B45" s="607" t="str">
        <f>IF(A45=0,"",A45)</f>
        <v xml:space="preserve">If this application does not require integration with shared data sources, it presents lower challenges as a cloud candidate. </v>
      </c>
      <c r="C45" s="607" t="str">
        <f>IF('6. Module 1 Readiness'!$G43="N/A","N/A",IF('6. Module 1 Readiness'!$G43="","",IF('6. Module 1 Readiness'!$G43="Agree",'4. HIDE Calc Module 2_1'!$D$30,'4. HIDE Calc Module 2_1'!$F$30)))</f>
        <v xml:space="preserve">• Data integration may not be a requirement for this application; however, you should examine the potential for integration as a business enabler. 
• Is it possible that data integration will be valued in the future? Start planning now. </v>
      </c>
      <c r="D45" s="607" t="str">
        <f>IF(C45=0,"",C45)</f>
        <v xml:space="preserve">• Data integration may not be a requirement for this application; however, you should examine the potential for integration as a business enabler. 
• Is it possible that data integration will be valued in the future? Start planning now. </v>
      </c>
      <c r="E45" s="609">
        <f>IF(AND('6. Module 1 Readiness'!$G43="Agree",'6. Module 1 Readiness'!$H$23="Red"),$F45,IF(AND('6. Module 1 Readiness'!$G43="Disagree",'6. Module 1 Readiness'!$H$23="Red"),$G45,IF(AND('6. Module 1 Readiness'!$G43="Agree",'6. Module 1 Readiness'!$H$23="Yellow"),$H45,IF(AND('6. Module 1 Readiness'!$G43="Disagree",'6. Module 1 Readiness'!$H$23="Yellow"),$I45,IF(AND('6. Module 1 Readiness'!$G43="Agree",'6. Module 1 Readiness'!$H$23="Green"),$J45,IF(AND('6. Module 1 Readiness'!$G43="Disagree",'6. Module 1 Readiness'!$H$23="Green"),$K45,IF('6. Module 1 Readiness'!$G43="N/A","",IF('6. Module 1 Readiness'!$G43="",""))))))))</f>
        <v>2</v>
      </c>
      <c r="F45" s="609">
        <v>2</v>
      </c>
      <c r="G45" s="609">
        <v>2</v>
      </c>
      <c r="H45" s="609">
        <v>2</v>
      </c>
      <c r="I45" s="609">
        <v>3</v>
      </c>
      <c r="J45" s="609">
        <v>3</v>
      </c>
      <c r="K45" s="609">
        <v>3</v>
      </c>
    </row>
    <row r="46" spans="1:11" ht="15" customHeight="1">
      <c r="A46" s="91"/>
      <c r="B46" s="91"/>
      <c r="C46" s="93"/>
      <c r="D46" s="91"/>
      <c r="E46" s="92"/>
      <c r="F46" s="91"/>
      <c r="G46" s="91"/>
      <c r="H46" s="91"/>
      <c r="I46" s="91"/>
      <c r="J46" s="91"/>
      <c r="K46" s="91"/>
    </row>
    <row r="47" spans="1:11" ht="15" customHeight="1">
      <c r="A47" s="593" t="s">
        <v>42</v>
      </c>
      <c r="B47" s="593" t="s">
        <v>43</v>
      </c>
      <c r="C47" s="594" t="s">
        <v>42</v>
      </c>
      <c r="D47" s="593" t="s">
        <v>44</v>
      </c>
      <c r="E47" s="610"/>
      <c r="F47" s="610"/>
      <c r="G47" s="610"/>
      <c r="H47" s="610"/>
      <c r="I47" s="610"/>
      <c r="J47" s="610"/>
      <c r="K47" s="610"/>
    </row>
    <row r="48" spans="1:11" ht="15" customHeight="1">
      <c r="A48" s="606" t="str">
        <f>IF('6. Module 1 Readiness'!$G46="N/A","N/A",IF('6. Module 1 Readiness'!$G46="","",IF('6. Module 1 Readiness'!$G46="Agree",'4. HIDE Calc Module 2_1'!$C$32,'4. HIDE Calc Module 2_1'!$E$32)))</f>
        <v xml:space="preserve">Network latency and availability are critical links in the chain. </v>
      </c>
      <c r="B48" s="607" t="str">
        <f>IF(A48=0,"",A48)</f>
        <v xml:space="preserve">Network latency and availability are critical links in the chain. </v>
      </c>
      <c r="C48" s="607" t="str">
        <f>IF('6. Module 1 Readiness'!$G46="N/A","N/A",IF('6. Module 1 Readiness'!$G46="","",IF('6. Module 1 Readiness'!$G46="Agree",'4. HIDE Calc Module 2_1'!$D$32,'4. HIDE Calc Module 2_1'!$F$32)))</f>
        <v xml:space="preserve">• Capacity but also redundancy are important considerations. Access at internet speeds may be acceptable but what if your network goes down or your telecom carrier has a service interruption?
• Consider redundant carriers as well as redundant infrastructure if the service is medium to high criticality. </v>
      </c>
      <c r="D48" s="607" t="str">
        <f>IF(C48=0,"",C48)</f>
        <v xml:space="preserve">• Capacity but also redundancy are important considerations. Access at internet speeds may be acceptable but what if your network goes down or your telecom carrier has a service interruption?
• Consider redundant carriers as well as redundant infrastructure if the service is medium to high criticality. </v>
      </c>
      <c r="E48" s="608">
        <f>IF(AND('6. Module 1 Readiness'!$G46="Agree",'6. Module 1 Readiness'!$H$23="Red"),$F48,IF(AND('6. Module 1 Readiness'!$G46="Disagree",'6. Module 1 Readiness'!$H$23="Red"),$G48,IF(AND('6. Module 1 Readiness'!$G46="Agree",'6. Module 1 Readiness'!$H$23="Yellow"),$H48,IF(AND('6. Module 1 Readiness'!$G46="Disagree",'6. Module 1 Readiness'!$H$23="Yellow"),$I48,IF(AND('6. Module 1 Readiness'!$G46="Agree",'6. Module 1 Readiness'!$H$23="Green"),$J48,IF(AND('6. Module 1 Readiness'!$G46="Disagree",'6. Module 1 Readiness'!$H$23="Green"),$K48,IF('6. Module 1 Readiness'!$G46="N/A","",IF('6. Module 1 Readiness'!$G46="",""))))))))</f>
        <v>1</v>
      </c>
      <c r="F48" s="608">
        <v>1</v>
      </c>
      <c r="G48" s="608">
        <v>1</v>
      </c>
      <c r="H48" s="608">
        <v>2</v>
      </c>
      <c r="I48" s="608">
        <v>1</v>
      </c>
      <c r="J48" s="608">
        <v>3</v>
      </c>
      <c r="K48" s="608">
        <v>2</v>
      </c>
    </row>
    <row r="49" spans="1:11" ht="15" customHeight="1">
      <c r="A49" s="606" t="str">
        <f>IF('6. Module 1 Readiness'!$G47="N/A","N/A",IF('6. Module 1 Readiness'!$G47="","",IF('6. Module 1 Readiness'!$G47="Agree",'4. HIDE Calc Module 2_1'!$C$33,'4. HIDE Calc Module 2_1'!$E$33)))</f>
        <v xml:space="preserve">Clear understanding of storage provisioning requirements for performance and availability will be critical to building internal clouds and evaluating costs of external CSPs. </v>
      </c>
      <c r="B49" s="607" t="str">
        <f>IF(A49=0,"",A49)</f>
        <v xml:space="preserve">Clear understanding of storage provisioning requirements for performance and availability will be critical to building internal clouds and evaluating costs of external CSPs. </v>
      </c>
      <c r="C49" s="607" t="str">
        <f>IF('6. Module 1 Readiness'!$G47="N/A","N/A",IF('6. Module 1 Readiness'!$G47="","",IF('6. Module 1 Readiness'!$G47="Agree",'4. HIDE Calc Module 2_1'!$D$33,'4. HIDE Calc Module 2_1'!$F$33)))</f>
        <v xml:space="preserve">• Avoid moving this service to the cloud until the storage requirements are fully analyzed and understood. </v>
      </c>
      <c r="D49" s="607" t="str">
        <f>IF(C49=0,"",C49)</f>
        <v xml:space="preserve">• Avoid moving this service to the cloud until the storage requirements are fully analyzed and understood. </v>
      </c>
      <c r="E49" s="609">
        <f>IF(AND('6. Module 1 Readiness'!$G47="Agree",'6. Module 1 Readiness'!$H$23="Red"),$F49,IF(AND('6. Module 1 Readiness'!$G47="Disagree",'6. Module 1 Readiness'!$H$23="Red"),$G49,IF(AND('6. Module 1 Readiness'!$G47="Agree",'6. Module 1 Readiness'!$H$23="Yellow"),$H49,IF(AND('6. Module 1 Readiness'!$G47="Disagree",'6. Module 1 Readiness'!$H$23="Yellow"),$I49,IF(AND('6. Module 1 Readiness'!$G47="Agree",'6. Module 1 Readiness'!$H$23="Green"),$J49,IF(AND('6. Module 1 Readiness'!$G47="Disagree",'6. Module 1 Readiness'!$H$23="Green"),$K49,IF('6. Module 1 Readiness'!$G47="N/A","",IF('6. Module 1 Readiness'!$G47="",""))))))))</f>
        <v>1</v>
      </c>
      <c r="F49" s="609">
        <v>2</v>
      </c>
      <c r="G49" s="609">
        <v>1</v>
      </c>
      <c r="H49" s="609">
        <v>2</v>
      </c>
      <c r="I49" s="609">
        <v>1</v>
      </c>
      <c r="J49" s="609">
        <v>3</v>
      </c>
      <c r="K49" s="609">
        <v>2</v>
      </c>
    </row>
    <row r="50" spans="1:11" ht="15" customHeight="1">
      <c r="A50" s="606" t="str">
        <f>IF('6. Module 1 Readiness'!$G48="N/A","N/A",IF('6. Module 1 Readiness'!$G48="","",IF('6. Module 1 Readiness'!$G48="Agree",'4. HIDE Calc Module 2_1'!$C$34,'4. HIDE Calc Module 2_1'!$E$34)))</f>
        <v xml:space="preserve">Virtual abstraction is foundational to cloud. CPU, memory, and storage requirements need to be within the capacity bounds of virtual machines. </v>
      </c>
      <c r="B50" s="607" t="str">
        <f>IF(A50=0,"",A50)</f>
        <v xml:space="preserve">Virtual abstraction is foundational to cloud. CPU, memory, and storage requirements need to be within the capacity bounds of virtual machines. </v>
      </c>
      <c r="C50" s="607" t="str">
        <f>IF('6. Module 1 Readiness'!$G48="N/A","N/A",IF('6. Module 1 Readiness'!$G48="","",IF('6. Module 1 Readiness'!$G48="Agree",'4. HIDE Calc Module 2_1'!$D$34,'4. HIDE Calc Module 2_1'!$F$34)))</f>
        <v xml:space="preserve">• If the workloads associated with this service have not yet been evaluated for physical to virtual migration, you are not ready to move this service to an IaaS cloud. </v>
      </c>
      <c r="D50" s="607" t="str">
        <f>IF(C50=0,"",C50)</f>
        <v xml:space="preserve">• If the workloads associated with this service have not yet been evaluated for physical to virtual migration, you are not ready to move this service to an IaaS cloud. </v>
      </c>
      <c r="E50" s="608">
        <f>IF(AND('6. Module 1 Readiness'!$G48="Agree",'6. Module 1 Readiness'!$H$23="Red"),$F50,IF(AND('6. Module 1 Readiness'!$G48="Disagree",'6. Module 1 Readiness'!$H$23="Red"),$G50,IF(AND('6. Module 1 Readiness'!$G48="Agree",'6. Module 1 Readiness'!$H$23="Yellow"),$H50,IF(AND('6. Module 1 Readiness'!$G48="Disagree",'6. Module 1 Readiness'!$H$23="Yellow"),$I50,IF(AND('6. Module 1 Readiness'!$G48="Agree",'6. Module 1 Readiness'!$H$23="Green"),$J50,IF(AND('6. Module 1 Readiness'!$G48="Disagree",'6. Module 1 Readiness'!$H$23="Green"),$K50,IF('6. Module 1 Readiness'!$G48="N/A","",IF('6. Module 1 Readiness'!$G48="",""))))))))</f>
        <v>1</v>
      </c>
      <c r="F50" s="608">
        <v>2</v>
      </c>
      <c r="G50" s="608">
        <v>1</v>
      </c>
      <c r="H50" s="608">
        <v>3</v>
      </c>
      <c r="I50" s="608">
        <v>1</v>
      </c>
      <c r="J50" s="608">
        <v>3</v>
      </c>
      <c r="K50" s="608">
        <v>1</v>
      </c>
    </row>
    <row r="51" spans="1:11" ht="15" customHeight="1">
      <c r="A51" s="606" t="str">
        <f>IF('6. Module 1 Readiness'!$G49="N/A","N/A",IF('6. Module 1 Readiness'!$G49="","",IF('6. Module 1 Readiness'!$G49="Agree",'4. HIDE Calc Module 2_1'!$C$35,'4. HIDE Calc Module 2_1'!$E$35)))</f>
        <v xml:space="preserve">Specialized and proprietary components can be an impediment, or at least a complicating factor, for moving a service to the cloud. </v>
      </c>
      <c r="B51" s="607" t="str">
        <f>IF(A51=0,"",A51)</f>
        <v xml:space="preserve">Specialized and proprietary components can be an impediment, or at least a complicating factor, for moving a service to the cloud. </v>
      </c>
      <c r="C51" s="607" t="str">
        <f>IF('6. Module 1 Readiness'!$G49="N/A","N/A",IF('6. Module 1 Readiness'!$G49="","",IF('6. Module 1 Readiness'!$G49="Agree",'4. HIDE Calc Module 2_1'!$D$35,'4. HIDE Calc Module 2_1'!$F$35)))</f>
        <v xml:space="preserve">• Selecting "disagree" for this statement indicates the workload is a lower risk for moving to a cloud platform such as private or public IaaS. </v>
      </c>
      <c r="D51" s="607" t="str">
        <f>IF(C51=0,"",C51)</f>
        <v xml:space="preserve">• Selecting "disagree" for this statement indicates the workload is a lower risk for moving to a cloud platform such as private or public IaaS. </v>
      </c>
      <c r="E51" s="609">
        <f>IF(AND('6. Module 1 Readiness'!$G49="Agree",'6. Module 1 Readiness'!$H$23="Red"),$F51,IF(AND('6. Module 1 Readiness'!$G49="Disagree",'6. Module 1 Readiness'!$H$23="Red"),$G51,IF(AND('6. Module 1 Readiness'!$G49="Agree",'6. Module 1 Readiness'!$H$23="Yellow"),$H51,IF(AND('6. Module 1 Readiness'!$G49="Disagree",'6. Module 1 Readiness'!$H$23="Yellow"),$I51,IF(AND('6. Module 1 Readiness'!$G49="Agree",'6. Module 1 Readiness'!$H$23="Green"),$J51,IF(AND('6. Module 1 Readiness'!$G49="Disagree",'6. Module 1 Readiness'!$H$23="Green"),$K51,IF('6. Module 1 Readiness'!$G49="N/A","",IF('6. Module 1 Readiness'!$G49="",""))))))))</f>
        <v>2</v>
      </c>
      <c r="F51" s="609">
        <v>1</v>
      </c>
      <c r="G51" s="609">
        <v>2</v>
      </c>
      <c r="H51" s="609">
        <v>1</v>
      </c>
      <c r="I51" s="609">
        <v>3</v>
      </c>
      <c r="J51" s="609">
        <v>1</v>
      </c>
      <c r="K51" s="609">
        <v>3</v>
      </c>
    </row>
    <row r="52" spans="1:11" ht="15" customHeight="1">
      <c r="A52" s="606" t="str">
        <f>IF('6. Module 1 Readiness'!$G50="N/A","N/A",IF('6. Module 1 Readiness'!$G50="","",IF('6. Module 1 Readiness'!$G50="Agree",'4. HIDE Calc Module 2_1'!$C$36,'4. HIDE Calc Module 2_1'!$E$36)))</f>
        <v xml:space="preserve">Portability is particularly valuable in multi-cloud and hybrid situations. Service can be moved to where resource costs are lowest and security/availability are good enough. </v>
      </c>
      <c r="B52" s="607" t="str">
        <f>IF(A52=0,"",A52)</f>
        <v xml:space="preserve">Portability is particularly valuable in multi-cloud and hybrid situations. Service can be moved to where resource costs are lowest and security/availability are good enough. </v>
      </c>
      <c r="C52" s="607" t="str">
        <f>IF('6. Module 1 Readiness'!$G50="N/A","N/A",IF('6. Module 1 Readiness'!$G50="","",IF('6. Module 1 Readiness'!$G50="Agree",'4. HIDE Calc Module 2_1'!$D$36,'4. HIDE Calc Module 2_1'!$F$36)))</f>
        <v xml:space="preserve">• If the service does not have portability, it may be ready for a specific cloud -- internal private -- but will not have flexibility of location to vary on cost. </v>
      </c>
      <c r="D52" s="607" t="str">
        <f>IF(C52=0,"",C52)</f>
        <v xml:space="preserve">• If the service does not have portability, it may be ready for a specific cloud -- internal private -- but will not have flexibility of location to vary on cost. </v>
      </c>
      <c r="E52" s="608">
        <f>IF(AND('6. Module 1 Readiness'!$G50="Agree",'6. Module 1 Readiness'!$H$23="Red"),$F52,IF(AND('6. Module 1 Readiness'!$G50="Disagree",'6. Module 1 Readiness'!$H$23="Red"),$G52,IF(AND('6. Module 1 Readiness'!$G50="Agree",'6. Module 1 Readiness'!$H$23="Yellow"),$H52,IF(AND('6. Module 1 Readiness'!$G50="Disagree",'6. Module 1 Readiness'!$H$23="Yellow"),$I52,IF(AND('6. Module 1 Readiness'!$G50="Agree",'6. Module 1 Readiness'!$H$23="Green"),$J52,IF(AND('6. Module 1 Readiness'!$G50="Disagree",'6. Module 1 Readiness'!$H$23="Green"),$K52,IF('6. Module 1 Readiness'!$G50="N/A","",IF('6. Module 1 Readiness'!$G50="",""))))))))</f>
        <v>1</v>
      </c>
      <c r="F52" s="608">
        <v>2</v>
      </c>
      <c r="G52" s="608">
        <v>1</v>
      </c>
      <c r="H52" s="608">
        <v>2</v>
      </c>
      <c r="I52" s="608">
        <v>1</v>
      </c>
      <c r="J52" s="608">
        <v>3</v>
      </c>
      <c r="K52" s="608">
        <v>2</v>
      </c>
    </row>
    <row r="53" spans="1:11" ht="15" customHeight="1"/>
    <row r="54" spans="1:11" ht="15" customHeight="1">
      <c r="A54" s="593" t="s">
        <v>42</v>
      </c>
      <c r="B54" s="593" t="s">
        <v>43</v>
      </c>
      <c r="C54" s="594" t="s">
        <v>42</v>
      </c>
      <c r="D54" s="593" t="s">
        <v>44</v>
      </c>
      <c r="E54" s="595" t="s">
        <v>386</v>
      </c>
      <c r="F54" s="595" t="s">
        <v>387</v>
      </c>
      <c r="G54" s="595" t="s">
        <v>388</v>
      </c>
      <c r="H54" s="595" t="s">
        <v>389</v>
      </c>
      <c r="I54" s="595" t="s">
        <v>390</v>
      </c>
      <c r="J54" s="595" t="s">
        <v>391</v>
      </c>
      <c r="K54" s="595" t="s">
        <v>392</v>
      </c>
    </row>
    <row r="55" spans="1:11" ht="15" customHeight="1">
      <c r="A55" s="607" t="str">
        <f>IF('6. Module 1 Readiness'!$G$53="N/A","N/A",IF('6. Module 1 Readiness'!$G$53="","",IF('6. Module 1 Readiness'!$G$53="Agree",'4. HIDE Calc Module 2_1'!$C$39,'4. HIDE Calc Module 2_1'!$E$39)))</f>
        <v>Where the application "lives" should be immaterial for the maintenance of the application. "Not here" does not abrogate IT of its accountability for service and availability.</v>
      </c>
      <c r="B55" s="607" t="str">
        <f>IF(A55=0,"",A55)</f>
        <v>Where the application "lives" should be immaterial for the maintenance of the application. "Not here" does not abrogate IT of its accountability for service and availability.</v>
      </c>
      <c r="C55" s="607" t="str">
        <f>IF('6. Module 1 Readiness'!$G$53="N/A","N/A",IF('6. Module 1 Readiness'!$G$53="","",IF('6. Module 1 Readiness'!$G$53="Agree",'4. HIDE Calc Module 2_1'!$D$39,'4. HIDE Calc Module 2_1'!$F$39)))</f>
        <v xml:space="preserve">Moving an application to the cloud will not solve maintenance and management problems. Get your team trained up on procedures first. </v>
      </c>
      <c r="D55" s="607" t="str">
        <f>IF(C55=0,"",C55)</f>
        <v xml:space="preserve">Moving an application to the cloud will not solve maintenance and management problems. Get your team trained up on procedures first. </v>
      </c>
      <c r="E55" s="608">
        <f>IF(AND('6. Module 1 Readiness'!$G$53="Agree",'6. Module 1 Readiness'!$H$23="Red"),$F55,IF(AND('6. Module 1 Readiness'!$G$53="Disagree",'6. Module 1 Readiness'!$H$23="Red"),$G55,IF(AND('6. Module 1 Readiness'!$G$53="Agree",'6. Module 1 Readiness'!$H$23="Yellow"),$H55,IF(AND('6. Module 1 Readiness'!$G$53="Disagree",'6. Module 1 Readiness'!$H$23="Yellow"),$I55,IF(AND('6. Module 1 Readiness'!$G$53="Agree",'6. Module 1 Readiness'!$H$23="Green"),$J55,IF(AND('6. Module 1 Readiness'!$G$53="Disagree",'6. Module 1 Readiness'!$H$23="Green"),$K55,IF('6. Module 1 Readiness'!$G$53="N/A","",IF('6. Module 1 Readiness'!$G$53="",""))))))))</f>
        <v>1</v>
      </c>
      <c r="F55" s="608">
        <v>2</v>
      </c>
      <c r="G55" s="608">
        <v>1</v>
      </c>
      <c r="H55" s="608">
        <v>2</v>
      </c>
      <c r="I55" s="608">
        <v>1</v>
      </c>
      <c r="J55" s="608">
        <v>3</v>
      </c>
      <c r="K55" s="608">
        <v>2</v>
      </c>
    </row>
    <row r="56" spans="1:11" ht="15" customHeight="1">
      <c r="A56" s="607" t="str">
        <f>IF('6. Module 1 Readiness'!$G$54="N/A","N/A",IF('6. Module 1 Readiness'!$G$54="","",IF('6. Module 1 Readiness'!$G$54="Agree",'4. HIDE Calc Module 2_1'!$C$40,'4. HIDE Calc Module 2_1'!$E$40)))</f>
        <v xml:space="preserve">Success in adopting cloud solutions isn’t possible without a solid integration strategy. Integration skills and operational frameworks need to be in practice in advance of cloud adoption. </v>
      </c>
      <c r="B56" s="607" t="str">
        <f>IF(A56=0,"",A56)</f>
        <v xml:space="preserve">Success in adopting cloud solutions isn’t possible without a solid integration strategy. Integration skills and operational frameworks need to be in practice in advance of cloud adoption. </v>
      </c>
      <c r="C56" s="607" t="str">
        <f>IF('6. Module 1 Readiness'!$G$54="N/A","N/A",IF('6. Module 1 Readiness'!$G$54="","",IF('6. Module 1 Readiness'!$G$54="Agree",'4. HIDE Calc Module 2_1'!$D$40,'4. HIDE Calc Module 2_1'!$F$40)))</f>
        <v xml:space="preserve">Tend to your integration strategy first. Do not entertain externalizing this resource until the full implication of integration is evaluated. </v>
      </c>
      <c r="D56" s="607" t="str">
        <f>IF(C56=0,"",C56)</f>
        <v xml:space="preserve">Tend to your integration strategy first. Do not entertain externalizing this resource until the full implication of integration is evaluated. </v>
      </c>
      <c r="E56" s="608">
        <f>IF(AND('6. Module 1 Readiness'!$G$54="Agree",'6. Module 1 Readiness'!$H$23="Red"),$F56,IF(AND('6. Module 1 Readiness'!$G$54="Disagree",'6. Module 1 Readiness'!$H$23="Red"),$G56,IF(AND('6. Module 1 Readiness'!$G$54="Agree",'6. Module 1 Readiness'!$H$23="Yellow"),$H56,IF(AND('6. Module 1 Readiness'!$G$54="Disagree",'6. Module 1 Readiness'!$H$23="Yellow"),$I56,IF(AND('6. Module 1 Readiness'!$G$54="Agree",'6. Module 1 Readiness'!$H$23="Green"),$J56,IF(AND('6. Module 1 Readiness'!$G$54="Disagree",'6. Module 1 Readiness'!$H$23="Green"),$K56,IF('6. Module 1 Readiness'!$G$54="N/A","",IF('6. Module 1 Readiness'!$G$54="",""))))))))</f>
        <v>1</v>
      </c>
      <c r="F56" s="609">
        <v>1</v>
      </c>
      <c r="G56" s="609">
        <v>1</v>
      </c>
      <c r="H56" s="609">
        <v>2</v>
      </c>
      <c r="I56" s="609">
        <v>2</v>
      </c>
      <c r="J56" s="609">
        <v>3</v>
      </c>
      <c r="K56" s="609">
        <v>2</v>
      </c>
    </row>
    <row r="57" spans="1:11" ht="15" customHeight="1">
      <c r="A57" s="607" t="str">
        <f>IF('6. Module 1 Readiness'!$G$55="N/A","N/A",IF('6. Module 1 Readiness'!$G$55="","",IF('6. Module 1 Readiness'!$G$55="Agree",'4. HIDE Calc Module 2_1'!$C$41,'4. HIDE Calc Module 2_1'!$E$41)))</f>
        <v>An IT department that is not functioning as an internal managed service provider will need to change and develop new practices for a service paradigm.</v>
      </c>
      <c r="B57" s="607" t="str">
        <f>IF(A57=0,"",A57)</f>
        <v>An IT department that is not functioning as an internal managed service provider will need to change and develop new practices for a service paradigm.</v>
      </c>
      <c r="C57" s="607" t="str">
        <f>IF('6. Module 1 Readiness'!$G$55="N/A","N/A",IF('6. Module 1 Readiness'!$G$55="","",IF('6. Module 1 Readiness'!$G$55="Agree",'4. HIDE Calc Module 2_1'!$D$41,'4. HIDE Calc Module 2_1'!$F$41)))</f>
        <v xml:space="preserve">• Focus internal change efforts on becoming an internal service provider. 
• Look to how this application would fit in a catalog of services, with measurable provisioning and consumption. 
</v>
      </c>
      <c r="D57" s="607" t="str">
        <f>IF(C57=0,"",C57)</f>
        <v xml:space="preserve">• Focus internal change efforts on becoming an internal service provider. 
• Look to how this application would fit in a catalog of services, with measurable provisioning and consumption. 
</v>
      </c>
      <c r="E57" s="608">
        <f>IF(AND('6. Module 1 Readiness'!$G$55="Agree",'6. Module 1 Readiness'!$H$23="Red"),$F57,IF(AND('6. Module 1 Readiness'!$G$55="Disagree",'6. Module 1 Readiness'!$H$23="Red"),$G57,IF(AND('6. Module 1 Readiness'!$G$55="Agree",'6. Module 1 Readiness'!$H$23="Yellow"),$H57,IF(AND('6. Module 1 Readiness'!$G$55="Disagree",'6. Module 1 Readiness'!$H$23="Yellow"),$I57,IF(AND('6. Module 1 Readiness'!$G$55="Agree",'6. Module 1 Readiness'!$H$23="Green"),$J57,IF(AND('6. Module 1 Readiness'!$G$55="Disagree",'6. Module 1 Readiness'!$H$23="Green"),$K57,IF('6. Module 1 Readiness'!$G$55="N/A","",IF('6. Module 1 Readiness'!$G$55="",""))))))))</f>
        <v>1</v>
      </c>
      <c r="F57" s="608">
        <v>2</v>
      </c>
      <c r="G57" s="608">
        <v>1</v>
      </c>
      <c r="H57" s="608">
        <v>2</v>
      </c>
      <c r="I57" s="608">
        <v>2</v>
      </c>
      <c r="J57" s="608">
        <v>3</v>
      </c>
      <c r="K57" s="608">
        <v>2</v>
      </c>
    </row>
    <row r="58" spans="1:11" ht="15" customHeight="1"/>
    <row r="59" spans="1:11" ht="15" customHeight="1">
      <c r="A59" s="102"/>
      <c r="B59" s="102"/>
      <c r="C59" s="103"/>
      <c r="D59" s="102"/>
      <c r="E59" s="104"/>
      <c r="F59" s="104"/>
      <c r="G59" s="104"/>
      <c r="H59" s="104"/>
      <c r="I59" s="104"/>
      <c r="J59" s="104"/>
      <c r="K59" s="104"/>
    </row>
    <row r="60" spans="1:11" ht="15" customHeight="1">
      <c r="A60" s="296" t="s">
        <v>385</v>
      </c>
      <c r="B60" s="296">
        <f>B15+1</f>
        <v>2</v>
      </c>
    </row>
    <row r="61" spans="1:11" ht="15" customHeight="1">
      <c r="A61" s="593" t="s">
        <v>42</v>
      </c>
      <c r="B61" s="593" t="s">
        <v>43</v>
      </c>
      <c r="C61" s="594" t="s">
        <v>42</v>
      </c>
      <c r="D61" s="593" t="s">
        <v>44</v>
      </c>
      <c r="E61" s="595"/>
      <c r="F61" s="595"/>
      <c r="G61" s="595"/>
      <c r="H61" s="595"/>
      <c r="I61" s="595"/>
      <c r="J61" s="595"/>
      <c r="K61" s="595"/>
    </row>
    <row r="62" spans="1:11" ht="15" customHeight="1">
      <c r="A62" s="611"/>
      <c r="B62" s="611"/>
      <c r="C62" s="612"/>
      <c r="D62" s="611"/>
      <c r="E62" s="613"/>
      <c r="F62" s="613"/>
      <c r="G62" s="613"/>
      <c r="H62" s="613"/>
      <c r="I62" s="613"/>
      <c r="J62" s="613"/>
      <c r="K62" s="613"/>
    </row>
    <row r="63" spans="1:11" ht="15" customHeight="1">
      <c r="A63" s="596"/>
      <c r="B63" s="596"/>
      <c r="C63" s="597"/>
      <c r="D63" s="596"/>
      <c r="E63" s="614"/>
      <c r="F63" s="614"/>
      <c r="G63" s="614"/>
      <c r="H63" s="614"/>
      <c r="I63" s="614"/>
      <c r="J63" s="614"/>
      <c r="K63" s="599">
        <f>IF('6. Module 1 Readiness'!J20="Red",3,IF('6. Module 1 Readiness'!J20="Yellow",2,IF('6. Module 1 Readiness'!J20="Green",1)))</f>
        <v>1</v>
      </c>
    </row>
    <row r="64" spans="1:11" ht="15" customHeight="1">
      <c r="A64" s="596"/>
      <c r="B64" s="596"/>
      <c r="C64" s="597"/>
      <c r="D64" s="596"/>
      <c r="E64" s="614"/>
      <c r="F64" s="614"/>
      <c r="G64" s="614"/>
      <c r="H64" s="614"/>
      <c r="I64" s="614"/>
      <c r="J64" s="614"/>
      <c r="K64" s="599">
        <f>IF('6. Module 1 Readiness'!J21="Red",3,IF('6. Module 1 Readiness'!J21="Yellow",2,IF('6. Module 1 Readiness'!J21="Green",1)))</f>
        <v>1</v>
      </c>
    </row>
    <row r="65" spans="1:11" ht="15" customHeight="1">
      <c r="A65" s="596"/>
      <c r="B65" s="596"/>
      <c r="C65" s="597"/>
      <c r="D65" s="596"/>
      <c r="E65" s="614"/>
      <c r="F65" s="614"/>
      <c r="G65" s="614"/>
      <c r="H65" s="614"/>
      <c r="I65" s="614"/>
      <c r="J65" s="614"/>
      <c r="K65" s="599">
        <f>IF('6. Module 1 Readiness'!J22="Red",3,IF('6. Module 1 Readiness'!J22="Yellow",2,IF('6. Module 1 Readiness'!J22="Green",1)))</f>
        <v>1</v>
      </c>
    </row>
    <row r="66" spans="1:11" ht="15" customHeight="1">
      <c r="A66" s="600" t="str">
        <f>IF('6. Module 1 Readiness'!$I23="","",IF('6. Module 1 Readiness'!$I23="Important",'4. HIDE Calc Module 2_1'!$C$6,IF('6. Module 1 Readiness'!$I23="Serious",'4. HIDE Calc Module 2_1'!$C$7,IF('6. Module 1 Readiness'!$I23="Severe",'4. HIDE Calc Module 2_1'!$C$8))))</f>
        <v xml:space="preserve">Services that have low data criticality are your first candidates and the most “cloud ready” for consideration. Low does not mean zero importance but in relative terms they are lower than others. Low, for example, might be a productivity app that accesses general work files. These files will still require a measure of protection for “CIA” but they are not critical. </v>
      </c>
      <c r="B66" s="601" t="str">
        <f>IF(A66=0,"",A66)</f>
        <v xml:space="preserve">Services that have low data criticality are your first candidates and the most “cloud ready” for consideration. Low does not mean zero importance but in relative terms they are lower than others. Low, for example, might be a productivity app that accesses general work files. These files will still require a measure of protection for “CIA” but they are not critical. </v>
      </c>
      <c r="C66" s="601" t="str">
        <f>IF('6. Module 1 Readiness'!$I23="","",IF('6. Module 1 Readiness'!$I23="Important",'4. HIDE Calc Module 2_1'!$D$6,IF('6. Module 1 Readiness'!$I23="Serious",'4. HIDE Calc Module 2_1'!$D$7,IF('6. Module 1 Readiness'!$I23="Severe",'4. HIDE Calc Module 2_1'!$D$8))))</f>
        <v xml:space="preserve">• Move these services to the front of the line for cloud consideration.
• Be sure to consider additional requirements that will come out of the analysis of cloud risks and challenges – these requirements will inform vendor selection. (Example, file sharing might be a green light but if access privilege control and integration are important requirements, this will influence product decisions.)
• Cost/benefit analysis is still required. Cloud ready means this workload is a strong candidate; however, on the cost/value side, it needs to be compared with other options (for example, email might be a green light on the criticality measures but traditionally provisioned internal email could still be a better cost/value fit for the enterprise. </v>
      </c>
      <c r="D66" s="601" t="str">
        <f>IF(C66=0,"",C66)</f>
        <v xml:space="preserve">• Move these services to the front of the line for cloud consideration.
• Be sure to consider additional requirements that will come out of the analysis of cloud risks and challenges – these requirements will inform vendor selection. (Example, file sharing might be a green light but if access privilege control and integration are important requirements, this will influence product decisions.)
• Cost/benefit analysis is still required. Cloud ready means this workload is a strong candidate; however, on the cost/value side, it needs to be compared with other options (for example, email might be a green light on the criticality measures but traditionally provisioned internal email could still be a better cost/value fit for the enterprise. </v>
      </c>
      <c r="E66" s="615"/>
      <c r="F66" s="615"/>
      <c r="G66" s="615"/>
      <c r="H66" s="615"/>
      <c r="I66" s="615"/>
      <c r="J66" s="615"/>
      <c r="K66" s="602">
        <f>MAX($K63:$K65)</f>
        <v>1</v>
      </c>
    </row>
    <row r="67" spans="1:11" ht="15" customHeight="1">
      <c r="A67" s="603"/>
      <c r="B67" s="603"/>
      <c r="C67" s="603"/>
      <c r="D67" s="604"/>
      <c r="E67" s="605"/>
      <c r="F67" s="605"/>
      <c r="G67" s="605"/>
      <c r="H67" s="605"/>
      <c r="I67" s="605"/>
      <c r="J67" s="605"/>
      <c r="K67" s="605"/>
    </row>
    <row r="68" spans="1:11" ht="15" customHeight="1">
      <c r="A68" s="94"/>
      <c r="B68" s="94"/>
      <c r="C68" s="94"/>
      <c r="D68" s="100"/>
      <c r="E68" s="99"/>
      <c r="F68" s="99"/>
      <c r="G68" s="99"/>
      <c r="H68" s="99"/>
      <c r="I68" s="99"/>
      <c r="J68" s="99"/>
      <c r="K68" s="99"/>
    </row>
    <row r="69" spans="1:11" ht="15" customHeight="1">
      <c r="A69" s="94"/>
      <c r="B69" s="94"/>
      <c r="C69" s="94"/>
      <c r="D69" s="100"/>
      <c r="E69" s="99"/>
      <c r="F69" s="99"/>
      <c r="G69" s="99"/>
      <c r="H69" s="99"/>
      <c r="I69" s="99"/>
      <c r="J69" s="99"/>
      <c r="K69" s="99"/>
    </row>
    <row r="70" spans="1:11" ht="15" customHeight="1">
      <c r="A70" s="98"/>
      <c r="B70" s="98"/>
      <c r="C70" s="98"/>
      <c r="D70" s="97"/>
      <c r="E70" s="96"/>
      <c r="F70" s="96"/>
      <c r="G70" s="96"/>
      <c r="H70" s="96"/>
      <c r="I70" s="96"/>
      <c r="J70" s="96"/>
      <c r="K70" s="96"/>
    </row>
    <row r="71" spans="1:11" ht="15" customHeight="1">
      <c r="A71" s="91"/>
      <c r="B71" s="91"/>
      <c r="C71" s="93"/>
      <c r="D71" s="91"/>
      <c r="E71" s="91"/>
      <c r="F71" s="91"/>
      <c r="G71" s="91"/>
      <c r="H71" s="91"/>
      <c r="I71" s="91"/>
      <c r="J71" s="91"/>
      <c r="K71" s="91"/>
    </row>
    <row r="72" spans="1:11" ht="15" customHeight="1">
      <c r="A72" s="593" t="s">
        <v>42</v>
      </c>
      <c r="B72" s="593" t="s">
        <v>43</v>
      </c>
      <c r="C72" s="594" t="s">
        <v>42</v>
      </c>
      <c r="D72" s="593" t="s">
        <v>44</v>
      </c>
      <c r="E72" s="595" t="s">
        <v>386</v>
      </c>
      <c r="F72" s="595" t="s">
        <v>387</v>
      </c>
      <c r="G72" s="595" t="s">
        <v>388</v>
      </c>
      <c r="H72" s="595" t="s">
        <v>389</v>
      </c>
      <c r="I72" s="595" t="s">
        <v>390</v>
      </c>
      <c r="J72" s="595" t="s">
        <v>391</v>
      </c>
      <c r="K72" s="595" t="s">
        <v>392</v>
      </c>
    </row>
    <row r="73" spans="1:11" ht="15" customHeight="1">
      <c r="A73" s="606" t="str">
        <f>IF('6. Module 1 Readiness'!$I26="N/A","N/A",IF('6. Module 1 Readiness'!$I26="","",IF('6. Module 1 Readiness'!$I26="Agree",'4. HIDE Calc Module 2_1'!$C$15,'4. HIDE Calc Module 2_1'!$E$15)))</f>
        <v xml:space="preserve">When it comes to critical systems, the current process maturity for security management is an important starting point for discussion/negotiation with cloud service providers.  </v>
      </c>
      <c r="B73" s="607" t="str">
        <f>IF(A73=0,"",A73)</f>
        <v xml:space="preserve">When it comes to critical systems, the current process maturity for security management is an important starting point for discussion/negotiation with cloud service providers.  </v>
      </c>
      <c r="C73" s="607" t="str">
        <f>IF('6. Module 1 Readiness'!$I26="N/A","N/A",IF('6. Module 1 Readiness'!$I26="","",IF('6. Module 1 Readiness'!$I26="Agree",'4. HIDE Calc Module 2_1'!$D$15,'4. HIDE Calc Module 2_1'!$F$15)))</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D73" s="607" t="str">
        <f>IF(C73=0,"",C73)</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E73" s="616">
        <f>IF(AND('6. Module 1 Readiness'!$I26="Agree",'6. Module 1 Readiness'!$J$23="Red"),$F73,IF(AND('6. Module 1 Readiness'!$I26="Disagree",'6. Module 1 Readiness'!$J$23="Red"),$G73,IF(AND('6. Module 1 Readiness'!$I26="Agree",'6. Module 1 Readiness'!$J$23="Yellow"),$H73,IF(AND('6. Module 1 Readiness'!$I26="Disagree",'6. Module 1 Readiness'!$J$23="Yellow"),$I73,IF(AND('6. Module 1 Readiness'!$I26="Agree",'6. Module 1 Readiness'!$J$23="Green"),$J73,IF(AND('6. Module 1 Readiness'!$I26="Disagree",'6. Module 1 Readiness'!$J$23="Green"),$K73,IF('6. Module 1 Readiness'!$I26="N/A","",IF('6. Module 1 Readiness'!$I26="",""))))))))</f>
        <v>3</v>
      </c>
      <c r="F73" s="616">
        <v>2</v>
      </c>
      <c r="G73" s="616">
        <v>1</v>
      </c>
      <c r="H73" s="616">
        <v>2</v>
      </c>
      <c r="I73" s="616">
        <v>1</v>
      </c>
      <c r="J73" s="616">
        <v>3</v>
      </c>
      <c r="K73" s="616">
        <v>2</v>
      </c>
    </row>
    <row r="74" spans="1:11" ht="15" customHeight="1">
      <c r="A74" s="606" t="str">
        <f>IF('6. Module 1 Readiness'!$I27="N/A","N/A",IF('6. Module 1 Readiness'!$I27="","",IF('6. Module 1 Readiness'!$I27="Agree",'4. HIDE Calc Module 2_1'!$C$16,'4. HIDE Calc Module 2_1'!$E$16)))</f>
        <v xml:space="preserve">If the system and data are subject to specific legal and regulatory compliance, even if they are not highly critical, this will push up the requirements for a CSP and likely the cost of the solution.   </v>
      </c>
      <c r="B74" s="607" t="str">
        <f>IF(A74=0,"",A74)</f>
        <v xml:space="preserve">If the system and data are subject to specific legal and regulatory compliance, even if they are not highly critical, this will push up the requirements for a CSP and likely the cost of the solution.   </v>
      </c>
      <c r="C74" s="607" t="str">
        <f>IF('6. Module 1 Readiness'!$I27="N/A","N/A",IF('6. Module 1 Readiness'!$I27="","",IF('6. Module 1 Readiness'!$I27="Agree",'4. HIDE Calc Module 2_1'!$D$16,'4. HIDE Calc Module 2_1'!$F$16)))</f>
        <v xml:space="preserve">• Require potential CSP partners to demonstrate how they achieve, document, and attest to compliance with the regulation that you must comply (examples: HIPAA, CJIS, PCI). </v>
      </c>
      <c r="D74" s="607" t="str">
        <f>IF(C74=0,"",C74)</f>
        <v xml:space="preserve">• Require potential CSP partners to demonstrate how they achieve, document, and attest to compliance with the regulation that you must comply (examples: HIPAA, CJIS, PCI). </v>
      </c>
      <c r="E74" s="602">
        <f>IF(AND('6. Module 1 Readiness'!$I27="Agree",'6. Module 1 Readiness'!$J$23="Red"),$F74,IF(AND('6. Module 1 Readiness'!$I27="Disagree",'6. Module 1 Readiness'!$J$23="Red"),$G74,IF(AND('6. Module 1 Readiness'!$I27="Agree",'6. Module 1 Readiness'!$J$23="Yellow"),$H74,IF(AND('6. Module 1 Readiness'!$I27="Disagree",'6. Module 1 Readiness'!$J$23="Yellow"),$I74,IF(AND('6. Module 1 Readiness'!$I27="Agree",'6. Module 1 Readiness'!$J$23="Green"),$J74,IF(AND('6. Module 1 Readiness'!$I27="Disagree",'6. Module 1 Readiness'!$J$23="Green"),$K74,IF('6. Module 1 Readiness'!$I27="N/A","",IF('6. Module 1 Readiness'!$I27="",""))))))))</f>
        <v>3</v>
      </c>
      <c r="F74" s="602">
        <v>1</v>
      </c>
      <c r="G74" s="602">
        <v>1</v>
      </c>
      <c r="H74" s="602">
        <v>2</v>
      </c>
      <c r="I74" s="602">
        <v>2</v>
      </c>
      <c r="J74" s="602">
        <v>3</v>
      </c>
      <c r="K74" s="602">
        <v>2</v>
      </c>
    </row>
    <row r="75" spans="1:11" ht="15" customHeight="1">
      <c r="A75" s="606" t="str">
        <f>IF('6. Module 1 Readiness'!$I28="N/A","N/A",IF('6. Module 1 Readiness'!$I28="","",IF('6. Module 1 Readiness'!$I28="Agree",'4. HIDE Calc Module 2_1'!$C$17,'4. HIDE Calc Module 2_1'!$E$17)))</f>
        <v xml:space="preserve">Access management is key to both security and service management for the end user. If privilege-based access is a requirement for the service, you will need to integrate cloud access with your authentication system.  </v>
      </c>
      <c r="B75" s="607" t="str">
        <f>IF(A75=0,"",A75)</f>
        <v xml:space="preserve">Access management is key to both security and service management for the end user. If privilege-based access is a requirement for the service, you will need to integrate cloud access with your authentication system.  </v>
      </c>
      <c r="C75" s="607" t="str">
        <f>IF('6. Module 1 Readiness'!$I28="N/A","N/A",IF('6. Module 1 Readiness'!$I28="","",IF('6. Module 1 Readiness'!$I28="Agree",'4. HIDE Calc Module 2_1'!$D$17,'4. HIDE Calc Module 2_1'!$F$17)))</f>
        <v xml:space="preserve">• Do not proceed until the costs of multiple access regimes (in security risk and service) has been accurately assessed. 
• Review how cloud services provide access granularity and authentication. Is this good enough for the service being considered?  </v>
      </c>
      <c r="D75" s="607" t="str">
        <f>IF(C75=0,"",C75)</f>
        <v xml:space="preserve">• Do not proceed until the costs of multiple access regimes (in security risk and service) has been accurately assessed. 
• Review how cloud services provide access granularity and authentication. Is this good enough for the service being considered?  </v>
      </c>
      <c r="E75" s="616">
        <f>IF(AND('6. Module 1 Readiness'!$I28="Agree",'6. Module 1 Readiness'!$J$23="Red"),$F75,IF(AND('6. Module 1 Readiness'!$I28="Disagree",'6. Module 1 Readiness'!$J$23="Red"),$G75,IF(AND('6. Module 1 Readiness'!$I28="Agree",'6. Module 1 Readiness'!$J$23="Yellow"),$H75,IF(AND('6. Module 1 Readiness'!$I28="Disagree",'6. Module 1 Readiness'!$J$23="Yellow"),$I75,IF(AND('6. Module 1 Readiness'!$I28="Agree",'6. Module 1 Readiness'!$J$23="Green"),$J75,IF(AND('6. Module 1 Readiness'!$I28="Disagree",'6. Module 1 Readiness'!$J$23="Green"),$K75,IF('6. Module 1 Readiness'!$I28="N/A","",IF('6. Module 1 Readiness'!$I28="",""))))))))</f>
        <v>2</v>
      </c>
      <c r="F75" s="616">
        <v>2</v>
      </c>
      <c r="G75" s="616">
        <v>1</v>
      </c>
      <c r="H75" s="616">
        <v>2</v>
      </c>
      <c r="I75" s="616">
        <v>2</v>
      </c>
      <c r="J75" s="616">
        <v>3</v>
      </c>
      <c r="K75" s="616">
        <v>2</v>
      </c>
    </row>
    <row r="76" spans="1:11" ht="15" customHeight="1">
      <c r="A76" s="606" t="str">
        <f>IF('6. Module 1 Readiness'!$I29="N/A","N/A",IF('6. Module 1 Readiness'!$I29="","",IF('6. Module 1 Readiness'!$I29="Agree",'4. HIDE Calc Module 2_1'!$C$18,'4. HIDE Calc Module 2_1'!$E$18)))</f>
        <v xml:space="preserve">Data location and encryption may be stringently spelled out by compliance requirements. Even those not under legal compliance strictures will likely want assurances around the encryption of data both in transit and at rest.    </v>
      </c>
      <c r="B76" s="607" t="str">
        <f>IF(A76=0,"",A76)</f>
        <v xml:space="preserve">Data location and encryption may be stringently spelled out by compliance requirements. Even those not under legal compliance strictures will likely want assurances around the encryption of data both in transit and at rest.    </v>
      </c>
      <c r="C76" s="607" t="str">
        <f>IF('6. Module 1 Readiness'!$I29="N/A","N/A",IF('6. Module 1 Readiness'!$I29="","",IF('6. Module 1 Readiness'!$I29="Agree",'4. HIDE Calc Module 2_1'!$D$18,'4. HIDE Calc Module 2_1'!$F$18)))</f>
        <v xml:space="preserve">• If encryption is not required for data to meet compliance, review whether it is needed to meet the CIA requirements of the service. 
• Look for at rest encryption requirements for sensitive data. This is particularly important for cloud storage such as a cloud-based archive. </v>
      </c>
      <c r="D76" s="607" t="str">
        <f>IF(C76=0,"",C76)</f>
        <v xml:space="preserve">• If encryption is not required for data to meet compliance, review whether it is needed to meet the CIA requirements of the service. 
• Look for at rest encryption requirements for sensitive data. This is particularly important for cloud storage such as a cloud-based archive. </v>
      </c>
      <c r="E76" s="602">
        <f>IF(AND('6. Module 1 Readiness'!$I29="Agree",'6. Module 1 Readiness'!$J$23="Red"),$F76,IF(AND('6. Module 1 Readiness'!$I29="Disagree",'6. Module 1 Readiness'!$J$23="Red"),$G76,IF(AND('6. Module 1 Readiness'!$I29="Agree",'6. Module 1 Readiness'!$J$23="Yellow"),$H76,IF(AND('6. Module 1 Readiness'!$I29="Disagree",'6. Module 1 Readiness'!$J$23="Yellow"),$I76,IF(AND('6. Module 1 Readiness'!$I29="Agree",'6. Module 1 Readiness'!$J$23="Green"),$J76,IF(AND('6. Module 1 Readiness'!$I29="Disagree",'6. Module 1 Readiness'!$J$23="Green"),$K76,IF('6. Module 1 Readiness'!$I29="N/A","",IF('6. Module 1 Readiness'!$I29="",""))))))))</f>
        <v>2</v>
      </c>
      <c r="F76" s="602">
        <v>1</v>
      </c>
      <c r="G76" s="602">
        <v>1</v>
      </c>
      <c r="H76" s="602">
        <v>2</v>
      </c>
      <c r="I76" s="602">
        <v>1</v>
      </c>
      <c r="J76" s="602">
        <v>3</v>
      </c>
      <c r="K76" s="602">
        <v>2</v>
      </c>
    </row>
    <row r="77" spans="1:11" ht="15" customHeight="1">
      <c r="A77" s="606" t="str">
        <f>IF('6. Module 1 Readiness'!$I30="N/A","N/A",IF('6. Module 1 Readiness'!$I30="","",IF('6. Module 1 Readiness'!$I30="Agree",'4. HIDE Calc Module 2_1'!$C$19,'4. HIDE Calc Module 2_1'!$E$19)))</f>
        <v xml:space="preserve">Under rules of civil procedures, for example, the enterprise must be able to reasonably expedite the discovery of specific data of which it has "possession, custody, or control." This can become problematic if data is in the cloud.  </v>
      </c>
      <c r="B77" s="607" t="str">
        <f>IF(A77=0,"",A77)</f>
        <v xml:space="preserve">Under rules of civil procedures, for example, the enterprise must be able to reasonably expedite the discovery of specific data of which it has "possession, custody, or control." This can become problematic if data is in the cloud.  </v>
      </c>
      <c r="C77" s="607" t="str">
        <f>IF('6. Module 1 Readiness'!$I30="N/A","N/A",IF('6. Module 1 Readiness'!$I30="","",IF('6. Module 1 Readiness'!$I30="Agree",'4. HIDE Calc Module 2_1'!$D$19,'4. HIDE Calc Module 2_1'!$F$19)))</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D77" s="607" t="str">
        <f>IF(C77=0,"",C77)</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E77" s="616">
        <f>IF(AND('6. Module 1 Readiness'!$I30="Agree",'6. Module 1 Readiness'!$J$23="Red"),$F77,IF(AND('6. Module 1 Readiness'!$I30="Disagree",'6. Module 1 Readiness'!$J$23="Red"),$G77,IF(AND('6. Module 1 Readiness'!$I30="Agree",'6. Module 1 Readiness'!$J$23="Yellow"),$H77,IF(AND('6. Module 1 Readiness'!$I30="Disagree",'6. Module 1 Readiness'!$J$23="Yellow"),$I77,IF(AND('6. Module 1 Readiness'!$I30="Agree",'6. Module 1 Readiness'!$J$23="Green"),$J77,IF(AND('6. Module 1 Readiness'!$I30="Disagree",'6. Module 1 Readiness'!$J$23="Green"),$K77,IF('6. Module 1 Readiness'!$I30="N/A","",IF('6. Module 1 Readiness'!$I30="",""))))))))</f>
        <v>3</v>
      </c>
      <c r="F77" s="616">
        <v>1</v>
      </c>
      <c r="G77" s="616">
        <v>1</v>
      </c>
      <c r="H77" s="616">
        <v>2</v>
      </c>
      <c r="I77" s="616">
        <v>1</v>
      </c>
      <c r="J77" s="616">
        <v>3</v>
      </c>
      <c r="K77" s="616">
        <v>2</v>
      </c>
    </row>
    <row r="78" spans="1:11" ht="15" customHeight="1">
      <c r="A78" s="91"/>
      <c r="B78" s="91"/>
      <c r="C78" s="93"/>
      <c r="D78" s="91"/>
      <c r="E78" s="92"/>
      <c r="F78" s="91"/>
      <c r="G78" s="91"/>
      <c r="H78" s="91"/>
      <c r="I78" s="91"/>
      <c r="J78" s="91"/>
      <c r="K78" s="91"/>
    </row>
    <row r="79" spans="1:11" ht="15" customHeight="1">
      <c r="A79" s="593" t="s">
        <v>42</v>
      </c>
      <c r="B79" s="593" t="s">
        <v>43</v>
      </c>
      <c r="C79" s="594" t="s">
        <v>42</v>
      </c>
      <c r="D79" s="593" t="s">
        <v>44</v>
      </c>
      <c r="E79" s="610"/>
      <c r="F79" s="610"/>
      <c r="G79" s="610"/>
      <c r="H79" s="610"/>
      <c r="I79" s="610"/>
      <c r="J79" s="610"/>
      <c r="K79" s="610"/>
    </row>
    <row r="80" spans="1:11" ht="15" customHeight="1">
      <c r="A80" s="606" t="str">
        <f>IF('6. Module 1 Readiness'!$I33="N/A","N/A",IF('6. Module 1 Readiness'!$I33="","",IF('6. Module 1 Readiness'!$I33="Agree",'4. HIDE Calc Module 2_1'!$C$21,'4. HIDE Calc Module 2_1'!$E$21)))</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B80" s="607" t="str">
        <f>IF(A80=0,"",A80)</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C80" s="607" t="str">
        <f>IF('6. Module 1 Readiness'!$I33="N/A","N/A",IF('6. Module 1 Readiness'!$I33="","",IF('6. Module 1 Readiness'!$I33="Agree",'4. HIDE Calc Module 2_1'!$D$21,'4. HIDE Calc Module 2_1'!$F$21)))</f>
        <v xml:space="preserve">• Establish availability and restore time requirements based on a minimum requirement of the current service provisioning. 
• Be sure to consider if the service is currently over-provisioned. This is why you should focus on minimum requirements. </v>
      </c>
      <c r="D80" s="607" t="str">
        <f>IF(C80=0,"",C80)</f>
        <v xml:space="preserve">• Establish availability and restore time requirements based on a minimum requirement of the current service provisioning. 
• Be sure to consider if the service is currently over-provisioned. This is why you should focus on minimum requirements. </v>
      </c>
      <c r="E80" s="602">
        <f>IF(AND('6. Module 1 Readiness'!$I33="Agree",'6. Module 1 Readiness'!$J$23="Red"),$F80,IF(AND('6. Module 1 Readiness'!$I33="Disagree",'6. Module 1 Readiness'!$J$23="Red"),$G80,IF(AND('6. Module 1 Readiness'!$I33="Agree",'6. Module 1 Readiness'!$J$23="Yellow"),$H80,IF(AND('6. Module 1 Readiness'!$I33="Disagree",'6. Module 1 Readiness'!$J$23="Yellow"),$I80,IF(AND('6. Module 1 Readiness'!$I33="Agree",'6. Module 1 Readiness'!$J$23="Green"),$J80,IF(AND('6. Module 1 Readiness'!$I33="Disagree",'6. Module 1 Readiness'!$J$23="Green"),$K80,IF('6. Module 1 Readiness'!$I33="N/A","",IF('6. Module 1 Readiness'!$I33="",""))))))))</f>
        <v>3</v>
      </c>
      <c r="F80" s="602">
        <v>2</v>
      </c>
      <c r="G80" s="602">
        <v>1</v>
      </c>
      <c r="H80" s="602">
        <v>3</v>
      </c>
      <c r="I80" s="602">
        <v>1</v>
      </c>
      <c r="J80" s="602">
        <v>3</v>
      </c>
      <c r="K80" s="602">
        <v>2</v>
      </c>
    </row>
    <row r="81" spans="1:11" ht="15" customHeight="1">
      <c r="A81" s="606" t="str">
        <f>IF('6. Module 1 Readiness'!$I34="N/A","N/A",IF('6. Module 1 Readiness'!$I34="","",IF('6. Module 1 Readiness'!$I34="Agree",'4. HIDE Calc Module 2_1'!$C$22,'4. HIDE Calc Module 2_1'!$E$22)))</f>
        <v xml:space="preserve">If IT is to be a service broker, it must have policies and procedures to be a service intermediary between the CSP and the consumer of the service. An external CSP SLA that only quotes an uptime figure and compensatory credits is useless to the consumer when the service goes away. </v>
      </c>
      <c r="B81" s="607" t="str">
        <f>IF(A81=0,"",A81)</f>
        <v xml:space="preserve">If IT is to be a service broker, it must have policies and procedures to be a service intermediary between the CSP and the consumer of the service. An external CSP SLA that only quotes an uptime figure and compensatory credits is useless to the consumer when the service goes away. </v>
      </c>
      <c r="C81" s="607" t="str">
        <f>IF('6. Module 1 Readiness'!$I34="N/A","N/A",IF('6. Module 1 Readiness'!$I34="","",IF('6. Module 1 Readiness'!$I34="Agree",'4. HIDE Calc Module 2_1'!$D$22,'4. HIDE Calc Module 2_1'!$F$22)))</f>
        <v>• Ascertain the role that internal IT will play in service delivery (for example, network speed and availability).
• Document service plans, if not full SLAs, that specify how the service will be monitored and who will handle communication and remediation in case of a problem.</v>
      </c>
      <c r="D81" s="607" t="str">
        <f>IF(C81=0,"",C81)</f>
        <v>• Ascertain the role that internal IT will play in service delivery (for example, network speed and availability).
• Document service plans, if not full SLAs, that specify how the service will be monitored and who will handle communication and remediation in case of a problem.</v>
      </c>
      <c r="E81" s="616">
        <f>IF(AND('6. Module 1 Readiness'!$I34="Agree",'6. Module 1 Readiness'!$J$23="Red"),$F81,IF(AND('6. Module 1 Readiness'!$I34="Disagree",'6. Module 1 Readiness'!$J$23="Red"),$G81,IF(AND('6. Module 1 Readiness'!$I34="Agree",'6. Module 1 Readiness'!$J$23="Yellow"),$H81,IF(AND('6. Module 1 Readiness'!$I34="Disagree",'6. Module 1 Readiness'!$J$23="Yellow"),$I81,IF(AND('6. Module 1 Readiness'!$I34="Agree",'6. Module 1 Readiness'!$J$23="Green"),$J81,IF(AND('6. Module 1 Readiness'!$I34="Disagree",'6. Module 1 Readiness'!$J$23="Green"),$K81,IF('6. Module 1 Readiness'!$I34="N/A","",IF('6. Module 1 Readiness'!$I34="",""))))))))</f>
        <v>2</v>
      </c>
      <c r="F81" s="616">
        <v>2</v>
      </c>
      <c r="G81" s="616">
        <v>1</v>
      </c>
      <c r="H81" s="616">
        <v>3</v>
      </c>
      <c r="I81" s="616">
        <v>1</v>
      </c>
      <c r="J81" s="616">
        <v>3</v>
      </c>
      <c r="K81" s="616">
        <v>2</v>
      </c>
    </row>
    <row r="82" spans="1:11" ht="15" customHeight="1">
      <c r="A82" s="606" t="str">
        <f>IF('6. Module 1 Readiness'!$I35="N/A","N/A",IF('6. Module 1 Readiness'!$I35="","",IF('6. Module 1 Readiness'!$I35="Agree",'4. HIDE Calc Module 2_1'!$C$23,'4. HIDE Calc Module 2_1'!$E$23)))</f>
        <v xml:space="preserve">Availability is not the only measure of service. Some services, such as transactional services, are performance sensitive. A clear idea of business expectations is an important first step. </v>
      </c>
      <c r="B82" s="607" t="str">
        <f>IF(A82=0,"",A82)</f>
        <v xml:space="preserve">Availability is not the only measure of service. Some services, such as transactional services, are performance sensitive. A clear idea of business expectations is an important first step. </v>
      </c>
      <c r="C82" s="607" t="str">
        <f>IF('6. Module 1 Readiness'!$I35="N/A","N/A",IF('6. Module 1 Readiness'!$I35="","",IF('6. Module 1 Readiness'!$I35="Agree",'4. HIDE Calc Module 2_1'!$D$23,'4. HIDE Calc Module 2_1'!$F$23)))</f>
        <v>• Make performance monitoring a part of CSP management.
•  Select CSPs that surface end-to-end performance metrics and make them available for ongoing customer monitoring. 
•  Be sure to include the entire service chain in performance monitoring (not just the hosting CSP).</v>
      </c>
      <c r="D82" s="607" t="str">
        <f>IF(C82=0,"",C82)</f>
        <v>• Make performance monitoring a part of CSP management.
•  Select CSPs that surface end-to-end performance metrics and make them available for ongoing customer monitoring. 
•  Be sure to include the entire service chain in performance monitoring (not just the hosting CSP).</v>
      </c>
      <c r="E82" s="602">
        <f>IF(AND('6. Module 1 Readiness'!$I35="Agree",'6. Module 1 Readiness'!$J$23="Red"),$F82,IF(AND('6. Module 1 Readiness'!$I35="Disagree",'6. Module 1 Readiness'!$J$23="Red"),$G82,IF(AND('6. Module 1 Readiness'!$I35="Agree",'6. Module 1 Readiness'!$J$23="Yellow"),$H82,IF(AND('6. Module 1 Readiness'!$I35="Disagree",'6. Module 1 Readiness'!$J$23="Yellow"),$I82,IF(AND('6. Module 1 Readiness'!$I35="Agree",'6. Module 1 Readiness'!$J$23="Green"),$J82,IF(AND('6. Module 1 Readiness'!$I35="Disagree",'6. Module 1 Readiness'!$J$23="Green"),$K82,IF('6. Module 1 Readiness'!$I35="N/A","",IF('6. Module 1 Readiness'!$I35="",""))))))))</f>
        <v>2</v>
      </c>
      <c r="F82" s="602">
        <v>2</v>
      </c>
      <c r="G82" s="602">
        <v>1</v>
      </c>
      <c r="H82" s="602">
        <v>2</v>
      </c>
      <c r="I82" s="602">
        <v>2</v>
      </c>
      <c r="J82" s="602">
        <v>2</v>
      </c>
      <c r="K82" s="602">
        <v>3</v>
      </c>
    </row>
    <row r="83" spans="1:11" ht="15" customHeight="1">
      <c r="A83" s="606" t="str">
        <f>IF('6. Module 1 Readiness'!$I36="N/A","N/A",IF('6. Module 1 Readiness'!$I36="","",IF('6. Module 1 Readiness'!$I36="Agree",'4. HIDE Calc Module 2_1'!$C$24,'4. HIDE Calc Module 2_1'!$E$24)))</f>
        <v>N/A</v>
      </c>
      <c r="B83" s="607" t="str">
        <f>IF(A83=0,"",A83)</f>
        <v>N/A</v>
      </c>
      <c r="C83" s="607" t="str">
        <f>IF('6. Module 1 Readiness'!$I36="N/A","N/A",IF('6. Module 1 Readiness'!$I36="","",IF('6. Module 1 Readiness'!$I36="Agree",'4. HIDE Calc Module 2_1'!$D$24,'4. HIDE Calc Module 2_1'!$F$24)))</f>
        <v>N/A</v>
      </c>
      <c r="D83" s="607" t="str">
        <f>IF(C83=0,"",C83)</f>
        <v>N/A</v>
      </c>
      <c r="E83" s="616" t="str">
        <f>IF(AND('6. Module 1 Readiness'!$I36="Agree",'6. Module 1 Readiness'!$J$23="Red"),$F83,IF(AND('6. Module 1 Readiness'!$I36="Disagree",'6. Module 1 Readiness'!$J$23="Red"),$G83,IF(AND('6. Module 1 Readiness'!$I36="Agree",'6. Module 1 Readiness'!$J$23="Yellow"),$H83,IF(AND('6. Module 1 Readiness'!$I36="Disagree",'6. Module 1 Readiness'!$J$23="Yellow"),$I83,IF(AND('6. Module 1 Readiness'!$I36="Agree",'6. Module 1 Readiness'!$J$23="Green"),$J83,IF(AND('6. Module 1 Readiness'!$I36="Disagree",'6. Module 1 Readiness'!$J$23="Green"),$K83,IF('6. Module 1 Readiness'!$I36="N/A","",IF('6. Module 1 Readiness'!$I36="",""))))))))</f>
        <v/>
      </c>
      <c r="F83" s="616">
        <v>2</v>
      </c>
      <c r="G83" s="616">
        <v>1</v>
      </c>
      <c r="H83" s="616">
        <v>3</v>
      </c>
      <c r="I83" s="616">
        <v>1</v>
      </c>
      <c r="J83" s="616">
        <v>3</v>
      </c>
      <c r="K83" s="616">
        <v>2</v>
      </c>
    </row>
    <row r="84" spans="1:11" ht="15" customHeight="1">
      <c r="A84" s="95"/>
      <c r="B84" s="94"/>
      <c r="C84" s="94"/>
      <c r="D84" s="94"/>
      <c r="E84" s="92"/>
      <c r="F84" s="92"/>
      <c r="G84" s="92"/>
      <c r="H84" s="92"/>
      <c r="I84" s="92"/>
      <c r="J84" s="92"/>
      <c r="K84" s="92"/>
    </row>
    <row r="85" spans="1:11" ht="15" customHeight="1">
      <c r="A85" s="593" t="s">
        <v>42</v>
      </c>
      <c r="B85" s="593" t="s">
        <v>43</v>
      </c>
      <c r="C85" s="594" t="s">
        <v>42</v>
      </c>
      <c r="D85" s="593" t="s">
        <v>44</v>
      </c>
      <c r="E85" s="610"/>
      <c r="F85" s="610"/>
      <c r="G85" s="610"/>
      <c r="H85" s="610"/>
      <c r="I85" s="610"/>
      <c r="J85" s="610"/>
      <c r="K85" s="610"/>
    </row>
    <row r="86" spans="1:11" ht="15" customHeight="1">
      <c r="A86" s="606" t="str">
        <f>IF('6. Module 1 Readiness'!$I39="N/A","N/A",IF('6. Module 1 Readiness'!$I39="","",IF('6. Module 1 Readiness'!$I39="Agree",'4. HIDE Calc Module 2_1'!$C$26,'4. HIDE Calc Module 2_1'!$E$26)))</f>
        <v>If integration is a key requirement, proceed with caution. Is there already an application integration strategy in place?</v>
      </c>
      <c r="B86" s="607" t="str">
        <f>IF(A86=0,"",A86)</f>
        <v>If integration is a key requirement, proceed with caution. Is there already an application integration strategy in place?</v>
      </c>
      <c r="C86" s="607" t="str">
        <f>IF('6. Module 1 Readiness'!$I39="N/A","N/A",IF('6. Module 1 Readiness'!$I39="","",IF('6. Module 1 Readiness'!$I39="Agree",'4. HIDE Calc Module 2_1'!$D$26,'4. HIDE Calc Module 2_1'!$F$26)))</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D86" s="607" t="str">
        <f>IF(C86=0,"",C86)</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E86" s="602">
        <f>IF(AND('6. Module 1 Readiness'!$I39="Agree",'6. Module 1 Readiness'!$J$23="Red"),$F86,IF(AND('6. Module 1 Readiness'!$I39="Disagree",'6. Module 1 Readiness'!$J$23="Red"),$G86,IF(AND('6. Module 1 Readiness'!$I39="Agree",'6. Module 1 Readiness'!$J$23="Yellow"),$H86,IF(AND('6. Module 1 Readiness'!$I39="Disagree",'6. Module 1 Readiness'!$J$23="Yellow"),$I86,IF(AND('6. Module 1 Readiness'!$I39="Agree",'6. Module 1 Readiness'!$J$23="Green"),$J86,IF(AND('6. Module 1 Readiness'!$I39="Disagree",'6. Module 1 Readiness'!$J$23="Green"),$K86,IF('6. Module 1 Readiness'!$I39="N/A","",IF('6. Module 1 Readiness'!$I39="",""))))))))</f>
        <v>3</v>
      </c>
      <c r="F86" s="602">
        <v>1</v>
      </c>
      <c r="G86" s="602">
        <v>2</v>
      </c>
      <c r="H86" s="602">
        <v>2</v>
      </c>
      <c r="I86" s="602">
        <v>3</v>
      </c>
      <c r="J86" s="602">
        <v>3</v>
      </c>
      <c r="K86" s="602">
        <v>2</v>
      </c>
    </row>
    <row r="87" spans="1:11" ht="15" customHeight="1">
      <c r="A87" s="606" t="str">
        <f>IF('6. Module 1 Readiness'!$I40="N/A","N/A",IF('6. Module 1 Readiness'!$I40="","",IF('6. Module 1 Readiness'!$I40="Agree",'4. HIDE Calc Module 2_1'!$C$27,'4. HIDE Calc Module 2_1'!$E$27)))</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B87" s="607" t="str">
        <f>IF(A87=0,"",A87)</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C87" s="607" t="str">
        <f>IF('6. Module 1 Readiness'!$I40="N/A","N/A",IF('6. Module 1 Readiness'!$I40="","",IF('6. Module 1 Readiness'!$I40="Agree",'4. HIDE Calc Module 2_1'!$D$27,'4. HIDE Calc Module 2_1'!$F$27)))</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D87" s="607" t="str">
        <f>IF(C87=0,"",C87)</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E87" s="616">
        <f>IF(AND('6. Module 1 Readiness'!$I40="Agree",'6. Module 1 Readiness'!$J$23="Red"),$F87,IF(AND('6. Module 1 Readiness'!$I40="Disagree",'6. Module 1 Readiness'!$J$23="Red"),$G87,IF(AND('6. Module 1 Readiness'!$I40="Agree",'6. Module 1 Readiness'!$J$23="Yellow"),$H87,IF(AND('6. Module 1 Readiness'!$I40="Disagree",'6. Module 1 Readiness'!$J$23="Yellow"),$I87,IF(AND('6. Module 1 Readiness'!$I40="Agree",'6. Module 1 Readiness'!$J$23="Green"),$J87,IF(AND('6. Module 1 Readiness'!$I40="Disagree",'6. Module 1 Readiness'!$J$23="Green"),$K87,IF('6. Module 1 Readiness'!$I40="N/A","",IF('6. Module 1 Readiness'!$I40="",""))))))))</f>
        <v>3</v>
      </c>
      <c r="F87" s="616">
        <v>1</v>
      </c>
      <c r="G87" s="616">
        <v>2</v>
      </c>
      <c r="H87" s="616">
        <v>2</v>
      </c>
      <c r="I87" s="616">
        <v>2</v>
      </c>
      <c r="J87" s="616">
        <v>3</v>
      </c>
      <c r="K87" s="616">
        <v>2</v>
      </c>
    </row>
    <row r="88" spans="1:11" ht="15" customHeight="1">
      <c r="A88" s="606" t="str">
        <f>IF('6. Module 1 Readiness'!$I41="N/A","N/A",IF('6. Module 1 Readiness'!$I41="","",IF('6. Module 1 Readiness'!$I41="Agree",'4. HIDE Calc Module 2_1'!$C$28,'4. HIDE Calc Module 2_1'!$E$28)))</f>
        <v xml:space="preserve">Integration can be greatly enhanced if two applications speak the same language and adhere to standard APIs. Heavily customized apps written with legacy languages require specialized work for integration. </v>
      </c>
      <c r="B88" s="607" t="str">
        <f>IF(A88=0,"",A88)</f>
        <v xml:space="preserve">Integration can be greatly enhanced if two applications speak the same language and adhere to standard APIs. Heavily customized apps written with legacy languages require specialized work for integration. </v>
      </c>
      <c r="C88" s="607" t="str">
        <f>IF('6. Module 1 Readiness'!$I41="N/A","N/A",IF('6. Module 1 Readiness'!$I41="","",IF('6. Module 1 Readiness'!$I41="Agree",'4. HIDE Calc Module 2_1'!$D$28,'4. HIDE Calc Module 2_1'!$F$28)))</f>
        <v>• If integration is required, readiness is high.</v>
      </c>
      <c r="D88" s="607" t="str">
        <f>IF(C88=0,"",C88)</f>
        <v>• If integration is required, readiness is high.</v>
      </c>
      <c r="E88" s="602">
        <f>IF(AND('6. Module 1 Readiness'!$I41="Agree",'6. Module 1 Readiness'!$J$23="Red"),$F88,IF(AND('6. Module 1 Readiness'!$I41="Disagree",'6. Module 1 Readiness'!$J$23="Red"),$G88,IF(AND('6. Module 1 Readiness'!$I41="Agree",'6. Module 1 Readiness'!$J$23="Yellow"),$H88,IF(AND('6. Module 1 Readiness'!$I41="Disagree",'6. Module 1 Readiness'!$J$23="Yellow"),$I88,IF(AND('6. Module 1 Readiness'!$I41="Agree",'6. Module 1 Readiness'!$J$23="Green"),$J88,IF(AND('6. Module 1 Readiness'!$I41="Disagree",'6. Module 1 Readiness'!$J$23="Green"),$K88,IF('6. Module 1 Readiness'!$I41="N/A","",IF('6. Module 1 Readiness'!$I41="",""))))))))</f>
        <v>3</v>
      </c>
      <c r="F88" s="602">
        <v>2</v>
      </c>
      <c r="G88" s="602">
        <v>1</v>
      </c>
      <c r="H88" s="602">
        <v>3</v>
      </c>
      <c r="I88" s="602">
        <v>1</v>
      </c>
      <c r="J88" s="602">
        <v>3</v>
      </c>
      <c r="K88" s="602">
        <v>2</v>
      </c>
    </row>
    <row r="89" spans="1:11" ht="15" customHeight="1">
      <c r="A89" s="606" t="str">
        <f>IF('6. Module 1 Readiness'!$I42="N/A","N/A",IF('6. Module 1 Readiness'!$I42="","",IF('6. Module 1 Readiness'!$I42="Agree",'4. HIDE Calc Module 2_1'!$C$29,'4. HIDE Calc Module 2_1'!$E$29)))</f>
        <v xml:space="preserve">The biggest concern with complex, highly customized integration and interdependency schemes is that they will “break” if moved to a cloud. </v>
      </c>
      <c r="B89" s="607" t="str">
        <f>IF(A89=0,"",A89)</f>
        <v xml:space="preserve">The biggest concern with complex, highly customized integration and interdependency schemes is that they will “break” if moved to a cloud. </v>
      </c>
      <c r="C89" s="607" t="str">
        <f>IF('6. Module 1 Readiness'!$I42="N/A","N/A",IF('6. Module 1 Readiness'!$I42="","",IF('6. Module 1 Readiness'!$I42="Agree",'4. HIDE Calc Module 2_1'!$D$29,'4. HIDE Calc Module 2_1'!$F$29)))</f>
        <v xml:space="preserve">• Do not move this service to the cloud as its interdependencies and integration points need to be clearly documented and understood. 
• Consider replacement rather than re-hosting to cloud. In the case of a legacy beast, it will make more sense to look at moving to a new application for this service. The requirements for the new application could move to standardized APIs and middleware. 
• A SaaS option could be considered (as well as a PaaS built solution), but careful consideration of business criticality must be in play if SaaS is considered. </v>
      </c>
      <c r="D89" s="607" t="str">
        <f>IF(C89=0,"",C89)</f>
        <v xml:space="preserve">• Do not move this service to the cloud as its interdependencies and integration points need to be clearly documented and understood. 
• Consider replacement rather than re-hosting to cloud. In the case of a legacy beast, it will make more sense to look at moving to a new application for this service. The requirements for the new application could move to standardized APIs and middleware. 
• A SaaS option could be considered (as well as a PaaS built solution), but careful consideration of business criticality must be in play if SaaS is considered. </v>
      </c>
      <c r="E89" s="616">
        <f>IF(AND('6. Module 1 Readiness'!$I42="Agree",'6. Module 1 Readiness'!$J$23="Red"),$F89,IF(AND('6. Module 1 Readiness'!$I42="Disagree",'6. Module 1 Readiness'!$J$23="Red"),$G89,IF(AND('6. Module 1 Readiness'!$I42="Agree",'6. Module 1 Readiness'!$J$23="Yellow"),$H89,IF(AND('6. Module 1 Readiness'!$I42="Disagree",'6. Module 1 Readiness'!$J$23="Yellow"),$I89,IF(AND('6. Module 1 Readiness'!$I42="Agree",'6. Module 1 Readiness'!$J$23="Green"),$J89,IF(AND('6. Module 1 Readiness'!$I42="Disagree",'6. Module 1 Readiness'!$J$23="Green"),$K89,IF('6. Module 1 Readiness'!$I42="N/A","",IF('6. Module 1 Readiness'!$I42="",""))))))))</f>
        <v>1</v>
      </c>
      <c r="F89" s="616">
        <v>1</v>
      </c>
      <c r="G89" s="616">
        <v>2</v>
      </c>
      <c r="H89" s="616">
        <v>1</v>
      </c>
      <c r="I89" s="616">
        <v>2</v>
      </c>
      <c r="J89" s="616">
        <v>1</v>
      </c>
      <c r="K89" s="616">
        <v>3</v>
      </c>
    </row>
    <row r="90" spans="1:11" ht="15" customHeight="1">
      <c r="A90" s="606" t="str">
        <f>IF('6. Module 1 Readiness'!$I43="N/A","N/A",IF('6. Module 1 Readiness'!$I43="","",IF('6. Module 1 Readiness'!$I43="Agree",'4. HIDE Calc Module 2_1'!$C$30,'4. HIDE Calc Module 2_1'!$E$30)))</f>
        <v xml:space="preserve">If this application does not require integration with shared data sources, it presents lower challenges as a cloud candidate. </v>
      </c>
      <c r="B90" s="607" t="str">
        <f>IF(A90=0,"",A90)</f>
        <v xml:space="preserve">If this application does not require integration with shared data sources, it presents lower challenges as a cloud candidate. </v>
      </c>
      <c r="C90" s="607" t="str">
        <f>IF('6. Module 1 Readiness'!$I43="N/A","N/A",IF('6. Module 1 Readiness'!$I43="","",IF('6. Module 1 Readiness'!$I43="Agree",'4. HIDE Calc Module 2_1'!$D$30,'4. HIDE Calc Module 2_1'!$F$30)))</f>
        <v xml:space="preserve">• Data integration may not be a requirement for this application; however, you should examine the potential for integration as a business enabler. 
• Is it possible that data integration will be valued in the future? Start planning now. </v>
      </c>
      <c r="D90" s="607" t="str">
        <f>IF(C90=0,"",C90)</f>
        <v xml:space="preserve">• Data integration may not be a requirement for this application; however, you should examine the potential for integration as a business enabler. 
• Is it possible that data integration will be valued in the future? Start planning now. </v>
      </c>
      <c r="E90" s="602">
        <f>IF(AND('6. Module 1 Readiness'!$I43="Agree",'6. Module 1 Readiness'!$J$23="Red"),$F90,IF(AND('6. Module 1 Readiness'!$I43="Disagree",'6. Module 1 Readiness'!$J$23="Red"),$G90,IF(AND('6. Module 1 Readiness'!$I43="Agree",'6. Module 1 Readiness'!$J$23="Yellow"),$H90,IF(AND('6. Module 1 Readiness'!$I43="Disagree",'6. Module 1 Readiness'!$J$23="Yellow"),$I90,IF(AND('6. Module 1 Readiness'!$I43="Agree",'6. Module 1 Readiness'!$J$23="Green"),$J90,IF(AND('6. Module 1 Readiness'!$I43="Disagree",'6. Module 1 Readiness'!$J$23="Green"),$K90,IF('6. Module 1 Readiness'!$I43="N/A","",IF('6. Module 1 Readiness'!$I43="",""))))))))</f>
        <v>3</v>
      </c>
      <c r="F90" s="602">
        <v>2</v>
      </c>
      <c r="G90" s="602">
        <v>2</v>
      </c>
      <c r="H90" s="602">
        <v>2</v>
      </c>
      <c r="I90" s="602">
        <v>3</v>
      </c>
      <c r="J90" s="602">
        <v>3</v>
      </c>
      <c r="K90" s="602">
        <v>3</v>
      </c>
    </row>
    <row r="91" spans="1:11" ht="15" customHeight="1">
      <c r="A91" s="91"/>
      <c r="B91" s="91"/>
      <c r="C91" s="93"/>
      <c r="D91" s="91"/>
      <c r="E91" s="92"/>
      <c r="F91" s="91"/>
      <c r="G91" s="91"/>
      <c r="H91" s="91"/>
      <c r="I91" s="91"/>
      <c r="J91" s="91"/>
      <c r="K91" s="91"/>
    </row>
    <row r="92" spans="1:11" ht="15" customHeight="1">
      <c r="A92" s="593" t="s">
        <v>42</v>
      </c>
      <c r="B92" s="593" t="s">
        <v>43</v>
      </c>
      <c r="C92" s="594" t="s">
        <v>42</v>
      </c>
      <c r="D92" s="593" t="s">
        <v>44</v>
      </c>
      <c r="E92" s="610"/>
      <c r="F92" s="610"/>
      <c r="G92" s="610"/>
      <c r="H92" s="610"/>
      <c r="I92" s="610"/>
      <c r="J92" s="610"/>
      <c r="K92" s="610"/>
    </row>
    <row r="93" spans="1:11" ht="15" customHeight="1">
      <c r="A93" s="606" t="str">
        <f>IF('6. Module 1 Readiness'!$I46="N/A","N/A",IF('6. Module 1 Readiness'!$I46="","",IF('6. Module 1 Readiness'!$I46="Agree",'4. HIDE Calc Module 2_1'!$C$32,'4. HIDE Calc Module 2_1'!$E$32)))</f>
        <v xml:space="preserve">Network latency and availability are critical links in the chain. </v>
      </c>
      <c r="B93" s="607" t="str">
        <f>IF(A93=0,"",A93)</f>
        <v xml:space="preserve">Network latency and availability are critical links in the chain. </v>
      </c>
      <c r="C93" s="607" t="str">
        <f>IF('6. Module 1 Readiness'!$I46="N/A","N/A",IF('6. Module 1 Readiness'!$I46="","",IF('6. Module 1 Readiness'!$I46="Agree",'4. HIDE Calc Module 2_1'!$D$32,'4. HIDE Calc Module 2_1'!$F$32)))</f>
        <v xml:space="preserve">• Capacity but also redundancy are important considerations. Access at internet speeds may be acceptable but what if your network goes down or your telecom carrier has a service interruption?
• Consider redundant carriers as well as redundant infrastructure if the service is medium to high criticality. </v>
      </c>
      <c r="D93" s="607" t="str">
        <f>IF(C93=0,"",C93)</f>
        <v xml:space="preserve">• Capacity but also redundancy are important considerations. Access at internet speeds may be acceptable but what if your network goes down or your telecom carrier has a service interruption?
• Consider redundant carriers as well as redundant infrastructure if the service is medium to high criticality. </v>
      </c>
      <c r="E93" s="616">
        <f>IF(AND('6. Module 1 Readiness'!$I46="Agree",'6. Module 1 Readiness'!$J$23="Red"),$F93,IF(AND('6. Module 1 Readiness'!$I46="Disagree",'6. Module 1 Readiness'!$J$23="Red"),$G93,IF(AND('6. Module 1 Readiness'!$I46="Agree",'6. Module 1 Readiness'!$J$23="Yellow"),$H93,IF(AND('6. Module 1 Readiness'!$I46="Disagree",'6. Module 1 Readiness'!$J$23="Yellow"),$I93,IF(AND('6. Module 1 Readiness'!$I46="Agree",'6. Module 1 Readiness'!$J$23="Green"),$J93,IF(AND('6. Module 1 Readiness'!$I46="Disagree",'6. Module 1 Readiness'!$J$23="Green"),$K93,IF('6. Module 1 Readiness'!$I46="N/A","",IF('6. Module 1 Readiness'!$I46="",""))))))))</f>
        <v>3</v>
      </c>
      <c r="F93" s="616">
        <v>1</v>
      </c>
      <c r="G93" s="616">
        <v>1</v>
      </c>
      <c r="H93" s="616">
        <v>2</v>
      </c>
      <c r="I93" s="616">
        <v>1</v>
      </c>
      <c r="J93" s="616">
        <v>3</v>
      </c>
      <c r="K93" s="616">
        <v>2</v>
      </c>
    </row>
    <row r="94" spans="1:11" ht="15" customHeight="1">
      <c r="A94" s="606" t="str">
        <f>IF('6. Module 1 Readiness'!$I47="N/A","N/A",IF('6. Module 1 Readiness'!$I47="","",IF('6. Module 1 Readiness'!$I47="Agree",'4. HIDE Calc Module 2_1'!$C$33,'4. HIDE Calc Module 2_1'!$E$33)))</f>
        <v xml:space="preserve">Clear understanding of storage provisioning requirements for performance and availability will be critical to building internal clouds and evaluating costs of external CSPs. </v>
      </c>
      <c r="B94" s="607" t="str">
        <f>IF(A94=0,"",A94)</f>
        <v xml:space="preserve">Clear understanding of storage provisioning requirements for performance and availability will be critical to building internal clouds and evaluating costs of external CSPs. </v>
      </c>
      <c r="C94" s="607" t="str">
        <f>IF('6. Module 1 Readiness'!$I47="N/A","N/A",IF('6. Module 1 Readiness'!$I47="","",IF('6. Module 1 Readiness'!$I47="Agree",'4. HIDE Calc Module 2_1'!$D$33,'4. HIDE Calc Module 2_1'!$F$33)))</f>
        <v xml:space="preserve">• Avoid moving this service to the cloud until the storage requirements are fully analyzed and understood. </v>
      </c>
      <c r="D94" s="607" t="str">
        <f>IF(C94=0,"",C94)</f>
        <v xml:space="preserve">• Avoid moving this service to the cloud until the storage requirements are fully analyzed and understood. </v>
      </c>
      <c r="E94" s="602">
        <f>IF(AND('6. Module 1 Readiness'!$I47="Agree",'6. Module 1 Readiness'!$J$23="Red"),$F94,IF(AND('6. Module 1 Readiness'!$I47="Disagree",'6. Module 1 Readiness'!$J$23="Red"),$G94,IF(AND('6. Module 1 Readiness'!$I47="Agree",'6. Module 1 Readiness'!$J$23="Yellow"),$H94,IF(AND('6. Module 1 Readiness'!$I47="Disagree",'6. Module 1 Readiness'!$J$23="Yellow"),$I94,IF(AND('6. Module 1 Readiness'!$I47="Agree",'6. Module 1 Readiness'!$J$23="Green"),$J94,IF(AND('6. Module 1 Readiness'!$I47="Disagree",'6. Module 1 Readiness'!$J$23="Green"),$K94,IF('6. Module 1 Readiness'!$I47="N/A","",IF('6. Module 1 Readiness'!$I47="",""))))))))</f>
        <v>2</v>
      </c>
      <c r="F94" s="602">
        <v>2</v>
      </c>
      <c r="G94" s="602">
        <v>1</v>
      </c>
      <c r="H94" s="602">
        <v>2</v>
      </c>
      <c r="I94" s="602">
        <v>1</v>
      </c>
      <c r="J94" s="602">
        <v>3</v>
      </c>
      <c r="K94" s="602">
        <v>2</v>
      </c>
    </row>
    <row r="95" spans="1:11" ht="15" customHeight="1">
      <c r="A95" s="606" t="str">
        <f>IF('6. Module 1 Readiness'!$I48="N/A","N/A",IF('6. Module 1 Readiness'!$I48="","",IF('6. Module 1 Readiness'!$I48="Agree",'4. HIDE Calc Module 2_1'!$C$34,'4. HIDE Calc Module 2_1'!$E$34)))</f>
        <v xml:space="preserve">Virtual abstraction is foundational to cloud. CPU, memory, and storage requirements need to be within the capacity bounds of virtual machines. </v>
      </c>
      <c r="B95" s="607" t="str">
        <f>IF(A95=0,"",A95)</f>
        <v xml:space="preserve">Virtual abstraction is foundational to cloud. CPU, memory, and storage requirements need to be within the capacity bounds of virtual machines. </v>
      </c>
      <c r="C95" s="607" t="str">
        <f>IF('6. Module 1 Readiness'!$I48="N/A","N/A",IF('6. Module 1 Readiness'!$I48="","",IF('6. Module 1 Readiness'!$I48="Agree",'4. HIDE Calc Module 2_1'!$D$34,'4. HIDE Calc Module 2_1'!$F$34)))</f>
        <v>• Almost all x86 workloads can function in a virtual environment. It is a question of capacity. 
• If the workloads are CPU-intensive, the underlying hardware needs the capacity to host robust vCPU/vRAM virtual machines.</v>
      </c>
      <c r="D95" s="607" t="str">
        <f>IF(C95=0,"",C95)</f>
        <v>• Almost all x86 workloads can function in a virtual environment. It is a question of capacity. 
• If the workloads are CPU-intensive, the underlying hardware needs the capacity to host robust vCPU/vRAM virtual machines.</v>
      </c>
      <c r="E95" s="616">
        <f>IF(AND('6. Module 1 Readiness'!$I48="Agree",'6. Module 1 Readiness'!$J$23="Red"),$F95,IF(AND('6. Module 1 Readiness'!$I48="Disagree",'6. Module 1 Readiness'!$J$23="Red"),$G95,IF(AND('6. Module 1 Readiness'!$I48="Agree",'6. Module 1 Readiness'!$J$23="Yellow"),$H95,IF(AND('6. Module 1 Readiness'!$I48="Disagree",'6. Module 1 Readiness'!$J$23="Yellow"),$I95,IF(AND('6. Module 1 Readiness'!$I48="Agree",'6. Module 1 Readiness'!$J$23="Green"),$J95,IF(AND('6. Module 1 Readiness'!$I48="Disagree",'6. Module 1 Readiness'!$J$23="Green"),$K95,IF('6. Module 1 Readiness'!$I48="N/A","",IF('6. Module 1 Readiness'!$I48="",""))))))))</f>
        <v>3</v>
      </c>
      <c r="F95" s="616">
        <v>2</v>
      </c>
      <c r="G95" s="616">
        <v>1</v>
      </c>
      <c r="H95" s="616">
        <v>3</v>
      </c>
      <c r="I95" s="616">
        <v>1</v>
      </c>
      <c r="J95" s="616">
        <v>3</v>
      </c>
      <c r="K95" s="616">
        <v>1</v>
      </c>
    </row>
    <row r="96" spans="1:11" ht="15" customHeight="1">
      <c r="A96" s="606" t="str">
        <f>IF('6. Module 1 Readiness'!$I49="N/A","N/A",IF('6. Module 1 Readiness'!$I49="","",IF('6. Module 1 Readiness'!$I49="Agree",'4. HIDE Calc Module 2_1'!$C$35,'4. HIDE Calc Module 2_1'!$E$35)))</f>
        <v xml:space="preserve">Specialized and proprietary components can be an impediment, or at least a complicating factor, for moving a service to the cloud. </v>
      </c>
      <c r="B96" s="607" t="str">
        <f>IF(A96=0,"",A96)</f>
        <v xml:space="preserve">Specialized and proprietary components can be an impediment, or at least a complicating factor, for moving a service to the cloud. </v>
      </c>
      <c r="C96" s="607" t="str">
        <f>IF('6. Module 1 Readiness'!$I49="N/A","N/A",IF('6. Module 1 Readiness'!$I49="","",IF('6. Module 1 Readiness'!$I49="Agree",'4. HIDE Calc Module 2_1'!$D$35,'4. HIDE Calc Module 2_1'!$F$35)))</f>
        <v xml:space="preserve">• Selecting "disagree" for this statement indicates the workload is a lower risk for moving to a cloud platform such as private or public IaaS. </v>
      </c>
      <c r="D96" s="607" t="str">
        <f>IF(C96=0,"",C96)</f>
        <v xml:space="preserve">• Selecting "disagree" for this statement indicates the workload is a lower risk for moving to a cloud platform such as private or public IaaS. </v>
      </c>
      <c r="E96" s="602">
        <f>IF(AND('6. Module 1 Readiness'!$I49="Agree",'6. Module 1 Readiness'!$J$23="Red"),$F96,IF(AND('6. Module 1 Readiness'!$I49="Disagree",'6. Module 1 Readiness'!$J$23="Red"),$G96,IF(AND('6. Module 1 Readiness'!$I49="Agree",'6. Module 1 Readiness'!$J$23="Yellow"),$H96,IF(AND('6. Module 1 Readiness'!$I49="Disagree",'6. Module 1 Readiness'!$J$23="Yellow"),$I96,IF(AND('6. Module 1 Readiness'!$I49="Agree",'6. Module 1 Readiness'!$J$23="Green"),$J96,IF(AND('6. Module 1 Readiness'!$I49="Disagree",'6. Module 1 Readiness'!$J$23="Green"),$K96,IF('6. Module 1 Readiness'!$I49="N/A","",IF('6. Module 1 Readiness'!$I49="",""))))))))</f>
        <v>3</v>
      </c>
      <c r="F96" s="602">
        <v>1</v>
      </c>
      <c r="G96" s="602">
        <v>2</v>
      </c>
      <c r="H96" s="602">
        <v>1</v>
      </c>
      <c r="I96" s="602">
        <v>3</v>
      </c>
      <c r="J96" s="602">
        <v>1</v>
      </c>
      <c r="K96" s="602">
        <v>3</v>
      </c>
    </row>
    <row r="97" spans="1:11" ht="15" customHeight="1">
      <c r="A97" s="606" t="str">
        <f>IF('6. Module 1 Readiness'!$I50="N/A","N/A",IF('6. Module 1 Readiness'!$I50="","",IF('6. Module 1 Readiness'!$I50="Agree",'4. HIDE Calc Module 2_1'!$C$36,'4. HIDE Calc Module 2_1'!$E$36)))</f>
        <v xml:space="preserve">Portability is particularly valuable in multi-cloud and hybrid situations. Service can be moved to where resource costs are lowest and security/availability are good enough. </v>
      </c>
      <c r="B97" s="607" t="str">
        <f>IF(A97=0,"",A97)</f>
        <v xml:space="preserve">Portability is particularly valuable in multi-cloud and hybrid situations. Service can be moved to where resource costs are lowest and security/availability are good enough. </v>
      </c>
      <c r="C97" s="607" t="str">
        <f>IF('6. Module 1 Readiness'!$I50="N/A","N/A",IF('6. Module 1 Readiness'!$I50="","",IF('6. Module 1 Readiness'!$I50="Agree",'4. HIDE Calc Module 2_1'!$D$36,'4. HIDE Calc Module 2_1'!$F$36)))</f>
        <v xml:space="preserve">• Best case is where the application and all its dependencies are developed in a virtualized environment and can be bundled up for moves.
• Be sure to map all dependencies to ensure a component does not get left behind in a move. </v>
      </c>
      <c r="D97" s="607" t="str">
        <f>IF(C97=0,"",C97)</f>
        <v xml:space="preserve">• Best case is where the application and all its dependencies are developed in a virtualized environment and can be bundled up for moves.
• Be sure to map all dependencies to ensure a component does not get left behind in a move. </v>
      </c>
      <c r="E97" s="616">
        <f>IF(AND('6. Module 1 Readiness'!$I50="Agree",'6. Module 1 Readiness'!$J$23="Red"),$F97,IF(AND('6. Module 1 Readiness'!$I50="Disagree",'6. Module 1 Readiness'!$J$23="Red"),$G97,IF(AND('6. Module 1 Readiness'!$I50="Agree",'6. Module 1 Readiness'!$J$23="Yellow"),$H97,IF(AND('6. Module 1 Readiness'!$I50="Disagree",'6. Module 1 Readiness'!$J$23="Yellow"),$I97,IF(AND('6. Module 1 Readiness'!$I50="Agree",'6. Module 1 Readiness'!$J$23="Green"),$J97,IF(AND('6. Module 1 Readiness'!$I50="Disagree",'6. Module 1 Readiness'!$J$23="Green"),$K97,IF('6. Module 1 Readiness'!$I50="N/A","",IF('6. Module 1 Readiness'!$I50="",""))))))))</f>
        <v>3</v>
      </c>
      <c r="F97" s="616">
        <v>2</v>
      </c>
      <c r="G97" s="616">
        <v>1</v>
      </c>
      <c r="H97" s="616">
        <v>2</v>
      </c>
      <c r="I97" s="616">
        <v>1</v>
      </c>
      <c r="J97" s="616">
        <v>3</v>
      </c>
      <c r="K97" s="616">
        <v>2</v>
      </c>
    </row>
    <row r="98" spans="1:11" ht="15" customHeight="1"/>
    <row r="99" spans="1:11" ht="15" customHeight="1">
      <c r="A99" s="593" t="s">
        <v>42</v>
      </c>
      <c r="B99" s="593" t="s">
        <v>43</v>
      </c>
      <c r="C99" s="594" t="s">
        <v>42</v>
      </c>
      <c r="D99" s="593" t="s">
        <v>44</v>
      </c>
      <c r="E99" s="595" t="s">
        <v>386</v>
      </c>
      <c r="F99" s="595" t="s">
        <v>387</v>
      </c>
      <c r="G99" s="595" t="s">
        <v>388</v>
      </c>
      <c r="H99" s="595" t="s">
        <v>389</v>
      </c>
      <c r="I99" s="595" t="s">
        <v>390</v>
      </c>
      <c r="J99" s="595" t="s">
        <v>391</v>
      </c>
      <c r="K99" s="595" t="s">
        <v>392</v>
      </c>
    </row>
    <row r="100" spans="1:11" ht="15" customHeight="1">
      <c r="A100" s="607" t="str">
        <f>IF('6. Module 1 Readiness'!$I$53="N/A","N/A",IF('6. Module 1 Readiness'!$I$53="","",IF('6. Module 1 Readiness'!$I$53="Agree",'4. HIDE Calc Module 2_1'!$C$39,'4. HIDE Calc Module 2_1'!$E$39)))</f>
        <v>Where the application "lives" should be immaterial for the maintenance of the application. "Not here" does not abrogate IT of its accountability for service and availability.</v>
      </c>
      <c r="B100" s="607" t="str">
        <f>IF(A100=0,"",A100)</f>
        <v>Where the application "lives" should be immaterial for the maintenance of the application. "Not here" does not abrogate IT of its accountability for service and availability.</v>
      </c>
      <c r="C100" s="607" t="str">
        <f>IF('6. Module 1 Readiness'!$I$53="N/A","N/A",IF('6. Module 1 Readiness'!$I$53="","",IF('6. Module 1 Readiness'!$I$53="Agree",'4. HIDE Calc Module 2_1'!$D$39,'4. HIDE Calc Module 2_1'!$F$39)))</f>
        <v xml:space="preserve">Moving an application to the cloud will not solve maintenance and management problems. Get your team trained up on procedures first. </v>
      </c>
      <c r="D100" s="607" t="str">
        <f>IF(C100=0,"",C100)</f>
        <v xml:space="preserve">Moving an application to the cloud will not solve maintenance and management problems. Get your team trained up on procedures first. </v>
      </c>
      <c r="E100" s="608">
        <f>IF(AND('6. Module 1 Readiness'!$I$53="Agree",'6. Module 1 Readiness'!$J$23="Red"),$F100,IF(AND('6. Module 1 Readiness'!$I$53="Disagree",'6. Module 1 Readiness'!$J$23="Red"),$G100,IF(AND('6. Module 1 Readiness'!$I$53="Agree",'6. Module 1 Readiness'!$J$23="Yellow"),$H100,IF(AND('6. Module 1 Readiness'!$I$53="Disagree",'6. Module 1 Readiness'!$J$23="Yellow"),$I100,IF(AND('6. Module 1 Readiness'!$I$53="Agree",'6. Module 1 Readiness'!$J$23="Green"),$J100,IF(AND('6. Module 1 Readiness'!$I$53="Disagree",'6. Module 1 Readiness'!$J$23="Green"),$K100,IF('6. Module 1 Readiness'!$I$53="N/A","",IF('6. Module 1 Readiness'!$I$53="",""))))))))</f>
        <v>2</v>
      </c>
      <c r="F100" s="608">
        <v>2</v>
      </c>
      <c r="G100" s="608">
        <v>1</v>
      </c>
      <c r="H100" s="608">
        <v>2</v>
      </c>
      <c r="I100" s="608">
        <v>1</v>
      </c>
      <c r="J100" s="608">
        <v>3</v>
      </c>
      <c r="K100" s="608">
        <v>2</v>
      </c>
    </row>
    <row r="101" spans="1:11" ht="15" customHeight="1">
      <c r="A101" s="607" t="str">
        <f>IF('6. Module 1 Readiness'!$I$54="N/A","N/A",IF('6. Module 1 Readiness'!$I$54="","",IF('6. Module 1 Readiness'!$I$54="Agree",'4. HIDE Calc Module 2_1'!$C$40,'4. HIDE Calc Module 2_1'!$E$40)))</f>
        <v xml:space="preserve">Success in adopting cloud solutions isn’t possible without a solid integration strategy. Integration skills and operational frameworks need to be in practice in advance of cloud adoption. </v>
      </c>
      <c r="B101" s="607" t="str">
        <f>IF(A101=0,"",A101)</f>
        <v xml:space="preserve">Success in adopting cloud solutions isn’t possible without a solid integration strategy. Integration skills and operational frameworks need to be in practice in advance of cloud adoption. </v>
      </c>
      <c r="C101" s="607" t="str">
        <f>IF('6. Module 1 Readiness'!$I$54="N/A","N/A",IF('6. Module 1 Readiness'!$I$54="","",IF('6. Module 1 Readiness'!$I$54="Agree",'4. HIDE Calc Module 2_1'!$D$40,'4. HIDE Calc Module 2_1'!$F$40)))</f>
        <v xml:space="preserve">Tend to your integration strategy first. Do not entertain externalizing this resource until the full implication of integration is evaluated. </v>
      </c>
      <c r="D101" s="607" t="str">
        <f>IF(C101=0,"",C101)</f>
        <v xml:space="preserve">Tend to your integration strategy first. Do not entertain externalizing this resource until the full implication of integration is evaluated. </v>
      </c>
      <c r="E101" s="608">
        <f>IF(AND('6. Module 1 Readiness'!$I$54="Agree",'6. Module 1 Readiness'!$J$23="Red"),$F101,IF(AND('6. Module 1 Readiness'!$I$54="Disagree",'6. Module 1 Readiness'!$J$23="Red"),$G101,IF(AND('6. Module 1 Readiness'!$I$54="Agree",'6. Module 1 Readiness'!$J$23="Yellow"),$H101,IF(AND('6. Module 1 Readiness'!$I$54="Disagree",'6. Module 1 Readiness'!$J$23="Yellow"),$I101,IF(AND('6. Module 1 Readiness'!$I$54="Agree",'6. Module 1 Readiness'!$J$23="Green"),$J101,IF(AND('6. Module 1 Readiness'!$I$54="Disagree",'6. Module 1 Readiness'!$J$23="Green"),$K101,IF('6. Module 1 Readiness'!$I$54="N/A","",IF('6. Module 1 Readiness'!$I$54="",""))))))))</f>
        <v>2</v>
      </c>
      <c r="F101" s="609">
        <v>1</v>
      </c>
      <c r="G101" s="609">
        <v>1</v>
      </c>
      <c r="H101" s="609">
        <v>2</v>
      </c>
      <c r="I101" s="609">
        <v>2</v>
      </c>
      <c r="J101" s="609">
        <v>3</v>
      </c>
      <c r="K101" s="609">
        <v>2</v>
      </c>
    </row>
    <row r="102" spans="1:11" ht="15" customHeight="1">
      <c r="A102" s="607" t="str">
        <f>IF('6. Module 1 Readiness'!$I$55="N/A","N/A",IF('6. Module 1 Readiness'!$I$55="","",IF('6. Module 1 Readiness'!$I$55="Agree",'4. HIDE Calc Module 2_1'!$C$41,'4. HIDE Calc Module 2_1'!$E$41)))</f>
        <v>An IT department that is not functioning as an internal managed service provider will need to change and develop new practices for a service paradigm.</v>
      </c>
      <c r="B102" s="607" t="str">
        <f>IF(A102=0,"",A102)</f>
        <v>An IT department that is not functioning as an internal managed service provider will need to change and develop new practices for a service paradigm.</v>
      </c>
      <c r="C102" s="607" t="str">
        <f>IF('6. Module 1 Readiness'!$I$55="N/A","N/A",IF('6. Module 1 Readiness'!$I$55="","",IF('6. Module 1 Readiness'!$I$55="Agree",'4. HIDE Calc Module 2_1'!$D$41,'4. HIDE Calc Module 2_1'!$F$41)))</f>
        <v xml:space="preserve">• Focus internal change efforts on becoming an internal service provider. 
• Look to how this application would fit in a catalog of services, with measurable provisioning and consumption. 
</v>
      </c>
      <c r="D102" s="607" t="str">
        <f>IF(C102=0,"",C102)</f>
        <v xml:space="preserve">• Focus internal change efforts on becoming an internal service provider. 
• Look to how this application would fit in a catalog of services, with measurable provisioning and consumption. 
</v>
      </c>
      <c r="E102" s="608">
        <f>IF(AND('6. Module 1 Readiness'!$I$55="Agree",'6. Module 1 Readiness'!$J$23="Red"),$F102,IF(AND('6. Module 1 Readiness'!$I$55="Disagree",'6. Module 1 Readiness'!$J$23="Red"),$G102,IF(AND('6. Module 1 Readiness'!$I$55="Agree",'6. Module 1 Readiness'!$J$23="Yellow"),$H102,IF(AND('6. Module 1 Readiness'!$I$55="Disagree",'6. Module 1 Readiness'!$J$23="Yellow"),$I102,IF(AND('6. Module 1 Readiness'!$I$55="Agree",'6. Module 1 Readiness'!$J$23="Green"),$J102,IF(AND('6. Module 1 Readiness'!$I$55="Disagree",'6. Module 1 Readiness'!$J$23="Green"),$K102,IF('6. Module 1 Readiness'!$I$55="N/A","",IF('6. Module 1 Readiness'!$I$55="",""))))))))</f>
        <v>2</v>
      </c>
      <c r="F102" s="608">
        <v>2</v>
      </c>
      <c r="G102" s="608">
        <v>1</v>
      </c>
      <c r="H102" s="608">
        <v>2</v>
      </c>
      <c r="I102" s="608">
        <v>2</v>
      </c>
      <c r="J102" s="608">
        <v>3</v>
      </c>
      <c r="K102" s="608">
        <v>2</v>
      </c>
    </row>
    <row r="103" spans="1:11" ht="15" customHeight="1"/>
    <row r="104" spans="1:11" ht="15" customHeight="1">
      <c r="A104" s="102"/>
      <c r="B104" s="102"/>
      <c r="C104" s="103"/>
      <c r="D104" s="102"/>
      <c r="E104" s="104"/>
      <c r="F104" s="104"/>
      <c r="G104" s="104"/>
      <c r="H104" s="104"/>
      <c r="I104" s="104"/>
      <c r="J104" s="104"/>
      <c r="K104" s="104"/>
    </row>
    <row r="105" spans="1:11" ht="15" customHeight="1">
      <c r="A105" s="296" t="s">
        <v>385</v>
      </c>
      <c r="B105" s="296">
        <f>B60+1</f>
        <v>3</v>
      </c>
    </row>
    <row r="106" spans="1:11" ht="15" customHeight="1">
      <c r="A106" s="593" t="s">
        <v>42</v>
      </c>
      <c r="B106" s="593" t="s">
        <v>43</v>
      </c>
      <c r="C106" s="594" t="s">
        <v>42</v>
      </c>
      <c r="D106" s="593" t="s">
        <v>44</v>
      </c>
      <c r="E106" s="595"/>
      <c r="F106" s="595"/>
      <c r="G106" s="595"/>
      <c r="H106" s="595"/>
      <c r="I106" s="595"/>
      <c r="J106" s="595"/>
      <c r="K106" s="595"/>
    </row>
    <row r="107" spans="1:11" ht="15" customHeight="1">
      <c r="A107" s="611"/>
      <c r="B107" s="611"/>
      <c r="C107" s="612"/>
      <c r="D107" s="611"/>
      <c r="E107" s="613"/>
      <c r="F107" s="613"/>
      <c r="G107" s="613"/>
      <c r="H107" s="613"/>
      <c r="I107" s="613"/>
      <c r="J107" s="613"/>
      <c r="K107" s="613"/>
    </row>
    <row r="108" spans="1:11" ht="15" customHeight="1">
      <c r="A108" s="596"/>
      <c r="B108" s="596"/>
      <c r="C108" s="597"/>
      <c r="D108" s="596"/>
      <c r="E108" s="614"/>
      <c r="F108" s="614"/>
      <c r="G108" s="614"/>
      <c r="H108" s="614"/>
      <c r="I108" s="614"/>
      <c r="J108" s="614"/>
      <c r="K108" s="599">
        <f>IF('6. Module 1 Readiness'!L20="Red",3,IF('6. Module 1 Readiness'!L20="Yellow",2,IF('6. Module 1 Readiness'!L20="Green",1)))</f>
        <v>1</v>
      </c>
    </row>
    <row r="109" spans="1:11" ht="15" customHeight="1">
      <c r="A109" s="596"/>
      <c r="B109" s="596"/>
      <c r="C109" s="597"/>
      <c r="D109" s="596"/>
      <c r="E109" s="614"/>
      <c r="F109" s="614"/>
      <c r="G109" s="614"/>
      <c r="H109" s="614"/>
      <c r="I109" s="614"/>
      <c r="J109" s="614"/>
      <c r="K109" s="599">
        <f>IF('6. Module 1 Readiness'!L21="Red",3,IF('6. Module 1 Readiness'!L21="Yellow",2,IF('6. Module 1 Readiness'!L21="Green",1)))</f>
        <v>1</v>
      </c>
    </row>
    <row r="110" spans="1:11" ht="15" customHeight="1">
      <c r="A110" s="596"/>
      <c r="B110" s="596"/>
      <c r="C110" s="597"/>
      <c r="D110" s="596"/>
      <c r="E110" s="614"/>
      <c r="F110" s="614"/>
      <c r="G110" s="614"/>
      <c r="H110" s="614"/>
      <c r="I110" s="614"/>
      <c r="J110" s="614"/>
      <c r="K110" s="599">
        <f>IF('6. Module 1 Readiness'!L22="Red",3,IF('6. Module 1 Readiness'!L22="Yellow",2,IF('6. Module 1 Readiness'!L22="Green",1)))</f>
        <v>1</v>
      </c>
    </row>
    <row r="111" spans="1:11" ht="15" customHeight="1">
      <c r="A111" s="600" t="str">
        <f>IF('6. Module 1 Readiness'!$K23="","",IF('6. Module 1 Readiness'!$K23="Important",'4. HIDE Calc Module 2_1'!$C$6,IF('6. Module 1 Readiness'!$K23="Serious",'4. HIDE Calc Module 2_1'!$C$7,IF('6. Module 1 Readiness'!$K23="Severe",'4. HIDE Calc Module 2_1'!$C$8))))</f>
        <v xml:space="preserve">Services that have low data criticality are your first candidates and the most “cloud ready” for consideration. Low does not mean zero importance but in relative terms they are lower than others. Low, for example, might be a productivity app that accesses general work files. These files will still require a measure of protection for “CIA” but they are not critical. </v>
      </c>
      <c r="B111" s="601" t="str">
        <f>IF(A111=0,"",A111)</f>
        <v xml:space="preserve">Services that have low data criticality are your first candidates and the most “cloud ready” for consideration. Low does not mean zero importance but in relative terms they are lower than others. Low, for example, might be a productivity app that accesses general work files. These files will still require a measure of protection for “CIA” but they are not critical. </v>
      </c>
      <c r="C111" s="601" t="str">
        <f>IF('6. Module 1 Readiness'!$K23="","",IF('6. Module 1 Readiness'!$K23="Important",'4. HIDE Calc Module 2_1'!$D$6,IF('6. Module 1 Readiness'!$K23="Serious",'4. HIDE Calc Module 2_1'!$D$7,IF('6. Module 1 Readiness'!$K23="Severe",'4. HIDE Calc Module 2_1'!$D$8))))</f>
        <v xml:space="preserve">• Move these services to the front of the line for cloud consideration.
• Be sure to consider additional requirements that will come out of the analysis of cloud risks and challenges – these requirements will inform vendor selection. (Example, file sharing might be a green light but if access privilege control and integration are important requirements, this will influence product decisions.)
• Cost/benefit analysis is still required. Cloud ready means this workload is a strong candidate; however, on the cost/value side, it needs to be compared with other options (for example, email might be a green light on the criticality measures but traditionally provisioned internal email could still be a better cost/value fit for the enterprise. </v>
      </c>
      <c r="D111" s="601" t="str">
        <f>IF(C111=0,"",C111)</f>
        <v xml:space="preserve">• Move these services to the front of the line for cloud consideration.
• Be sure to consider additional requirements that will come out of the analysis of cloud risks and challenges – these requirements will inform vendor selection. (Example, file sharing might be a green light but if access privilege control and integration are important requirements, this will influence product decisions.)
• Cost/benefit analysis is still required. Cloud ready means this workload is a strong candidate; however, on the cost/value side, it needs to be compared with other options (for example, email might be a green light on the criticality measures but traditionally provisioned internal email could still be a better cost/value fit for the enterprise. </v>
      </c>
      <c r="E111" s="615"/>
      <c r="F111" s="615"/>
      <c r="G111" s="615"/>
      <c r="H111" s="615"/>
      <c r="I111" s="615"/>
      <c r="J111" s="615"/>
      <c r="K111" s="602">
        <f>MAX($K108:$K110)</f>
        <v>1</v>
      </c>
    </row>
    <row r="112" spans="1:11" ht="15" customHeight="1">
      <c r="A112" s="603"/>
      <c r="B112" s="603"/>
      <c r="C112" s="603"/>
      <c r="D112" s="604"/>
      <c r="E112" s="605"/>
      <c r="F112" s="605"/>
      <c r="G112" s="605"/>
      <c r="H112" s="605"/>
      <c r="I112" s="605"/>
      <c r="J112" s="605"/>
      <c r="K112" s="605"/>
    </row>
    <row r="113" spans="1:11" ht="15" customHeight="1">
      <c r="A113" s="94"/>
      <c r="B113" s="94"/>
      <c r="C113" s="94"/>
      <c r="D113" s="100"/>
      <c r="E113" s="99"/>
      <c r="F113" s="99"/>
      <c r="G113" s="99"/>
      <c r="H113" s="99"/>
      <c r="I113" s="99"/>
      <c r="J113" s="99"/>
      <c r="K113" s="99"/>
    </row>
    <row r="114" spans="1:11" ht="15" customHeight="1">
      <c r="A114" s="94"/>
      <c r="B114" s="94"/>
      <c r="C114" s="94"/>
      <c r="D114" s="100"/>
      <c r="E114" s="99"/>
      <c r="F114" s="99"/>
      <c r="G114" s="99"/>
      <c r="H114" s="99"/>
      <c r="I114" s="99"/>
      <c r="J114" s="99"/>
      <c r="K114" s="99"/>
    </row>
    <row r="115" spans="1:11" ht="15" customHeight="1">
      <c r="A115" s="98"/>
      <c r="B115" s="98"/>
      <c r="C115" s="98"/>
      <c r="D115" s="97"/>
      <c r="E115" s="96"/>
      <c r="F115" s="96"/>
      <c r="G115" s="96"/>
      <c r="H115" s="96"/>
      <c r="I115" s="96"/>
      <c r="J115" s="96"/>
      <c r="K115" s="96"/>
    </row>
    <row r="116" spans="1:11" ht="15" customHeight="1">
      <c r="A116" s="91"/>
      <c r="B116" s="91"/>
      <c r="C116" s="93"/>
      <c r="D116" s="91"/>
      <c r="E116" s="91"/>
      <c r="F116" s="91"/>
      <c r="G116" s="91"/>
      <c r="H116" s="91"/>
      <c r="I116" s="91"/>
      <c r="J116" s="91"/>
      <c r="K116" s="91"/>
    </row>
    <row r="117" spans="1:11" ht="15" customHeight="1">
      <c r="A117" s="593" t="s">
        <v>42</v>
      </c>
      <c r="B117" s="593" t="s">
        <v>43</v>
      </c>
      <c r="C117" s="594" t="s">
        <v>42</v>
      </c>
      <c r="D117" s="593" t="s">
        <v>44</v>
      </c>
      <c r="E117" s="595" t="s">
        <v>386</v>
      </c>
      <c r="F117" s="595" t="s">
        <v>387</v>
      </c>
      <c r="G117" s="595" t="s">
        <v>388</v>
      </c>
      <c r="H117" s="595" t="s">
        <v>389</v>
      </c>
      <c r="I117" s="595" t="s">
        <v>390</v>
      </c>
      <c r="J117" s="595" t="s">
        <v>391</v>
      </c>
      <c r="K117" s="595" t="s">
        <v>392</v>
      </c>
    </row>
    <row r="118" spans="1:11" ht="15" customHeight="1">
      <c r="A118" s="606" t="str">
        <f>IF('6. Module 1 Readiness'!$K26="N/A","N/A",IF('6. Module 1 Readiness'!$K26="","",IF('6. Module 1 Readiness'!$K26="Agree",'4. HIDE Calc Module 2_1'!$C$15,'4. HIDE Calc Module 2_1'!$E$15)))</f>
        <v xml:space="preserve">When it comes to critical systems, the current process maturity for security management is an important starting point for discussion/negotiation with cloud service providers.  </v>
      </c>
      <c r="B118" s="607" t="str">
        <f>IF(A118=0,"",A118)</f>
        <v xml:space="preserve">When it comes to critical systems, the current process maturity for security management is an important starting point for discussion/negotiation with cloud service providers.  </v>
      </c>
      <c r="C118" s="607" t="str">
        <f>IF('6. Module 1 Readiness'!$K26="N/A","N/A",IF('6. Module 1 Readiness'!$K26="","",IF('6. Module 1 Readiness'!$K26="Agree",'4. HIDE Calc Module 2_1'!$D$15,'4. HIDE Calc Module 2_1'!$F$15)))</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D118" s="607" t="str">
        <f>IF(C118=0,"",C118)</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E118" s="616">
        <f>IF(AND('6. Module 1 Readiness'!$K26="Agree",'6. Module 1 Readiness'!$L$23="Red"),$F118,IF(AND('6. Module 1 Readiness'!$K26="Disagree",'6. Module 1 Readiness'!$L$23="Red"),$G118,IF(AND('6. Module 1 Readiness'!$K26="Agree",'6. Module 1 Readiness'!$L$23="Yellow"),$H118,IF(AND('6. Module 1 Readiness'!$K26="Disagree",'6. Module 1 Readiness'!$L$23="Yellow"),$I118,IF(AND('6. Module 1 Readiness'!$K26="Agree",'6. Module 1 Readiness'!$L$23="Green"),$J118,IF(AND('6. Module 1 Readiness'!$K26="Disagree",'6. Module 1 Readiness'!$L$23="Green"),$K118,IF('6. Module 1 Readiness'!$K26="N/A","",IF('6. Module 1 Readiness'!$K26="",""))))))))</f>
        <v>3</v>
      </c>
      <c r="F118" s="616">
        <v>2</v>
      </c>
      <c r="G118" s="616">
        <v>1</v>
      </c>
      <c r="H118" s="616">
        <v>2</v>
      </c>
      <c r="I118" s="616">
        <v>1</v>
      </c>
      <c r="J118" s="616">
        <v>3</v>
      </c>
      <c r="K118" s="616">
        <v>2</v>
      </c>
    </row>
    <row r="119" spans="1:11" ht="15" customHeight="1">
      <c r="A119" s="606" t="str">
        <f>IF('6. Module 1 Readiness'!$K27="N/A","N/A",IF('6. Module 1 Readiness'!$K27="","",IF('6. Module 1 Readiness'!$K27="Agree",'4. HIDE Calc Module 2_1'!$C$16,'4. HIDE Calc Module 2_1'!$E$16)))</f>
        <v xml:space="preserve">If the system and data are subject to specific legal and regulatory compliance, even if they are not highly critical, this will push up the requirements for a CSP and likely the cost of the solution.   </v>
      </c>
      <c r="B119" s="607" t="str">
        <f>IF(A119=0,"",A119)</f>
        <v xml:space="preserve">If the system and data are subject to specific legal and regulatory compliance, even if they are not highly critical, this will push up the requirements for a CSP and likely the cost of the solution.   </v>
      </c>
      <c r="C119" s="607" t="str">
        <f>IF('6. Module 1 Readiness'!$K27="N/A","N/A",IF('6. Module 1 Readiness'!$K27="","",IF('6. Module 1 Readiness'!$K27="Agree",'4. HIDE Calc Module 2_1'!$D$16,'4. HIDE Calc Module 2_1'!$F$16)))</f>
        <v xml:space="preserve">• Require potential CSP partners to demonstrate how they achieve, document, and attest to compliance with the regulation that you must comply (examples: HIPAA, CJIS, PCI). </v>
      </c>
      <c r="D119" s="607" t="str">
        <f>IF(C119=0,"",C119)</f>
        <v xml:space="preserve">• Require potential CSP partners to demonstrate how they achieve, document, and attest to compliance with the regulation that you must comply (examples: HIPAA, CJIS, PCI). </v>
      </c>
      <c r="E119" s="602">
        <f>IF(AND('6. Module 1 Readiness'!$K27="Agree",'6. Module 1 Readiness'!$L$23="Red"),$F119,IF(AND('6. Module 1 Readiness'!$K27="Disagree",'6. Module 1 Readiness'!$L$23="Red"),$G119,IF(AND('6. Module 1 Readiness'!$K27="Agree",'6. Module 1 Readiness'!$L$23="Yellow"),$H119,IF(AND('6. Module 1 Readiness'!$K27="Disagree",'6. Module 1 Readiness'!$L$23="Yellow"),$I119,IF(AND('6. Module 1 Readiness'!$K27="Agree",'6. Module 1 Readiness'!$L$23="Green"),$J119,IF(AND('6. Module 1 Readiness'!$K27="Disagree",'6. Module 1 Readiness'!$L$23="Green"),$K119,IF('6. Module 1 Readiness'!$K27="N/A","",IF('6. Module 1 Readiness'!$K27="",""))))))))</f>
        <v>3</v>
      </c>
      <c r="F119" s="602">
        <v>1</v>
      </c>
      <c r="G119" s="602">
        <v>1</v>
      </c>
      <c r="H119" s="602">
        <v>2</v>
      </c>
      <c r="I119" s="602">
        <v>2</v>
      </c>
      <c r="J119" s="602">
        <v>3</v>
      </c>
      <c r="K119" s="602">
        <v>2</v>
      </c>
    </row>
    <row r="120" spans="1:11" ht="15" customHeight="1">
      <c r="A120" s="606" t="str">
        <f>IF('6. Module 1 Readiness'!$K28="N/A","N/A",IF('6. Module 1 Readiness'!$K28="","",IF('6. Module 1 Readiness'!$K28="Agree",'4. HIDE Calc Module 2_1'!$C$17,'4. HIDE Calc Module 2_1'!$E$17)))</f>
        <v xml:space="preserve">Access management is key to both security and service management for the end user. If privilege-based access is a requirement for the service, you will need to integrate cloud access with your authentication system.  </v>
      </c>
      <c r="B120" s="607" t="str">
        <f>IF(A120=0,"",A120)</f>
        <v xml:space="preserve">Access management is key to both security and service management for the end user. If privilege-based access is a requirement for the service, you will need to integrate cloud access with your authentication system.  </v>
      </c>
      <c r="C120" s="607" t="str">
        <f>IF('6. Module 1 Readiness'!$K28="N/A","N/A",IF('6. Module 1 Readiness'!$K28="","",IF('6. Module 1 Readiness'!$K28="Agree",'4. HIDE Calc Module 2_1'!$D$17,'4. HIDE Calc Module 2_1'!$F$17)))</f>
        <v xml:space="preserve">• Do not proceed until the costs of multiple access regimes (in security risk and service) has been accurately assessed. 
• Review how cloud services provide access granularity and authentication. Is this good enough for the service being considered?  </v>
      </c>
      <c r="D120" s="607" t="str">
        <f>IF(C120=0,"",C120)</f>
        <v xml:space="preserve">• Do not proceed until the costs of multiple access regimes (in security risk and service) has been accurately assessed. 
• Review how cloud services provide access granularity and authentication. Is this good enough for the service being considered?  </v>
      </c>
      <c r="E120" s="616">
        <f>IF(AND('6. Module 1 Readiness'!$K28="Agree",'6. Module 1 Readiness'!$L$23="Red"),$F120,IF(AND('6. Module 1 Readiness'!$K28="Disagree",'6. Module 1 Readiness'!$L$23="Red"),$G120,IF(AND('6. Module 1 Readiness'!$K28="Agree",'6. Module 1 Readiness'!$L$23="Yellow"),$H120,IF(AND('6. Module 1 Readiness'!$K28="Disagree",'6. Module 1 Readiness'!$L$23="Yellow"),$I120,IF(AND('6. Module 1 Readiness'!$K28="Agree",'6. Module 1 Readiness'!$L$23="Green"),$J120,IF(AND('6. Module 1 Readiness'!$K28="Disagree",'6. Module 1 Readiness'!$L$23="Green"),$K120,IF('6. Module 1 Readiness'!$K28="N/A","",IF('6. Module 1 Readiness'!$K28="",""))))))))</f>
        <v>2</v>
      </c>
      <c r="F120" s="616">
        <v>2</v>
      </c>
      <c r="G120" s="616">
        <v>1</v>
      </c>
      <c r="H120" s="616">
        <v>2</v>
      </c>
      <c r="I120" s="616">
        <v>2</v>
      </c>
      <c r="J120" s="616">
        <v>3</v>
      </c>
      <c r="K120" s="616">
        <v>2</v>
      </c>
    </row>
    <row r="121" spans="1:11" ht="15" customHeight="1">
      <c r="A121" s="606" t="str">
        <f>IF('6. Module 1 Readiness'!$K29="N/A","N/A",IF('6. Module 1 Readiness'!$K29="","",IF('6. Module 1 Readiness'!$K29="Agree",'4. HIDE Calc Module 2_1'!$C$18,'4. HIDE Calc Module 2_1'!$E$18)))</f>
        <v xml:space="preserve">Data location and encryption may be stringently spelled out by compliance requirements. Even those not under legal compliance strictures will likely want assurances around the encryption of data both in transit and at rest.    </v>
      </c>
      <c r="B121" s="607" t="str">
        <f>IF(A121=0,"",A121)</f>
        <v xml:space="preserve">Data location and encryption may be stringently spelled out by compliance requirements. Even those not under legal compliance strictures will likely want assurances around the encryption of data both in transit and at rest.    </v>
      </c>
      <c r="C121" s="607" t="str">
        <f>IF('6. Module 1 Readiness'!$K29="N/A","N/A",IF('6. Module 1 Readiness'!$K29="","",IF('6. Module 1 Readiness'!$K29="Agree",'4. HIDE Calc Module 2_1'!$D$18,'4. HIDE Calc Module 2_1'!$F$18)))</f>
        <v xml:space="preserve">• If encryption is not required for data to meet compliance, review whether it is needed to meet the CIA requirements of the service. 
• Look for at rest encryption requirements for sensitive data. This is particularly important for cloud storage such as a cloud-based archive. </v>
      </c>
      <c r="D121" s="607" t="str">
        <f>IF(C121=0,"",C121)</f>
        <v xml:space="preserve">• If encryption is not required for data to meet compliance, review whether it is needed to meet the CIA requirements of the service. 
• Look for at rest encryption requirements for sensitive data. This is particularly important for cloud storage such as a cloud-based archive. </v>
      </c>
      <c r="E121" s="602">
        <f>IF(AND('6. Module 1 Readiness'!$K29="Agree",'6. Module 1 Readiness'!$L$23="Red"),$F121,IF(AND('6. Module 1 Readiness'!$K29="Disagree",'6. Module 1 Readiness'!$L$23="Red"),$G121,IF(AND('6. Module 1 Readiness'!$K29="Agree",'6. Module 1 Readiness'!$L$23="Yellow"),$H121,IF(AND('6. Module 1 Readiness'!$K29="Disagree",'6. Module 1 Readiness'!$L$23="Yellow"),$I121,IF(AND('6. Module 1 Readiness'!$K29="Agree",'6. Module 1 Readiness'!$L$23="Green"),$J121,IF(AND('6. Module 1 Readiness'!$K29="Disagree",'6. Module 1 Readiness'!$L$23="Green"),$K121,IF('6. Module 1 Readiness'!$K29="N/A","",IF('6. Module 1 Readiness'!$K29="",""))))))))</f>
        <v>2</v>
      </c>
      <c r="F121" s="602">
        <v>1</v>
      </c>
      <c r="G121" s="602">
        <v>1</v>
      </c>
      <c r="H121" s="602">
        <v>2</v>
      </c>
      <c r="I121" s="602">
        <v>1</v>
      </c>
      <c r="J121" s="602">
        <v>3</v>
      </c>
      <c r="K121" s="602">
        <v>2</v>
      </c>
    </row>
    <row r="122" spans="1:11" ht="15" customHeight="1">
      <c r="A122" s="606" t="str">
        <f>IF('6. Module 1 Readiness'!$K30="N/A","N/A",IF('6. Module 1 Readiness'!$K30="","",IF('6. Module 1 Readiness'!$K30="Agree",'4. HIDE Calc Module 2_1'!$C$19,'4. HIDE Calc Module 2_1'!$E$19)))</f>
        <v xml:space="preserve">Under rules of civil procedures for example, the enterprise needs to be able to reasonably expedite the discovery of specific data of which it has "possession, custody, or control." This can become problematic if data is in the cloud.  </v>
      </c>
      <c r="B122" s="607" t="str">
        <f>IF(A122=0,"",A122)</f>
        <v xml:space="preserve">Under rules of civil procedures for example, the enterprise needs to be able to reasonably expedite the discovery of specific data of which it has "possession, custody, or control." This can become problematic if data is in the cloud.  </v>
      </c>
      <c r="C122" s="607" t="str">
        <f>IF('6. Module 1 Readiness'!$K30="N/A","N/A",IF('6. Module 1 Readiness'!$K30="","",IF('6. Module 1 Readiness'!$K30="Agree",'4. HIDE Calc Module 2_1'!$D$19,'4. HIDE Calc Module 2_1'!$F$19)))</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D122" s="607" t="str">
        <f>IF(C122=0,"",C122)</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E122" s="616">
        <f>IF(AND('6. Module 1 Readiness'!$K30="Agree",'6. Module 1 Readiness'!$L$23="Red"),$F122,IF(AND('6. Module 1 Readiness'!$K30="Disagree",'6. Module 1 Readiness'!$L$23="Red"),$G122,IF(AND('6. Module 1 Readiness'!$K30="Agree",'6. Module 1 Readiness'!$L$23="Yellow"),$H122,IF(AND('6. Module 1 Readiness'!$K30="Disagree",'6. Module 1 Readiness'!$L$23="Yellow"),$I122,IF(AND('6. Module 1 Readiness'!$K30="Agree",'6. Module 1 Readiness'!$L$23="Green"),$J122,IF(AND('6. Module 1 Readiness'!$K30="Disagree",'6. Module 1 Readiness'!$L$23="Green"),$K122,IF('6. Module 1 Readiness'!$K30="N/A","",IF('6. Module 1 Readiness'!$K30="",""))))))))</f>
        <v>2</v>
      </c>
      <c r="F122" s="616">
        <v>1</v>
      </c>
      <c r="G122" s="616">
        <v>1</v>
      </c>
      <c r="H122" s="616">
        <v>2</v>
      </c>
      <c r="I122" s="616">
        <v>1</v>
      </c>
      <c r="J122" s="616">
        <v>3</v>
      </c>
      <c r="K122" s="616">
        <v>2</v>
      </c>
    </row>
    <row r="123" spans="1:11" ht="15" customHeight="1">
      <c r="A123" s="91"/>
      <c r="B123" s="91"/>
      <c r="C123" s="93"/>
      <c r="D123" s="91"/>
      <c r="E123" s="92"/>
      <c r="F123" s="91"/>
      <c r="G123" s="91"/>
      <c r="H123" s="91"/>
      <c r="I123" s="91"/>
      <c r="J123" s="91"/>
      <c r="K123" s="91"/>
    </row>
    <row r="124" spans="1:11" ht="15" customHeight="1">
      <c r="A124" s="593" t="s">
        <v>42</v>
      </c>
      <c r="B124" s="593" t="s">
        <v>43</v>
      </c>
      <c r="C124" s="594" t="s">
        <v>42</v>
      </c>
      <c r="D124" s="593" t="s">
        <v>44</v>
      </c>
      <c r="E124" s="610"/>
      <c r="F124" s="610"/>
      <c r="G124" s="610"/>
      <c r="H124" s="610"/>
      <c r="I124" s="610"/>
      <c r="J124" s="610"/>
      <c r="K124" s="610"/>
    </row>
    <row r="125" spans="1:11" ht="15" customHeight="1">
      <c r="A125" s="606" t="str">
        <f>IF('6. Module 1 Readiness'!$K33="N/A","N/A",IF('6. Module 1 Readiness'!$K33="","",IF('6. Module 1 Readiness'!$K33="Agree",'4. HIDE Calc Module 2_1'!$C$21,'4. HIDE Calc Module 2_1'!$E$21)))</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B125" s="607" t="str">
        <f>IF(A125=0,"",A125)</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C125" s="607" t="str">
        <f>IF('6. Module 1 Readiness'!$K33="N/A","N/A",IF('6. Module 1 Readiness'!$K33="","",IF('6. Module 1 Readiness'!$K33="Agree",'4. HIDE Calc Module 2_1'!$D$21,'4. HIDE Calc Module 2_1'!$F$21)))</f>
        <v xml:space="preserve">• Establish availability and restore time requirements based on a minimum requirement of the current service provisioning. 
• Be sure to consider if the service is currently over-provisioned. This is why you should focus on minimum requirements. </v>
      </c>
      <c r="D125" s="607" t="str">
        <f>IF(C125=0,"",C125)</f>
        <v xml:space="preserve">• Establish availability and restore time requirements based on a minimum requirement of the current service provisioning. 
• Be sure to consider if the service is currently over-provisioned. This is why you should focus on minimum requirements. </v>
      </c>
      <c r="E125" s="602">
        <f>IF(AND('6. Module 1 Readiness'!$K33="Agree",'6. Module 1 Readiness'!$L$23="Red"),$F125,IF(AND('6. Module 1 Readiness'!$K33="Disagree",'6. Module 1 Readiness'!$L$23="Red"),$G125,IF(AND('6. Module 1 Readiness'!$K33="Agree",'6. Module 1 Readiness'!$L$23="Yellow"),$H125,IF(AND('6. Module 1 Readiness'!$K33="Disagree",'6. Module 1 Readiness'!$L$23="Yellow"),$I125,IF(AND('6. Module 1 Readiness'!$K33="Agree",'6. Module 1 Readiness'!$L$23="Green"),$J125,IF(AND('6. Module 1 Readiness'!$K33="Disagree",'6. Module 1 Readiness'!$L$23="Green"),$K125,IF('6. Module 1 Readiness'!$K33="N/A","",IF('6. Module 1 Readiness'!$K33="",""))))))))</f>
        <v>3</v>
      </c>
      <c r="F125" s="602">
        <v>2</v>
      </c>
      <c r="G125" s="602">
        <v>1</v>
      </c>
      <c r="H125" s="602">
        <v>3</v>
      </c>
      <c r="I125" s="602">
        <v>1</v>
      </c>
      <c r="J125" s="602">
        <v>3</v>
      </c>
      <c r="K125" s="602">
        <v>2</v>
      </c>
    </row>
    <row r="126" spans="1:11" ht="15" customHeight="1">
      <c r="A126" s="606" t="str">
        <f>IF('6. Module 1 Readiness'!$K34="N/A","N/A",IF('6. Module 1 Readiness'!$K34="","",IF('6. Module 1 Readiness'!$K34="Agree",'4. HIDE Calc Module 2_1'!$C$22,'4. HIDE Calc Module 2_1'!$E$22)))</f>
        <v xml:space="preserve">If IT is to be a service broker, it must have policies and procedures to be a service intermediary between the CSP and the consumer of the service. An external CSP SLA that only quotes an uptime figure and compensatory credits is useless to the consumer when the service goes away. </v>
      </c>
      <c r="B126" s="607" t="str">
        <f>IF(A126=0,"",A126)</f>
        <v xml:space="preserve">If IT is to be a service broker, it must have policies and procedures to be a service intermediary between the CSP and the consumer of the service. An external CSP SLA that only quotes an uptime figure and compensatory credits is useless to the consumer when the service goes away. </v>
      </c>
      <c r="C126" s="607" t="str">
        <f>IF('6. Module 1 Readiness'!$K34="N/A","N/A",IF('6. Module 1 Readiness'!$K34="","",IF('6. Module 1 Readiness'!$K34="Agree",'4. HIDE Calc Module 2_1'!$D$22,'4. HIDE Calc Module 2_1'!$F$22)))</f>
        <v>• Ascertain the role that internal IT will play in service delivery (for example, network speed and availability).
• Document service plans, if not full SLAs, that specify how the service will be monitored and who will handle communication and remediation in case of a problem.</v>
      </c>
      <c r="D126" s="607" t="str">
        <f>IF(C126=0,"",C126)</f>
        <v>• Ascertain the role that internal IT will play in service delivery (for example, network speed and availability).
• Document service plans, if not full SLAs, that specify how the service will be monitored and who will handle communication and remediation in case of a problem.</v>
      </c>
      <c r="E126" s="616">
        <f>IF(AND('6. Module 1 Readiness'!$K34="Agree",'6. Module 1 Readiness'!$L$23="Red"),$F126,IF(AND('6. Module 1 Readiness'!$K34="Disagree",'6. Module 1 Readiness'!$L$23="Red"),$G126,IF(AND('6. Module 1 Readiness'!$K34="Agree",'6. Module 1 Readiness'!$L$23="Yellow"),$H126,IF(AND('6. Module 1 Readiness'!$K34="Disagree",'6. Module 1 Readiness'!$L$23="Yellow"),$I126,IF(AND('6. Module 1 Readiness'!$K34="Agree",'6. Module 1 Readiness'!$L$23="Green"),$J126,IF(AND('6. Module 1 Readiness'!$K34="Disagree",'6. Module 1 Readiness'!$L$23="Green"),$K126,IF('6. Module 1 Readiness'!$K34="N/A","",IF('6. Module 1 Readiness'!$K34="",""))))))))</f>
        <v>2</v>
      </c>
      <c r="F126" s="616">
        <v>2</v>
      </c>
      <c r="G126" s="616">
        <v>1</v>
      </c>
      <c r="H126" s="616">
        <v>3</v>
      </c>
      <c r="I126" s="616">
        <v>1</v>
      </c>
      <c r="J126" s="616">
        <v>3</v>
      </c>
      <c r="K126" s="616">
        <v>2</v>
      </c>
    </row>
    <row r="127" spans="1:11" ht="15" customHeight="1">
      <c r="A127" s="606" t="str">
        <f>IF('6. Module 1 Readiness'!$K35="N/A","N/A",IF('6. Module 1 Readiness'!$K35="","",IF('6. Module 1 Readiness'!$K35="Agree",'4. HIDE Calc Module 2_1'!$C$23,'4. HIDE Calc Module 2_1'!$E$23)))</f>
        <v xml:space="preserve">In the case of high value/high criticality data, performance requirements are likely to be more stringent. </v>
      </c>
      <c r="B127" s="607" t="str">
        <f>IF(A127=0,"",A127)</f>
        <v xml:space="preserve">In the case of high value/high criticality data, performance requirements are likely to be more stringent. </v>
      </c>
      <c r="C127" s="607" t="str">
        <f>IF('6. Module 1 Readiness'!$K35="N/A","N/A",IF('6. Module 1 Readiness'!$K35="","",IF('6. Module 1 Readiness'!$K35="Agree",'4. HIDE Calc Module 2_1'!$D$23,'4. HIDE Calc Module 2_1'!$F$23)))</f>
        <v xml:space="preserve">•  Do not even consider moving to the cloud any service that has stringent performance requirements and potential catastrophic results if performance requirements are not met (example, payroll processing does not execute so nobody gets paid). </v>
      </c>
      <c r="D127" s="607" t="str">
        <f>IF(C127=0,"",C127)</f>
        <v xml:space="preserve">•  Do not even consider moving to the cloud any service that has stringent performance requirements and potential catastrophic results if performance requirements are not met (example, payroll processing does not execute so nobody gets paid). </v>
      </c>
      <c r="E127" s="602">
        <f>IF(AND('6. Module 1 Readiness'!$K35="Agree",'6. Module 1 Readiness'!$L$23="Red"),$F127,IF(AND('6. Module 1 Readiness'!$K35="Disagree",'6. Module 1 Readiness'!$L$23="Red"),$G127,IF(AND('6. Module 1 Readiness'!$K35="Agree",'6. Module 1 Readiness'!$L$23="Yellow"),$H127,IF(AND('6. Module 1 Readiness'!$K35="Disagree",'6. Module 1 Readiness'!$L$23="Yellow"),$I127,IF(AND('6. Module 1 Readiness'!$K35="Agree",'6. Module 1 Readiness'!$L$23="Green"),$J127,IF(AND('6. Module 1 Readiness'!$K35="Disagree",'6. Module 1 Readiness'!$L$23="Green"),$K127,IF('6. Module 1 Readiness'!$K35="N/A","",IF('6. Module 1 Readiness'!$K35="",""))))))))</f>
        <v>3</v>
      </c>
      <c r="F127" s="602">
        <v>2</v>
      </c>
      <c r="G127" s="602">
        <v>1</v>
      </c>
      <c r="H127" s="602">
        <v>2</v>
      </c>
      <c r="I127" s="602">
        <v>2</v>
      </c>
      <c r="J127" s="602">
        <v>2</v>
      </c>
      <c r="K127" s="602">
        <v>3</v>
      </c>
    </row>
    <row r="128" spans="1:11" ht="15" customHeight="1">
      <c r="A128" s="606" t="str">
        <f>IF('6. Module 1 Readiness'!$K36="N/A","N/A",IF('6. Module 1 Readiness'!$K36="","",IF('6. Module 1 Readiness'!$K36="Agree",'4. HIDE Calc Module 2_1'!$C$24,'4. HIDE Calc Module 2_1'!$E$24)))</f>
        <v>N/A</v>
      </c>
      <c r="B128" s="607" t="str">
        <f>IF(A128=0,"",A128)</f>
        <v>N/A</v>
      </c>
      <c r="C128" s="607" t="str">
        <f>IF('6. Module 1 Readiness'!$K36="N/A","N/A",IF('6. Module 1 Readiness'!$K36="","",IF('6. Module 1 Readiness'!$K36="Agree",'4. HIDE Calc Module 2_1'!$D$24,'4. HIDE Calc Module 2_1'!$F$24)))</f>
        <v>N/A</v>
      </c>
      <c r="D128" s="607" t="str">
        <f>IF(C128=0,"",C128)</f>
        <v>N/A</v>
      </c>
      <c r="E128" s="616" t="str">
        <f>IF(AND('6. Module 1 Readiness'!$K36="Agree",'6. Module 1 Readiness'!$L$23="Red"),$F128,IF(AND('6. Module 1 Readiness'!$K36="Disagree",'6. Module 1 Readiness'!$L$23="Red"),$G128,IF(AND('6. Module 1 Readiness'!$K36="Agree",'6. Module 1 Readiness'!$L$23="Yellow"),$H128,IF(AND('6. Module 1 Readiness'!$K36="Disagree",'6. Module 1 Readiness'!$L$23="Yellow"),$I128,IF(AND('6. Module 1 Readiness'!$K36="Agree",'6. Module 1 Readiness'!$L$23="Green"),$J128,IF(AND('6. Module 1 Readiness'!$K36="Disagree",'6. Module 1 Readiness'!$L$23="Green"),$K128,IF('6. Module 1 Readiness'!$K36="N/A","",IF('6. Module 1 Readiness'!$K36="",""))))))))</f>
        <v/>
      </c>
      <c r="F128" s="616">
        <v>2</v>
      </c>
      <c r="G128" s="616">
        <v>1</v>
      </c>
      <c r="H128" s="616">
        <v>3</v>
      </c>
      <c r="I128" s="616">
        <v>1</v>
      </c>
      <c r="J128" s="616">
        <v>3</v>
      </c>
      <c r="K128" s="616">
        <v>2</v>
      </c>
    </row>
    <row r="129" spans="1:11" ht="15" customHeight="1">
      <c r="A129" s="95"/>
      <c r="B129" s="94"/>
      <c r="C129" s="94"/>
      <c r="D129" s="94"/>
      <c r="E129" s="92"/>
      <c r="F129" s="92"/>
      <c r="G129" s="92"/>
      <c r="H129" s="92"/>
      <c r="I129" s="92"/>
      <c r="J129" s="92"/>
      <c r="K129" s="92"/>
    </row>
    <row r="130" spans="1:11" ht="15" customHeight="1">
      <c r="A130" s="593" t="s">
        <v>42</v>
      </c>
      <c r="B130" s="593" t="s">
        <v>43</v>
      </c>
      <c r="C130" s="594" t="s">
        <v>42</v>
      </c>
      <c r="D130" s="593" t="s">
        <v>44</v>
      </c>
      <c r="E130" s="610"/>
      <c r="F130" s="610"/>
      <c r="G130" s="610"/>
      <c r="H130" s="610"/>
      <c r="I130" s="610"/>
      <c r="J130" s="610"/>
      <c r="K130" s="610"/>
    </row>
    <row r="131" spans="1:11" ht="15" customHeight="1">
      <c r="A131" s="606" t="str">
        <f>IF('6. Module 1 Readiness'!$K39="N/A","N/A",IF('6. Module 1 Readiness'!$K39="","",IF('6. Module 1 Readiness'!$K39="Agree",'4. HIDE Calc Module 2_1'!$C$26,'4. HIDE Calc Module 2_1'!$E$26)))</f>
        <v>If integration is a key requirement, proceed with caution. Is there already an application integration strategy in place?</v>
      </c>
      <c r="B131" s="607" t="str">
        <f>IF(A131=0,"",A131)</f>
        <v>If integration is a key requirement, proceed with caution. Is there already an application integration strategy in place?</v>
      </c>
      <c r="C131" s="607" t="str">
        <f>IF('6. Module 1 Readiness'!$K39="N/A","N/A",IF('6. Module 1 Readiness'!$K39="","",IF('6. Module 1 Readiness'!$K39="Agree",'4. HIDE Calc Module 2_1'!$D$26,'4. HIDE Calc Module 2_1'!$F$26)))</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D131" s="607" t="str">
        <f>IF(C131=0,"",C131)</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E131" s="602">
        <f>IF(AND('6. Module 1 Readiness'!$K39="Agree",'6. Module 1 Readiness'!$L$23="Red"),$F131,IF(AND('6. Module 1 Readiness'!$K39="Disagree",'6. Module 1 Readiness'!$L$23="Red"),$G131,IF(AND('6. Module 1 Readiness'!$K39="Agree",'6. Module 1 Readiness'!$L$23="Yellow"),$H131,IF(AND('6. Module 1 Readiness'!$K39="Disagree",'6. Module 1 Readiness'!$L$23="Yellow"),$I131,IF(AND('6. Module 1 Readiness'!$K39="Agree",'6. Module 1 Readiness'!$L$23="Green"),$J131,IF(AND('6. Module 1 Readiness'!$K39="Disagree",'6. Module 1 Readiness'!$L$23="Green"),$K131,IF('6. Module 1 Readiness'!$K39="N/A","",IF('6. Module 1 Readiness'!$K39="",""))))))))</f>
        <v>3</v>
      </c>
      <c r="F131" s="602">
        <v>1</v>
      </c>
      <c r="G131" s="602">
        <v>2</v>
      </c>
      <c r="H131" s="602">
        <v>2</v>
      </c>
      <c r="I131" s="602">
        <v>3</v>
      </c>
      <c r="J131" s="602">
        <v>3</v>
      </c>
      <c r="K131" s="602">
        <v>2</v>
      </c>
    </row>
    <row r="132" spans="1:11" ht="15" customHeight="1">
      <c r="A132" s="606" t="str">
        <f>IF('6. Module 1 Readiness'!$K40="N/A","N/A",IF('6. Module 1 Readiness'!$K40="","",IF('6. Module 1 Readiness'!$K40="Agree",'4. HIDE Calc Module 2_1'!$C$27,'4. HIDE Calc Module 2_1'!$E$27)))</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B132" s="607" t="str">
        <f>IF(A132=0,"",A132)</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C132" s="607" t="str">
        <f>IF('6. Module 1 Readiness'!$K40="N/A","N/A",IF('6. Module 1 Readiness'!$K40="","",IF('6. Module 1 Readiness'!$K40="Agree",'4. HIDE Calc Module 2_1'!$D$27,'4. HIDE Calc Module 2_1'!$F$27)))</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D132" s="607" t="str">
        <f>IF(C132=0,"",C132)</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E132" s="616">
        <f>IF(AND('6. Module 1 Readiness'!$K40="Agree",'6. Module 1 Readiness'!$L$23="Red"),$F132,IF(AND('6. Module 1 Readiness'!$K40="Disagree",'6. Module 1 Readiness'!$L$23="Red"),$G132,IF(AND('6. Module 1 Readiness'!$K40="Agree",'6. Module 1 Readiness'!$L$23="Yellow"),$H132,IF(AND('6. Module 1 Readiness'!$K40="Disagree",'6. Module 1 Readiness'!$L$23="Yellow"),$I132,IF(AND('6. Module 1 Readiness'!$K40="Agree",'6. Module 1 Readiness'!$L$23="Green"),$J132,IF(AND('6. Module 1 Readiness'!$K40="Disagree",'6. Module 1 Readiness'!$L$23="Green"),$K132,IF('6. Module 1 Readiness'!$K40="N/A","",IF('6. Module 1 Readiness'!$K40="",""))))))))</f>
        <v>3</v>
      </c>
      <c r="F132" s="616">
        <v>1</v>
      </c>
      <c r="G132" s="616">
        <v>2</v>
      </c>
      <c r="H132" s="616">
        <v>2</v>
      </c>
      <c r="I132" s="616">
        <v>3</v>
      </c>
      <c r="J132" s="616">
        <v>3</v>
      </c>
      <c r="K132" s="616">
        <v>2</v>
      </c>
    </row>
    <row r="133" spans="1:11" ht="15" customHeight="1">
      <c r="A133" s="606" t="str">
        <f>IF('6. Module 1 Readiness'!$K41="N/A","N/A",IF('6. Module 1 Readiness'!$K41="","",IF('6. Module 1 Readiness'!$K41="Agree",'4. HIDE Calc Module 2_1'!$C$28,'4. HIDE Calc Module 2_1'!$E$28)))</f>
        <v xml:space="preserve">Integration can be greatly enhanced if two applications speak the same language and adhere to standard APIs. Heavily customized apps written with legacy languages require specialized work for integration. </v>
      </c>
      <c r="B133" s="607" t="str">
        <f>IF(A133=0,"",A133)</f>
        <v xml:space="preserve">Integration can be greatly enhanced if two applications speak the same language and adhere to standard APIs. Heavily customized apps written with legacy languages require specialized work for integration. </v>
      </c>
      <c r="C133" s="607" t="str">
        <f>IF('6. Module 1 Readiness'!$K41="N/A","N/A",IF('6. Module 1 Readiness'!$K41="","",IF('6. Module 1 Readiness'!$K41="Agree",'4. HIDE Calc Module 2_1'!$D$28,'4. HIDE Calc Module 2_1'!$F$28)))</f>
        <v>• If integration is required, readiness is high.</v>
      </c>
      <c r="D133" s="607" t="str">
        <f>IF(C133=0,"",C133)</f>
        <v>• If integration is required, readiness is high.</v>
      </c>
      <c r="E133" s="602">
        <f>IF(AND('6. Module 1 Readiness'!$K41="Agree",'6. Module 1 Readiness'!$L$23="Red"),$F133,IF(AND('6. Module 1 Readiness'!$K41="Disagree",'6. Module 1 Readiness'!$L$23="Red"),$G133,IF(AND('6. Module 1 Readiness'!$K41="Agree",'6. Module 1 Readiness'!$L$23="Yellow"),$H133,IF(AND('6. Module 1 Readiness'!$K41="Disagree",'6. Module 1 Readiness'!$L$23="Yellow"),$I133,IF(AND('6. Module 1 Readiness'!$K41="Agree",'6. Module 1 Readiness'!$L$23="Green"),$J133,IF(AND('6. Module 1 Readiness'!$K41="Disagree",'6. Module 1 Readiness'!$L$23="Green"),$K133,IF('6. Module 1 Readiness'!$K41="N/A","",IF('6. Module 1 Readiness'!$K41="",""))))))))</f>
        <v>3</v>
      </c>
      <c r="F133" s="602">
        <v>2</v>
      </c>
      <c r="G133" s="602">
        <v>1</v>
      </c>
      <c r="H133" s="602">
        <v>3</v>
      </c>
      <c r="I133" s="602">
        <v>3</v>
      </c>
      <c r="J133" s="602">
        <v>3</v>
      </c>
      <c r="K133" s="602">
        <v>2</v>
      </c>
    </row>
    <row r="134" spans="1:11" ht="15" customHeight="1">
      <c r="A134" s="606" t="str">
        <f>IF('6. Module 1 Readiness'!$K42="N/A","N/A",IF('6. Module 1 Readiness'!$K42="","",IF('6. Module 1 Readiness'!$K42="Agree",'4. HIDE Calc Module 2_1'!$C$29,'4. HIDE Calc Module 2_1'!$E$29)))</f>
        <v xml:space="preserve">The biggest concern with complex, highly customized integration and interdependency schemes is that they will “break” if moved to a cloud. </v>
      </c>
      <c r="B134" s="607" t="str">
        <f>IF(A134=0,"",A134)</f>
        <v xml:space="preserve">The biggest concern with complex, highly customized integration and interdependency schemes is that they will “break” if moved to a cloud. </v>
      </c>
      <c r="C134" s="607" t="str">
        <f>IF('6. Module 1 Readiness'!$K42="N/A","N/A",IF('6. Module 1 Readiness'!$K42="","",IF('6. Module 1 Readiness'!$K42="Agree",'4. HIDE Calc Module 2_1'!$D$29,'4. HIDE Calc Module 2_1'!$F$29)))</f>
        <v xml:space="preserve">• Do not move this service to the cloud as its interdependencies and integration points need to be clearly documented and understood. 
• Consider replacement rather than re-hosting to cloud. In the case of a legacy beast, it will make more sense to look at moving to a new application for this service. The requirements for the new application could move to standardized APIs and middleware. 
• A SaaS option could be considered (as well as a PaaS built solution), but careful consideration of business criticality must be in play if SaaS is considered. </v>
      </c>
      <c r="D134" s="607" t="str">
        <f>IF(C134=0,"",C134)</f>
        <v xml:space="preserve">• Do not move this service to the cloud as its interdependencies and integration points need to be clearly documented and understood. 
• Consider replacement rather than re-hosting to cloud. In the case of a legacy beast, it will make more sense to look at moving to a new application for this service. The requirements for the new application could move to standardized APIs and middleware. 
• A SaaS option could be considered (as well as a PaaS built solution), but careful consideration of business criticality must be in play if SaaS is considered. </v>
      </c>
      <c r="E134" s="616">
        <f>IF(AND('6. Module 1 Readiness'!$K42="Agree",'6. Module 1 Readiness'!$L$23="Red"),$F134,IF(AND('6. Module 1 Readiness'!$K42="Disagree",'6. Module 1 Readiness'!$L$23="Red"),$G134,IF(AND('6. Module 1 Readiness'!$K42="Agree",'6. Module 1 Readiness'!$L$23="Yellow"),$H134,IF(AND('6. Module 1 Readiness'!$K42="Disagree",'6. Module 1 Readiness'!$L$23="Yellow"),$I134,IF(AND('6. Module 1 Readiness'!$K42="Agree",'6. Module 1 Readiness'!$L$23="Green"),$J134,IF(AND('6. Module 1 Readiness'!$K42="Disagree",'6. Module 1 Readiness'!$L$23="Green"),$K134,IF('6. Module 1 Readiness'!$K42="N/A","",IF('6. Module 1 Readiness'!$K42="",""))))))))</f>
        <v>1</v>
      </c>
      <c r="F134" s="616">
        <v>1</v>
      </c>
      <c r="G134" s="616">
        <v>2</v>
      </c>
      <c r="H134" s="616">
        <v>1</v>
      </c>
      <c r="I134" s="616">
        <v>2</v>
      </c>
      <c r="J134" s="616">
        <v>1</v>
      </c>
      <c r="K134" s="616">
        <v>3</v>
      </c>
    </row>
    <row r="135" spans="1:11" ht="15" customHeight="1">
      <c r="A135" s="606" t="str">
        <f>IF('6. Module 1 Readiness'!$K43="N/A","N/A",IF('6. Module 1 Readiness'!$K43="","",IF('6. Module 1 Readiness'!$K43="Agree",'4. HIDE Calc Module 2_1'!$C$30,'4. HIDE Calc Module 2_1'!$E$30)))</f>
        <v xml:space="preserve">If this application does not require integration with shared data sources, it presents lower challenges as a cloud candidate. </v>
      </c>
      <c r="B135" s="607" t="str">
        <f>IF(A135=0,"",A135)</f>
        <v xml:space="preserve">If this application does not require integration with shared data sources, it presents lower challenges as a cloud candidate. </v>
      </c>
      <c r="C135" s="607" t="str">
        <f>IF('6. Module 1 Readiness'!$K43="N/A","N/A",IF('6. Module 1 Readiness'!$K43="","",IF('6. Module 1 Readiness'!$K43="Agree",'4. HIDE Calc Module 2_1'!$D$30,'4. HIDE Calc Module 2_1'!$F$30)))</f>
        <v xml:space="preserve">• Data integration may not be a requirement for this application; however, you should examine the potential for integration as a business enabler. 
• Is it possible that data integration will be valued in the future? Start planning now. </v>
      </c>
      <c r="D135" s="607" t="str">
        <f>IF(C135=0,"",C135)</f>
        <v xml:space="preserve">• Data integration may not be a requirement for this application; however, you should examine the potential for integration as a business enabler. 
• Is it possible that data integration will be valued in the future? Start planning now. </v>
      </c>
      <c r="E135" s="602">
        <f>IF(AND('6. Module 1 Readiness'!$K43="Agree",'6. Module 1 Readiness'!$L$23="Red"),$F135,IF(AND('6. Module 1 Readiness'!$K43="Disagree",'6. Module 1 Readiness'!$L$23="Red"),$G135,IF(AND('6. Module 1 Readiness'!$K43="Agree",'6. Module 1 Readiness'!$L$23="Yellow"),$H135,IF(AND('6. Module 1 Readiness'!$K43="Disagree",'6. Module 1 Readiness'!$L$23="Yellow"),$I135,IF(AND('6. Module 1 Readiness'!$K43="Agree",'6. Module 1 Readiness'!$L$23="Green"),$J135,IF(AND('6. Module 1 Readiness'!$K43="Disagree",'6. Module 1 Readiness'!$L$23="Green"),$K135,IF('6. Module 1 Readiness'!$K43="N/A","",IF('6. Module 1 Readiness'!$K43="",""))))))))</f>
        <v>3</v>
      </c>
      <c r="F135" s="602">
        <v>2</v>
      </c>
      <c r="G135" s="602">
        <v>2</v>
      </c>
      <c r="H135" s="602">
        <v>2</v>
      </c>
      <c r="I135" s="602">
        <v>3</v>
      </c>
      <c r="J135" s="602">
        <v>3</v>
      </c>
      <c r="K135" s="602">
        <v>3</v>
      </c>
    </row>
    <row r="136" spans="1:11" ht="15" customHeight="1">
      <c r="A136" s="91"/>
      <c r="B136" s="91"/>
      <c r="C136" s="93"/>
      <c r="D136" s="91"/>
      <c r="E136" s="92"/>
      <c r="F136" s="91"/>
      <c r="G136" s="91"/>
      <c r="H136" s="91"/>
      <c r="I136" s="91"/>
      <c r="J136" s="91"/>
      <c r="K136" s="91"/>
    </row>
    <row r="137" spans="1:11" ht="15" customHeight="1">
      <c r="A137" s="593" t="s">
        <v>42</v>
      </c>
      <c r="B137" s="593" t="s">
        <v>43</v>
      </c>
      <c r="C137" s="594" t="s">
        <v>42</v>
      </c>
      <c r="D137" s="593" t="s">
        <v>44</v>
      </c>
      <c r="E137" s="610"/>
      <c r="F137" s="610"/>
      <c r="G137" s="610"/>
      <c r="H137" s="610"/>
      <c r="I137" s="610"/>
      <c r="J137" s="610"/>
      <c r="K137" s="610"/>
    </row>
    <row r="138" spans="1:11" ht="15" customHeight="1">
      <c r="A138" s="606" t="str">
        <f>IF('6. Module 1 Readiness'!$K46="N/A","N/A",IF('6. Module 1 Readiness'!$K46="","",IF('6. Module 1 Readiness'!$K46="Agree",'4. HIDE Calc Module 2_1'!$C$32,'4. HIDE Calc Module 2_1'!$E$32)))</f>
        <v xml:space="preserve">Network latency and availability are critical links in the chain. </v>
      </c>
      <c r="B138" s="607" t="str">
        <f>IF(A138=0,"",A138)</f>
        <v xml:space="preserve">Network latency and availability are critical links in the chain. </v>
      </c>
      <c r="C138" s="607" t="str">
        <f>IF('6. Module 1 Readiness'!$K46="N/A","N/A",IF('6. Module 1 Readiness'!$K46="","",IF('6. Module 1 Readiness'!$K46="Agree",'4. HIDE Calc Module 2_1'!$D$32,'4. HIDE Calc Module 2_1'!$F$32)))</f>
        <v xml:space="preserve">• Capacity but also redundancy are important considerations. Access at internet speeds may be acceptable but what if your network goes down or your telecom carrier has a service interruption?
• Consider redundant carriers as well as redundant infrastructure if the service is medium to high criticality. </v>
      </c>
      <c r="D138" s="607" t="str">
        <f>IF(C138=0,"",C138)</f>
        <v xml:space="preserve">• Capacity but also redundancy are important considerations. Access at internet speeds may be acceptable but what if your network goes down or your telecom carrier has a service interruption?
• Consider redundant carriers as well as redundant infrastructure if the service is medium to high criticality. </v>
      </c>
      <c r="E138" s="616">
        <f>IF(AND('6. Module 1 Readiness'!$K46="Agree",'6. Module 1 Readiness'!$L$23="Red"),$F138,IF(AND('6. Module 1 Readiness'!$K46="Disagree",'6. Module 1 Readiness'!$L$23="Red"),$G138,IF(AND('6. Module 1 Readiness'!$K46="Agree",'6. Module 1 Readiness'!$L$23="Yellow"),$H138,IF(AND('6. Module 1 Readiness'!$K46="Disagree",'6. Module 1 Readiness'!$L$23="Yellow"),$I138,IF(AND('6. Module 1 Readiness'!$K46="Agree",'6. Module 1 Readiness'!$L$23="Green"),$J138,IF(AND('6. Module 1 Readiness'!$K46="Disagree",'6. Module 1 Readiness'!$L$23="Green"),$K138,IF('6. Module 1 Readiness'!$K46="N/A","",IF('6. Module 1 Readiness'!$K46="",""))))))))</f>
        <v>3</v>
      </c>
      <c r="F138" s="616">
        <v>1</v>
      </c>
      <c r="G138" s="616">
        <v>1</v>
      </c>
      <c r="H138" s="616">
        <v>2</v>
      </c>
      <c r="I138" s="616">
        <v>1</v>
      </c>
      <c r="J138" s="616">
        <v>3</v>
      </c>
      <c r="K138" s="616">
        <v>2</v>
      </c>
    </row>
    <row r="139" spans="1:11" ht="15" customHeight="1">
      <c r="A139" s="606" t="str">
        <f>IF('6. Module 1 Readiness'!$K47="N/A","N/A",IF('6. Module 1 Readiness'!$K47="","",IF('6. Module 1 Readiness'!$K47="Agree",'4. HIDE Calc Module 2_1'!$C$33,'4. HIDE Calc Module 2_1'!$E$33)))</f>
        <v xml:space="preserve">Clear understanding of storage provisioning requirements for performance and availability will be critical to building internal clouds and evaluating costs of external CSPs. </v>
      </c>
      <c r="B139" s="607" t="str">
        <f>IF(A139=0,"",A139)</f>
        <v xml:space="preserve">Clear understanding of storage provisioning requirements for performance and availability will be critical to building internal clouds and evaluating costs of external CSPs. </v>
      </c>
      <c r="C139" s="607" t="str">
        <f>IF('6. Module 1 Readiness'!$K47="N/A","N/A",IF('6. Module 1 Readiness'!$K47="","",IF('6. Module 1 Readiness'!$K47="Agree",'4. HIDE Calc Module 2_1'!$D$33,'4. HIDE Calc Module 2_1'!$F$33)))</f>
        <v xml:space="preserve">• Avoid moving this service to the cloud until the storage requirements are fully analyzed and understood. </v>
      </c>
      <c r="D139" s="607" t="str">
        <f>IF(C139=0,"",C139)</f>
        <v xml:space="preserve">• Avoid moving this service to the cloud until the storage requirements are fully analyzed and understood. </v>
      </c>
      <c r="E139" s="602">
        <f>IF(AND('6. Module 1 Readiness'!$K47="Agree",'6. Module 1 Readiness'!$L$23="Red"),$F139,IF(AND('6. Module 1 Readiness'!$K47="Disagree",'6. Module 1 Readiness'!$L$23="Red"),$G139,IF(AND('6. Module 1 Readiness'!$K47="Agree",'6. Module 1 Readiness'!$L$23="Yellow"),$H139,IF(AND('6. Module 1 Readiness'!$K47="Disagree",'6. Module 1 Readiness'!$L$23="Yellow"),$I139,IF(AND('6. Module 1 Readiness'!$K47="Agree",'6. Module 1 Readiness'!$L$23="Green"),$J139,IF(AND('6. Module 1 Readiness'!$K47="Disagree",'6. Module 1 Readiness'!$L$23="Green"),$K139,IF('6. Module 1 Readiness'!$K47="N/A","",IF('6. Module 1 Readiness'!$K47="",""))))))))</f>
        <v>2</v>
      </c>
      <c r="F139" s="602">
        <v>2</v>
      </c>
      <c r="G139" s="602">
        <v>1</v>
      </c>
      <c r="H139" s="602">
        <v>2</v>
      </c>
      <c r="I139" s="602">
        <v>1</v>
      </c>
      <c r="J139" s="602">
        <v>3</v>
      </c>
      <c r="K139" s="602">
        <v>2</v>
      </c>
    </row>
    <row r="140" spans="1:11" ht="15" customHeight="1">
      <c r="A140" s="606" t="str">
        <f>IF('6. Module 1 Readiness'!$K48="N/A","N/A",IF('6. Module 1 Readiness'!$K48="","",IF('6. Module 1 Readiness'!$K48="Agree",'4. HIDE Calc Module 2_1'!$C$34,'4. HIDE Calc Module 2_1'!$E$34)))</f>
        <v xml:space="preserve">Virtual abstraction is foundational to cloud. CPU, memory, and storage requirements need to be within the capacity bounds of virtual machines. </v>
      </c>
      <c r="B140" s="607" t="str">
        <f>IF(A140=0,"",A140)</f>
        <v xml:space="preserve">Virtual abstraction is foundational to cloud. CPU, memory, and storage requirements need to be within the capacity bounds of virtual machines. </v>
      </c>
      <c r="C140" s="607" t="str">
        <f>IF('6. Module 1 Readiness'!$K48="N/A","N/A",IF('6. Module 1 Readiness'!$K48="","",IF('6. Module 1 Readiness'!$K48="Agree",'4. HIDE Calc Module 2_1'!$D$34,'4. HIDE Calc Module 2_1'!$F$34)))</f>
        <v>• Almost all x86 workloads can function in a virtual environment. It is a question of capacity. 
• If the workloads are CPU-intensive, the underlying hardware needs the capacity to host robust vCPU/vRAM virtual machines.</v>
      </c>
      <c r="D140" s="607" t="str">
        <f>IF(C140=0,"",C140)</f>
        <v>• Almost all x86 workloads can function in a virtual environment. It is a question of capacity. 
• If the workloads are CPU-intensive, the underlying hardware needs the capacity to host robust vCPU/vRAM virtual machines.</v>
      </c>
      <c r="E140" s="616">
        <f>IF(AND('6. Module 1 Readiness'!$K48="Agree",'6. Module 1 Readiness'!$L$23="Red"),$F140,IF(AND('6. Module 1 Readiness'!$K48="Disagree",'6. Module 1 Readiness'!$L$23="Red"),$G140,IF(AND('6. Module 1 Readiness'!$K48="Agree",'6. Module 1 Readiness'!$L$23="Yellow"),$H140,IF(AND('6. Module 1 Readiness'!$K48="Disagree",'6. Module 1 Readiness'!$L$23="Yellow"),$I140,IF(AND('6. Module 1 Readiness'!$K48="Agree",'6. Module 1 Readiness'!$L$23="Green"),$J140,IF(AND('6. Module 1 Readiness'!$K48="Disagree",'6. Module 1 Readiness'!$L$23="Green"),$K140,IF('6. Module 1 Readiness'!$K48="N/A","",IF('6. Module 1 Readiness'!$K48="",""))))))))</f>
        <v>3</v>
      </c>
      <c r="F140" s="616">
        <v>2</v>
      </c>
      <c r="G140" s="616">
        <v>1</v>
      </c>
      <c r="H140" s="616">
        <v>3</v>
      </c>
      <c r="I140" s="616">
        <v>1</v>
      </c>
      <c r="J140" s="616">
        <v>3</v>
      </c>
      <c r="K140" s="616">
        <v>1</v>
      </c>
    </row>
    <row r="141" spans="1:11" ht="15" customHeight="1">
      <c r="A141" s="606" t="str">
        <f>IF('6. Module 1 Readiness'!$K49="N/A","N/A",IF('6. Module 1 Readiness'!$K49="","",IF('6. Module 1 Readiness'!$K49="Agree",'4. HIDE Calc Module 2_1'!$C$35,'4. HIDE Calc Module 2_1'!$E$35)))</f>
        <v xml:space="preserve">Specialized and proprietary components can be an impediment, or at least a complicating factor, for moving a service to the cloud. </v>
      </c>
      <c r="B141" s="607" t="str">
        <f>IF(A141=0,"",A141)</f>
        <v xml:space="preserve">Specialized and proprietary components can be an impediment, or at least a complicating factor, for moving a service to the cloud. </v>
      </c>
      <c r="C141" s="607" t="str">
        <f>IF('6. Module 1 Readiness'!$K49="N/A","N/A",IF('6. Module 1 Readiness'!$K49="","",IF('6. Module 1 Readiness'!$K49="Agree",'4. HIDE Calc Module 2_1'!$D$35,'4. HIDE Calc Module 2_1'!$F$35)))</f>
        <v xml:space="preserve">• Selecting "disagree" for this statement indicates the workload is a lower risk for moving to a cloud platform such as private or public IaaS. </v>
      </c>
      <c r="D141" s="607" t="str">
        <f>IF(C141=0,"",C141)</f>
        <v xml:space="preserve">• Selecting "disagree" for this statement indicates the workload is a lower risk for moving to a cloud platform such as private or public IaaS. </v>
      </c>
      <c r="E141" s="602">
        <f>IF(AND('6. Module 1 Readiness'!$K49="Agree",'6. Module 1 Readiness'!$L$23="Red"),$F141,IF(AND('6. Module 1 Readiness'!$K49="Disagree",'6. Module 1 Readiness'!$L$23="Red"),$G141,IF(AND('6. Module 1 Readiness'!$K49="Agree",'6. Module 1 Readiness'!$L$23="Yellow"),$H141,IF(AND('6. Module 1 Readiness'!$K49="Disagree",'6. Module 1 Readiness'!$L$23="Yellow"),$I141,IF(AND('6. Module 1 Readiness'!$K49="Agree",'6. Module 1 Readiness'!$L$23="Green"),$J141,IF(AND('6. Module 1 Readiness'!$K49="Disagree",'6. Module 1 Readiness'!$L$23="Green"),$K141,IF('6. Module 1 Readiness'!$K49="N/A","",IF('6. Module 1 Readiness'!$K49="",""))))))))</f>
        <v>3</v>
      </c>
      <c r="F141" s="602">
        <v>1</v>
      </c>
      <c r="G141" s="602">
        <v>2</v>
      </c>
      <c r="H141" s="602">
        <v>1</v>
      </c>
      <c r="I141" s="602">
        <v>3</v>
      </c>
      <c r="J141" s="602">
        <v>1</v>
      </c>
      <c r="K141" s="602">
        <v>3</v>
      </c>
    </row>
    <row r="142" spans="1:11" ht="15" customHeight="1">
      <c r="A142" s="606" t="str">
        <f>IF('6. Module 1 Readiness'!$K50="N/A","N/A",IF('6. Module 1 Readiness'!$K50="","",IF('6. Module 1 Readiness'!$K50="Agree",'4. HIDE Calc Module 2_1'!$C$36,'4. HIDE Calc Module 2_1'!$E$36)))</f>
        <v xml:space="preserve">Portability is particularly valuable in multi-cloud and hybrid situations. Service can be moved to where resource costs are lowest and security/availability are good enough. </v>
      </c>
      <c r="B142" s="607" t="str">
        <f>IF(A142=0,"",A142)</f>
        <v xml:space="preserve">Portability is particularly valuable in multi-cloud and hybrid situations. Service can be moved to where resource costs are lowest and security/availability are good enough. </v>
      </c>
      <c r="C142" s="607" t="str">
        <f>IF('6. Module 1 Readiness'!$K50="N/A","N/A",IF('6. Module 1 Readiness'!$K50="","",IF('6. Module 1 Readiness'!$K50="Agree",'4. HIDE Calc Module 2_1'!$D$36,'4. HIDE Calc Module 2_1'!$F$36)))</f>
        <v xml:space="preserve">• Best case is where the application and all its dependencies are developed in a virtualized environment and can be bundled up for moves.
• Be sure to map all dependencies to ensure a component does not get left behind in a move. </v>
      </c>
      <c r="D142" s="607" t="str">
        <f>IF(C142=0,"",C142)</f>
        <v xml:space="preserve">• Best case is where the application and all its dependencies are developed in a virtualized environment and can be bundled up for moves.
• Be sure to map all dependencies to ensure a component does not get left behind in a move. </v>
      </c>
      <c r="E142" s="616">
        <f>IF(AND('6. Module 1 Readiness'!$K50="Agree",'6. Module 1 Readiness'!$L$23="Red"),$F142,IF(AND('6. Module 1 Readiness'!$K50="Disagree",'6. Module 1 Readiness'!$L$23="Red"),$G142,IF(AND('6. Module 1 Readiness'!$K50="Agree",'6. Module 1 Readiness'!$L$23="Yellow"),$H142,IF(AND('6. Module 1 Readiness'!$K50="Disagree",'6. Module 1 Readiness'!$L$23="Yellow"),$I142,IF(AND('6. Module 1 Readiness'!$K50="Agree",'6. Module 1 Readiness'!$L$23="Green"),$J142,IF(AND('6. Module 1 Readiness'!$K50="Disagree",'6. Module 1 Readiness'!$L$23="Green"),$K142,IF('6. Module 1 Readiness'!$K50="N/A","",IF('6. Module 1 Readiness'!$K50="",""))))))))</f>
        <v>3</v>
      </c>
      <c r="F142" s="616">
        <v>2</v>
      </c>
      <c r="G142" s="616">
        <v>1</v>
      </c>
      <c r="H142" s="616">
        <v>2</v>
      </c>
      <c r="I142" s="616">
        <v>1</v>
      </c>
      <c r="J142" s="616">
        <v>3</v>
      </c>
      <c r="K142" s="616">
        <v>2</v>
      </c>
    </row>
    <row r="143" spans="1:11" ht="15" customHeight="1"/>
    <row r="144" spans="1:11" ht="15" customHeight="1">
      <c r="A144" s="593" t="s">
        <v>42</v>
      </c>
      <c r="B144" s="593" t="s">
        <v>43</v>
      </c>
      <c r="C144" s="594" t="s">
        <v>42</v>
      </c>
      <c r="D144" s="593" t="s">
        <v>44</v>
      </c>
      <c r="E144" s="595" t="s">
        <v>386</v>
      </c>
      <c r="F144" s="595" t="s">
        <v>387</v>
      </c>
      <c r="G144" s="595" t="s">
        <v>388</v>
      </c>
      <c r="H144" s="595" t="s">
        <v>389</v>
      </c>
      <c r="I144" s="595" t="s">
        <v>390</v>
      </c>
      <c r="J144" s="595" t="s">
        <v>391</v>
      </c>
      <c r="K144" s="595" t="s">
        <v>392</v>
      </c>
    </row>
    <row r="145" spans="1:11" ht="15" customHeight="1">
      <c r="A145" s="607" t="str">
        <f>IF('6. Module 1 Readiness'!$K$53="N/A","N/A",IF('6. Module 1 Readiness'!$K$53="","",IF('6. Module 1 Readiness'!$K$53="Agree",'4. HIDE Calc Module 2_1'!$C$39,'4. HIDE Calc Module 2_1'!$E$39)))</f>
        <v>Where the application "lives" should be immaterial for the maintenance of the application. "Not here" does not abrogate IT of its accountability for service and availability.</v>
      </c>
      <c r="B145" s="607" t="str">
        <f>IF(A145=0,"",A145)</f>
        <v>Where the application "lives" should be immaterial for the maintenance of the application. "Not here" does not abrogate IT of its accountability for service and availability.</v>
      </c>
      <c r="C145" s="607" t="str">
        <f>IF('6. Module 1 Readiness'!$K$53="N/A","N/A",IF('6. Module 1 Readiness'!$K$53="","",IF('6. Module 1 Readiness'!$K$53="Agree",'4. HIDE Calc Module 2_1'!$D$39,'4. HIDE Calc Module 2_1'!$F$39)))</f>
        <v xml:space="preserve">Moving an application to the cloud will not solve maintenance and management problems. Get your team trained up on procedures first. </v>
      </c>
      <c r="D145" s="607" t="str">
        <f>IF(C145=0,"",C145)</f>
        <v xml:space="preserve">Moving an application to the cloud will not solve maintenance and management problems. Get your team trained up on procedures first. </v>
      </c>
      <c r="E145" s="608">
        <f>IF(AND('6. Module 1 Readiness'!$K$53="Agree",'6. Module 1 Readiness'!$L$23="Red"),$F145,IF(AND('6. Module 1 Readiness'!$K$53="Disagree",'6. Module 1 Readiness'!$L$23="Red"),$G145,IF(AND('6. Module 1 Readiness'!$K$53="Agree",'6. Module 1 Readiness'!$L$23="Yellow"),$H145,IF(AND('6. Module 1 Readiness'!$K$53="Disagree",'6. Module 1 Readiness'!$L$23="Yellow"),$I145,IF(AND('6. Module 1 Readiness'!$K$53="Agree",'6. Module 1 Readiness'!$L$23="Green"),$J145,IF(AND('6. Module 1 Readiness'!$K$53="Disagree",'6. Module 1 Readiness'!$L$23="Green"),$K145,IF('6. Module 1 Readiness'!$K$53="N/A","",IF('6. Module 1 Readiness'!$K$53="",""))))))))</f>
        <v>2</v>
      </c>
      <c r="F145" s="608">
        <v>2</v>
      </c>
      <c r="G145" s="608">
        <v>1</v>
      </c>
      <c r="H145" s="608">
        <v>2</v>
      </c>
      <c r="I145" s="608">
        <v>1</v>
      </c>
      <c r="J145" s="608">
        <v>3</v>
      </c>
      <c r="K145" s="608">
        <v>2</v>
      </c>
    </row>
    <row r="146" spans="1:11" ht="15" customHeight="1">
      <c r="A146" s="607" t="str">
        <f>IF('6. Module 1 Readiness'!$K$54="N/A","N/A",IF('6. Module 1 Readiness'!$K$54="","",IF('6. Module 1 Readiness'!$K$54="Agree",'4. HIDE Calc Module 2_1'!$C$40,'4. HIDE Calc Module 2_1'!$E$40)))</f>
        <v xml:space="preserve">Success in adopting cloud solutions isn’t possible without a solid integration strategy. Integration skills and operational frameworks need to be in practice in advance of cloud adoption. </v>
      </c>
      <c r="B146" s="607" t="str">
        <f>IF(A146=0,"",A146)</f>
        <v xml:space="preserve">Success in adopting cloud solutions isn’t possible without a solid integration strategy. Integration skills and operational frameworks need to be in practice in advance of cloud adoption. </v>
      </c>
      <c r="C146" s="607" t="str">
        <f>IF('6. Module 1 Readiness'!$K$54="N/A","N/A",IF('6. Module 1 Readiness'!$K$54="","",IF('6. Module 1 Readiness'!$K$54="Agree",'4. HIDE Calc Module 2_1'!$D$40,'4. HIDE Calc Module 2_1'!$F$40)))</f>
        <v xml:space="preserve">Tend to your integration strategy first. Do not entertain externalizing this resource until the full implication of integration is evaluated. </v>
      </c>
      <c r="D146" s="607" t="str">
        <f>IF(C146=0,"",C146)</f>
        <v xml:space="preserve">Tend to your integration strategy first. Do not entertain externalizing this resource until the full implication of integration is evaluated. </v>
      </c>
      <c r="E146" s="608">
        <f>IF(AND('6. Module 1 Readiness'!$K$54="Agree",'6. Module 1 Readiness'!$L$23="Red"),$F146,IF(AND('6. Module 1 Readiness'!$K$54="Disagree",'6. Module 1 Readiness'!$L$23="Red"),$G146,IF(AND('6. Module 1 Readiness'!$K$54="Agree",'6. Module 1 Readiness'!$L$23="Yellow"),$H146,IF(AND('6. Module 1 Readiness'!$K$54="Disagree",'6. Module 1 Readiness'!$L$23="Yellow"),$I146,IF(AND('6. Module 1 Readiness'!$K$54="Agree",'6. Module 1 Readiness'!$L$23="Green"),$J146,IF(AND('6. Module 1 Readiness'!$K$54="Disagree",'6. Module 1 Readiness'!$L$23="Green"),$K146,IF('6. Module 1 Readiness'!$K$54="N/A","",IF('6. Module 1 Readiness'!$K$54="",""))))))))</f>
        <v>2</v>
      </c>
      <c r="F146" s="609">
        <v>1</v>
      </c>
      <c r="G146" s="609">
        <v>1</v>
      </c>
      <c r="H146" s="609">
        <v>2</v>
      </c>
      <c r="I146" s="609">
        <v>2</v>
      </c>
      <c r="J146" s="609">
        <v>3</v>
      </c>
      <c r="K146" s="609">
        <v>2</v>
      </c>
    </row>
    <row r="147" spans="1:11" ht="15" customHeight="1">
      <c r="A147" s="607" t="str">
        <f>IF('6. Module 1 Readiness'!$K$55="N/A","N/A",IF('6. Module 1 Readiness'!$K$55="","",IF('6. Module 1 Readiness'!$K$55="Agree",'4. HIDE Calc Module 2_1'!$C$41,'4. HIDE Calc Module 2_1'!$E$41)))</f>
        <v>An IT department that is not functioning as an internal managed service provider will need to change and develop new practices for a service paradigm.</v>
      </c>
      <c r="B147" s="607" t="str">
        <f>IF(A147=0,"",A147)</f>
        <v>An IT department that is not functioning as an internal managed service provider will need to change and develop new practices for a service paradigm.</v>
      </c>
      <c r="C147" s="607" t="str">
        <f>IF('6. Module 1 Readiness'!$K$55="N/A","N/A",IF('6. Module 1 Readiness'!$K$55="","",IF('6. Module 1 Readiness'!$K$55="Agree",'4. HIDE Calc Module 2_1'!$D$41,'4. HIDE Calc Module 2_1'!$F$41)))</f>
        <v xml:space="preserve">• Focus internal change efforts on becoming an internal service provider. 
• Look to how this application would fit in a catalog of services, with measurable provisioning and consumption. 
</v>
      </c>
      <c r="D147" s="607" t="str">
        <f>IF(C147=0,"",C147)</f>
        <v xml:space="preserve">• Focus internal change efforts on becoming an internal service provider. 
• Look to how this application would fit in a catalog of services, with measurable provisioning and consumption. 
</v>
      </c>
      <c r="E147" s="608">
        <f>IF(AND('6. Module 1 Readiness'!$K$55="Agree",'6. Module 1 Readiness'!$L$23="Red"),$F147,IF(AND('6. Module 1 Readiness'!$K$55="Disagree",'6. Module 1 Readiness'!$L$23="Red"),$G147,IF(AND('6. Module 1 Readiness'!$K$55="Agree",'6. Module 1 Readiness'!$L$23="Yellow"),$H147,IF(AND('6. Module 1 Readiness'!$K$55="Disagree",'6. Module 1 Readiness'!$L$23="Yellow"),$I147,IF(AND('6. Module 1 Readiness'!$K$55="Agree",'6. Module 1 Readiness'!$L$23="Green"),$J147,IF(AND('6. Module 1 Readiness'!$K$55="Disagree",'6. Module 1 Readiness'!$L$23="Green"),$K147,IF('6. Module 1 Readiness'!$K$55="N/A","",IF('6. Module 1 Readiness'!$K$55="",""))))))))</f>
        <v>2</v>
      </c>
      <c r="F147" s="608">
        <v>2</v>
      </c>
      <c r="G147" s="608">
        <v>1</v>
      </c>
      <c r="H147" s="608">
        <v>2</v>
      </c>
      <c r="I147" s="608">
        <v>2</v>
      </c>
      <c r="J147" s="608">
        <v>3</v>
      </c>
      <c r="K147" s="608">
        <v>2</v>
      </c>
    </row>
    <row r="148" spans="1:11" ht="15" customHeight="1"/>
    <row r="149" spans="1:11" ht="15" customHeight="1">
      <c r="A149" s="102"/>
      <c r="B149" s="102"/>
      <c r="C149" s="103"/>
      <c r="D149" s="102"/>
      <c r="E149" s="101"/>
      <c r="F149" s="101"/>
      <c r="G149" s="101"/>
      <c r="H149" s="101"/>
      <c r="I149" s="101"/>
      <c r="J149" s="101"/>
      <c r="K149" s="101"/>
    </row>
    <row r="150" spans="1:11" ht="15" customHeight="1">
      <c r="A150" s="296" t="s">
        <v>385</v>
      </c>
      <c r="B150" s="296">
        <f>B105+1</f>
        <v>4</v>
      </c>
    </row>
    <row r="151" spans="1:11" ht="15" customHeight="1">
      <c r="A151" s="593" t="s">
        <v>42</v>
      </c>
      <c r="B151" s="593" t="s">
        <v>43</v>
      </c>
      <c r="C151" s="594" t="s">
        <v>42</v>
      </c>
      <c r="D151" s="593" t="s">
        <v>44</v>
      </c>
      <c r="E151" s="595"/>
      <c r="F151" s="595"/>
      <c r="G151" s="595"/>
      <c r="H151" s="595"/>
      <c r="I151" s="595"/>
      <c r="J151" s="595"/>
      <c r="K151" s="595"/>
    </row>
    <row r="152" spans="1:11" ht="15" customHeight="1">
      <c r="A152" s="611"/>
      <c r="B152" s="611"/>
      <c r="C152" s="612"/>
      <c r="D152" s="611"/>
      <c r="E152" s="613"/>
      <c r="F152" s="613"/>
      <c r="G152" s="613"/>
      <c r="H152" s="613"/>
      <c r="I152" s="613"/>
      <c r="J152" s="613"/>
      <c r="K152" s="613"/>
    </row>
    <row r="153" spans="1:11" ht="15" customHeight="1">
      <c r="A153" s="596"/>
      <c r="B153" s="596"/>
      <c r="C153" s="597"/>
      <c r="D153" s="596"/>
      <c r="E153" s="614"/>
      <c r="F153" s="614"/>
      <c r="G153" s="614"/>
      <c r="H153" s="614"/>
      <c r="I153" s="614"/>
      <c r="J153" s="614"/>
      <c r="K153" s="599">
        <f>IF('6. Module 1 Readiness'!N20="Red",3,IF('6. Module 1 Readiness'!N20="Yellow",2,IF('6. Module 1 Readiness'!N20="Green",1)))</f>
        <v>3</v>
      </c>
    </row>
    <row r="154" spans="1:11" ht="15" customHeight="1">
      <c r="A154" s="596"/>
      <c r="B154" s="596"/>
      <c r="C154" s="597"/>
      <c r="D154" s="596"/>
      <c r="E154" s="614"/>
      <c r="F154" s="614"/>
      <c r="G154" s="614"/>
      <c r="H154" s="614"/>
      <c r="I154" s="614"/>
      <c r="J154" s="614"/>
      <c r="K154" s="599">
        <f>IF('6. Module 1 Readiness'!N21="Red",3,IF('6. Module 1 Readiness'!N21="Yellow",2,IF('6. Module 1 Readiness'!N21="Green",1)))</f>
        <v>3</v>
      </c>
    </row>
    <row r="155" spans="1:11" ht="15" customHeight="1">
      <c r="A155" s="596"/>
      <c r="B155" s="596"/>
      <c r="C155" s="597"/>
      <c r="D155" s="596"/>
      <c r="E155" s="614"/>
      <c r="F155" s="614"/>
      <c r="G155" s="614"/>
      <c r="H155" s="614"/>
      <c r="I155" s="614"/>
      <c r="J155" s="614"/>
      <c r="K155" s="599">
        <f>IF('6. Module 1 Readiness'!N22="Red",3,IF('6. Module 1 Readiness'!N22="Yellow",2,IF('6. Module 1 Readiness'!N22="Green",1)))</f>
        <v>2</v>
      </c>
    </row>
    <row r="156" spans="1:11" ht="15" customHeight="1">
      <c r="A156" s="600" t="str">
        <f>IF('6. Module 1 Readiness'!$M23="","",IF('6. Module 1 Readiness'!$M23="Important",'4. HIDE Calc Module 2_1'!$C$6,IF('6. Module 1 Readiness'!$M23="Serious",'4. HIDE Calc Module 2_1'!$C$7,IF('6. Module 1 Readiness'!$M23="Severe",'4. HIDE Calc Module 2_1'!$C$8))))</f>
        <v xml:space="preserve">Core mission-critical services are your last candidates for external cloud and internal virtualization. With data criticality high, it is likely that the security, availability, and performance requirements of the business are beyond what can be expected from the cloud. However, "cloud no" does not mean "cloud never." Some interim steps and actions are covered in the recommendations. </v>
      </c>
      <c r="B156" s="601" t="str">
        <f>IF(A156=0,"",A156)</f>
        <v xml:space="preserve">Core mission-critical services are your last candidates for external cloud and internal virtualization. With data criticality high, it is likely that the security, availability, and performance requirements of the business are beyond what can be expected from the cloud. However, "cloud no" does not mean "cloud never." Some interim steps and actions are covered in the recommendations. </v>
      </c>
      <c r="C156" s="601" t="str">
        <f>IF('6. Module 1 Readiness'!$M23="","",IF('6. Module 1 Readiness'!$M23="Important",'4. HIDE Calc Module 2_1'!$D$6,IF('6. Module 1 Readiness'!$M23="Serious",'4. HIDE Calc Module 2_1'!$D$7,IF('6. Module 1 Readiness'!$M23="Severe",'4. HIDE Calc Module 2_1'!$D$8))))</f>
        <v>• Make sure that this is truly a gold-level service. Many services are important to the enterprise but not core critical. Email, for example, may be very critically important to many but an email outage or lost data would not be catastrophic to production. If the service is really important but not core critical, select moderate criticality. 
• Look to internal cloud first for these workloads but only after all other workloads have been dealt with. Also complete the following: 
     o Careful cost analysis for feasibility of platform change. If the workload is on a proprietary system, it is not a foregone conclusion that it will be cheaper to move it to even an internally managed cloud. 
     o Performance/availability analysis and gold-level provisioning. Even within an internal cloud, these workloads likely will require special capacity (and not just be put into a general resource pool). 
• Look at all the dependencies of the service and explore the possibility of isolating the truly critical elements in a hybrid approach. For example, a critical database may be housed and maintained using traditional means but the other elements of the web application that queries the data are moved to the cloud. Integration/communication becomes a major issue for a hybrid approach.</v>
      </c>
      <c r="D156" s="601" t="str">
        <f>IF(C156=0,"",C156)</f>
        <v>• Make sure that this is truly a gold-level service. Many services are important to the enterprise but not core critical. Email, for example, may be very critically important to many but an email outage or lost data would not be catastrophic to production. If the service is really important but not core critical, select moderate criticality. 
• Look to internal cloud first for these workloads but only after all other workloads have been dealt with. Also complete the following: 
     o Careful cost analysis for feasibility of platform change. If the workload is on a proprietary system, it is not a foregone conclusion that it will be cheaper to move it to even an internally managed cloud. 
     o Performance/availability analysis and gold-level provisioning. Even within an internal cloud, these workloads likely will require special capacity (and not just be put into a general resource pool). 
• Look at all the dependencies of the service and explore the possibility of isolating the truly critical elements in a hybrid approach. For example, a critical database may be housed and maintained using traditional means but the other elements of the web application that queries the data are moved to the cloud. Integration/communication becomes a major issue for a hybrid approach.</v>
      </c>
      <c r="E156" s="615"/>
      <c r="F156" s="615"/>
      <c r="G156" s="615"/>
      <c r="H156" s="615"/>
      <c r="I156" s="615"/>
      <c r="J156" s="615"/>
      <c r="K156" s="602">
        <f>MAX($K153:$K155)</f>
        <v>3</v>
      </c>
    </row>
    <row r="157" spans="1:11" ht="15" customHeight="1">
      <c r="A157" s="603"/>
      <c r="B157" s="603"/>
      <c r="C157" s="603"/>
      <c r="D157" s="604"/>
      <c r="E157" s="605"/>
      <c r="F157" s="605"/>
      <c r="G157" s="605"/>
      <c r="H157" s="605"/>
      <c r="I157" s="605"/>
      <c r="J157" s="605"/>
      <c r="K157" s="605"/>
    </row>
    <row r="158" spans="1:11" ht="15" customHeight="1">
      <c r="A158" s="94"/>
      <c r="B158" s="94"/>
      <c r="C158" s="94"/>
      <c r="D158" s="100"/>
      <c r="E158" s="99"/>
      <c r="F158" s="99"/>
      <c r="G158" s="99"/>
      <c r="H158" s="99"/>
      <c r="I158" s="99"/>
      <c r="J158" s="99"/>
      <c r="K158" s="99"/>
    </row>
    <row r="159" spans="1:11" ht="15" customHeight="1">
      <c r="A159" s="94"/>
      <c r="B159" s="94"/>
      <c r="C159" s="94"/>
      <c r="D159" s="100"/>
      <c r="E159" s="99"/>
      <c r="F159" s="99"/>
      <c r="G159" s="99"/>
      <c r="H159" s="99"/>
      <c r="I159" s="99"/>
      <c r="J159" s="99"/>
      <c r="K159" s="99"/>
    </row>
    <row r="160" spans="1:11" ht="15" customHeight="1">
      <c r="A160" s="98"/>
      <c r="B160" s="98"/>
      <c r="C160" s="98"/>
      <c r="D160" s="97"/>
      <c r="E160" s="96"/>
      <c r="F160" s="96"/>
      <c r="G160" s="96"/>
      <c r="H160" s="96"/>
      <c r="I160" s="96"/>
      <c r="J160" s="96"/>
      <c r="K160" s="96"/>
    </row>
    <row r="161" spans="1:11" ht="15" customHeight="1">
      <c r="A161" s="91"/>
      <c r="B161" s="91"/>
      <c r="C161" s="93"/>
      <c r="D161" s="91"/>
      <c r="E161" s="91"/>
      <c r="F161" s="91"/>
      <c r="G161" s="91"/>
      <c r="H161" s="91"/>
      <c r="I161" s="91"/>
      <c r="J161" s="91"/>
      <c r="K161" s="91"/>
    </row>
    <row r="162" spans="1:11" ht="15" customHeight="1">
      <c r="A162" s="593" t="s">
        <v>42</v>
      </c>
      <c r="B162" s="593" t="s">
        <v>43</v>
      </c>
      <c r="C162" s="594" t="s">
        <v>42</v>
      </c>
      <c r="D162" s="593" t="s">
        <v>44</v>
      </c>
      <c r="E162" s="595" t="s">
        <v>386</v>
      </c>
      <c r="F162" s="595" t="s">
        <v>387</v>
      </c>
      <c r="G162" s="595" t="s">
        <v>388</v>
      </c>
      <c r="H162" s="595" t="s">
        <v>389</v>
      </c>
      <c r="I162" s="595" t="s">
        <v>390</v>
      </c>
      <c r="J162" s="595" t="s">
        <v>391</v>
      </c>
      <c r="K162" s="595" t="s">
        <v>392</v>
      </c>
    </row>
    <row r="163" spans="1:11" ht="15" customHeight="1">
      <c r="A163" s="606" t="str">
        <f>IF('6. Module 1 Readiness'!$M26="N/A","N/A",IF('6. Module 1 Readiness'!$M26="","",IF('6. Module 1 Readiness'!$M26="Agree",'4. HIDE Calc Module 2_1'!$C$15,'4. HIDE Calc Module 2_1'!$E$15)))</f>
        <v xml:space="preserve">When it comes to critical systems, the current process maturity for security management is an important starting point for discussion/negotiation with cloud service providers.  </v>
      </c>
      <c r="B163" s="607" t="str">
        <f>IF(A163=0,"",A163)</f>
        <v xml:space="preserve">When it comes to critical systems, the current process maturity for security management is an important starting point for discussion/negotiation with cloud service providers.  </v>
      </c>
      <c r="C163" s="607" t="str">
        <f>IF('6. Module 1 Readiness'!$M26="N/A","N/A",IF('6. Module 1 Readiness'!$M26="","",IF('6. Module 1 Readiness'!$M26="Agree",'4. HIDE Calc Module 2_1'!$D$15,'4. HIDE Calc Module 2_1'!$F$15)))</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D163" s="607" t="str">
        <f>IF(C163=0,"",C163)</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E163" s="616">
        <f>IF(AND('6. Module 1 Readiness'!$M26="Agree",'6. Module 1 Readiness'!$N$23="Red"),$F163,IF(AND('6. Module 1 Readiness'!$M26="Disagree",'6. Module 1 Readiness'!$N$23="Red"),$G163,IF(AND('6. Module 1 Readiness'!$M26="Agree",'6. Module 1 Readiness'!$N$23="Yellow"),$H163,IF(AND('6. Module 1 Readiness'!$M26="Disagree",'6. Module 1 Readiness'!$N$23="Yellow"),$I163,IF(AND('6. Module 1 Readiness'!$M26="Agree",'6. Module 1 Readiness'!$N$23="Green"),$J163,IF(AND('6. Module 1 Readiness'!$M26="Disagree",'6. Module 1 Readiness'!$N$23="Green"),$K163,IF('6. Module 1 Readiness'!$M26="N/A","",IF('6. Module 1 Readiness'!$M26="",""))))))))</f>
        <v>2</v>
      </c>
      <c r="F163" s="616">
        <v>2</v>
      </c>
      <c r="G163" s="616">
        <v>1</v>
      </c>
      <c r="H163" s="616">
        <v>2</v>
      </c>
      <c r="I163" s="616">
        <v>1</v>
      </c>
      <c r="J163" s="616">
        <v>3</v>
      </c>
      <c r="K163" s="616">
        <v>2</v>
      </c>
    </row>
    <row r="164" spans="1:11" ht="15" customHeight="1">
      <c r="A164" s="606" t="str">
        <f>IF('6. Module 1 Readiness'!$M27="N/A","N/A",IF('6. Module 1 Readiness'!$M27="","",IF('6. Module 1 Readiness'!$M27="Agree",'4. HIDE Calc Module 2_1'!$C$16,'4. HIDE Calc Module 2_1'!$E$16)))</f>
        <v xml:space="preserve">If the system and data are subject to specific legal and regulatory compliance, even if they are not highly critical, this will push up the requirements for a CSP and likely the cost of the solution.   </v>
      </c>
      <c r="B164" s="607" t="str">
        <f>IF(A164=0,"",A164)</f>
        <v xml:space="preserve">If the system and data are subject to specific legal and regulatory compliance, even if they are not highly critical, this will push up the requirements for a CSP and likely the cost of the solution.   </v>
      </c>
      <c r="C164" s="607" t="str">
        <f>IF('6. Module 1 Readiness'!$M27="N/A","N/A",IF('6. Module 1 Readiness'!$M27="","",IF('6. Module 1 Readiness'!$M27="Agree",'4. HIDE Calc Module 2_1'!$D$16,'4. HIDE Calc Module 2_1'!$F$16)))</f>
        <v xml:space="preserve">• Require potential CSP partners to demonstrate how they achieve, document, and attest to compliance with the regulation that you must comply (examples: HIPAA, CJIS, PCI). </v>
      </c>
      <c r="D164" s="607" t="str">
        <f>IF(C164=0,"",C164)</f>
        <v xml:space="preserve">• Require potential CSP partners to demonstrate how they achieve, document, and attest to compliance with the regulation that you must comply (examples: HIPAA, CJIS, PCI). </v>
      </c>
      <c r="E164" s="602">
        <f>IF(AND('6. Module 1 Readiness'!$M27="Agree",'6. Module 1 Readiness'!$N$23="Red"),$F164,IF(AND('6. Module 1 Readiness'!$M27="Disagree",'6. Module 1 Readiness'!$N$23="Red"),$G164,IF(AND('6. Module 1 Readiness'!$M27="Agree",'6. Module 1 Readiness'!$N$23="Yellow"),$H164,IF(AND('6. Module 1 Readiness'!$M27="Disagree",'6. Module 1 Readiness'!$N$23="Yellow"),$I164,IF(AND('6. Module 1 Readiness'!$M27="Agree",'6. Module 1 Readiness'!$N$23="Green"),$J164,IF(AND('6. Module 1 Readiness'!$M27="Disagree",'6. Module 1 Readiness'!$N$23="Green"),$K164,IF('6. Module 1 Readiness'!$M27="N/A","",IF('6. Module 1 Readiness'!$M27="",""))))))))</f>
        <v>1</v>
      </c>
      <c r="F164" s="602">
        <v>1</v>
      </c>
      <c r="G164" s="602">
        <v>1</v>
      </c>
      <c r="H164" s="602">
        <v>2</v>
      </c>
      <c r="I164" s="602">
        <v>2</v>
      </c>
      <c r="J164" s="602">
        <v>3</v>
      </c>
      <c r="K164" s="602">
        <v>2</v>
      </c>
    </row>
    <row r="165" spans="1:11" ht="15" customHeight="1">
      <c r="A165" s="606" t="str">
        <f>IF('6. Module 1 Readiness'!$M28="N/A","N/A",IF('6. Module 1 Readiness'!$M28="","",IF('6. Module 1 Readiness'!$M28="Agree",'4. HIDE Calc Module 2_1'!$C$17,'4. HIDE Calc Module 2_1'!$E$17)))</f>
        <v xml:space="preserve">Access management is key to both security and service management for the end user. If privilege-based access is a requirement for the service, you will need to integrate cloud access with your authentication system.  </v>
      </c>
      <c r="B165" s="607" t="str">
        <f>IF(A165=0,"",A165)</f>
        <v xml:space="preserve">Access management is key to both security and service management for the end user. If privilege-based access is a requirement for the service, you will need to integrate cloud access with your authentication system.  </v>
      </c>
      <c r="C165" s="607" t="str">
        <f>IF('6. Module 1 Readiness'!$M28="N/A","N/A",IF('6. Module 1 Readiness'!$M28="","",IF('6. Module 1 Readiness'!$M28="Agree",'4. HIDE Calc Module 2_1'!$D$17,'4. HIDE Calc Module 2_1'!$F$17)))</f>
        <v xml:space="preserve">• Do not proceed until the costs of multiple access regimes (in security risk and service) has been accurately assessed. 
• Review how cloud services provide access granularity and authentication. Is this good enough for the service being considered?  </v>
      </c>
      <c r="D165" s="607" t="str">
        <f>IF(C165=0,"",C165)</f>
        <v xml:space="preserve">• Do not proceed until the costs of multiple access regimes (in security risk and service) has been accurately assessed. 
• Review how cloud services provide access granularity and authentication. Is this good enough for the service being considered?  </v>
      </c>
      <c r="E165" s="616">
        <f>IF(AND('6. Module 1 Readiness'!$M28="Agree",'6. Module 1 Readiness'!$N$23="Red"),$F165,IF(AND('6. Module 1 Readiness'!$M28="Disagree",'6. Module 1 Readiness'!$N$23="Red"),$G165,IF(AND('6. Module 1 Readiness'!$M28="Agree",'6. Module 1 Readiness'!$N$23="Yellow"),$H165,IF(AND('6. Module 1 Readiness'!$M28="Disagree",'6. Module 1 Readiness'!$N$23="Yellow"),$I165,IF(AND('6. Module 1 Readiness'!$M28="Agree",'6. Module 1 Readiness'!$N$23="Green"),$J165,IF(AND('6. Module 1 Readiness'!$M28="Disagree",'6. Module 1 Readiness'!$N$23="Green"),$K165,IF('6. Module 1 Readiness'!$M28="N/A","",IF('6. Module 1 Readiness'!$M28="",""))))))))</f>
        <v>1</v>
      </c>
      <c r="F165" s="616">
        <v>2</v>
      </c>
      <c r="G165" s="616">
        <v>1</v>
      </c>
      <c r="H165" s="616">
        <v>2</v>
      </c>
      <c r="I165" s="616">
        <v>2</v>
      </c>
      <c r="J165" s="616">
        <v>3</v>
      </c>
      <c r="K165" s="616">
        <v>2</v>
      </c>
    </row>
    <row r="166" spans="1:11" ht="15" customHeight="1">
      <c r="A166" s="606" t="str">
        <f>IF('6. Module 1 Readiness'!$M29="N/A","N/A",IF('6. Module 1 Readiness'!$M29="","",IF('6. Module 1 Readiness'!$M29="Agree",'4. HIDE Calc Module 2_1'!$C$18,'4. HIDE Calc Module 2_1'!$E$18)))</f>
        <v xml:space="preserve">Data location and encryption may be stringently spelled out by compliance requirements. Even those not under legal compliance strictures will likely want assurances around the encryption of data both in transit and at rest.    </v>
      </c>
      <c r="B166" s="607" t="str">
        <f>IF(A166=0,"",A166)</f>
        <v xml:space="preserve">Data location and encryption may be stringently spelled out by compliance requirements. Even those not under legal compliance strictures will likely want assurances around the encryption of data both in transit and at rest.    </v>
      </c>
      <c r="C166" s="607" t="str">
        <f>IF('6. Module 1 Readiness'!$M29="N/A","N/A",IF('6. Module 1 Readiness'!$M29="","",IF('6. Module 1 Readiness'!$M29="Agree",'4. HIDE Calc Module 2_1'!$D$18,'4. HIDE Calc Module 2_1'!$F$18)))</f>
        <v xml:space="preserve">• If encryption is not required for data to meet compliance, review whether it is needed to meet the CIA requirements of the service. 
• Look for at rest encryption requirements for sensitive data. This is particularly important for cloud storage such as a cloud-based archive. </v>
      </c>
      <c r="D166" s="607" t="str">
        <f>IF(C166=0,"",C166)</f>
        <v xml:space="preserve">• If encryption is not required for data to meet compliance, review whether it is needed to meet the CIA requirements of the service. 
• Look for at rest encryption requirements for sensitive data. This is particularly important for cloud storage such as a cloud-based archive. </v>
      </c>
      <c r="E166" s="602">
        <f>IF(AND('6. Module 1 Readiness'!$M29="Agree",'6. Module 1 Readiness'!$N$23="Red"),$F166,IF(AND('6. Module 1 Readiness'!$M29="Disagree",'6. Module 1 Readiness'!$N$23="Red"),$G166,IF(AND('6. Module 1 Readiness'!$M29="Agree",'6. Module 1 Readiness'!$N$23="Yellow"),$H166,IF(AND('6. Module 1 Readiness'!$M29="Disagree",'6. Module 1 Readiness'!$N$23="Yellow"),$I166,IF(AND('6. Module 1 Readiness'!$M29="Agree",'6. Module 1 Readiness'!$N$23="Green"),$J166,IF(AND('6. Module 1 Readiness'!$M29="Disagree",'6. Module 1 Readiness'!$N$23="Green"),$K166,IF('6. Module 1 Readiness'!$M29="N/A","",IF('6. Module 1 Readiness'!$M29="",""))))))))</f>
        <v>1</v>
      </c>
      <c r="F166" s="602">
        <v>1</v>
      </c>
      <c r="G166" s="602">
        <v>1</v>
      </c>
      <c r="H166" s="602">
        <v>2</v>
      </c>
      <c r="I166" s="602">
        <v>1</v>
      </c>
      <c r="J166" s="602">
        <v>3</v>
      </c>
      <c r="K166" s="602">
        <v>2</v>
      </c>
    </row>
    <row r="167" spans="1:11" ht="15" customHeight="1">
      <c r="A167" s="606" t="str">
        <f>IF('6. Module 1 Readiness'!$M30="N/A","N/A",IF('6. Module 1 Readiness'!$M30="","",IF('6. Module 1 Readiness'!$M30="Agree",'4. HIDE Calc Module 2_1'!$C$19,'4. HIDE Calc Module 2_1'!$E$19)))</f>
        <v xml:space="preserve">Under rules of civil procedures, for example, the enterprise must be able to reasonably expedite the discovery of specific data of which it has "possession, custody, or control." This can become problematic if data is in the cloud.  </v>
      </c>
      <c r="B167" s="607" t="str">
        <f>IF(A167=0,"",A167)</f>
        <v xml:space="preserve">Under rules of civil procedures, for example, the enterprise must be able to reasonably expedite the discovery of specific data of which it has "possession, custody, or control." This can become problematic if data is in the cloud.  </v>
      </c>
      <c r="C167" s="607" t="str">
        <f>IF('6. Module 1 Readiness'!$M30="N/A","N/A",IF('6. Module 1 Readiness'!$M30="","",IF('6. Module 1 Readiness'!$M30="Agree",'4. HIDE Calc Module 2_1'!$D$19,'4. HIDE Calc Module 2_1'!$F$19)))</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D167" s="607" t="str">
        <f>IF(C167=0,"",C167)</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E167" s="616">
        <f>IF(AND('6. Module 1 Readiness'!$M30="Agree",'6. Module 1 Readiness'!$N$23="Red"),$F167,IF(AND('6. Module 1 Readiness'!$M30="Disagree",'6. Module 1 Readiness'!$N$23="Red"),$G167,IF(AND('6. Module 1 Readiness'!$M30="Agree",'6. Module 1 Readiness'!$N$23="Yellow"),$H167,IF(AND('6. Module 1 Readiness'!$M30="Disagree",'6. Module 1 Readiness'!$N$23="Yellow"),$I167,IF(AND('6. Module 1 Readiness'!$M30="Agree",'6. Module 1 Readiness'!$N$23="Green"),$J167,IF(AND('6. Module 1 Readiness'!$M30="Disagree",'6. Module 1 Readiness'!$N$23="Green"),$K167,IF('6. Module 1 Readiness'!$M30="N/A","",IF('6. Module 1 Readiness'!$M30="",""))))))))</f>
        <v>1</v>
      </c>
      <c r="F167" s="616">
        <v>1</v>
      </c>
      <c r="G167" s="616">
        <v>1</v>
      </c>
      <c r="H167" s="616">
        <v>2</v>
      </c>
      <c r="I167" s="616">
        <v>1</v>
      </c>
      <c r="J167" s="616">
        <v>3</v>
      </c>
      <c r="K167" s="616">
        <v>2</v>
      </c>
    </row>
    <row r="168" spans="1:11" ht="15" customHeight="1">
      <c r="A168" s="91"/>
      <c r="B168" s="91"/>
      <c r="C168" s="93"/>
      <c r="D168" s="91"/>
      <c r="E168" s="92"/>
      <c r="F168" s="91"/>
      <c r="G168" s="91"/>
      <c r="H168" s="91"/>
      <c r="I168" s="91"/>
      <c r="J168" s="91"/>
      <c r="K168" s="91"/>
    </row>
    <row r="169" spans="1:11" ht="15" customHeight="1">
      <c r="A169" s="593" t="s">
        <v>42</v>
      </c>
      <c r="B169" s="593" t="s">
        <v>43</v>
      </c>
      <c r="C169" s="594" t="s">
        <v>42</v>
      </c>
      <c r="D169" s="593" t="s">
        <v>44</v>
      </c>
      <c r="E169" s="610"/>
      <c r="F169" s="610"/>
      <c r="G169" s="610"/>
      <c r="H169" s="610"/>
      <c r="I169" s="610"/>
      <c r="J169" s="610"/>
      <c r="K169" s="610"/>
    </row>
    <row r="170" spans="1:11" ht="15" customHeight="1">
      <c r="A170" s="606" t="str">
        <f>IF('6. Module 1 Readiness'!$M33="N/A","N/A",IF('6. Module 1 Readiness'!$M33="","",IF('6. Module 1 Readiness'!$M33="Agree",'4. HIDE Calc Module 2_1'!$C$21,'4. HIDE Calc Module 2_1'!$E$21)))</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B170" s="607" t="str">
        <f>IF(A170=0,"",A170)</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C170" s="607" t="str">
        <f>IF('6. Module 1 Readiness'!$M33="N/A","N/A",IF('6. Module 1 Readiness'!$M33="","",IF('6. Module 1 Readiness'!$M33="Agree",'4. HIDE Calc Module 2_1'!$D$21,'4. HIDE Calc Module 2_1'!$F$21)))</f>
        <v xml:space="preserve">• Establish availability and restore time requirements based on a minimum requirement of the current service provisioning. 
• Be sure to consider if the service is currently over-provisioned. This is why you should focus on minimum requirements. </v>
      </c>
      <c r="D170" s="607" t="str">
        <f>IF(C170=0,"",C170)</f>
        <v xml:space="preserve">• Establish availability and restore time requirements based on a minimum requirement of the current service provisioning. 
• Be sure to consider if the service is currently over-provisioned. This is why you should focus on minimum requirements. </v>
      </c>
      <c r="E170" s="602">
        <f>IF(AND('6. Module 1 Readiness'!$M33="Agree",'6. Module 1 Readiness'!$N$23="Red"),$F170,IF(AND('6. Module 1 Readiness'!$M33="Disagree",'6. Module 1 Readiness'!$N$23="Red"),$G170,IF(AND('6. Module 1 Readiness'!$M33="Agree",'6. Module 1 Readiness'!$N$23="Yellow"),$H170,IF(AND('6. Module 1 Readiness'!$M33="Disagree",'6. Module 1 Readiness'!$N$23="Yellow"),$I170,IF(AND('6. Module 1 Readiness'!$M33="Agree",'6. Module 1 Readiness'!$N$23="Green"),$J170,IF(AND('6. Module 1 Readiness'!$M33="Disagree",'6. Module 1 Readiness'!$N$23="Green"),$K170,IF('6. Module 1 Readiness'!$M33="N/A","",IF('6. Module 1 Readiness'!$M33="",""))))))))</f>
        <v>2</v>
      </c>
      <c r="F170" s="602">
        <v>2</v>
      </c>
      <c r="G170" s="602">
        <v>1</v>
      </c>
      <c r="H170" s="602">
        <v>3</v>
      </c>
      <c r="I170" s="602">
        <v>1</v>
      </c>
      <c r="J170" s="602">
        <v>3</v>
      </c>
      <c r="K170" s="602">
        <v>2</v>
      </c>
    </row>
    <row r="171" spans="1:11" ht="15" customHeight="1">
      <c r="A171" s="606" t="str">
        <f>IF('6. Module 1 Readiness'!$M34="N/A","N/A",IF('6. Module 1 Readiness'!$M34="","",IF('6. Module 1 Readiness'!$M34="Agree",'4. HIDE Calc Module 2_1'!$C$22,'4. HIDE Calc Module 2_1'!$E$22)))</f>
        <v xml:space="preserve">If IT is to be a service broker, it must have policies and procedures to be a service intermediary between the CSP and the consumer of the service. An external CSP SLA that only quotes an uptime figure and compensatory credits is useless to the consumer when the service goes away. </v>
      </c>
      <c r="B171" s="607" t="str">
        <f>IF(A171=0,"",A171)</f>
        <v xml:space="preserve">If IT is to be a service broker, it must have policies and procedures to be a service intermediary between the CSP and the consumer of the service. An external CSP SLA that only quotes an uptime figure and compensatory credits is useless to the consumer when the service goes away. </v>
      </c>
      <c r="C171" s="607" t="str">
        <f>IF('6. Module 1 Readiness'!$M34="N/A","N/A",IF('6. Module 1 Readiness'!$M34="","",IF('6. Module 1 Readiness'!$M34="Agree",'4. HIDE Calc Module 2_1'!$D$22,'4. HIDE Calc Module 2_1'!$F$22)))</f>
        <v>• Ascertain the role that internal IT will play in service delivery (for example, network speed and availability).
• Document service plans, if not full SLAs, that specify how the service will be monitored and who will handle communication and remediation in case of a problem.</v>
      </c>
      <c r="D171" s="607" t="str">
        <f>IF(C171=0,"",C171)</f>
        <v>• Ascertain the role that internal IT will play in service delivery (for example, network speed and availability).
• Document service plans, if not full SLAs, that specify how the service will be monitored and who will handle communication and remediation in case of a problem.</v>
      </c>
      <c r="E171" s="616">
        <f>IF(AND('6. Module 1 Readiness'!$M34="Agree",'6. Module 1 Readiness'!$N$23="Red"),$F171,IF(AND('6. Module 1 Readiness'!$M34="Disagree",'6. Module 1 Readiness'!$N$23="Red"),$G171,IF(AND('6. Module 1 Readiness'!$M34="Agree",'6. Module 1 Readiness'!$N$23="Yellow"),$H171,IF(AND('6. Module 1 Readiness'!$M34="Disagree",'6. Module 1 Readiness'!$N$23="Yellow"),$I171,IF(AND('6. Module 1 Readiness'!$M34="Agree",'6. Module 1 Readiness'!$N$23="Green"),$J171,IF(AND('6. Module 1 Readiness'!$M34="Disagree",'6. Module 1 Readiness'!$N$23="Green"),$K171,IF('6. Module 1 Readiness'!$M34="N/A","",IF('6. Module 1 Readiness'!$M34="",""))))))))</f>
        <v>1</v>
      </c>
      <c r="F171" s="616">
        <v>2</v>
      </c>
      <c r="G171" s="616">
        <v>1</v>
      </c>
      <c r="H171" s="616">
        <v>3</v>
      </c>
      <c r="I171" s="616">
        <v>1</v>
      </c>
      <c r="J171" s="616">
        <v>3</v>
      </c>
      <c r="K171" s="616">
        <v>2</v>
      </c>
    </row>
    <row r="172" spans="1:11" ht="15" customHeight="1">
      <c r="A172" s="606" t="str">
        <f>IF('6. Module 1 Readiness'!$M35="N/A","N/A",IF('6. Module 1 Readiness'!$M35="","",IF('6. Module 1 Readiness'!$M35="Agree",'4. HIDE Calc Module 2_1'!$C$23,'4. HIDE Calc Module 2_1'!$E$23)))</f>
        <v xml:space="preserve">Availability is not the only measure of service. Some services, such as transactional services, are performance sensitive. A clear idea of business expectations is an important first step. </v>
      </c>
      <c r="B172" s="607" t="str">
        <f>IF(A172=0,"",A172)</f>
        <v xml:space="preserve">Availability is not the only measure of service. Some services, such as transactional services, are performance sensitive. A clear idea of business expectations is an important first step. </v>
      </c>
      <c r="C172" s="607" t="str">
        <f>IF('6. Module 1 Readiness'!$M35="N/A","N/A",IF('6. Module 1 Readiness'!$M35="","",IF('6. Module 1 Readiness'!$M35="Agree",'4. HIDE Calc Module 2_1'!$D$23,'4. HIDE Calc Module 2_1'!$F$23)))</f>
        <v>• Make performance monitoring a part of CSP management.
•  Select CSPs that surface end-to-end performance metrics and make them available for ongoing customer monitoring. 
•  Be sure to include the entire service chain in performance monitoring (not just the hosting CSP).</v>
      </c>
      <c r="D172" s="607" t="str">
        <f>IF(C172=0,"",C172)</f>
        <v>• Make performance monitoring a part of CSP management.
•  Select CSPs that surface end-to-end performance metrics and make them available for ongoing customer monitoring. 
•  Be sure to include the entire service chain in performance monitoring (not just the hosting CSP).</v>
      </c>
      <c r="E172" s="602">
        <f>IF(AND('6. Module 1 Readiness'!$M35="Agree",'6. Module 1 Readiness'!$N$23="Red"),$F172,IF(AND('6. Module 1 Readiness'!$M35="Disagree",'6. Module 1 Readiness'!$N$23="Red"),$G172,IF(AND('6. Module 1 Readiness'!$M35="Agree",'6. Module 1 Readiness'!$N$23="Yellow"),$H172,IF(AND('6. Module 1 Readiness'!$M35="Disagree",'6. Module 1 Readiness'!$N$23="Yellow"),$I172,IF(AND('6. Module 1 Readiness'!$M35="Agree",'6. Module 1 Readiness'!$N$23="Green"),$J172,IF(AND('6. Module 1 Readiness'!$M35="Disagree",'6. Module 1 Readiness'!$N$23="Green"),$K172,IF('6. Module 1 Readiness'!$M35="N/A","",IF('6. Module 1 Readiness'!$M35="",""))))))))</f>
        <v>2</v>
      </c>
      <c r="F172" s="602">
        <v>2</v>
      </c>
      <c r="G172" s="602">
        <v>1</v>
      </c>
      <c r="H172" s="602">
        <v>2</v>
      </c>
      <c r="I172" s="602">
        <v>2</v>
      </c>
      <c r="J172" s="602">
        <v>2</v>
      </c>
      <c r="K172" s="602">
        <v>3</v>
      </c>
    </row>
    <row r="173" spans="1:11" ht="15" customHeight="1">
      <c r="A173" s="606" t="str">
        <f>IF('6. Module 1 Readiness'!$M36="N/A","N/A",IF('6. Module 1 Readiness'!$M36="","",IF('6. Module 1 Readiness'!$M36="Agree",'4. HIDE Calc Module 2_1'!$C$24,'4. HIDE Calc Module 2_1'!$E$24)))</f>
        <v>N/A</v>
      </c>
      <c r="B173" s="607" t="str">
        <f>IF(A173=0,"",A173)</f>
        <v>N/A</v>
      </c>
      <c r="C173" s="607" t="str">
        <f>IF('6. Module 1 Readiness'!$M36="N/A","N/A",IF('6. Module 1 Readiness'!$M36="","",IF('6. Module 1 Readiness'!$M36="Agree",'4. HIDE Calc Module 2_1'!$D$24,'4. HIDE Calc Module 2_1'!$F$24)))</f>
        <v>N/A</v>
      </c>
      <c r="D173" s="607" t="str">
        <f>IF(C173=0,"",C173)</f>
        <v>N/A</v>
      </c>
      <c r="E173" s="616" t="str">
        <f>IF(AND('6. Module 1 Readiness'!$M36="Agree",'6. Module 1 Readiness'!$N$23="Red"),$F173,IF(AND('6. Module 1 Readiness'!$M36="Disagree",'6. Module 1 Readiness'!$N$23="Red"),$G173,IF(AND('6. Module 1 Readiness'!$M36="Agree",'6. Module 1 Readiness'!$N$23="Yellow"),$H173,IF(AND('6. Module 1 Readiness'!$M36="Disagree",'6. Module 1 Readiness'!$N$23="Yellow"),$I173,IF(AND('6. Module 1 Readiness'!$M36="Agree",'6. Module 1 Readiness'!$N$23="Green"),$J173,IF(AND('6. Module 1 Readiness'!$M36="Disagree",'6. Module 1 Readiness'!$N$23="Green"),$K173,IF('6. Module 1 Readiness'!$M36="N/A","",IF('6. Module 1 Readiness'!$M36="",""))))))))</f>
        <v/>
      </c>
      <c r="F173" s="616">
        <v>2</v>
      </c>
      <c r="G173" s="616">
        <v>1</v>
      </c>
      <c r="H173" s="616">
        <v>3</v>
      </c>
      <c r="I173" s="616">
        <v>1</v>
      </c>
      <c r="J173" s="616">
        <v>3</v>
      </c>
      <c r="K173" s="616">
        <v>2</v>
      </c>
    </row>
    <row r="174" spans="1:11" ht="15" customHeight="1">
      <c r="A174" s="95"/>
      <c r="B174" s="94"/>
      <c r="C174" s="94"/>
      <c r="D174" s="94"/>
      <c r="E174" s="92"/>
      <c r="F174" s="92"/>
      <c r="G174" s="92"/>
      <c r="H174" s="92"/>
      <c r="I174" s="92"/>
      <c r="J174" s="92"/>
      <c r="K174" s="92"/>
    </row>
    <row r="175" spans="1:11" ht="15" customHeight="1">
      <c r="A175" s="593" t="s">
        <v>42</v>
      </c>
      <c r="B175" s="593" t="s">
        <v>43</v>
      </c>
      <c r="C175" s="594" t="s">
        <v>42</v>
      </c>
      <c r="D175" s="593" t="s">
        <v>44</v>
      </c>
      <c r="E175" s="610"/>
      <c r="F175" s="610"/>
      <c r="G175" s="610"/>
      <c r="H175" s="610"/>
      <c r="I175" s="610"/>
      <c r="J175" s="610"/>
      <c r="K175" s="610"/>
    </row>
    <row r="176" spans="1:11" ht="15" customHeight="1">
      <c r="A176" s="606" t="str">
        <f>IF('6. Module 1 Readiness'!$M39="N/A","N/A",IF('6. Module 1 Readiness'!$M39="","",IF('6. Module 1 Readiness'!$M39="Agree",'4. HIDE Calc Module 2_1'!$C$26,'4. HIDE Calc Module 2_1'!$E$26)))</f>
        <v>If integration is a key requirement, proceed with caution. Is there already an application integration strategy in place?</v>
      </c>
      <c r="B176" s="607" t="str">
        <f>IF(A176=0,"",A176)</f>
        <v>If integration is a key requirement, proceed with caution. Is there already an application integration strategy in place?</v>
      </c>
      <c r="C176" s="607" t="str">
        <f>IF('6. Module 1 Readiness'!$M39="N/A","N/A",IF('6. Module 1 Readiness'!$M39="","",IF('6. Module 1 Readiness'!$M39="Agree",'4. HIDE Calc Module 2_1'!$D$26,'4. HIDE Calc Module 2_1'!$F$26)))</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D176" s="607" t="str">
        <f>IF(C176=0,"",C176)</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E176" s="602">
        <f>IF(AND('6. Module 1 Readiness'!$M39="Agree",'6. Module 1 Readiness'!$N$23="Red"),$F176,IF(AND('6. Module 1 Readiness'!$M39="Disagree",'6. Module 1 Readiness'!$N$23="Red"),$G176,IF(AND('6. Module 1 Readiness'!$M39="Agree",'6. Module 1 Readiness'!$N$23="Yellow"),$H176,IF(AND('6. Module 1 Readiness'!$M39="Disagree",'6. Module 1 Readiness'!$N$23="Yellow"),$I176,IF(AND('6. Module 1 Readiness'!$M39="Agree",'6. Module 1 Readiness'!$N$23="Green"),$J176,IF(AND('6. Module 1 Readiness'!$M39="Disagree",'6. Module 1 Readiness'!$N$23="Green"),$K176,IF('6. Module 1 Readiness'!$M39="N/A","",IF('6. Module 1 Readiness'!$M39="",""))))))))</f>
        <v>1</v>
      </c>
      <c r="F176" s="602">
        <v>1</v>
      </c>
      <c r="G176" s="602">
        <v>2</v>
      </c>
      <c r="H176" s="602">
        <v>2</v>
      </c>
      <c r="I176" s="602">
        <v>3</v>
      </c>
      <c r="J176" s="602">
        <v>3</v>
      </c>
      <c r="K176" s="602">
        <v>2</v>
      </c>
    </row>
    <row r="177" spans="1:11" ht="15" customHeight="1">
      <c r="A177" s="606" t="str">
        <f>IF('6. Module 1 Readiness'!$M40="N/A","N/A",IF('6. Module 1 Readiness'!$M40="","",IF('6. Module 1 Readiness'!$M40="Agree",'4. HIDE Calc Module 2_1'!$C$27,'4. HIDE Calc Module 2_1'!$E$27)))</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B177" s="607" t="str">
        <f>IF(A177=0,"",A177)</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C177" s="607" t="str">
        <f>IF('6. Module 1 Readiness'!$M40="N/A","N/A",IF('6. Module 1 Readiness'!$M40="","",IF('6. Module 1 Readiness'!$M40="Agree",'4. HIDE Calc Module 2_1'!$D$27,'4. HIDE Calc Module 2_1'!$F$27)))</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D177" s="607" t="str">
        <f>IF(C177=0,"",C177)</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E177" s="616">
        <f>IF(AND('6. Module 1 Readiness'!$M40="Agree",'6. Module 1 Readiness'!$N$23="Red"),$F177,IF(AND('6. Module 1 Readiness'!$M40="Disagree",'6. Module 1 Readiness'!$N$23="Red"),$G177,IF(AND('6. Module 1 Readiness'!$M40="Agree",'6. Module 1 Readiness'!$N$23="Yellow"),$H177,IF(AND('6. Module 1 Readiness'!$M40="Disagree",'6. Module 1 Readiness'!$N$23="Yellow"),$I177,IF(AND('6. Module 1 Readiness'!$M40="Agree",'6. Module 1 Readiness'!$N$23="Green"),$J177,IF(AND('6. Module 1 Readiness'!$M40="Disagree",'6. Module 1 Readiness'!$N$23="Green"),$K177,IF('6. Module 1 Readiness'!$M40="N/A","",IF('6. Module 1 Readiness'!$M40="",""))))))))</f>
        <v>1</v>
      </c>
      <c r="F177" s="616">
        <v>1</v>
      </c>
      <c r="G177" s="616">
        <v>2</v>
      </c>
      <c r="H177" s="616">
        <v>2</v>
      </c>
      <c r="I177" s="616">
        <v>3</v>
      </c>
      <c r="J177" s="616">
        <v>3</v>
      </c>
      <c r="K177" s="616">
        <v>2</v>
      </c>
    </row>
    <row r="178" spans="1:11" ht="15" customHeight="1">
      <c r="A178" s="606" t="str">
        <f>IF('6. Module 1 Readiness'!$M41="N/A","N/A",IF('6. Module 1 Readiness'!$M41="","",IF('6. Module 1 Readiness'!$M41="Agree",'4. HIDE Calc Module 2_1'!$C$28,'4. HIDE Calc Module 2_1'!$E$28)))</f>
        <v xml:space="preserve">Integration can be greatly enhanced if two applications speak the same language and adhere to standard APIs. Heavily customized apps written with legacy languages require specialized work for integration. </v>
      </c>
      <c r="B178" s="607" t="str">
        <f>IF(A178=0,"",A178)</f>
        <v xml:space="preserve">Integration can be greatly enhanced if two applications speak the same language and adhere to standard APIs. Heavily customized apps written with legacy languages require specialized work for integration. </v>
      </c>
      <c r="C178" s="607" t="str">
        <f>IF('6. Module 1 Readiness'!$M41="N/A","N/A",IF('6. Module 1 Readiness'!$M41="","",IF('6. Module 1 Readiness'!$M41="Agree",'4. HIDE Calc Module 2_1'!$D$28,'4. HIDE Calc Module 2_1'!$F$28)))</f>
        <v>• If integration is required, readiness is high.</v>
      </c>
      <c r="D178" s="607" t="str">
        <f>IF(C178=0,"",C178)</f>
        <v>• If integration is required, readiness is high.</v>
      </c>
      <c r="E178" s="602">
        <f>IF(AND('6. Module 1 Readiness'!$M41="Agree",'6. Module 1 Readiness'!$N$23="Red"),$F178,IF(AND('6. Module 1 Readiness'!$M41="Disagree",'6. Module 1 Readiness'!$N$23="Red"),$G178,IF(AND('6. Module 1 Readiness'!$M41="Agree",'6. Module 1 Readiness'!$N$23="Yellow"),$H178,IF(AND('6. Module 1 Readiness'!$M41="Disagree",'6. Module 1 Readiness'!$N$23="Yellow"),$I178,IF(AND('6. Module 1 Readiness'!$M41="Agree",'6. Module 1 Readiness'!$N$23="Green"),$J178,IF(AND('6. Module 1 Readiness'!$M41="Disagree",'6. Module 1 Readiness'!$N$23="Green"),$K178,IF('6. Module 1 Readiness'!$M41="N/A","",IF('6. Module 1 Readiness'!$M41="",""))))))))</f>
        <v>2</v>
      </c>
      <c r="F178" s="602">
        <v>2</v>
      </c>
      <c r="G178" s="602">
        <v>1</v>
      </c>
      <c r="H178" s="602">
        <v>3</v>
      </c>
      <c r="I178" s="602">
        <v>3</v>
      </c>
      <c r="J178" s="602">
        <v>3</v>
      </c>
      <c r="K178" s="602">
        <v>2</v>
      </c>
    </row>
    <row r="179" spans="1:11" ht="15" customHeight="1">
      <c r="A179" s="606" t="str">
        <f>IF('6. Module 1 Readiness'!$M42="N/A","N/A",IF('6. Module 1 Readiness'!$M42="","",IF('6. Module 1 Readiness'!$M42="Agree",'4. HIDE Calc Module 2_1'!$C$29,'4. HIDE Calc Module 2_1'!$E$29)))</f>
        <v xml:space="preserve">The biggest concern with complex, highly customized integration and interdependency schemes is that they will “break” if moved to a cloud. </v>
      </c>
      <c r="B179" s="607" t="str">
        <f>IF(A179=0,"",A179)</f>
        <v xml:space="preserve">The biggest concern with complex, highly customized integration and interdependency schemes is that they will “break” if moved to a cloud. </v>
      </c>
      <c r="C179" s="607" t="str">
        <f>IF('6. Module 1 Readiness'!$M42="N/A","N/A",IF('6. Module 1 Readiness'!$M42="","",IF('6. Module 1 Readiness'!$M42="Agree",'4. HIDE Calc Module 2_1'!$D$29,'4. HIDE Calc Module 2_1'!$F$29)))</f>
        <v xml:space="preserve">• Do not move this service to the cloud as its interdependencies and integration points need to be clearly documented and understood. 
• Consider replacement rather than re-hosting to cloud. In the case of a legacy beast, it will make more sense to look at moving to a new application for this service. The requirements for the new application could move to standardized APIs and middleware. 
• A SaaS option could be considered (as well as a PaaS built solution), but careful consideration of business criticality must be in play if SaaS is considered. </v>
      </c>
      <c r="D179" s="607" t="str">
        <f>IF(C179=0,"",C179)</f>
        <v xml:space="preserve">• Do not move this service to the cloud as its interdependencies and integration points need to be clearly documented and understood. 
• Consider replacement rather than re-hosting to cloud. In the case of a legacy beast, it will make more sense to look at moving to a new application for this service. The requirements for the new application could move to standardized APIs and middleware. 
• A SaaS option could be considered (as well as a PaaS built solution), but careful consideration of business criticality must be in play if SaaS is considered. </v>
      </c>
      <c r="E179" s="616">
        <f>IF(AND('6. Module 1 Readiness'!$M42="Agree",'6. Module 1 Readiness'!$N$23="Red"),$F179,IF(AND('6. Module 1 Readiness'!$M42="Disagree",'6. Module 1 Readiness'!$N$23="Red"),$G179,IF(AND('6. Module 1 Readiness'!$M42="Agree",'6. Module 1 Readiness'!$N$23="Yellow"),$H179,IF(AND('6. Module 1 Readiness'!$M42="Disagree",'6. Module 1 Readiness'!$N$23="Yellow"),$I179,IF(AND('6. Module 1 Readiness'!$M42="Agree",'6. Module 1 Readiness'!$N$23="Green"),$J179,IF(AND('6. Module 1 Readiness'!$M42="Disagree",'6. Module 1 Readiness'!$N$23="Green"),$K179,IF('6. Module 1 Readiness'!$M42="N/A","",IF('6. Module 1 Readiness'!$M42="",""))))))))</f>
        <v>1</v>
      </c>
      <c r="F179" s="616">
        <v>1</v>
      </c>
      <c r="G179" s="616">
        <v>2</v>
      </c>
      <c r="H179" s="616">
        <v>1</v>
      </c>
      <c r="I179" s="616">
        <v>2</v>
      </c>
      <c r="J179" s="616">
        <v>1</v>
      </c>
      <c r="K179" s="616">
        <v>3</v>
      </c>
    </row>
    <row r="180" spans="1:11" ht="15" customHeight="1">
      <c r="A180" s="606" t="str">
        <f>IF('6. Module 1 Readiness'!$M43="N/A","N/A",IF('6. Module 1 Readiness'!$M43="","",IF('6. Module 1 Readiness'!$M43="Agree",'4. HIDE Calc Module 2_1'!$C$30,'4. HIDE Calc Module 2_1'!$E$30)))</f>
        <v xml:space="preserve">If this application does not require integration with shared data sources, it presents lower challenges as a cloud candidate. </v>
      </c>
      <c r="B180" s="607" t="str">
        <f>IF(A180=0,"",A180)</f>
        <v xml:space="preserve">If this application does not require integration with shared data sources, it presents lower challenges as a cloud candidate. </v>
      </c>
      <c r="C180" s="607" t="str">
        <f>IF('6. Module 1 Readiness'!$M43="N/A","N/A",IF('6. Module 1 Readiness'!$M43="","",IF('6. Module 1 Readiness'!$M43="Agree",'4. HIDE Calc Module 2_1'!$D$30,'4. HIDE Calc Module 2_1'!$F$30)))</f>
        <v xml:space="preserve">• Data integration may not be a requirement for this application; however, you should examine the potential for integration as a business enabler. 
• Is it possible that data integration will be valued in the future? Start planning now. </v>
      </c>
      <c r="D180" s="607" t="str">
        <f>IF(C180=0,"",C180)</f>
        <v xml:space="preserve">• Data integration may not be a requirement for this application; however, you should examine the potential for integration as a business enabler. 
• Is it possible that data integration will be valued in the future? Start planning now. </v>
      </c>
      <c r="E180" s="602">
        <f>IF(AND('6. Module 1 Readiness'!$M43="Agree",'6. Module 1 Readiness'!$N$23="Red"),$F180,IF(AND('6. Module 1 Readiness'!$M43="Disagree",'6. Module 1 Readiness'!$N$23="Red"),$G180,IF(AND('6. Module 1 Readiness'!$M43="Agree",'6. Module 1 Readiness'!$N$23="Yellow"),$H180,IF(AND('6. Module 1 Readiness'!$M43="Disagree",'6. Module 1 Readiness'!$N$23="Yellow"),$I180,IF(AND('6. Module 1 Readiness'!$M43="Agree",'6. Module 1 Readiness'!$N$23="Green"),$J180,IF(AND('6. Module 1 Readiness'!$M43="Disagree",'6. Module 1 Readiness'!$N$23="Green"),$K180,IF('6. Module 1 Readiness'!$M43="N/A","",IF('6. Module 1 Readiness'!$M43="",""))))))))</f>
        <v>2</v>
      </c>
      <c r="F180" s="602">
        <v>2</v>
      </c>
      <c r="G180" s="602">
        <v>2</v>
      </c>
      <c r="H180" s="602">
        <v>2</v>
      </c>
      <c r="I180" s="602">
        <v>3</v>
      </c>
      <c r="J180" s="602">
        <v>3</v>
      </c>
      <c r="K180" s="602">
        <v>3</v>
      </c>
    </row>
    <row r="181" spans="1:11" ht="15" customHeight="1">
      <c r="A181" s="91"/>
      <c r="B181" s="91"/>
      <c r="C181" s="93"/>
      <c r="D181" s="91"/>
      <c r="E181" s="92"/>
      <c r="F181" s="91"/>
      <c r="G181" s="91"/>
      <c r="H181" s="91"/>
      <c r="I181" s="91"/>
      <c r="J181" s="91"/>
      <c r="K181" s="91"/>
    </row>
    <row r="182" spans="1:11" ht="15" customHeight="1">
      <c r="A182" s="593" t="s">
        <v>42</v>
      </c>
      <c r="B182" s="593" t="s">
        <v>43</v>
      </c>
      <c r="C182" s="594" t="s">
        <v>42</v>
      </c>
      <c r="D182" s="593" t="s">
        <v>44</v>
      </c>
      <c r="E182" s="610"/>
      <c r="F182" s="610"/>
      <c r="G182" s="610"/>
      <c r="H182" s="610"/>
      <c r="I182" s="610"/>
      <c r="J182" s="610"/>
      <c r="K182" s="610"/>
    </row>
    <row r="183" spans="1:11" ht="15" customHeight="1">
      <c r="A183" s="606" t="str">
        <f>IF('6. Module 1 Readiness'!$M46="N/A","N/A",IF('6. Module 1 Readiness'!$M46="","",IF('6. Module 1 Readiness'!$M46="Agree",'4. HIDE Calc Module 2_1'!$C$32,'4. HIDE Calc Module 2_1'!$E$32)))</f>
        <v xml:space="preserve">Network latency and availability are critical links in the chain. </v>
      </c>
      <c r="B183" s="607" t="str">
        <f>IF(A183=0,"",A183)</f>
        <v xml:space="preserve">Network latency and availability are critical links in the chain. </v>
      </c>
      <c r="C183" s="607" t="str">
        <f>IF('6. Module 1 Readiness'!$M46="N/A","N/A",IF('6. Module 1 Readiness'!$M46="","",IF('6. Module 1 Readiness'!$M46="Agree",'4. HIDE Calc Module 2_1'!$D$32,'4. HIDE Calc Module 2_1'!$F$32)))</f>
        <v>• The service is not ready for hosting on any cloud (private or public) until an assessment of network requirements is done.
• For internally hosted private cloud, robust (10 Gig E or higher) is recommended for high I/O workloads and VM density per physical host.</v>
      </c>
      <c r="D183" s="607" t="str">
        <f>IF(C183=0,"",C183)</f>
        <v>• The service is not ready for hosting on any cloud (private or public) until an assessment of network requirements is done.
• For internally hosted private cloud, robust (10 Gig E or higher) is recommended for high I/O workloads and VM density per physical host.</v>
      </c>
      <c r="E183" s="616">
        <f>IF(AND('6. Module 1 Readiness'!$M46="Agree",'6. Module 1 Readiness'!$N$23="Red"),$F183,IF(AND('6. Module 1 Readiness'!$M46="Disagree",'6. Module 1 Readiness'!$N$23="Red"),$G183,IF(AND('6. Module 1 Readiness'!$M46="Agree",'6. Module 1 Readiness'!$N$23="Yellow"),$H183,IF(AND('6. Module 1 Readiness'!$M46="Disagree",'6. Module 1 Readiness'!$N$23="Yellow"),$I183,IF(AND('6. Module 1 Readiness'!$M46="Agree",'6. Module 1 Readiness'!$N$23="Green"),$J183,IF(AND('6. Module 1 Readiness'!$M46="Disagree",'6. Module 1 Readiness'!$N$23="Green"),$K183,IF('6. Module 1 Readiness'!$M46="N/A","",IF('6. Module 1 Readiness'!$M46="",""))))))))</f>
        <v>1</v>
      </c>
      <c r="F183" s="616">
        <v>1</v>
      </c>
      <c r="G183" s="616">
        <v>1</v>
      </c>
      <c r="H183" s="616">
        <v>2</v>
      </c>
      <c r="I183" s="616">
        <v>1</v>
      </c>
      <c r="J183" s="616">
        <v>3</v>
      </c>
      <c r="K183" s="616">
        <v>2</v>
      </c>
    </row>
    <row r="184" spans="1:11" ht="15" customHeight="1">
      <c r="A184" s="606" t="str">
        <f>IF('6. Module 1 Readiness'!$M47="N/A","N/A",IF('6. Module 1 Readiness'!$M47="","",IF('6. Module 1 Readiness'!$M47="Agree",'4. HIDE Calc Module 2_1'!$C$33,'4. HIDE Calc Module 2_1'!$E$33)))</f>
        <v xml:space="preserve">Clear understanding of storage provisioning requirements for performance and availability will be critical to building internal clouds and evaluating costs of external CSPs. </v>
      </c>
      <c r="B184" s="607" t="str">
        <f>IF(A184=0,"",A184)</f>
        <v xml:space="preserve">Clear understanding of storage provisioning requirements for performance and availability will be critical to building internal clouds and evaluating costs of external CSPs. </v>
      </c>
      <c r="C184" s="607" t="str">
        <f>IF('6. Module 1 Readiness'!$M47="N/A","N/A",IF('6. Module 1 Readiness'!$M47="","",IF('6. Module 1 Readiness'!$M47="Agree",'4. HIDE Calc Module 2_1'!$D$33,'4. HIDE Calc Module 2_1'!$F$33)))</f>
        <v xml:space="preserve">• Avoid moving this service to the cloud until the storage requirements are fully analyzed and understood. </v>
      </c>
      <c r="D184" s="607" t="str">
        <f>IF(C184=0,"",C184)</f>
        <v xml:space="preserve">• Avoid moving this service to the cloud until the storage requirements are fully analyzed and understood. </v>
      </c>
      <c r="E184" s="602">
        <f>IF(AND('6. Module 1 Readiness'!$M47="Agree",'6. Module 1 Readiness'!$N$23="Red"),$F184,IF(AND('6. Module 1 Readiness'!$M47="Disagree",'6. Module 1 Readiness'!$N$23="Red"),$G184,IF(AND('6. Module 1 Readiness'!$M47="Agree",'6. Module 1 Readiness'!$N$23="Yellow"),$H184,IF(AND('6. Module 1 Readiness'!$M47="Disagree",'6. Module 1 Readiness'!$N$23="Yellow"),$I184,IF(AND('6. Module 1 Readiness'!$M47="Agree",'6. Module 1 Readiness'!$N$23="Green"),$J184,IF(AND('6. Module 1 Readiness'!$M47="Disagree",'6. Module 1 Readiness'!$N$23="Green"),$K184,IF('6. Module 1 Readiness'!$M47="N/A","",IF('6. Module 1 Readiness'!$M47="",""))))))))</f>
        <v>1</v>
      </c>
      <c r="F184" s="602">
        <v>2</v>
      </c>
      <c r="G184" s="602">
        <v>1</v>
      </c>
      <c r="H184" s="602">
        <v>2</v>
      </c>
      <c r="I184" s="602">
        <v>1</v>
      </c>
      <c r="J184" s="602">
        <v>3</v>
      </c>
      <c r="K184" s="602">
        <v>2</v>
      </c>
    </row>
    <row r="185" spans="1:11" ht="15" customHeight="1">
      <c r="A185" s="606" t="str">
        <f>IF('6. Module 1 Readiness'!$M48="N/A","N/A",IF('6. Module 1 Readiness'!$M48="","",IF('6. Module 1 Readiness'!$M48="Agree",'4. HIDE Calc Module 2_1'!$C$34,'4. HIDE Calc Module 2_1'!$E$34)))</f>
        <v xml:space="preserve">Virtual abstraction is foundational to cloud. CPU, memory, and storage requirements need to be within the capacity bounds of virtual machines. </v>
      </c>
      <c r="B185" s="607" t="str">
        <f>IF(A185=0,"",A185)</f>
        <v xml:space="preserve">Virtual abstraction is foundational to cloud. CPU, memory, and storage requirements need to be within the capacity bounds of virtual machines. </v>
      </c>
      <c r="C185" s="607" t="str">
        <f>IF('6. Module 1 Readiness'!$M48="N/A","N/A",IF('6. Module 1 Readiness'!$M48="","",IF('6. Module 1 Readiness'!$M48="Agree",'4. HIDE Calc Module 2_1'!$D$34,'4. HIDE Calc Module 2_1'!$F$34)))</f>
        <v xml:space="preserve">• If the workloads associated with this service have not yet been evaluated for physical to virtual migration, you are not ready to move this service to an IaaS cloud. </v>
      </c>
      <c r="D185" s="607" t="str">
        <f>IF(C185=0,"",C185)</f>
        <v xml:space="preserve">• If the workloads associated with this service have not yet been evaluated for physical to virtual migration, you are not ready to move this service to an IaaS cloud. </v>
      </c>
      <c r="E185" s="616">
        <f>IF(AND('6. Module 1 Readiness'!$M48="Agree",'6. Module 1 Readiness'!$N$23="Red"),$F185,IF(AND('6. Module 1 Readiness'!$M48="Disagree",'6. Module 1 Readiness'!$N$23="Red"),$G185,IF(AND('6. Module 1 Readiness'!$M48="Agree",'6. Module 1 Readiness'!$N$23="Yellow"),$H185,IF(AND('6. Module 1 Readiness'!$M48="Disagree",'6. Module 1 Readiness'!$N$23="Yellow"),$I185,IF(AND('6. Module 1 Readiness'!$M48="Agree",'6. Module 1 Readiness'!$N$23="Green"),$J185,IF(AND('6. Module 1 Readiness'!$M48="Disagree",'6. Module 1 Readiness'!$N$23="Green"),$K185,IF('6. Module 1 Readiness'!$M48="N/A","",IF('6. Module 1 Readiness'!$M48="",""))))))))</f>
        <v>1</v>
      </c>
      <c r="F185" s="616">
        <v>2</v>
      </c>
      <c r="G185" s="616">
        <v>1</v>
      </c>
      <c r="H185" s="616">
        <v>3</v>
      </c>
      <c r="I185" s="616">
        <v>1</v>
      </c>
      <c r="J185" s="616">
        <v>3</v>
      </c>
      <c r="K185" s="616">
        <v>1</v>
      </c>
    </row>
    <row r="186" spans="1:11" ht="15" customHeight="1">
      <c r="A186" s="606" t="str">
        <f>IF('6. Module 1 Readiness'!$M49="N/A","N/A",IF('6. Module 1 Readiness'!$M49="","",IF('6. Module 1 Readiness'!$M49="Agree",'4. HIDE Calc Module 2_1'!$C$35,'4. HIDE Calc Module 2_1'!$E$35)))</f>
        <v xml:space="preserve">Specialized and proprietary components can be an impediment, or at least a complicating factor, for moving a service to the cloud. </v>
      </c>
      <c r="B186" s="607" t="str">
        <f>IF(A186=0,"",A186)</f>
        <v xml:space="preserve">Specialized and proprietary components can be an impediment, or at least a complicating factor, for moving a service to the cloud. </v>
      </c>
      <c r="C186" s="607" t="str">
        <f>IF('6. Module 1 Readiness'!$M49="N/A","N/A",IF('6. Module 1 Readiness'!$M49="","",IF('6. Module 1 Readiness'!$M49="Agree",'4. HIDE Calc Module 2_1'!$D$35,'4. HIDE Calc Module 2_1'!$F$35)))</f>
        <v xml:space="preserve">• Selecting "disagree" for this statement indicates the workload is a lower risk for moving to a cloud platform such as private or public IaaS. </v>
      </c>
      <c r="D186" s="607" t="str">
        <f>IF(C186=0,"",C186)</f>
        <v xml:space="preserve">• Selecting "disagree" for this statement indicates the workload is a lower risk for moving to a cloud platform such as private or public IaaS. </v>
      </c>
      <c r="E186" s="602">
        <f>IF(AND('6. Module 1 Readiness'!$M49="Agree",'6. Module 1 Readiness'!$N$23="Red"),$F186,IF(AND('6. Module 1 Readiness'!$M49="Disagree",'6. Module 1 Readiness'!$N$23="Red"),$G186,IF(AND('6. Module 1 Readiness'!$M49="Agree",'6. Module 1 Readiness'!$N$23="Yellow"),$H186,IF(AND('6. Module 1 Readiness'!$M49="Disagree",'6. Module 1 Readiness'!$N$23="Yellow"),$I186,IF(AND('6. Module 1 Readiness'!$M49="Agree",'6. Module 1 Readiness'!$N$23="Green"),$J186,IF(AND('6. Module 1 Readiness'!$M49="Disagree",'6. Module 1 Readiness'!$N$23="Green"),$K186,IF('6. Module 1 Readiness'!$M49="N/A","",IF('6. Module 1 Readiness'!$M49="",""))))))))</f>
        <v>2</v>
      </c>
      <c r="F186" s="602">
        <v>1</v>
      </c>
      <c r="G186" s="602">
        <v>2</v>
      </c>
      <c r="H186" s="602">
        <v>1</v>
      </c>
      <c r="I186" s="602">
        <v>3</v>
      </c>
      <c r="J186" s="602">
        <v>1</v>
      </c>
      <c r="K186" s="602">
        <v>3</v>
      </c>
    </row>
    <row r="187" spans="1:11" ht="15" customHeight="1">
      <c r="A187" s="606" t="str">
        <f>IF('6. Module 1 Readiness'!$M50="N/A","N/A",IF('6. Module 1 Readiness'!$M50="","",IF('6. Module 1 Readiness'!$M50="Agree",'4. HIDE Calc Module 2_1'!$C$36,'4. HIDE Calc Module 2_1'!$E$36)))</f>
        <v xml:space="preserve">Portability is particularly valuable in multi-cloud and hybrid situations. Service can be moved to where resource costs are lowest and security/availability are good enough. </v>
      </c>
      <c r="B187" s="607" t="str">
        <f>IF(A187=0,"",A187)</f>
        <v xml:space="preserve">Portability is particularly valuable in multi-cloud and hybrid situations. Service can be moved to where resource costs are lowest and security/availability are good enough. </v>
      </c>
      <c r="C187" s="607" t="str">
        <f>IF('6. Module 1 Readiness'!$M50="N/A","N/A",IF('6. Module 1 Readiness'!$M50="","",IF('6. Module 1 Readiness'!$M50="Agree",'4. HIDE Calc Module 2_1'!$D$36,'4. HIDE Calc Module 2_1'!$F$36)))</f>
        <v xml:space="preserve">• If the service does not have portability, it may be ready for a specific cloud -- internal private -- but will not have flexibility of location to vary on cost. </v>
      </c>
      <c r="D187" s="607" t="str">
        <f>IF(C187=0,"",C187)</f>
        <v xml:space="preserve">• If the service does not have portability, it may be ready for a specific cloud -- internal private -- but will not have flexibility of location to vary on cost. </v>
      </c>
      <c r="E187" s="616">
        <f>IF(AND('6. Module 1 Readiness'!$M50="Agree",'6. Module 1 Readiness'!$N$23="Red"),$F187,IF(AND('6. Module 1 Readiness'!$M50="Disagree",'6. Module 1 Readiness'!$N$23="Red"),$G187,IF(AND('6. Module 1 Readiness'!$M50="Agree",'6. Module 1 Readiness'!$N$23="Yellow"),$H187,IF(AND('6. Module 1 Readiness'!$M50="Disagree",'6. Module 1 Readiness'!$N$23="Yellow"),$I187,IF(AND('6. Module 1 Readiness'!$M50="Agree",'6. Module 1 Readiness'!$N$23="Green"),$J187,IF(AND('6. Module 1 Readiness'!$M50="Disagree",'6. Module 1 Readiness'!$N$23="Green"),$K187,IF('6. Module 1 Readiness'!$M50="N/A","",IF('6. Module 1 Readiness'!$M50="",""))))))))</f>
        <v>1</v>
      </c>
      <c r="F187" s="616">
        <v>2</v>
      </c>
      <c r="G187" s="616">
        <v>1</v>
      </c>
      <c r="H187" s="616">
        <v>2</v>
      </c>
      <c r="I187" s="616">
        <v>1</v>
      </c>
      <c r="J187" s="616">
        <v>3</v>
      </c>
      <c r="K187" s="616">
        <v>2</v>
      </c>
    </row>
    <row r="188" spans="1:11" ht="15" customHeight="1"/>
    <row r="189" spans="1:11" ht="15" customHeight="1">
      <c r="A189" s="593" t="s">
        <v>42</v>
      </c>
      <c r="B189" s="593" t="s">
        <v>43</v>
      </c>
      <c r="C189" s="594" t="s">
        <v>42</v>
      </c>
      <c r="D189" s="593" t="s">
        <v>44</v>
      </c>
      <c r="E189" s="595" t="s">
        <v>386</v>
      </c>
      <c r="F189" s="595" t="s">
        <v>387</v>
      </c>
      <c r="G189" s="595" t="s">
        <v>388</v>
      </c>
      <c r="H189" s="595" t="s">
        <v>389</v>
      </c>
      <c r="I189" s="595" t="s">
        <v>390</v>
      </c>
      <c r="J189" s="595" t="s">
        <v>391</v>
      </c>
      <c r="K189" s="595" t="s">
        <v>392</v>
      </c>
    </row>
    <row r="190" spans="1:11" ht="15" customHeight="1">
      <c r="A190" s="607" t="str">
        <f>IF('6. Module 1 Readiness'!$M$53="N/A","N/A",IF('6. Module 1 Readiness'!$M$53="","",IF('6. Module 1 Readiness'!$M$53="Agree",'4. HIDE Calc Module 2_1'!$C$39,'4. HIDE Calc Module 2_1'!$E$39)))</f>
        <v>Where the application "lives" should be immaterial for the maintenance of the application. "Not here" does not abrogate IT of its accountability for service and availability.</v>
      </c>
      <c r="B190" s="607" t="str">
        <f>IF(A190=0,"",A190)</f>
        <v>Where the application "lives" should be immaterial for the maintenance of the application. "Not here" does not abrogate IT of its accountability for service and availability.</v>
      </c>
      <c r="C190" s="607" t="str">
        <f>IF('6. Module 1 Readiness'!$M$53="N/A","N/A",IF('6. Module 1 Readiness'!$M$53="","",IF('6. Module 1 Readiness'!$M$53="Agree",'4. HIDE Calc Module 2_1'!$D$39,'4. HIDE Calc Module 2_1'!$F$39)))</f>
        <v xml:space="preserve">Moving an application to the cloud will not solve maintenance and management problems. Get your team trained up on procedures first. </v>
      </c>
      <c r="D190" s="607" t="str">
        <f>IF(C190=0,"",C190)</f>
        <v xml:space="preserve">Moving an application to the cloud will not solve maintenance and management problems. Get your team trained up on procedures first. </v>
      </c>
      <c r="E190" s="608">
        <f>IF(AND('6. Module 1 Readiness'!$M$53="Agree",'6. Module 1 Readiness'!$N$23="Red"),$F190,IF(AND('6. Module 1 Readiness'!$M$53="Disagree",'6. Module 1 Readiness'!$N$23="Red"),$G190,IF(AND('6. Module 1 Readiness'!$M$53="Agree",'6. Module 1 Readiness'!$N$23="Yellow"),$H190,IF(AND('6. Module 1 Readiness'!$M$53="Disagree",'6. Module 1 Readiness'!$N$23="Yellow"),$I190,IF(AND('6. Module 1 Readiness'!$M$53="Agree",'6. Module 1 Readiness'!$N$23="Green"),$J190,IF(AND('6. Module 1 Readiness'!$M$53="Disagree",'6. Module 1 Readiness'!$N$23="Green"),$K190,IF('6. Module 1 Readiness'!$M$53="N/A","",IF('6. Module 1 Readiness'!$M$53="",""))))))))</f>
        <v>1</v>
      </c>
      <c r="F190" s="608">
        <v>2</v>
      </c>
      <c r="G190" s="608">
        <v>1</v>
      </c>
      <c r="H190" s="608">
        <v>2</v>
      </c>
      <c r="I190" s="608">
        <v>1</v>
      </c>
      <c r="J190" s="608">
        <v>3</v>
      </c>
      <c r="K190" s="608">
        <v>2</v>
      </c>
    </row>
    <row r="191" spans="1:11" ht="15" customHeight="1">
      <c r="A191" s="607" t="str">
        <f>IF('6. Module 1 Readiness'!$M$54="N/A","N/A",IF('6. Module 1 Readiness'!$M$54="","",IF('6. Module 1 Readiness'!$M$54="Agree",'4. HIDE Calc Module 2_1'!$C$40,'4. HIDE Calc Module 2_1'!$E$40)))</f>
        <v xml:space="preserve">Success in adopting cloud solutions isn’t possible without a solid integration strategy. Integration skills and operational frameworks need to be in practice in advance of cloud adoption. </v>
      </c>
      <c r="B191" s="607" t="str">
        <f>IF(A191=0,"",A191)</f>
        <v xml:space="preserve">Success in adopting cloud solutions isn’t possible without a solid integration strategy. Integration skills and operational frameworks need to be in practice in advance of cloud adoption. </v>
      </c>
      <c r="C191" s="607" t="str">
        <f>IF('6. Module 1 Readiness'!$M$54="N/A","N/A",IF('6. Module 1 Readiness'!$M$54="","",IF('6. Module 1 Readiness'!$M$54="Agree",'4. HIDE Calc Module 2_1'!$D$40,'4. HIDE Calc Module 2_1'!$F$40)))</f>
        <v xml:space="preserve">Tend to your integration strategy first. Do not entertain externalizing this resource until the full implication of integration is evaluated. </v>
      </c>
      <c r="D191" s="607" t="str">
        <f>IF(C191=0,"",C191)</f>
        <v xml:space="preserve">Tend to your integration strategy first. Do not entertain externalizing this resource until the full implication of integration is evaluated. </v>
      </c>
      <c r="E191" s="608">
        <f>IF(AND('6. Module 1 Readiness'!$M$54="Agree",'6. Module 1 Readiness'!$N$23="Red"),$F191,IF(AND('6. Module 1 Readiness'!$M$54="Disagree",'6. Module 1 Readiness'!$N$23="Red"),$G191,IF(AND('6. Module 1 Readiness'!$M$54="Agree",'6. Module 1 Readiness'!$N$23="Yellow"),$H191,IF(AND('6. Module 1 Readiness'!$M$54="Disagree",'6. Module 1 Readiness'!$N$23="Yellow"),$I191,IF(AND('6. Module 1 Readiness'!$M$54="Agree",'6. Module 1 Readiness'!$N$23="Green"),$J191,IF(AND('6. Module 1 Readiness'!$M$54="Disagree",'6. Module 1 Readiness'!$N$23="Green"),$K191,IF('6. Module 1 Readiness'!$M$54="N/A","",IF('6. Module 1 Readiness'!$M$54="",""))))))))</f>
        <v>1</v>
      </c>
      <c r="F191" s="609">
        <v>1</v>
      </c>
      <c r="G191" s="609">
        <v>1</v>
      </c>
      <c r="H191" s="609">
        <v>2</v>
      </c>
      <c r="I191" s="609">
        <v>2</v>
      </c>
      <c r="J191" s="609">
        <v>3</v>
      </c>
      <c r="K191" s="609">
        <v>2</v>
      </c>
    </row>
    <row r="192" spans="1:11" ht="15" customHeight="1">
      <c r="A192" s="607" t="str">
        <f>IF('6. Module 1 Readiness'!$M$55="N/A","N/A",IF('6. Module 1 Readiness'!$M$55="","",IF('6. Module 1 Readiness'!$M$55="Agree",'4. HIDE Calc Module 2_1'!$C$41,'4. HIDE Calc Module 2_1'!$E$41)))</f>
        <v>An IT department that is not functioning as an internal managed service provider will need to change and develop new practices for a service paradigm.</v>
      </c>
      <c r="B192" s="607" t="str">
        <f>IF(A192=0,"",A192)</f>
        <v>An IT department that is not functioning as an internal managed service provider will need to change and develop new practices for a service paradigm.</v>
      </c>
      <c r="C192" s="607" t="str">
        <f>IF('6. Module 1 Readiness'!$M$55="N/A","N/A",IF('6. Module 1 Readiness'!$M$55="","",IF('6. Module 1 Readiness'!$M$55="Agree",'4. HIDE Calc Module 2_1'!$D$41,'4. HIDE Calc Module 2_1'!$F$41)))</f>
        <v xml:space="preserve">• Focus internal change efforts on becoming an internal service provider. 
• Look to how this application would fit in a catalog of services, with measurable provisioning and consumption. 
</v>
      </c>
      <c r="D192" s="607" t="str">
        <f>IF(C192=0,"",C192)</f>
        <v xml:space="preserve">• Focus internal change efforts on becoming an internal service provider. 
• Look to how this application would fit in a catalog of services, with measurable provisioning and consumption. 
</v>
      </c>
      <c r="E192" s="608">
        <f>IF(AND('6. Module 1 Readiness'!$M$55="Agree",'6. Module 1 Readiness'!$N$23="Red"),$F192,IF(AND('6. Module 1 Readiness'!$M$55="Disagree",'6. Module 1 Readiness'!$N$23="Red"),$G192,IF(AND('6. Module 1 Readiness'!$M$55="Agree",'6. Module 1 Readiness'!$N$23="Yellow"),$H192,IF(AND('6. Module 1 Readiness'!$M$55="Disagree",'6. Module 1 Readiness'!$N$23="Yellow"),$I192,IF(AND('6. Module 1 Readiness'!$M$55="Agree",'6. Module 1 Readiness'!$N$23="Green"),$J192,IF(AND('6. Module 1 Readiness'!$M$55="Disagree",'6. Module 1 Readiness'!$N$23="Green"),$K192,IF('6. Module 1 Readiness'!$M$55="N/A","",IF('6. Module 1 Readiness'!$M$55="",""))))))))</f>
        <v>1</v>
      </c>
      <c r="F192" s="608">
        <v>2</v>
      </c>
      <c r="G192" s="608">
        <v>1</v>
      </c>
      <c r="H192" s="608">
        <v>2</v>
      </c>
      <c r="I192" s="608">
        <v>2</v>
      </c>
      <c r="J192" s="608">
        <v>3</v>
      </c>
      <c r="K192" s="608">
        <v>2</v>
      </c>
    </row>
    <row r="193" spans="1:11" ht="15" customHeight="1"/>
    <row r="194" spans="1:11" ht="15" customHeight="1">
      <c r="A194" s="102"/>
      <c r="B194" s="102"/>
      <c r="C194" s="103"/>
      <c r="D194" s="102"/>
      <c r="E194" s="101"/>
      <c r="F194" s="101"/>
      <c r="G194" s="101"/>
      <c r="H194" s="101"/>
      <c r="I194" s="101"/>
      <c r="J194" s="101"/>
      <c r="K194" s="101"/>
    </row>
    <row r="195" spans="1:11" ht="15" customHeight="1">
      <c r="A195" s="296" t="s">
        <v>385</v>
      </c>
      <c r="B195" s="296">
        <f>B150+1</f>
        <v>5</v>
      </c>
    </row>
    <row r="196" spans="1:11" ht="15" customHeight="1">
      <c r="A196" s="593" t="s">
        <v>42</v>
      </c>
      <c r="B196" s="593" t="s">
        <v>43</v>
      </c>
      <c r="C196" s="594" t="s">
        <v>42</v>
      </c>
      <c r="D196" s="593" t="s">
        <v>44</v>
      </c>
      <c r="E196" s="595"/>
      <c r="F196" s="595"/>
      <c r="G196" s="595"/>
      <c r="H196" s="595"/>
      <c r="I196" s="595"/>
      <c r="J196" s="595"/>
      <c r="K196" s="595"/>
    </row>
    <row r="197" spans="1:11" ht="15" customHeight="1">
      <c r="A197" s="611"/>
      <c r="B197" s="611"/>
      <c r="C197" s="612"/>
      <c r="D197" s="611"/>
      <c r="E197" s="613"/>
      <c r="F197" s="613"/>
      <c r="G197" s="613"/>
      <c r="H197" s="613"/>
      <c r="I197" s="613"/>
      <c r="J197" s="613"/>
      <c r="K197" s="613"/>
    </row>
    <row r="198" spans="1:11" ht="15" customHeight="1">
      <c r="A198" s="596"/>
      <c r="B198" s="596"/>
      <c r="C198" s="597"/>
      <c r="D198" s="596"/>
      <c r="E198" s="614"/>
      <c r="F198" s="614"/>
      <c r="G198" s="614"/>
      <c r="H198" s="614"/>
      <c r="I198" s="614"/>
      <c r="J198" s="614"/>
      <c r="K198" s="599">
        <f>IF('6. Module 1 Readiness'!P20="Red",3,IF('6. Module 1 Readiness'!P20="Yellow",2,IF('6. Module 1 Readiness'!P20="Green",1)))</f>
        <v>2</v>
      </c>
    </row>
    <row r="199" spans="1:11" ht="15" customHeight="1">
      <c r="A199" s="596"/>
      <c r="B199" s="596"/>
      <c r="C199" s="597"/>
      <c r="D199" s="596"/>
      <c r="E199" s="614"/>
      <c r="F199" s="614"/>
      <c r="G199" s="614"/>
      <c r="H199" s="614"/>
      <c r="I199" s="614"/>
      <c r="J199" s="614"/>
      <c r="K199" s="599">
        <f>IF('6. Module 1 Readiness'!P21="Red",3,IF('6. Module 1 Readiness'!P21="Yellow",2,IF('6. Module 1 Readiness'!P21="Green",1)))</f>
        <v>3</v>
      </c>
    </row>
    <row r="200" spans="1:11" ht="15" customHeight="1">
      <c r="A200" s="596"/>
      <c r="B200" s="596"/>
      <c r="C200" s="597"/>
      <c r="D200" s="596"/>
      <c r="E200" s="614"/>
      <c r="F200" s="614"/>
      <c r="G200" s="614"/>
      <c r="H200" s="614"/>
      <c r="I200" s="614"/>
      <c r="J200" s="614"/>
      <c r="K200" s="599">
        <f>IF('6. Module 1 Readiness'!P22="Red",3,IF('6. Module 1 Readiness'!P22="Yellow",2,IF('6. Module 1 Readiness'!P22="Green",1)))</f>
        <v>2</v>
      </c>
    </row>
    <row r="201" spans="1:11" ht="15" customHeight="1">
      <c r="A201" s="600" t="str">
        <f>IF('6. Module 1 Readiness'!$O23="","",IF('6. Module 1 Readiness'!$O23="Important",'4. HIDE Calc Module 2_1'!$C$6,IF('6. Module 1 Readiness'!$O23="Serious",'4. HIDE Calc Module 2_1'!$C$7,IF('6. Module 1 Readiness'!$O23="Severe",'4. HIDE Calc Module 2_1'!$C$8))))</f>
        <v xml:space="preserve">Core mission-critical services are your last candidates for external cloud and internal virtualization. With data criticality high, it is likely that the security, availability, and performance requirements of the business are beyond what can be expected from the cloud. However, "cloud no" does not mean "cloud never." Some interim steps and actions are covered in the recommendations. </v>
      </c>
      <c r="B201" s="601" t="str">
        <f>IF(A201=0,"",A201)</f>
        <v xml:space="preserve">Core mission-critical services are your last candidates for external cloud and internal virtualization. With data criticality high, it is likely that the security, availability, and performance requirements of the business are beyond what can be expected from the cloud. However, "cloud no" does not mean "cloud never." Some interim steps and actions are covered in the recommendations. </v>
      </c>
      <c r="C201" s="601" t="str">
        <f>IF('6. Module 1 Readiness'!$O23="","",IF('6. Module 1 Readiness'!$O23="Important",'4. HIDE Calc Module 2_1'!$D$6,IF('6. Module 1 Readiness'!$O23="Serious",'4. HIDE Calc Module 2_1'!$D$7,IF('6. Module 1 Readiness'!$O23="Severe",'4. HIDE Calc Module 2_1'!$D$8))))</f>
        <v>• Make sure that this is truly a gold-level service. Many services are important to the enterprise but not core critical. Email, for example, may be very critically important to many but an email outage or lost data would not be catastrophic to production. If the service is really important but not core critical, select moderate criticality. 
• Look to internal cloud first for these workloads but only after all other workloads have been dealt with. Also complete the following: 
     o Careful cost analysis for feasibility of platform change. If the workload is on a proprietary system, it is not a foregone conclusion that it will be cheaper to move it to even an internally managed cloud. 
     o Performance/availability analysis and gold-level provisioning. Even within an internal cloud, these workloads likely will require special capacity (and not just be put into a general resource pool). 
• Look at all the dependencies of the service and explore the possibility of isolating the truly critical elements in a hybrid approach. For example, a critical database may be housed and maintained using traditional means but the other elements of the web application that queries the data are moved to the cloud. Integration/communication becomes a major issue for a hybrid approach.</v>
      </c>
      <c r="D201" s="601" t="str">
        <f>IF(C201=0,"",C201)</f>
        <v>• Make sure that this is truly a gold-level service. Many services are important to the enterprise but not core critical. Email, for example, may be very critically important to many but an email outage or lost data would not be catastrophic to production. If the service is really important but not core critical, select moderate criticality. 
• Look to internal cloud first for these workloads but only after all other workloads have been dealt with. Also complete the following: 
     o Careful cost analysis for feasibility of platform change. If the workload is on a proprietary system, it is not a foregone conclusion that it will be cheaper to move it to even an internally managed cloud. 
     o Performance/availability analysis and gold-level provisioning. Even within an internal cloud, these workloads likely will require special capacity (and not just be put into a general resource pool). 
• Look at all the dependencies of the service and explore the possibility of isolating the truly critical elements in a hybrid approach. For example, a critical database may be housed and maintained using traditional means but the other elements of the web application that queries the data are moved to the cloud. Integration/communication becomes a major issue for a hybrid approach.</v>
      </c>
      <c r="E201" s="615"/>
      <c r="F201" s="615"/>
      <c r="G201" s="615"/>
      <c r="H201" s="615"/>
      <c r="I201" s="615"/>
      <c r="J201" s="615"/>
      <c r="K201" s="602">
        <f>MAX($K198:$K200)</f>
        <v>3</v>
      </c>
    </row>
    <row r="202" spans="1:11" ht="15" customHeight="1">
      <c r="A202" s="603"/>
      <c r="B202" s="603"/>
      <c r="C202" s="603"/>
      <c r="D202" s="604"/>
      <c r="E202" s="605"/>
      <c r="F202" s="605"/>
      <c r="G202" s="605"/>
      <c r="H202" s="605"/>
      <c r="I202" s="605"/>
      <c r="J202" s="605"/>
      <c r="K202" s="605"/>
    </row>
    <row r="203" spans="1:11" ht="15" customHeight="1">
      <c r="A203" s="94"/>
      <c r="B203" s="94"/>
      <c r="C203" s="94"/>
      <c r="D203" s="100"/>
      <c r="E203" s="99"/>
      <c r="F203" s="99"/>
      <c r="G203" s="99"/>
      <c r="H203" s="99"/>
      <c r="I203" s="99"/>
      <c r="J203" s="99"/>
      <c r="K203" s="99"/>
    </row>
    <row r="204" spans="1:11" ht="15" customHeight="1">
      <c r="A204" s="94"/>
      <c r="B204" s="94"/>
      <c r="C204" s="94"/>
      <c r="D204" s="100"/>
      <c r="E204" s="99"/>
      <c r="F204" s="99"/>
      <c r="G204" s="99"/>
      <c r="H204" s="99"/>
      <c r="I204" s="99"/>
      <c r="J204" s="99"/>
      <c r="K204" s="99"/>
    </row>
    <row r="205" spans="1:11" ht="15" customHeight="1">
      <c r="A205" s="98"/>
      <c r="B205" s="98"/>
      <c r="C205" s="98"/>
      <c r="D205" s="97"/>
      <c r="E205" s="96"/>
      <c r="F205" s="96"/>
      <c r="G205" s="96"/>
      <c r="H205" s="96"/>
      <c r="I205" s="96"/>
      <c r="J205" s="96"/>
      <c r="K205" s="96"/>
    </row>
    <row r="206" spans="1:11" ht="15" customHeight="1">
      <c r="A206" s="91"/>
      <c r="B206" s="91"/>
      <c r="C206" s="93"/>
      <c r="D206" s="91"/>
      <c r="E206" s="91"/>
      <c r="F206" s="91"/>
      <c r="G206" s="91"/>
      <c r="H206" s="91"/>
      <c r="I206" s="91"/>
      <c r="J206" s="91"/>
      <c r="K206" s="91"/>
    </row>
    <row r="207" spans="1:11" ht="15" customHeight="1">
      <c r="A207" s="593" t="s">
        <v>42</v>
      </c>
      <c r="B207" s="593" t="s">
        <v>43</v>
      </c>
      <c r="C207" s="594" t="s">
        <v>42</v>
      </c>
      <c r="D207" s="593" t="s">
        <v>44</v>
      </c>
      <c r="E207" s="595" t="s">
        <v>386</v>
      </c>
      <c r="F207" s="595" t="s">
        <v>387</v>
      </c>
      <c r="G207" s="595" t="s">
        <v>388</v>
      </c>
      <c r="H207" s="595" t="s">
        <v>389</v>
      </c>
      <c r="I207" s="595" t="s">
        <v>390</v>
      </c>
      <c r="J207" s="595" t="s">
        <v>391</v>
      </c>
      <c r="K207" s="595" t="s">
        <v>392</v>
      </c>
    </row>
    <row r="208" spans="1:11" ht="15" customHeight="1">
      <c r="A208" s="606" t="str">
        <f>IF('6. Module 1 Readiness'!$O26="N/A","N/A",IF('6. Module 1 Readiness'!$O26="","",IF('6. Module 1 Readiness'!$O26="Agree",'4. HIDE Calc Module 2_1'!$C$15,'4. HIDE Calc Module 2_1'!$E$15)))</f>
        <v xml:space="preserve">When it comes to critical systems, the current process maturity for security management is an important starting point for discussion/negotiation with cloud service providers.  </v>
      </c>
      <c r="B208" s="607" t="str">
        <f>IF(A208=0,"",A208)</f>
        <v xml:space="preserve">When it comes to critical systems, the current process maturity for security management is an important starting point for discussion/negotiation with cloud service providers.  </v>
      </c>
      <c r="C208" s="607" t="str">
        <f>IF('6. Module 1 Readiness'!$O26="N/A","N/A",IF('6. Module 1 Readiness'!$O26="","",IF('6. Module 1 Readiness'!$O26="Agree",'4. HIDE Calc Module 2_1'!$D$15,'4. HIDE Calc Module 2_1'!$F$15)))</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D208" s="607" t="str">
        <f>IF(C208=0,"",C208)</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E208" s="616">
        <f>IF(AND('6. Module 1 Readiness'!$O26="Agree",'6. Module 1 Readiness'!$P$23="Red"),$F208,IF(AND('6. Module 1 Readiness'!$O26="Disagree",'6. Module 1 Readiness'!$P$23="Red"),$G208,IF(AND('6. Module 1 Readiness'!$O26="Agree",'6. Module 1 Readiness'!$P$23="Yellow"),$H208,IF(AND('6. Module 1 Readiness'!$O26="Disagree",'6. Module 1 Readiness'!$P$23="Yellow"),$I208,IF(AND('6. Module 1 Readiness'!$O26="Agree",'6. Module 1 Readiness'!$P$23="Green"),$J208,IF(AND('6. Module 1 Readiness'!$O26="Disagree",'6. Module 1 Readiness'!$P$23="Green"),$K208,IF('6. Module 1 Readiness'!$O26="N/A","",IF('6. Module 1 Readiness'!$O26="",""))))))))</f>
        <v>2</v>
      </c>
      <c r="F208" s="616">
        <v>2</v>
      </c>
      <c r="G208" s="616">
        <v>1</v>
      </c>
      <c r="H208" s="616">
        <v>2</v>
      </c>
      <c r="I208" s="616">
        <v>1</v>
      </c>
      <c r="J208" s="616">
        <v>3</v>
      </c>
      <c r="K208" s="616">
        <v>2</v>
      </c>
    </row>
    <row r="209" spans="1:11" ht="15" customHeight="1">
      <c r="A209" s="606" t="str">
        <f>IF('6. Module 1 Readiness'!$O27="N/A","N/A",IF('6. Module 1 Readiness'!$O27="","",IF('6. Module 1 Readiness'!$O27="Agree",'4. HIDE Calc Module 2_1'!$C$16,'4. HIDE Calc Module 2_1'!$E$16)))</f>
        <v xml:space="preserve">If the system and data are subject to specific legal and regulatory compliance, even if they are not highly critical, this will push up the requirements for a CSP and likely the cost of the solution.   </v>
      </c>
      <c r="B209" s="607" t="str">
        <f>IF(A209=0,"",A209)</f>
        <v xml:space="preserve">If the system and data are subject to specific legal and regulatory compliance, even if they are not highly critical, this will push up the requirements for a CSP and likely the cost of the solution.   </v>
      </c>
      <c r="C209" s="607" t="str">
        <f>IF('6. Module 1 Readiness'!$O27="N/A","N/A",IF('6. Module 1 Readiness'!$O27="","",IF('6. Module 1 Readiness'!$O27="Agree",'4. HIDE Calc Module 2_1'!$D$16,'4. HIDE Calc Module 2_1'!$F$16)))</f>
        <v xml:space="preserve">• Require potential CSP partners to demonstrate how they achieve, document, and attest to compliance with the regulation that you must comply (examples: HIPAA, CJIS, PCI). </v>
      </c>
      <c r="D209" s="607" t="str">
        <f>IF(C209=0,"",C209)</f>
        <v xml:space="preserve">• Require potential CSP partners to demonstrate how they achieve, document, and attest to compliance with the regulation that you must comply (examples: HIPAA, CJIS, PCI). </v>
      </c>
      <c r="E209" s="602">
        <f>IF(AND('6. Module 1 Readiness'!$O27="Agree",'6. Module 1 Readiness'!$P$23="Red"),$F209,IF(AND('6. Module 1 Readiness'!$O27="Disagree",'6. Module 1 Readiness'!$P$23="Red"),$G209,IF(AND('6. Module 1 Readiness'!$O27="Agree",'6. Module 1 Readiness'!$P$23="Yellow"),$H209,IF(AND('6. Module 1 Readiness'!$O27="Disagree",'6. Module 1 Readiness'!$P$23="Yellow"),$I209,IF(AND('6. Module 1 Readiness'!$O27="Agree",'6. Module 1 Readiness'!$P$23="Green"),$J209,IF(AND('6. Module 1 Readiness'!$O27="Disagree",'6. Module 1 Readiness'!$P$23="Green"),$K209,IF('6. Module 1 Readiness'!$O27="N/A","",IF('6. Module 1 Readiness'!$O27="",""))))))))</f>
        <v>1</v>
      </c>
      <c r="F209" s="602">
        <v>1</v>
      </c>
      <c r="G209" s="602">
        <v>1</v>
      </c>
      <c r="H209" s="602">
        <v>2</v>
      </c>
      <c r="I209" s="602">
        <v>2</v>
      </c>
      <c r="J209" s="602">
        <v>3</v>
      </c>
      <c r="K209" s="602">
        <v>2</v>
      </c>
    </row>
    <row r="210" spans="1:11" ht="15" customHeight="1">
      <c r="A210" s="606" t="str">
        <f>IF('6. Module 1 Readiness'!$O28="N/A","N/A",IF('6. Module 1 Readiness'!$O28="","",IF('6. Module 1 Readiness'!$O28="Agree",'4. HIDE Calc Module 2_1'!$C$17,'4. HIDE Calc Module 2_1'!$E$17)))</f>
        <v xml:space="preserve">Access management is key to both security and service management for the end user. If privilege-based access is a requirement for the service, you will need to integrate cloud access with your authentication system.  </v>
      </c>
      <c r="B210" s="607" t="str">
        <f>IF(A210=0,"",A210)</f>
        <v xml:space="preserve">Access management is key to both security and service management for the end user. If privilege-based access is a requirement for the service, you will need to integrate cloud access with your authentication system.  </v>
      </c>
      <c r="C210" s="607" t="str">
        <f>IF('6. Module 1 Readiness'!$O28="N/A","N/A",IF('6. Module 1 Readiness'!$O28="","",IF('6. Module 1 Readiness'!$O28="Agree",'4. HIDE Calc Module 2_1'!$D$17,'4. HIDE Calc Module 2_1'!$F$17)))</f>
        <v xml:space="preserve">• Do not proceed until the costs of multiple access regimes (in security risk and service) has been accurately assessed. 
• Review how cloud services provide access granularity and authentication. Is this good enough for the service being considered?  </v>
      </c>
      <c r="D210" s="607" t="str">
        <f>IF(C210=0,"",C210)</f>
        <v xml:space="preserve">• Do not proceed until the costs of multiple access regimes (in security risk and service) has been accurately assessed. 
• Review how cloud services provide access granularity and authentication. Is this good enough for the service being considered?  </v>
      </c>
      <c r="E210" s="616">
        <f>IF(AND('6. Module 1 Readiness'!$O28="Agree",'6. Module 1 Readiness'!$P$23="Red"),$F210,IF(AND('6. Module 1 Readiness'!$O28="Disagree",'6. Module 1 Readiness'!$P$23="Red"),$G210,IF(AND('6. Module 1 Readiness'!$O28="Agree",'6. Module 1 Readiness'!$P$23="Yellow"),$H210,IF(AND('6. Module 1 Readiness'!$O28="Disagree",'6. Module 1 Readiness'!$P$23="Yellow"),$I210,IF(AND('6. Module 1 Readiness'!$O28="Agree",'6. Module 1 Readiness'!$P$23="Green"),$J210,IF(AND('6. Module 1 Readiness'!$O28="Disagree",'6. Module 1 Readiness'!$P$23="Green"),$K210,IF('6. Module 1 Readiness'!$O28="N/A","",IF('6. Module 1 Readiness'!$O28="",""))))))))</f>
        <v>1</v>
      </c>
      <c r="F210" s="616">
        <v>2</v>
      </c>
      <c r="G210" s="616">
        <v>1</v>
      </c>
      <c r="H210" s="616">
        <v>2</v>
      </c>
      <c r="I210" s="616">
        <v>2</v>
      </c>
      <c r="J210" s="616">
        <v>3</v>
      </c>
      <c r="K210" s="616">
        <v>2</v>
      </c>
    </row>
    <row r="211" spans="1:11" ht="15" customHeight="1">
      <c r="A211" s="606" t="str">
        <f>IF('6. Module 1 Readiness'!$O29="N/A","N/A",IF('6. Module 1 Readiness'!$O29="","",IF('6. Module 1 Readiness'!$O29="Agree",'4. HIDE Calc Module 2_1'!$C$18,'4. HIDE Calc Module 2_1'!$E$18)))</f>
        <v xml:space="preserve">Data location and encryption may be stringently spelled out by compliance requirements. Even those not under legal compliance strictures will likely want assurances around the encryption of data both in transit and at rest.    </v>
      </c>
      <c r="B211" s="607" t="str">
        <f>IF(A211=0,"",A211)</f>
        <v xml:space="preserve">Data location and encryption may be stringently spelled out by compliance requirements. Even those not under legal compliance strictures will likely want assurances around the encryption of data both in transit and at rest.    </v>
      </c>
      <c r="C211" s="607" t="str">
        <f>IF('6. Module 1 Readiness'!$O29="N/A","N/A",IF('6. Module 1 Readiness'!$O29="","",IF('6. Module 1 Readiness'!$O29="Agree",'4. HIDE Calc Module 2_1'!$D$18,'4. HIDE Calc Module 2_1'!$F$18)))</f>
        <v xml:space="preserve">• If encryption is not required for data to meet compliance, review whether it is needed to meet the CIA requirements of the service. 
• Look for at rest encryption requirements for sensitive data. This is particularly important for cloud storage such as a cloud-based archive. </v>
      </c>
      <c r="D211" s="607" t="str">
        <f>IF(C211=0,"",C211)</f>
        <v xml:space="preserve">• If encryption is not required for data to meet compliance, review whether it is needed to meet the CIA requirements of the service. 
• Look for at rest encryption requirements for sensitive data. This is particularly important for cloud storage such as a cloud-based archive. </v>
      </c>
      <c r="E211" s="602">
        <f>IF(AND('6. Module 1 Readiness'!$O29="Agree",'6. Module 1 Readiness'!$P$23="Red"),$F211,IF(AND('6. Module 1 Readiness'!$O29="Disagree",'6. Module 1 Readiness'!$P$23="Red"),$G211,IF(AND('6. Module 1 Readiness'!$O29="Agree",'6. Module 1 Readiness'!$P$23="Yellow"),$H211,IF(AND('6. Module 1 Readiness'!$O29="Disagree",'6. Module 1 Readiness'!$P$23="Yellow"),$I211,IF(AND('6. Module 1 Readiness'!$O29="Agree",'6. Module 1 Readiness'!$P$23="Green"),$J211,IF(AND('6. Module 1 Readiness'!$O29="Disagree",'6. Module 1 Readiness'!$P$23="Green"),$K211,IF('6. Module 1 Readiness'!$O29="N/A","",IF('6. Module 1 Readiness'!$O29="",""))))))))</f>
        <v>1</v>
      </c>
      <c r="F211" s="602">
        <v>1</v>
      </c>
      <c r="G211" s="602">
        <v>1</v>
      </c>
      <c r="H211" s="602">
        <v>2</v>
      </c>
      <c r="I211" s="602">
        <v>1</v>
      </c>
      <c r="J211" s="602">
        <v>3</v>
      </c>
      <c r="K211" s="602">
        <v>2</v>
      </c>
    </row>
    <row r="212" spans="1:11" ht="15" customHeight="1">
      <c r="A212" s="606" t="str">
        <f>IF('6. Module 1 Readiness'!$O30="N/A","N/A",IF('6. Module 1 Readiness'!$O30="","",IF('6. Module 1 Readiness'!$O30="Agree",'4. HIDE Calc Module 2_1'!$C$19,'4. HIDE Calc Module 2_1'!$E$19)))</f>
        <v xml:space="preserve">Under rules of civil procedures, for example, the enterprise must be able to reasonably expedite the discovery of specific data of which it has "possession, custody, or control." This can become problematic if data is in the cloud.  </v>
      </c>
      <c r="B212" s="607" t="str">
        <f>IF(A212=0,"",A212)</f>
        <v xml:space="preserve">Under rules of civil procedures, for example, the enterprise must be able to reasonably expedite the discovery of specific data of which it has "possession, custody, or control." This can become problematic if data is in the cloud.  </v>
      </c>
      <c r="C212" s="607" t="str">
        <f>IF('6. Module 1 Readiness'!$O30="N/A","N/A",IF('6. Module 1 Readiness'!$O30="","",IF('6. Module 1 Readiness'!$O30="Agree",'4. HIDE Calc Module 2_1'!$D$19,'4. HIDE Calc Module 2_1'!$F$19)))</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D212" s="607" t="str">
        <f>IF(C212=0,"",C212)</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E212" s="616">
        <f>IF(AND('6. Module 1 Readiness'!$O30="Agree",'6. Module 1 Readiness'!$P$23="Red"),$F212,IF(AND('6. Module 1 Readiness'!$O30="Disagree",'6. Module 1 Readiness'!$P$23="Red"),$G212,IF(AND('6. Module 1 Readiness'!$O30="Agree",'6. Module 1 Readiness'!$P$23="Yellow"),$H212,IF(AND('6. Module 1 Readiness'!$O30="Disagree",'6. Module 1 Readiness'!$P$23="Yellow"),$I212,IF(AND('6. Module 1 Readiness'!$O30="Agree",'6. Module 1 Readiness'!$P$23="Green"),$J212,IF(AND('6. Module 1 Readiness'!$O30="Disagree",'6. Module 1 Readiness'!$P$23="Green"),$K212,IF('6. Module 1 Readiness'!$O30="N/A","",IF('6. Module 1 Readiness'!$O30="",""))))))))</f>
        <v>1</v>
      </c>
      <c r="F212" s="616">
        <v>1</v>
      </c>
      <c r="G212" s="616">
        <v>1</v>
      </c>
      <c r="H212" s="616">
        <v>2</v>
      </c>
      <c r="I212" s="616">
        <v>1</v>
      </c>
      <c r="J212" s="616">
        <v>3</v>
      </c>
      <c r="K212" s="616">
        <v>2</v>
      </c>
    </row>
    <row r="213" spans="1:11" ht="15" customHeight="1">
      <c r="A213" s="91"/>
      <c r="B213" s="91"/>
      <c r="C213" s="93"/>
      <c r="D213" s="91"/>
      <c r="E213" s="92"/>
      <c r="F213" s="91"/>
      <c r="G213" s="91"/>
      <c r="H213" s="91"/>
      <c r="I213" s="91"/>
      <c r="J213" s="91"/>
      <c r="K213" s="91"/>
    </row>
    <row r="214" spans="1:11" ht="15" customHeight="1">
      <c r="A214" s="593" t="s">
        <v>42</v>
      </c>
      <c r="B214" s="593" t="s">
        <v>43</v>
      </c>
      <c r="C214" s="594" t="s">
        <v>42</v>
      </c>
      <c r="D214" s="593" t="s">
        <v>44</v>
      </c>
      <c r="E214" s="610"/>
      <c r="F214" s="610"/>
      <c r="G214" s="610"/>
      <c r="H214" s="610"/>
      <c r="I214" s="610"/>
      <c r="J214" s="610"/>
      <c r="K214" s="610"/>
    </row>
    <row r="215" spans="1:11" ht="15" customHeight="1">
      <c r="A215" s="606" t="str">
        <f>IF('6. Module 1 Readiness'!$O33="N/A","N/A",IF('6. Module 1 Readiness'!$O33="","",IF('6. Module 1 Readiness'!$O33="Agree",'4. HIDE Calc Module 2_1'!$C$21,'4. HIDE Calc Module 2_1'!$E$21)))</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B215" s="607" t="str">
        <f>IF(A215=0,"",A215)</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C215" s="607" t="str">
        <f>IF('6. Module 1 Readiness'!$O33="N/A","N/A",IF('6. Module 1 Readiness'!$O33="","",IF('6. Module 1 Readiness'!$O33="Agree",'4. HIDE Calc Module 2_1'!$D$21,'4. HIDE Calc Module 2_1'!$F$21)))</f>
        <v xml:space="preserve">• Establish availability and restore time requirements based on a minimum requirement of the current service provisioning. 
• Be sure to consider if the service is currently over-provisioned. This is why you should focus on minimum requirements. </v>
      </c>
      <c r="D215" s="607" t="str">
        <f>IF(C215=0,"",C215)</f>
        <v xml:space="preserve">• Establish availability and restore time requirements based on a minimum requirement of the current service provisioning. 
• Be sure to consider if the service is currently over-provisioned. This is why you should focus on minimum requirements. </v>
      </c>
      <c r="E215" s="602">
        <f>IF(AND('6. Module 1 Readiness'!$O33="Agree",'6. Module 1 Readiness'!$P$23="Red"),$F215,IF(AND('6. Module 1 Readiness'!$O33="Disagree",'6. Module 1 Readiness'!$P$23="Red"),$G215,IF(AND('6. Module 1 Readiness'!$O33="Agree",'6. Module 1 Readiness'!$P$23="Yellow"),$H215,IF(AND('6. Module 1 Readiness'!$O33="Disagree",'6. Module 1 Readiness'!$P$23="Yellow"),$I215,IF(AND('6. Module 1 Readiness'!$O33="Agree",'6. Module 1 Readiness'!$P$23="Green"),$J215,IF(AND('6. Module 1 Readiness'!$O33="Disagree",'6. Module 1 Readiness'!$P$23="Green"),$K215,IF('6. Module 1 Readiness'!$O33="N/A","",IF('6. Module 1 Readiness'!$O33="",""))))))))</f>
        <v>2</v>
      </c>
      <c r="F215" s="602">
        <v>2</v>
      </c>
      <c r="G215" s="602">
        <v>1</v>
      </c>
      <c r="H215" s="602">
        <v>3</v>
      </c>
      <c r="I215" s="602">
        <v>1</v>
      </c>
      <c r="J215" s="602">
        <v>3</v>
      </c>
      <c r="K215" s="602">
        <v>2</v>
      </c>
    </row>
    <row r="216" spans="1:11" ht="15" customHeight="1">
      <c r="A216" s="606" t="str">
        <f>IF('6. Module 1 Readiness'!$O34="N/A","N/A",IF('6. Module 1 Readiness'!$O34="","",IF('6. Module 1 Readiness'!$O34="Agree",'4. HIDE Calc Module 2_1'!$C$22,'4. HIDE Calc Module 2_1'!$E$22)))</f>
        <v xml:space="preserve">If IT is to be a service broker, it must have policies and procedures to be a service intermediary between the CSP and the consumer of the service. An external CSP SLA that only quotes an uptime figure and compensatory credits is useless to the consumer when the service goes away. </v>
      </c>
      <c r="B216" s="607" t="str">
        <f>IF(A216=0,"",A216)</f>
        <v xml:space="preserve">If IT is to be a service broker, it must have policies and procedures to be a service intermediary between the CSP and the consumer of the service. An external CSP SLA that only quotes an uptime figure and compensatory credits is useless to the consumer when the service goes away. </v>
      </c>
      <c r="C216" s="607" t="str">
        <f>IF('6. Module 1 Readiness'!$O34="N/A","N/A",IF('6. Module 1 Readiness'!$O34="","",IF('6. Module 1 Readiness'!$O34="Agree",'4. HIDE Calc Module 2_1'!$D$22,'4. HIDE Calc Module 2_1'!$F$22)))</f>
        <v>• Ascertain the role that internal IT will play in service delivery (for example, network speed and availability).
• Document service plans, if not full SLAs, that specify how the service will be monitored and who will handle communication and remediation in case of a problem.</v>
      </c>
      <c r="D216" s="607" t="str">
        <f>IF(C216=0,"",C216)</f>
        <v>• Ascertain the role that internal IT will play in service delivery (for example, network speed and availability).
• Document service plans, if not full SLAs, that specify how the service will be monitored and who will handle communication and remediation in case of a problem.</v>
      </c>
      <c r="E216" s="616">
        <f>IF(AND('6. Module 1 Readiness'!$O34="Agree",'6. Module 1 Readiness'!$P$23="Red"),$F216,IF(AND('6. Module 1 Readiness'!$O34="Disagree",'6. Module 1 Readiness'!$P$23="Red"),$G216,IF(AND('6. Module 1 Readiness'!$O34="Agree",'6. Module 1 Readiness'!$P$23="Yellow"),$H216,IF(AND('6. Module 1 Readiness'!$O34="Disagree",'6. Module 1 Readiness'!$P$23="Yellow"),$I216,IF(AND('6. Module 1 Readiness'!$O34="Agree",'6. Module 1 Readiness'!$P$23="Green"),$J216,IF(AND('6. Module 1 Readiness'!$O34="Disagree",'6. Module 1 Readiness'!$P$23="Green"),$K216,IF('6. Module 1 Readiness'!$O34="N/A","",IF('6. Module 1 Readiness'!$O34="",""))))))))</f>
        <v>1</v>
      </c>
      <c r="F216" s="616">
        <v>2</v>
      </c>
      <c r="G216" s="616">
        <v>1</v>
      </c>
      <c r="H216" s="616">
        <v>3</v>
      </c>
      <c r="I216" s="616">
        <v>1</v>
      </c>
      <c r="J216" s="616">
        <v>3</v>
      </c>
      <c r="K216" s="616">
        <v>2</v>
      </c>
    </row>
    <row r="217" spans="1:11" ht="15" customHeight="1">
      <c r="A217" s="606" t="str">
        <f>IF('6. Module 1 Readiness'!$O35="N/A","N/A",IF('6. Module 1 Readiness'!$O35="","",IF('6. Module 1 Readiness'!$O35="Agree",'4. HIDE Calc Module 2_1'!$C$23,'4. HIDE Calc Module 2_1'!$E$23)))</f>
        <v xml:space="preserve">Availability is not the only measure of service. Some services, such as transactional services, are performance sensitive. A clear idea of business expectations is an important first step. </v>
      </c>
      <c r="B217" s="607" t="str">
        <f>IF(A217=0,"",A217)</f>
        <v xml:space="preserve">Availability is not the only measure of service. Some services, such as transactional services, are performance sensitive. A clear idea of business expectations is an important first step. </v>
      </c>
      <c r="C217" s="607" t="str">
        <f>IF('6. Module 1 Readiness'!$O35="N/A","N/A",IF('6. Module 1 Readiness'!$O35="","",IF('6. Module 1 Readiness'!$O35="Agree",'4. HIDE Calc Module 2_1'!$D$23,'4. HIDE Calc Module 2_1'!$F$23)))</f>
        <v>• Make performance monitoring a part of CSP management.
•  Select CSPs that surface end-to-end performance metrics and make them available for ongoing customer monitoring. 
•  Be sure to include the entire service chain in performance monitoring (not just the hosting CSP).</v>
      </c>
      <c r="D217" s="607" t="str">
        <f>IF(C217=0,"",C217)</f>
        <v>• Make performance monitoring a part of CSP management.
•  Select CSPs that surface end-to-end performance metrics and make them available for ongoing customer monitoring. 
•  Be sure to include the entire service chain in performance monitoring (not just the hosting CSP).</v>
      </c>
      <c r="E217" s="602">
        <f>IF(AND('6. Module 1 Readiness'!$O35="Agree",'6. Module 1 Readiness'!$P$23="Red"),$F217,IF(AND('6. Module 1 Readiness'!$O35="Disagree",'6. Module 1 Readiness'!$P$23="Red"),$G217,IF(AND('6. Module 1 Readiness'!$O35="Agree",'6. Module 1 Readiness'!$P$23="Yellow"),$H217,IF(AND('6. Module 1 Readiness'!$O35="Disagree",'6. Module 1 Readiness'!$P$23="Yellow"),$I217,IF(AND('6. Module 1 Readiness'!$O35="Agree",'6. Module 1 Readiness'!$P$23="Green"),$J217,IF(AND('6. Module 1 Readiness'!$O35="Disagree",'6. Module 1 Readiness'!$P$23="Green"),$K217,IF('6. Module 1 Readiness'!$O35="N/A","",IF('6. Module 1 Readiness'!$O35="",""))))))))</f>
        <v>2</v>
      </c>
      <c r="F217" s="602">
        <v>2</v>
      </c>
      <c r="G217" s="602">
        <v>1</v>
      </c>
      <c r="H217" s="602">
        <v>2</v>
      </c>
      <c r="I217" s="602">
        <v>2</v>
      </c>
      <c r="J217" s="602">
        <v>2</v>
      </c>
      <c r="K217" s="602">
        <v>3</v>
      </c>
    </row>
    <row r="218" spans="1:11" ht="15" customHeight="1">
      <c r="A218" s="606" t="str">
        <f>IF('6. Module 1 Readiness'!$O36="N/A","N/A",IF('6. Module 1 Readiness'!$O36="","",IF('6. Module 1 Readiness'!$O36="Agree",'4. HIDE Calc Module 2_1'!$C$24,'4. HIDE Calc Module 2_1'!$E$24)))</f>
        <v>N/A</v>
      </c>
      <c r="B218" s="607" t="str">
        <f>IF(A218=0,"",A218)</f>
        <v>N/A</v>
      </c>
      <c r="C218" s="607" t="str">
        <f>IF('6. Module 1 Readiness'!$O36="N/A","N/A",IF('6. Module 1 Readiness'!$O36="","",IF('6. Module 1 Readiness'!$O36="Agree",'4. HIDE Calc Module 2_1'!$D$24,'4. HIDE Calc Module 2_1'!$F$24)))</f>
        <v>N/A</v>
      </c>
      <c r="D218" s="607" t="str">
        <f>IF(C218=0,"",C218)</f>
        <v>N/A</v>
      </c>
      <c r="E218" s="616" t="str">
        <f>IF(AND('6. Module 1 Readiness'!$O36="Agree",'6. Module 1 Readiness'!$P$23="Red"),$F218,IF(AND('6. Module 1 Readiness'!$O36="Disagree",'6. Module 1 Readiness'!$P$23="Red"),$G218,IF(AND('6. Module 1 Readiness'!$O36="Agree",'6. Module 1 Readiness'!$P$23="Yellow"),$H218,IF(AND('6. Module 1 Readiness'!$O36="Disagree",'6. Module 1 Readiness'!$P$23="Yellow"),$I218,IF(AND('6. Module 1 Readiness'!$O36="Agree",'6. Module 1 Readiness'!$P$23="Green"),$J218,IF(AND('6. Module 1 Readiness'!$O36="Disagree",'6. Module 1 Readiness'!$P$23="Green"),$K218,IF('6. Module 1 Readiness'!$O36="N/A","",IF('6. Module 1 Readiness'!$O36="",""))))))))</f>
        <v/>
      </c>
      <c r="F218" s="616">
        <v>2</v>
      </c>
      <c r="G218" s="616">
        <v>1</v>
      </c>
      <c r="H218" s="616">
        <v>3</v>
      </c>
      <c r="I218" s="616">
        <v>1</v>
      </c>
      <c r="J218" s="616">
        <v>3</v>
      </c>
      <c r="K218" s="616">
        <v>2</v>
      </c>
    </row>
    <row r="219" spans="1:11" ht="15" customHeight="1">
      <c r="A219" s="95"/>
      <c r="B219" s="94"/>
      <c r="C219" s="94"/>
      <c r="D219" s="94"/>
      <c r="E219" s="92"/>
      <c r="F219" s="92"/>
      <c r="G219" s="92"/>
      <c r="H219" s="92"/>
      <c r="I219" s="92"/>
      <c r="J219" s="92"/>
      <c r="K219" s="92"/>
    </row>
    <row r="220" spans="1:11" ht="15" customHeight="1">
      <c r="A220" s="593" t="s">
        <v>42</v>
      </c>
      <c r="B220" s="593" t="s">
        <v>43</v>
      </c>
      <c r="C220" s="594" t="s">
        <v>42</v>
      </c>
      <c r="D220" s="593" t="s">
        <v>44</v>
      </c>
      <c r="E220" s="610"/>
      <c r="F220" s="610"/>
      <c r="G220" s="610"/>
      <c r="H220" s="610"/>
      <c r="I220" s="610"/>
      <c r="J220" s="610"/>
      <c r="K220" s="610"/>
    </row>
    <row r="221" spans="1:11" ht="15" customHeight="1">
      <c r="A221" s="606" t="str">
        <f>IF('6. Module 1 Readiness'!$O39="N/A","N/A",IF('6. Module 1 Readiness'!$O39="","",IF('6. Module 1 Readiness'!$O39="Agree",'4. HIDE Calc Module 2_1'!$C$26,'4. HIDE Calc Module 2_1'!$E$26)))</f>
        <v>If integration is a key requirement, proceed with caution. Is there already an application integration strategy in place?</v>
      </c>
      <c r="B221" s="607" t="str">
        <f>IF(A221=0,"",A221)</f>
        <v>If integration is a key requirement, proceed with caution. Is there already an application integration strategy in place?</v>
      </c>
      <c r="C221" s="607" t="str">
        <f>IF('6. Module 1 Readiness'!$O39="N/A","N/A",IF('6. Module 1 Readiness'!$O39="","",IF('6. Module 1 Readiness'!$O39="Agree",'4. HIDE Calc Module 2_1'!$D$26,'4. HIDE Calc Module 2_1'!$F$26)))</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D221" s="607" t="str">
        <f>IF(C221=0,"",C221)</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E221" s="602">
        <f>IF(AND('6. Module 1 Readiness'!$O39="Agree",'6. Module 1 Readiness'!$P$23="Red"),$F221,IF(AND('6. Module 1 Readiness'!$O39="Disagree",'6. Module 1 Readiness'!$P$23="Red"),$G221,IF(AND('6. Module 1 Readiness'!$O39="Agree",'6. Module 1 Readiness'!$P$23="Yellow"),$H221,IF(AND('6. Module 1 Readiness'!$O39="Disagree",'6. Module 1 Readiness'!$P$23="Yellow"),$I221,IF(AND('6. Module 1 Readiness'!$O39="Agree",'6. Module 1 Readiness'!$P$23="Green"),$J221,IF(AND('6. Module 1 Readiness'!$O39="Disagree",'6. Module 1 Readiness'!$P$23="Green"),$K221,IF('6. Module 1 Readiness'!$O39="N/A","",IF('6. Module 1 Readiness'!$O39="",""))))))))</f>
        <v>1</v>
      </c>
      <c r="F221" s="602">
        <v>1</v>
      </c>
      <c r="G221" s="602">
        <v>2</v>
      </c>
      <c r="H221" s="602">
        <v>2</v>
      </c>
      <c r="I221" s="602">
        <v>3</v>
      </c>
      <c r="J221" s="602">
        <v>3</v>
      </c>
      <c r="K221" s="602">
        <v>2</v>
      </c>
    </row>
    <row r="222" spans="1:11" ht="15" customHeight="1">
      <c r="A222" s="606" t="str">
        <f>IF('6. Module 1 Readiness'!$O40="N/A","N/A",IF('6. Module 1 Readiness'!$O40="","",IF('6. Module 1 Readiness'!$O40="Agree",'4. HIDE Calc Module 2_1'!$C$27,'4. HIDE Calc Module 2_1'!$E$27)))</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B222" s="607" t="str">
        <f>IF(A222=0,"",A222)</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C222" s="607" t="str">
        <f>IF('6. Module 1 Readiness'!$O40="N/A","N/A",IF('6. Module 1 Readiness'!$O40="","",IF('6. Module 1 Readiness'!$O40="Agree",'4. HIDE Calc Module 2_1'!$D$27,'4. HIDE Calc Module 2_1'!$F$27)))</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D222" s="607" t="str">
        <f>IF(C222=0,"",C222)</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E222" s="616">
        <f>IF(AND('6. Module 1 Readiness'!$O40="Agree",'6. Module 1 Readiness'!$P$23="Red"),$F222,IF(AND('6. Module 1 Readiness'!$O40="Disagree",'6. Module 1 Readiness'!$P$23="Red"),$G222,IF(AND('6. Module 1 Readiness'!$O40="Agree",'6. Module 1 Readiness'!$P$23="Yellow"),$H222,IF(AND('6. Module 1 Readiness'!$O40="Disagree",'6. Module 1 Readiness'!$P$23="Yellow"),$I222,IF(AND('6. Module 1 Readiness'!$O40="Agree",'6. Module 1 Readiness'!$P$23="Green"),$J222,IF(AND('6. Module 1 Readiness'!$O40="Disagree",'6. Module 1 Readiness'!$P$23="Green"),$K222,IF('6. Module 1 Readiness'!$O40="N/A","",IF('6. Module 1 Readiness'!$O40="",""))))))))</f>
        <v>1</v>
      </c>
      <c r="F222" s="616">
        <v>1</v>
      </c>
      <c r="G222" s="616">
        <v>2</v>
      </c>
      <c r="H222" s="616">
        <v>2</v>
      </c>
      <c r="I222" s="616">
        <v>3</v>
      </c>
      <c r="J222" s="616">
        <v>3</v>
      </c>
      <c r="K222" s="616">
        <v>2</v>
      </c>
    </row>
    <row r="223" spans="1:11" ht="15" customHeight="1">
      <c r="A223" s="606" t="str">
        <f>IF('6. Module 1 Readiness'!$O41="N/A","N/A",IF('6. Module 1 Readiness'!$O41="","",IF('6. Module 1 Readiness'!$O41="Agree",'4. HIDE Calc Module 2_1'!$C$28,'4. HIDE Calc Module 2_1'!$E$28)))</f>
        <v xml:space="preserve">Integration can be greatly enhanced if two applications speak the same language and adhere to standard APIs. Heavily customized apps written with legacy languages require specialized work for integration. </v>
      </c>
      <c r="B223" s="607" t="str">
        <f>IF(A223=0,"",A223)</f>
        <v xml:space="preserve">Integration can be greatly enhanced if two applications speak the same language and adhere to standard APIs. Heavily customized apps written with legacy languages require specialized work for integration. </v>
      </c>
      <c r="C223" s="607" t="str">
        <f>IF('6. Module 1 Readiness'!$O41="N/A","N/A",IF('6. Module 1 Readiness'!$O41="","",IF('6. Module 1 Readiness'!$O41="Agree",'4. HIDE Calc Module 2_1'!$D$28,'4. HIDE Calc Module 2_1'!$F$28)))</f>
        <v>• If integration is required, readiness is high.</v>
      </c>
      <c r="D223" s="607" t="str">
        <f>IF(C223=0,"",C223)</f>
        <v>• If integration is required, readiness is high.</v>
      </c>
      <c r="E223" s="602">
        <f>IF(AND('6. Module 1 Readiness'!$O41="Agree",'6. Module 1 Readiness'!$P$23="Red"),$F223,IF(AND('6. Module 1 Readiness'!$O41="Disagree",'6. Module 1 Readiness'!$P$23="Red"),$G223,IF(AND('6. Module 1 Readiness'!$O41="Agree",'6. Module 1 Readiness'!$P$23="Yellow"),$H223,IF(AND('6. Module 1 Readiness'!$O41="Disagree",'6. Module 1 Readiness'!$P$23="Yellow"),$I223,IF(AND('6. Module 1 Readiness'!$O41="Agree",'6. Module 1 Readiness'!$P$23="Green"),$J223,IF(AND('6. Module 1 Readiness'!$O41="Disagree",'6. Module 1 Readiness'!$P$23="Green"),$K223,IF('6. Module 1 Readiness'!$O41="N/A","",IF('6. Module 1 Readiness'!$O41="",""))))))))</f>
        <v>2</v>
      </c>
      <c r="F223" s="602">
        <v>2</v>
      </c>
      <c r="G223" s="602">
        <v>1</v>
      </c>
      <c r="H223" s="602">
        <v>3</v>
      </c>
      <c r="I223" s="602">
        <v>3</v>
      </c>
      <c r="J223" s="602">
        <v>3</v>
      </c>
      <c r="K223" s="602">
        <v>2</v>
      </c>
    </row>
    <row r="224" spans="1:11" ht="15" customHeight="1">
      <c r="A224" s="606" t="str">
        <f>IF('6. Module 1 Readiness'!$O42="N/A","N/A",IF('6. Module 1 Readiness'!$O42="","",IF('6. Module 1 Readiness'!$O42="Agree",'4. HIDE Calc Module 2_1'!$C$29,'4. HIDE Calc Module 2_1'!$E$29)))</f>
        <v xml:space="preserve">The biggest concern with complex, highly customized integration and interdependency schemes is that they will “break” if moved to a cloud. </v>
      </c>
      <c r="B224" s="607" t="str">
        <f>IF(A224=0,"",A224)</f>
        <v xml:space="preserve">The biggest concern with complex, highly customized integration and interdependency schemes is that they will “break” if moved to a cloud. </v>
      </c>
      <c r="C224" s="607" t="str">
        <f>IF('6. Module 1 Readiness'!$O42="N/A","N/A",IF('6. Module 1 Readiness'!$O42="","",IF('6. Module 1 Readiness'!$O42="Agree",'4. HIDE Calc Module 2_1'!$D$29,'4. HIDE Calc Module 2_1'!$F$29)))</f>
        <v xml:space="preserve">• Do not move this service to the cloud as its interdependencies and integration points need to be clearly documented and understood. 
• Consider replacement rather than re-hosting to cloud. In the case of a legacy beast, it will make more sense to look at moving to a new application for this service. The requirements for the new application could move to standardized APIs and middleware. 
• A SaaS option could be considered (as well as a PaaS built solution), but careful consideration of business criticality must be in play if SaaS is considered. </v>
      </c>
      <c r="D224" s="607" t="str">
        <f>IF(C224=0,"",C224)</f>
        <v xml:space="preserve">• Do not move this service to the cloud as its interdependencies and integration points need to be clearly documented and understood. 
• Consider replacement rather than re-hosting to cloud. In the case of a legacy beast, it will make more sense to look at moving to a new application for this service. The requirements for the new application could move to standardized APIs and middleware. 
• A SaaS option could be considered (as well as a PaaS built solution), but careful consideration of business criticality must be in play if SaaS is considered. </v>
      </c>
      <c r="E224" s="616">
        <f>IF(AND('6. Module 1 Readiness'!$O42="Agree",'6. Module 1 Readiness'!$P$23="Red"),$F224,IF(AND('6. Module 1 Readiness'!$O42="Disagree",'6. Module 1 Readiness'!$P$23="Red"),$G224,IF(AND('6. Module 1 Readiness'!$O42="Agree",'6. Module 1 Readiness'!$P$23="Yellow"),$H224,IF(AND('6. Module 1 Readiness'!$O42="Disagree",'6. Module 1 Readiness'!$P$23="Yellow"),$I224,IF(AND('6. Module 1 Readiness'!$O42="Agree",'6. Module 1 Readiness'!$P$23="Green"),$J224,IF(AND('6. Module 1 Readiness'!$O42="Disagree",'6. Module 1 Readiness'!$P$23="Green"),$K224,IF('6. Module 1 Readiness'!$O42="N/A","",IF('6. Module 1 Readiness'!$O42="",""))))))))</f>
        <v>1</v>
      </c>
      <c r="F224" s="616">
        <v>1</v>
      </c>
      <c r="G224" s="616">
        <v>2</v>
      </c>
      <c r="H224" s="616">
        <v>1</v>
      </c>
      <c r="I224" s="616">
        <v>2</v>
      </c>
      <c r="J224" s="616">
        <v>1</v>
      </c>
      <c r="K224" s="616">
        <v>3</v>
      </c>
    </row>
    <row r="225" spans="1:11" ht="15" customHeight="1">
      <c r="A225" s="606" t="str">
        <f>IF('6. Module 1 Readiness'!$O43="N/A","N/A",IF('6. Module 1 Readiness'!$O43="","",IF('6. Module 1 Readiness'!$O43="Agree",'4. HIDE Calc Module 2_1'!$C$30,'4. HIDE Calc Module 2_1'!$E$30)))</f>
        <v xml:space="preserve">If this application does not require integration with shared data sources, it presents lower challenges as a cloud candidate. </v>
      </c>
      <c r="B225" s="607" t="str">
        <f>IF(A225=0,"",A225)</f>
        <v xml:space="preserve">If this application does not require integration with shared data sources, it presents lower challenges as a cloud candidate. </v>
      </c>
      <c r="C225" s="607" t="str">
        <f>IF('6. Module 1 Readiness'!$O43="N/A","N/A",IF('6. Module 1 Readiness'!$O43="","",IF('6. Module 1 Readiness'!$O43="Agree",'4. HIDE Calc Module 2_1'!$D$30,'4. HIDE Calc Module 2_1'!$F$30)))</f>
        <v xml:space="preserve">• Data integration may not be a requirement for this application; however, you should examine the potential for integration as a business enabler. 
• Is it possible that data integration will be valued in the future? Start planning now. </v>
      </c>
      <c r="D225" s="607" t="str">
        <f>IF(C225=0,"",C225)</f>
        <v xml:space="preserve">• Data integration may not be a requirement for this application; however, you should examine the potential for integration as a business enabler. 
• Is it possible that data integration will be valued in the future? Start planning now. </v>
      </c>
      <c r="E225" s="602">
        <f>IF(AND('6. Module 1 Readiness'!$O43="Agree",'6. Module 1 Readiness'!$P$23="Red"),$F225,IF(AND('6. Module 1 Readiness'!$O43="Disagree",'6. Module 1 Readiness'!$P$23="Red"),$G225,IF(AND('6. Module 1 Readiness'!$O43="Agree",'6. Module 1 Readiness'!$P$23="Yellow"),$H225,IF(AND('6. Module 1 Readiness'!$O43="Disagree",'6. Module 1 Readiness'!$P$23="Yellow"),$I225,IF(AND('6. Module 1 Readiness'!$O43="Agree",'6. Module 1 Readiness'!$P$23="Green"),$J225,IF(AND('6. Module 1 Readiness'!$O43="Disagree",'6. Module 1 Readiness'!$P$23="Green"),$K225,IF('6. Module 1 Readiness'!$O43="N/A","",IF('6. Module 1 Readiness'!$O43="",""))))))))</f>
        <v>2</v>
      </c>
      <c r="F225" s="602">
        <v>2</v>
      </c>
      <c r="G225" s="602">
        <v>2</v>
      </c>
      <c r="H225" s="602">
        <v>2</v>
      </c>
      <c r="I225" s="602">
        <v>3</v>
      </c>
      <c r="J225" s="602">
        <v>3</v>
      </c>
      <c r="K225" s="602">
        <v>3</v>
      </c>
    </row>
    <row r="226" spans="1:11" ht="15" customHeight="1">
      <c r="A226" s="91"/>
      <c r="B226" s="91"/>
      <c r="C226" s="93"/>
      <c r="D226" s="91"/>
      <c r="E226" s="92"/>
      <c r="F226" s="91"/>
      <c r="G226" s="91"/>
      <c r="H226" s="91"/>
      <c r="I226" s="91"/>
      <c r="J226" s="91"/>
      <c r="K226" s="91"/>
    </row>
    <row r="227" spans="1:11" ht="15" customHeight="1">
      <c r="A227" s="593" t="s">
        <v>42</v>
      </c>
      <c r="B227" s="593" t="s">
        <v>43</v>
      </c>
      <c r="C227" s="594" t="s">
        <v>42</v>
      </c>
      <c r="D227" s="593" t="s">
        <v>44</v>
      </c>
      <c r="E227" s="610"/>
      <c r="F227" s="610"/>
      <c r="G227" s="610"/>
      <c r="H227" s="610"/>
      <c r="I227" s="610"/>
      <c r="J227" s="610"/>
      <c r="K227" s="610"/>
    </row>
    <row r="228" spans="1:11" ht="15" customHeight="1">
      <c r="A228" s="606" t="str">
        <f>IF('6. Module 1 Readiness'!$O46="N/A","N/A",IF('6. Module 1 Readiness'!$O46="","",IF('6. Module 1 Readiness'!$O46="Agree",'4. HIDE Calc Module 2_1'!$C$32,'4. HIDE Calc Module 2_1'!$E$32)))</f>
        <v xml:space="preserve">Network latency and availability are critical links in the chain. </v>
      </c>
      <c r="B228" s="607" t="str">
        <f>IF(A228=0,"",A228)</f>
        <v xml:space="preserve">Network latency and availability are critical links in the chain. </v>
      </c>
      <c r="C228" s="607" t="str">
        <f>IF('6. Module 1 Readiness'!$O46="N/A","N/A",IF('6. Module 1 Readiness'!$O46="","",IF('6. Module 1 Readiness'!$O46="Agree",'4. HIDE Calc Module 2_1'!$D$32,'4. HIDE Calc Module 2_1'!$F$32)))</f>
        <v>• The service is not ready for hosting on any cloud (private or public) until an assessment of network requirements is done.
• For internally hosted private cloud, robust (10 Gig E or higher) is recommended for high I/O workloads and VM density per physical host.</v>
      </c>
      <c r="D228" s="607" t="str">
        <f>IF(C228=0,"",C228)</f>
        <v>• The service is not ready for hosting on any cloud (private or public) until an assessment of network requirements is done.
• For internally hosted private cloud, robust (10 Gig E or higher) is recommended for high I/O workloads and VM density per physical host.</v>
      </c>
      <c r="E228" s="616">
        <f>IF(AND('6. Module 1 Readiness'!$O46="Agree",'6. Module 1 Readiness'!$P$23="Red"),$F228,IF(AND('6. Module 1 Readiness'!$O46="Disagree",'6. Module 1 Readiness'!$P$23="Red"),$G228,IF(AND('6. Module 1 Readiness'!$O46="Agree",'6. Module 1 Readiness'!$P$23="Yellow"),$H228,IF(AND('6. Module 1 Readiness'!$O46="Disagree",'6. Module 1 Readiness'!$P$23="Yellow"),$I228,IF(AND('6. Module 1 Readiness'!$O46="Agree",'6. Module 1 Readiness'!$P$23="Green"),$J228,IF(AND('6. Module 1 Readiness'!$O46="Disagree",'6. Module 1 Readiness'!$P$23="Green"),$K228,IF('6. Module 1 Readiness'!$O46="N/A","",IF('6. Module 1 Readiness'!$O46="",""))))))))</f>
        <v>1</v>
      </c>
      <c r="F228" s="616">
        <v>1</v>
      </c>
      <c r="G228" s="616">
        <v>1</v>
      </c>
      <c r="H228" s="616">
        <v>2</v>
      </c>
      <c r="I228" s="616">
        <v>1</v>
      </c>
      <c r="J228" s="616">
        <v>3</v>
      </c>
      <c r="K228" s="616">
        <v>2</v>
      </c>
    </row>
    <row r="229" spans="1:11" ht="15" customHeight="1">
      <c r="A229" s="606" t="str">
        <f>IF('6. Module 1 Readiness'!$O47="N/A","N/A",IF('6. Module 1 Readiness'!$O47="","",IF('6. Module 1 Readiness'!$O47="Agree",'4. HIDE Calc Module 2_1'!$C$33,'4. HIDE Calc Module 2_1'!$E$33)))</f>
        <v xml:space="preserve">Clear understanding of storage provisioning requirements for performance and availability will be critical to building internal clouds and evaluating costs of external CSPs. </v>
      </c>
      <c r="B229" s="607" t="str">
        <f>IF(A229=0,"",A229)</f>
        <v xml:space="preserve">Clear understanding of storage provisioning requirements for performance and availability will be critical to building internal clouds and evaluating costs of external CSPs. </v>
      </c>
      <c r="C229" s="607" t="str">
        <f>IF('6. Module 1 Readiness'!$O47="N/A","N/A",IF('6. Module 1 Readiness'!$O47="","",IF('6. Module 1 Readiness'!$O47="Agree",'4. HIDE Calc Module 2_1'!$D$33,'4. HIDE Calc Module 2_1'!$F$33)))</f>
        <v xml:space="preserve">• Avoid moving this service to the cloud until the storage requirements are fully analyzed and understood. </v>
      </c>
      <c r="D229" s="607" t="str">
        <f>IF(C229=0,"",C229)</f>
        <v xml:space="preserve">• Avoid moving this service to the cloud until the storage requirements are fully analyzed and understood. </v>
      </c>
      <c r="E229" s="602">
        <f>IF(AND('6. Module 1 Readiness'!$O47="Agree",'6. Module 1 Readiness'!$P$23="Red"),$F229,IF(AND('6. Module 1 Readiness'!$O47="Disagree",'6. Module 1 Readiness'!$P$23="Red"),$G229,IF(AND('6. Module 1 Readiness'!$O47="Agree",'6. Module 1 Readiness'!$P$23="Yellow"),$H229,IF(AND('6. Module 1 Readiness'!$O47="Disagree",'6. Module 1 Readiness'!$P$23="Yellow"),$I229,IF(AND('6. Module 1 Readiness'!$O47="Agree",'6. Module 1 Readiness'!$P$23="Green"),$J229,IF(AND('6. Module 1 Readiness'!$O47="Disagree",'6. Module 1 Readiness'!$P$23="Green"),$K229,IF('6. Module 1 Readiness'!$O47="N/A","",IF('6. Module 1 Readiness'!$O47="",""))))))))</f>
        <v>1</v>
      </c>
      <c r="F229" s="602">
        <v>2</v>
      </c>
      <c r="G229" s="602">
        <v>1</v>
      </c>
      <c r="H229" s="602">
        <v>2</v>
      </c>
      <c r="I229" s="602">
        <v>1</v>
      </c>
      <c r="J229" s="602">
        <v>3</v>
      </c>
      <c r="K229" s="602">
        <v>2</v>
      </c>
    </row>
    <row r="230" spans="1:11" ht="15" customHeight="1">
      <c r="A230" s="606" t="str">
        <f>IF('6. Module 1 Readiness'!$O48="N/A","N/A",IF('6. Module 1 Readiness'!$O48="","",IF('6. Module 1 Readiness'!$O48="Agree",'4. HIDE Calc Module 2_1'!$C$34,'4. HIDE Calc Module 2_1'!$E$34)))</f>
        <v xml:space="preserve">Virtual abstraction is foundational to cloud. CPU, memory, and storage requirements need to be within the capacity bounds of virtual machines. </v>
      </c>
      <c r="B230" s="607" t="str">
        <f>IF(A230=0,"",A230)</f>
        <v xml:space="preserve">Virtual abstraction is foundational to cloud. CPU, memory, and storage requirements need to be within the capacity bounds of virtual machines. </v>
      </c>
      <c r="C230" s="607" t="str">
        <f>IF('6. Module 1 Readiness'!$O48="N/A","N/A",IF('6. Module 1 Readiness'!$O48="","",IF('6. Module 1 Readiness'!$O48="Agree",'4. HIDE Calc Module 2_1'!$D$34,'4. HIDE Calc Module 2_1'!$F$34)))</f>
        <v>• Almost all x86 workloads can function in a virtual environment. It is a question of capacity. 
• If the workloads are CPU-intensive, the underlying hardware needs the capacity to host robust vCPU/vRAM virtual machines.</v>
      </c>
      <c r="D230" s="607" t="str">
        <f>IF(C230=0,"",C230)</f>
        <v>• Almost all x86 workloads can function in a virtual environment. It is a question of capacity. 
• If the workloads are CPU-intensive, the underlying hardware needs the capacity to host robust vCPU/vRAM virtual machines.</v>
      </c>
      <c r="E230" s="616">
        <f>IF(AND('6. Module 1 Readiness'!$O48="Agree",'6. Module 1 Readiness'!$P$23="Red"),$F230,IF(AND('6. Module 1 Readiness'!$O48="Disagree",'6. Module 1 Readiness'!$P$23="Red"),$G230,IF(AND('6. Module 1 Readiness'!$O48="Agree",'6. Module 1 Readiness'!$P$23="Yellow"),$H230,IF(AND('6. Module 1 Readiness'!$O48="Disagree",'6. Module 1 Readiness'!$P$23="Yellow"),$I230,IF(AND('6. Module 1 Readiness'!$O48="Agree",'6. Module 1 Readiness'!$P$23="Green"),$J230,IF(AND('6. Module 1 Readiness'!$O48="Disagree",'6. Module 1 Readiness'!$P$23="Green"),$K230,IF('6. Module 1 Readiness'!$O48="N/A","",IF('6. Module 1 Readiness'!$O48="",""))))))))</f>
        <v>2</v>
      </c>
      <c r="F230" s="616">
        <v>2</v>
      </c>
      <c r="G230" s="616">
        <v>1</v>
      </c>
      <c r="H230" s="616">
        <v>3</v>
      </c>
      <c r="I230" s="616">
        <v>1</v>
      </c>
      <c r="J230" s="616">
        <v>3</v>
      </c>
      <c r="K230" s="616">
        <v>1</v>
      </c>
    </row>
    <row r="231" spans="1:11" ht="15" customHeight="1">
      <c r="A231" s="606" t="str">
        <f>IF('6. Module 1 Readiness'!$O49="N/A","N/A",IF('6. Module 1 Readiness'!$O49="","",IF('6. Module 1 Readiness'!$O49="Agree",'4. HIDE Calc Module 2_1'!$C$35,'4. HIDE Calc Module 2_1'!$E$35)))</f>
        <v xml:space="preserve">Specialized and proprietary components can be an impediment, or at least a complicating factor, for moving a service to the cloud. </v>
      </c>
      <c r="B231" s="607" t="str">
        <f>IF(A231=0,"",A231)</f>
        <v xml:space="preserve">Specialized and proprietary components can be an impediment, or at least a complicating factor, for moving a service to the cloud. </v>
      </c>
      <c r="C231" s="607" t="str">
        <f>IF('6. Module 1 Readiness'!$O49="N/A","N/A",IF('6. Module 1 Readiness'!$O49="","",IF('6. Module 1 Readiness'!$O49="Agree",'4. HIDE Calc Module 2_1'!$D$35,'4. HIDE Calc Module 2_1'!$F$35)))</f>
        <v xml:space="preserve">• Selecting "disagree" for this statement indicates the workload is a lower risk for moving to a cloud platform such as private or public IaaS. </v>
      </c>
      <c r="D231" s="607" t="str">
        <f>IF(C231=0,"",C231)</f>
        <v xml:space="preserve">• Selecting "disagree" for this statement indicates the workload is a lower risk for moving to a cloud platform such as private or public IaaS. </v>
      </c>
      <c r="E231" s="602">
        <f>IF(AND('6. Module 1 Readiness'!$O49="Agree",'6. Module 1 Readiness'!$P$23="Red"),$F231,IF(AND('6. Module 1 Readiness'!$O49="Disagree",'6. Module 1 Readiness'!$P$23="Red"),$G231,IF(AND('6. Module 1 Readiness'!$O49="Agree",'6. Module 1 Readiness'!$P$23="Yellow"),$H231,IF(AND('6. Module 1 Readiness'!$O49="Disagree",'6. Module 1 Readiness'!$P$23="Yellow"),$I231,IF(AND('6. Module 1 Readiness'!$O49="Agree",'6. Module 1 Readiness'!$P$23="Green"),$J231,IF(AND('6. Module 1 Readiness'!$O49="Disagree",'6. Module 1 Readiness'!$P$23="Green"),$K231,IF('6. Module 1 Readiness'!$O49="N/A","",IF('6. Module 1 Readiness'!$O49="",""))))))))</f>
        <v>2</v>
      </c>
      <c r="F231" s="602">
        <v>1</v>
      </c>
      <c r="G231" s="602">
        <v>2</v>
      </c>
      <c r="H231" s="602">
        <v>1</v>
      </c>
      <c r="I231" s="602">
        <v>3</v>
      </c>
      <c r="J231" s="602">
        <v>1</v>
      </c>
      <c r="K231" s="602">
        <v>3</v>
      </c>
    </row>
    <row r="232" spans="1:11" ht="15" customHeight="1">
      <c r="A232" s="606" t="str">
        <f>IF('6. Module 1 Readiness'!$O50="N/A","N/A",IF('6. Module 1 Readiness'!$O50="","",IF('6. Module 1 Readiness'!$O50="Agree",'4. HIDE Calc Module 2_1'!$C$36,'4. HIDE Calc Module 2_1'!$E$36)))</f>
        <v xml:space="preserve">Portability is particularly valuable in multi-cloud and hybrid situations. Service can be moved to where resource costs are lowest and security/availability are good enough. </v>
      </c>
      <c r="B232" s="607" t="str">
        <f>IF(A232=0,"",A232)</f>
        <v xml:space="preserve">Portability is particularly valuable in multi-cloud and hybrid situations. Service can be moved to where resource costs are lowest and security/availability are good enough. </v>
      </c>
      <c r="C232" s="607" t="str">
        <f>IF('6. Module 1 Readiness'!$O50="N/A","N/A",IF('6. Module 1 Readiness'!$O50="","",IF('6. Module 1 Readiness'!$O50="Agree",'4. HIDE Calc Module 2_1'!$D$36,'4. HIDE Calc Module 2_1'!$F$36)))</f>
        <v xml:space="preserve">• If the service does not have portability, it may be ready for a specific cloud -- internal private -- but will not have flexibility of location to vary on cost. </v>
      </c>
      <c r="D232" s="607" t="str">
        <f>IF(C232=0,"",C232)</f>
        <v xml:space="preserve">• If the service does not have portability, it may be ready for a specific cloud -- internal private -- but will not have flexibility of location to vary on cost. </v>
      </c>
      <c r="E232" s="616">
        <f>IF(AND('6. Module 1 Readiness'!$O50="Agree",'6. Module 1 Readiness'!$P$23="Red"),$F232,IF(AND('6. Module 1 Readiness'!$O50="Disagree",'6. Module 1 Readiness'!$P$23="Red"),$G232,IF(AND('6. Module 1 Readiness'!$O50="Agree",'6. Module 1 Readiness'!$P$23="Yellow"),$H232,IF(AND('6. Module 1 Readiness'!$O50="Disagree",'6. Module 1 Readiness'!$P$23="Yellow"),$I232,IF(AND('6. Module 1 Readiness'!$O50="Agree",'6. Module 1 Readiness'!$P$23="Green"),$J232,IF(AND('6. Module 1 Readiness'!$O50="Disagree",'6. Module 1 Readiness'!$P$23="Green"),$K232,IF('6. Module 1 Readiness'!$O50="N/A","",IF('6. Module 1 Readiness'!$O50="",""))))))))</f>
        <v>1</v>
      </c>
      <c r="F232" s="616">
        <v>2</v>
      </c>
      <c r="G232" s="616">
        <v>1</v>
      </c>
      <c r="H232" s="616">
        <v>2</v>
      </c>
      <c r="I232" s="616">
        <v>1</v>
      </c>
      <c r="J232" s="616">
        <v>3</v>
      </c>
      <c r="K232" s="616">
        <v>2</v>
      </c>
    </row>
    <row r="233" spans="1:11" ht="15" customHeight="1"/>
    <row r="234" spans="1:11" ht="15" customHeight="1">
      <c r="A234" s="593" t="s">
        <v>42</v>
      </c>
      <c r="B234" s="593" t="s">
        <v>43</v>
      </c>
      <c r="C234" s="594" t="s">
        <v>42</v>
      </c>
      <c r="D234" s="593" t="s">
        <v>44</v>
      </c>
      <c r="E234" s="595" t="s">
        <v>386</v>
      </c>
      <c r="F234" s="595" t="s">
        <v>387</v>
      </c>
      <c r="G234" s="595" t="s">
        <v>388</v>
      </c>
      <c r="H234" s="595" t="s">
        <v>389</v>
      </c>
      <c r="I234" s="595" t="s">
        <v>390</v>
      </c>
      <c r="J234" s="595" t="s">
        <v>391</v>
      </c>
      <c r="K234" s="595" t="s">
        <v>392</v>
      </c>
    </row>
    <row r="235" spans="1:11" ht="15" customHeight="1">
      <c r="A235" s="607" t="str">
        <f>IF('6. Module 1 Readiness'!$O$53="N/A","N/A",IF('6. Module 1 Readiness'!$O$53="","",IF('6. Module 1 Readiness'!$O$53="Agree",'4. HIDE Calc Module 2_1'!$C$39,'4. HIDE Calc Module 2_1'!$E$39)))</f>
        <v>Where the application "lives" should be immaterial for the maintenance of the application. "Not here" does not abrogate IT of its accountability for service and availability.</v>
      </c>
      <c r="B235" s="607" t="str">
        <f>IF(A235=0,"",A235)</f>
        <v>Where the application "lives" should be immaterial for the maintenance of the application. "Not here" does not abrogate IT of its accountability for service and availability.</v>
      </c>
      <c r="C235" s="607" t="str">
        <f>IF('6. Module 1 Readiness'!$O$53="N/A","N/A",IF('6. Module 1 Readiness'!$O$53="","",IF('6. Module 1 Readiness'!$O$53="Agree",'4. HIDE Calc Module 2_1'!$D$39,'4. HIDE Calc Module 2_1'!$F$39)))</f>
        <v xml:space="preserve">Moving an application to the cloud will not solve maintenance and management problems. Get your team trained up on procedures first. </v>
      </c>
      <c r="D235" s="607" t="str">
        <f>IF(C235=0,"",C235)</f>
        <v xml:space="preserve">Moving an application to the cloud will not solve maintenance and management problems. Get your team trained up on procedures first. </v>
      </c>
      <c r="E235" s="608">
        <f>IF(AND('6. Module 1 Readiness'!$O$53="Agree",'6. Module 1 Readiness'!$P$23="Red"),$F235,IF(AND('6. Module 1 Readiness'!$O$53="Disagree",'6. Module 1 Readiness'!$P$23="Red"),$G235,IF(AND('6. Module 1 Readiness'!$O$53="Agree",'6. Module 1 Readiness'!$P$23="Yellow"),$H235,IF(AND('6. Module 1 Readiness'!$O$53="Disagree",'6. Module 1 Readiness'!$P$23="Yellow"),$I235,IF(AND('6. Module 1 Readiness'!$O$53="Agree",'6. Module 1 Readiness'!$P$23="Green"),$J235,IF(AND('6. Module 1 Readiness'!$O$53="Disagree",'6. Module 1 Readiness'!$P$23="Green"),$K235,IF('6. Module 1 Readiness'!$O$53="N/A","",IF('6. Module 1 Readiness'!$O$53="",""))))))))</f>
        <v>1</v>
      </c>
      <c r="F235" s="608">
        <v>2</v>
      </c>
      <c r="G235" s="608">
        <v>1</v>
      </c>
      <c r="H235" s="608">
        <v>2</v>
      </c>
      <c r="I235" s="608">
        <v>1</v>
      </c>
      <c r="J235" s="608">
        <v>3</v>
      </c>
      <c r="K235" s="608">
        <v>2</v>
      </c>
    </row>
    <row r="236" spans="1:11" ht="15" customHeight="1">
      <c r="A236" s="607" t="str">
        <f>IF('6. Module 1 Readiness'!$O$54="N/A","N/A",IF('6. Module 1 Readiness'!$O$54="","",IF('6. Module 1 Readiness'!$O$54="Agree",'4. HIDE Calc Module 2_1'!$C$40,'4. HIDE Calc Module 2_1'!$E$40)))</f>
        <v xml:space="preserve">Success in adopting cloud solutions isn’t possible without a solid integration strategy. Integration skills and operational frameworks need to be in practice in advance of cloud adoption. </v>
      </c>
      <c r="B236" s="607" t="str">
        <f>IF(A236=0,"",A236)</f>
        <v xml:space="preserve">Success in adopting cloud solutions isn’t possible without a solid integration strategy. Integration skills and operational frameworks need to be in practice in advance of cloud adoption. </v>
      </c>
      <c r="C236" s="607" t="str">
        <f>IF('6. Module 1 Readiness'!$O$54="N/A","N/A",IF('6. Module 1 Readiness'!$O$54="","",IF('6. Module 1 Readiness'!$O$54="Agree",'4. HIDE Calc Module 2_1'!$D$40,'4. HIDE Calc Module 2_1'!$F$40)))</f>
        <v xml:space="preserve">Tend to your integration strategy first. Do not entertain externalizing this resource until the full implication of integration is evaluated. </v>
      </c>
      <c r="D236" s="607" t="str">
        <f>IF(C236=0,"",C236)</f>
        <v xml:space="preserve">Tend to your integration strategy first. Do not entertain externalizing this resource until the full implication of integration is evaluated. </v>
      </c>
      <c r="E236" s="608">
        <f>IF(AND('6. Module 1 Readiness'!$O$54="Agree",'6. Module 1 Readiness'!$P$23="Red"),$F236,IF(AND('6. Module 1 Readiness'!$O$54="Disagree",'6. Module 1 Readiness'!$P$23="Red"),$G236,IF(AND('6. Module 1 Readiness'!$O$54="Agree",'6. Module 1 Readiness'!$P$23="Yellow"),$H236,IF(AND('6. Module 1 Readiness'!$O$54="Disagree",'6. Module 1 Readiness'!$P$23="Yellow"),$I236,IF(AND('6. Module 1 Readiness'!$O$54="Agree",'6. Module 1 Readiness'!$P$23="Green"),$J236,IF(AND('6. Module 1 Readiness'!$O$54="Disagree",'6. Module 1 Readiness'!$P$23="Green"),$K236,IF('6. Module 1 Readiness'!$O$54="N/A","",IF('6. Module 1 Readiness'!$O$54="",""))))))))</f>
        <v>1</v>
      </c>
      <c r="F236" s="609">
        <v>1</v>
      </c>
      <c r="G236" s="609">
        <v>1</v>
      </c>
      <c r="H236" s="609">
        <v>2</v>
      </c>
      <c r="I236" s="609">
        <v>2</v>
      </c>
      <c r="J236" s="609">
        <v>3</v>
      </c>
      <c r="K236" s="609">
        <v>2</v>
      </c>
    </row>
    <row r="237" spans="1:11" ht="15" customHeight="1">
      <c r="A237" s="607" t="str">
        <f>IF('6. Module 1 Readiness'!$O$55="N/A","N/A",IF('6. Module 1 Readiness'!$O$55="","",IF('6. Module 1 Readiness'!$O$55="Agree",'4. HIDE Calc Module 2_1'!$C$41,'4. HIDE Calc Module 2_1'!$E$41)))</f>
        <v>An IT department that is not functioning as an internal managed service provider will need to change and develop new practices for a service paradigm.</v>
      </c>
      <c r="B237" s="607" t="str">
        <f>IF(A237=0,"",A237)</f>
        <v>An IT department that is not functioning as an internal managed service provider will need to change and develop new practices for a service paradigm.</v>
      </c>
      <c r="C237" s="607" t="str">
        <f>IF('6. Module 1 Readiness'!$O$55="N/A","N/A",IF('6. Module 1 Readiness'!$O$55="","",IF('6. Module 1 Readiness'!$O$55="Agree",'4. HIDE Calc Module 2_1'!$D$41,'4. HIDE Calc Module 2_1'!$F$41)))</f>
        <v xml:space="preserve">• Focus internal change efforts on becoming an internal service provider. 
• Look to how this application would fit in a catalog of services, with measurable provisioning and consumption. 
</v>
      </c>
      <c r="D237" s="607" t="str">
        <f>IF(C237=0,"",C237)</f>
        <v xml:space="preserve">• Focus internal change efforts on becoming an internal service provider. 
• Look to how this application would fit in a catalog of services, with measurable provisioning and consumption. 
</v>
      </c>
      <c r="E237" s="608">
        <f>IF(AND('6. Module 1 Readiness'!$O$55="Agree",'6. Module 1 Readiness'!$P$23="Red"),$F237,IF(AND('6. Module 1 Readiness'!$O$55="Disagree",'6. Module 1 Readiness'!$P$23="Red"),$G237,IF(AND('6. Module 1 Readiness'!$O$55="Agree",'6. Module 1 Readiness'!$P$23="Yellow"),$H237,IF(AND('6. Module 1 Readiness'!$O$55="Disagree",'6. Module 1 Readiness'!$P$23="Yellow"),$I237,IF(AND('6. Module 1 Readiness'!$O$55="Agree",'6. Module 1 Readiness'!$P$23="Green"),$J237,IF(AND('6. Module 1 Readiness'!$O$55="Disagree",'6. Module 1 Readiness'!$P$23="Green"),$K237,IF('6. Module 1 Readiness'!$O$55="N/A","",IF('6. Module 1 Readiness'!$O$55="",""))))))))</f>
        <v>1</v>
      </c>
      <c r="F237" s="608">
        <v>2</v>
      </c>
      <c r="G237" s="608">
        <v>1</v>
      </c>
      <c r="H237" s="608">
        <v>2</v>
      </c>
      <c r="I237" s="608">
        <v>2</v>
      </c>
      <c r="J237" s="608">
        <v>3</v>
      </c>
      <c r="K237" s="608">
        <v>2</v>
      </c>
    </row>
    <row r="238" spans="1:11" ht="15" customHeight="1"/>
    <row r="239" spans="1:11" ht="15" customHeight="1">
      <c r="A239" s="102"/>
      <c r="B239" s="102"/>
      <c r="C239" s="103"/>
      <c r="D239" s="102"/>
      <c r="E239" s="101"/>
      <c r="F239" s="101"/>
      <c r="G239" s="101"/>
      <c r="H239" s="101"/>
      <c r="I239" s="101"/>
      <c r="J239" s="101"/>
      <c r="K239" s="101"/>
    </row>
    <row r="240" spans="1:11" ht="15" customHeight="1">
      <c r="A240" s="296" t="s">
        <v>385</v>
      </c>
      <c r="B240" s="296">
        <f>B195+1</f>
        <v>6</v>
      </c>
    </row>
    <row r="241" spans="1:11" ht="15" customHeight="1">
      <c r="A241" s="593" t="s">
        <v>42</v>
      </c>
      <c r="B241" s="593" t="s">
        <v>43</v>
      </c>
      <c r="C241" s="594" t="s">
        <v>42</v>
      </c>
      <c r="D241" s="593" t="s">
        <v>44</v>
      </c>
      <c r="E241" s="595"/>
      <c r="F241" s="595"/>
      <c r="G241" s="595"/>
      <c r="H241" s="595"/>
      <c r="I241" s="595"/>
      <c r="J241" s="595"/>
      <c r="K241" s="595"/>
    </row>
    <row r="242" spans="1:11" ht="15" customHeight="1">
      <c r="A242" s="611"/>
      <c r="B242" s="611"/>
      <c r="C242" s="612"/>
      <c r="D242" s="611"/>
      <c r="E242" s="613"/>
      <c r="F242" s="613"/>
      <c r="G242" s="613"/>
      <c r="H242" s="613"/>
      <c r="I242" s="613"/>
      <c r="J242" s="613"/>
      <c r="K242" s="613"/>
    </row>
    <row r="243" spans="1:11" ht="15" customHeight="1">
      <c r="A243" s="596"/>
      <c r="B243" s="596"/>
      <c r="C243" s="597"/>
      <c r="D243" s="596"/>
      <c r="E243" s="614"/>
      <c r="F243" s="614"/>
      <c r="G243" s="614"/>
      <c r="H243" s="614"/>
      <c r="I243" s="614"/>
      <c r="J243" s="614"/>
      <c r="K243" s="599">
        <f>IF('6. Module 1 Readiness'!R20="Red",3,IF('6. Module 1 Readiness'!R20="Yellow",2,IF('6. Module 1 Readiness'!R20="Green",1)))</f>
        <v>3</v>
      </c>
    </row>
    <row r="244" spans="1:11" ht="15" customHeight="1">
      <c r="A244" s="596"/>
      <c r="B244" s="596"/>
      <c r="C244" s="597"/>
      <c r="D244" s="596"/>
      <c r="E244" s="614"/>
      <c r="F244" s="614"/>
      <c r="G244" s="614"/>
      <c r="H244" s="614"/>
      <c r="I244" s="614"/>
      <c r="J244" s="614"/>
      <c r="K244" s="599">
        <f>IF('6. Module 1 Readiness'!R21="Red",3,IF('6. Module 1 Readiness'!R21="Yellow",2,IF('6. Module 1 Readiness'!R21="Green",1)))</f>
        <v>3</v>
      </c>
    </row>
    <row r="245" spans="1:11" ht="15" customHeight="1">
      <c r="A245" s="596"/>
      <c r="B245" s="596"/>
      <c r="C245" s="597"/>
      <c r="D245" s="596"/>
      <c r="E245" s="614"/>
      <c r="F245" s="614"/>
      <c r="G245" s="614"/>
      <c r="H245" s="614"/>
      <c r="I245" s="614"/>
      <c r="J245" s="614"/>
      <c r="K245" s="599">
        <f>IF('6. Module 1 Readiness'!R22="Red",3,IF('6. Module 1 Readiness'!R22="Yellow",2,IF('6. Module 1 Readiness'!R22="Green",1)))</f>
        <v>1</v>
      </c>
    </row>
    <row r="246" spans="1:11" ht="15" customHeight="1">
      <c r="A246" s="600" t="str">
        <f>IF('6. Module 1 Readiness'!$Q23="","",IF('6. Module 1 Readiness'!$Q23="Important",'4. HIDE Calc Module 2_1'!$C$6,IF('6. Module 1 Readiness'!$Q23="Serious",'4. HIDE Calc Module 2_1'!$C$7,IF('6. Module 1 Readiness'!$Q23="Severe",'4. HIDE Calc Module 2_1'!$C$8))))</f>
        <v xml:space="preserve">Core mission-critical services are your last candidates for external cloud and internal virtualization. With data criticality high, it is likely that the security, availability, and performance requirements of the business are beyond what can be expected from the cloud. However, "cloud no" does not mean "cloud never." Some interim steps and actions are covered in the recommendations. </v>
      </c>
      <c r="B246" s="601" t="str">
        <f>IF(A246=0,"",A246)</f>
        <v xml:space="preserve">Core mission-critical services are your last candidates for external cloud and internal virtualization. With data criticality high, it is likely that the security, availability, and performance requirements of the business are beyond what can be expected from the cloud. However, "cloud no" does not mean "cloud never." Some interim steps and actions are covered in the recommendations. </v>
      </c>
      <c r="C246" s="601" t="str">
        <f>IF('6. Module 1 Readiness'!$Q23="","",IF('6. Module 1 Readiness'!$Q23="Important",'4. HIDE Calc Module 2_1'!$D$6,IF('6. Module 1 Readiness'!$Q23="Serious",'4. HIDE Calc Module 2_1'!$D$7,IF('6. Module 1 Readiness'!$Q23="Severe",'4. HIDE Calc Module 2_1'!$D$8))))</f>
        <v>• Make sure that this is truly a gold-level service. Many services are important to the enterprise but not core critical. Email, for example, may be very critically important to many but an email outage or lost data would not be catastrophic to production. If the service is really important but not core critical, select moderate criticality. 
• Look to internal cloud first for these workloads but only after all other workloads have been dealt with. Also complete the following: 
     o Careful cost analysis for feasibility of platform change. If the workload is on a proprietary system, it is not a foregone conclusion that it will be cheaper to move it to even an internally managed cloud. 
     o Performance/availability analysis and gold-level provisioning. Even within an internal cloud, these workloads likely will require special capacity (and not just be put into a general resource pool). 
• Look at all the dependencies of the service and explore the possibility of isolating the truly critical elements in a hybrid approach. For example, a critical database may be housed and maintained using traditional means but the other elements of the web application that queries the data are moved to the cloud. Integration/communication becomes a major issue for a hybrid approach.</v>
      </c>
      <c r="D246" s="601" t="str">
        <f>IF(C246=0,"",C246)</f>
        <v>• Make sure that this is truly a gold-level service. Many services are important to the enterprise but not core critical. Email, for example, may be very critically important to many but an email outage or lost data would not be catastrophic to production. If the service is really important but not core critical, select moderate criticality. 
• Look to internal cloud first for these workloads but only after all other workloads have been dealt with. Also complete the following: 
     o Careful cost analysis for feasibility of platform change. If the workload is on a proprietary system, it is not a foregone conclusion that it will be cheaper to move it to even an internally managed cloud. 
     o Performance/availability analysis and gold-level provisioning. Even within an internal cloud, these workloads likely will require special capacity (and not just be put into a general resource pool). 
• Look at all the dependencies of the service and explore the possibility of isolating the truly critical elements in a hybrid approach. For example, a critical database may be housed and maintained using traditional means but the other elements of the web application that queries the data are moved to the cloud. Integration/communication becomes a major issue for a hybrid approach.</v>
      </c>
      <c r="E246" s="615"/>
      <c r="F246" s="615"/>
      <c r="G246" s="615"/>
      <c r="H246" s="615"/>
      <c r="I246" s="615"/>
      <c r="J246" s="615"/>
      <c r="K246" s="602">
        <f>MAX($K243:$K245)</f>
        <v>3</v>
      </c>
    </row>
    <row r="247" spans="1:11" ht="15" customHeight="1">
      <c r="A247" s="603"/>
      <c r="B247" s="603"/>
      <c r="C247" s="603"/>
      <c r="D247" s="604"/>
      <c r="E247" s="605"/>
      <c r="F247" s="605"/>
      <c r="G247" s="605"/>
      <c r="H247" s="605"/>
      <c r="I247" s="605"/>
      <c r="J247" s="605"/>
      <c r="K247" s="605"/>
    </row>
    <row r="248" spans="1:11" ht="15" customHeight="1">
      <c r="A248" s="94"/>
      <c r="B248" s="94"/>
      <c r="C248" s="94"/>
      <c r="D248" s="100"/>
      <c r="E248" s="99"/>
      <c r="F248" s="99"/>
      <c r="G248" s="99"/>
      <c r="H248" s="99"/>
      <c r="I248" s="99"/>
      <c r="J248" s="99"/>
      <c r="K248" s="99"/>
    </row>
    <row r="249" spans="1:11" ht="15" customHeight="1">
      <c r="A249" s="94"/>
      <c r="B249" s="94"/>
      <c r="C249" s="94"/>
      <c r="D249" s="100"/>
      <c r="E249" s="99"/>
      <c r="F249" s="99"/>
      <c r="G249" s="99"/>
      <c r="H249" s="99"/>
      <c r="I249" s="99"/>
      <c r="J249" s="99"/>
      <c r="K249" s="99"/>
    </row>
    <row r="250" spans="1:11" ht="15" customHeight="1">
      <c r="A250" s="98"/>
      <c r="B250" s="98"/>
      <c r="C250" s="98"/>
      <c r="D250" s="97"/>
      <c r="E250" s="96"/>
      <c r="F250" s="96"/>
      <c r="G250" s="96"/>
      <c r="H250" s="96"/>
      <c r="I250" s="96"/>
      <c r="J250" s="96"/>
      <c r="K250" s="96"/>
    </row>
    <row r="251" spans="1:11" ht="15" customHeight="1">
      <c r="A251" s="91"/>
      <c r="B251" s="91"/>
      <c r="C251" s="93"/>
      <c r="D251" s="91"/>
      <c r="E251" s="91"/>
      <c r="F251" s="91"/>
      <c r="G251" s="91"/>
      <c r="H251" s="91"/>
      <c r="I251" s="91"/>
      <c r="J251" s="91"/>
      <c r="K251" s="91"/>
    </row>
    <row r="252" spans="1:11" ht="15" customHeight="1">
      <c r="A252" s="593" t="s">
        <v>42</v>
      </c>
      <c r="B252" s="593" t="s">
        <v>43</v>
      </c>
      <c r="C252" s="594" t="s">
        <v>42</v>
      </c>
      <c r="D252" s="593" t="s">
        <v>44</v>
      </c>
      <c r="E252" s="595" t="s">
        <v>386</v>
      </c>
      <c r="F252" s="595" t="s">
        <v>387</v>
      </c>
      <c r="G252" s="595" t="s">
        <v>388</v>
      </c>
      <c r="H252" s="595" t="s">
        <v>389</v>
      </c>
      <c r="I252" s="595" t="s">
        <v>390</v>
      </c>
      <c r="J252" s="595" t="s">
        <v>391</v>
      </c>
      <c r="K252" s="595" t="s">
        <v>392</v>
      </c>
    </row>
    <row r="253" spans="1:11" ht="15" customHeight="1">
      <c r="A253" s="606" t="str">
        <f>IF('6. Module 1 Readiness'!$Q26="N/A","N/A",IF('6. Module 1 Readiness'!$Q26="","",IF('6. Module 1 Readiness'!$Q26="Agree",'4. HIDE Calc Module 2_1'!$C$15,'4. HIDE Calc Module 2_1'!$E$15)))</f>
        <v xml:space="preserve">When it comes to critical systems, the current process maturity for security management is an important starting point for discussion/negotiation with cloud service providers.  </v>
      </c>
      <c r="B253" s="607" t="str">
        <f>IF(A253=0,"",A253)</f>
        <v xml:space="preserve">When it comes to critical systems, the current process maturity for security management is an important starting point for discussion/negotiation with cloud service providers.  </v>
      </c>
      <c r="C253" s="607" t="str">
        <f>IF('6. Module 1 Readiness'!$Q26="N/A","N/A",IF('6. Module 1 Readiness'!$Q26="","",IF('6. Module 1 Readiness'!$Q26="Agree",'4. HIDE Calc Module 2_1'!$D$15,'4. HIDE Calc Module 2_1'!$F$15)))</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D253" s="607" t="str">
        <f>IF(C253=0,"",C253)</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E253" s="616">
        <f>IF(AND('6. Module 1 Readiness'!$Q26="Agree",'6. Module 1 Readiness'!$R$23="Red"),$F253,IF(AND('6. Module 1 Readiness'!$Q26="Disagree",'6. Module 1 Readiness'!$R$23="Red"),$G253,IF(AND('6. Module 1 Readiness'!$Q26="Agree",'6. Module 1 Readiness'!$R$23="Yellow"),$H253,IF(AND('6. Module 1 Readiness'!$Q26="Disagree",'6. Module 1 Readiness'!$R$23="Yellow"),$I253,IF(AND('6. Module 1 Readiness'!$Q26="Agree",'6. Module 1 Readiness'!$R$23="Green"),$J253,IF(AND('6. Module 1 Readiness'!$Q26="Disagree",'6. Module 1 Readiness'!$R$23="Green"),$K253,IF('6. Module 1 Readiness'!$Q26="N/A","",IF('6. Module 1 Readiness'!$Q26="",""))))))))</f>
        <v>2</v>
      </c>
      <c r="F253" s="616">
        <v>2</v>
      </c>
      <c r="G253" s="616">
        <v>1</v>
      </c>
      <c r="H253" s="616">
        <v>2</v>
      </c>
      <c r="I253" s="616">
        <v>1</v>
      </c>
      <c r="J253" s="616">
        <v>3</v>
      </c>
      <c r="K253" s="616">
        <v>2</v>
      </c>
    </row>
    <row r="254" spans="1:11" ht="15" customHeight="1">
      <c r="A254" s="606" t="str">
        <f>IF('6. Module 1 Readiness'!$Q27="N/A","N/A",IF('6. Module 1 Readiness'!$Q27="","",IF('6. Module 1 Readiness'!$Q27="Agree",'4. HIDE Calc Module 2_1'!$C$16,'4. HIDE Calc Module 2_1'!$E$16)))</f>
        <v xml:space="preserve">If the system and data are subject to specific legal and regulatory compliance, even if they are not highly critical, this will push up the requirements for a CSP and likely the cost of the solution.   </v>
      </c>
      <c r="B254" s="607" t="str">
        <f>IF(A254=0,"",A254)</f>
        <v xml:space="preserve">If the system and data are subject to specific legal and regulatory compliance, even if they are not highly critical, this will push up the requirements for a CSP and likely the cost of the solution.   </v>
      </c>
      <c r="C254" s="607" t="str">
        <f>IF('6. Module 1 Readiness'!$Q27="N/A","N/A",IF('6. Module 1 Readiness'!$Q27="","",IF('6. Module 1 Readiness'!$Q27="Agree",'4. HIDE Calc Module 2_1'!$D$16,'4. HIDE Calc Module 2_1'!$F$16)))</f>
        <v xml:space="preserve">• Require potential CSP partners to demonstrate how they achieve, document, and attest to compliance with the regulation that you must comply (examples: HIPAA, CJIS, PCI). </v>
      </c>
      <c r="D254" s="607" t="str">
        <f>IF(C254=0,"",C254)</f>
        <v xml:space="preserve">• Require potential CSP partners to demonstrate how they achieve, document, and attest to compliance with the regulation that you must comply (examples: HIPAA, CJIS, PCI). </v>
      </c>
      <c r="E254" s="602">
        <f>IF(AND('6. Module 1 Readiness'!$Q27="Agree",'6. Module 1 Readiness'!$R$23="Red"),$F254,IF(AND('6. Module 1 Readiness'!$Q27="Disagree",'6. Module 1 Readiness'!$R$23="Red"),$G254,IF(AND('6. Module 1 Readiness'!$Q27="Agree",'6. Module 1 Readiness'!$R$23="Yellow"),$H254,IF(AND('6. Module 1 Readiness'!$Q27="Disagree",'6. Module 1 Readiness'!$R$23="Yellow"),$I254,IF(AND('6. Module 1 Readiness'!$Q27="Agree",'6. Module 1 Readiness'!$R$23="Green"),$J254,IF(AND('6. Module 1 Readiness'!$Q27="Disagree",'6. Module 1 Readiness'!$R$23="Green"),$K254,IF('6. Module 1 Readiness'!$Q27="N/A","",IF('6. Module 1 Readiness'!$Q27="",""))))))))</f>
        <v>1</v>
      </c>
      <c r="F254" s="602">
        <v>1</v>
      </c>
      <c r="G254" s="602">
        <v>1</v>
      </c>
      <c r="H254" s="602">
        <v>2</v>
      </c>
      <c r="I254" s="602">
        <v>2</v>
      </c>
      <c r="J254" s="602">
        <v>3</v>
      </c>
      <c r="K254" s="602">
        <v>2</v>
      </c>
    </row>
    <row r="255" spans="1:11" ht="15" customHeight="1">
      <c r="A255" s="606" t="str">
        <f>IF('6. Module 1 Readiness'!$Q28="N/A","N/A",IF('6. Module 1 Readiness'!$Q28="","",IF('6. Module 1 Readiness'!$Q28="Agree",'4. HIDE Calc Module 2_1'!$C$17,'4. HIDE Calc Module 2_1'!$E$17)))</f>
        <v xml:space="preserve">Access management is key to both security and service management for the end user. If privilege-based access is a requirement for the service, you will need to integrate cloud access with your authentication system.  </v>
      </c>
      <c r="B255" s="607" t="str">
        <f>IF(A255=0,"",A255)</f>
        <v xml:space="preserve">Access management is key to both security and service management for the end user. If privilege-based access is a requirement for the service, you will need to integrate cloud access with your authentication system.  </v>
      </c>
      <c r="C255" s="607" t="str">
        <f>IF('6. Module 1 Readiness'!$Q28="N/A","N/A",IF('6. Module 1 Readiness'!$Q28="","",IF('6. Module 1 Readiness'!$Q28="Agree",'4. HIDE Calc Module 2_1'!$D$17,'4. HIDE Calc Module 2_1'!$F$17)))</f>
        <v xml:space="preserve">• Do not proceed until the costs of multiple access regimes (in security risk and service) has been accurately assessed. 
• Review how cloud services provide access granularity and authentication. Is this good enough for the service being considered?  </v>
      </c>
      <c r="D255" s="607" t="str">
        <f>IF(C255=0,"",C255)</f>
        <v xml:space="preserve">• Do not proceed until the costs of multiple access regimes (in security risk and service) has been accurately assessed. 
• Review how cloud services provide access granularity and authentication. Is this good enough for the service being considered?  </v>
      </c>
      <c r="E255" s="616">
        <f>IF(AND('6. Module 1 Readiness'!$Q28="Agree",'6. Module 1 Readiness'!$R$23="Red"),$F255,IF(AND('6. Module 1 Readiness'!$Q28="Disagree",'6. Module 1 Readiness'!$R$23="Red"),$G255,IF(AND('6. Module 1 Readiness'!$Q28="Agree",'6. Module 1 Readiness'!$R$23="Yellow"),$H255,IF(AND('6. Module 1 Readiness'!$Q28="Disagree",'6. Module 1 Readiness'!$R$23="Yellow"),$I255,IF(AND('6. Module 1 Readiness'!$Q28="Agree",'6. Module 1 Readiness'!$R$23="Green"),$J255,IF(AND('6. Module 1 Readiness'!$Q28="Disagree",'6. Module 1 Readiness'!$R$23="Green"),$K255,IF('6. Module 1 Readiness'!$Q28="N/A","",IF('6. Module 1 Readiness'!$Q28="",""))))))))</f>
        <v>1</v>
      </c>
      <c r="F255" s="616">
        <v>2</v>
      </c>
      <c r="G255" s="616">
        <v>1</v>
      </c>
      <c r="H255" s="616">
        <v>2</v>
      </c>
      <c r="I255" s="616">
        <v>2</v>
      </c>
      <c r="J255" s="616">
        <v>3</v>
      </c>
      <c r="K255" s="616">
        <v>2</v>
      </c>
    </row>
    <row r="256" spans="1:11" ht="15" customHeight="1">
      <c r="A256" s="606" t="str">
        <f>IF('6. Module 1 Readiness'!$Q29="N/A","N/A",IF('6. Module 1 Readiness'!$Q29="","",IF('6. Module 1 Readiness'!$Q29="Agree",'4. HIDE Calc Module 2_1'!$C$18,'4. HIDE Calc Module 2_1'!$E$18)))</f>
        <v xml:space="preserve">Data location and encryption may be stringently spelled out by compliance requirements. Even those not under legal compliance strictures will likely want assurances around the encryption of data both in transit and at rest.    </v>
      </c>
      <c r="B256" s="607" t="str">
        <f>IF(A256=0,"",A256)</f>
        <v xml:space="preserve">Data location and encryption may be stringently spelled out by compliance requirements. Even those not under legal compliance strictures will likely want assurances around the encryption of data both in transit and at rest.    </v>
      </c>
      <c r="C256" s="607" t="str">
        <f>IF('6. Module 1 Readiness'!$Q29="N/A","N/A",IF('6. Module 1 Readiness'!$Q29="","",IF('6. Module 1 Readiness'!$Q29="Agree",'4. HIDE Calc Module 2_1'!$D$18,'4. HIDE Calc Module 2_1'!$F$18)))</f>
        <v xml:space="preserve">• If encryption is not required for data to meet compliance, review whether it is needed to meet the CIA requirements of the service. 
• Look for at rest encryption requirements for sensitive data. This is particularly important for cloud storage such as a cloud-based archive. </v>
      </c>
      <c r="D256" s="607" t="str">
        <f>IF(C256=0,"",C256)</f>
        <v xml:space="preserve">• If encryption is not required for data to meet compliance, review whether it is needed to meet the CIA requirements of the service. 
• Look for at rest encryption requirements for sensitive data. This is particularly important for cloud storage such as a cloud-based archive. </v>
      </c>
      <c r="E256" s="602">
        <f>IF(AND('6. Module 1 Readiness'!$Q29="Agree",'6. Module 1 Readiness'!$R$23="Red"),$F256,IF(AND('6. Module 1 Readiness'!$Q29="Disagree",'6. Module 1 Readiness'!$R$23="Red"),$G256,IF(AND('6. Module 1 Readiness'!$Q29="Agree",'6. Module 1 Readiness'!$R$23="Yellow"),$H256,IF(AND('6. Module 1 Readiness'!$Q29="Disagree",'6. Module 1 Readiness'!$R$23="Yellow"),$I256,IF(AND('6. Module 1 Readiness'!$Q29="Agree",'6. Module 1 Readiness'!$R$23="Green"),$J256,IF(AND('6. Module 1 Readiness'!$Q29="Disagree",'6. Module 1 Readiness'!$R$23="Green"),$K256,IF('6. Module 1 Readiness'!$Q29="N/A","",IF('6. Module 1 Readiness'!$Q29="",""))))))))</f>
        <v>1</v>
      </c>
      <c r="F256" s="602">
        <v>1</v>
      </c>
      <c r="G256" s="602">
        <v>1</v>
      </c>
      <c r="H256" s="602">
        <v>2</v>
      </c>
      <c r="I256" s="602">
        <v>1</v>
      </c>
      <c r="J256" s="602">
        <v>3</v>
      </c>
      <c r="K256" s="602">
        <v>2</v>
      </c>
    </row>
    <row r="257" spans="1:11" ht="15" customHeight="1">
      <c r="A257" s="606" t="str">
        <f>IF('6. Module 1 Readiness'!$Q30="N/A","N/A",IF('6. Module 1 Readiness'!$Q30="","",IF('6. Module 1 Readiness'!$Q30="Agree",'4. HIDE Calc Module 2_1'!$C$19,'4. HIDE Calc Module 2_1'!$E$19)))</f>
        <v xml:space="preserve">Under rules of civil procedures, for example, the enterprise must be able to reasonably expedite the discovery of specific data of which it has "possession, custody, or control." This can become problematic if data is in the cloud.  </v>
      </c>
      <c r="B257" s="607" t="str">
        <f>IF(A257=0,"",A257)</f>
        <v xml:space="preserve">Under rules of civil procedures, for example, the enterprise must be able to reasonably expedite the discovery of specific data of which it has "possession, custody, or control." This can become problematic if data is in the cloud.  </v>
      </c>
      <c r="C257" s="607" t="str">
        <f>IF('6. Module 1 Readiness'!$Q30="N/A","N/A",IF('6. Module 1 Readiness'!$Q30="","",IF('6. Module 1 Readiness'!$Q30="Agree",'4. HIDE Calc Module 2_1'!$D$19,'4. HIDE Calc Module 2_1'!$F$19)))</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D257" s="607" t="str">
        <f>IF(C257=0,"",C257)</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E257" s="616">
        <f>IF(AND('6. Module 1 Readiness'!$Q30="Agree",'6. Module 1 Readiness'!$R$23="Red"),$F257,IF(AND('6. Module 1 Readiness'!$Q30="Disagree",'6. Module 1 Readiness'!$R$23="Red"),$G257,IF(AND('6. Module 1 Readiness'!$Q30="Agree",'6. Module 1 Readiness'!$R$23="Yellow"),$H257,IF(AND('6. Module 1 Readiness'!$Q30="Disagree",'6. Module 1 Readiness'!$R$23="Yellow"),$I257,IF(AND('6. Module 1 Readiness'!$Q30="Agree",'6. Module 1 Readiness'!$R$23="Green"),$J257,IF(AND('6. Module 1 Readiness'!$Q30="Disagree",'6. Module 1 Readiness'!$R$23="Green"),$K257,IF('6. Module 1 Readiness'!$Q30="N/A","",IF('6. Module 1 Readiness'!$Q30="",""))))))))</f>
        <v>1</v>
      </c>
      <c r="F257" s="616">
        <v>1</v>
      </c>
      <c r="G257" s="616">
        <v>1</v>
      </c>
      <c r="H257" s="616">
        <v>2</v>
      </c>
      <c r="I257" s="616">
        <v>1</v>
      </c>
      <c r="J257" s="616">
        <v>3</v>
      </c>
      <c r="K257" s="616">
        <v>2</v>
      </c>
    </row>
    <row r="258" spans="1:11" ht="15" customHeight="1">
      <c r="A258" s="91"/>
      <c r="B258" s="91"/>
      <c r="C258" s="93"/>
      <c r="D258" s="91"/>
      <c r="E258" s="92"/>
      <c r="F258" s="91"/>
      <c r="G258" s="91"/>
      <c r="H258" s="91"/>
      <c r="I258" s="91"/>
      <c r="J258" s="91"/>
      <c r="K258" s="91"/>
    </row>
    <row r="259" spans="1:11" ht="15" customHeight="1">
      <c r="A259" s="593" t="s">
        <v>42</v>
      </c>
      <c r="B259" s="593" t="s">
        <v>43</v>
      </c>
      <c r="C259" s="594" t="s">
        <v>42</v>
      </c>
      <c r="D259" s="593" t="s">
        <v>44</v>
      </c>
      <c r="E259" s="610"/>
      <c r="F259" s="610"/>
      <c r="G259" s="610"/>
      <c r="H259" s="610"/>
      <c r="I259" s="610"/>
      <c r="J259" s="610"/>
      <c r="K259" s="610"/>
    </row>
    <row r="260" spans="1:11" ht="15" customHeight="1">
      <c r="A260" s="606" t="str">
        <f>IF('6. Module 1 Readiness'!$Q33="N/A","N/A",IF('6. Module 1 Readiness'!$Q33="","",IF('6. Module 1 Readiness'!$Q33="Agree",'4. HIDE Calc Module 2_1'!$C$21,'4. HIDE Calc Module 2_1'!$E$21)))</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B260" s="607" t="str">
        <f>IF(A260=0,"",A260)</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C260" s="607" t="str">
        <f>IF('6. Module 1 Readiness'!$Q33="N/A","N/A",IF('6. Module 1 Readiness'!$Q33="","",IF('6. Module 1 Readiness'!$Q33="Agree",'4. HIDE Calc Module 2_1'!$D$21,'4. HIDE Calc Module 2_1'!$F$21)))</f>
        <v xml:space="preserve">• Establish availability and restore time requirements based on a minimum requirement of the current service provisioning. 
• Be sure to consider if the service is currently over-provisioned. This is why you should focus on minimum requirements. </v>
      </c>
      <c r="D260" s="607" t="str">
        <f>IF(C260=0,"",C260)</f>
        <v xml:space="preserve">• Establish availability and restore time requirements based on a minimum requirement of the current service provisioning. 
• Be sure to consider if the service is currently over-provisioned. This is why you should focus on minimum requirements. </v>
      </c>
      <c r="E260" s="602">
        <f>IF(AND('6. Module 1 Readiness'!$Q33="Agree",'6. Module 1 Readiness'!$R$23="Red"),$F260,IF(AND('6. Module 1 Readiness'!$Q33="Disagree",'6. Module 1 Readiness'!$R$23="Red"),$G260,IF(AND('6. Module 1 Readiness'!$Q33="Agree",'6. Module 1 Readiness'!$R$23="Yellow"),$H260,IF(AND('6. Module 1 Readiness'!$Q33="Disagree",'6. Module 1 Readiness'!$R$23="Yellow"),$I260,IF(AND('6. Module 1 Readiness'!$Q33="Agree",'6. Module 1 Readiness'!$R$23="Green"),$J260,IF(AND('6. Module 1 Readiness'!$Q33="Disagree",'6. Module 1 Readiness'!$R$23="Green"),$K260,IF('6. Module 1 Readiness'!$Q33="N/A","",IF('6. Module 1 Readiness'!$Q33="",""))))))))</f>
        <v>2</v>
      </c>
      <c r="F260" s="602">
        <v>2</v>
      </c>
      <c r="G260" s="602">
        <v>1</v>
      </c>
      <c r="H260" s="602">
        <v>3</v>
      </c>
      <c r="I260" s="602">
        <v>1</v>
      </c>
      <c r="J260" s="602">
        <v>3</v>
      </c>
      <c r="K260" s="602">
        <v>2</v>
      </c>
    </row>
    <row r="261" spans="1:11" ht="15" customHeight="1">
      <c r="A261" s="606" t="str">
        <f>IF('6. Module 1 Readiness'!$Q34="N/A","N/A",IF('6. Module 1 Readiness'!$Q34="","",IF('6. Module 1 Readiness'!$Q34="Agree",'4. HIDE Calc Module 2_1'!$C$22,'4. HIDE Calc Module 2_1'!$E$22)))</f>
        <v xml:space="preserve">If IT is to be a service broker, it must have policies and procedures to be a service intermediary between the CSP and the consumer of the service. An external CSP SLA that only quotes an uptime figure and compensatory credits is useless to the consumer when the service goes away. </v>
      </c>
      <c r="B261" s="607" t="str">
        <f>IF(A261=0,"",A261)</f>
        <v xml:space="preserve">If IT is to be a service broker, it must have policies and procedures to be a service intermediary between the CSP and the consumer of the service. An external CSP SLA that only quotes an uptime figure and compensatory credits is useless to the consumer when the service goes away. </v>
      </c>
      <c r="C261" s="607" t="str">
        <f>IF('6. Module 1 Readiness'!$Q34="N/A","N/A",IF('6. Module 1 Readiness'!$Q34="","",IF('6. Module 1 Readiness'!$Q34="Agree",'4. HIDE Calc Module 2_1'!$D$22,'4. HIDE Calc Module 2_1'!$F$22)))</f>
        <v>• Ascertain the role that internal IT will play in service delivery (for example, network speed and availability).
• Document service plans, if not full SLAs, that specify how the service will be monitored and who will handle communication and remediation in case of a problem.</v>
      </c>
      <c r="D261" s="607" t="str">
        <f>IF(C261=0,"",C261)</f>
        <v>• Ascertain the role that internal IT will play in service delivery (for example, network speed and availability).
• Document service plans, if not full SLAs, that specify how the service will be monitored and who will handle communication and remediation in case of a problem.</v>
      </c>
      <c r="E261" s="616">
        <f>IF(AND('6. Module 1 Readiness'!$Q34="Agree",'6. Module 1 Readiness'!$R$23="Red"),$F261,IF(AND('6. Module 1 Readiness'!$Q34="Disagree",'6. Module 1 Readiness'!$R$23="Red"),$G261,IF(AND('6. Module 1 Readiness'!$Q34="Agree",'6. Module 1 Readiness'!$R$23="Yellow"),$H261,IF(AND('6. Module 1 Readiness'!$Q34="Disagree",'6. Module 1 Readiness'!$R$23="Yellow"),$I261,IF(AND('6. Module 1 Readiness'!$Q34="Agree",'6. Module 1 Readiness'!$R$23="Green"),$J261,IF(AND('6. Module 1 Readiness'!$Q34="Disagree",'6. Module 1 Readiness'!$R$23="Green"),$K261,IF('6. Module 1 Readiness'!$Q34="N/A","",IF('6. Module 1 Readiness'!$Q34="",""))))))))</f>
        <v>1</v>
      </c>
      <c r="F261" s="616">
        <v>2</v>
      </c>
      <c r="G261" s="616">
        <v>1</v>
      </c>
      <c r="H261" s="616">
        <v>3</v>
      </c>
      <c r="I261" s="616">
        <v>1</v>
      </c>
      <c r="J261" s="616">
        <v>3</v>
      </c>
      <c r="K261" s="616">
        <v>2</v>
      </c>
    </row>
    <row r="262" spans="1:11" ht="15" customHeight="1">
      <c r="A262" s="606" t="str">
        <f>IF('6. Module 1 Readiness'!$Q35="N/A","N/A",IF('6. Module 1 Readiness'!$Q35="","",IF('6. Module 1 Readiness'!$Q35="Agree",'4. HIDE Calc Module 2_1'!$C$23,'4. HIDE Calc Module 2_1'!$E$23)))</f>
        <v xml:space="preserve">Availability is not the only measure of service. Some services, such as transactional services, are performance sensitive. A clear idea of business expectations is an important first step. </v>
      </c>
      <c r="B262" s="607" t="str">
        <f>IF(A262=0,"",A262)</f>
        <v xml:space="preserve">Availability is not the only measure of service. Some services, such as transactional services, are performance sensitive. A clear idea of business expectations is an important first step. </v>
      </c>
      <c r="C262" s="607" t="str">
        <f>IF('6. Module 1 Readiness'!$Q35="N/A","N/A",IF('6. Module 1 Readiness'!$Q35="","",IF('6. Module 1 Readiness'!$Q35="Agree",'4. HIDE Calc Module 2_1'!$D$23,'4. HIDE Calc Module 2_1'!$F$23)))</f>
        <v>• Make performance monitoring a part of CSP management.
•  Select CSPs that surface end-to-end performance metrics and make them available for ongoing customer monitoring. 
•  Be sure to include the entire service chain in performance monitoring (not just the hosting CSP).</v>
      </c>
      <c r="D262" s="607" t="str">
        <f>IF(C262=0,"",C262)</f>
        <v>• Make performance monitoring a part of CSP management.
•  Select CSPs that surface end-to-end performance metrics and make them available for ongoing customer monitoring. 
•  Be sure to include the entire service chain in performance monitoring (not just the hosting CSP).</v>
      </c>
      <c r="E262" s="602">
        <f>IF(AND('6. Module 1 Readiness'!$Q35="Agree",'6. Module 1 Readiness'!$R$23="Red"),$F262,IF(AND('6. Module 1 Readiness'!$Q35="Disagree",'6. Module 1 Readiness'!$R$23="Red"),$G262,IF(AND('6. Module 1 Readiness'!$Q35="Agree",'6. Module 1 Readiness'!$R$23="Yellow"),$H262,IF(AND('6. Module 1 Readiness'!$Q35="Disagree",'6. Module 1 Readiness'!$R$23="Yellow"),$I262,IF(AND('6. Module 1 Readiness'!$Q35="Agree",'6. Module 1 Readiness'!$R$23="Green"),$J262,IF(AND('6. Module 1 Readiness'!$Q35="Disagree",'6. Module 1 Readiness'!$R$23="Green"),$K262,IF('6. Module 1 Readiness'!$Q35="N/A","",IF('6. Module 1 Readiness'!$Q35="",""))))))))</f>
        <v>2</v>
      </c>
      <c r="F262" s="602">
        <v>2</v>
      </c>
      <c r="G262" s="602">
        <v>1</v>
      </c>
      <c r="H262" s="602">
        <v>2</v>
      </c>
      <c r="I262" s="602">
        <v>2</v>
      </c>
      <c r="J262" s="602">
        <v>2</v>
      </c>
      <c r="K262" s="602">
        <v>3</v>
      </c>
    </row>
    <row r="263" spans="1:11" ht="15" customHeight="1">
      <c r="A263" s="606" t="str">
        <f>IF('6. Module 1 Readiness'!$Q36="N/A","N/A",IF('6. Module 1 Readiness'!$Q36="","",IF('6. Module 1 Readiness'!$Q36="Agree",'4. HIDE Calc Module 2_1'!$C$24,'4. HIDE Calc Module 2_1'!$E$24)))</f>
        <v>N/A</v>
      </c>
      <c r="B263" s="607" t="str">
        <f>IF(A263=0,"",A263)</f>
        <v>N/A</v>
      </c>
      <c r="C263" s="607" t="str">
        <f>IF('6. Module 1 Readiness'!$Q36="N/A","N/A",IF('6. Module 1 Readiness'!$Q36="","",IF('6. Module 1 Readiness'!$Q36="Agree",'4. HIDE Calc Module 2_1'!$D$24,'4. HIDE Calc Module 2_1'!$F$24)))</f>
        <v>N/A</v>
      </c>
      <c r="D263" s="607" t="str">
        <f>IF(C263=0,"",C263)</f>
        <v>N/A</v>
      </c>
      <c r="E263" s="616" t="str">
        <f>IF(AND('6. Module 1 Readiness'!$Q36="Agree",'6. Module 1 Readiness'!$R$23="Red"),$F263,IF(AND('6. Module 1 Readiness'!$Q36="Disagree",'6. Module 1 Readiness'!$R$23="Red"),$G263,IF(AND('6. Module 1 Readiness'!$Q36="Agree",'6. Module 1 Readiness'!$R$23="Yellow"),$H263,IF(AND('6. Module 1 Readiness'!$Q36="Disagree",'6. Module 1 Readiness'!$R$23="Yellow"),$I263,IF(AND('6. Module 1 Readiness'!$Q36="Agree",'6. Module 1 Readiness'!$R$23="Green"),$J263,IF(AND('6. Module 1 Readiness'!$Q36="Disagree",'6. Module 1 Readiness'!$R$23="Green"),$K263,IF('6. Module 1 Readiness'!$Q36="N/A","",IF('6. Module 1 Readiness'!$Q36="",""))))))))</f>
        <v/>
      </c>
      <c r="F263" s="616">
        <v>2</v>
      </c>
      <c r="G263" s="616">
        <v>1</v>
      </c>
      <c r="H263" s="616">
        <v>3</v>
      </c>
      <c r="I263" s="616">
        <v>1</v>
      </c>
      <c r="J263" s="616">
        <v>3</v>
      </c>
      <c r="K263" s="616">
        <v>2</v>
      </c>
    </row>
    <row r="264" spans="1:11" ht="15" customHeight="1">
      <c r="A264" s="95"/>
      <c r="B264" s="94"/>
      <c r="C264" s="94"/>
      <c r="D264" s="94"/>
      <c r="E264" s="92"/>
      <c r="F264" s="92"/>
      <c r="G264" s="92"/>
      <c r="H264" s="92"/>
      <c r="I264" s="92"/>
      <c r="J264" s="92"/>
      <c r="K264" s="92"/>
    </row>
    <row r="265" spans="1:11" ht="15" customHeight="1">
      <c r="A265" s="593" t="s">
        <v>42</v>
      </c>
      <c r="B265" s="593" t="s">
        <v>43</v>
      </c>
      <c r="C265" s="594" t="s">
        <v>42</v>
      </c>
      <c r="D265" s="593" t="s">
        <v>44</v>
      </c>
      <c r="E265" s="610"/>
      <c r="F265" s="610"/>
      <c r="G265" s="610"/>
      <c r="H265" s="610"/>
      <c r="I265" s="610"/>
      <c r="J265" s="610"/>
      <c r="K265" s="610"/>
    </row>
    <row r="266" spans="1:11" ht="15" customHeight="1">
      <c r="A266" s="606" t="str">
        <f>IF('6. Module 1 Readiness'!$Q39="N/A","N/A",IF('6. Module 1 Readiness'!$Q39="","",IF('6. Module 1 Readiness'!$Q39="Agree",'4. HIDE Calc Module 2_1'!$C$26,'4. HIDE Calc Module 2_1'!$E$26)))</f>
        <v>If integration is a key requirement, proceed with caution. Is there already an application integration strategy in place?</v>
      </c>
      <c r="B266" s="607" t="str">
        <f>IF(A266=0,"",A266)</f>
        <v>If integration is a key requirement, proceed with caution. Is there already an application integration strategy in place?</v>
      </c>
      <c r="C266" s="607" t="str">
        <f>IF('6. Module 1 Readiness'!$Q39="N/A","N/A",IF('6. Module 1 Readiness'!$Q39="","",IF('6. Module 1 Readiness'!$Q39="Agree",'4. HIDE Calc Module 2_1'!$D$26,'4. HIDE Calc Module 2_1'!$F$26)))</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D266" s="607" t="str">
        <f>IF(C266=0,"",C266)</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E266" s="602">
        <f>IF(AND('6. Module 1 Readiness'!$Q39="Agree",'6. Module 1 Readiness'!$R$23="Red"),$F266,IF(AND('6. Module 1 Readiness'!$Q39="Disagree",'6. Module 1 Readiness'!$R$23="Red"),$G266,IF(AND('6. Module 1 Readiness'!$Q39="Agree",'6. Module 1 Readiness'!$R$23="Yellow"),$H266,IF(AND('6. Module 1 Readiness'!$Q39="Disagree",'6. Module 1 Readiness'!$R$23="Yellow"),$I266,IF(AND('6. Module 1 Readiness'!$Q39="Agree",'6. Module 1 Readiness'!$R$23="Green"),$J266,IF(AND('6. Module 1 Readiness'!$Q39="Disagree",'6. Module 1 Readiness'!$R$23="Green"),$K266,IF('6. Module 1 Readiness'!$Q39="N/A","",IF('6. Module 1 Readiness'!$Q39="",""))))))))</f>
        <v>1</v>
      </c>
      <c r="F266" s="602">
        <v>1</v>
      </c>
      <c r="G266" s="602">
        <v>2</v>
      </c>
      <c r="H266" s="602">
        <v>2</v>
      </c>
      <c r="I266" s="602">
        <v>3</v>
      </c>
      <c r="J266" s="602">
        <v>3</v>
      </c>
      <c r="K266" s="602">
        <v>2</v>
      </c>
    </row>
    <row r="267" spans="1:11" ht="15" customHeight="1">
      <c r="A267" s="606" t="str">
        <f>IF('6. Module 1 Readiness'!$Q40="N/A","N/A",IF('6. Module 1 Readiness'!$Q40="","",IF('6. Module 1 Readiness'!$Q40="Agree",'4. HIDE Calc Module 2_1'!$C$27,'4. HIDE Calc Module 2_1'!$E$27)))</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B267" s="607" t="str">
        <f>IF(A267=0,"",A267)</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C267" s="607" t="str">
        <f>IF('6. Module 1 Readiness'!$Q40="N/A","N/A",IF('6. Module 1 Readiness'!$Q40="","",IF('6. Module 1 Readiness'!$Q40="Agree",'4. HIDE Calc Module 2_1'!$D$27,'4. HIDE Calc Module 2_1'!$F$27)))</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D267" s="607" t="str">
        <f>IF(C267=0,"",C267)</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E267" s="616">
        <f>IF(AND('6. Module 1 Readiness'!$Q40="Agree",'6. Module 1 Readiness'!$R$23="Red"),$F267,IF(AND('6. Module 1 Readiness'!$Q40="Disagree",'6. Module 1 Readiness'!$R$23="Red"),$G267,IF(AND('6. Module 1 Readiness'!$Q40="Agree",'6. Module 1 Readiness'!$R$23="Yellow"),$H267,IF(AND('6. Module 1 Readiness'!$Q40="Disagree",'6. Module 1 Readiness'!$R$23="Yellow"),$I267,IF(AND('6. Module 1 Readiness'!$Q40="Agree",'6. Module 1 Readiness'!$R$23="Green"),$J267,IF(AND('6. Module 1 Readiness'!$Q40="Disagree",'6. Module 1 Readiness'!$R$23="Green"),$K267,IF('6. Module 1 Readiness'!$Q40="N/A","",IF('6. Module 1 Readiness'!$Q40="",""))))))))</f>
        <v>1</v>
      </c>
      <c r="F267" s="616">
        <v>1</v>
      </c>
      <c r="G267" s="616">
        <v>2</v>
      </c>
      <c r="H267" s="616">
        <v>2</v>
      </c>
      <c r="I267" s="616">
        <v>3</v>
      </c>
      <c r="J267" s="616">
        <v>3</v>
      </c>
      <c r="K267" s="616">
        <v>2</v>
      </c>
    </row>
    <row r="268" spans="1:11" ht="15" customHeight="1">
      <c r="A268" s="606" t="str">
        <f>IF('6. Module 1 Readiness'!$Q41="N/A","N/A",IF('6. Module 1 Readiness'!$Q41="","",IF('6. Module 1 Readiness'!$Q41="Agree",'4. HIDE Calc Module 2_1'!$C$28,'4. HIDE Calc Module 2_1'!$E$28)))</f>
        <v xml:space="preserve">Integration can be greatly enhanced if two applications speak the same language and adhere to standard APIs. Heavily customized apps written with legacy languages require specialized work for integration. </v>
      </c>
      <c r="B268" s="607" t="str">
        <f>IF(A268=0,"",A268)</f>
        <v xml:space="preserve">Integration can be greatly enhanced if two applications speak the same language and adhere to standard APIs. Heavily customized apps written with legacy languages require specialized work for integration. </v>
      </c>
      <c r="C268" s="607" t="str">
        <f>IF('6. Module 1 Readiness'!$Q41="N/A","N/A",IF('6. Module 1 Readiness'!$Q41="","",IF('6. Module 1 Readiness'!$Q41="Agree",'4. HIDE Calc Module 2_1'!$D$28,'4. HIDE Calc Module 2_1'!$F$28)))</f>
        <v>• If integration is required, readiness is high.</v>
      </c>
      <c r="D268" s="607" t="str">
        <f>IF(C268=0,"",C268)</f>
        <v>• If integration is required, readiness is high.</v>
      </c>
      <c r="E268" s="602">
        <f>IF(AND('6. Module 1 Readiness'!$Q41="Agree",'6. Module 1 Readiness'!$R$23="Red"),$F268,IF(AND('6. Module 1 Readiness'!$Q41="Disagree",'6. Module 1 Readiness'!$R$23="Red"),$G268,IF(AND('6. Module 1 Readiness'!$Q41="Agree",'6. Module 1 Readiness'!$R$23="Yellow"),$H268,IF(AND('6. Module 1 Readiness'!$Q41="Disagree",'6. Module 1 Readiness'!$R$23="Yellow"),$I268,IF(AND('6. Module 1 Readiness'!$Q41="Agree",'6. Module 1 Readiness'!$R$23="Green"),$J268,IF(AND('6. Module 1 Readiness'!$Q41="Disagree",'6. Module 1 Readiness'!$R$23="Green"),$K268,IF('6. Module 1 Readiness'!$Q41="N/A","",IF('6. Module 1 Readiness'!$Q41="",""))))))))</f>
        <v>2</v>
      </c>
      <c r="F268" s="602">
        <v>2</v>
      </c>
      <c r="G268" s="602">
        <v>1</v>
      </c>
      <c r="H268" s="602">
        <v>3</v>
      </c>
      <c r="I268" s="602">
        <v>3</v>
      </c>
      <c r="J268" s="602">
        <v>3</v>
      </c>
      <c r="K268" s="602">
        <v>2</v>
      </c>
    </row>
    <row r="269" spans="1:11" ht="15" customHeight="1">
      <c r="A269" s="606" t="str">
        <f>IF('6. Module 1 Readiness'!$Q42="N/A","N/A",IF('6. Module 1 Readiness'!$Q42="","",IF('6. Module 1 Readiness'!$Q42="Agree",'4. HIDE Calc Module 2_1'!$C$29,'4. HIDE Calc Module 2_1'!$E$29)))</f>
        <v xml:space="preserve">The biggest concern with complex, highly customized integration and interdependency schemes is that they will “break” if moved to a cloud. </v>
      </c>
      <c r="B269" s="607" t="str">
        <f>IF(A269=0,"",A269)</f>
        <v xml:space="preserve">The biggest concern with complex, highly customized integration and interdependency schemes is that they will “break” if moved to a cloud. </v>
      </c>
      <c r="C269" s="607" t="str">
        <f>IF('6. Module 1 Readiness'!$Q42="N/A","N/A",IF('6. Module 1 Readiness'!$Q42="","",IF('6. Module 1 Readiness'!$Q42="Agree",'4. HIDE Calc Module 2_1'!$D$29,'4. HIDE Calc Module 2_1'!$F$29)))</f>
        <v xml:space="preserve">• Do not move this service to the cloud as its interdependencies and integration points need to be clearly documented and understood. 
• Consider replacement rather than re-hosting to cloud. In the case of a legacy beast, it will make more sense to look at moving to a new application for this service. The requirements for the new application could move to standardized APIs and middleware. 
• A SaaS option could be considered (as well as a PaaS built solution), but careful consideration of business criticality must be in play if SaaS is considered. </v>
      </c>
      <c r="D269" s="607" t="str">
        <f>IF(C269=0,"",C269)</f>
        <v xml:space="preserve">• Do not move this service to the cloud as its interdependencies and integration points need to be clearly documented and understood. 
• Consider replacement rather than re-hosting to cloud. In the case of a legacy beast, it will make more sense to look at moving to a new application for this service. The requirements for the new application could move to standardized APIs and middleware. 
• A SaaS option could be considered (as well as a PaaS built solution), but careful consideration of business criticality must be in play if SaaS is considered. </v>
      </c>
      <c r="E269" s="616">
        <f>IF(AND('6. Module 1 Readiness'!$Q42="Agree",'6. Module 1 Readiness'!$R$23="Red"),$F269,IF(AND('6. Module 1 Readiness'!$Q42="Disagree",'6. Module 1 Readiness'!$R$23="Red"),$G269,IF(AND('6. Module 1 Readiness'!$Q42="Agree",'6. Module 1 Readiness'!$R$23="Yellow"),$H269,IF(AND('6. Module 1 Readiness'!$Q42="Disagree",'6. Module 1 Readiness'!$R$23="Yellow"),$I269,IF(AND('6. Module 1 Readiness'!$Q42="Agree",'6. Module 1 Readiness'!$R$23="Green"),$J269,IF(AND('6. Module 1 Readiness'!$Q42="Disagree",'6. Module 1 Readiness'!$R$23="Green"),$K269,IF('6. Module 1 Readiness'!$Q42="N/A","",IF('6. Module 1 Readiness'!$Q42="",""))))))))</f>
        <v>1</v>
      </c>
      <c r="F269" s="616">
        <v>1</v>
      </c>
      <c r="G269" s="616">
        <v>2</v>
      </c>
      <c r="H269" s="616">
        <v>1</v>
      </c>
      <c r="I269" s="616">
        <v>2</v>
      </c>
      <c r="J269" s="616">
        <v>1</v>
      </c>
      <c r="K269" s="616">
        <v>3</v>
      </c>
    </row>
    <row r="270" spans="1:11" ht="15" customHeight="1">
      <c r="A270" s="606" t="str">
        <f>IF('6. Module 1 Readiness'!$Q43="N/A","N/A",IF('6. Module 1 Readiness'!$Q43="","",IF('6. Module 1 Readiness'!$Q43="Agree",'4. HIDE Calc Module 2_1'!$C$30,'4. HIDE Calc Module 2_1'!$E$30)))</f>
        <v xml:space="preserve">If this application does not require integration with shared data sources, it presents lower challenges as a cloud candidate. </v>
      </c>
      <c r="B270" s="607" t="str">
        <f>IF(A270=0,"",A270)</f>
        <v xml:space="preserve">If this application does not require integration with shared data sources, it presents lower challenges as a cloud candidate. </v>
      </c>
      <c r="C270" s="607" t="str">
        <f>IF('6. Module 1 Readiness'!$Q43="N/A","N/A",IF('6. Module 1 Readiness'!$Q43="","",IF('6. Module 1 Readiness'!$Q43="Agree",'4. HIDE Calc Module 2_1'!$D$30,'4. HIDE Calc Module 2_1'!$F$30)))</f>
        <v xml:space="preserve">• Data integration may not be a requirement for this application; however, you should examine the potential for integration as a business enabler. 
• Is it possible that data integration will be valued in the future? Start planning now. </v>
      </c>
      <c r="D270" s="607" t="str">
        <f>IF(C270=0,"",C270)</f>
        <v xml:space="preserve">• Data integration may not be a requirement for this application; however, you should examine the potential for integration as a business enabler. 
• Is it possible that data integration will be valued in the future? Start planning now. </v>
      </c>
      <c r="E270" s="602">
        <f>IF(AND('6. Module 1 Readiness'!$Q43="Agree",'6. Module 1 Readiness'!$R$23="Red"),$F270,IF(AND('6. Module 1 Readiness'!$Q43="Disagree",'6. Module 1 Readiness'!$R$23="Red"),$G270,IF(AND('6. Module 1 Readiness'!$Q43="Agree",'6. Module 1 Readiness'!$R$23="Yellow"),$H270,IF(AND('6. Module 1 Readiness'!$Q43="Disagree",'6. Module 1 Readiness'!$R$23="Yellow"),$I270,IF(AND('6. Module 1 Readiness'!$Q43="Agree",'6. Module 1 Readiness'!$R$23="Green"),$J270,IF(AND('6. Module 1 Readiness'!$Q43="Disagree",'6. Module 1 Readiness'!$R$23="Green"),$K270,IF('6. Module 1 Readiness'!$Q43="N/A","",IF('6. Module 1 Readiness'!$Q43="",""))))))))</f>
        <v>2</v>
      </c>
      <c r="F270" s="602">
        <v>2</v>
      </c>
      <c r="G270" s="602">
        <v>2</v>
      </c>
      <c r="H270" s="602">
        <v>2</v>
      </c>
      <c r="I270" s="602">
        <v>3</v>
      </c>
      <c r="J270" s="602">
        <v>3</v>
      </c>
      <c r="K270" s="602">
        <v>3</v>
      </c>
    </row>
    <row r="271" spans="1:11" ht="15" customHeight="1">
      <c r="A271" s="91"/>
      <c r="B271" s="91"/>
      <c r="C271" s="93"/>
      <c r="D271" s="91"/>
      <c r="E271" s="92"/>
      <c r="F271" s="91"/>
      <c r="G271" s="91"/>
      <c r="H271" s="91"/>
      <c r="I271" s="91"/>
      <c r="J271" s="91"/>
      <c r="K271" s="91"/>
    </row>
    <row r="272" spans="1:11" ht="15" customHeight="1">
      <c r="A272" s="593" t="s">
        <v>42</v>
      </c>
      <c r="B272" s="593" t="s">
        <v>43</v>
      </c>
      <c r="C272" s="594" t="s">
        <v>42</v>
      </c>
      <c r="D272" s="593" t="s">
        <v>44</v>
      </c>
      <c r="E272" s="610"/>
      <c r="F272" s="610"/>
      <c r="G272" s="610"/>
      <c r="H272" s="610"/>
      <c r="I272" s="610"/>
      <c r="J272" s="610"/>
      <c r="K272" s="610"/>
    </row>
    <row r="273" spans="1:11" ht="15" customHeight="1">
      <c r="A273" s="606" t="str">
        <f>IF('6. Module 1 Readiness'!$Q46="N/A","N/A",IF('6. Module 1 Readiness'!$Q46="","",IF('6. Module 1 Readiness'!$Q46="Agree",'4. HIDE Calc Module 2_1'!$C$32,'4. HIDE Calc Module 2_1'!$E$32)))</f>
        <v xml:space="preserve">Network latency and availability are critical links in the chain. </v>
      </c>
      <c r="B273" s="607" t="str">
        <f>IF(A273=0,"",A273)</f>
        <v xml:space="preserve">Network latency and availability are critical links in the chain. </v>
      </c>
      <c r="C273" s="607" t="str">
        <f>IF('6. Module 1 Readiness'!$Q46="N/A","N/A",IF('6. Module 1 Readiness'!$Q46="","",IF('6. Module 1 Readiness'!$Q46="Agree",'4. HIDE Calc Module 2_1'!$D$32,'4. HIDE Calc Module 2_1'!$F$32)))</f>
        <v xml:space="preserve">• Capacity but also redundancy are important considerations. Access at internet speeds may be acceptable but what if your network goes down or your telecom carrier has a service interruption?
• Consider redundant carriers as well as redundant infrastructure if the service is medium to high criticality. </v>
      </c>
      <c r="D273" s="607" t="str">
        <f>IF(C273=0,"",C273)</f>
        <v xml:space="preserve">• Capacity but also redundancy are important considerations. Access at internet speeds may be acceptable but what if your network goes down or your telecom carrier has a service interruption?
• Consider redundant carriers as well as redundant infrastructure if the service is medium to high criticality. </v>
      </c>
      <c r="E273" s="616">
        <f>IF(AND('6. Module 1 Readiness'!$Q46="Agree",'6. Module 1 Readiness'!$R$23="Red"),$F273,IF(AND('6. Module 1 Readiness'!$Q46="Disagree",'6. Module 1 Readiness'!$R$23="Red"),$G273,IF(AND('6. Module 1 Readiness'!$Q46="Agree",'6. Module 1 Readiness'!$R$23="Yellow"),$H273,IF(AND('6. Module 1 Readiness'!$Q46="Disagree",'6. Module 1 Readiness'!$R$23="Yellow"),$I273,IF(AND('6. Module 1 Readiness'!$Q46="Agree",'6. Module 1 Readiness'!$R$23="Green"),$J273,IF(AND('6. Module 1 Readiness'!$Q46="Disagree",'6. Module 1 Readiness'!$R$23="Green"),$K273,IF('6. Module 1 Readiness'!$Q46="N/A","",IF('6. Module 1 Readiness'!$Q46="",""))))))))</f>
        <v>1</v>
      </c>
      <c r="F273" s="616">
        <v>1</v>
      </c>
      <c r="G273" s="616">
        <v>1</v>
      </c>
      <c r="H273" s="616">
        <v>2</v>
      </c>
      <c r="I273" s="616">
        <v>1</v>
      </c>
      <c r="J273" s="616">
        <v>3</v>
      </c>
      <c r="K273" s="616">
        <v>2</v>
      </c>
    </row>
    <row r="274" spans="1:11" ht="15" customHeight="1">
      <c r="A274" s="606" t="str">
        <f>IF('6. Module 1 Readiness'!$Q47="N/A","N/A",IF('6. Module 1 Readiness'!$Q47="","",IF('6. Module 1 Readiness'!$Q47="Agree",'4. HIDE Calc Module 2_1'!$C$33,'4. HIDE Calc Module 2_1'!$E$33)))</f>
        <v xml:space="preserve">Clear understanding of storage provisioning requirements for performance and availability will be critical to building internal clouds and evaluating costs of external CSPs. </v>
      </c>
      <c r="B274" s="607" t="str">
        <f>IF(A274=0,"",A274)</f>
        <v xml:space="preserve">Clear understanding of storage provisioning requirements for performance and availability will be critical to building internal clouds and evaluating costs of external CSPs. </v>
      </c>
      <c r="C274" s="607" t="str">
        <f>IF('6. Module 1 Readiness'!$Q47="N/A","N/A",IF('6. Module 1 Readiness'!$Q47="","",IF('6. Module 1 Readiness'!$Q47="Agree",'4. HIDE Calc Module 2_1'!$D$33,'4. HIDE Calc Module 2_1'!$F$33)))</f>
        <v xml:space="preserve">• Avoid moving this service to the cloud until the storage requirements are fully analyzed and understood. </v>
      </c>
      <c r="D274" s="607" t="str">
        <f>IF(C274=0,"",C274)</f>
        <v xml:space="preserve">• Avoid moving this service to the cloud until the storage requirements are fully analyzed and understood. </v>
      </c>
      <c r="E274" s="602">
        <f>IF(AND('6. Module 1 Readiness'!$Q47="Agree",'6. Module 1 Readiness'!$R$23="Red"),$F274,IF(AND('6. Module 1 Readiness'!$Q47="Disagree",'6. Module 1 Readiness'!$R$23="Red"),$G274,IF(AND('6. Module 1 Readiness'!$Q47="Agree",'6. Module 1 Readiness'!$R$23="Yellow"),$H274,IF(AND('6. Module 1 Readiness'!$Q47="Disagree",'6. Module 1 Readiness'!$R$23="Yellow"),$I274,IF(AND('6. Module 1 Readiness'!$Q47="Agree",'6. Module 1 Readiness'!$R$23="Green"),$J274,IF(AND('6. Module 1 Readiness'!$Q47="Disagree",'6. Module 1 Readiness'!$R$23="Green"),$K274,IF('6. Module 1 Readiness'!$Q47="N/A","",IF('6. Module 1 Readiness'!$Q47="",""))))))))</f>
        <v>1</v>
      </c>
      <c r="F274" s="602">
        <v>2</v>
      </c>
      <c r="G274" s="602">
        <v>1</v>
      </c>
      <c r="H274" s="602">
        <v>2</v>
      </c>
      <c r="I274" s="602">
        <v>1</v>
      </c>
      <c r="J274" s="602">
        <v>3</v>
      </c>
      <c r="K274" s="602">
        <v>2</v>
      </c>
    </row>
    <row r="275" spans="1:11" ht="15" customHeight="1">
      <c r="A275" s="606" t="str">
        <f>IF('6. Module 1 Readiness'!$Q48="N/A","N/A",IF('6. Module 1 Readiness'!$Q48="","",IF('6. Module 1 Readiness'!$Q48="Agree",'4. HIDE Calc Module 2_1'!$C$34,'4. HIDE Calc Module 2_1'!$E$34)))</f>
        <v xml:space="preserve">Virtual abstraction is foundational to cloud. CPU, memory, and storage requirements need to be within the capacity bounds of virtual machines. </v>
      </c>
      <c r="B275" s="607" t="str">
        <f>IF(A275=0,"",A275)</f>
        <v xml:space="preserve">Virtual abstraction is foundational to cloud. CPU, memory, and storage requirements need to be within the capacity bounds of virtual machines. </v>
      </c>
      <c r="C275" s="607" t="str">
        <f>IF('6. Module 1 Readiness'!$Q48="N/A","N/A",IF('6. Module 1 Readiness'!$Q48="","",IF('6. Module 1 Readiness'!$Q48="Agree",'4. HIDE Calc Module 2_1'!$D$34,'4. HIDE Calc Module 2_1'!$F$34)))</f>
        <v xml:space="preserve">• If the workloads associated with this service have not yet been evaluated for physical to virtual migration, you are not ready to move this service to an IaaS cloud. </v>
      </c>
      <c r="D275" s="607" t="str">
        <f>IF(C275=0,"",C275)</f>
        <v xml:space="preserve">• If the workloads associated with this service have not yet been evaluated for physical to virtual migration, you are not ready to move this service to an IaaS cloud. </v>
      </c>
      <c r="E275" s="616">
        <f>IF(AND('6. Module 1 Readiness'!$Q48="Agree",'6. Module 1 Readiness'!$R$23="Red"),$F275,IF(AND('6. Module 1 Readiness'!$Q48="Disagree",'6. Module 1 Readiness'!$R$23="Red"),$G275,IF(AND('6. Module 1 Readiness'!$Q48="Agree",'6. Module 1 Readiness'!$R$23="Yellow"),$H275,IF(AND('6. Module 1 Readiness'!$Q48="Disagree",'6. Module 1 Readiness'!$R$23="Yellow"),$I275,IF(AND('6. Module 1 Readiness'!$Q48="Agree",'6. Module 1 Readiness'!$R$23="Green"),$J275,IF(AND('6. Module 1 Readiness'!$Q48="Disagree",'6. Module 1 Readiness'!$R$23="Green"),$K275,IF('6. Module 1 Readiness'!$Q48="N/A","",IF('6. Module 1 Readiness'!$Q48="",""))))))))</f>
        <v>1</v>
      </c>
      <c r="F275" s="616">
        <v>2</v>
      </c>
      <c r="G275" s="616">
        <v>1</v>
      </c>
      <c r="H275" s="616">
        <v>3</v>
      </c>
      <c r="I275" s="616">
        <v>1</v>
      </c>
      <c r="J275" s="616">
        <v>3</v>
      </c>
      <c r="K275" s="616">
        <v>1</v>
      </c>
    </row>
    <row r="276" spans="1:11" ht="15" customHeight="1">
      <c r="A276" s="606" t="str">
        <f>IF('6. Module 1 Readiness'!$Q49="N/A","N/A",IF('6. Module 1 Readiness'!$Q49="","",IF('6. Module 1 Readiness'!$Q49="Agree",'4. HIDE Calc Module 2_1'!$C$35,'4. HIDE Calc Module 2_1'!$E$35)))</f>
        <v xml:space="preserve">Specialized and proprietary components can be an impediment, or at least a complicating factor, for moving a service to the cloud. </v>
      </c>
      <c r="B276" s="607" t="str">
        <f>IF(A276=0,"",A276)</f>
        <v xml:space="preserve">Specialized and proprietary components can be an impediment, or at least a complicating factor, for moving a service to the cloud. </v>
      </c>
      <c r="C276" s="607" t="str">
        <f>IF('6. Module 1 Readiness'!$Q49="N/A","N/A",IF('6. Module 1 Readiness'!$Q49="","",IF('6. Module 1 Readiness'!$Q49="Agree",'4. HIDE Calc Module 2_1'!$D$35,'4. HIDE Calc Module 2_1'!$F$35)))</f>
        <v xml:space="preserve">• Selecting "disagree" for this statement indicates the workload is a lower risk for moving to a cloud platform such as private or public IaaS. </v>
      </c>
      <c r="D276" s="607" t="str">
        <f>IF(C276=0,"",C276)</f>
        <v xml:space="preserve">• Selecting "disagree" for this statement indicates the workload is a lower risk for moving to a cloud platform such as private or public IaaS. </v>
      </c>
      <c r="E276" s="602">
        <f>IF(AND('6. Module 1 Readiness'!$Q49="Agree",'6. Module 1 Readiness'!$R$23="Red"),$F276,IF(AND('6. Module 1 Readiness'!$Q49="Disagree",'6. Module 1 Readiness'!$R$23="Red"),$G276,IF(AND('6. Module 1 Readiness'!$Q49="Agree",'6. Module 1 Readiness'!$R$23="Yellow"),$H276,IF(AND('6. Module 1 Readiness'!$Q49="Disagree",'6. Module 1 Readiness'!$R$23="Yellow"),$I276,IF(AND('6. Module 1 Readiness'!$Q49="Agree",'6. Module 1 Readiness'!$R$23="Green"),$J276,IF(AND('6. Module 1 Readiness'!$Q49="Disagree",'6. Module 1 Readiness'!$R$23="Green"),$K276,IF('6. Module 1 Readiness'!$Q49="N/A","",IF('6. Module 1 Readiness'!$Q49="",""))))))))</f>
        <v>2</v>
      </c>
      <c r="F276" s="602">
        <v>1</v>
      </c>
      <c r="G276" s="602">
        <v>2</v>
      </c>
      <c r="H276" s="602">
        <v>1</v>
      </c>
      <c r="I276" s="602">
        <v>3</v>
      </c>
      <c r="J276" s="602">
        <v>1</v>
      </c>
      <c r="K276" s="602">
        <v>3</v>
      </c>
    </row>
    <row r="277" spans="1:11" ht="15" customHeight="1">
      <c r="A277" s="606" t="str">
        <f>IF('6. Module 1 Readiness'!$Q50="N/A","N/A",IF('6. Module 1 Readiness'!$Q50="","",IF('6. Module 1 Readiness'!$Q50="Agree",'4. HIDE Calc Module 2_1'!$C$36,'4. HIDE Calc Module 2_1'!$E$36)))</f>
        <v xml:space="preserve">Portability is particularly valuable in multi-cloud and hybrid situations. Service can be moved to where resource costs are lowest and security/availability are good enough. </v>
      </c>
      <c r="B277" s="607" t="str">
        <f>IF(A277=0,"",A277)</f>
        <v xml:space="preserve">Portability is particularly valuable in multi-cloud and hybrid situations. Service can be moved to where resource costs are lowest and security/availability are good enough. </v>
      </c>
      <c r="C277" s="607" t="str">
        <f>IF('6. Module 1 Readiness'!$Q50="N/A","N/A",IF('6. Module 1 Readiness'!$Q50="","",IF('6. Module 1 Readiness'!$Q50="Agree",'4. HIDE Calc Module 2_1'!$D$36,'4. HIDE Calc Module 2_1'!$F$36)))</f>
        <v xml:space="preserve">• If the service does not have portability, it may be ready for a specific cloud -- internal private -- but will not have flexibility of location to vary on cost. </v>
      </c>
      <c r="D277" s="607" t="str">
        <f>IF(C277=0,"",C277)</f>
        <v xml:space="preserve">• If the service does not have portability, it may be ready for a specific cloud -- internal private -- but will not have flexibility of location to vary on cost. </v>
      </c>
      <c r="E277" s="616">
        <f>IF(AND('6. Module 1 Readiness'!$Q50="Agree",'6. Module 1 Readiness'!$R$23="Red"),$F277,IF(AND('6. Module 1 Readiness'!$Q50="Disagree",'6. Module 1 Readiness'!$R$23="Red"),$G277,IF(AND('6. Module 1 Readiness'!$Q50="Agree",'6. Module 1 Readiness'!$R$23="Yellow"),$H277,IF(AND('6. Module 1 Readiness'!$Q50="Disagree",'6. Module 1 Readiness'!$R$23="Yellow"),$I277,IF(AND('6. Module 1 Readiness'!$Q50="Agree",'6. Module 1 Readiness'!$R$23="Green"),$J277,IF(AND('6. Module 1 Readiness'!$Q50="Disagree",'6. Module 1 Readiness'!$R$23="Green"),$K277,IF('6. Module 1 Readiness'!$Q50="N/A","",IF('6. Module 1 Readiness'!$Q50="",""))))))))</f>
        <v>1</v>
      </c>
      <c r="F277" s="616">
        <v>2</v>
      </c>
      <c r="G277" s="616">
        <v>1</v>
      </c>
      <c r="H277" s="616">
        <v>2</v>
      </c>
      <c r="I277" s="616">
        <v>1</v>
      </c>
      <c r="J277" s="616">
        <v>3</v>
      </c>
      <c r="K277" s="616">
        <v>2</v>
      </c>
    </row>
    <row r="278" spans="1:11" ht="15" customHeight="1"/>
    <row r="279" spans="1:11" ht="15" customHeight="1">
      <c r="A279" s="593" t="s">
        <v>42</v>
      </c>
      <c r="B279" s="593" t="s">
        <v>43</v>
      </c>
      <c r="C279" s="594" t="s">
        <v>42</v>
      </c>
      <c r="D279" s="593" t="s">
        <v>44</v>
      </c>
      <c r="E279" s="595" t="s">
        <v>386</v>
      </c>
      <c r="F279" s="595" t="s">
        <v>387</v>
      </c>
      <c r="G279" s="595" t="s">
        <v>388</v>
      </c>
      <c r="H279" s="595" t="s">
        <v>389</v>
      </c>
      <c r="I279" s="595" t="s">
        <v>390</v>
      </c>
      <c r="J279" s="595" t="s">
        <v>391</v>
      </c>
      <c r="K279" s="595" t="s">
        <v>392</v>
      </c>
    </row>
    <row r="280" spans="1:11" ht="15" customHeight="1">
      <c r="A280" s="607" t="str">
        <f>IF('6. Module 1 Readiness'!$Q$53="N/A","N/A",IF('6. Module 1 Readiness'!$Q$53="","",IF('6. Module 1 Readiness'!$Q$53="Agree",'4. HIDE Calc Module 2_1'!$C$39,'4. HIDE Calc Module 2_1'!$E$39)))</f>
        <v>Where the application "lives" should be immaterial for the maintenance of the application. "Not here" does not abrogate IT of its accountability for service and availability.</v>
      </c>
      <c r="B280" s="607" t="str">
        <f>IF(A280=0,"",A280)</f>
        <v>Where the application "lives" should be immaterial for the maintenance of the application. "Not here" does not abrogate IT of its accountability for service and availability.</v>
      </c>
      <c r="C280" s="607" t="str">
        <f>IF('6. Module 1 Readiness'!$Q$53="N/A","N/A",IF('6. Module 1 Readiness'!$Q$53="","",IF('6. Module 1 Readiness'!$Q$53="Agree",'4. HIDE Calc Module 2_1'!$D$39,'4. HIDE Calc Module 2_1'!$F$39)))</f>
        <v xml:space="preserve">Moving an application to the cloud will not solve maintenance and management problems. Get your team trained up on procedures first. </v>
      </c>
      <c r="D280" s="607" t="str">
        <f>IF(C280=0,"",C280)</f>
        <v xml:space="preserve">Moving an application to the cloud will not solve maintenance and management problems. Get your team trained up on procedures first. </v>
      </c>
      <c r="E280" s="608">
        <f>IF(AND('6. Module 1 Readiness'!$Q$53="Agree",'6. Module 1 Readiness'!$R$23="Red"),$F280,IF(AND('6. Module 1 Readiness'!$Q$53="Disagree",'6. Module 1 Readiness'!$R$23="Red"),$G280,IF(AND('6. Module 1 Readiness'!$Q$53="Agree",'6. Module 1 Readiness'!$R$23="Yellow"),$H280,IF(AND('6. Module 1 Readiness'!$Q$53="Disagree",'6. Module 1 Readiness'!$R$23="Yellow"),$I280,IF(AND('6. Module 1 Readiness'!$Q$53="Agree",'6. Module 1 Readiness'!$R$23="Green"),$J280,IF(AND('6. Module 1 Readiness'!$Q$53="Disagree",'6. Module 1 Readiness'!$R$23="Green"),$K280,IF('6. Module 1 Readiness'!$Q$53="N/A","",IF('6. Module 1 Readiness'!$Q$53="",""))))))))</f>
        <v>1</v>
      </c>
      <c r="F280" s="608">
        <v>2</v>
      </c>
      <c r="G280" s="608">
        <v>1</v>
      </c>
      <c r="H280" s="608">
        <v>2</v>
      </c>
      <c r="I280" s="608">
        <v>1</v>
      </c>
      <c r="J280" s="608">
        <v>3</v>
      </c>
      <c r="K280" s="608">
        <v>2</v>
      </c>
    </row>
    <row r="281" spans="1:11" ht="15" customHeight="1">
      <c r="A281" s="607" t="str">
        <f>IF('6. Module 1 Readiness'!$Q$54="N/A","N/A",IF('6. Module 1 Readiness'!$Q$54="","",IF('6. Module 1 Readiness'!$Q$54="Agree",'4. HIDE Calc Module 2_1'!$C$40,'4. HIDE Calc Module 2_1'!$E$40)))</f>
        <v xml:space="preserve">Success in adopting cloud solutions isn’t possible without a solid integration strategy. Integration skills and operational frameworks need to be in practice in advance of cloud adoption. </v>
      </c>
      <c r="B281" s="607" t="str">
        <f>IF(A281=0,"",A281)</f>
        <v xml:space="preserve">Success in adopting cloud solutions isn’t possible without a solid integration strategy. Integration skills and operational frameworks need to be in practice in advance of cloud adoption. </v>
      </c>
      <c r="C281" s="607" t="str">
        <f>IF('6. Module 1 Readiness'!$Q$54="N/A","N/A",IF('6. Module 1 Readiness'!$Q$54="","",IF('6. Module 1 Readiness'!$Q$54="Agree",'4. HIDE Calc Module 2_1'!$D$40,'4. HIDE Calc Module 2_1'!$F$40)))</f>
        <v xml:space="preserve">Tend to your integration strategy first. Do not entertain externalizing this resource until the full implication of integration is evaluated. </v>
      </c>
      <c r="D281" s="607" t="str">
        <f>IF(C281=0,"",C281)</f>
        <v xml:space="preserve">Tend to your integration strategy first. Do not entertain externalizing this resource until the full implication of integration is evaluated. </v>
      </c>
      <c r="E281" s="608">
        <f>IF(AND('6. Module 1 Readiness'!$Q$54="Agree",'6. Module 1 Readiness'!$R$23="Red"),$F281,IF(AND('6. Module 1 Readiness'!$Q$54="Disagree",'6. Module 1 Readiness'!$R$23="Red"),$G281,IF(AND('6. Module 1 Readiness'!$Q$54="Agree",'6. Module 1 Readiness'!$R$23="Yellow"),$H281,IF(AND('6. Module 1 Readiness'!$Q$54="Disagree",'6. Module 1 Readiness'!$R$23="Yellow"),$I281,IF(AND('6. Module 1 Readiness'!$Q$54="Agree",'6. Module 1 Readiness'!$R$23="Green"),$J281,IF(AND('6. Module 1 Readiness'!$Q$54="Disagree",'6. Module 1 Readiness'!$R$23="Green"),$K281,IF('6. Module 1 Readiness'!$Q$54="N/A","",IF('6. Module 1 Readiness'!$Q$54="",""))))))))</f>
        <v>1</v>
      </c>
      <c r="F281" s="609">
        <v>1</v>
      </c>
      <c r="G281" s="609">
        <v>1</v>
      </c>
      <c r="H281" s="609">
        <v>2</v>
      </c>
      <c r="I281" s="609">
        <v>2</v>
      </c>
      <c r="J281" s="609">
        <v>3</v>
      </c>
      <c r="K281" s="609">
        <v>2</v>
      </c>
    </row>
    <row r="282" spans="1:11" ht="15" customHeight="1">
      <c r="A282" s="607" t="str">
        <f>IF('6. Module 1 Readiness'!$Q$55="N/A","N/A",IF('6. Module 1 Readiness'!$Q$55="","",IF('6. Module 1 Readiness'!$Q$55="Agree",'4. HIDE Calc Module 2_1'!$C$41,'4. HIDE Calc Module 2_1'!$E$41)))</f>
        <v>An IT department that is not functioning as an internal managed service provider will need to change and develop new practices for a service paradigm.</v>
      </c>
      <c r="B282" s="607" t="str">
        <f>IF(A282=0,"",A282)</f>
        <v>An IT department that is not functioning as an internal managed service provider will need to change and develop new practices for a service paradigm.</v>
      </c>
      <c r="C282" s="607" t="str">
        <f>IF('6. Module 1 Readiness'!$Q$55="N/A","N/A",IF('6. Module 1 Readiness'!$Q$55="","",IF('6. Module 1 Readiness'!$Q$55="Agree",'4. HIDE Calc Module 2_1'!$D$41,'4. HIDE Calc Module 2_1'!$F$41)))</f>
        <v xml:space="preserve">• Focus internal change efforts on becoming an internal service provider. 
• Look to how this application would fit in a catalog of services, with measurable provisioning and consumption. 
</v>
      </c>
      <c r="D282" s="607" t="str">
        <f>IF(C282=0,"",C282)</f>
        <v xml:space="preserve">• Focus internal change efforts on becoming an internal service provider. 
• Look to how this application would fit in a catalog of services, with measurable provisioning and consumption. 
</v>
      </c>
      <c r="E282" s="608">
        <f>IF(AND('6. Module 1 Readiness'!$Q$55="Agree",'6. Module 1 Readiness'!$R$23="Red"),$F282,IF(AND('6. Module 1 Readiness'!$Q$55="Disagree",'6. Module 1 Readiness'!$R$23="Red"),$G282,IF(AND('6. Module 1 Readiness'!$Q$55="Agree",'6. Module 1 Readiness'!$R$23="Yellow"),$H282,IF(AND('6. Module 1 Readiness'!$Q$55="Disagree",'6. Module 1 Readiness'!$R$23="Yellow"),$I282,IF(AND('6. Module 1 Readiness'!$Q$55="Agree",'6. Module 1 Readiness'!$R$23="Green"),$J282,IF(AND('6. Module 1 Readiness'!$Q$55="Disagree",'6. Module 1 Readiness'!$R$23="Green"),$K282,IF('6. Module 1 Readiness'!$Q$55="N/A","",IF('6. Module 1 Readiness'!$Q$55="",""))))))))</f>
        <v>1</v>
      </c>
      <c r="F282" s="608">
        <v>2</v>
      </c>
      <c r="G282" s="608">
        <v>1</v>
      </c>
      <c r="H282" s="608">
        <v>2</v>
      </c>
      <c r="I282" s="608">
        <v>2</v>
      </c>
      <c r="J282" s="608">
        <v>3</v>
      </c>
      <c r="K282" s="608">
        <v>2</v>
      </c>
    </row>
    <row r="283" spans="1:11" ht="15" customHeight="1"/>
    <row r="284" spans="1:11" ht="15" customHeight="1">
      <c r="A284" s="102"/>
      <c r="B284" s="102"/>
      <c r="C284" s="103"/>
      <c r="D284" s="102"/>
      <c r="E284" s="101"/>
      <c r="F284" s="101"/>
      <c r="G284" s="101"/>
      <c r="H284" s="101"/>
      <c r="I284" s="101"/>
      <c r="J284" s="101"/>
      <c r="K284" s="101"/>
    </row>
    <row r="285" spans="1:11" ht="15" customHeight="1">
      <c r="A285" s="296" t="s">
        <v>385</v>
      </c>
      <c r="B285" s="296">
        <f>B240+1</f>
        <v>7</v>
      </c>
    </row>
    <row r="286" spans="1:11" ht="15" customHeight="1">
      <c r="A286" s="593" t="s">
        <v>42</v>
      </c>
      <c r="B286" s="593" t="s">
        <v>43</v>
      </c>
      <c r="C286" s="594" t="s">
        <v>42</v>
      </c>
      <c r="D286" s="593" t="s">
        <v>44</v>
      </c>
      <c r="E286" s="595"/>
      <c r="F286" s="595"/>
      <c r="G286" s="595"/>
      <c r="H286" s="595"/>
      <c r="I286" s="595"/>
      <c r="J286" s="595"/>
      <c r="K286" s="595"/>
    </row>
    <row r="287" spans="1:11" ht="15" customHeight="1">
      <c r="A287" s="611"/>
      <c r="B287" s="611"/>
      <c r="C287" s="612"/>
      <c r="D287" s="611"/>
      <c r="E287" s="613"/>
      <c r="F287" s="613"/>
      <c r="G287" s="613"/>
      <c r="H287" s="613"/>
      <c r="I287" s="613"/>
      <c r="J287" s="613"/>
      <c r="K287" s="613"/>
    </row>
    <row r="288" spans="1:11" ht="15" customHeight="1">
      <c r="A288" s="596"/>
      <c r="B288" s="596"/>
      <c r="C288" s="597"/>
      <c r="D288" s="596"/>
      <c r="E288" s="614"/>
      <c r="F288" s="614"/>
      <c r="G288" s="614"/>
      <c r="H288" s="614"/>
      <c r="I288" s="614"/>
      <c r="J288" s="614"/>
      <c r="K288" s="599">
        <f>IF('6. Module 1 Readiness'!T20="Red",3,IF('6. Module 1 Readiness'!T20="Yellow",2,IF('6. Module 1 Readiness'!T20="Green",1)))</f>
        <v>1</v>
      </c>
    </row>
    <row r="289" spans="1:11" ht="15" customHeight="1">
      <c r="A289" s="596"/>
      <c r="B289" s="596"/>
      <c r="C289" s="597"/>
      <c r="D289" s="596"/>
      <c r="E289" s="614"/>
      <c r="F289" s="614"/>
      <c r="G289" s="614"/>
      <c r="H289" s="614"/>
      <c r="I289" s="614"/>
      <c r="J289" s="614"/>
      <c r="K289" s="599">
        <f>IF('6. Module 1 Readiness'!T21="Red",3,IF('6. Module 1 Readiness'!T21="Yellow",2,IF('6. Module 1 Readiness'!T21="Green",1)))</f>
        <v>1</v>
      </c>
    </row>
    <row r="290" spans="1:11" ht="15" customHeight="1">
      <c r="A290" s="596"/>
      <c r="B290" s="596"/>
      <c r="C290" s="597"/>
      <c r="D290" s="596"/>
      <c r="E290" s="614"/>
      <c r="F290" s="614"/>
      <c r="G290" s="614"/>
      <c r="H290" s="614"/>
      <c r="I290" s="614"/>
      <c r="J290" s="614"/>
      <c r="K290" s="599">
        <f>IF('6. Module 1 Readiness'!T22="Red",3,IF('6. Module 1 Readiness'!T22="Yellow",2,IF('6. Module 1 Readiness'!T22="Green",1)))</f>
        <v>2</v>
      </c>
    </row>
    <row r="291" spans="1:11" ht="15" customHeight="1">
      <c r="A291" s="600" t="str">
        <f>IF('6. Module 1 Readiness'!$S23="","",IF('6. Module 1 Readiness'!$S23="Important",'4. HIDE Calc Module 2_1'!$C$6,IF('6. Module 1 Readiness'!$S23="Serious",'4. HIDE Calc Module 2_1'!$C$7,IF('6. Module 1 Readiness'!$S23="Severe",'4. HIDE Calc Module 2_1'!$C$8))))</f>
        <v xml:space="preserve">These services can be very important but are not absolutely critical. These are good candidates for the cloud but only if specific mitigating requirements are addressed both within the organization and with cloud service providers. The cost of additional requirements needs to be counted back against the benefits of moving to the cloud. For example, if additional redundancy is required in the cloud service and connecting technology to satisfy availability/recovery requirements, that will increase the total cost of service. </v>
      </c>
      <c r="B291" s="601" t="str">
        <f>IF(A291=0,"",A291)</f>
        <v xml:space="preserve">These services can be very important but are not absolutely critical. These are good candidates for the cloud but only if specific mitigating requirements are addressed both within the organization and with cloud service providers. The cost of additional requirements needs to be counted back against the benefits of moving to the cloud. For example, if additional redundancy is required in the cloud service and connecting technology to satisfy availability/recovery requirements, that will increase the total cost of service. </v>
      </c>
      <c r="C291" s="601" t="str">
        <f>IF('6. Module 1 Readiness'!$S23="","",IF('6. Module 1 Readiness'!$S23="Important",'4. HIDE Calc Module 2_1'!$D$6,IF('6. Module 1 Readiness'!$S23="Serious",'4. HIDE Calc Module 2_1'!$D$7,IF('6. Module 1 Readiness'!$S23="Severe",'4. HIDE Calc Module 2_1'!$D$8))))</f>
        <v xml:space="preserve">• Work through the implications of all of the key cloud challenges (security/compliance, availability, integration), enabling infrastructure to identify the specific requirements of both the internal infrastructure and the external cloud service provider to ensure these challenges are addressed.
• Make sure the specific requirements are addressed in strategic plans, RFPs, and contracts (including SLAs). 
• Include potential costs of addressing requirements in more detailed cost/benefit analysis of moving the service to a cloud. </v>
      </c>
      <c r="D291" s="601" t="str">
        <f>IF(C291=0,"",C291)</f>
        <v xml:space="preserve">• Work through the implications of all of the key cloud challenges (security/compliance, availability, integration), enabling infrastructure to identify the specific requirements of both the internal infrastructure and the external cloud service provider to ensure these challenges are addressed.
• Make sure the specific requirements are addressed in strategic plans, RFPs, and contracts (including SLAs). 
• Include potential costs of addressing requirements in more detailed cost/benefit analysis of moving the service to a cloud. </v>
      </c>
      <c r="E291" s="615"/>
      <c r="F291" s="615"/>
      <c r="G291" s="615"/>
      <c r="H291" s="615"/>
      <c r="I291" s="615"/>
      <c r="J291" s="615"/>
      <c r="K291" s="602">
        <f>MAX($K288:$K290)</f>
        <v>2</v>
      </c>
    </row>
    <row r="292" spans="1:11" ht="15" customHeight="1">
      <c r="A292" s="603"/>
      <c r="B292" s="603"/>
      <c r="C292" s="603"/>
      <c r="D292" s="604"/>
      <c r="E292" s="605"/>
      <c r="F292" s="605"/>
      <c r="G292" s="605"/>
      <c r="H292" s="605"/>
      <c r="I292" s="605"/>
      <c r="J292" s="605"/>
      <c r="K292" s="605"/>
    </row>
    <row r="293" spans="1:11" ht="15" customHeight="1">
      <c r="A293" s="94"/>
      <c r="B293" s="94"/>
      <c r="C293" s="94"/>
      <c r="D293" s="100"/>
      <c r="E293" s="99"/>
      <c r="F293" s="99"/>
      <c r="G293" s="99"/>
      <c r="H293" s="99"/>
      <c r="I293" s="99"/>
      <c r="J293" s="99"/>
      <c r="K293" s="99"/>
    </row>
    <row r="294" spans="1:11" ht="15" customHeight="1">
      <c r="A294" s="94"/>
      <c r="B294" s="94"/>
      <c r="C294" s="94"/>
      <c r="D294" s="100"/>
      <c r="E294" s="99"/>
      <c r="F294" s="99"/>
      <c r="G294" s="99"/>
      <c r="H294" s="99"/>
      <c r="I294" s="99"/>
      <c r="J294" s="99"/>
      <c r="K294" s="99"/>
    </row>
    <row r="295" spans="1:11" ht="15" customHeight="1">
      <c r="A295" s="98"/>
      <c r="B295" s="98"/>
      <c r="C295" s="98"/>
      <c r="D295" s="97"/>
      <c r="E295" s="96"/>
      <c r="F295" s="96"/>
      <c r="G295" s="96"/>
      <c r="H295" s="96"/>
      <c r="I295" s="96"/>
      <c r="J295" s="96"/>
      <c r="K295" s="96"/>
    </row>
    <row r="296" spans="1:11" ht="15" customHeight="1">
      <c r="A296" s="91"/>
      <c r="B296" s="91"/>
      <c r="C296" s="93"/>
      <c r="D296" s="91"/>
      <c r="E296" s="91"/>
      <c r="F296" s="91"/>
      <c r="G296" s="91"/>
      <c r="H296" s="91"/>
      <c r="I296" s="91"/>
      <c r="J296" s="91"/>
      <c r="K296" s="91"/>
    </row>
    <row r="297" spans="1:11" ht="15" customHeight="1">
      <c r="A297" s="593" t="s">
        <v>42</v>
      </c>
      <c r="B297" s="593" t="s">
        <v>43</v>
      </c>
      <c r="C297" s="594" t="s">
        <v>42</v>
      </c>
      <c r="D297" s="593" t="s">
        <v>44</v>
      </c>
      <c r="E297" s="595" t="s">
        <v>386</v>
      </c>
      <c r="F297" s="595" t="s">
        <v>387</v>
      </c>
      <c r="G297" s="595" t="s">
        <v>388</v>
      </c>
      <c r="H297" s="595" t="s">
        <v>389</v>
      </c>
      <c r="I297" s="595" t="s">
        <v>390</v>
      </c>
      <c r="J297" s="595" t="s">
        <v>391</v>
      </c>
      <c r="K297" s="595" t="s">
        <v>392</v>
      </c>
    </row>
    <row r="298" spans="1:11" ht="15" customHeight="1">
      <c r="A298" s="606" t="str">
        <f>IF('6. Module 1 Readiness'!$S26="N/A","N/A",IF('6. Module 1 Readiness'!$S26="","",IF('6. Module 1 Readiness'!$S26="Agree",'4. HIDE Calc Module 2_1'!$C$15,'4. HIDE Calc Module 2_1'!$E$15)))</f>
        <v xml:space="preserve">When it comes to critical systems, the current process maturity for security management is an important starting point for discussion/negotiation with cloud service providers.  </v>
      </c>
      <c r="B298" s="607" t="str">
        <f>IF(A298=0,"",A298)</f>
        <v xml:space="preserve">When it comes to critical systems, the current process maturity for security management is an important starting point for discussion/negotiation with cloud service providers.  </v>
      </c>
      <c r="C298" s="607" t="str">
        <f>IF('6. Module 1 Readiness'!$S26="N/A","N/A",IF('6. Module 1 Readiness'!$S26="","",IF('6. Module 1 Readiness'!$S26="Agree",'4. HIDE Calc Module 2_1'!$D$15,'4. HIDE Calc Module 2_1'!$F$15)))</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D298" s="607" t="str">
        <f>IF(C298=0,"",C298)</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E298" s="616">
        <f>IF(AND('6. Module 1 Readiness'!$S26="Agree",'6. Module 1 Readiness'!$T$23="Red"),$F298,IF(AND('6. Module 1 Readiness'!$S26="Disagree",'6. Module 1 Readiness'!$T$23="Red"),$G298,IF(AND('6. Module 1 Readiness'!$S26="Agree",'6. Module 1 Readiness'!$T$23="Yellow"),$H298,IF(AND('6. Module 1 Readiness'!$S26="Disagree",'6. Module 1 Readiness'!$T$23="Yellow"),$I298,IF(AND('6. Module 1 Readiness'!$S26="Agree",'6. Module 1 Readiness'!$T$23="Green"),$J298,IF(AND('6. Module 1 Readiness'!$S26="Disagree",'6. Module 1 Readiness'!$T$23="Green"),$K298,IF('6. Module 1 Readiness'!$S26="N/A","",IF('6. Module 1 Readiness'!$S26="",""))))))))</f>
        <v>2</v>
      </c>
      <c r="F298" s="616">
        <v>2</v>
      </c>
      <c r="G298" s="616">
        <v>1</v>
      </c>
      <c r="H298" s="616">
        <v>2</v>
      </c>
      <c r="I298" s="616">
        <v>1</v>
      </c>
      <c r="J298" s="616">
        <v>3</v>
      </c>
      <c r="K298" s="616">
        <v>2</v>
      </c>
    </row>
    <row r="299" spans="1:11" ht="15" customHeight="1">
      <c r="A299" s="606" t="str">
        <f>IF('6. Module 1 Readiness'!$S27="N/A","N/A",IF('6. Module 1 Readiness'!$S27="","",IF('6. Module 1 Readiness'!$S27="Agree",'4. HIDE Calc Module 2_1'!$C$16,'4. HIDE Calc Module 2_1'!$E$16)))</f>
        <v xml:space="preserve">If the system and data are subject to specific legal and regulatory compliance, even if they are not highly critical, this will push up the requirements for a CSP and likely the cost of the solution.   </v>
      </c>
      <c r="B299" s="607" t="str">
        <f>IF(A299=0,"",A299)</f>
        <v xml:space="preserve">If the system and data are subject to specific legal and regulatory compliance, even if they are not highly critical, this will push up the requirements for a CSP and likely the cost of the solution.   </v>
      </c>
      <c r="C299" s="607" t="str">
        <f>IF('6. Module 1 Readiness'!$S27="N/A","N/A",IF('6. Module 1 Readiness'!$S27="","",IF('6. Module 1 Readiness'!$S27="Agree",'4. HIDE Calc Module 2_1'!$D$16,'4. HIDE Calc Module 2_1'!$F$16)))</f>
        <v xml:space="preserve">• Require potential CSP partners to demonstrate how they achieve, document, and attest to compliance with the regulation that you must comply (examples: HIPAA, CJIS, PCI). </v>
      </c>
      <c r="D299" s="607" t="str">
        <f>IF(C299=0,"",C299)</f>
        <v xml:space="preserve">• Require potential CSP partners to demonstrate how they achieve, document, and attest to compliance with the regulation that you must comply (examples: HIPAA, CJIS, PCI). </v>
      </c>
      <c r="E299" s="602">
        <f>IF(AND('6. Module 1 Readiness'!$S27="Agree",'6. Module 1 Readiness'!$T$23="Red"),$F299,IF(AND('6. Module 1 Readiness'!$S27="Disagree",'6. Module 1 Readiness'!$T$23="Red"),$G299,IF(AND('6. Module 1 Readiness'!$S27="Agree",'6. Module 1 Readiness'!$T$23="Yellow"),$H299,IF(AND('6. Module 1 Readiness'!$S27="Disagree",'6. Module 1 Readiness'!$T$23="Yellow"),$I299,IF(AND('6. Module 1 Readiness'!$S27="Agree",'6. Module 1 Readiness'!$T$23="Green"),$J299,IF(AND('6. Module 1 Readiness'!$S27="Disagree",'6. Module 1 Readiness'!$T$23="Green"),$K299,IF('6. Module 1 Readiness'!$S27="N/A","",IF('6. Module 1 Readiness'!$S27="",""))))))))</f>
        <v>2</v>
      </c>
      <c r="F299" s="602">
        <v>1</v>
      </c>
      <c r="G299" s="602">
        <v>1</v>
      </c>
      <c r="H299" s="602">
        <v>2</v>
      </c>
      <c r="I299" s="602">
        <v>2</v>
      </c>
      <c r="J299" s="602">
        <v>3</v>
      </c>
      <c r="K299" s="602">
        <v>2</v>
      </c>
    </row>
    <row r="300" spans="1:11" ht="15" customHeight="1">
      <c r="A300" s="606" t="str">
        <f>IF('6. Module 1 Readiness'!$S28="N/A","N/A",IF('6. Module 1 Readiness'!$S28="","",IF('6. Module 1 Readiness'!$S28="Agree",'4. HIDE Calc Module 2_1'!$C$17,'4. HIDE Calc Module 2_1'!$E$17)))</f>
        <v xml:space="preserve">Access management is key to both security and service management for the end user. If privilege-based access is a requirement for the service, you will need to integrate cloud access with your authentication system.  </v>
      </c>
      <c r="B300" s="607" t="str">
        <f>IF(A300=0,"",A300)</f>
        <v xml:space="preserve">Access management is key to both security and service management for the end user. If privilege-based access is a requirement for the service, you will need to integrate cloud access with your authentication system.  </v>
      </c>
      <c r="C300" s="607" t="str">
        <f>IF('6. Module 1 Readiness'!$S28="N/A","N/A",IF('6. Module 1 Readiness'!$S28="","",IF('6. Module 1 Readiness'!$S28="Agree",'4. HIDE Calc Module 2_1'!$D$17,'4. HIDE Calc Module 2_1'!$F$17)))</f>
        <v xml:space="preserve">• Have CSP describe how it manages and enforces least privilege, separation of duties, role-based security access. 
• In developing requirements for negotiation with CSPs, include queries about how standards for exchanging authentication and authorization data between security domains (such as SAML) can be leveraged.  
• Also explore cloud-based access management such as cloud service brokers that can consolidate access at a front end that can be integrated with on-premise authentication. </v>
      </c>
      <c r="D300" s="607" t="str">
        <f>IF(C300=0,"",C300)</f>
        <v xml:space="preserve">• Have CSP describe how it manages and enforces least privilege, separation of duties, role-based security access. 
• In developing requirements for negotiation with CSPs, include queries about how standards for exchanging authentication and authorization data between security domains (such as SAML) can be leveraged.  
• Also explore cloud-based access management such as cloud service brokers that can consolidate access at a front end that can be integrated with on-premise authentication. </v>
      </c>
      <c r="E300" s="616">
        <f>IF(AND('6. Module 1 Readiness'!$S28="Agree",'6. Module 1 Readiness'!$T$23="Red"),$F300,IF(AND('6. Module 1 Readiness'!$S28="Disagree",'6. Module 1 Readiness'!$T$23="Red"),$G300,IF(AND('6. Module 1 Readiness'!$S28="Agree",'6. Module 1 Readiness'!$T$23="Yellow"),$H300,IF(AND('6. Module 1 Readiness'!$S28="Disagree",'6. Module 1 Readiness'!$T$23="Yellow"),$I300,IF(AND('6. Module 1 Readiness'!$S28="Agree",'6. Module 1 Readiness'!$T$23="Green"),$J300,IF(AND('6. Module 1 Readiness'!$S28="Disagree",'6. Module 1 Readiness'!$T$23="Green"),$K300,IF('6. Module 1 Readiness'!$S28="N/A","",IF('6. Module 1 Readiness'!$S28="",""))))))))</f>
        <v>2</v>
      </c>
      <c r="F300" s="616">
        <v>2</v>
      </c>
      <c r="G300" s="616">
        <v>1</v>
      </c>
      <c r="H300" s="616">
        <v>2</v>
      </c>
      <c r="I300" s="616">
        <v>2</v>
      </c>
      <c r="J300" s="616">
        <v>3</v>
      </c>
      <c r="K300" s="616">
        <v>2</v>
      </c>
    </row>
    <row r="301" spans="1:11" ht="15" customHeight="1">
      <c r="A301" s="606" t="str">
        <f>IF('6. Module 1 Readiness'!$S29="N/A","N/A",IF('6. Module 1 Readiness'!$S29="","",IF('6. Module 1 Readiness'!$S29="Agree",'4. HIDE Calc Module 2_1'!$C$18,'4. HIDE Calc Module 2_1'!$E$18)))</f>
        <v xml:space="preserve">Data location and encryption may be stringently spelled out by compliance requirements. Even those not under legal compliance strictures will likely want assurances around the encryption of data both in transit and at rest.    </v>
      </c>
      <c r="B301" s="607" t="str">
        <f>IF(A301=0,"",A301)</f>
        <v xml:space="preserve">Data location and encryption may be stringently spelled out by compliance requirements. Even those not under legal compliance strictures will likely want assurances around the encryption of data both in transit and at rest.    </v>
      </c>
      <c r="C301" s="607" t="str">
        <f>IF('6. Module 1 Readiness'!$S29="N/A","N/A",IF('6. Module 1 Readiness'!$S29="","",IF('6. Module 1 Readiness'!$S29="Agree",'4. HIDE Calc Module 2_1'!$D$18,'4. HIDE Calc Module 2_1'!$F$18)))</f>
        <v xml:space="preserve">• Require CSP to indicate encryption controls for data at rest. Compare to regulatory compliance requirements. 
• Require CSP to show how data is encrypted in transit between locations. </v>
      </c>
      <c r="D301" s="607" t="str">
        <f>IF(C301=0,"",C301)</f>
        <v xml:space="preserve">• Require CSP to indicate encryption controls for data at rest. Compare to regulatory compliance requirements. 
• Require CSP to show how data is encrypted in transit between locations. </v>
      </c>
      <c r="E301" s="602">
        <f>IF(AND('6. Module 1 Readiness'!$S29="Agree",'6. Module 1 Readiness'!$T$23="Red"),$F301,IF(AND('6. Module 1 Readiness'!$S29="Disagree",'6. Module 1 Readiness'!$T$23="Red"),$G301,IF(AND('6. Module 1 Readiness'!$S29="Agree",'6. Module 1 Readiness'!$T$23="Yellow"),$H301,IF(AND('6. Module 1 Readiness'!$S29="Disagree",'6. Module 1 Readiness'!$T$23="Yellow"),$I301,IF(AND('6. Module 1 Readiness'!$S29="Agree",'6. Module 1 Readiness'!$T$23="Green"),$J301,IF(AND('6. Module 1 Readiness'!$S29="Disagree",'6. Module 1 Readiness'!$T$23="Green"),$K301,IF('6. Module 1 Readiness'!$S29="N/A","",IF('6. Module 1 Readiness'!$S29="",""))))))))</f>
        <v>2</v>
      </c>
      <c r="F301" s="602">
        <v>1</v>
      </c>
      <c r="G301" s="602">
        <v>1</v>
      </c>
      <c r="H301" s="602">
        <v>2</v>
      </c>
      <c r="I301" s="602">
        <v>1</v>
      </c>
      <c r="J301" s="602">
        <v>3</v>
      </c>
      <c r="K301" s="602">
        <v>2</v>
      </c>
    </row>
    <row r="302" spans="1:11" ht="15" customHeight="1">
      <c r="A302" s="606" t="str">
        <f>IF('6. Module 1 Readiness'!$S30="N/A","N/A",IF('6. Module 1 Readiness'!$S30="","",IF('6. Module 1 Readiness'!$S30="Agree",'4. HIDE Calc Module 2_1'!$C$19,'4. HIDE Calc Module 2_1'!$E$19)))</f>
        <v xml:space="preserve">Under rules of civil procedures, for example, the enterprise must be able to reasonably expedite the discovery of specific data of which it has "possession, custody, or control." This can become problematic if data is in the cloud.  </v>
      </c>
      <c r="B302" s="607" t="str">
        <f>IF(A302=0,"",A302)</f>
        <v xml:space="preserve">Under rules of civil procedures, for example, the enterprise must be able to reasonably expedite the discovery of specific data of which it has "possession, custody, or control." This can become problematic if data is in the cloud.  </v>
      </c>
      <c r="C302" s="607" t="str">
        <f>IF('6. Module 1 Readiness'!$S30="N/A","N/A",IF('6. Module 1 Readiness'!$S30="","",IF('6. Module 1 Readiness'!$S30="Agree",'4. HIDE Calc Module 2_1'!$D$19,'4. HIDE Calc Module 2_1'!$F$19)))</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D302" s="607" t="str">
        <f>IF(C302=0,"",C302)</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E302" s="616">
        <f>IF(AND('6. Module 1 Readiness'!$S30="Agree",'6. Module 1 Readiness'!$T$23="Red"),$F302,IF(AND('6. Module 1 Readiness'!$S30="Disagree",'6. Module 1 Readiness'!$T$23="Red"),$G302,IF(AND('6. Module 1 Readiness'!$S30="Agree",'6. Module 1 Readiness'!$T$23="Yellow"),$H302,IF(AND('6. Module 1 Readiness'!$S30="Disagree",'6. Module 1 Readiness'!$T$23="Yellow"),$I302,IF(AND('6. Module 1 Readiness'!$S30="Agree",'6. Module 1 Readiness'!$T$23="Green"),$J302,IF(AND('6. Module 1 Readiness'!$S30="Disagree",'6. Module 1 Readiness'!$T$23="Green"),$K302,IF('6. Module 1 Readiness'!$S30="N/A","",IF('6. Module 1 Readiness'!$S30="",""))))))))</f>
        <v>2</v>
      </c>
      <c r="F302" s="616">
        <v>1</v>
      </c>
      <c r="G302" s="616">
        <v>1</v>
      </c>
      <c r="H302" s="616">
        <v>2</v>
      </c>
      <c r="I302" s="616">
        <v>1</v>
      </c>
      <c r="J302" s="616">
        <v>3</v>
      </c>
      <c r="K302" s="616">
        <v>2</v>
      </c>
    </row>
    <row r="303" spans="1:11" ht="15" customHeight="1">
      <c r="A303" s="91"/>
      <c r="B303" s="91"/>
      <c r="C303" s="93"/>
      <c r="D303" s="91"/>
      <c r="E303" s="92"/>
      <c r="F303" s="91"/>
      <c r="G303" s="91"/>
      <c r="H303" s="91"/>
      <c r="I303" s="91"/>
      <c r="J303" s="91"/>
      <c r="K303" s="91"/>
    </row>
    <row r="304" spans="1:11" ht="15" customHeight="1">
      <c r="A304" s="593" t="s">
        <v>42</v>
      </c>
      <c r="B304" s="593" t="s">
        <v>43</v>
      </c>
      <c r="C304" s="594" t="s">
        <v>42</v>
      </c>
      <c r="D304" s="593" t="s">
        <v>44</v>
      </c>
      <c r="E304" s="610"/>
      <c r="F304" s="610"/>
      <c r="G304" s="610"/>
      <c r="H304" s="610"/>
      <c r="I304" s="610"/>
      <c r="J304" s="610"/>
      <c r="K304" s="610"/>
    </row>
    <row r="305" spans="1:11" ht="15" customHeight="1">
      <c r="A305" s="606" t="str">
        <f>IF('6. Module 1 Readiness'!$S33="N/A","N/A",IF('6. Module 1 Readiness'!$S33="","",IF('6. Module 1 Readiness'!$S33="Agree",'4. HIDE Calc Module 2_1'!$C$21,'4. HIDE Calc Module 2_1'!$E$21)))</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B305" s="607" t="str">
        <f>IF(A305=0,"",A305)</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C305" s="607" t="str">
        <f>IF('6. Module 1 Readiness'!$S33="N/A","N/A",IF('6. Module 1 Readiness'!$S33="","",IF('6. Module 1 Readiness'!$S33="Agree",'4. HIDE Calc Module 2_1'!$D$21,'4. HIDE Calc Module 2_1'!$F$21)))</f>
        <v xml:space="preserve">• Establish availability and restore time requirements based on a minimum requirement of the current service provisioning. 
• Be sure to consider if the service is currently over-provisioned. This is why you should focus on minimum requirements. </v>
      </c>
      <c r="D305" s="607" t="str">
        <f>IF(C305=0,"",C305)</f>
        <v xml:space="preserve">• Establish availability and restore time requirements based on a minimum requirement of the current service provisioning. 
• Be sure to consider if the service is currently over-provisioned. This is why you should focus on minimum requirements. </v>
      </c>
      <c r="E305" s="602">
        <f>IF(AND('6. Module 1 Readiness'!$S33="Agree",'6. Module 1 Readiness'!$T$23="Red"),$F305,IF(AND('6. Module 1 Readiness'!$S33="Disagree",'6. Module 1 Readiness'!$T$23="Red"),$G305,IF(AND('6. Module 1 Readiness'!$S33="Agree",'6. Module 1 Readiness'!$T$23="Yellow"),$H305,IF(AND('6. Module 1 Readiness'!$S33="Disagree",'6. Module 1 Readiness'!$T$23="Yellow"),$I305,IF(AND('6. Module 1 Readiness'!$S33="Agree",'6. Module 1 Readiness'!$T$23="Green"),$J305,IF(AND('6. Module 1 Readiness'!$S33="Disagree",'6. Module 1 Readiness'!$T$23="Green"),$K305,IF('6. Module 1 Readiness'!$S33="N/A","",IF('6. Module 1 Readiness'!$S33="",""))))))))</f>
        <v>3</v>
      </c>
      <c r="F305" s="602">
        <v>2</v>
      </c>
      <c r="G305" s="602">
        <v>1</v>
      </c>
      <c r="H305" s="602">
        <v>3</v>
      </c>
      <c r="I305" s="602">
        <v>1</v>
      </c>
      <c r="J305" s="602">
        <v>3</v>
      </c>
      <c r="K305" s="602">
        <v>2</v>
      </c>
    </row>
    <row r="306" spans="1:11" ht="15" customHeight="1">
      <c r="A306" s="606" t="str">
        <f>IF('6. Module 1 Readiness'!$S34="N/A","N/A",IF('6. Module 1 Readiness'!$S34="","",IF('6. Module 1 Readiness'!$S34="Agree",'4. HIDE Calc Module 2_1'!$C$22,'4. HIDE Calc Module 2_1'!$E$22)))</f>
        <v xml:space="preserve">An internal SLA does not just set availability targets; it specifies who is responsible if targets are not met and what remedial actions will be triggered in the event of an outage.  </v>
      </c>
      <c r="B306" s="607" t="str">
        <f>IF(A306=0,"",A306)</f>
        <v xml:space="preserve">An internal SLA does not just set availability targets; it specifies who is responsible if targets are not met and what remedial actions will be triggered in the event of an outage.  </v>
      </c>
      <c r="C306" s="607" t="str">
        <f>IF('6. Module 1 Readiness'!$S34="N/A","N/A",IF('6. Module 1 Readiness'!$S34="","",IF('6. Module 1 Readiness'!$S34="Agree",'4. HIDE Calc Module 2_1'!$D$22,'4. HIDE Calc Module 2_1'!$F$22)))</f>
        <v xml:space="preserve">• Work with CSPs to establish who is responsible for what part of the chain between application and user. 
• Establish reporting lines and alerting procedures for scheduled and unscheduled downtime as well as service changes. </v>
      </c>
      <c r="D306" s="607" t="str">
        <f>IF(C306=0,"",C306)</f>
        <v xml:space="preserve">• Work with CSPs to establish who is responsible for what part of the chain between application and user. 
• Establish reporting lines and alerting procedures for scheduled and unscheduled downtime as well as service changes. </v>
      </c>
      <c r="E306" s="616">
        <f>IF(AND('6. Module 1 Readiness'!$S34="Agree",'6. Module 1 Readiness'!$T$23="Red"),$F306,IF(AND('6. Module 1 Readiness'!$S34="Disagree",'6. Module 1 Readiness'!$T$23="Red"),$G306,IF(AND('6. Module 1 Readiness'!$S34="Agree",'6. Module 1 Readiness'!$T$23="Yellow"),$H306,IF(AND('6. Module 1 Readiness'!$S34="Disagree",'6. Module 1 Readiness'!$T$23="Yellow"),$I306,IF(AND('6. Module 1 Readiness'!$S34="Agree",'6. Module 1 Readiness'!$T$23="Green"),$J306,IF(AND('6. Module 1 Readiness'!$S34="Disagree",'6. Module 1 Readiness'!$T$23="Green"),$K306,IF('6. Module 1 Readiness'!$S34="N/A","",IF('6. Module 1 Readiness'!$S34="",""))))))))</f>
        <v>3</v>
      </c>
      <c r="F306" s="616">
        <v>2</v>
      </c>
      <c r="G306" s="616">
        <v>1</v>
      </c>
      <c r="H306" s="616">
        <v>3</v>
      </c>
      <c r="I306" s="616">
        <v>1</v>
      </c>
      <c r="J306" s="616">
        <v>3</v>
      </c>
      <c r="K306" s="616">
        <v>2</v>
      </c>
    </row>
    <row r="307" spans="1:11" ht="15" customHeight="1">
      <c r="A307" s="606" t="str">
        <f>IF('6. Module 1 Readiness'!$S35="N/A","N/A",IF('6. Module 1 Readiness'!$S35="","",IF('6. Module 1 Readiness'!$S35="Agree",'4. HIDE Calc Module 2_1'!$C$23,'4. HIDE Calc Module 2_1'!$E$23)))</f>
        <v xml:space="preserve">Availability is not the only measure of service. Some services, such as transactional services, are performance sensitive. A clear idea of business expectations is an important first step. </v>
      </c>
      <c r="B307" s="607" t="str">
        <f>IF(A307=0,"",A307)</f>
        <v xml:space="preserve">Availability is not the only measure of service. Some services, such as transactional services, are performance sensitive. A clear idea of business expectations is an important first step. </v>
      </c>
      <c r="C307" s="607" t="str">
        <f>IF('6. Module 1 Readiness'!$S35="N/A","N/A",IF('6. Module 1 Readiness'!$S35="","",IF('6. Module 1 Readiness'!$S35="Agree",'4. HIDE Calc Module 2_1'!$D$23,'4. HIDE Calc Module 2_1'!$F$23)))</f>
        <v>• Make performance monitoring a part of CSP management.
•  Select CSPs that surface end-to-end performance metrics and make them available for ongoing customer monitoring. 
•  Be sure to include the entire service chain in performance monitoring (not just the hosting CSP).</v>
      </c>
      <c r="D307" s="607" t="str">
        <f>IF(C307=0,"",C307)</f>
        <v>• Make performance monitoring a part of CSP management.
•  Select CSPs that surface end-to-end performance metrics and make them available for ongoing customer monitoring. 
•  Be sure to include the entire service chain in performance monitoring (not just the hosting CSP).</v>
      </c>
      <c r="E307" s="602">
        <f>IF(AND('6. Module 1 Readiness'!$S35="Agree",'6. Module 1 Readiness'!$T$23="Red"),$F307,IF(AND('6. Module 1 Readiness'!$S35="Disagree",'6. Module 1 Readiness'!$T$23="Red"),$G307,IF(AND('6. Module 1 Readiness'!$S35="Agree",'6. Module 1 Readiness'!$T$23="Yellow"),$H307,IF(AND('6. Module 1 Readiness'!$S35="Disagree",'6. Module 1 Readiness'!$T$23="Yellow"),$I307,IF(AND('6. Module 1 Readiness'!$S35="Agree",'6. Module 1 Readiness'!$T$23="Green"),$J307,IF(AND('6. Module 1 Readiness'!$S35="Disagree",'6. Module 1 Readiness'!$T$23="Green"),$K307,IF('6. Module 1 Readiness'!$S35="N/A","",IF('6. Module 1 Readiness'!$S35="",""))))))))</f>
        <v>2</v>
      </c>
      <c r="F307" s="602">
        <v>2</v>
      </c>
      <c r="G307" s="602">
        <v>1</v>
      </c>
      <c r="H307" s="602">
        <v>2</v>
      </c>
      <c r="I307" s="602">
        <v>2</v>
      </c>
      <c r="J307" s="602">
        <v>2</v>
      </c>
      <c r="K307" s="602">
        <v>3</v>
      </c>
    </row>
    <row r="308" spans="1:11" ht="15" customHeight="1">
      <c r="A308" s="606" t="str">
        <f>IF('6. Module 1 Readiness'!$S36="N/A","N/A",IF('6. Module 1 Readiness'!$S36="","",IF('6. Module 1 Readiness'!$S36="Agree",'4. HIDE Calc Module 2_1'!$C$24,'4. HIDE Calc Module 2_1'!$E$24)))</f>
        <v>N/A</v>
      </c>
      <c r="B308" s="607" t="str">
        <f>IF(A308=0,"",A308)</f>
        <v>N/A</v>
      </c>
      <c r="C308" s="607" t="str">
        <f>IF('6. Module 1 Readiness'!$S36="N/A","N/A",IF('6. Module 1 Readiness'!$S36="","",IF('6. Module 1 Readiness'!$S36="Agree",'4. HIDE Calc Module 2_1'!$D$24,'4. HIDE Calc Module 2_1'!$F$24)))</f>
        <v>N/A</v>
      </c>
      <c r="D308" s="607" t="str">
        <f>IF(C308=0,"",C308)</f>
        <v>N/A</v>
      </c>
      <c r="E308" s="616" t="str">
        <f>IF(AND('6. Module 1 Readiness'!$S36="Agree",'6. Module 1 Readiness'!$T$23="Red"),$F308,IF(AND('6. Module 1 Readiness'!$S36="Disagree",'6. Module 1 Readiness'!$T$23="Red"),$G308,IF(AND('6. Module 1 Readiness'!$S36="Agree",'6. Module 1 Readiness'!$T$23="Yellow"),$H308,IF(AND('6. Module 1 Readiness'!$S36="Disagree",'6. Module 1 Readiness'!$T$23="Yellow"),$I308,IF(AND('6. Module 1 Readiness'!$S36="Agree",'6. Module 1 Readiness'!$T$23="Green"),$J308,IF(AND('6. Module 1 Readiness'!$S36="Disagree",'6. Module 1 Readiness'!$T$23="Green"),$K308,IF('6. Module 1 Readiness'!$S36="N/A","",IF('6. Module 1 Readiness'!$S36="",""))))))))</f>
        <v/>
      </c>
      <c r="F308" s="616">
        <v>2</v>
      </c>
      <c r="G308" s="616">
        <v>1</v>
      </c>
      <c r="H308" s="616">
        <v>3</v>
      </c>
      <c r="I308" s="616">
        <v>1</v>
      </c>
      <c r="J308" s="616">
        <v>3</v>
      </c>
      <c r="K308" s="616">
        <v>2</v>
      </c>
    </row>
    <row r="309" spans="1:11" ht="15" customHeight="1">
      <c r="A309" s="95"/>
      <c r="B309" s="94"/>
      <c r="C309" s="94"/>
      <c r="D309" s="94"/>
      <c r="E309" s="92"/>
      <c r="F309" s="92"/>
      <c r="G309" s="92"/>
      <c r="H309" s="92"/>
      <c r="I309" s="92"/>
      <c r="J309" s="92"/>
      <c r="K309" s="92"/>
    </row>
    <row r="310" spans="1:11" ht="15" customHeight="1">
      <c r="A310" s="593" t="s">
        <v>42</v>
      </c>
      <c r="B310" s="593" t="s">
        <v>43</v>
      </c>
      <c r="C310" s="594" t="s">
        <v>42</v>
      </c>
      <c r="D310" s="593" t="s">
        <v>44</v>
      </c>
      <c r="E310" s="610"/>
      <c r="F310" s="610"/>
      <c r="G310" s="610"/>
      <c r="H310" s="610"/>
      <c r="I310" s="610"/>
      <c r="J310" s="610"/>
      <c r="K310" s="610"/>
    </row>
    <row r="311" spans="1:11" ht="15" customHeight="1">
      <c r="A311" s="606" t="str">
        <f>IF('6. Module 1 Readiness'!$S39="N/A","N/A",IF('6. Module 1 Readiness'!$S39="","",IF('6. Module 1 Readiness'!$S39="Agree",'4. HIDE Calc Module 2_1'!$C$26,'4. HIDE Calc Module 2_1'!$E$26)))</f>
        <v>If integration is a key requirement, proceed with caution. Is there already an application integration strategy in place?</v>
      </c>
      <c r="B311" s="607" t="str">
        <f>IF(A311=0,"",A311)</f>
        <v>If integration is a key requirement, proceed with caution. Is there already an application integration strategy in place?</v>
      </c>
      <c r="C311" s="607" t="str">
        <f>IF('6. Module 1 Readiness'!$S39="N/A","N/A",IF('6. Module 1 Readiness'!$S39="","",IF('6. Module 1 Readiness'!$S39="Agree",'4. HIDE Calc Module 2_1'!$D$26,'4. HIDE Calc Module 2_1'!$F$26)))</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D311" s="607" t="str">
        <f>IF(C311=0,"",C311)</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E311" s="602">
        <f>IF(AND('6. Module 1 Readiness'!$S39="Agree",'6. Module 1 Readiness'!$T$23="Red"),$F311,IF(AND('6. Module 1 Readiness'!$S39="Disagree",'6. Module 1 Readiness'!$T$23="Red"),$G311,IF(AND('6. Module 1 Readiness'!$S39="Agree",'6. Module 1 Readiness'!$T$23="Yellow"),$H311,IF(AND('6. Module 1 Readiness'!$S39="Disagree",'6. Module 1 Readiness'!$T$23="Yellow"),$I311,IF(AND('6. Module 1 Readiness'!$S39="Agree",'6. Module 1 Readiness'!$T$23="Green"),$J311,IF(AND('6. Module 1 Readiness'!$S39="Disagree",'6. Module 1 Readiness'!$T$23="Green"),$K311,IF('6. Module 1 Readiness'!$S39="N/A","",IF('6. Module 1 Readiness'!$S39="",""))))))))</f>
        <v>2</v>
      </c>
      <c r="F311" s="602">
        <v>1</v>
      </c>
      <c r="G311" s="602">
        <v>2</v>
      </c>
      <c r="H311" s="602">
        <v>2</v>
      </c>
      <c r="I311" s="602">
        <v>3</v>
      </c>
      <c r="J311" s="602">
        <v>3</v>
      </c>
      <c r="K311" s="602">
        <v>2</v>
      </c>
    </row>
    <row r="312" spans="1:11" ht="15" customHeight="1">
      <c r="A312" s="606" t="str">
        <f>IF('6. Module 1 Readiness'!$S40="N/A","N/A",IF('6. Module 1 Readiness'!$S40="","",IF('6. Module 1 Readiness'!$S40="Agree",'4. HIDE Calc Module 2_1'!$C$27,'4. HIDE Calc Module 2_1'!$E$27)))</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B312" s="607" t="str">
        <f>IF(A312=0,"",A312)</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C312" s="607" t="str">
        <f>IF('6. Module 1 Readiness'!$S40="N/A","N/A",IF('6. Module 1 Readiness'!$S40="","",IF('6. Module 1 Readiness'!$S40="Agree",'4. HIDE Calc Module 2_1'!$D$27,'4. HIDE Calc Module 2_1'!$F$27)))</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D312" s="607" t="str">
        <f>IF(C312=0,"",C312)</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E312" s="616">
        <f>IF(AND('6. Module 1 Readiness'!$S40="Agree",'6. Module 1 Readiness'!$T$23="Red"),$F312,IF(AND('6. Module 1 Readiness'!$S40="Disagree",'6. Module 1 Readiness'!$T$23="Red"),$G312,IF(AND('6. Module 1 Readiness'!$S40="Agree",'6. Module 1 Readiness'!$T$23="Yellow"),$H312,IF(AND('6. Module 1 Readiness'!$S40="Disagree",'6. Module 1 Readiness'!$T$23="Yellow"),$I312,IF(AND('6. Module 1 Readiness'!$S40="Agree",'6. Module 1 Readiness'!$T$23="Green"),$J312,IF(AND('6. Module 1 Readiness'!$S40="Disagree",'6. Module 1 Readiness'!$T$23="Green"),$K312,IF('6. Module 1 Readiness'!$S40="N/A","",IF('6. Module 1 Readiness'!$S40="",""))))))))</f>
        <v>2</v>
      </c>
      <c r="F312" s="616">
        <v>1</v>
      </c>
      <c r="G312" s="616">
        <v>2</v>
      </c>
      <c r="H312" s="616">
        <v>2</v>
      </c>
      <c r="I312" s="616">
        <v>3</v>
      </c>
      <c r="J312" s="616">
        <v>3</v>
      </c>
      <c r="K312" s="616">
        <v>2</v>
      </c>
    </row>
    <row r="313" spans="1:11" ht="15" customHeight="1">
      <c r="A313" s="606" t="str">
        <f>IF('6. Module 1 Readiness'!$S41="N/A","N/A",IF('6. Module 1 Readiness'!$S41="","",IF('6. Module 1 Readiness'!$S41="Agree",'4. HIDE Calc Module 2_1'!$C$28,'4. HIDE Calc Module 2_1'!$E$28)))</f>
        <v xml:space="preserve">Integration can be greatly enhanced if two applications speak the same language and adhere to standard APIs. Heavily customized apps written with legacy languages require specialized work for integration. </v>
      </c>
      <c r="B313" s="607" t="str">
        <f>IF(A313=0,"",A313)</f>
        <v xml:space="preserve">Integration can be greatly enhanced if two applications speak the same language and adhere to standard APIs. Heavily customized apps written with legacy languages require specialized work for integration. </v>
      </c>
      <c r="C313" s="607" t="str">
        <f>IF('6. Module 1 Readiness'!$S41="N/A","N/A",IF('6. Module 1 Readiness'!$S41="","",IF('6. Module 1 Readiness'!$S41="Agree",'4. HIDE Calc Module 2_1'!$D$28,'4. HIDE Calc Module 2_1'!$F$28)))</f>
        <v>• If integration is required, readiness is high.</v>
      </c>
      <c r="D313" s="607" t="str">
        <f>IF(C313=0,"",C313)</f>
        <v>• If integration is required, readiness is high.</v>
      </c>
      <c r="E313" s="602">
        <f>IF(AND('6. Module 1 Readiness'!$S41="Agree",'6. Module 1 Readiness'!$T$23="Red"),$F313,IF(AND('6. Module 1 Readiness'!$S41="Disagree",'6. Module 1 Readiness'!$T$23="Red"),$G313,IF(AND('6. Module 1 Readiness'!$S41="Agree",'6. Module 1 Readiness'!$T$23="Yellow"),$H313,IF(AND('6. Module 1 Readiness'!$S41="Disagree",'6. Module 1 Readiness'!$T$23="Yellow"),$I313,IF(AND('6. Module 1 Readiness'!$S41="Agree",'6. Module 1 Readiness'!$T$23="Green"),$J313,IF(AND('6. Module 1 Readiness'!$S41="Disagree",'6. Module 1 Readiness'!$T$23="Green"),$K313,IF('6. Module 1 Readiness'!$S41="N/A","",IF('6. Module 1 Readiness'!$S41="",""))))))))</f>
        <v>3</v>
      </c>
      <c r="F313" s="602">
        <v>2</v>
      </c>
      <c r="G313" s="602">
        <v>1</v>
      </c>
      <c r="H313" s="602">
        <v>3</v>
      </c>
      <c r="I313" s="602">
        <v>3</v>
      </c>
      <c r="J313" s="602">
        <v>3</v>
      </c>
      <c r="K313" s="602">
        <v>2</v>
      </c>
    </row>
    <row r="314" spans="1:11" ht="15" customHeight="1">
      <c r="A314" s="606" t="str">
        <f>IF('6. Module 1 Readiness'!$S42="N/A","N/A",IF('6. Module 1 Readiness'!$S42="","",IF('6. Module 1 Readiness'!$S42="Agree",'4. HIDE Calc Module 2_1'!$C$29,'4. HIDE Calc Module 2_1'!$E$29)))</f>
        <v xml:space="preserve">If this application does not have a high level of customization and complex integration with other applications, it presents lower challenges as a cloud candidate. </v>
      </c>
      <c r="B314" s="607" t="str">
        <f>IF(A314=0,"",A314)</f>
        <v xml:space="preserve">If this application does not have a high level of customization and complex integration with other applications, it presents lower challenges as a cloud candidate. </v>
      </c>
      <c r="C314" s="607" t="str">
        <f>IF('6. Module 1 Readiness'!$S42="N/A","N/A",IF('6. Module 1 Readiness'!$S42="","",IF('6. Module 1 Readiness'!$S42="Agree",'4. HIDE Calc Module 2_1'!$D$29,'4. HIDE Calc Module 2_1'!$F$29)))</f>
        <v>• If you disagreed because the application does not require integration, go back and select NA for this question.
• If you disagreed because the app's integration is more standardized, see advice under Standard APIs above.</v>
      </c>
      <c r="D314" s="607" t="str">
        <f>IF(C314=0,"",C314)</f>
        <v>• If you disagreed because the application does not require integration, go back and select NA for this question.
• If you disagreed because the app's integration is more standardized, see advice under Standard APIs above.</v>
      </c>
      <c r="E314" s="616">
        <f>IF(AND('6. Module 1 Readiness'!$S42="Agree",'6. Module 1 Readiness'!$T$23="Red"),$F314,IF(AND('6. Module 1 Readiness'!$S42="Disagree",'6. Module 1 Readiness'!$T$23="Red"),$G314,IF(AND('6. Module 1 Readiness'!$S42="Agree",'6. Module 1 Readiness'!$T$23="Yellow"),$H314,IF(AND('6. Module 1 Readiness'!$S42="Disagree",'6. Module 1 Readiness'!$T$23="Yellow"),$I314,IF(AND('6. Module 1 Readiness'!$S42="Agree",'6. Module 1 Readiness'!$T$23="Green"),$J314,IF(AND('6. Module 1 Readiness'!$S42="Disagree",'6. Module 1 Readiness'!$T$23="Green"),$K314,IF('6. Module 1 Readiness'!$S42="N/A","",IF('6. Module 1 Readiness'!$S42="",""))))))))</f>
        <v>2</v>
      </c>
      <c r="F314" s="616">
        <v>1</v>
      </c>
      <c r="G314" s="616">
        <v>2</v>
      </c>
      <c r="H314" s="616">
        <v>1</v>
      </c>
      <c r="I314" s="616">
        <v>2</v>
      </c>
      <c r="J314" s="616">
        <v>1</v>
      </c>
      <c r="K314" s="616">
        <v>3</v>
      </c>
    </row>
    <row r="315" spans="1:11" ht="15" customHeight="1">
      <c r="A315" s="606" t="str">
        <f>IF('6. Module 1 Readiness'!$S43="N/A","N/A",IF('6. Module 1 Readiness'!$S43="","",IF('6. Module 1 Readiness'!$S43="Agree",'4. HIDE Calc Module 2_1'!$C$30,'4. HIDE Calc Module 2_1'!$E$30)))</f>
        <v xml:space="preserve">Maintenance of a single version of the data truth will become more of a challenge as multiple services, both on and off premises, require integration with a single source of data.  </v>
      </c>
      <c r="B315" s="607" t="str">
        <f>IF(A315=0,"",A315)</f>
        <v xml:space="preserve">Maintenance of a single version of the data truth will become more of a challenge as multiple services, both on and off premises, require integration with a single source of data.  </v>
      </c>
      <c r="C315" s="607" t="str">
        <f>IF('6. Module 1 Readiness'!$S43="N/A","N/A",IF('6. Module 1 Readiness'!$S43="","",IF('6. Module 1 Readiness'!$S43="Agree",'4. HIDE Calc Module 2_1'!$D$30,'4. HIDE Calc Module 2_1'!$F$30)))</f>
        <v>• For lower end services – such as personal productivity apps – look to how they can access content management systems (such as SharePoint) to avoid fragmentation of data across multiple cloud services. 
• Examine sources and flows of data, in order to identify what approach will best suit their needs in terms of security, performance, monitoring, and support.
• Consider data integration tools as support for your DI management; DI tools free up developer resources and speed up development, testing, and deployment.
• As the number of data links increases to multiple cloud services, look to cloud-based DI tools.</v>
      </c>
      <c r="D315" s="607" t="str">
        <f>IF(C315=0,"",C315)</f>
        <v>• For lower end services – such as personal productivity apps – look to how they can access content management systems (such as SharePoint) to avoid fragmentation of data across multiple cloud services. 
• Examine sources and flows of data, in order to identify what approach will best suit their needs in terms of security, performance, monitoring, and support.
• Consider data integration tools as support for your DI management; DI tools free up developer resources and speed up development, testing, and deployment.
• As the number of data links increases to multiple cloud services, look to cloud-based DI tools.</v>
      </c>
      <c r="E315" s="602">
        <f>IF(AND('6. Module 1 Readiness'!$S43="Agree",'6. Module 1 Readiness'!$T$23="Red"),$F315,IF(AND('6. Module 1 Readiness'!$S43="Disagree",'6. Module 1 Readiness'!$T$23="Red"),$G315,IF(AND('6. Module 1 Readiness'!$S43="Agree",'6. Module 1 Readiness'!$T$23="Yellow"),$H315,IF(AND('6. Module 1 Readiness'!$S43="Disagree",'6. Module 1 Readiness'!$T$23="Yellow"),$I315,IF(AND('6. Module 1 Readiness'!$S43="Agree",'6. Module 1 Readiness'!$T$23="Green"),$J315,IF(AND('6. Module 1 Readiness'!$S43="Disagree",'6. Module 1 Readiness'!$T$23="Green"),$K315,IF('6. Module 1 Readiness'!$S43="N/A","",IF('6. Module 1 Readiness'!$S43="",""))))))))</f>
        <v>2</v>
      </c>
      <c r="F315" s="602">
        <v>2</v>
      </c>
      <c r="G315" s="602">
        <v>2</v>
      </c>
      <c r="H315" s="602">
        <v>2</v>
      </c>
      <c r="I315" s="602">
        <v>3</v>
      </c>
      <c r="J315" s="602">
        <v>3</v>
      </c>
      <c r="K315" s="602">
        <v>3</v>
      </c>
    </row>
    <row r="316" spans="1:11" ht="15" customHeight="1">
      <c r="A316" s="91"/>
      <c r="B316" s="91"/>
      <c r="C316" s="93"/>
      <c r="D316" s="91"/>
      <c r="E316" s="92"/>
      <c r="F316" s="91"/>
      <c r="G316" s="91"/>
      <c r="H316" s="91"/>
      <c r="I316" s="91"/>
      <c r="J316" s="91"/>
      <c r="K316" s="91"/>
    </row>
    <row r="317" spans="1:11" ht="15" customHeight="1">
      <c r="A317" s="593" t="s">
        <v>42</v>
      </c>
      <c r="B317" s="593" t="s">
        <v>43</v>
      </c>
      <c r="C317" s="594" t="s">
        <v>42</v>
      </c>
      <c r="D317" s="593" t="s">
        <v>44</v>
      </c>
      <c r="E317" s="610"/>
      <c r="F317" s="610"/>
      <c r="G317" s="610"/>
      <c r="H317" s="610"/>
      <c r="I317" s="610"/>
      <c r="J317" s="610"/>
      <c r="K317" s="610"/>
    </row>
    <row r="318" spans="1:11" ht="15" customHeight="1">
      <c r="A318" s="606" t="str">
        <f>IF('6. Module 1 Readiness'!$S46="N/A","N/A",IF('6. Module 1 Readiness'!$S46="","",IF('6. Module 1 Readiness'!$S46="Agree",'4. HIDE Calc Module 2_1'!$C$32,'4. HIDE Calc Module 2_1'!$E$32)))</f>
        <v xml:space="preserve">Network latency and availability are critical links in the chain. </v>
      </c>
      <c r="B318" s="607" t="str">
        <f>IF(A318=0,"",A318)</f>
        <v xml:space="preserve">Network latency and availability are critical links in the chain. </v>
      </c>
      <c r="C318" s="607" t="str">
        <f>IF('6. Module 1 Readiness'!$S46="N/A","N/A",IF('6. Module 1 Readiness'!$S46="","",IF('6. Module 1 Readiness'!$S46="Agree",'4. HIDE Calc Module 2_1'!$D$32,'4. HIDE Calc Module 2_1'!$F$32)))</f>
        <v xml:space="preserve">• Capacity but also redundancy are important considerations. Access at internet speeds may be acceptable but what if your network goes down or your telecom carrier has a service interruption?
• Consider redundant carriers as well as redundant infrastructure if the service is medium to high criticality. </v>
      </c>
      <c r="D318" s="607" t="str">
        <f>IF(C318=0,"",C318)</f>
        <v xml:space="preserve">• Capacity but also redundancy are important considerations. Access at internet speeds may be acceptable but what if your network goes down or your telecom carrier has a service interruption?
• Consider redundant carriers as well as redundant infrastructure if the service is medium to high criticality. </v>
      </c>
      <c r="E318" s="616">
        <f>IF(AND('6. Module 1 Readiness'!$S46="Agree",'6. Module 1 Readiness'!$T$23="Red"),$F318,IF(AND('6. Module 1 Readiness'!$S46="Disagree",'6. Module 1 Readiness'!$T$23="Red"),$G318,IF(AND('6. Module 1 Readiness'!$S46="Agree",'6. Module 1 Readiness'!$T$23="Yellow"),$H318,IF(AND('6. Module 1 Readiness'!$S46="Disagree",'6. Module 1 Readiness'!$T$23="Yellow"),$I318,IF(AND('6. Module 1 Readiness'!$S46="Agree",'6. Module 1 Readiness'!$T$23="Green"),$J318,IF(AND('6. Module 1 Readiness'!$S46="Disagree",'6. Module 1 Readiness'!$T$23="Green"),$K318,IF('6. Module 1 Readiness'!$S46="N/A","",IF('6. Module 1 Readiness'!$S46="",""))))))))</f>
        <v>2</v>
      </c>
      <c r="F318" s="616">
        <v>1</v>
      </c>
      <c r="G318" s="616">
        <v>1</v>
      </c>
      <c r="H318" s="616">
        <v>2</v>
      </c>
      <c r="I318" s="616">
        <v>1</v>
      </c>
      <c r="J318" s="616">
        <v>3</v>
      </c>
      <c r="K318" s="616">
        <v>2</v>
      </c>
    </row>
    <row r="319" spans="1:11" ht="15" customHeight="1">
      <c r="A319" s="606" t="str">
        <f>IF('6. Module 1 Readiness'!$S47="N/A","N/A",IF('6. Module 1 Readiness'!$S47="","",IF('6. Module 1 Readiness'!$S47="Agree",'4. HIDE Calc Module 2_1'!$C$33,'4. HIDE Calc Module 2_1'!$E$33)))</f>
        <v xml:space="preserve">Clear understanding of storage provisioning requirements for performance and availability will be critical to building internal clouds and evaluating costs of external CSPs. </v>
      </c>
      <c r="B319" s="607" t="str">
        <f>IF(A319=0,"",A319)</f>
        <v xml:space="preserve">Clear understanding of storage provisioning requirements for performance and availability will be critical to building internal clouds and evaluating costs of external CSPs. </v>
      </c>
      <c r="C319" s="607" t="str">
        <f>IF('6. Module 1 Readiness'!$S47="N/A","N/A",IF('6. Module 1 Readiness'!$S47="","",IF('6. Module 1 Readiness'!$S47="Agree",'4. HIDE Calc Module 2_1'!$D$33,'4. HIDE Calc Module 2_1'!$F$33)))</f>
        <v xml:space="preserve">• Storage, where the data lives, is as critical in a cloud environment as a non-cloud environment. 
• Use storage sizing and redundancy requirements for the service as input into private cloud development and as a starting point to evaluate the costs and capabilities of external cloud services. </v>
      </c>
      <c r="D319" s="607" t="str">
        <f>IF(C319=0,"",C319)</f>
        <v xml:space="preserve">• Storage, where the data lives, is as critical in a cloud environment as a non-cloud environment. 
• Use storage sizing and redundancy requirements for the service as input into private cloud development and as a starting point to evaluate the costs and capabilities of external cloud services. </v>
      </c>
      <c r="E319" s="602">
        <f>IF(AND('6. Module 1 Readiness'!$S47="Agree",'6. Module 1 Readiness'!$T$23="Red"),$F319,IF(AND('6. Module 1 Readiness'!$S47="Disagree",'6. Module 1 Readiness'!$T$23="Red"),$G319,IF(AND('6. Module 1 Readiness'!$S47="Agree",'6. Module 1 Readiness'!$T$23="Yellow"),$H319,IF(AND('6. Module 1 Readiness'!$S47="Disagree",'6. Module 1 Readiness'!$T$23="Yellow"),$I319,IF(AND('6. Module 1 Readiness'!$S47="Agree",'6. Module 1 Readiness'!$T$23="Green"),$J319,IF(AND('6. Module 1 Readiness'!$S47="Disagree",'6. Module 1 Readiness'!$T$23="Green"),$K319,IF('6. Module 1 Readiness'!$S47="N/A","",IF('6. Module 1 Readiness'!$S47="",""))))))))</f>
        <v>2</v>
      </c>
      <c r="F319" s="602">
        <v>2</v>
      </c>
      <c r="G319" s="602">
        <v>1</v>
      </c>
      <c r="H319" s="602">
        <v>2</v>
      </c>
      <c r="I319" s="602">
        <v>1</v>
      </c>
      <c r="J319" s="602">
        <v>3</v>
      </c>
      <c r="K319" s="602">
        <v>2</v>
      </c>
    </row>
    <row r="320" spans="1:11" ht="15" customHeight="1">
      <c r="A320" s="606" t="str">
        <f>IF('6. Module 1 Readiness'!$S48="N/A","N/A",IF('6. Module 1 Readiness'!$S48="","",IF('6. Module 1 Readiness'!$S48="Agree",'4. HIDE Calc Module 2_1'!$C$34,'4. HIDE Calc Module 2_1'!$E$34)))</f>
        <v xml:space="preserve">Virtual abstraction is foundational to cloud. CPU, memory, and storage requirements need to be within the capacity bounds of virtual machines. </v>
      </c>
      <c r="B320" s="607" t="str">
        <f>IF(A320=0,"",A320)</f>
        <v xml:space="preserve">Virtual abstraction is foundational to cloud. CPU, memory, and storage requirements need to be within the capacity bounds of virtual machines. </v>
      </c>
      <c r="C320" s="607" t="str">
        <f>IF('6. Module 1 Readiness'!$S48="N/A","N/A",IF('6. Module 1 Readiness'!$S48="","",IF('6. Module 1 Readiness'!$S48="Agree",'4. HIDE Calc Module 2_1'!$D$34,'4. HIDE Calc Module 2_1'!$F$34)))</f>
        <v>• Almost all x86 workloads can function in a virtual environment. It is a question of capacity. 
• If the workloads are CPU-intensive, the underlying hardware needs the capacity to host robust vCPU/vRAM virtual machines.</v>
      </c>
      <c r="D320" s="607" t="str">
        <f>IF(C320=0,"",C320)</f>
        <v>• Almost all x86 workloads can function in a virtual environment. It is a question of capacity. 
• If the workloads are CPU-intensive, the underlying hardware needs the capacity to host robust vCPU/vRAM virtual machines.</v>
      </c>
      <c r="E320" s="616">
        <f>IF(AND('6. Module 1 Readiness'!$S48="Agree",'6. Module 1 Readiness'!$T$23="Red"),$F320,IF(AND('6. Module 1 Readiness'!$S48="Disagree",'6. Module 1 Readiness'!$T$23="Red"),$G320,IF(AND('6. Module 1 Readiness'!$S48="Agree",'6. Module 1 Readiness'!$T$23="Yellow"),$H320,IF(AND('6. Module 1 Readiness'!$S48="Disagree",'6. Module 1 Readiness'!$T$23="Yellow"),$I320,IF(AND('6. Module 1 Readiness'!$S48="Agree",'6. Module 1 Readiness'!$T$23="Green"),$J320,IF(AND('6. Module 1 Readiness'!$S48="Disagree",'6. Module 1 Readiness'!$T$23="Green"),$K320,IF('6. Module 1 Readiness'!$S48="N/A","",IF('6. Module 1 Readiness'!$S48="",""))))))))</f>
        <v>3</v>
      </c>
      <c r="F320" s="616">
        <v>2</v>
      </c>
      <c r="G320" s="616">
        <v>1</v>
      </c>
      <c r="H320" s="616">
        <v>3</v>
      </c>
      <c r="I320" s="616">
        <v>1</v>
      </c>
      <c r="J320" s="616">
        <v>3</v>
      </c>
      <c r="K320" s="616">
        <v>1</v>
      </c>
    </row>
    <row r="321" spans="1:11" ht="15" customHeight="1">
      <c r="A321" s="606" t="str">
        <f>IF('6. Module 1 Readiness'!$S49="N/A","N/A",IF('6. Module 1 Readiness'!$S49="","",IF('6. Module 1 Readiness'!$S49="Agree",'4. HIDE Calc Module 2_1'!$C$35,'4. HIDE Calc Module 2_1'!$E$35)))</f>
        <v xml:space="preserve">Specialized and proprietary components can be an impediment, or at least a complicating factor, for moving a service to the cloud. </v>
      </c>
      <c r="B321" s="607" t="str">
        <f>IF(A321=0,"",A321)</f>
        <v xml:space="preserve">Specialized and proprietary components can be an impediment, or at least a complicating factor, for moving a service to the cloud. </v>
      </c>
      <c r="C321" s="607" t="str">
        <f>IF('6. Module 1 Readiness'!$S49="N/A","N/A",IF('6. Module 1 Readiness'!$S49="","",IF('6. Module 1 Readiness'!$S49="Agree",'4. HIDE Calc Module 2_1'!$D$35,'4. HIDE Calc Module 2_1'!$F$35)))</f>
        <v xml:space="preserve">• Selecting "disagree" for this statement indicates the workload is a lower risk for moving to a cloud platform such as private or public IaaS. </v>
      </c>
      <c r="D321" s="607" t="str">
        <f>IF(C321=0,"",C321)</f>
        <v xml:space="preserve">• Selecting "disagree" for this statement indicates the workload is a lower risk for moving to a cloud platform such as private or public IaaS. </v>
      </c>
      <c r="E321" s="602">
        <f>IF(AND('6. Module 1 Readiness'!$S49="Agree",'6. Module 1 Readiness'!$T$23="Red"),$F321,IF(AND('6. Module 1 Readiness'!$S49="Disagree",'6. Module 1 Readiness'!$T$23="Red"),$G321,IF(AND('6. Module 1 Readiness'!$S49="Agree",'6. Module 1 Readiness'!$T$23="Yellow"),$H321,IF(AND('6. Module 1 Readiness'!$S49="Disagree",'6. Module 1 Readiness'!$T$23="Yellow"),$I321,IF(AND('6. Module 1 Readiness'!$S49="Agree",'6. Module 1 Readiness'!$T$23="Green"),$J321,IF(AND('6. Module 1 Readiness'!$S49="Disagree",'6. Module 1 Readiness'!$T$23="Green"),$K321,IF('6. Module 1 Readiness'!$S49="N/A","",IF('6. Module 1 Readiness'!$S49="",""))))))))</f>
        <v>3</v>
      </c>
      <c r="F321" s="602">
        <v>1</v>
      </c>
      <c r="G321" s="602">
        <v>2</v>
      </c>
      <c r="H321" s="602">
        <v>1</v>
      </c>
      <c r="I321" s="602">
        <v>3</v>
      </c>
      <c r="J321" s="602">
        <v>1</v>
      </c>
      <c r="K321" s="602">
        <v>3</v>
      </c>
    </row>
    <row r="322" spans="1:11" ht="15" customHeight="1">
      <c r="A322" s="606" t="str">
        <f>IF('6. Module 1 Readiness'!$S50="N/A","N/A",IF('6. Module 1 Readiness'!$S50="","",IF('6. Module 1 Readiness'!$S50="Agree",'4. HIDE Calc Module 2_1'!$C$36,'4. HIDE Calc Module 2_1'!$E$36)))</f>
        <v xml:space="preserve">Portability is particularly valuable in multi-cloud and hybrid situations. Service can be moved to where resource costs are lowest and security/availability are good enough. </v>
      </c>
      <c r="B322" s="607" t="str">
        <f>IF(A322=0,"",A322)</f>
        <v xml:space="preserve">Portability is particularly valuable in multi-cloud and hybrid situations. Service can be moved to where resource costs are lowest and security/availability are good enough. </v>
      </c>
      <c r="C322" s="607" t="str">
        <f>IF('6. Module 1 Readiness'!$S50="N/A","N/A",IF('6. Module 1 Readiness'!$S50="","",IF('6. Module 1 Readiness'!$S50="Agree",'4. HIDE Calc Module 2_1'!$D$36,'4. HIDE Calc Module 2_1'!$F$36)))</f>
        <v xml:space="preserve">• Best case is where the application and all its dependencies are developed in a virtualized environment and can be bundled up for moves.
• Be sure to map all dependencies to ensure a component does not get left behind in a move. </v>
      </c>
      <c r="D322" s="607" t="str">
        <f>IF(C322=0,"",C322)</f>
        <v xml:space="preserve">• Best case is where the application and all its dependencies are developed in a virtualized environment and can be bundled up for moves.
• Be sure to map all dependencies to ensure a component does not get left behind in a move. </v>
      </c>
      <c r="E322" s="616">
        <f>IF(AND('6. Module 1 Readiness'!$S50="Agree",'6. Module 1 Readiness'!$T$23="Red"),$F322,IF(AND('6. Module 1 Readiness'!$S50="Disagree",'6. Module 1 Readiness'!$T$23="Red"),$G322,IF(AND('6. Module 1 Readiness'!$S50="Agree",'6. Module 1 Readiness'!$T$23="Yellow"),$H322,IF(AND('6. Module 1 Readiness'!$S50="Disagree",'6. Module 1 Readiness'!$T$23="Yellow"),$I322,IF(AND('6. Module 1 Readiness'!$S50="Agree",'6. Module 1 Readiness'!$T$23="Green"),$J322,IF(AND('6. Module 1 Readiness'!$S50="Disagree",'6. Module 1 Readiness'!$T$23="Green"),$K322,IF('6. Module 1 Readiness'!$S50="N/A","",IF('6. Module 1 Readiness'!$S50="",""))))))))</f>
        <v>2</v>
      </c>
      <c r="F322" s="616">
        <v>2</v>
      </c>
      <c r="G322" s="616">
        <v>1</v>
      </c>
      <c r="H322" s="616">
        <v>2</v>
      </c>
      <c r="I322" s="616">
        <v>1</v>
      </c>
      <c r="J322" s="616">
        <v>3</v>
      </c>
      <c r="K322" s="616">
        <v>2</v>
      </c>
    </row>
    <row r="324" spans="1:11" ht="15.75">
      <c r="A324" s="593" t="s">
        <v>42</v>
      </c>
      <c r="B324" s="593" t="s">
        <v>43</v>
      </c>
      <c r="C324" s="594" t="s">
        <v>42</v>
      </c>
      <c r="D324" s="593" t="s">
        <v>44</v>
      </c>
      <c r="E324" s="595" t="s">
        <v>386</v>
      </c>
      <c r="F324" s="595" t="s">
        <v>387</v>
      </c>
      <c r="G324" s="595" t="s">
        <v>388</v>
      </c>
      <c r="H324" s="595" t="s">
        <v>389</v>
      </c>
      <c r="I324" s="595" t="s">
        <v>390</v>
      </c>
      <c r="J324" s="595" t="s">
        <v>391</v>
      </c>
      <c r="K324" s="595" t="s">
        <v>392</v>
      </c>
    </row>
    <row r="325" spans="1:11" ht="313.5">
      <c r="A325" s="607" t="str">
        <f>IF('6. Module 1 Readiness'!$S$53="N/A","N/A",IF('6. Module 1 Readiness'!$S$53="","",IF('6. Module 1 Readiness'!$S$53="Agree",'4. HIDE Calc Module 2_1'!$C$39,'4. HIDE Calc Module 2_1'!$E$39)))</f>
        <v>Where the application "lives" should be immaterial for the maintenance of the application. "Not here" does not abrogate IT of its accountability for service and availability.</v>
      </c>
      <c r="B325" s="607" t="str">
        <f>IF(A325=0,"",A325)</f>
        <v>Where the application "lives" should be immaterial for the maintenance of the application. "Not here" does not abrogate IT of its accountability for service and availability.</v>
      </c>
      <c r="C325" s="607" t="str">
        <f>IF('6. Module 1 Readiness'!$S$53="N/A","N/A",IF('6. Module 1 Readiness'!$S$53="","",IF('6. Module 1 Readiness'!$S$53="Agree",'4. HIDE Calc Module 2_1'!$D$39,'4. HIDE Calc Module 2_1'!$F$39)))</f>
        <v xml:space="preserve">Moving an application to the cloud will not solve maintenance and management problems. Get your team trained up on procedures first. </v>
      </c>
      <c r="D325" s="607" t="str">
        <f>IF(C325=0,"",C325)</f>
        <v xml:space="preserve">Moving an application to the cloud will not solve maintenance and management problems. Get your team trained up on procedures first. </v>
      </c>
      <c r="E325" s="608">
        <f>IF(AND('6. Module 1 Readiness'!$S$53="Agree",'6. Module 1 Readiness'!$T$23="Red"),$F325,IF(AND('6. Module 1 Readiness'!$S$53="Disagree",'6. Module 1 Readiness'!$T$23="Red"),$G325,IF(AND('6. Module 1 Readiness'!$S$53="Agree",'6. Module 1 Readiness'!$T$23="Yellow"),$H325,IF(AND('6. Module 1 Readiness'!$S$53="Disagree",'6. Module 1 Readiness'!$T$23="Yellow"),$I325,IF(AND('6. Module 1 Readiness'!$S$53="Agree",'6. Module 1 Readiness'!$T$23="Green"),$J325,IF(AND('6. Module 1 Readiness'!$S$53="Disagree",'6. Module 1 Readiness'!$T$23="Green"),$K325,IF('6. Module 1 Readiness'!$S$53="N/A","",IF('6. Module 1 Readiness'!$S$53="",""))))))))</f>
        <v>1</v>
      </c>
      <c r="F325" s="608">
        <v>2</v>
      </c>
      <c r="G325" s="608">
        <v>1</v>
      </c>
      <c r="H325" s="608">
        <v>2</v>
      </c>
      <c r="I325" s="608">
        <v>1</v>
      </c>
      <c r="J325" s="608">
        <v>3</v>
      </c>
      <c r="K325" s="608">
        <v>2</v>
      </c>
    </row>
    <row r="326" spans="1:11" ht="299.25">
      <c r="A326" s="607" t="str">
        <f>IF('6. Module 1 Readiness'!$S$54="N/A","N/A",IF('6. Module 1 Readiness'!$S$54="","",IF('6. Module 1 Readiness'!$S$54="Agree",'4. HIDE Calc Module 2_1'!$C$40,'4. HIDE Calc Module 2_1'!$E$40)))</f>
        <v xml:space="preserve">Success in adopting cloud solutions isn’t possible without a solid integration strategy. Integration skills and operational frameworks need to be in practice in advance of cloud adoption. </v>
      </c>
      <c r="B326" s="607" t="str">
        <f>IF(A326=0,"",A326)</f>
        <v xml:space="preserve">Success in adopting cloud solutions isn’t possible without a solid integration strategy. Integration skills and operational frameworks need to be in practice in advance of cloud adoption. </v>
      </c>
      <c r="C326" s="607" t="str">
        <f>IF('6. Module 1 Readiness'!$S$54="N/A","N/A",IF('6. Module 1 Readiness'!$S$54="","",IF('6. Module 1 Readiness'!$S$54="Agree",'4. HIDE Calc Module 2_1'!$D$40,'4. HIDE Calc Module 2_1'!$F$40)))</f>
        <v xml:space="preserve">Tend to your integration strategy first. Do not entertain externalizing this resource until the full implication of integration is evaluated. </v>
      </c>
      <c r="D326" s="607" t="str">
        <f>IF(C326=0,"",C326)</f>
        <v xml:space="preserve">Tend to your integration strategy first. Do not entertain externalizing this resource until the full implication of integration is evaluated. </v>
      </c>
      <c r="E326" s="608">
        <f>IF(AND('6. Module 1 Readiness'!$S$54="Agree",'6. Module 1 Readiness'!$T$23="Red"),$F326,IF(AND('6. Module 1 Readiness'!$S$54="Disagree",'6. Module 1 Readiness'!$T$23="Red"),$G326,IF(AND('6. Module 1 Readiness'!$S$54="Agree",'6. Module 1 Readiness'!$T$23="Yellow"),$H326,IF(AND('6. Module 1 Readiness'!$S$54="Disagree",'6. Module 1 Readiness'!$T$23="Yellow"),$I326,IF(AND('6. Module 1 Readiness'!$S$54="Agree",'6. Module 1 Readiness'!$T$23="Green"),$J326,IF(AND('6. Module 1 Readiness'!$S$54="Disagree",'6. Module 1 Readiness'!$T$23="Green"),$K326,IF('6. Module 1 Readiness'!$S$54="N/A","",IF('6. Module 1 Readiness'!$S$54="",""))))))))</f>
        <v>2</v>
      </c>
      <c r="F326" s="609">
        <v>1</v>
      </c>
      <c r="G326" s="609">
        <v>1</v>
      </c>
      <c r="H326" s="609">
        <v>2</v>
      </c>
      <c r="I326" s="609">
        <v>2</v>
      </c>
      <c r="J326" s="609">
        <v>3</v>
      </c>
      <c r="K326" s="609">
        <v>2</v>
      </c>
    </row>
    <row r="327" spans="1:11" ht="409.5">
      <c r="A327" s="607" t="str">
        <f>IF('6. Module 1 Readiness'!$S$55="N/A","N/A",IF('6. Module 1 Readiness'!$S$55="","",IF('6. Module 1 Readiness'!$S$55="Agree",'4. HIDE Calc Module 2_1'!$C$41,'4. HIDE Calc Module 2_1'!$E$41)))</f>
        <v>An IT department that is not functioning as an internal managed service provider will need to change and develop new practices for a service paradigm.</v>
      </c>
      <c r="B327" s="607" t="str">
        <f>IF(A327=0,"",A327)</f>
        <v>An IT department that is not functioning as an internal managed service provider will need to change and develop new practices for a service paradigm.</v>
      </c>
      <c r="C327" s="607" t="str">
        <f>IF('6. Module 1 Readiness'!$S$55="N/A","N/A",IF('6. Module 1 Readiness'!$S$55="","",IF('6. Module 1 Readiness'!$S$55="Agree",'4. HIDE Calc Module 2_1'!$D$41,'4. HIDE Calc Module 2_1'!$F$41)))</f>
        <v xml:space="preserve">• Focus internal change efforts on becoming an internal service provider. 
• Look to how this application would fit in a catalog of services, with measurable provisioning and consumption. 
</v>
      </c>
      <c r="D327" s="607" t="str">
        <f>IF(C327=0,"",C327)</f>
        <v xml:space="preserve">• Focus internal change efforts on becoming an internal service provider. 
• Look to how this application would fit in a catalog of services, with measurable provisioning and consumption. 
</v>
      </c>
      <c r="E327" s="608">
        <f>IF(AND('6. Module 1 Readiness'!$S$55="Agree",'6. Module 1 Readiness'!$T$23="Red"),$F327,IF(AND('6. Module 1 Readiness'!$S$55="Disagree",'6. Module 1 Readiness'!$T$23="Red"),$G327,IF(AND('6. Module 1 Readiness'!$S$55="Agree",'6. Module 1 Readiness'!$T$23="Yellow"),$H327,IF(AND('6. Module 1 Readiness'!$S$55="Disagree",'6. Module 1 Readiness'!$T$23="Yellow"),$I327,IF(AND('6. Module 1 Readiness'!$S$55="Agree",'6. Module 1 Readiness'!$T$23="Green"),$J327,IF(AND('6. Module 1 Readiness'!$S$55="Disagree",'6. Module 1 Readiness'!$T$23="Green"),$K327,IF('6. Module 1 Readiness'!$S$55="N/A","",IF('6. Module 1 Readiness'!$S$55="",""))))))))</f>
        <v>2</v>
      </c>
      <c r="F327" s="608">
        <v>2</v>
      </c>
      <c r="G327" s="608">
        <v>1</v>
      </c>
      <c r="H327" s="608">
        <v>2</v>
      </c>
      <c r="I327" s="608">
        <v>2</v>
      </c>
      <c r="J327" s="608">
        <v>3</v>
      </c>
      <c r="K327" s="608">
        <v>2</v>
      </c>
    </row>
    <row r="329" spans="1:11" ht="23.25">
      <c r="A329" s="102"/>
      <c r="B329" s="102"/>
      <c r="C329" s="103"/>
      <c r="D329" s="102"/>
      <c r="E329" s="101"/>
      <c r="F329" s="101"/>
      <c r="G329" s="101"/>
      <c r="H329" s="101"/>
      <c r="I329" s="101"/>
      <c r="J329" s="101"/>
      <c r="K329" s="101"/>
    </row>
    <row r="330" spans="1:11">
      <c r="A330" s="296" t="s">
        <v>385</v>
      </c>
      <c r="B330" s="296">
        <f>B285+1</f>
        <v>8</v>
      </c>
    </row>
    <row r="331" spans="1:11" ht="15.75">
      <c r="A331" s="593" t="s">
        <v>42</v>
      </c>
      <c r="B331" s="593" t="s">
        <v>43</v>
      </c>
      <c r="C331" s="594" t="s">
        <v>42</v>
      </c>
      <c r="D331" s="593" t="s">
        <v>44</v>
      </c>
      <c r="E331" s="595"/>
      <c r="F331" s="595"/>
      <c r="G331" s="595"/>
      <c r="H331" s="595"/>
      <c r="I331" s="595"/>
      <c r="J331" s="595"/>
      <c r="K331" s="595"/>
    </row>
    <row r="332" spans="1:11" ht="15">
      <c r="A332" s="611"/>
      <c r="B332" s="611"/>
      <c r="C332" s="612"/>
      <c r="D332" s="611"/>
      <c r="E332" s="613"/>
      <c r="F332" s="613"/>
      <c r="G332" s="613"/>
      <c r="H332" s="613"/>
      <c r="I332" s="613"/>
      <c r="J332" s="613"/>
      <c r="K332" s="613"/>
    </row>
    <row r="333" spans="1:11" ht="15">
      <c r="A333" s="596"/>
      <c r="B333" s="596"/>
      <c r="C333" s="597"/>
      <c r="D333" s="596"/>
      <c r="E333" s="614"/>
      <c r="F333" s="614"/>
      <c r="G333" s="614"/>
      <c r="H333" s="614"/>
      <c r="I333" s="614"/>
      <c r="J333" s="614"/>
      <c r="K333" s="599">
        <f>IF('6. Module 1 Readiness'!V20="Red",3,IF('6. Module 1 Readiness'!V20="Yellow",2,IF('6. Module 1 Readiness'!V20="Green",1)))</f>
        <v>1</v>
      </c>
    </row>
    <row r="334" spans="1:11" ht="15">
      <c r="A334" s="596"/>
      <c r="B334" s="596"/>
      <c r="C334" s="597"/>
      <c r="D334" s="596"/>
      <c r="E334" s="614"/>
      <c r="F334" s="614"/>
      <c r="G334" s="614"/>
      <c r="H334" s="614"/>
      <c r="I334" s="614"/>
      <c r="J334" s="614"/>
      <c r="K334" s="599">
        <f>IF('6. Module 1 Readiness'!V21="Red",3,IF('6. Module 1 Readiness'!V21="Yellow",2,IF('6. Module 1 Readiness'!V21="Green",1)))</f>
        <v>1</v>
      </c>
    </row>
    <row r="335" spans="1:11" ht="15">
      <c r="A335" s="596"/>
      <c r="B335" s="596"/>
      <c r="C335" s="597"/>
      <c r="D335" s="596"/>
      <c r="E335" s="614"/>
      <c r="F335" s="614"/>
      <c r="G335" s="614"/>
      <c r="H335" s="614"/>
      <c r="I335" s="614"/>
      <c r="J335" s="614"/>
      <c r="K335" s="599">
        <f>IF('6. Module 1 Readiness'!V22="Red",3,IF('6. Module 1 Readiness'!V22="Yellow",2,IF('6. Module 1 Readiness'!V22="Green",1)))</f>
        <v>1</v>
      </c>
    </row>
    <row r="336" spans="1:11" ht="409.5">
      <c r="A336" s="600" t="str">
        <f>IF('6. Module 1 Readiness'!$U23="","",IF('6. Module 1 Readiness'!$U23="Important",'4. HIDE Calc Module 2_1'!$C$6,IF('6. Module 1 Readiness'!$U23="Serious",'4. HIDE Calc Module 2_1'!$C$7,IF('6. Module 1 Readiness'!$U23="Severe",'4. HIDE Calc Module 2_1'!$C$8))))</f>
        <v xml:space="preserve">Services that have low data criticality are your first candidates and the most “cloud ready” for consideration. Low does not mean zero importance but in relative terms they are lower than others. Low, for example, might be a productivity app that accesses general work files. These files will still require a measure of protection for “CIA” but they are not critical. </v>
      </c>
      <c r="B336" s="601" t="str">
        <f>IF(A336=0,"",A336)</f>
        <v xml:space="preserve">Services that have low data criticality are your first candidates and the most “cloud ready” for consideration. Low does not mean zero importance but in relative terms they are lower than others. Low, for example, might be a productivity app that accesses general work files. These files will still require a measure of protection for “CIA” but they are not critical. </v>
      </c>
      <c r="C336" s="601" t="str">
        <f>IF('6. Module 1 Readiness'!$U23="","",IF('6. Module 1 Readiness'!$U23="Important",'4. HIDE Calc Module 2_1'!$D$6,IF('6. Module 1 Readiness'!$U23="Serious",'4. HIDE Calc Module 2_1'!$D$7,IF('6. Module 1 Readiness'!$U23="Severe",'4. HIDE Calc Module 2_1'!$D$8))))</f>
        <v xml:space="preserve">• Move these services to the front of the line for cloud consideration.
• Be sure to consider additional requirements that will come out of the analysis of cloud risks and challenges – these requirements will inform vendor selection. (Example, file sharing might be a green light but if access privilege control and integration are important requirements, this will influence product decisions.)
• Cost/benefit analysis is still required. Cloud ready means this workload is a strong candidate; however, on the cost/value side, it needs to be compared with other options (for example, email might be a green light on the criticality measures but traditionally provisioned internal email could still be a better cost/value fit for the enterprise. </v>
      </c>
      <c r="D336" s="601" t="str">
        <f>IF(C336=0,"",C336)</f>
        <v xml:space="preserve">• Move these services to the front of the line for cloud consideration.
• Be sure to consider additional requirements that will come out of the analysis of cloud risks and challenges – these requirements will inform vendor selection. (Example, file sharing might be a green light but if access privilege control and integration are important requirements, this will influence product decisions.)
• Cost/benefit analysis is still required. Cloud ready means this workload is a strong candidate; however, on the cost/value side, it needs to be compared with other options (for example, email might be a green light on the criticality measures but traditionally provisioned internal email could still be a better cost/value fit for the enterprise. </v>
      </c>
      <c r="E336" s="615"/>
      <c r="F336" s="615"/>
      <c r="G336" s="615"/>
      <c r="H336" s="615"/>
      <c r="I336" s="615"/>
      <c r="J336" s="615"/>
      <c r="K336" s="602">
        <f>MAX($K333:$K335)</f>
        <v>1</v>
      </c>
    </row>
    <row r="337" spans="1:11" ht="15">
      <c r="A337" s="603"/>
      <c r="B337" s="603"/>
      <c r="C337" s="603"/>
      <c r="D337" s="604"/>
      <c r="E337" s="605"/>
      <c r="F337" s="605"/>
      <c r="G337" s="605"/>
      <c r="H337" s="605"/>
      <c r="I337" s="605"/>
      <c r="J337" s="605"/>
      <c r="K337" s="605"/>
    </row>
    <row r="338" spans="1:11" ht="15">
      <c r="A338" s="94"/>
      <c r="B338" s="94"/>
      <c r="C338" s="94"/>
      <c r="D338" s="100"/>
      <c r="E338" s="99"/>
      <c r="F338" s="99"/>
      <c r="G338" s="99"/>
      <c r="H338" s="99"/>
      <c r="I338" s="99"/>
      <c r="J338" s="99"/>
      <c r="K338" s="99"/>
    </row>
    <row r="339" spans="1:11" ht="15">
      <c r="A339" s="94"/>
      <c r="B339" s="94"/>
      <c r="C339" s="94"/>
      <c r="D339" s="100"/>
      <c r="E339" s="99"/>
      <c r="F339" s="99"/>
      <c r="G339" s="99"/>
      <c r="H339" s="99"/>
      <c r="I339" s="99"/>
      <c r="J339" s="99"/>
      <c r="K339" s="99"/>
    </row>
    <row r="340" spans="1:11" ht="15">
      <c r="A340" s="98"/>
      <c r="B340" s="98"/>
      <c r="C340" s="98"/>
      <c r="D340" s="97"/>
      <c r="E340" s="96"/>
      <c r="F340" s="96"/>
      <c r="G340" s="96"/>
      <c r="H340" s="96"/>
      <c r="I340" s="96"/>
      <c r="J340" s="96"/>
      <c r="K340" s="96"/>
    </row>
    <row r="341" spans="1:11" ht="14.25">
      <c r="A341" s="91"/>
      <c r="B341" s="91"/>
      <c r="C341" s="93"/>
      <c r="D341" s="91"/>
      <c r="E341" s="91"/>
      <c r="F341" s="91"/>
      <c r="G341" s="91"/>
      <c r="H341" s="91"/>
      <c r="I341" s="91"/>
      <c r="J341" s="91"/>
      <c r="K341" s="91"/>
    </row>
    <row r="342" spans="1:11" ht="15.75">
      <c r="A342" s="593" t="s">
        <v>42</v>
      </c>
      <c r="B342" s="593" t="s">
        <v>43</v>
      </c>
      <c r="C342" s="594" t="s">
        <v>42</v>
      </c>
      <c r="D342" s="593" t="s">
        <v>44</v>
      </c>
      <c r="E342" s="595" t="s">
        <v>386</v>
      </c>
      <c r="F342" s="595" t="s">
        <v>387</v>
      </c>
      <c r="G342" s="595" t="s">
        <v>388</v>
      </c>
      <c r="H342" s="595" t="s">
        <v>389</v>
      </c>
      <c r="I342" s="595" t="s">
        <v>390</v>
      </c>
      <c r="J342" s="595" t="s">
        <v>391</v>
      </c>
      <c r="K342" s="595" t="s">
        <v>392</v>
      </c>
    </row>
    <row r="343" spans="1:11" ht="409.5">
      <c r="A343" s="606" t="str">
        <f>IF('6. Module 1 Readiness'!$U26="N/A","N/A",IF('6. Module 1 Readiness'!$U26="","",IF('6. Module 1 Readiness'!$U26="Agree",'4. HIDE Calc Module 2_1'!$C$15,'4. HIDE Calc Module 2_1'!$E$15)))</f>
        <v xml:space="preserve">When it comes to critical systems, the current process maturity for security management is an important starting point for discussion/negotiation with cloud service providers.  </v>
      </c>
      <c r="B343" s="607" t="str">
        <f>IF(A343=0,"",A343)</f>
        <v xml:space="preserve">When it comes to critical systems, the current process maturity for security management is an important starting point for discussion/negotiation with cloud service providers.  </v>
      </c>
      <c r="C343" s="607" t="str">
        <f>IF('6. Module 1 Readiness'!$U26="N/A","N/A",IF('6. Module 1 Readiness'!$U26="","",IF('6. Module 1 Readiness'!$U26="Agree",'4. HIDE Calc Module 2_1'!$D$15,'4. HIDE Calc Module 2_1'!$F$15)))</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D343" s="607" t="str">
        <f>IF(C343=0,"",C343)</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E343" s="616">
        <f>IF(AND('6. Module 1 Readiness'!$U26="Agree",'6. Module 1 Readiness'!$V$23="Red"),$F343,IF(AND('6. Module 1 Readiness'!$U26="Disagree",'6. Module 1 Readiness'!$V$23="Red"),$G343,IF(AND('6. Module 1 Readiness'!$U26="Agree",'6. Module 1 Readiness'!$V$23="Yellow"),$H343,IF(AND('6. Module 1 Readiness'!$U26="Disagree",'6. Module 1 Readiness'!$V$23="Yellow"),$I343,IF(AND('6. Module 1 Readiness'!$U26="Agree",'6. Module 1 Readiness'!$V$23="Green"),$J343,IF(AND('6. Module 1 Readiness'!$U26="Disagree",'6. Module 1 Readiness'!$V$23="Green"),$K343,IF('6. Module 1 Readiness'!$U26="N/A","",IF('6. Module 1 Readiness'!$U26="",""))))))))</f>
        <v>3</v>
      </c>
      <c r="F343" s="616">
        <v>2</v>
      </c>
      <c r="G343" s="616">
        <v>1</v>
      </c>
      <c r="H343" s="616">
        <v>2</v>
      </c>
      <c r="I343" s="616">
        <v>1</v>
      </c>
      <c r="J343" s="616">
        <v>3</v>
      </c>
      <c r="K343" s="616">
        <v>2</v>
      </c>
    </row>
    <row r="344" spans="1:11" ht="399">
      <c r="A344" s="606" t="str">
        <f>IF('6. Module 1 Readiness'!$U27="N/A","N/A",IF('6. Module 1 Readiness'!$U27="","",IF('6. Module 1 Readiness'!$U27="Agree",'4. HIDE Calc Module 2_1'!$C$16,'4. HIDE Calc Module 2_1'!$E$16)))</f>
        <v xml:space="preserve">If the system and data are subject to specific legal and regulatory compliance, even if they are not highly critical, this will push up the requirements for a CSP and likely the cost of the solution.   </v>
      </c>
      <c r="B344" s="607" t="str">
        <f>IF(A344=0,"",A344)</f>
        <v xml:space="preserve">If the system and data are subject to specific legal and regulatory compliance, even if they are not highly critical, this will push up the requirements for a CSP and likely the cost of the solution.   </v>
      </c>
      <c r="C344" s="607" t="str">
        <f>IF('6. Module 1 Readiness'!$U27="N/A","N/A",IF('6. Module 1 Readiness'!$U27="","",IF('6. Module 1 Readiness'!$U27="Agree",'4. HIDE Calc Module 2_1'!$D$16,'4. HIDE Calc Module 2_1'!$F$16)))</f>
        <v xml:space="preserve">• Require potential CSP partners to demonstrate how they achieve, document, and attest to compliance with the regulation that you must comply (examples: HIPAA, CJIS, PCI). </v>
      </c>
      <c r="D344" s="607" t="str">
        <f>IF(C344=0,"",C344)</f>
        <v xml:space="preserve">• Require potential CSP partners to demonstrate how they achieve, document, and attest to compliance with the regulation that you must comply (examples: HIPAA, CJIS, PCI). </v>
      </c>
      <c r="E344" s="602">
        <f>IF(AND('6. Module 1 Readiness'!$U27="Agree",'6. Module 1 Readiness'!$V$23="Red"),$F344,IF(AND('6. Module 1 Readiness'!$U27="Disagree",'6. Module 1 Readiness'!$V$23="Red"),$G344,IF(AND('6. Module 1 Readiness'!$U27="Agree",'6. Module 1 Readiness'!$V$23="Yellow"),$H344,IF(AND('6. Module 1 Readiness'!$U27="Disagree",'6. Module 1 Readiness'!$V$23="Yellow"),$I344,IF(AND('6. Module 1 Readiness'!$U27="Agree",'6. Module 1 Readiness'!$V$23="Green"),$J344,IF(AND('6. Module 1 Readiness'!$U27="Disagree",'6. Module 1 Readiness'!$V$23="Green"),$K344,IF('6. Module 1 Readiness'!$U27="N/A","",IF('6. Module 1 Readiness'!$U27="",""))))))))</f>
        <v>3</v>
      </c>
      <c r="F344" s="602">
        <v>1</v>
      </c>
      <c r="G344" s="602">
        <v>1</v>
      </c>
      <c r="H344" s="602">
        <v>2</v>
      </c>
      <c r="I344" s="602">
        <v>2</v>
      </c>
      <c r="J344" s="602">
        <v>3</v>
      </c>
      <c r="K344" s="602">
        <v>2</v>
      </c>
    </row>
    <row r="345" spans="1:11" ht="409.5">
      <c r="A345" s="606" t="str">
        <f>IF('6. Module 1 Readiness'!$U28="N/A","N/A",IF('6. Module 1 Readiness'!$U28="","",IF('6. Module 1 Readiness'!$U28="Agree",'4. HIDE Calc Module 2_1'!$C$17,'4. HIDE Calc Module 2_1'!$E$17)))</f>
        <v xml:space="preserve">Access management is key to both security and service management for the end user. If privilege-based access is a requirement for the service, you will need to integrate cloud access with your authentication system.  </v>
      </c>
      <c r="B345" s="607" t="str">
        <f>IF(A345=0,"",A345)</f>
        <v xml:space="preserve">Access management is key to both security and service management for the end user. If privilege-based access is a requirement for the service, you will need to integrate cloud access with your authentication system.  </v>
      </c>
      <c r="C345" s="607" t="str">
        <f>IF('6. Module 1 Readiness'!$U28="N/A","N/A",IF('6. Module 1 Readiness'!$U28="","",IF('6. Module 1 Readiness'!$U28="Agree",'4. HIDE Calc Module 2_1'!$D$17,'4. HIDE Calc Module 2_1'!$F$17)))</f>
        <v xml:space="preserve">• Have CSP describe how it manages and enforces least privilege, separation of duties, role-based security access. 
• In developing requirements for negotiation with CSPs, include queries about how standards for exchanging authentication and authorization data between security domains (such as SAML) can be leveraged.  
• Also explore cloud-based access management such as cloud service brokers that can consolidate access at a front end that can be integrated with on-premise authentication. </v>
      </c>
      <c r="D345" s="607" t="str">
        <f>IF(C345=0,"",C345)</f>
        <v xml:space="preserve">• Have CSP describe how it manages and enforces least privilege, separation of duties, role-based security access. 
• In developing requirements for negotiation with CSPs, include queries about how standards for exchanging authentication and authorization data between security domains (such as SAML) can be leveraged.  
• Also explore cloud-based access management such as cloud service brokers that can consolidate access at a front end that can be integrated with on-premise authentication. </v>
      </c>
      <c r="E345" s="616">
        <f>IF(AND('6. Module 1 Readiness'!$U28="Agree",'6. Module 1 Readiness'!$V$23="Red"),$F345,IF(AND('6. Module 1 Readiness'!$U28="Disagree",'6. Module 1 Readiness'!$V$23="Red"),$G345,IF(AND('6. Module 1 Readiness'!$U28="Agree",'6. Module 1 Readiness'!$V$23="Yellow"),$H345,IF(AND('6. Module 1 Readiness'!$U28="Disagree",'6. Module 1 Readiness'!$V$23="Yellow"),$I345,IF(AND('6. Module 1 Readiness'!$U28="Agree",'6. Module 1 Readiness'!$V$23="Green"),$J345,IF(AND('6. Module 1 Readiness'!$U28="Disagree",'6. Module 1 Readiness'!$V$23="Green"),$K345,IF('6. Module 1 Readiness'!$U28="N/A","",IF('6. Module 1 Readiness'!$U28="",""))))))))</f>
        <v>3</v>
      </c>
      <c r="F345" s="616">
        <v>2</v>
      </c>
      <c r="G345" s="616">
        <v>1</v>
      </c>
      <c r="H345" s="616">
        <v>2</v>
      </c>
      <c r="I345" s="616">
        <v>2</v>
      </c>
      <c r="J345" s="616">
        <v>3</v>
      </c>
      <c r="K345" s="616">
        <v>2</v>
      </c>
    </row>
    <row r="346" spans="1:11" ht="409.5">
      <c r="A346" s="606" t="str">
        <f>IF('6. Module 1 Readiness'!$U29="N/A","N/A",IF('6. Module 1 Readiness'!$U29="","",IF('6. Module 1 Readiness'!$U29="Agree",'4. HIDE Calc Module 2_1'!$C$18,'4. HIDE Calc Module 2_1'!$E$18)))</f>
        <v xml:space="preserve">Data location and encryption may be stringently spelled out by compliance requirements. Even those not under legal compliance strictures will likely want assurances around the encryption of data both in transit and at rest.    </v>
      </c>
      <c r="B346" s="607" t="str">
        <f>IF(A346=0,"",A346)</f>
        <v xml:space="preserve">Data location and encryption may be stringently spelled out by compliance requirements. Even those not under legal compliance strictures will likely want assurances around the encryption of data both in transit and at rest.    </v>
      </c>
      <c r="C346" s="607" t="str">
        <f>IF('6. Module 1 Readiness'!$U29="N/A","N/A",IF('6. Module 1 Readiness'!$U29="","",IF('6. Module 1 Readiness'!$U29="Agree",'4. HIDE Calc Module 2_1'!$D$18,'4. HIDE Calc Module 2_1'!$F$18)))</f>
        <v xml:space="preserve">• Require CSP to indicate encryption controls for data at rest. Compare to regulatory compliance requirements. 
• Require CSP to show how data is encrypted in transit between locations. </v>
      </c>
      <c r="D346" s="607" t="str">
        <f>IF(C346=0,"",C346)</f>
        <v xml:space="preserve">• Require CSP to indicate encryption controls for data at rest. Compare to regulatory compliance requirements. 
• Require CSP to show how data is encrypted in transit between locations. </v>
      </c>
      <c r="E346" s="602">
        <f>IF(AND('6. Module 1 Readiness'!$U29="Agree",'6. Module 1 Readiness'!$V$23="Red"),$F346,IF(AND('6. Module 1 Readiness'!$U29="Disagree",'6. Module 1 Readiness'!$V$23="Red"),$G346,IF(AND('6. Module 1 Readiness'!$U29="Agree",'6. Module 1 Readiness'!$V$23="Yellow"),$H346,IF(AND('6. Module 1 Readiness'!$U29="Disagree",'6. Module 1 Readiness'!$V$23="Yellow"),$I346,IF(AND('6. Module 1 Readiness'!$U29="Agree",'6. Module 1 Readiness'!$V$23="Green"),$J346,IF(AND('6. Module 1 Readiness'!$U29="Disagree",'6. Module 1 Readiness'!$V$23="Green"),$K346,IF('6. Module 1 Readiness'!$U29="N/A","",IF('6. Module 1 Readiness'!$U29="",""))))))))</f>
        <v>3</v>
      </c>
      <c r="F346" s="602">
        <v>1</v>
      </c>
      <c r="G346" s="602">
        <v>1</v>
      </c>
      <c r="H346" s="602">
        <v>2</v>
      </c>
      <c r="I346" s="602">
        <v>1</v>
      </c>
      <c r="J346" s="602">
        <v>3</v>
      </c>
      <c r="K346" s="602">
        <v>2</v>
      </c>
    </row>
    <row r="347" spans="1:11" ht="409.5">
      <c r="A347" s="606" t="str">
        <f>IF('6. Module 1 Readiness'!$U30="N/A","N/A",IF('6. Module 1 Readiness'!$U30="","",IF('6. Module 1 Readiness'!$U30="Agree",'4. HIDE Calc Module 2_1'!$C$19,'4. HIDE Calc Module 2_1'!$E$19)))</f>
        <v xml:space="preserve">Under rules of civil procedures, for example, the enterprise must be able to reasonably expedite the discovery of specific data of which it has "possession, custody, or control." This can become problematic if data is in the cloud.  </v>
      </c>
      <c r="B347" s="607" t="str">
        <f>IF(A347=0,"",A347)</f>
        <v xml:space="preserve">Under rules of civil procedures, for example, the enterprise must be able to reasonably expedite the discovery of specific data of which it has "possession, custody, or control." This can become problematic if data is in the cloud.  </v>
      </c>
      <c r="C347" s="607" t="str">
        <f>IF('6. Module 1 Readiness'!$U30="N/A","N/A",IF('6. Module 1 Readiness'!$U30="","",IF('6. Module 1 Readiness'!$U30="Agree",'4. HIDE Calc Module 2_1'!$D$19,'4. HIDE Calc Module 2_1'!$F$19)))</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D347" s="607" t="str">
        <f>IF(C347=0,"",C347)</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E347" s="616">
        <f>IF(AND('6. Module 1 Readiness'!$U30="Agree",'6. Module 1 Readiness'!$V$23="Red"),$F347,IF(AND('6. Module 1 Readiness'!$U30="Disagree",'6. Module 1 Readiness'!$V$23="Red"),$G347,IF(AND('6. Module 1 Readiness'!$U30="Agree",'6. Module 1 Readiness'!$V$23="Yellow"),$H347,IF(AND('6. Module 1 Readiness'!$U30="Disagree",'6. Module 1 Readiness'!$V$23="Yellow"),$I347,IF(AND('6. Module 1 Readiness'!$U30="Agree",'6. Module 1 Readiness'!$V$23="Green"),$J347,IF(AND('6. Module 1 Readiness'!$U30="Disagree",'6. Module 1 Readiness'!$V$23="Green"),$K347,IF('6. Module 1 Readiness'!$U30="N/A","",IF('6. Module 1 Readiness'!$U30="",""))))))))</f>
        <v>3</v>
      </c>
      <c r="F347" s="616">
        <v>1</v>
      </c>
      <c r="G347" s="616">
        <v>1</v>
      </c>
      <c r="H347" s="616">
        <v>2</v>
      </c>
      <c r="I347" s="616">
        <v>1</v>
      </c>
      <c r="J347" s="616">
        <v>3</v>
      </c>
      <c r="K347" s="616">
        <v>2</v>
      </c>
    </row>
    <row r="348" spans="1:11" ht="15">
      <c r="A348" s="91"/>
      <c r="B348" s="91"/>
      <c r="C348" s="93"/>
      <c r="D348" s="91"/>
      <c r="E348" s="92"/>
      <c r="F348" s="91"/>
      <c r="G348" s="91"/>
      <c r="H348" s="91"/>
      <c r="I348" s="91"/>
      <c r="J348" s="91"/>
      <c r="K348" s="91"/>
    </row>
    <row r="349" spans="1:11" ht="15.75">
      <c r="A349" s="593" t="s">
        <v>42</v>
      </c>
      <c r="B349" s="593" t="s">
        <v>43</v>
      </c>
      <c r="C349" s="594" t="s">
        <v>42</v>
      </c>
      <c r="D349" s="593" t="s">
        <v>44</v>
      </c>
      <c r="E349" s="610"/>
      <c r="F349" s="610"/>
      <c r="G349" s="610"/>
      <c r="H349" s="610"/>
      <c r="I349" s="610"/>
      <c r="J349" s="610"/>
      <c r="K349" s="610"/>
    </row>
    <row r="350" spans="1:11" ht="409.5">
      <c r="A350" s="606" t="str">
        <f>IF('6. Module 1 Readiness'!$U33="N/A","N/A",IF('6. Module 1 Readiness'!$U33="","",IF('6. Module 1 Readiness'!$U33="Agree",'4. HIDE Calc Module 2_1'!$C$21,'4. HIDE Calc Module 2_1'!$E$21)))</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B350" s="607" t="str">
        <f>IF(A350=0,"",A350)</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C350" s="607" t="str">
        <f>IF('6. Module 1 Readiness'!$U33="N/A","N/A",IF('6. Module 1 Readiness'!$U33="","",IF('6. Module 1 Readiness'!$U33="Agree",'4. HIDE Calc Module 2_1'!$D$21,'4. HIDE Calc Module 2_1'!$F$21)))</f>
        <v xml:space="preserve">• Establish availability and restore time requirements based on a minimum requirement of the current service provisioning. 
• Be sure to consider if the service is currently over-provisioned. This is why you should focus on minimum requirements. </v>
      </c>
      <c r="D350" s="607" t="str">
        <f>IF(C350=0,"",C350)</f>
        <v xml:space="preserve">• Establish availability and restore time requirements based on a minimum requirement of the current service provisioning. 
• Be sure to consider if the service is currently over-provisioned. This is why you should focus on minimum requirements. </v>
      </c>
      <c r="E350" s="602">
        <f>IF(AND('6. Module 1 Readiness'!$U33="Agree",'6. Module 1 Readiness'!$V$23="Red"),$F350,IF(AND('6. Module 1 Readiness'!$U33="Disagree",'6. Module 1 Readiness'!$V$23="Red"),$G350,IF(AND('6. Module 1 Readiness'!$U33="Agree",'6. Module 1 Readiness'!$V$23="Yellow"),$H350,IF(AND('6. Module 1 Readiness'!$U33="Disagree",'6. Module 1 Readiness'!$V$23="Yellow"),$I350,IF(AND('6. Module 1 Readiness'!$U33="Agree",'6. Module 1 Readiness'!$V$23="Green"),$J350,IF(AND('6. Module 1 Readiness'!$U33="Disagree",'6. Module 1 Readiness'!$V$23="Green"),$K350,IF('6. Module 1 Readiness'!$U33="N/A","",IF('6. Module 1 Readiness'!$U33="",""))))))))</f>
        <v>3</v>
      </c>
      <c r="F350" s="602">
        <v>2</v>
      </c>
      <c r="G350" s="602">
        <v>1</v>
      </c>
      <c r="H350" s="602">
        <v>3</v>
      </c>
      <c r="I350" s="602">
        <v>1</v>
      </c>
      <c r="J350" s="602">
        <v>3</v>
      </c>
      <c r="K350" s="602">
        <v>2</v>
      </c>
    </row>
    <row r="351" spans="1:11" ht="409.5">
      <c r="A351" s="606" t="str">
        <f>IF('6. Module 1 Readiness'!$U34="N/A","N/A",IF('6. Module 1 Readiness'!$U34="","",IF('6. Module 1 Readiness'!$U34="Agree",'4. HIDE Calc Module 2_1'!$C$22,'4. HIDE Calc Module 2_1'!$E$22)))</f>
        <v xml:space="preserve">An internal SLA does not just set availability targets; it specifies who is responsible if targets are not met and what remedial actions will be triggered in the event of an outage.  </v>
      </c>
      <c r="B351" s="607" t="str">
        <f>IF(A351=0,"",A351)</f>
        <v xml:space="preserve">An internal SLA does not just set availability targets; it specifies who is responsible if targets are not met and what remedial actions will be triggered in the event of an outage.  </v>
      </c>
      <c r="C351" s="607" t="str">
        <f>IF('6. Module 1 Readiness'!$U34="N/A","N/A",IF('6. Module 1 Readiness'!$U34="","",IF('6. Module 1 Readiness'!$U34="Agree",'4. HIDE Calc Module 2_1'!$D$22,'4. HIDE Calc Module 2_1'!$F$22)))</f>
        <v xml:space="preserve">• Work with CSPs to establish who is responsible for what part of the chain between application and user. 
• Establish reporting lines and alerting procedures for scheduled and unscheduled downtime as well as service changes. </v>
      </c>
      <c r="D351" s="607" t="str">
        <f>IF(C351=0,"",C351)</f>
        <v xml:space="preserve">• Work with CSPs to establish who is responsible for what part of the chain between application and user. 
• Establish reporting lines and alerting procedures for scheduled and unscheduled downtime as well as service changes. </v>
      </c>
      <c r="E351" s="616">
        <f>IF(AND('6. Module 1 Readiness'!$U34="Agree",'6. Module 1 Readiness'!$V$23="Red"),$F351,IF(AND('6. Module 1 Readiness'!$U34="Disagree",'6. Module 1 Readiness'!$V$23="Red"),$G351,IF(AND('6. Module 1 Readiness'!$U34="Agree",'6. Module 1 Readiness'!$V$23="Yellow"),$H351,IF(AND('6. Module 1 Readiness'!$U34="Disagree",'6. Module 1 Readiness'!$V$23="Yellow"),$I351,IF(AND('6. Module 1 Readiness'!$U34="Agree",'6. Module 1 Readiness'!$V$23="Green"),$J351,IF(AND('6. Module 1 Readiness'!$U34="Disagree",'6. Module 1 Readiness'!$V$23="Green"),$K351,IF('6. Module 1 Readiness'!$U34="N/A","",IF('6. Module 1 Readiness'!$U34="",""))))))))</f>
        <v>3</v>
      </c>
      <c r="F351" s="616">
        <v>2</v>
      </c>
      <c r="G351" s="616">
        <v>1</v>
      </c>
      <c r="H351" s="616">
        <v>3</v>
      </c>
      <c r="I351" s="616">
        <v>1</v>
      </c>
      <c r="J351" s="616">
        <v>3</v>
      </c>
      <c r="K351" s="616">
        <v>2</v>
      </c>
    </row>
    <row r="352" spans="1:11" ht="409.5">
      <c r="A352" s="606" t="str">
        <f>IF('6. Module 1 Readiness'!$U35="N/A","N/A",IF('6. Module 1 Readiness'!$U35="","",IF('6. Module 1 Readiness'!$U35="Agree",'4. HIDE Calc Module 2_1'!$C$23,'4. HIDE Calc Module 2_1'!$E$23)))</f>
        <v xml:space="preserve">Availability is not the only measure of service. Some services, such as transactional services, are performance sensitive. A clear idea of business expectations is an important first step. </v>
      </c>
      <c r="B352" s="607" t="str">
        <f>IF(A352=0,"",A352)</f>
        <v xml:space="preserve">Availability is not the only measure of service. Some services, such as transactional services, are performance sensitive. A clear idea of business expectations is an important first step. </v>
      </c>
      <c r="C352" s="607" t="str">
        <f>IF('6. Module 1 Readiness'!$U35="N/A","N/A",IF('6. Module 1 Readiness'!$U35="","",IF('6. Module 1 Readiness'!$U35="Agree",'4. HIDE Calc Module 2_1'!$D$23,'4. HIDE Calc Module 2_1'!$F$23)))</f>
        <v>• Make performance monitoring a part of CSP management.
•  Select CSPs that surface end-to-end performance metrics and make them available for ongoing customer monitoring. 
•  Be sure to include the entire service chain in performance monitoring (not just the hosting CSP).</v>
      </c>
      <c r="D352" s="607" t="str">
        <f>IF(C352=0,"",C352)</f>
        <v>• Make performance monitoring a part of CSP management.
•  Select CSPs that surface end-to-end performance metrics and make them available for ongoing customer monitoring. 
•  Be sure to include the entire service chain in performance monitoring (not just the hosting CSP).</v>
      </c>
      <c r="E352" s="602">
        <f>IF(AND('6. Module 1 Readiness'!$U35="Agree",'6. Module 1 Readiness'!$V$23="Red"),$F352,IF(AND('6. Module 1 Readiness'!$U35="Disagree",'6. Module 1 Readiness'!$V$23="Red"),$G352,IF(AND('6. Module 1 Readiness'!$U35="Agree",'6. Module 1 Readiness'!$V$23="Yellow"),$H352,IF(AND('6. Module 1 Readiness'!$U35="Disagree",'6. Module 1 Readiness'!$V$23="Yellow"),$I352,IF(AND('6. Module 1 Readiness'!$U35="Agree",'6. Module 1 Readiness'!$V$23="Green"),$J352,IF(AND('6. Module 1 Readiness'!$U35="Disagree",'6. Module 1 Readiness'!$V$23="Green"),$K352,IF('6. Module 1 Readiness'!$U35="N/A","",IF('6. Module 1 Readiness'!$U35="",""))))))))</f>
        <v>2</v>
      </c>
      <c r="F352" s="602">
        <v>2</v>
      </c>
      <c r="G352" s="602">
        <v>1</v>
      </c>
      <c r="H352" s="602">
        <v>2</v>
      </c>
      <c r="I352" s="602">
        <v>2</v>
      </c>
      <c r="J352" s="602">
        <v>2</v>
      </c>
      <c r="K352" s="602">
        <v>3</v>
      </c>
    </row>
    <row r="353" spans="1:11" ht="384.75">
      <c r="A353" s="606" t="str">
        <f>IF('6. Module 1 Readiness'!$U36="N/A","N/A",IF('6. Module 1 Readiness'!$U36="","",IF('6. Module 1 Readiness'!$U36="Agree",'4. HIDE Calc Module 2_1'!$C$24,'4. HIDE Calc Module 2_1'!$E$24)))</f>
        <v xml:space="preserve">Cloud service adoption is not a buy and forget proposition, but is rather an ongoing service management challenge. </v>
      </c>
      <c r="B353" s="607" t="str">
        <f>IF(A353=0,"",A353)</f>
        <v xml:space="preserve">Cloud service adoption is not a buy and forget proposition, but is rather an ongoing service management challenge. </v>
      </c>
      <c r="C353" s="607" t="str">
        <f>IF('6. Module 1 Readiness'!$U36="N/A","N/A",IF('6. Module 1 Readiness'!$U36="","",IF('6. Module 1 Readiness'!$U36="Agree",'4. HIDE Calc Module 2_1'!$D$24,'4. HIDE Calc Module 2_1'!$F$24)))</f>
        <v xml:space="preserve">•  Ensure that lines of communication, shared responsibilities, monitoring rights, and all aspects of the partnership are clearly spelled out in contracts and SLAs with CSPs.  </v>
      </c>
      <c r="D353" s="607" t="str">
        <f>IF(C353=0,"",C353)</f>
        <v xml:space="preserve">•  Ensure that lines of communication, shared responsibilities, monitoring rights, and all aspects of the partnership are clearly spelled out in contracts and SLAs with CSPs.  </v>
      </c>
      <c r="E353" s="616">
        <f>IF(AND('6. Module 1 Readiness'!$U36="Agree",'6. Module 1 Readiness'!$V$23="Red"),$F353,IF(AND('6. Module 1 Readiness'!$U36="Disagree",'6. Module 1 Readiness'!$V$23="Red"),$G353,IF(AND('6. Module 1 Readiness'!$U36="Agree",'6. Module 1 Readiness'!$V$23="Yellow"),$H353,IF(AND('6. Module 1 Readiness'!$U36="Disagree",'6. Module 1 Readiness'!$V$23="Yellow"),$I353,IF(AND('6. Module 1 Readiness'!$U36="Agree",'6. Module 1 Readiness'!$V$23="Green"),$J353,IF(AND('6. Module 1 Readiness'!$U36="Disagree",'6. Module 1 Readiness'!$V$23="Green"),$K353,IF('6. Module 1 Readiness'!$U36="N/A","",IF('6. Module 1 Readiness'!$U36="",""))))))))</f>
        <v>3</v>
      </c>
      <c r="F353" s="616">
        <v>2</v>
      </c>
      <c r="G353" s="616">
        <v>1</v>
      </c>
      <c r="H353" s="616">
        <v>3</v>
      </c>
      <c r="I353" s="616">
        <v>1</v>
      </c>
      <c r="J353" s="616">
        <v>3</v>
      </c>
      <c r="K353" s="616">
        <v>2</v>
      </c>
    </row>
    <row r="354" spans="1:11" ht="15">
      <c r="A354" s="95"/>
      <c r="B354" s="94"/>
      <c r="C354" s="94"/>
      <c r="D354" s="94"/>
      <c r="E354" s="92"/>
      <c r="F354" s="92"/>
      <c r="G354" s="92"/>
      <c r="H354" s="92"/>
      <c r="I354" s="92"/>
      <c r="J354" s="92"/>
      <c r="K354" s="92"/>
    </row>
    <row r="355" spans="1:11" ht="15.75">
      <c r="A355" s="593" t="s">
        <v>42</v>
      </c>
      <c r="B355" s="593" t="s">
        <v>43</v>
      </c>
      <c r="C355" s="594" t="s">
        <v>42</v>
      </c>
      <c r="D355" s="593" t="s">
        <v>44</v>
      </c>
      <c r="E355" s="610"/>
      <c r="F355" s="610"/>
      <c r="G355" s="610"/>
      <c r="H355" s="610"/>
      <c r="I355" s="610"/>
      <c r="J355" s="610"/>
      <c r="K355" s="610"/>
    </row>
    <row r="356" spans="1:11" ht="409.5">
      <c r="A356" s="606" t="str">
        <f>IF('6. Module 1 Readiness'!$U39="N/A","N/A",IF('6. Module 1 Readiness'!$U39="","",IF('6. Module 1 Readiness'!$U39="Agree",'4. HIDE Calc Module 2_1'!$C$26,'4. HIDE Calc Module 2_1'!$E$26)))</f>
        <v>If integration is a key requirement, proceed with caution. Is there already an application integration strategy in place?</v>
      </c>
      <c r="B356" s="607" t="str">
        <f>IF(A356=0,"",A356)</f>
        <v>If integration is a key requirement, proceed with caution. Is there already an application integration strategy in place?</v>
      </c>
      <c r="C356" s="607" t="str">
        <f>IF('6. Module 1 Readiness'!$U39="N/A","N/A",IF('6. Module 1 Readiness'!$U39="","",IF('6. Module 1 Readiness'!$U39="Agree",'4. HIDE Calc Module 2_1'!$D$26,'4. HIDE Calc Module 2_1'!$F$26)))</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D356" s="607" t="str">
        <f>IF(C356=0,"",C356)</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E356" s="602">
        <f>IF(AND('6. Module 1 Readiness'!$U39="Agree",'6. Module 1 Readiness'!$V$23="Red"),$F356,IF(AND('6. Module 1 Readiness'!$U39="Disagree",'6. Module 1 Readiness'!$V$23="Red"),$G356,IF(AND('6. Module 1 Readiness'!$U39="Agree",'6. Module 1 Readiness'!$V$23="Yellow"),$H356,IF(AND('6. Module 1 Readiness'!$U39="Disagree",'6. Module 1 Readiness'!$V$23="Yellow"),$I356,IF(AND('6. Module 1 Readiness'!$U39="Agree",'6. Module 1 Readiness'!$V$23="Green"),$J356,IF(AND('6. Module 1 Readiness'!$U39="Disagree",'6. Module 1 Readiness'!$V$23="Green"),$K356,IF('6. Module 1 Readiness'!$U39="N/A","",IF('6. Module 1 Readiness'!$U39="",""))))))))</f>
        <v>3</v>
      </c>
      <c r="F356" s="602">
        <v>1</v>
      </c>
      <c r="G356" s="602">
        <v>2</v>
      </c>
      <c r="H356" s="602">
        <v>2</v>
      </c>
      <c r="I356" s="602">
        <v>3</v>
      </c>
      <c r="J356" s="602">
        <v>3</v>
      </c>
      <c r="K356" s="602">
        <v>2</v>
      </c>
    </row>
    <row r="357" spans="1:11" ht="409.5">
      <c r="A357" s="606" t="str">
        <f>IF('6. Module 1 Readiness'!$U40="N/A","N/A",IF('6. Module 1 Readiness'!$U40="","",IF('6. Module 1 Readiness'!$U40="Agree",'4. HIDE Calc Module 2_1'!$C$27,'4. HIDE Calc Module 2_1'!$E$27)))</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B357" s="607" t="str">
        <f>IF(A357=0,"",A357)</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C357" s="607" t="str">
        <f>IF('6. Module 1 Readiness'!$U40="N/A","N/A",IF('6. Module 1 Readiness'!$U40="","",IF('6. Module 1 Readiness'!$U40="Agree",'4. HIDE Calc Module 2_1'!$D$27,'4. HIDE Calc Module 2_1'!$F$27)))</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D357" s="607" t="str">
        <f>IF(C357=0,"",C357)</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E357" s="616">
        <f>IF(AND('6. Module 1 Readiness'!$U40="Agree",'6. Module 1 Readiness'!$V$23="Red"),$F357,IF(AND('6. Module 1 Readiness'!$U40="Disagree",'6. Module 1 Readiness'!$V$23="Red"),$G357,IF(AND('6. Module 1 Readiness'!$U40="Agree",'6. Module 1 Readiness'!$V$23="Yellow"),$H357,IF(AND('6. Module 1 Readiness'!$U40="Disagree",'6. Module 1 Readiness'!$V$23="Yellow"),$I357,IF(AND('6. Module 1 Readiness'!$U40="Agree",'6. Module 1 Readiness'!$V$23="Green"),$J357,IF(AND('6. Module 1 Readiness'!$U40="Disagree",'6. Module 1 Readiness'!$V$23="Green"),$K357,IF('6. Module 1 Readiness'!$U40="N/A","",IF('6. Module 1 Readiness'!$U40="",""))))))))</f>
        <v>3</v>
      </c>
      <c r="F357" s="616">
        <v>1</v>
      </c>
      <c r="G357" s="616">
        <v>2</v>
      </c>
      <c r="H357" s="616">
        <v>2</v>
      </c>
      <c r="I357" s="616">
        <v>3</v>
      </c>
      <c r="J357" s="616">
        <v>3</v>
      </c>
      <c r="K357" s="616">
        <v>2</v>
      </c>
    </row>
    <row r="358" spans="1:11" ht="114">
      <c r="A358" s="606" t="str">
        <f>IF('6. Module 1 Readiness'!$U41="N/A","N/A",IF('6. Module 1 Readiness'!$U41="","",IF('6. Module 1 Readiness'!$U41="Agree",'4. HIDE Calc Module 2_1'!$C$28,'4. HIDE Calc Module 2_1'!$E$28)))</f>
        <v xml:space="preserve">Integration can be greatly enhanced if two applications speak the same language and adhere to standard APIs. Heavily customized apps written with legacy languages require specialized work for integration. </v>
      </c>
      <c r="B358" s="607" t="str">
        <f>IF(A358=0,"",A358)</f>
        <v xml:space="preserve">Integration can be greatly enhanced if two applications speak the same language and adhere to standard APIs. Heavily customized apps written with legacy languages require specialized work for integration. </v>
      </c>
      <c r="C358" s="607" t="str">
        <f>IF('6. Module 1 Readiness'!$U41="N/A","N/A",IF('6. Module 1 Readiness'!$U41="","",IF('6. Module 1 Readiness'!$U41="Agree",'4. HIDE Calc Module 2_1'!$D$28,'4. HIDE Calc Module 2_1'!$F$28)))</f>
        <v>• If integration is required, readiness is high.</v>
      </c>
      <c r="D358" s="607" t="str">
        <f>IF(C358=0,"",C358)</f>
        <v>• If integration is required, readiness is high.</v>
      </c>
      <c r="E358" s="602">
        <f>IF(AND('6. Module 1 Readiness'!$U41="Agree",'6. Module 1 Readiness'!$V$23="Red"),$F358,IF(AND('6. Module 1 Readiness'!$U41="Disagree",'6. Module 1 Readiness'!$V$23="Red"),$G358,IF(AND('6. Module 1 Readiness'!$U41="Agree",'6. Module 1 Readiness'!$V$23="Yellow"),$H358,IF(AND('6. Module 1 Readiness'!$U41="Disagree",'6. Module 1 Readiness'!$V$23="Yellow"),$I358,IF(AND('6. Module 1 Readiness'!$U41="Agree",'6. Module 1 Readiness'!$V$23="Green"),$J358,IF(AND('6. Module 1 Readiness'!$U41="Disagree",'6. Module 1 Readiness'!$V$23="Green"),$K358,IF('6. Module 1 Readiness'!$U41="N/A","",IF('6. Module 1 Readiness'!$U41="",""))))))))</f>
        <v>3</v>
      </c>
      <c r="F358" s="602">
        <v>2</v>
      </c>
      <c r="G358" s="602">
        <v>1</v>
      </c>
      <c r="H358" s="602">
        <v>3</v>
      </c>
      <c r="I358" s="602">
        <v>3</v>
      </c>
      <c r="J358" s="602">
        <v>3</v>
      </c>
      <c r="K358" s="602">
        <v>2</v>
      </c>
    </row>
    <row r="359" spans="1:11" ht="409.5">
      <c r="A359" s="606" t="str">
        <f>IF('6. Module 1 Readiness'!$U42="N/A","N/A",IF('6. Module 1 Readiness'!$U42="","",IF('6. Module 1 Readiness'!$U42="Agree",'4. HIDE Calc Module 2_1'!$C$29,'4. HIDE Calc Module 2_1'!$E$29)))</f>
        <v xml:space="preserve">If this application does not have a high level of customization and complex integration with other applications, it presents lower challenges as a cloud candidate. </v>
      </c>
      <c r="B359" s="607" t="str">
        <f>IF(A359=0,"",A359)</f>
        <v xml:space="preserve">If this application does not have a high level of customization and complex integration with other applications, it presents lower challenges as a cloud candidate. </v>
      </c>
      <c r="C359" s="607" t="str">
        <f>IF('6. Module 1 Readiness'!$U42="N/A","N/A",IF('6. Module 1 Readiness'!$U42="","",IF('6. Module 1 Readiness'!$U42="Agree",'4. HIDE Calc Module 2_1'!$D$29,'4. HIDE Calc Module 2_1'!$F$29)))</f>
        <v>• If you disagreed because the application does not require integration, go back and select NA for this question.
• If you disagreed because the app's integration is more standardized, see advice under Standard APIs above.</v>
      </c>
      <c r="D359" s="607" t="str">
        <f>IF(C359=0,"",C359)</f>
        <v>• If you disagreed because the application does not require integration, go back and select NA for this question.
• If you disagreed because the app's integration is more standardized, see advice under Standard APIs above.</v>
      </c>
      <c r="E359" s="616">
        <f>IF(AND('6. Module 1 Readiness'!$U42="Agree",'6. Module 1 Readiness'!$V$23="Red"),$F359,IF(AND('6. Module 1 Readiness'!$U42="Disagree",'6. Module 1 Readiness'!$V$23="Red"),$G359,IF(AND('6. Module 1 Readiness'!$U42="Agree",'6. Module 1 Readiness'!$V$23="Yellow"),$H359,IF(AND('6. Module 1 Readiness'!$U42="Disagree",'6. Module 1 Readiness'!$V$23="Yellow"),$I359,IF(AND('6. Module 1 Readiness'!$U42="Agree",'6. Module 1 Readiness'!$V$23="Green"),$J359,IF(AND('6. Module 1 Readiness'!$U42="Disagree",'6. Module 1 Readiness'!$V$23="Green"),$K359,IF('6. Module 1 Readiness'!$U42="N/A","",IF('6. Module 1 Readiness'!$U42="",""))))))))</f>
        <v>3</v>
      </c>
      <c r="F359" s="616">
        <v>1</v>
      </c>
      <c r="G359" s="616">
        <v>2</v>
      </c>
      <c r="H359" s="616">
        <v>1</v>
      </c>
      <c r="I359" s="616">
        <v>2</v>
      </c>
      <c r="J359" s="616">
        <v>1</v>
      </c>
      <c r="K359" s="616">
        <v>3</v>
      </c>
    </row>
    <row r="360" spans="1:11" ht="409.5">
      <c r="A360" s="606" t="str">
        <f>IF('6. Module 1 Readiness'!$U43="N/A","N/A",IF('6. Module 1 Readiness'!$U43="","",IF('6. Module 1 Readiness'!$U43="Agree",'4. HIDE Calc Module 2_1'!$C$30,'4. HIDE Calc Module 2_1'!$E$30)))</f>
        <v xml:space="preserve">Maintenance of a single version of the data truth will become more of a challenge as multiple services, both on and off premises, require integration with a single source of data.  </v>
      </c>
      <c r="B360" s="607" t="str">
        <f>IF(A360=0,"",A360)</f>
        <v xml:space="preserve">Maintenance of a single version of the data truth will become more of a challenge as multiple services, both on and off premises, require integration with a single source of data.  </v>
      </c>
      <c r="C360" s="607" t="str">
        <f>IF('6. Module 1 Readiness'!$U43="N/A","N/A",IF('6. Module 1 Readiness'!$U43="","",IF('6. Module 1 Readiness'!$U43="Agree",'4. HIDE Calc Module 2_1'!$D$30,'4. HIDE Calc Module 2_1'!$F$30)))</f>
        <v>• For lower end services – such as personal productivity apps – look to how they can access content management systems (such as SharePoint) to avoid fragmentation of data across multiple cloud services. 
• Examine sources and flows of data, in order to identify what approach will best suit their needs in terms of security, performance, monitoring, and support.
• Consider data integration tools as support for your DI management; DI tools free up developer resources and speed up development, testing, and deployment.
• As the number of data links increases to multiple cloud services, look to cloud-based DI tools.</v>
      </c>
      <c r="D360" s="607" t="str">
        <f>IF(C360=0,"",C360)</f>
        <v>• For lower end services – such as personal productivity apps – look to how they can access content management systems (such as SharePoint) to avoid fragmentation of data across multiple cloud services. 
• Examine sources and flows of data, in order to identify what approach will best suit their needs in terms of security, performance, monitoring, and support.
• Consider data integration tools as support for your DI management; DI tools free up developer resources and speed up development, testing, and deployment.
• As the number of data links increases to multiple cloud services, look to cloud-based DI tools.</v>
      </c>
      <c r="E360" s="602">
        <f>IF(AND('6. Module 1 Readiness'!$U43="Agree",'6. Module 1 Readiness'!$V$23="Red"),$F360,IF(AND('6. Module 1 Readiness'!$U43="Disagree",'6. Module 1 Readiness'!$V$23="Red"),$G360,IF(AND('6. Module 1 Readiness'!$U43="Agree",'6. Module 1 Readiness'!$V$23="Yellow"),$H360,IF(AND('6. Module 1 Readiness'!$U43="Disagree",'6. Module 1 Readiness'!$V$23="Yellow"),$I360,IF(AND('6. Module 1 Readiness'!$U43="Agree",'6. Module 1 Readiness'!$V$23="Green"),$J360,IF(AND('6. Module 1 Readiness'!$U43="Disagree",'6. Module 1 Readiness'!$V$23="Green"),$K360,IF('6. Module 1 Readiness'!$U43="N/A","",IF('6. Module 1 Readiness'!$U43="",""))))))))</f>
        <v>3</v>
      </c>
      <c r="F360" s="602">
        <v>2</v>
      </c>
      <c r="G360" s="602">
        <v>2</v>
      </c>
      <c r="H360" s="602">
        <v>2</v>
      </c>
      <c r="I360" s="602">
        <v>3</v>
      </c>
      <c r="J360" s="602">
        <v>3</v>
      </c>
      <c r="K360" s="602">
        <v>3</v>
      </c>
    </row>
    <row r="361" spans="1:11" ht="15">
      <c r="A361" s="91"/>
      <c r="B361" s="91"/>
      <c r="C361" s="93"/>
      <c r="D361" s="91"/>
      <c r="E361" s="92"/>
      <c r="F361" s="91"/>
      <c r="G361" s="91"/>
      <c r="H361" s="91"/>
      <c r="I361" s="91"/>
      <c r="J361" s="91"/>
      <c r="K361" s="91"/>
    </row>
    <row r="362" spans="1:11" ht="15.75">
      <c r="A362" s="593" t="s">
        <v>42</v>
      </c>
      <c r="B362" s="593" t="s">
        <v>43</v>
      </c>
      <c r="C362" s="594" t="s">
        <v>42</v>
      </c>
      <c r="D362" s="593" t="s">
        <v>44</v>
      </c>
      <c r="E362" s="610"/>
      <c r="F362" s="610"/>
      <c r="G362" s="610"/>
      <c r="H362" s="610"/>
      <c r="I362" s="610"/>
      <c r="J362" s="610"/>
      <c r="K362" s="610"/>
    </row>
    <row r="363" spans="1:11" ht="409.5">
      <c r="A363" s="606" t="str">
        <f>IF('6. Module 1 Readiness'!$U46="N/A","N/A",IF('6. Module 1 Readiness'!$U46="","",IF('6. Module 1 Readiness'!$U46="Agree",'4. HIDE Calc Module 2_1'!$C$32,'4. HIDE Calc Module 2_1'!$E$32)))</f>
        <v xml:space="preserve">Network latency and availability are critical links in the chain. </v>
      </c>
      <c r="B363" s="607" t="str">
        <f>IF(A363=0,"",A363)</f>
        <v xml:space="preserve">Network latency and availability are critical links in the chain. </v>
      </c>
      <c r="C363" s="607" t="str">
        <f>IF('6. Module 1 Readiness'!$U46="N/A","N/A",IF('6. Module 1 Readiness'!$U46="","",IF('6. Module 1 Readiness'!$U46="Agree",'4. HIDE Calc Module 2_1'!$D$32,'4. HIDE Calc Module 2_1'!$F$32)))</f>
        <v xml:space="preserve">• Capacity but also redundancy are important considerations. Access at internet speeds may be acceptable but what if your network goes down or your telecom carrier has a service interruption?
• Consider redundant carriers as well as redundant infrastructure if the service is medium to high criticality. </v>
      </c>
      <c r="D363" s="607" t="str">
        <f>IF(C363=0,"",C363)</f>
        <v xml:space="preserve">• Capacity but also redundancy are important considerations. Access at internet speeds may be acceptable but what if your network goes down or your telecom carrier has a service interruption?
• Consider redundant carriers as well as redundant infrastructure if the service is medium to high criticality. </v>
      </c>
      <c r="E363" s="616">
        <f>IF(AND('6. Module 1 Readiness'!$U46="Agree",'6. Module 1 Readiness'!$V$23="Red"),$F363,IF(AND('6. Module 1 Readiness'!$U46="Disagree",'6. Module 1 Readiness'!$V$23="Red"),$G363,IF(AND('6. Module 1 Readiness'!$U46="Agree",'6. Module 1 Readiness'!$V$23="Yellow"),$H363,IF(AND('6. Module 1 Readiness'!$U46="Disagree",'6. Module 1 Readiness'!$V$23="Yellow"),$I363,IF(AND('6. Module 1 Readiness'!$U46="Agree",'6. Module 1 Readiness'!$V$23="Green"),$J363,IF(AND('6. Module 1 Readiness'!$U46="Disagree",'6. Module 1 Readiness'!$V$23="Green"),$K363,IF('6. Module 1 Readiness'!$U46="N/A","",IF('6. Module 1 Readiness'!$U46="",""))))))))</f>
        <v>3</v>
      </c>
      <c r="F363" s="616">
        <v>1</v>
      </c>
      <c r="G363" s="616">
        <v>1</v>
      </c>
      <c r="H363" s="616">
        <v>2</v>
      </c>
      <c r="I363" s="616">
        <v>1</v>
      </c>
      <c r="J363" s="616">
        <v>3</v>
      </c>
      <c r="K363" s="616">
        <v>2</v>
      </c>
    </row>
    <row r="364" spans="1:11" ht="409.5">
      <c r="A364" s="606" t="str">
        <f>IF('6. Module 1 Readiness'!$U47="N/A","N/A",IF('6. Module 1 Readiness'!$U47="","",IF('6. Module 1 Readiness'!$U47="Agree",'4. HIDE Calc Module 2_1'!$C$33,'4. HIDE Calc Module 2_1'!$E$33)))</f>
        <v xml:space="preserve">Clear understanding of storage provisioning requirements for performance and availability will be critical to building internal clouds and evaluating costs of external CSPs. </v>
      </c>
      <c r="B364" s="607" t="str">
        <f>IF(A364=0,"",A364)</f>
        <v xml:space="preserve">Clear understanding of storage provisioning requirements for performance and availability will be critical to building internal clouds and evaluating costs of external CSPs. </v>
      </c>
      <c r="C364" s="607" t="str">
        <f>IF('6. Module 1 Readiness'!$U47="N/A","N/A",IF('6. Module 1 Readiness'!$U47="","",IF('6. Module 1 Readiness'!$U47="Agree",'4. HIDE Calc Module 2_1'!$D$33,'4. HIDE Calc Module 2_1'!$F$33)))</f>
        <v xml:space="preserve">• Storage, where the data lives, is as critical in a cloud environment as a non-cloud environment. 
• Use storage sizing and redundancy requirements for the service as input into private cloud development and as a starting point to evaluate the costs and capabilities of external cloud services. </v>
      </c>
      <c r="D364" s="607" t="str">
        <f>IF(C364=0,"",C364)</f>
        <v xml:space="preserve">• Storage, where the data lives, is as critical in a cloud environment as a non-cloud environment. 
• Use storage sizing and redundancy requirements for the service as input into private cloud development and as a starting point to evaluate the costs and capabilities of external cloud services. </v>
      </c>
      <c r="E364" s="602">
        <f>IF(AND('6. Module 1 Readiness'!$U47="Agree",'6. Module 1 Readiness'!$V$23="Red"),$F364,IF(AND('6. Module 1 Readiness'!$U47="Disagree",'6. Module 1 Readiness'!$V$23="Red"),$G364,IF(AND('6. Module 1 Readiness'!$U47="Agree",'6. Module 1 Readiness'!$V$23="Yellow"),$H364,IF(AND('6. Module 1 Readiness'!$U47="Disagree",'6. Module 1 Readiness'!$V$23="Yellow"),$I364,IF(AND('6. Module 1 Readiness'!$U47="Agree",'6. Module 1 Readiness'!$V$23="Green"),$J364,IF(AND('6. Module 1 Readiness'!$U47="Disagree",'6. Module 1 Readiness'!$V$23="Green"),$K364,IF('6. Module 1 Readiness'!$U47="N/A","",IF('6. Module 1 Readiness'!$U47="",""))))))))</f>
        <v>3</v>
      </c>
      <c r="F364" s="602">
        <v>2</v>
      </c>
      <c r="G364" s="602">
        <v>1</v>
      </c>
      <c r="H364" s="602">
        <v>2</v>
      </c>
      <c r="I364" s="602">
        <v>1</v>
      </c>
      <c r="J364" s="602">
        <v>3</v>
      </c>
      <c r="K364" s="602">
        <v>2</v>
      </c>
    </row>
    <row r="365" spans="1:11" ht="409.5">
      <c r="A365" s="606" t="str">
        <f>IF('6. Module 1 Readiness'!$U48="N/A","N/A",IF('6. Module 1 Readiness'!$U48="","",IF('6. Module 1 Readiness'!$U48="Agree",'4. HIDE Calc Module 2_1'!$C$34,'4. HIDE Calc Module 2_1'!$E$34)))</f>
        <v xml:space="preserve">Virtual abstraction is foundational to cloud. CPU, memory, and storage requirements need to be within the capacity bounds of virtual machines. </v>
      </c>
      <c r="B365" s="607" t="str">
        <f>IF(A365=0,"",A365)</f>
        <v xml:space="preserve">Virtual abstraction is foundational to cloud. CPU, memory, and storage requirements need to be within the capacity bounds of virtual machines. </v>
      </c>
      <c r="C365" s="607" t="str">
        <f>IF('6. Module 1 Readiness'!$U48="N/A","N/A",IF('6. Module 1 Readiness'!$U48="","",IF('6. Module 1 Readiness'!$U48="Agree",'4. HIDE Calc Module 2_1'!$D$34,'4. HIDE Calc Module 2_1'!$F$34)))</f>
        <v>• Almost all x86 workloads can function in a virtual environment. It is a question of capacity. 
• If the workloads are CPU-intensive, the underlying hardware needs the capacity to host robust vCPU/vRAM virtual machines.</v>
      </c>
      <c r="D365" s="607" t="str">
        <f>IF(C365=0,"",C365)</f>
        <v>• Almost all x86 workloads can function in a virtual environment. It is a question of capacity. 
• If the workloads are CPU-intensive, the underlying hardware needs the capacity to host robust vCPU/vRAM virtual machines.</v>
      </c>
      <c r="E365" s="616">
        <f>IF(AND('6. Module 1 Readiness'!$U48="Agree",'6. Module 1 Readiness'!$V$23="Red"),$F365,IF(AND('6. Module 1 Readiness'!$U48="Disagree",'6. Module 1 Readiness'!$V$23="Red"),$G365,IF(AND('6. Module 1 Readiness'!$U48="Agree",'6. Module 1 Readiness'!$V$23="Yellow"),$H365,IF(AND('6. Module 1 Readiness'!$U48="Disagree",'6. Module 1 Readiness'!$V$23="Yellow"),$I365,IF(AND('6. Module 1 Readiness'!$U48="Agree",'6. Module 1 Readiness'!$V$23="Green"),$J365,IF(AND('6. Module 1 Readiness'!$U48="Disagree",'6. Module 1 Readiness'!$V$23="Green"),$K365,IF('6. Module 1 Readiness'!$U48="N/A","",IF('6. Module 1 Readiness'!$U48="",""))))))))</f>
        <v>3</v>
      </c>
      <c r="F365" s="616">
        <v>2</v>
      </c>
      <c r="G365" s="616">
        <v>1</v>
      </c>
      <c r="H365" s="616">
        <v>3</v>
      </c>
      <c r="I365" s="616">
        <v>1</v>
      </c>
      <c r="J365" s="616">
        <v>3</v>
      </c>
      <c r="K365" s="616">
        <v>1</v>
      </c>
    </row>
    <row r="366" spans="1:11" ht="342">
      <c r="A366" s="606" t="str">
        <f>IF('6. Module 1 Readiness'!$U49="N/A","N/A",IF('6. Module 1 Readiness'!$U49="","",IF('6. Module 1 Readiness'!$U49="Agree",'4. HIDE Calc Module 2_1'!$C$35,'4. HIDE Calc Module 2_1'!$E$35)))</f>
        <v xml:space="preserve">Specialized and proprietary components can be an impediment, or at least a complicating factor, for moving a service to the cloud. </v>
      </c>
      <c r="B366" s="607" t="str">
        <f>IF(A366=0,"",A366)</f>
        <v xml:space="preserve">Specialized and proprietary components can be an impediment, or at least a complicating factor, for moving a service to the cloud. </v>
      </c>
      <c r="C366" s="607" t="str">
        <f>IF('6. Module 1 Readiness'!$U49="N/A","N/A",IF('6. Module 1 Readiness'!$U49="","",IF('6. Module 1 Readiness'!$U49="Agree",'4. HIDE Calc Module 2_1'!$D$35,'4. HIDE Calc Module 2_1'!$F$35)))</f>
        <v xml:space="preserve">• Selecting "disagree" for this statement indicates the workload is a lower risk for moving to a cloud platform such as private or public IaaS. </v>
      </c>
      <c r="D366" s="607" t="str">
        <f>IF(C366=0,"",C366)</f>
        <v xml:space="preserve">• Selecting "disagree" for this statement indicates the workload is a lower risk for moving to a cloud platform such as private or public IaaS. </v>
      </c>
      <c r="E366" s="602">
        <f>IF(AND('6. Module 1 Readiness'!$U49="Agree",'6. Module 1 Readiness'!$V$23="Red"),$F366,IF(AND('6. Module 1 Readiness'!$U49="Disagree",'6. Module 1 Readiness'!$V$23="Red"),$G366,IF(AND('6. Module 1 Readiness'!$U49="Agree",'6. Module 1 Readiness'!$V$23="Yellow"),$H366,IF(AND('6. Module 1 Readiness'!$U49="Disagree",'6. Module 1 Readiness'!$V$23="Yellow"),$I366,IF(AND('6. Module 1 Readiness'!$U49="Agree",'6. Module 1 Readiness'!$V$23="Green"),$J366,IF(AND('6. Module 1 Readiness'!$U49="Disagree",'6. Module 1 Readiness'!$V$23="Green"),$K366,IF('6. Module 1 Readiness'!$U49="N/A","",IF('6. Module 1 Readiness'!$U49="",""))))))))</f>
        <v>3</v>
      </c>
      <c r="F366" s="602">
        <v>1</v>
      </c>
      <c r="G366" s="602">
        <v>2</v>
      </c>
      <c r="H366" s="602">
        <v>1</v>
      </c>
      <c r="I366" s="602">
        <v>3</v>
      </c>
      <c r="J366" s="602">
        <v>1</v>
      </c>
      <c r="K366" s="602">
        <v>3</v>
      </c>
    </row>
    <row r="367" spans="1:11" ht="409.5">
      <c r="A367" s="606" t="str">
        <f>IF('6. Module 1 Readiness'!$U50="N/A","N/A",IF('6. Module 1 Readiness'!$U50="","",IF('6. Module 1 Readiness'!$U50="Agree",'4. HIDE Calc Module 2_1'!$C$36,'4. HIDE Calc Module 2_1'!$E$36)))</f>
        <v xml:space="preserve">Portability is particularly valuable in multi-cloud and hybrid situations. Service can be moved to where resource costs are lowest and security/availability are good enough. </v>
      </c>
      <c r="B367" s="607" t="str">
        <f>IF(A367=0,"",A367)</f>
        <v xml:space="preserve">Portability is particularly valuable in multi-cloud and hybrid situations. Service can be moved to where resource costs are lowest and security/availability are good enough. </v>
      </c>
      <c r="C367" s="607" t="str">
        <f>IF('6. Module 1 Readiness'!$U50="N/A","N/A",IF('6. Module 1 Readiness'!$U50="","",IF('6. Module 1 Readiness'!$U50="Agree",'4. HIDE Calc Module 2_1'!$D$36,'4. HIDE Calc Module 2_1'!$F$36)))</f>
        <v xml:space="preserve">• Best case is where the application and all its dependencies are developed in a virtualized environment and can be bundled up for moves.
• Be sure to map all dependencies to ensure a component does not get left behind in a move. </v>
      </c>
      <c r="D367" s="607" t="str">
        <f>IF(C367=0,"",C367)</f>
        <v xml:space="preserve">• Best case is where the application and all its dependencies are developed in a virtualized environment and can be bundled up for moves.
• Be sure to map all dependencies to ensure a component does not get left behind in a move. </v>
      </c>
      <c r="E367" s="616">
        <f>IF(AND('6. Module 1 Readiness'!$U50="Agree",'6. Module 1 Readiness'!$V$23="Red"),$F367,IF(AND('6. Module 1 Readiness'!$U50="Disagree",'6. Module 1 Readiness'!$V$23="Red"),$G367,IF(AND('6. Module 1 Readiness'!$U50="Agree",'6. Module 1 Readiness'!$V$23="Yellow"),$H367,IF(AND('6. Module 1 Readiness'!$U50="Disagree",'6. Module 1 Readiness'!$V$23="Yellow"),$I367,IF(AND('6. Module 1 Readiness'!$U50="Agree",'6. Module 1 Readiness'!$V$23="Green"),$J367,IF(AND('6. Module 1 Readiness'!$U50="Disagree",'6. Module 1 Readiness'!$V$23="Green"),$K367,IF('6. Module 1 Readiness'!$U50="N/A","",IF('6. Module 1 Readiness'!$U50="",""))))))))</f>
        <v>3</v>
      </c>
      <c r="F367" s="616">
        <v>2</v>
      </c>
      <c r="G367" s="616">
        <v>1</v>
      </c>
      <c r="H367" s="616">
        <v>2</v>
      </c>
      <c r="I367" s="616">
        <v>1</v>
      </c>
      <c r="J367" s="616">
        <v>3</v>
      </c>
      <c r="K367" s="616">
        <v>2</v>
      </c>
    </row>
    <row r="369" spans="1:11" ht="15.75">
      <c r="A369" s="593" t="s">
        <v>42</v>
      </c>
      <c r="B369" s="593" t="s">
        <v>43</v>
      </c>
      <c r="C369" s="594" t="s">
        <v>42</v>
      </c>
      <c r="D369" s="593" t="s">
        <v>44</v>
      </c>
      <c r="E369" s="595" t="s">
        <v>386</v>
      </c>
      <c r="F369" s="595" t="s">
        <v>387</v>
      </c>
      <c r="G369" s="595" t="s">
        <v>388</v>
      </c>
      <c r="H369" s="595" t="s">
        <v>389</v>
      </c>
      <c r="I369" s="595" t="s">
        <v>390</v>
      </c>
      <c r="J369" s="595" t="s">
        <v>391</v>
      </c>
      <c r="K369" s="595" t="s">
        <v>392</v>
      </c>
    </row>
    <row r="370" spans="1:11" ht="313.5">
      <c r="A370" s="607" t="str">
        <f>IF('6. Module 1 Readiness'!$U$53="N/A","N/A",IF('6. Module 1 Readiness'!$U$53="","",IF('6. Module 1 Readiness'!$U$53="Agree",'4. HIDE Calc Module 2_1'!$C$39,'4. HIDE Calc Module 2_1'!$E$39)))</f>
        <v>Where the application "lives" should be immaterial for the maintenance of the application. "Not here" does not abrogate IT of its accountability for service and availability.</v>
      </c>
      <c r="B370" s="607" t="str">
        <f>IF(A370=0,"",A370)</f>
        <v>Where the application "lives" should be immaterial for the maintenance of the application. "Not here" does not abrogate IT of its accountability for service and availability.</v>
      </c>
      <c r="C370" s="607" t="str">
        <f>IF('6. Module 1 Readiness'!$U$53="N/A","N/A",IF('6. Module 1 Readiness'!$U$53="","",IF('6. Module 1 Readiness'!$U$53="Agree",'4. HIDE Calc Module 2_1'!$D$39,'4. HIDE Calc Module 2_1'!$F$39)))</f>
        <v xml:space="preserve">Moving an application to the cloud will not solve maintenance and management problems. Get your team trained up on procedures first. </v>
      </c>
      <c r="D370" s="607" t="str">
        <f>IF(C370=0,"",C370)</f>
        <v xml:space="preserve">Moving an application to the cloud will not solve maintenance and management problems. Get your team trained up on procedures first. </v>
      </c>
      <c r="E370" s="608">
        <f>IF(AND('6. Module 1 Readiness'!$U$53="Agree",'6. Module 1 Readiness'!$V$23="Red"),$F370,IF(AND('6. Module 1 Readiness'!$U$53="Disagree",'6. Module 1 Readiness'!$V$23="Red"),$G370,IF(AND('6. Module 1 Readiness'!$U$53="Agree",'6. Module 1 Readiness'!$V$23="Yellow"),$H370,IF(AND('6. Module 1 Readiness'!$U$53="Disagree",'6. Module 1 Readiness'!$V$23="Yellow"),$I370,IF(AND('6. Module 1 Readiness'!$U$53="Agree",'6. Module 1 Readiness'!$V$23="Green"),$J370,IF(AND('6. Module 1 Readiness'!$U$53="Disagree",'6. Module 1 Readiness'!$V$23="Green"),$K370,IF('6. Module 1 Readiness'!$U$53="N/A","",IF('6. Module 1 Readiness'!$U$53="",""))))))))</f>
        <v>2</v>
      </c>
      <c r="F370" s="608">
        <v>2</v>
      </c>
      <c r="G370" s="608">
        <v>1</v>
      </c>
      <c r="H370" s="608">
        <v>2</v>
      </c>
      <c r="I370" s="608">
        <v>1</v>
      </c>
      <c r="J370" s="608">
        <v>3</v>
      </c>
      <c r="K370" s="608">
        <v>2</v>
      </c>
    </row>
    <row r="371" spans="1:11" ht="299.25">
      <c r="A371" s="607" t="str">
        <f>IF('6. Module 1 Readiness'!$U$54="N/A","N/A",IF('6. Module 1 Readiness'!$U$54="","",IF('6. Module 1 Readiness'!$U$54="Agree",'4. HIDE Calc Module 2_1'!$C$40,'4. HIDE Calc Module 2_1'!$E$40)))</f>
        <v xml:space="preserve">Success in adopting cloud solutions isn’t possible without a solid integration strategy. Integration skills and operational frameworks need to be in practice in advance of cloud adoption. </v>
      </c>
      <c r="B371" s="607" t="str">
        <f>IF(A371=0,"",A371)</f>
        <v xml:space="preserve">Success in adopting cloud solutions isn’t possible without a solid integration strategy. Integration skills and operational frameworks need to be in practice in advance of cloud adoption. </v>
      </c>
      <c r="C371" s="607" t="str">
        <f>IF('6. Module 1 Readiness'!$U$54="N/A","N/A",IF('6. Module 1 Readiness'!$U$54="","",IF('6. Module 1 Readiness'!$U$54="Agree",'4. HIDE Calc Module 2_1'!$D$40,'4. HIDE Calc Module 2_1'!$F$40)))</f>
        <v xml:space="preserve">Tend to your integration strategy first. Do not entertain externalizing this resource until the full implication of integration is evaluated. </v>
      </c>
      <c r="D371" s="607" t="str">
        <f>IF(C371=0,"",C371)</f>
        <v xml:space="preserve">Tend to your integration strategy first. Do not entertain externalizing this resource until the full implication of integration is evaluated. </v>
      </c>
      <c r="E371" s="608">
        <f>IF(AND('6. Module 1 Readiness'!$U$54="Agree",'6. Module 1 Readiness'!$V$23="Red"),$F371,IF(AND('6. Module 1 Readiness'!$U$54="Disagree",'6. Module 1 Readiness'!$V$23="Red"),$G371,IF(AND('6. Module 1 Readiness'!$U$54="Agree",'6. Module 1 Readiness'!$V$23="Yellow"),$H371,IF(AND('6. Module 1 Readiness'!$U$54="Disagree",'6. Module 1 Readiness'!$V$23="Yellow"),$I371,IF(AND('6. Module 1 Readiness'!$U$54="Agree",'6. Module 1 Readiness'!$V$23="Green"),$J371,IF(AND('6. Module 1 Readiness'!$U$54="Disagree",'6. Module 1 Readiness'!$V$23="Green"),$K371,IF('6. Module 1 Readiness'!$U$54="N/A","",IF('6. Module 1 Readiness'!$U$54="",""))))))))</f>
        <v>2</v>
      </c>
      <c r="F371" s="609">
        <v>1</v>
      </c>
      <c r="G371" s="609">
        <v>1</v>
      </c>
      <c r="H371" s="609">
        <v>2</v>
      </c>
      <c r="I371" s="609">
        <v>2</v>
      </c>
      <c r="J371" s="609">
        <v>3</v>
      </c>
      <c r="K371" s="609">
        <v>2</v>
      </c>
    </row>
    <row r="372" spans="1:11" ht="409.5">
      <c r="A372" s="607" t="str">
        <f>IF('6. Module 1 Readiness'!$U$55="N/A","N/A",IF('6. Module 1 Readiness'!$U$55="","",IF('6. Module 1 Readiness'!$U$55="Agree",'4. HIDE Calc Module 2_1'!$C$41,'4. HIDE Calc Module 2_1'!$E$41)))</f>
        <v>An IT department that is not functioning as an internal managed service provider will need to change and develop new practices for a service paradigm.</v>
      </c>
      <c r="B372" s="607" t="str">
        <f>IF(A372=0,"",A372)</f>
        <v>An IT department that is not functioning as an internal managed service provider will need to change and develop new practices for a service paradigm.</v>
      </c>
      <c r="C372" s="607" t="str">
        <f>IF('6. Module 1 Readiness'!$U$55="N/A","N/A",IF('6. Module 1 Readiness'!$U$55="","",IF('6. Module 1 Readiness'!$U$55="Agree",'4. HIDE Calc Module 2_1'!$D$41,'4. HIDE Calc Module 2_1'!$F$41)))</f>
        <v xml:space="preserve">• Focus internal change efforts on becoming an internal service provider. 
• Look to how this application would fit in a catalog of services, with measurable provisioning and consumption. 
</v>
      </c>
      <c r="D372" s="607" t="str">
        <f>IF(C372=0,"",C372)</f>
        <v xml:space="preserve">• Focus internal change efforts on becoming an internal service provider. 
• Look to how this application would fit in a catalog of services, with measurable provisioning and consumption. 
</v>
      </c>
      <c r="E372" s="608">
        <f>IF(AND('6. Module 1 Readiness'!$U$55="Agree",'6. Module 1 Readiness'!$V$23="Red"),$F372,IF(AND('6. Module 1 Readiness'!$U$55="Disagree",'6. Module 1 Readiness'!$V$23="Red"),$G372,IF(AND('6. Module 1 Readiness'!$U$55="Agree",'6. Module 1 Readiness'!$V$23="Yellow"),$H372,IF(AND('6. Module 1 Readiness'!$U$55="Disagree",'6. Module 1 Readiness'!$V$23="Yellow"),$I372,IF(AND('6. Module 1 Readiness'!$U$55="Agree",'6. Module 1 Readiness'!$V$23="Green"),$J372,IF(AND('6. Module 1 Readiness'!$U$55="Disagree",'6. Module 1 Readiness'!$V$23="Green"),$K372,IF('6. Module 1 Readiness'!$U$55="N/A","",IF('6. Module 1 Readiness'!$U$55="",""))))))))</f>
        <v>2</v>
      </c>
      <c r="F372" s="608">
        <v>2</v>
      </c>
      <c r="G372" s="608">
        <v>1</v>
      </c>
      <c r="H372" s="608">
        <v>2</v>
      </c>
      <c r="I372" s="608">
        <v>2</v>
      </c>
      <c r="J372" s="608">
        <v>3</v>
      </c>
      <c r="K372" s="608">
        <v>2</v>
      </c>
    </row>
    <row r="374" spans="1:11" ht="23.25">
      <c r="A374" s="102"/>
      <c r="B374" s="102"/>
      <c r="C374" s="103"/>
      <c r="D374" s="102"/>
      <c r="E374" s="101"/>
      <c r="F374" s="101"/>
      <c r="G374" s="101"/>
      <c r="H374" s="101"/>
      <c r="I374" s="101"/>
      <c r="J374" s="101"/>
      <c r="K374" s="101"/>
    </row>
    <row r="375" spans="1:11">
      <c r="A375" s="296" t="s">
        <v>385</v>
      </c>
      <c r="B375" s="296">
        <f>B330+1</f>
        <v>9</v>
      </c>
    </row>
    <row r="376" spans="1:11" ht="15.75">
      <c r="A376" s="593" t="s">
        <v>42</v>
      </c>
      <c r="B376" s="593" t="s">
        <v>43</v>
      </c>
      <c r="C376" s="594" t="s">
        <v>42</v>
      </c>
      <c r="D376" s="593" t="s">
        <v>44</v>
      </c>
      <c r="E376" s="595"/>
      <c r="F376" s="595"/>
      <c r="G376" s="595"/>
      <c r="H376" s="595"/>
      <c r="I376" s="595"/>
      <c r="J376" s="595"/>
      <c r="K376" s="595"/>
    </row>
    <row r="377" spans="1:11" ht="15">
      <c r="A377" s="611"/>
      <c r="B377" s="611"/>
      <c r="C377" s="612"/>
      <c r="D377" s="611"/>
      <c r="E377" s="613"/>
      <c r="F377" s="613"/>
      <c r="G377" s="613"/>
      <c r="H377" s="613"/>
      <c r="I377" s="613"/>
      <c r="J377" s="613"/>
      <c r="K377" s="613"/>
    </row>
    <row r="378" spans="1:11" ht="15">
      <c r="A378" s="596"/>
      <c r="B378" s="596"/>
      <c r="C378" s="597"/>
      <c r="D378" s="596"/>
      <c r="E378" s="614"/>
      <c r="F378" s="614"/>
      <c r="G378" s="614"/>
      <c r="H378" s="614"/>
      <c r="I378" s="614"/>
      <c r="J378" s="614"/>
      <c r="K378" s="599" t="b">
        <f>IF('6. Module 1 Readiness'!X20="Red",3,IF('6. Module 1 Readiness'!X20="Yellow",2,IF('6. Module 1 Readiness'!X20="Green",1)))</f>
        <v>0</v>
      </c>
    </row>
    <row r="379" spans="1:11" ht="15">
      <c r="A379" s="596"/>
      <c r="B379" s="596"/>
      <c r="C379" s="597"/>
      <c r="D379" s="596"/>
      <c r="E379" s="614"/>
      <c r="F379" s="614"/>
      <c r="G379" s="614"/>
      <c r="H379" s="614"/>
      <c r="I379" s="614"/>
      <c r="J379" s="614"/>
      <c r="K379" s="599" t="b">
        <f>IF('6. Module 1 Readiness'!X21="Red",3,IF('6. Module 1 Readiness'!X21="Yellow",2,IF('6. Module 1 Readiness'!X21="Green",1)))</f>
        <v>0</v>
      </c>
    </row>
    <row r="380" spans="1:11" ht="15">
      <c r="A380" s="596"/>
      <c r="B380" s="596"/>
      <c r="C380" s="597"/>
      <c r="D380" s="596"/>
      <c r="E380" s="614"/>
      <c r="F380" s="614"/>
      <c r="G380" s="614"/>
      <c r="H380" s="614"/>
      <c r="I380" s="614"/>
      <c r="J380" s="614"/>
      <c r="K380" s="599" t="b">
        <f>IF('6. Module 1 Readiness'!X22="Red",3,IF('6. Module 1 Readiness'!X22="Yellow",2,IF('6. Module 1 Readiness'!X22="Green",1)))</f>
        <v>0</v>
      </c>
    </row>
    <row r="381" spans="1:11" ht="15">
      <c r="A381" s="600" t="str">
        <f>IF('6. Module 1 Readiness'!$W23="","",IF('6. Module 1 Readiness'!$W23="Important",'4. HIDE Calc Module 2_1'!$C$6,IF('6. Module 1 Readiness'!$W23="Serious",'4. HIDE Calc Module 2_1'!$C$7,IF('6. Module 1 Readiness'!$W23="Severe",'4. HIDE Calc Module 2_1'!$C$8))))</f>
        <v/>
      </c>
      <c r="B381" s="601" t="str">
        <f>IF(A381=0,"",A381)</f>
        <v/>
      </c>
      <c r="C381" s="601" t="str">
        <f>IF('6. Module 1 Readiness'!$W23="","",IF('6. Module 1 Readiness'!$W23="Low/Limited",'4. HIDE Calc Module 2_1'!$D$6,IF('6. Module 1 Readiness'!$W23="Medium/Serious",'4. HIDE Calc Module 2_1'!$D$7,IF('6. Module 1 Readiness'!$W23="Severe",'4. HIDE Calc Module 2_1'!$D$8))))</f>
        <v/>
      </c>
      <c r="D381" s="601" t="str">
        <f>IF(C381=0,"",C381)</f>
        <v/>
      </c>
      <c r="E381" s="615"/>
      <c r="F381" s="615"/>
      <c r="G381" s="615"/>
      <c r="H381" s="615"/>
      <c r="I381" s="615"/>
      <c r="J381" s="615"/>
      <c r="K381" s="602">
        <f>MAX($K378:$K380)</f>
        <v>0</v>
      </c>
    </row>
    <row r="382" spans="1:11" ht="15">
      <c r="A382" s="603"/>
      <c r="B382" s="603"/>
      <c r="C382" s="603"/>
      <c r="D382" s="604"/>
      <c r="E382" s="605"/>
      <c r="F382" s="605"/>
      <c r="G382" s="605"/>
      <c r="H382" s="605"/>
      <c r="I382" s="605"/>
      <c r="J382" s="605"/>
      <c r="K382" s="605"/>
    </row>
    <row r="383" spans="1:11" ht="15">
      <c r="A383" s="94"/>
      <c r="B383" s="94"/>
      <c r="C383" s="94"/>
      <c r="D383" s="100"/>
      <c r="E383" s="99"/>
      <c r="F383" s="99"/>
      <c r="G383" s="99"/>
      <c r="H383" s="99"/>
      <c r="I383" s="99"/>
      <c r="J383" s="99"/>
      <c r="K383" s="99"/>
    </row>
    <row r="384" spans="1:11" ht="15">
      <c r="A384" s="94"/>
      <c r="B384" s="94"/>
      <c r="C384" s="94"/>
      <c r="D384" s="100"/>
      <c r="E384" s="99"/>
      <c r="F384" s="99"/>
      <c r="G384" s="99"/>
      <c r="H384" s="99"/>
      <c r="I384" s="99"/>
      <c r="J384" s="99"/>
      <c r="K384" s="99"/>
    </row>
    <row r="385" spans="1:11" ht="15">
      <c r="A385" s="98"/>
      <c r="B385" s="98"/>
      <c r="C385" s="98"/>
      <c r="D385" s="97"/>
      <c r="E385" s="96"/>
      <c r="F385" s="96"/>
      <c r="G385" s="96"/>
      <c r="H385" s="96"/>
      <c r="I385" s="96"/>
      <c r="J385" s="96"/>
      <c r="K385" s="96"/>
    </row>
    <row r="386" spans="1:11" ht="14.25">
      <c r="A386" s="91"/>
      <c r="B386" s="91"/>
      <c r="C386" s="93"/>
      <c r="D386" s="91"/>
      <c r="E386" s="91"/>
      <c r="F386" s="91"/>
      <c r="G386" s="91"/>
      <c r="H386" s="91"/>
      <c r="I386" s="91"/>
      <c r="J386" s="91"/>
      <c r="K386" s="91"/>
    </row>
    <row r="387" spans="1:11" ht="15.75">
      <c r="A387" s="593" t="s">
        <v>42</v>
      </c>
      <c r="B387" s="593" t="s">
        <v>43</v>
      </c>
      <c r="C387" s="594" t="s">
        <v>42</v>
      </c>
      <c r="D387" s="593" t="s">
        <v>44</v>
      </c>
      <c r="E387" s="595" t="s">
        <v>386</v>
      </c>
      <c r="F387" s="595" t="s">
        <v>387</v>
      </c>
      <c r="G387" s="595" t="s">
        <v>388</v>
      </c>
      <c r="H387" s="595" t="s">
        <v>389</v>
      </c>
      <c r="I387" s="595" t="s">
        <v>390</v>
      </c>
      <c r="J387" s="595" t="s">
        <v>391</v>
      </c>
      <c r="K387" s="595" t="s">
        <v>392</v>
      </c>
    </row>
    <row r="388" spans="1:11" ht="15">
      <c r="A388" s="606" t="str">
        <f>IF('6. Module 1 Readiness'!$W26="N/A","N/A",IF('6. Module 1 Readiness'!$W26="","",IF('6. Module 1 Readiness'!$W26="Agree",'4. HIDE Calc Module 2_1'!$C$15,'4. HIDE Calc Module 2_1'!$E$15)))</f>
        <v/>
      </c>
      <c r="B388" s="607" t="str">
        <f>IF(A388=0,"",A388)</f>
        <v/>
      </c>
      <c r="C388" s="607" t="str">
        <f>IF('6. Module 1 Readiness'!$W26="N/A","N/A",IF('6. Module 1 Readiness'!$W26="","",IF('6. Module 1 Readiness'!$W26="Agree",'4. HIDE Calc Module 2_1'!$D$15,'4. HIDE Calc Module 2_1'!$F$15)))</f>
        <v/>
      </c>
      <c r="D388" s="607" t="str">
        <f>IF(C388=0,"",C388)</f>
        <v/>
      </c>
      <c r="E388" s="616" t="str">
        <f>IF(AND('6. Module 1 Readiness'!$W26="Agree",'6. Module 1 Readiness'!$X$23="Red"),$F388,IF(AND('6. Module 1 Readiness'!$W26="Disagree",'6. Module 1 Readiness'!$X$23="Red"),$G388,IF(AND('6. Module 1 Readiness'!$W26="Agree",'6. Module 1 Readiness'!$X$23="Yellow"),$H388,IF(AND('6. Module 1 Readiness'!$W26="Disagree",'6. Module 1 Readiness'!$X$23="Yellow"),$I388,IF(AND('6. Module 1 Readiness'!$W26="Agree",'6. Module 1 Readiness'!$X$23="Green"),$J388,IF(AND('6. Module 1 Readiness'!$W26="Disagree",'6. Module 1 Readiness'!$X$23="Green"),$K388,IF('6. Module 1 Readiness'!$W26="N/A","",IF('6. Module 1 Readiness'!$W26="",""))))))))</f>
        <v/>
      </c>
      <c r="F388" s="616">
        <v>2</v>
      </c>
      <c r="G388" s="616">
        <v>1</v>
      </c>
      <c r="H388" s="616">
        <v>2</v>
      </c>
      <c r="I388" s="616">
        <v>1</v>
      </c>
      <c r="J388" s="616">
        <v>3</v>
      </c>
      <c r="K388" s="616">
        <v>2</v>
      </c>
    </row>
    <row r="389" spans="1:11" ht="15">
      <c r="A389" s="606" t="str">
        <f>IF('6. Module 1 Readiness'!$W27="N/A","N/A",IF('6. Module 1 Readiness'!$W27="","",IF('6. Module 1 Readiness'!$W27="Agree",'4. HIDE Calc Module 2_1'!$C$16,'4. HIDE Calc Module 2_1'!$E$16)))</f>
        <v/>
      </c>
      <c r="B389" s="607" t="str">
        <f>IF(A389=0,"",A389)</f>
        <v/>
      </c>
      <c r="C389" s="607" t="str">
        <f>IF('6. Module 1 Readiness'!$W27="N/A","N/A",IF('6. Module 1 Readiness'!$W27="","",IF('6. Module 1 Readiness'!$W27="Agree",'4. HIDE Calc Module 2_1'!$D$16,'4. HIDE Calc Module 2_1'!$F$16)))</f>
        <v/>
      </c>
      <c r="D389" s="607" t="str">
        <f>IF(C389=0,"",C389)</f>
        <v/>
      </c>
      <c r="E389" s="602" t="str">
        <f>IF(AND('6. Module 1 Readiness'!$W27="Agree",'6. Module 1 Readiness'!$X$23="Red"),$F389,IF(AND('6. Module 1 Readiness'!$W27="Disagree",'6. Module 1 Readiness'!$X$23="Red"),$G389,IF(AND('6. Module 1 Readiness'!$W27="Agree",'6. Module 1 Readiness'!$X$23="Yellow"),$H389,IF(AND('6. Module 1 Readiness'!$W27="Disagree",'6. Module 1 Readiness'!$X$23="Yellow"),$I389,IF(AND('6. Module 1 Readiness'!$W27="Agree",'6. Module 1 Readiness'!$X$23="Green"),$J389,IF(AND('6. Module 1 Readiness'!$W27="Disagree",'6. Module 1 Readiness'!$X$23="Green"),$K389,IF('6. Module 1 Readiness'!$W27="N/A","",IF('6. Module 1 Readiness'!$W27="",""))))))))</f>
        <v/>
      </c>
      <c r="F389" s="602">
        <v>1</v>
      </c>
      <c r="G389" s="602">
        <v>1</v>
      </c>
      <c r="H389" s="602">
        <v>2</v>
      </c>
      <c r="I389" s="602">
        <v>2</v>
      </c>
      <c r="J389" s="602">
        <v>3</v>
      </c>
      <c r="K389" s="602">
        <v>2</v>
      </c>
    </row>
    <row r="390" spans="1:11" ht="15">
      <c r="A390" s="606" t="str">
        <f>IF('6. Module 1 Readiness'!$W28="N/A","N/A",IF('6. Module 1 Readiness'!$W28="","",IF('6. Module 1 Readiness'!$W28="Agree",'4. HIDE Calc Module 2_1'!$C$17,'4. HIDE Calc Module 2_1'!$E$17)))</f>
        <v/>
      </c>
      <c r="B390" s="607" t="str">
        <f>IF(A390=0,"",A390)</f>
        <v/>
      </c>
      <c r="C390" s="607" t="str">
        <f>IF('6. Module 1 Readiness'!$W28="N/A","N/A",IF('6. Module 1 Readiness'!$W28="","",IF('6. Module 1 Readiness'!$W28="Agree",'4. HIDE Calc Module 2_1'!$D$17,'4. HIDE Calc Module 2_1'!$F$17)))</f>
        <v/>
      </c>
      <c r="D390" s="607" t="str">
        <f>IF(C390=0,"",C390)</f>
        <v/>
      </c>
      <c r="E390" s="616" t="str">
        <f>IF(AND('6. Module 1 Readiness'!$W28="Agree",'6. Module 1 Readiness'!$X$23="Red"),$F390,IF(AND('6. Module 1 Readiness'!$W28="Disagree",'6. Module 1 Readiness'!$X$23="Red"),$G390,IF(AND('6. Module 1 Readiness'!$W28="Agree",'6. Module 1 Readiness'!$X$23="Yellow"),$H390,IF(AND('6. Module 1 Readiness'!$W28="Disagree",'6. Module 1 Readiness'!$X$23="Yellow"),$I390,IF(AND('6. Module 1 Readiness'!$W28="Agree",'6. Module 1 Readiness'!$X$23="Green"),$J390,IF(AND('6. Module 1 Readiness'!$W28="Disagree",'6. Module 1 Readiness'!$X$23="Green"),$K390,IF('6. Module 1 Readiness'!$W28="N/A","",IF('6. Module 1 Readiness'!$W28="",""))))))))</f>
        <v/>
      </c>
      <c r="F390" s="616">
        <v>2</v>
      </c>
      <c r="G390" s="616">
        <v>1</v>
      </c>
      <c r="H390" s="616">
        <v>2</v>
      </c>
      <c r="I390" s="616">
        <v>2</v>
      </c>
      <c r="J390" s="616">
        <v>3</v>
      </c>
      <c r="K390" s="616">
        <v>2</v>
      </c>
    </row>
    <row r="391" spans="1:11" ht="15">
      <c r="A391" s="606" t="str">
        <f>IF('6. Module 1 Readiness'!$W29="N/A","N/A",IF('6. Module 1 Readiness'!$W29="","",IF('6. Module 1 Readiness'!$W29="Agree",'4. HIDE Calc Module 2_1'!$C$18,'4. HIDE Calc Module 2_1'!$E$18)))</f>
        <v/>
      </c>
      <c r="B391" s="607" t="str">
        <f>IF(A391=0,"",A391)</f>
        <v/>
      </c>
      <c r="C391" s="607" t="str">
        <f>IF('6. Module 1 Readiness'!$W29="N/A","N/A",IF('6. Module 1 Readiness'!$W29="","",IF('6. Module 1 Readiness'!$W29="Agree",'4. HIDE Calc Module 2_1'!$D$18,'4. HIDE Calc Module 2_1'!$F$18)))</f>
        <v/>
      </c>
      <c r="D391" s="607" t="str">
        <f>IF(C391=0,"",C391)</f>
        <v/>
      </c>
      <c r="E391" s="602" t="str">
        <f>IF(AND('6. Module 1 Readiness'!$W29="Agree",'6. Module 1 Readiness'!$X$23="Red"),$F391,IF(AND('6. Module 1 Readiness'!$W29="Disagree",'6. Module 1 Readiness'!$X$23="Red"),$G391,IF(AND('6. Module 1 Readiness'!$W29="Agree",'6. Module 1 Readiness'!$X$23="Yellow"),$H391,IF(AND('6. Module 1 Readiness'!$W29="Disagree",'6. Module 1 Readiness'!$X$23="Yellow"),$I391,IF(AND('6. Module 1 Readiness'!$W29="Agree",'6. Module 1 Readiness'!$X$23="Green"),$J391,IF(AND('6. Module 1 Readiness'!$W29="Disagree",'6. Module 1 Readiness'!$X$23="Green"),$K391,IF('6. Module 1 Readiness'!$W29="N/A","",IF('6. Module 1 Readiness'!$W29="",""))))))))</f>
        <v/>
      </c>
      <c r="F391" s="602">
        <v>1</v>
      </c>
      <c r="G391" s="602">
        <v>1</v>
      </c>
      <c r="H391" s="602">
        <v>2</v>
      </c>
      <c r="I391" s="602">
        <v>1</v>
      </c>
      <c r="J391" s="602">
        <v>3</v>
      </c>
      <c r="K391" s="602">
        <v>2</v>
      </c>
    </row>
    <row r="392" spans="1:11" ht="15">
      <c r="A392" s="606" t="str">
        <f>IF('6. Module 1 Readiness'!$W30="N/A","N/A",IF('6. Module 1 Readiness'!$W30="","",IF('6. Module 1 Readiness'!$W30="Agree",'4. HIDE Calc Module 2_1'!$C$19,'4. HIDE Calc Module 2_1'!$E$19)))</f>
        <v/>
      </c>
      <c r="B392" s="607" t="str">
        <f>IF(A392=0,"",A392)</f>
        <v/>
      </c>
      <c r="C392" s="607" t="str">
        <f>IF('6. Module 1 Readiness'!$W30="N/A","N/A",IF('6. Module 1 Readiness'!$W30="","",IF('6. Module 1 Readiness'!$W30="Agree",'4. HIDE Calc Module 2_1'!$D$19,'4. HIDE Calc Module 2_1'!$F$19)))</f>
        <v/>
      </c>
      <c r="D392" s="607" t="str">
        <f>IF(C392=0,"",C392)</f>
        <v/>
      </c>
      <c r="E392" s="616" t="str">
        <f>IF(AND('6. Module 1 Readiness'!$W30="Agree",'6. Module 1 Readiness'!$X$23="Red"),$F392,IF(AND('6. Module 1 Readiness'!$W30="Disagree",'6. Module 1 Readiness'!$X$23="Red"),$G392,IF(AND('6. Module 1 Readiness'!$W30="Agree",'6. Module 1 Readiness'!$X$23="Yellow"),$H392,IF(AND('6. Module 1 Readiness'!$W30="Disagree",'6. Module 1 Readiness'!$X$23="Yellow"),$I392,IF(AND('6. Module 1 Readiness'!$W30="Agree",'6. Module 1 Readiness'!$X$23="Green"),$J392,IF(AND('6. Module 1 Readiness'!$W30="Disagree",'6. Module 1 Readiness'!$X$23="Green"),$K392,IF('6. Module 1 Readiness'!$W30="N/A","",IF('6. Module 1 Readiness'!$W30="",""))))))))</f>
        <v/>
      </c>
      <c r="F392" s="616">
        <v>1</v>
      </c>
      <c r="G392" s="616">
        <v>1</v>
      </c>
      <c r="H392" s="616">
        <v>2</v>
      </c>
      <c r="I392" s="616">
        <v>1</v>
      </c>
      <c r="J392" s="616">
        <v>3</v>
      </c>
      <c r="K392" s="616">
        <v>2</v>
      </c>
    </row>
    <row r="393" spans="1:11" ht="15">
      <c r="A393" s="91"/>
      <c r="B393" s="91"/>
      <c r="C393" s="93"/>
      <c r="D393" s="91"/>
      <c r="E393" s="92"/>
      <c r="F393" s="91"/>
      <c r="G393" s="91"/>
      <c r="H393" s="91"/>
      <c r="I393" s="91"/>
      <c r="J393" s="91"/>
      <c r="K393" s="91"/>
    </row>
    <row r="394" spans="1:11" ht="15.75">
      <c r="A394" s="593" t="s">
        <v>42</v>
      </c>
      <c r="B394" s="593" t="s">
        <v>43</v>
      </c>
      <c r="C394" s="594" t="s">
        <v>42</v>
      </c>
      <c r="D394" s="593" t="s">
        <v>44</v>
      </c>
      <c r="E394" s="610"/>
      <c r="F394" s="610"/>
      <c r="G394" s="610"/>
      <c r="H394" s="610"/>
      <c r="I394" s="610"/>
      <c r="J394" s="610"/>
      <c r="K394" s="610"/>
    </row>
    <row r="395" spans="1:11" ht="15">
      <c r="A395" s="606" t="str">
        <f>IF('6. Module 1 Readiness'!$W33="N/A","N/A",IF('6. Module 1 Readiness'!$W33="","",IF('6. Module 1 Readiness'!$W33="Agree",'4. HIDE Calc Module 2_1'!$C$21,'4. HIDE Calc Module 2_1'!$E$21)))</f>
        <v/>
      </c>
      <c r="B395" s="607" t="str">
        <f>IF(A395=0,"",A395)</f>
        <v/>
      </c>
      <c r="C395" s="607" t="str">
        <f>IF('6. Module 1 Readiness'!$W33="N/A","N/A",IF('6. Module 1 Readiness'!$W33="","",IF('6. Module 1 Readiness'!$W33="Agree",'4. HIDE Calc Module 2_1'!$D$21,'4. HIDE Calc Module 2_1'!$F$21)))</f>
        <v/>
      </c>
      <c r="D395" s="607" t="str">
        <f>IF(C395=0,"",C395)</f>
        <v/>
      </c>
      <c r="E395" s="602" t="str">
        <f>IF(AND('6. Module 1 Readiness'!$W33="Agree",'6. Module 1 Readiness'!$X$23="Red"),$F395,IF(AND('6. Module 1 Readiness'!$W33="Disagree",'6. Module 1 Readiness'!$X$23="Red"),$G395,IF(AND('6. Module 1 Readiness'!$W33="Agree",'6. Module 1 Readiness'!$X$23="Yellow"),$H395,IF(AND('6. Module 1 Readiness'!$W33="Disagree",'6. Module 1 Readiness'!$X$23="Yellow"),$I395,IF(AND('6. Module 1 Readiness'!$W33="Agree",'6. Module 1 Readiness'!$X$23="Green"),$J395,IF(AND('6. Module 1 Readiness'!$W33="Disagree",'6. Module 1 Readiness'!$X$23="Green"),$K395,IF('6. Module 1 Readiness'!$W33="N/A","",IF('6. Module 1 Readiness'!$W33="",""))))))))</f>
        <v/>
      </c>
      <c r="F395" s="602">
        <v>2</v>
      </c>
      <c r="G395" s="602">
        <v>1</v>
      </c>
      <c r="H395" s="602">
        <v>3</v>
      </c>
      <c r="I395" s="602">
        <v>1</v>
      </c>
      <c r="J395" s="602">
        <v>3</v>
      </c>
      <c r="K395" s="602">
        <v>2</v>
      </c>
    </row>
    <row r="396" spans="1:11" ht="15">
      <c r="A396" s="606" t="str">
        <f>IF('6. Module 1 Readiness'!$W34="N/A","N/A",IF('6. Module 1 Readiness'!$W34="","",IF('6. Module 1 Readiness'!$W34="Agree",'4. HIDE Calc Module 2_1'!$C$22,'4. HIDE Calc Module 2_1'!$E$22)))</f>
        <v/>
      </c>
      <c r="B396" s="607" t="str">
        <f>IF(A396=0,"",A396)</f>
        <v/>
      </c>
      <c r="C396" s="607" t="str">
        <f>IF('6. Module 1 Readiness'!$W34="N/A","N/A",IF('6. Module 1 Readiness'!$W34="","",IF('6. Module 1 Readiness'!$W34="Agree",'4. HIDE Calc Module 2_1'!$D$22,'4. HIDE Calc Module 2_1'!$F$22)))</f>
        <v/>
      </c>
      <c r="D396" s="607" t="str">
        <f>IF(C396=0,"",C396)</f>
        <v/>
      </c>
      <c r="E396" s="616" t="str">
        <f>IF(AND('6. Module 1 Readiness'!$W34="Agree",'6. Module 1 Readiness'!$X$23="Red"),$F396,IF(AND('6. Module 1 Readiness'!$W34="Disagree",'6. Module 1 Readiness'!$X$23="Red"),$G396,IF(AND('6. Module 1 Readiness'!$W34="Agree",'6. Module 1 Readiness'!$X$23="Yellow"),$H396,IF(AND('6. Module 1 Readiness'!$W34="Disagree",'6. Module 1 Readiness'!$X$23="Yellow"),$I396,IF(AND('6. Module 1 Readiness'!$W34="Agree",'6. Module 1 Readiness'!$X$23="Green"),$J396,IF(AND('6. Module 1 Readiness'!$W34="Disagree",'6. Module 1 Readiness'!$X$23="Green"),$K396,IF('6. Module 1 Readiness'!$W34="N/A","",IF('6. Module 1 Readiness'!$W34="",""))))))))</f>
        <v/>
      </c>
      <c r="F396" s="616">
        <v>2</v>
      </c>
      <c r="G396" s="616">
        <v>1</v>
      </c>
      <c r="H396" s="616">
        <v>3</v>
      </c>
      <c r="I396" s="616">
        <v>1</v>
      </c>
      <c r="J396" s="616">
        <v>3</v>
      </c>
      <c r="K396" s="616">
        <v>2</v>
      </c>
    </row>
    <row r="397" spans="1:11" ht="15">
      <c r="A397" s="606" t="str">
        <f>IF('6. Module 1 Readiness'!$W35="N/A","N/A",IF('6. Module 1 Readiness'!$W35="","",IF('6. Module 1 Readiness'!$W35="Agree",'4. HIDE Calc Module 2_1'!$C$23,'4. HIDE Calc Module 2_1'!$E$23)))</f>
        <v/>
      </c>
      <c r="B397" s="607" t="str">
        <f>IF(A397=0,"",A397)</f>
        <v/>
      </c>
      <c r="C397" s="607" t="str">
        <f>IF('6. Module 1 Readiness'!$W35="N/A","N/A",IF('6. Module 1 Readiness'!$W35="","",IF('6. Module 1 Readiness'!$W35="Agree",'4. HIDE Calc Module 2_1'!$D$23,'4. HIDE Calc Module 2_1'!$F$23)))</f>
        <v/>
      </c>
      <c r="D397" s="607" t="str">
        <f>IF(C397=0,"",C397)</f>
        <v/>
      </c>
      <c r="E397" s="602" t="str">
        <f>IF(AND('6. Module 1 Readiness'!$W35="Agree",'6. Module 1 Readiness'!$X$23="Red"),$F397,IF(AND('6. Module 1 Readiness'!$W35="Disagree",'6. Module 1 Readiness'!$X$23="Red"),$G397,IF(AND('6. Module 1 Readiness'!$W35="Agree",'6. Module 1 Readiness'!$X$23="Yellow"),$H397,IF(AND('6. Module 1 Readiness'!$W35="Disagree",'6. Module 1 Readiness'!$X$23="Yellow"),$I397,IF(AND('6. Module 1 Readiness'!$W35="Agree",'6. Module 1 Readiness'!$X$23="Green"),$J397,IF(AND('6. Module 1 Readiness'!$W35="Disagree",'6. Module 1 Readiness'!$X$23="Green"),$K397,IF('6. Module 1 Readiness'!$W35="N/A","",IF('6. Module 1 Readiness'!$W35="",""))))))))</f>
        <v/>
      </c>
      <c r="F397" s="602">
        <v>2</v>
      </c>
      <c r="G397" s="602">
        <v>1</v>
      </c>
      <c r="H397" s="602">
        <v>2</v>
      </c>
      <c r="I397" s="602">
        <v>2</v>
      </c>
      <c r="J397" s="602">
        <v>2</v>
      </c>
      <c r="K397" s="602">
        <v>3</v>
      </c>
    </row>
    <row r="398" spans="1:11" ht="15">
      <c r="A398" s="606" t="str">
        <f>IF('6. Module 1 Readiness'!$W36="N/A","N/A",IF('6. Module 1 Readiness'!$W36="","",IF('6. Module 1 Readiness'!$W36="Agree",'4. HIDE Calc Module 2_1'!$C$24,'4. HIDE Calc Module 2_1'!$E$24)))</f>
        <v/>
      </c>
      <c r="B398" s="607" t="str">
        <f>IF(A398=0,"",A398)</f>
        <v/>
      </c>
      <c r="C398" s="607" t="str">
        <f>IF('6. Module 1 Readiness'!$W36="N/A","N/A",IF('6. Module 1 Readiness'!$W36="","",IF('6. Module 1 Readiness'!$W36="Agree",'4. HIDE Calc Module 2_1'!$D$24,'4. HIDE Calc Module 2_1'!$F$24)))</f>
        <v/>
      </c>
      <c r="D398" s="607" t="str">
        <f>IF(C398=0,"",C398)</f>
        <v/>
      </c>
      <c r="E398" s="616" t="str">
        <f>IF(AND('6. Module 1 Readiness'!$W36="Agree",'6. Module 1 Readiness'!$X$23="Red"),$F398,IF(AND('6. Module 1 Readiness'!$W36="Disagree",'6. Module 1 Readiness'!$X$23="Red"),$G398,IF(AND('6. Module 1 Readiness'!$W36="Agree",'6. Module 1 Readiness'!$X$23="Yellow"),$H398,IF(AND('6. Module 1 Readiness'!$W36="Disagree",'6. Module 1 Readiness'!$X$23="Yellow"),$I398,IF(AND('6. Module 1 Readiness'!$W36="Agree",'6. Module 1 Readiness'!$X$23="Green"),$J398,IF(AND('6. Module 1 Readiness'!$W36="Disagree",'6. Module 1 Readiness'!$X$23="Green"),$K398,IF('6. Module 1 Readiness'!$W36="N/A","",IF('6. Module 1 Readiness'!$W36="",""))))))))</f>
        <v/>
      </c>
      <c r="F398" s="616">
        <v>2</v>
      </c>
      <c r="G398" s="616">
        <v>1</v>
      </c>
      <c r="H398" s="616">
        <v>3</v>
      </c>
      <c r="I398" s="616">
        <v>1</v>
      </c>
      <c r="J398" s="616">
        <v>3</v>
      </c>
      <c r="K398" s="616">
        <v>2</v>
      </c>
    </row>
    <row r="399" spans="1:11" ht="15">
      <c r="A399" s="95"/>
      <c r="B399" s="94"/>
      <c r="C399" s="94"/>
      <c r="D399" s="94"/>
      <c r="E399" s="92"/>
      <c r="F399" s="92"/>
      <c r="G399" s="92"/>
      <c r="H399" s="92"/>
      <c r="I399" s="92"/>
      <c r="J399" s="92"/>
      <c r="K399" s="92"/>
    </row>
    <row r="400" spans="1:11" ht="15.75">
      <c r="A400" s="593" t="s">
        <v>42</v>
      </c>
      <c r="B400" s="593" t="s">
        <v>43</v>
      </c>
      <c r="C400" s="594" t="s">
        <v>42</v>
      </c>
      <c r="D400" s="593" t="s">
        <v>44</v>
      </c>
      <c r="E400" s="610"/>
      <c r="F400" s="610"/>
      <c r="G400" s="610"/>
      <c r="H400" s="610"/>
      <c r="I400" s="610"/>
      <c r="J400" s="610"/>
      <c r="K400" s="610"/>
    </row>
    <row r="401" spans="1:11" ht="15">
      <c r="A401" s="606" t="str">
        <f>IF('6. Module 1 Readiness'!$W39="N/A","N/A",IF('6. Module 1 Readiness'!$W39="","",IF('6. Module 1 Readiness'!$W39="Agree",'4. HIDE Calc Module 2_1'!$C$26,'4. HIDE Calc Module 2_1'!$E$26)))</f>
        <v/>
      </c>
      <c r="B401" s="607" t="str">
        <f>IF(A401=0,"",A401)</f>
        <v/>
      </c>
      <c r="C401" s="607" t="str">
        <f>IF('6. Module 1 Readiness'!$W39="N/A","N/A",IF('6. Module 1 Readiness'!$W39="","",IF('6. Module 1 Readiness'!$W39="Agree",'4. HIDE Calc Module 2_1'!$D$26,'4. HIDE Calc Module 2_1'!$F$26)))</f>
        <v/>
      </c>
      <c r="D401" s="607" t="str">
        <f>IF(C401=0,"",C401)</f>
        <v/>
      </c>
      <c r="E401" s="602" t="str">
        <f>IF(AND('6. Module 1 Readiness'!$W39="Agree",'6. Module 1 Readiness'!$X$23="Red"),$F401,IF(AND('6. Module 1 Readiness'!$W39="Disagree",'6. Module 1 Readiness'!$X$23="Red"),$G401,IF(AND('6. Module 1 Readiness'!$W39="Agree",'6. Module 1 Readiness'!$X$23="Yellow"),$H401,IF(AND('6. Module 1 Readiness'!$W39="Disagree",'6. Module 1 Readiness'!$X$23="Yellow"),$I401,IF(AND('6. Module 1 Readiness'!$W39="Agree",'6. Module 1 Readiness'!$X$23="Green"),$J401,IF(AND('6. Module 1 Readiness'!$W39="Disagree",'6. Module 1 Readiness'!$X$23="Green"),$K401,IF('6. Module 1 Readiness'!$W39="N/A","",IF('6. Module 1 Readiness'!$W39="",""))))))))</f>
        <v/>
      </c>
      <c r="F401" s="602">
        <v>1</v>
      </c>
      <c r="G401" s="602">
        <v>2</v>
      </c>
      <c r="H401" s="602">
        <v>2</v>
      </c>
      <c r="I401" s="602">
        <v>3</v>
      </c>
      <c r="J401" s="602">
        <v>3</v>
      </c>
      <c r="K401" s="602">
        <v>2</v>
      </c>
    </row>
    <row r="402" spans="1:11" ht="15">
      <c r="A402" s="606" t="str">
        <f>IF('6. Module 1 Readiness'!$W40="N/A","N/A",IF('6. Module 1 Readiness'!$W40="","",IF('6. Module 1 Readiness'!$W40="Agree",'4. HIDE Calc Module 2_1'!$C$27,'4. HIDE Calc Module 2_1'!$E$27)))</f>
        <v/>
      </c>
      <c r="B402" s="607" t="str">
        <f>IF(A402=0,"",A402)</f>
        <v/>
      </c>
      <c r="C402" s="607" t="str">
        <f>IF('6. Module 1 Readiness'!$W40="N/A","N/A",IF('6. Module 1 Readiness'!$W40="","",IF('6. Module 1 Readiness'!$W40="Agree",'4. HIDE Calc Module 2_1'!$D$27,'4. HIDE Calc Module 2_1'!$F$27)))</f>
        <v/>
      </c>
      <c r="D402" s="607" t="str">
        <f>IF(C402=0,"",C402)</f>
        <v/>
      </c>
      <c r="E402" s="616" t="str">
        <f>IF(AND('6. Module 1 Readiness'!$W40="Agree",'6. Module 1 Readiness'!$X$23="Red"),$F402,IF(AND('6. Module 1 Readiness'!$W40="Disagree",'6. Module 1 Readiness'!$X$23="Red"),$G402,IF(AND('6. Module 1 Readiness'!$W40="Agree",'6. Module 1 Readiness'!$X$23="Yellow"),$H402,IF(AND('6. Module 1 Readiness'!$W40="Disagree",'6. Module 1 Readiness'!$X$23="Yellow"),$I402,IF(AND('6. Module 1 Readiness'!$W40="Agree",'6. Module 1 Readiness'!$X$23="Green"),$J402,IF(AND('6. Module 1 Readiness'!$W40="Disagree",'6. Module 1 Readiness'!$X$23="Green"),$K402,IF('6. Module 1 Readiness'!$W40="N/A","",IF('6. Module 1 Readiness'!$W40="",""))))))))</f>
        <v/>
      </c>
      <c r="F402" s="616">
        <v>1</v>
      </c>
      <c r="G402" s="616">
        <v>2</v>
      </c>
      <c r="H402" s="616">
        <v>2</v>
      </c>
      <c r="I402" s="616">
        <v>3</v>
      </c>
      <c r="J402" s="616">
        <v>3</v>
      </c>
      <c r="K402" s="616">
        <v>2</v>
      </c>
    </row>
    <row r="403" spans="1:11" ht="15">
      <c r="A403" s="606" t="str">
        <f>IF('6. Module 1 Readiness'!$W41="N/A","N/A",IF('6. Module 1 Readiness'!$W41="","",IF('6. Module 1 Readiness'!$W41="Agree",'4. HIDE Calc Module 2_1'!$C$28,'4. HIDE Calc Module 2_1'!$E$28)))</f>
        <v/>
      </c>
      <c r="B403" s="607" t="str">
        <f>IF(A403=0,"",A403)</f>
        <v/>
      </c>
      <c r="C403" s="607" t="str">
        <f>IF('6. Module 1 Readiness'!$W41="N/A","N/A",IF('6. Module 1 Readiness'!$W41="","",IF('6. Module 1 Readiness'!$W41="Agree",'4. HIDE Calc Module 2_1'!$D$28,'4. HIDE Calc Module 2_1'!$F$28)))</f>
        <v/>
      </c>
      <c r="D403" s="607" t="str">
        <f>IF(C403=0,"",C403)</f>
        <v/>
      </c>
      <c r="E403" s="602" t="str">
        <f>IF(AND('6. Module 1 Readiness'!$W41="Agree",'6. Module 1 Readiness'!$X$23="Red"),$F403,IF(AND('6. Module 1 Readiness'!$W41="Disagree",'6. Module 1 Readiness'!$X$23="Red"),$G403,IF(AND('6. Module 1 Readiness'!$W41="Agree",'6. Module 1 Readiness'!$X$23="Yellow"),$H403,IF(AND('6. Module 1 Readiness'!$W41="Disagree",'6. Module 1 Readiness'!$X$23="Yellow"),$I403,IF(AND('6. Module 1 Readiness'!$W41="Agree",'6. Module 1 Readiness'!$X$23="Green"),$J403,IF(AND('6. Module 1 Readiness'!$W41="Disagree",'6. Module 1 Readiness'!$X$23="Green"),$K403,IF('6. Module 1 Readiness'!$W41="N/A","",IF('6. Module 1 Readiness'!$W41="",""))))))))</f>
        <v/>
      </c>
      <c r="F403" s="602">
        <v>2</v>
      </c>
      <c r="G403" s="602">
        <v>1</v>
      </c>
      <c r="H403" s="602">
        <v>3</v>
      </c>
      <c r="I403" s="602">
        <v>3</v>
      </c>
      <c r="J403" s="602">
        <v>3</v>
      </c>
      <c r="K403" s="602">
        <v>2</v>
      </c>
    </row>
    <row r="404" spans="1:11" ht="15">
      <c r="A404" s="606" t="str">
        <f>IF('6. Module 1 Readiness'!$W42="N/A","N/A",IF('6. Module 1 Readiness'!$W42="","",IF('6. Module 1 Readiness'!$W42="Agree",'4. HIDE Calc Module 2_1'!$C$29,'4. HIDE Calc Module 2_1'!$E$29)))</f>
        <v/>
      </c>
      <c r="B404" s="607" t="str">
        <f>IF(A404=0,"",A404)</f>
        <v/>
      </c>
      <c r="C404" s="607" t="str">
        <f>IF('6. Module 1 Readiness'!$W42="N/A","N/A",IF('6. Module 1 Readiness'!$W42="","",IF('6. Module 1 Readiness'!$W42="Agree",'4. HIDE Calc Module 2_1'!$D$29,'4. HIDE Calc Module 2_1'!$F$29)))</f>
        <v/>
      </c>
      <c r="D404" s="607" t="str">
        <f>IF(C404=0,"",C404)</f>
        <v/>
      </c>
      <c r="E404" s="616" t="str">
        <f>IF(AND('6. Module 1 Readiness'!$W42="Agree",'6. Module 1 Readiness'!$X$23="Red"),$F404,IF(AND('6. Module 1 Readiness'!$W42="Disagree",'6. Module 1 Readiness'!$X$23="Red"),$G404,IF(AND('6. Module 1 Readiness'!$W42="Agree",'6. Module 1 Readiness'!$X$23="Yellow"),$H404,IF(AND('6. Module 1 Readiness'!$W42="Disagree",'6. Module 1 Readiness'!$X$23="Yellow"),$I404,IF(AND('6. Module 1 Readiness'!$W42="Agree",'6. Module 1 Readiness'!$X$23="Green"),$J404,IF(AND('6. Module 1 Readiness'!$W42="Disagree",'6. Module 1 Readiness'!$X$23="Green"),$K404,IF('6. Module 1 Readiness'!$W42="N/A","",IF('6. Module 1 Readiness'!$W42="",""))))))))</f>
        <v/>
      </c>
      <c r="F404" s="616">
        <v>1</v>
      </c>
      <c r="G404" s="616">
        <v>2</v>
      </c>
      <c r="H404" s="616">
        <v>1</v>
      </c>
      <c r="I404" s="616">
        <v>2</v>
      </c>
      <c r="J404" s="616">
        <v>1</v>
      </c>
      <c r="K404" s="616">
        <v>3</v>
      </c>
    </row>
    <row r="405" spans="1:11" ht="15">
      <c r="A405" s="606" t="str">
        <f>IF('6. Module 1 Readiness'!$W43="N/A","N/A",IF('6. Module 1 Readiness'!$W43="","",IF('6. Module 1 Readiness'!$W43="Agree",'4. HIDE Calc Module 2_1'!$C$30,'4. HIDE Calc Module 2_1'!$E$30)))</f>
        <v/>
      </c>
      <c r="B405" s="607" t="str">
        <f>IF(A405=0,"",A405)</f>
        <v/>
      </c>
      <c r="C405" s="607" t="str">
        <f>IF('6. Module 1 Readiness'!$W43="N/A","N/A",IF('6. Module 1 Readiness'!$W43="","",IF('6. Module 1 Readiness'!$W43="Agree",'4. HIDE Calc Module 2_1'!$D$30,'4. HIDE Calc Module 2_1'!$F$30)))</f>
        <v/>
      </c>
      <c r="D405" s="607" t="str">
        <f>IF(C405=0,"",C405)</f>
        <v/>
      </c>
      <c r="E405" s="602" t="str">
        <f>IF(AND('6. Module 1 Readiness'!$W43="Agree",'6. Module 1 Readiness'!$X$23="Red"),$F405,IF(AND('6. Module 1 Readiness'!$W43="Disagree",'6. Module 1 Readiness'!$X$23="Red"),$G405,IF(AND('6. Module 1 Readiness'!$W43="Agree",'6. Module 1 Readiness'!$X$23="Yellow"),$H405,IF(AND('6. Module 1 Readiness'!$W43="Disagree",'6. Module 1 Readiness'!$X$23="Yellow"),$I405,IF(AND('6. Module 1 Readiness'!$W43="Agree",'6. Module 1 Readiness'!$X$23="Green"),$J405,IF(AND('6. Module 1 Readiness'!$W43="Disagree",'6. Module 1 Readiness'!$X$23="Green"),$K405,IF('6. Module 1 Readiness'!$W43="N/A","",IF('6. Module 1 Readiness'!$W43="",""))))))))</f>
        <v/>
      </c>
      <c r="F405" s="602">
        <v>2</v>
      </c>
      <c r="G405" s="602">
        <v>2</v>
      </c>
      <c r="H405" s="602">
        <v>2</v>
      </c>
      <c r="I405" s="602">
        <v>3</v>
      </c>
      <c r="J405" s="602">
        <v>3</v>
      </c>
      <c r="K405" s="602">
        <v>3</v>
      </c>
    </row>
    <row r="406" spans="1:11" ht="15">
      <c r="A406" s="91"/>
      <c r="B406" s="91"/>
      <c r="C406" s="93"/>
      <c r="D406" s="91"/>
      <c r="E406" s="92"/>
      <c r="F406" s="91"/>
      <c r="G406" s="91"/>
      <c r="H406" s="91"/>
      <c r="I406" s="91"/>
      <c r="J406" s="91"/>
      <c r="K406" s="91"/>
    </row>
    <row r="407" spans="1:11" ht="15.75">
      <c r="A407" s="593" t="s">
        <v>42</v>
      </c>
      <c r="B407" s="593" t="s">
        <v>43</v>
      </c>
      <c r="C407" s="594" t="s">
        <v>42</v>
      </c>
      <c r="D407" s="593" t="s">
        <v>44</v>
      </c>
      <c r="E407" s="610"/>
      <c r="F407" s="610"/>
      <c r="G407" s="610"/>
      <c r="H407" s="610"/>
      <c r="I407" s="610"/>
      <c r="J407" s="610"/>
      <c r="K407" s="610"/>
    </row>
    <row r="408" spans="1:11" ht="15">
      <c r="A408" s="606" t="str">
        <f>IF('6. Module 1 Readiness'!$W46="N/A","N/A",IF('6. Module 1 Readiness'!$W46="","",IF('6. Module 1 Readiness'!$W46="Agree",'4. HIDE Calc Module 2_1'!$C$32,'4. HIDE Calc Module 2_1'!$E$32)))</f>
        <v/>
      </c>
      <c r="B408" s="607" t="str">
        <f>IF(A408=0,"",A408)</f>
        <v/>
      </c>
      <c r="C408" s="607" t="str">
        <f>IF('6. Module 1 Readiness'!$W46="N/A","N/A",IF('6. Module 1 Readiness'!$W46="","",IF('6. Module 1 Readiness'!$W46="Agree",'4. HIDE Calc Module 2_1'!$D$32,'4. HIDE Calc Module 2_1'!$F$32)))</f>
        <v/>
      </c>
      <c r="D408" s="607" t="str">
        <f>IF(C408=0,"",C408)</f>
        <v/>
      </c>
      <c r="E408" s="616" t="str">
        <f>IF(AND('6. Module 1 Readiness'!$W46="Agree",'6. Module 1 Readiness'!$X$23="Red"),$F408,IF(AND('6. Module 1 Readiness'!$W46="Disagree",'6. Module 1 Readiness'!$X$23="Red"),$G408,IF(AND('6. Module 1 Readiness'!$W46="Agree",'6. Module 1 Readiness'!$X$23="Yellow"),$H408,IF(AND('6. Module 1 Readiness'!$W46="Disagree",'6. Module 1 Readiness'!$X$23="Yellow"),$I408,IF(AND('6. Module 1 Readiness'!$W46="Agree",'6. Module 1 Readiness'!$X$23="Green"),$J408,IF(AND('6. Module 1 Readiness'!$W46="Disagree",'6. Module 1 Readiness'!$X$23="Green"),$K408,IF('6. Module 1 Readiness'!$W46="N/A","",IF('6. Module 1 Readiness'!$W46="",""))))))))</f>
        <v/>
      </c>
      <c r="F408" s="616">
        <v>1</v>
      </c>
      <c r="G408" s="616">
        <v>1</v>
      </c>
      <c r="H408" s="616">
        <v>2</v>
      </c>
      <c r="I408" s="616">
        <v>1</v>
      </c>
      <c r="J408" s="616">
        <v>3</v>
      </c>
      <c r="K408" s="616">
        <v>2</v>
      </c>
    </row>
    <row r="409" spans="1:11" ht="15">
      <c r="A409" s="606" t="str">
        <f>IF('6. Module 1 Readiness'!$W47="N/A","N/A",IF('6. Module 1 Readiness'!$W47="","",IF('6. Module 1 Readiness'!$W47="Agree",'4. HIDE Calc Module 2_1'!$C$33,'4. HIDE Calc Module 2_1'!$E$33)))</f>
        <v/>
      </c>
      <c r="B409" s="607" t="str">
        <f>IF(A409=0,"",A409)</f>
        <v/>
      </c>
      <c r="C409" s="607" t="str">
        <f>IF('6. Module 1 Readiness'!$W47="N/A","N/A",IF('6. Module 1 Readiness'!$W47="","",IF('6. Module 1 Readiness'!$W47="Agree",'4. HIDE Calc Module 2_1'!$D$33,'4. HIDE Calc Module 2_1'!$F$33)))</f>
        <v/>
      </c>
      <c r="D409" s="607" t="str">
        <f>IF(C409=0,"",C409)</f>
        <v/>
      </c>
      <c r="E409" s="602" t="str">
        <f>IF(AND('6. Module 1 Readiness'!$W47="Agree",'6. Module 1 Readiness'!$X$23="Red"),$F409,IF(AND('6. Module 1 Readiness'!$W47="Disagree",'6. Module 1 Readiness'!$X$23="Red"),$G409,IF(AND('6. Module 1 Readiness'!$W47="Agree",'6. Module 1 Readiness'!$X$23="Yellow"),$H409,IF(AND('6. Module 1 Readiness'!$W47="Disagree",'6. Module 1 Readiness'!$X$23="Yellow"),$I409,IF(AND('6. Module 1 Readiness'!$W47="Agree",'6. Module 1 Readiness'!$X$23="Green"),$J409,IF(AND('6. Module 1 Readiness'!$W47="Disagree",'6. Module 1 Readiness'!$X$23="Green"),$K409,IF('6. Module 1 Readiness'!$W47="N/A","",IF('6. Module 1 Readiness'!$W47="",""))))))))</f>
        <v/>
      </c>
      <c r="F409" s="602">
        <v>2</v>
      </c>
      <c r="G409" s="602">
        <v>1</v>
      </c>
      <c r="H409" s="602">
        <v>2</v>
      </c>
      <c r="I409" s="602">
        <v>1</v>
      </c>
      <c r="J409" s="602">
        <v>3</v>
      </c>
      <c r="K409" s="602">
        <v>2</v>
      </c>
    </row>
    <row r="410" spans="1:11" ht="15">
      <c r="A410" s="606" t="str">
        <f>IF('6. Module 1 Readiness'!$W48="N/A","N/A",IF('6. Module 1 Readiness'!$W48="","",IF('6. Module 1 Readiness'!$W48="Agree",'4. HIDE Calc Module 2_1'!$C$34,'4. HIDE Calc Module 2_1'!$E$34)))</f>
        <v/>
      </c>
      <c r="B410" s="607" t="str">
        <f>IF(A410=0,"",A410)</f>
        <v/>
      </c>
      <c r="C410" s="607" t="str">
        <f>IF('6. Module 1 Readiness'!$W48="N/A","N/A",IF('6. Module 1 Readiness'!$W48="","",IF('6. Module 1 Readiness'!$W48="Agree",'4. HIDE Calc Module 2_1'!$D$34,'4. HIDE Calc Module 2_1'!$F$34)))</f>
        <v/>
      </c>
      <c r="D410" s="607" t="str">
        <f>IF(C410=0,"",C410)</f>
        <v/>
      </c>
      <c r="E410" s="616" t="str">
        <f>IF(AND('6. Module 1 Readiness'!$W48="Agree",'6. Module 1 Readiness'!$X$23="Red"),$F410,IF(AND('6. Module 1 Readiness'!$W48="Disagree",'6. Module 1 Readiness'!$X$23="Red"),$G410,IF(AND('6. Module 1 Readiness'!$W48="Agree",'6. Module 1 Readiness'!$X$23="Yellow"),$H410,IF(AND('6. Module 1 Readiness'!$W48="Disagree",'6. Module 1 Readiness'!$X$23="Yellow"),$I410,IF(AND('6. Module 1 Readiness'!$W48="Agree",'6. Module 1 Readiness'!$X$23="Green"),$J410,IF(AND('6. Module 1 Readiness'!$W48="Disagree",'6. Module 1 Readiness'!$X$23="Green"),$K410,IF('6. Module 1 Readiness'!$W48="N/A","",IF('6. Module 1 Readiness'!$W48="",""))))))))</f>
        <v/>
      </c>
      <c r="F410" s="616">
        <v>2</v>
      </c>
      <c r="G410" s="616">
        <v>1</v>
      </c>
      <c r="H410" s="616">
        <v>3</v>
      </c>
      <c r="I410" s="616">
        <v>1</v>
      </c>
      <c r="J410" s="616">
        <v>3</v>
      </c>
      <c r="K410" s="616">
        <v>1</v>
      </c>
    </row>
    <row r="411" spans="1:11" ht="15">
      <c r="A411" s="606" t="str">
        <f>IF('6. Module 1 Readiness'!$W49="N/A","N/A",IF('6. Module 1 Readiness'!$W49="","",IF('6. Module 1 Readiness'!$W49="Agree",'4. HIDE Calc Module 2_1'!$C$35,'4. HIDE Calc Module 2_1'!$E$35)))</f>
        <v/>
      </c>
      <c r="B411" s="607" t="str">
        <f>IF(A411=0,"",A411)</f>
        <v/>
      </c>
      <c r="C411" s="607" t="str">
        <f>IF('6. Module 1 Readiness'!$W49="N/A","N/A",IF('6. Module 1 Readiness'!$W49="","",IF('6. Module 1 Readiness'!$W49="Agree",'4. HIDE Calc Module 2_1'!$D$35,'4. HIDE Calc Module 2_1'!$F$35)))</f>
        <v/>
      </c>
      <c r="D411" s="607" t="str">
        <f>IF(C411=0,"",C411)</f>
        <v/>
      </c>
      <c r="E411" s="602" t="str">
        <f>IF(AND('6. Module 1 Readiness'!$W49="Agree",'6. Module 1 Readiness'!$X$23="Red"),$F411,IF(AND('6. Module 1 Readiness'!$W49="Disagree",'6. Module 1 Readiness'!$X$23="Red"),$G411,IF(AND('6. Module 1 Readiness'!$W49="Agree",'6. Module 1 Readiness'!$X$23="Yellow"),$H411,IF(AND('6. Module 1 Readiness'!$W49="Disagree",'6. Module 1 Readiness'!$X$23="Yellow"),$I411,IF(AND('6. Module 1 Readiness'!$W49="Agree",'6. Module 1 Readiness'!$X$23="Green"),$J411,IF(AND('6. Module 1 Readiness'!$W49="Disagree",'6. Module 1 Readiness'!$X$23="Green"),$K411,IF('6. Module 1 Readiness'!$W49="N/A","",IF('6. Module 1 Readiness'!$W49="",""))))))))</f>
        <v/>
      </c>
      <c r="F411" s="602">
        <v>1</v>
      </c>
      <c r="G411" s="602">
        <v>2</v>
      </c>
      <c r="H411" s="602">
        <v>1</v>
      </c>
      <c r="I411" s="602">
        <v>3</v>
      </c>
      <c r="J411" s="602">
        <v>1</v>
      </c>
      <c r="K411" s="602">
        <v>3</v>
      </c>
    </row>
    <row r="412" spans="1:11" ht="15">
      <c r="A412" s="606" t="str">
        <f>IF('6. Module 1 Readiness'!$W50="N/A","N/A",IF('6. Module 1 Readiness'!$W50="","",IF('6. Module 1 Readiness'!$W50="Agree",'4. HIDE Calc Module 2_1'!$C$36,'4. HIDE Calc Module 2_1'!$E$36)))</f>
        <v/>
      </c>
      <c r="B412" s="607" t="str">
        <f>IF(A412=0,"",A412)</f>
        <v/>
      </c>
      <c r="C412" s="607" t="str">
        <f>IF('6. Module 1 Readiness'!$W50="N/A","N/A",IF('6. Module 1 Readiness'!$W50="","",IF('6. Module 1 Readiness'!$W50="Agree",'4. HIDE Calc Module 2_1'!$D$36,'4. HIDE Calc Module 2_1'!$F$36)))</f>
        <v/>
      </c>
      <c r="D412" s="607" t="str">
        <f>IF(C412=0,"",C412)</f>
        <v/>
      </c>
      <c r="E412" s="616" t="str">
        <f>IF(AND('6. Module 1 Readiness'!$W50="Agree",'6. Module 1 Readiness'!$X$23="Red"),$F412,IF(AND('6. Module 1 Readiness'!$W50="Disagree",'6. Module 1 Readiness'!$X$23="Red"),$G412,IF(AND('6. Module 1 Readiness'!$W50="Agree",'6. Module 1 Readiness'!$X$23="Yellow"),$H412,IF(AND('6. Module 1 Readiness'!$W50="Disagree",'6. Module 1 Readiness'!$X$23="Yellow"),$I412,IF(AND('6. Module 1 Readiness'!$W50="Agree",'6. Module 1 Readiness'!$X$23="Green"),$J412,IF(AND('6. Module 1 Readiness'!$W50="Disagree",'6. Module 1 Readiness'!$X$23="Green"),$K412,IF('6. Module 1 Readiness'!$W50="N/A","",IF('6. Module 1 Readiness'!$W50="",""))))))))</f>
        <v/>
      </c>
      <c r="F412" s="616">
        <v>2</v>
      </c>
      <c r="G412" s="616">
        <v>1</v>
      </c>
      <c r="H412" s="616">
        <v>2</v>
      </c>
      <c r="I412" s="616">
        <v>1</v>
      </c>
      <c r="J412" s="616">
        <v>3</v>
      </c>
      <c r="K412" s="616">
        <v>2</v>
      </c>
    </row>
    <row r="414" spans="1:11" ht="15.75">
      <c r="A414" s="593" t="s">
        <v>42</v>
      </c>
      <c r="B414" s="593" t="s">
        <v>43</v>
      </c>
      <c r="C414" s="594" t="s">
        <v>42</v>
      </c>
      <c r="D414" s="593" t="s">
        <v>44</v>
      </c>
      <c r="E414" s="595" t="s">
        <v>386</v>
      </c>
      <c r="F414" s="595" t="s">
        <v>387</v>
      </c>
      <c r="G414" s="595" t="s">
        <v>388</v>
      </c>
      <c r="H414" s="595" t="s">
        <v>389</v>
      </c>
      <c r="I414" s="595" t="s">
        <v>390</v>
      </c>
      <c r="J414" s="595" t="s">
        <v>391</v>
      </c>
      <c r="K414" s="595" t="s">
        <v>392</v>
      </c>
    </row>
    <row r="415" spans="1:11" ht="14.25">
      <c r="A415" s="607" t="str">
        <f>IF('6. Module 1 Readiness'!$W$53="N/A","N/A",IF('6. Module 1 Readiness'!$W$53="","",IF('6. Module 1 Readiness'!$W$53="Agree",'4. HIDE Calc Module 2_1'!$C$39,'4. HIDE Calc Module 2_1'!$E$39)))</f>
        <v/>
      </c>
      <c r="B415" s="607" t="str">
        <f>IF(A415=0,"",A415)</f>
        <v/>
      </c>
      <c r="C415" s="607" t="str">
        <f>IF('6. Module 1 Readiness'!$W$53="N/A","N/A",IF('6. Module 1 Readiness'!$W$53="","",IF('6. Module 1 Readiness'!$W$53="Agree",'4. HIDE Calc Module 2_1'!$D$39,'4. HIDE Calc Module 2_1'!$F$39)))</f>
        <v/>
      </c>
      <c r="D415" s="607" t="str">
        <f>IF(C415=0,"",C415)</f>
        <v/>
      </c>
      <c r="E415" s="608" t="str">
        <f>IF(AND('6. Module 1 Readiness'!$W$53="Agree",'6. Module 1 Readiness'!$X$23="Red"),$F415,IF(AND('6. Module 1 Readiness'!$W$53="Disagree",'6. Module 1 Readiness'!$X$23="Red"),$G415,IF(AND('6. Module 1 Readiness'!$W$53="Agree",'6. Module 1 Readiness'!$X$23="Yellow"),$H415,IF(AND('6. Module 1 Readiness'!$W$53="Disagree",'6. Module 1 Readiness'!$X$23="Yellow"),$I415,IF(AND('6. Module 1 Readiness'!$W$53="Agree",'6. Module 1 Readiness'!$X$23="Green"),$J415,IF(AND('6. Module 1 Readiness'!$W$53="Disagree",'6. Module 1 Readiness'!$X$23="Green"),$K415,IF('6. Module 1 Readiness'!$W$53="N/A","",IF('6. Module 1 Readiness'!$W$53="",""))))))))</f>
        <v/>
      </c>
      <c r="F415" s="608">
        <v>2</v>
      </c>
      <c r="G415" s="608">
        <v>1</v>
      </c>
      <c r="H415" s="608">
        <v>2</v>
      </c>
      <c r="I415" s="608">
        <v>1</v>
      </c>
      <c r="J415" s="608">
        <v>3</v>
      </c>
      <c r="K415" s="608">
        <v>2</v>
      </c>
    </row>
    <row r="416" spans="1:11" ht="14.25">
      <c r="A416" s="607" t="str">
        <f>IF('6. Module 1 Readiness'!$W$54="N/A","N/A",IF('6. Module 1 Readiness'!$W$54="","",IF('6. Module 1 Readiness'!$W$54="Agree",'4. HIDE Calc Module 2_1'!$C$40,'4. HIDE Calc Module 2_1'!$E$40)))</f>
        <v/>
      </c>
      <c r="B416" s="607" t="str">
        <f>IF(A416=0,"",A416)</f>
        <v/>
      </c>
      <c r="C416" s="607" t="str">
        <f>IF('6. Module 1 Readiness'!$W$54="N/A","N/A",IF('6. Module 1 Readiness'!$W$54="","",IF('6. Module 1 Readiness'!$W$54="Agree",'4. HIDE Calc Module 2_1'!$D$40,'4. HIDE Calc Module 2_1'!$F$40)))</f>
        <v/>
      </c>
      <c r="D416" s="607" t="str">
        <f>IF(C416=0,"",C416)</f>
        <v/>
      </c>
      <c r="E416" s="608" t="str">
        <f>IF(AND('6. Module 1 Readiness'!$W$54="Agree",'6. Module 1 Readiness'!$X$23="Red"),$F416,IF(AND('6. Module 1 Readiness'!$W$54="Disagree",'6. Module 1 Readiness'!$X$23="Red"),$G416,IF(AND('6. Module 1 Readiness'!$W$54="Agree",'6. Module 1 Readiness'!$X$23="Yellow"),$H416,IF(AND('6. Module 1 Readiness'!$W$54="Disagree",'6. Module 1 Readiness'!$X$23="Yellow"),$I416,IF(AND('6. Module 1 Readiness'!$W$54="Agree",'6. Module 1 Readiness'!$X$23="Green"),$J416,IF(AND('6. Module 1 Readiness'!$W$54="Disagree",'6. Module 1 Readiness'!$X$23="Green"),$K416,IF('6. Module 1 Readiness'!$W$54="N/A","",IF('6. Module 1 Readiness'!$W$54="",""))))))))</f>
        <v/>
      </c>
      <c r="F416" s="609">
        <v>1</v>
      </c>
      <c r="G416" s="609">
        <v>1</v>
      </c>
      <c r="H416" s="609">
        <v>2</v>
      </c>
      <c r="I416" s="609">
        <v>2</v>
      </c>
      <c r="J416" s="609">
        <v>3</v>
      </c>
      <c r="K416" s="609">
        <v>2</v>
      </c>
    </row>
    <row r="417" spans="1:11" ht="14.25">
      <c r="A417" s="607" t="str">
        <f>IF('6. Module 1 Readiness'!$W$55="N/A","N/A",IF('6. Module 1 Readiness'!$W$55="","",IF('6. Module 1 Readiness'!$W$55="Agree",'4. HIDE Calc Module 2_1'!$C$41,'4. HIDE Calc Module 2_1'!$E$41)))</f>
        <v/>
      </c>
      <c r="B417" s="607" t="str">
        <f>IF(A417=0,"",A417)</f>
        <v/>
      </c>
      <c r="C417" s="607" t="str">
        <f>IF('6. Module 1 Readiness'!$W$55="N/A","N/A",IF('6. Module 1 Readiness'!$W$55="","",IF('6. Module 1 Readiness'!$W$55="Agree",'4. HIDE Calc Module 2_1'!$D$41,'4. HIDE Calc Module 2_1'!$F$41)))</f>
        <v/>
      </c>
      <c r="D417" s="607" t="str">
        <f>IF(C417=0,"",C417)</f>
        <v/>
      </c>
      <c r="E417" s="608" t="str">
        <f>IF(AND('6. Module 1 Readiness'!$W$55="Agree",'6. Module 1 Readiness'!$X$23="Red"),$F417,IF(AND('6. Module 1 Readiness'!$W$55="Disagree",'6. Module 1 Readiness'!$X$23="Red"),$G417,IF(AND('6. Module 1 Readiness'!$W$55="Agree",'6. Module 1 Readiness'!$X$23="Yellow"),$H417,IF(AND('6. Module 1 Readiness'!$W$55="Disagree",'6. Module 1 Readiness'!$X$23="Yellow"),$I417,IF(AND('6. Module 1 Readiness'!$W$55="Agree",'6. Module 1 Readiness'!$X$23="Green"),$J417,IF(AND('6. Module 1 Readiness'!$W$55="Disagree",'6. Module 1 Readiness'!$X$23="Green"),$K417,IF('6. Module 1 Readiness'!$W$55="N/A","",IF('6. Module 1 Readiness'!$W$55="",""))))))))</f>
        <v/>
      </c>
      <c r="F417" s="608">
        <v>2</v>
      </c>
      <c r="G417" s="608">
        <v>1</v>
      </c>
      <c r="H417" s="608">
        <v>2</v>
      </c>
      <c r="I417" s="608">
        <v>2</v>
      </c>
      <c r="J417" s="608">
        <v>3</v>
      </c>
      <c r="K417" s="608">
        <v>2</v>
      </c>
    </row>
    <row r="419" spans="1:11" ht="23.25">
      <c r="A419" s="102"/>
      <c r="B419" s="102"/>
      <c r="C419" s="103"/>
      <c r="D419" s="102"/>
      <c r="E419" s="101"/>
      <c r="F419" s="101"/>
      <c r="G419" s="101"/>
      <c r="H419" s="101"/>
      <c r="I419" s="101"/>
      <c r="J419" s="101"/>
      <c r="K419" s="101"/>
    </row>
    <row r="420" spans="1:11">
      <c r="A420" s="296" t="s">
        <v>385</v>
      </c>
      <c r="B420" s="296">
        <f>B375+1</f>
        <v>10</v>
      </c>
    </row>
    <row r="421" spans="1:11" ht="15.75">
      <c r="A421" s="593" t="s">
        <v>42</v>
      </c>
      <c r="B421" s="593" t="s">
        <v>43</v>
      </c>
      <c r="C421" s="594" t="s">
        <v>42</v>
      </c>
      <c r="D421" s="593" t="s">
        <v>44</v>
      </c>
      <c r="E421" s="595"/>
      <c r="F421" s="595"/>
      <c r="G421" s="595"/>
      <c r="H421" s="595"/>
      <c r="I421" s="595"/>
      <c r="J421" s="595"/>
      <c r="K421" s="595"/>
    </row>
    <row r="422" spans="1:11" ht="15">
      <c r="A422" s="611"/>
      <c r="B422" s="611"/>
      <c r="C422" s="612"/>
      <c r="D422" s="611"/>
      <c r="E422" s="613"/>
      <c r="F422" s="613"/>
      <c r="G422" s="613"/>
      <c r="H422" s="613"/>
      <c r="I422" s="613"/>
      <c r="J422" s="613"/>
      <c r="K422" s="613"/>
    </row>
    <row r="423" spans="1:11" ht="15">
      <c r="A423" s="596"/>
      <c r="B423" s="596"/>
      <c r="C423" s="597"/>
      <c r="D423" s="596"/>
      <c r="E423" s="614"/>
      <c r="F423" s="614"/>
      <c r="G423" s="614"/>
      <c r="H423" s="614"/>
      <c r="I423" s="614"/>
      <c r="J423" s="614"/>
      <c r="K423" s="599" t="b">
        <f>IF('6. Module 1 Readiness'!Z20="Red",3,IF('6. Module 1 Readiness'!Z20="Yellow",2,IF('6. Module 1 Readiness'!Z20="Green",1)))</f>
        <v>0</v>
      </c>
    </row>
    <row r="424" spans="1:11" ht="15">
      <c r="A424" s="596"/>
      <c r="B424" s="596"/>
      <c r="C424" s="597"/>
      <c r="D424" s="596"/>
      <c r="E424" s="614"/>
      <c r="F424" s="614"/>
      <c r="G424" s="614"/>
      <c r="H424" s="614"/>
      <c r="I424" s="614"/>
      <c r="J424" s="614"/>
      <c r="K424" s="599" t="b">
        <f>IF('6. Module 1 Readiness'!Z21="Red",3,IF('6. Module 1 Readiness'!Z21="Yellow",2,IF('6. Module 1 Readiness'!Z21="Green",1)))</f>
        <v>0</v>
      </c>
    </row>
    <row r="425" spans="1:11" ht="15">
      <c r="A425" s="596"/>
      <c r="B425" s="596"/>
      <c r="C425" s="597"/>
      <c r="D425" s="596"/>
      <c r="E425" s="614"/>
      <c r="F425" s="614"/>
      <c r="G425" s="614"/>
      <c r="H425" s="614"/>
      <c r="I425" s="614"/>
      <c r="J425" s="614"/>
      <c r="K425" s="599" t="b">
        <f>IF('6. Module 1 Readiness'!Z22="Red",3,IF('6. Module 1 Readiness'!Z22="Yellow",2,IF('6. Module 1 Readiness'!Z22="Green",1)))</f>
        <v>0</v>
      </c>
    </row>
    <row r="426" spans="1:11" ht="15">
      <c r="A426" s="600" t="str">
        <f>IF('6. Module 1 Readiness'!$Y23="","",IF('6. Module 1 Readiness'!$Y23="Important",'4. HIDE Calc Module 2_1'!$C$6,IF('6. Module 1 Readiness'!$Y23="Serious",'4. HIDE Calc Module 2_1'!$C$7,IF('6. Module 1 Readiness'!$Y23="Severe",'4. HIDE Calc Module 2_1'!$C$8))))</f>
        <v/>
      </c>
      <c r="B426" s="601" t="str">
        <f>IF(A426=0,"",A426)</f>
        <v/>
      </c>
      <c r="C426" s="601" t="str">
        <f>IF('6. Module 1 Readiness'!$Y23="","",IF('6. Module 1 Readiness'!$Y23="Important",'4. HIDE Calc Module 2_1'!$D$6,IF('6. Module 1 Readiness'!$Y23="Serious",'4. HIDE Calc Module 2_1'!$D$7,IF('6. Module 1 Readiness'!$Y23="Severe",'4. HIDE Calc Module 2_1'!$D$8))))</f>
        <v/>
      </c>
      <c r="D426" s="601" t="str">
        <f>IF(C426=0,"",C426)</f>
        <v/>
      </c>
      <c r="E426" s="615"/>
      <c r="F426" s="615"/>
      <c r="G426" s="615"/>
      <c r="H426" s="615"/>
      <c r="I426" s="615"/>
      <c r="J426" s="615"/>
      <c r="K426" s="602">
        <f>MAX($K423:$K425)</f>
        <v>0</v>
      </c>
    </row>
    <row r="427" spans="1:11" ht="15">
      <c r="A427" s="603"/>
      <c r="B427" s="603"/>
      <c r="C427" s="603"/>
      <c r="D427" s="604"/>
      <c r="E427" s="605"/>
      <c r="F427" s="605"/>
      <c r="G427" s="605"/>
      <c r="H427" s="605"/>
      <c r="I427" s="605"/>
      <c r="J427" s="605"/>
      <c r="K427" s="605"/>
    </row>
    <row r="428" spans="1:11" ht="15">
      <c r="A428" s="94"/>
      <c r="B428" s="94"/>
      <c r="C428" s="94"/>
      <c r="D428" s="100"/>
      <c r="E428" s="99"/>
      <c r="F428" s="99"/>
      <c r="G428" s="99"/>
      <c r="H428" s="99"/>
      <c r="I428" s="99"/>
      <c r="J428" s="99"/>
      <c r="K428" s="99"/>
    </row>
    <row r="429" spans="1:11" ht="15">
      <c r="A429" s="94"/>
      <c r="B429" s="94"/>
      <c r="C429" s="94"/>
      <c r="D429" s="100"/>
      <c r="E429" s="99"/>
      <c r="F429" s="99"/>
      <c r="G429" s="99"/>
      <c r="H429" s="99"/>
      <c r="I429" s="99"/>
      <c r="J429" s="99"/>
      <c r="K429" s="99"/>
    </row>
    <row r="430" spans="1:11" ht="15">
      <c r="A430" s="98"/>
      <c r="B430" s="98"/>
      <c r="C430" s="98"/>
      <c r="D430" s="97"/>
      <c r="E430" s="96"/>
      <c r="F430" s="96"/>
      <c r="G430" s="96"/>
      <c r="H430" s="96"/>
      <c r="I430" s="96"/>
      <c r="J430" s="96"/>
      <c r="K430" s="96"/>
    </row>
    <row r="431" spans="1:11" ht="14.25">
      <c r="A431" s="91"/>
      <c r="B431" s="91"/>
      <c r="C431" s="93"/>
      <c r="D431" s="91"/>
      <c r="E431" s="91"/>
      <c r="F431" s="91"/>
      <c r="G431" s="91"/>
      <c r="H431" s="91"/>
      <c r="I431" s="91"/>
      <c r="J431" s="91"/>
      <c r="K431" s="91"/>
    </row>
    <row r="432" spans="1:11" ht="15.75">
      <c r="A432" s="593" t="s">
        <v>42</v>
      </c>
      <c r="B432" s="593" t="s">
        <v>43</v>
      </c>
      <c r="C432" s="594" t="s">
        <v>42</v>
      </c>
      <c r="D432" s="593" t="s">
        <v>44</v>
      </c>
      <c r="E432" s="595" t="s">
        <v>386</v>
      </c>
      <c r="F432" s="595" t="s">
        <v>387</v>
      </c>
      <c r="G432" s="595" t="s">
        <v>388</v>
      </c>
      <c r="H432" s="595" t="s">
        <v>389</v>
      </c>
      <c r="I432" s="595" t="s">
        <v>390</v>
      </c>
      <c r="J432" s="595" t="s">
        <v>391</v>
      </c>
      <c r="K432" s="595" t="s">
        <v>392</v>
      </c>
    </row>
    <row r="433" spans="1:11" ht="15">
      <c r="A433" s="606" t="str">
        <f>IF('6. Module 1 Readiness'!$Y26="N/A","N/A",IF('6. Module 1 Readiness'!$Y26="","",IF('6. Module 1 Readiness'!$Y26="Agree",'4. HIDE Calc Module 2_1'!$C$15,'4. HIDE Calc Module 2_1'!$E$15)))</f>
        <v/>
      </c>
      <c r="B433" s="607" t="str">
        <f>IF(A433=0,"",A433)</f>
        <v/>
      </c>
      <c r="C433" s="607" t="str">
        <f>IF('6. Module 1 Readiness'!$Y26="N/A","N/A",IF('6. Module 1 Readiness'!$Y26="","",IF('6. Module 1 Readiness'!$Y26="Agree",'4. HIDE Calc Module 2_1'!$D$15,'4. HIDE Calc Module 2_1'!$F$15)))</f>
        <v/>
      </c>
      <c r="D433" s="607" t="str">
        <f>IF(C433=0,"",C433)</f>
        <v/>
      </c>
      <c r="E433" s="616" t="str">
        <f>IF(AND('6. Module 1 Readiness'!$Y26="Agree",'6. Module 1 Readiness'!$Z$23="Red"),$F433,IF(AND('6. Module 1 Readiness'!$Y26="Disagree",'6. Module 1 Readiness'!$Z$23="Red"),$G433,IF(AND('6. Module 1 Readiness'!$Y26="Agree",'6. Module 1 Readiness'!$Z$23="Yellow"),$H433,IF(AND('6. Module 1 Readiness'!$Y26="Disagree",'6. Module 1 Readiness'!$Z$23="Yellow"),$I433,IF(AND('6. Module 1 Readiness'!$Y26="Agree",'6. Module 1 Readiness'!$Z$23="Green"),$J433,IF(AND('6. Module 1 Readiness'!$Y26="Disagree",'6. Module 1 Readiness'!$Z$23="Green"),$K433,IF('6. Module 1 Readiness'!$Y26="N/A","",IF('6. Module 1 Readiness'!$Y26="",""))))))))</f>
        <v/>
      </c>
      <c r="F433" s="616">
        <v>2</v>
      </c>
      <c r="G433" s="616">
        <v>1</v>
      </c>
      <c r="H433" s="616">
        <v>2</v>
      </c>
      <c r="I433" s="616">
        <v>1</v>
      </c>
      <c r="J433" s="616">
        <v>3</v>
      </c>
      <c r="K433" s="616">
        <v>2</v>
      </c>
    </row>
    <row r="434" spans="1:11" ht="15">
      <c r="A434" s="606" t="str">
        <f>IF('6. Module 1 Readiness'!$Y27="N/A","N/A",IF('6. Module 1 Readiness'!$Y27="","",IF('6. Module 1 Readiness'!$Y27="Agree",'4. HIDE Calc Module 2_1'!$C$16,'4. HIDE Calc Module 2_1'!$E$16)))</f>
        <v/>
      </c>
      <c r="B434" s="607" t="str">
        <f>IF(A434=0,"",A434)</f>
        <v/>
      </c>
      <c r="C434" s="607" t="str">
        <f>IF('6. Module 1 Readiness'!$Y27="N/A","N/A",IF('6. Module 1 Readiness'!$Y27="","",IF('6. Module 1 Readiness'!$Y27="Agree",'4. HIDE Calc Module 2_1'!$D$16,'4. HIDE Calc Module 2_1'!$F$16)))</f>
        <v/>
      </c>
      <c r="D434" s="607" t="str">
        <f>IF(C434=0,"",C434)</f>
        <v/>
      </c>
      <c r="E434" s="602" t="str">
        <f>IF(AND('6. Module 1 Readiness'!$Y27="Agree",'6. Module 1 Readiness'!$Z$23="Red"),$F434,IF(AND('6. Module 1 Readiness'!$Y27="Disagree",'6. Module 1 Readiness'!$Z$23="Red"),$G434,IF(AND('6. Module 1 Readiness'!$Y27="Agree",'6. Module 1 Readiness'!$Z$23="Yellow"),$H434,IF(AND('6. Module 1 Readiness'!$Y27="Disagree",'6. Module 1 Readiness'!$Z$23="Yellow"),$I434,IF(AND('6. Module 1 Readiness'!$Y27="Agree",'6. Module 1 Readiness'!$Z$23="Green"),$J434,IF(AND('6. Module 1 Readiness'!$Y27="Disagree",'6. Module 1 Readiness'!$Z$23="Green"),$K434,IF('6. Module 1 Readiness'!$Y27="N/A","",IF('6. Module 1 Readiness'!$Y27="",""))))))))</f>
        <v/>
      </c>
      <c r="F434" s="602">
        <v>1</v>
      </c>
      <c r="G434" s="602">
        <v>1</v>
      </c>
      <c r="H434" s="602">
        <v>2</v>
      </c>
      <c r="I434" s="602">
        <v>2</v>
      </c>
      <c r="J434" s="602">
        <v>3</v>
      </c>
      <c r="K434" s="602">
        <v>2</v>
      </c>
    </row>
    <row r="435" spans="1:11" ht="15">
      <c r="A435" s="606" t="str">
        <f>IF('6. Module 1 Readiness'!$Y28="N/A","N/A",IF('6. Module 1 Readiness'!$Y28="","",IF('6. Module 1 Readiness'!$Y28="Agree",'4. HIDE Calc Module 2_1'!$C$17,'4. HIDE Calc Module 2_1'!$E$17)))</f>
        <v/>
      </c>
      <c r="B435" s="607" t="str">
        <f>IF(A435=0,"",A435)</f>
        <v/>
      </c>
      <c r="C435" s="607" t="str">
        <f>IF('6. Module 1 Readiness'!$Y28="N/A","N/A",IF('6. Module 1 Readiness'!$Y28="","",IF('6. Module 1 Readiness'!$Y28="Agree",'4. HIDE Calc Module 2_1'!$D$17,'4. HIDE Calc Module 2_1'!$F$17)))</f>
        <v/>
      </c>
      <c r="D435" s="607" t="str">
        <f>IF(C435=0,"",C435)</f>
        <v/>
      </c>
      <c r="E435" s="616" t="str">
        <f>IF(AND('6. Module 1 Readiness'!$Y28="Agree",'6. Module 1 Readiness'!$Z$23="Red"),$F435,IF(AND('6. Module 1 Readiness'!$Y28="Disagree",'6. Module 1 Readiness'!$Z$23="Red"),$G435,IF(AND('6. Module 1 Readiness'!$Y28="Agree",'6. Module 1 Readiness'!$Z$23="Yellow"),$H435,IF(AND('6. Module 1 Readiness'!$Y28="Disagree",'6. Module 1 Readiness'!$Z$23="Yellow"),$I435,IF(AND('6. Module 1 Readiness'!$Y28="Agree",'6. Module 1 Readiness'!$Z$23="Green"),$J435,IF(AND('6. Module 1 Readiness'!$Y28="Disagree",'6. Module 1 Readiness'!$Z$23="Green"),$K435,IF('6. Module 1 Readiness'!$Y28="N/A","",IF('6. Module 1 Readiness'!$Y28="",""))))))))</f>
        <v/>
      </c>
      <c r="F435" s="616">
        <v>2</v>
      </c>
      <c r="G435" s="616">
        <v>1</v>
      </c>
      <c r="H435" s="616">
        <v>2</v>
      </c>
      <c r="I435" s="616">
        <v>2</v>
      </c>
      <c r="J435" s="616">
        <v>3</v>
      </c>
      <c r="K435" s="616">
        <v>2</v>
      </c>
    </row>
    <row r="436" spans="1:11" ht="15">
      <c r="A436" s="606" t="str">
        <f>IF('6. Module 1 Readiness'!$Y29="N/A","N/A",IF('6. Module 1 Readiness'!$Y29="","",IF('6. Module 1 Readiness'!$Y29="Agree",'4. HIDE Calc Module 2_1'!$C$18,'4. HIDE Calc Module 2_1'!$E$18)))</f>
        <v/>
      </c>
      <c r="B436" s="607" t="str">
        <f>IF(A436=0,"",A436)</f>
        <v/>
      </c>
      <c r="C436" s="607" t="str">
        <f>IF('6. Module 1 Readiness'!$Y29="N/A","N/A",IF('6. Module 1 Readiness'!$Y29="","",IF('6. Module 1 Readiness'!$Y29="Agree",'4. HIDE Calc Module 2_1'!$D$18,'4. HIDE Calc Module 2_1'!$F$18)))</f>
        <v/>
      </c>
      <c r="D436" s="607" t="str">
        <f>IF(C436=0,"",C436)</f>
        <v/>
      </c>
      <c r="E436" s="602" t="str">
        <f>IF(AND('6. Module 1 Readiness'!$Y29="Agree",'6. Module 1 Readiness'!$Z$23="Red"),$F436,IF(AND('6. Module 1 Readiness'!$Y29="Disagree",'6. Module 1 Readiness'!$Z$23="Red"),$G436,IF(AND('6. Module 1 Readiness'!$Y29="Agree",'6. Module 1 Readiness'!$Z$23="Yellow"),$H436,IF(AND('6. Module 1 Readiness'!$Y29="Disagree",'6. Module 1 Readiness'!$Z$23="Yellow"),$I436,IF(AND('6. Module 1 Readiness'!$Y29="Agree",'6. Module 1 Readiness'!$Z$23="Green"),$J436,IF(AND('6. Module 1 Readiness'!$Y29="Disagree",'6. Module 1 Readiness'!$Z$23="Green"),$K436,IF('6. Module 1 Readiness'!$Y29="N/A","",IF('6. Module 1 Readiness'!$Y29="",""))))))))</f>
        <v/>
      </c>
      <c r="F436" s="602">
        <v>1</v>
      </c>
      <c r="G436" s="602">
        <v>1</v>
      </c>
      <c r="H436" s="602">
        <v>2</v>
      </c>
      <c r="I436" s="602">
        <v>1</v>
      </c>
      <c r="J436" s="602">
        <v>3</v>
      </c>
      <c r="K436" s="602">
        <v>2</v>
      </c>
    </row>
    <row r="437" spans="1:11" ht="15">
      <c r="A437" s="606" t="str">
        <f>IF('6. Module 1 Readiness'!$Y30="N/A","N/A",IF('6. Module 1 Readiness'!$Y30="","",IF('6. Module 1 Readiness'!$Y30="Agree",'4. HIDE Calc Module 2_1'!$C$19,'4. HIDE Calc Module 2_1'!$E$19)))</f>
        <v/>
      </c>
      <c r="B437" s="607" t="str">
        <f>IF(A437=0,"",A437)</f>
        <v/>
      </c>
      <c r="C437" s="607" t="str">
        <f>IF('6. Module 1 Readiness'!$Y30="N/A","N/A",IF('6. Module 1 Readiness'!$Y30="","",IF('6. Module 1 Readiness'!$Y30="Agree",'4. HIDE Calc Module 2_1'!$D$19,'4. HIDE Calc Module 2_1'!$F$19)))</f>
        <v/>
      </c>
      <c r="D437" s="607" t="str">
        <f>IF(C437=0,"",C437)</f>
        <v/>
      </c>
      <c r="E437" s="616" t="str">
        <f>IF(AND('6. Module 1 Readiness'!$Y30="Agree",'6. Module 1 Readiness'!$Z$23="Red"),$F437,IF(AND('6. Module 1 Readiness'!$Y30="Disagree",'6. Module 1 Readiness'!$Z$23="Red"),$G437,IF(AND('6. Module 1 Readiness'!$Y30="Agree",'6. Module 1 Readiness'!$Z$23="Yellow"),$H437,IF(AND('6. Module 1 Readiness'!$Y30="Disagree",'6. Module 1 Readiness'!$Z$23="Yellow"),$I437,IF(AND('6. Module 1 Readiness'!$Y30="Agree",'6. Module 1 Readiness'!$Z$23="Green"),$J437,IF(AND('6. Module 1 Readiness'!$Y30="Disagree",'6. Module 1 Readiness'!$Z$23="Green"),$K437,IF('6. Module 1 Readiness'!$Y30="N/A","",IF('6. Module 1 Readiness'!$Y30="",""))))))))</f>
        <v/>
      </c>
      <c r="F437" s="616">
        <v>1</v>
      </c>
      <c r="G437" s="616">
        <v>1</v>
      </c>
      <c r="H437" s="616">
        <v>2</v>
      </c>
      <c r="I437" s="616">
        <v>1</v>
      </c>
      <c r="J437" s="616">
        <v>3</v>
      </c>
      <c r="K437" s="616">
        <v>2</v>
      </c>
    </row>
    <row r="438" spans="1:11" ht="15">
      <c r="A438" s="91"/>
      <c r="B438" s="91"/>
      <c r="C438" s="93"/>
      <c r="D438" s="91"/>
      <c r="E438" s="92"/>
      <c r="F438" s="91"/>
      <c r="G438" s="91"/>
      <c r="H438" s="91"/>
      <c r="I438" s="91"/>
      <c r="J438" s="91"/>
      <c r="K438" s="91"/>
    </row>
    <row r="439" spans="1:11" ht="15.75">
      <c r="A439" s="593" t="s">
        <v>42</v>
      </c>
      <c r="B439" s="593" t="s">
        <v>43</v>
      </c>
      <c r="C439" s="594" t="s">
        <v>42</v>
      </c>
      <c r="D439" s="593" t="s">
        <v>44</v>
      </c>
      <c r="E439" s="610"/>
      <c r="F439" s="610"/>
      <c r="G439" s="610"/>
      <c r="H439" s="610"/>
      <c r="I439" s="610"/>
      <c r="J439" s="610"/>
      <c r="K439" s="610"/>
    </row>
    <row r="440" spans="1:11" ht="15">
      <c r="A440" s="606" t="str">
        <f>IF('6. Module 1 Readiness'!$Y33="N/A","N/A",IF('6. Module 1 Readiness'!$Y33="","",IF('6. Module 1 Readiness'!$Y33="Agree",'4. HIDE Calc Module 2_1'!$C$21,'4. HIDE Calc Module 2_1'!$E$21)))</f>
        <v/>
      </c>
      <c r="B440" s="607" t="str">
        <f>IF(A440=0,"",A440)</f>
        <v/>
      </c>
      <c r="C440" s="607" t="str">
        <f>IF('6. Module 1 Readiness'!$Y33="N/A","N/A",IF('6. Module 1 Readiness'!$Y33="","",IF('6. Module 1 Readiness'!$Y33="Agree",'4. HIDE Calc Module 2_1'!$D$21,'4. HIDE Calc Module 2_1'!$F$21)))</f>
        <v/>
      </c>
      <c r="D440" s="607" t="str">
        <f>IF(C440=0,"",C440)</f>
        <v/>
      </c>
      <c r="E440" s="602" t="str">
        <f>IF(AND('6. Module 1 Readiness'!$Y33="Agree",'6. Module 1 Readiness'!$Z$23="Red"),$F440,IF(AND('6. Module 1 Readiness'!$Y33="Disagree",'6. Module 1 Readiness'!$Z$23="Red"),$G440,IF(AND('6. Module 1 Readiness'!$Y33="Agree",'6. Module 1 Readiness'!$Z$23="Yellow"),$H440,IF(AND('6. Module 1 Readiness'!$Y33="Disagree",'6. Module 1 Readiness'!$Z$23="Yellow"),$I440,IF(AND('6. Module 1 Readiness'!$Y33="Agree",'6. Module 1 Readiness'!$Z$23="Green"),$J440,IF(AND('6. Module 1 Readiness'!$Y33="Disagree",'6. Module 1 Readiness'!$Z$23="Green"),$K440,IF('6. Module 1 Readiness'!$Y33="N/A","",IF('6. Module 1 Readiness'!$Y33="",""))))))))</f>
        <v/>
      </c>
      <c r="F440" s="602">
        <v>2</v>
      </c>
      <c r="G440" s="602">
        <v>1</v>
      </c>
      <c r="H440" s="602">
        <v>3</v>
      </c>
      <c r="I440" s="602">
        <v>1</v>
      </c>
      <c r="J440" s="602">
        <v>3</v>
      </c>
      <c r="K440" s="602">
        <v>2</v>
      </c>
    </row>
    <row r="441" spans="1:11" ht="15">
      <c r="A441" s="606" t="str">
        <f>IF('6. Module 1 Readiness'!$Y34="N/A","N/A",IF('6. Module 1 Readiness'!$Y34="","",IF('6. Module 1 Readiness'!$Y34="Agree",'4. HIDE Calc Module 2_1'!$C$22,'4. HIDE Calc Module 2_1'!$E$22)))</f>
        <v/>
      </c>
      <c r="B441" s="607" t="str">
        <f>IF(A441=0,"",A441)</f>
        <v/>
      </c>
      <c r="C441" s="607" t="str">
        <f>IF('6. Module 1 Readiness'!$Y34="N/A","N/A",IF('6. Module 1 Readiness'!$Y34="","",IF('6. Module 1 Readiness'!$Y34="Agree",'4. HIDE Calc Module 2_1'!$D$22,'4. HIDE Calc Module 2_1'!$F$22)))</f>
        <v/>
      </c>
      <c r="D441" s="607" t="str">
        <f>IF(C441=0,"",C441)</f>
        <v/>
      </c>
      <c r="E441" s="616" t="str">
        <f>IF(AND('6. Module 1 Readiness'!$Y34="Agree",'6. Module 1 Readiness'!$Z$23="Red"),$F441,IF(AND('6. Module 1 Readiness'!$Y34="Disagree",'6. Module 1 Readiness'!$Z$23="Red"),$G441,IF(AND('6. Module 1 Readiness'!$Y34="Agree",'6. Module 1 Readiness'!$Z$23="Yellow"),$H441,IF(AND('6. Module 1 Readiness'!$Y34="Disagree",'6. Module 1 Readiness'!$Z$23="Yellow"),$I441,IF(AND('6. Module 1 Readiness'!$Y34="Agree",'6. Module 1 Readiness'!$Z$23="Green"),$J441,IF(AND('6. Module 1 Readiness'!$Y34="Disagree",'6. Module 1 Readiness'!$Z$23="Green"),$K441,IF('6. Module 1 Readiness'!$Y34="N/A","",IF('6. Module 1 Readiness'!$Y34="",""))))))))</f>
        <v/>
      </c>
      <c r="F441" s="602">
        <v>2</v>
      </c>
      <c r="G441" s="602">
        <v>1</v>
      </c>
      <c r="H441" s="602">
        <v>2</v>
      </c>
      <c r="I441" s="602">
        <v>2</v>
      </c>
      <c r="J441" s="602">
        <v>2</v>
      </c>
      <c r="K441" s="602">
        <v>3</v>
      </c>
    </row>
    <row r="442" spans="1:11" ht="15">
      <c r="A442" s="606" t="str">
        <f>IF('6. Module 1 Readiness'!$Y35="N/A","N/A",IF('6. Module 1 Readiness'!$Y35="","",IF('6. Module 1 Readiness'!$Y35="Agree",'4. HIDE Calc Module 2_1'!$C$23,'4. HIDE Calc Module 2_1'!$E$23)))</f>
        <v/>
      </c>
      <c r="B442" s="607" t="str">
        <f>IF(A442=0,"",A442)</f>
        <v/>
      </c>
      <c r="C442" s="607" t="str">
        <f>IF('6. Module 1 Readiness'!$Y35="N/A","N/A",IF('6. Module 1 Readiness'!$Y35="","",IF('6. Module 1 Readiness'!$Y35="Agree",'4. HIDE Calc Module 2_1'!$D$23,'4. HIDE Calc Module 2_1'!$F$23)))</f>
        <v/>
      </c>
      <c r="D442" s="607" t="str">
        <f>IF(C442=0,"",C442)</f>
        <v/>
      </c>
      <c r="E442" s="602" t="str">
        <f>IF(AND('6. Module 1 Readiness'!$Y35="Agree",'6. Module 1 Readiness'!$Z$23="Red"),$F442,IF(AND('6. Module 1 Readiness'!$Y35="Disagree",'6. Module 1 Readiness'!$Z$23="Red"),$G442,IF(AND('6. Module 1 Readiness'!$Y35="Agree",'6. Module 1 Readiness'!$Z$23="Yellow"),$H442,IF(AND('6. Module 1 Readiness'!$Y35="Disagree",'6. Module 1 Readiness'!$Z$23="Yellow"),$I442,IF(AND('6. Module 1 Readiness'!$Y35="Agree",'6. Module 1 Readiness'!$Z$23="Green"),$J442,IF(AND('6. Module 1 Readiness'!$Y35="Disagree",'6. Module 1 Readiness'!$Z$23="Green"),$K442,IF('6. Module 1 Readiness'!$Y35="N/A","",IF('6. Module 1 Readiness'!$Y35="",""))))))))</f>
        <v/>
      </c>
      <c r="F442" s="602">
        <v>2</v>
      </c>
      <c r="G442" s="602">
        <v>1</v>
      </c>
      <c r="H442" s="602">
        <v>2</v>
      </c>
      <c r="I442" s="602">
        <v>1</v>
      </c>
      <c r="J442" s="602">
        <v>2</v>
      </c>
      <c r="K442" s="602">
        <v>1</v>
      </c>
    </row>
    <row r="443" spans="1:11" ht="15">
      <c r="A443" s="606" t="str">
        <f>IF('6. Module 1 Readiness'!$Y36="N/A","N/A",IF('6. Module 1 Readiness'!$Y36="","",IF('6. Module 1 Readiness'!$Y36="Agree",'4. HIDE Calc Module 2_1'!$C$24,'4. HIDE Calc Module 2_1'!$E$24)))</f>
        <v/>
      </c>
      <c r="B443" s="607" t="str">
        <f>IF(A443=0,"",A443)</f>
        <v/>
      </c>
      <c r="C443" s="607" t="str">
        <f>IF('6. Module 1 Readiness'!$Y36="N/A","N/A",IF('6. Module 1 Readiness'!$Y36="","",IF('6. Module 1 Readiness'!$Y36="Agree",'4. HIDE Calc Module 2_1'!$D$24,'4. HIDE Calc Module 2_1'!$F$24)))</f>
        <v/>
      </c>
      <c r="D443" s="607" t="str">
        <f>IF(C443=0,"",C443)</f>
        <v/>
      </c>
      <c r="E443" s="616" t="str">
        <f>IF(AND('6. Module 1 Readiness'!$Y36="Agree",'6. Module 1 Readiness'!$Z$23="Red"),$F443,IF(AND('6. Module 1 Readiness'!$Y36="Disagree",'6. Module 1 Readiness'!$Z$23="Red"),$G443,IF(AND('6. Module 1 Readiness'!$Y36="Agree",'6. Module 1 Readiness'!$Z$23="Yellow"),$H443,IF(AND('6. Module 1 Readiness'!$Y36="Disagree",'6. Module 1 Readiness'!$Z$23="Yellow"),$I443,IF(AND('6. Module 1 Readiness'!$Y36="Agree",'6. Module 1 Readiness'!$Z$23="Green"),$J443,IF(AND('6. Module 1 Readiness'!$Y36="Disagree",'6. Module 1 Readiness'!$Z$23="Green"),$K443,IF('6. Module 1 Readiness'!$Y36="N/A","",IF('6. Module 1 Readiness'!$Y36="",""))))))))</f>
        <v/>
      </c>
      <c r="F443" s="616">
        <v>2</v>
      </c>
      <c r="G443" s="616">
        <v>1</v>
      </c>
      <c r="H443" s="616">
        <v>3</v>
      </c>
      <c r="I443" s="616">
        <v>1</v>
      </c>
      <c r="J443" s="616">
        <v>3</v>
      </c>
      <c r="K443" s="616">
        <v>2</v>
      </c>
    </row>
    <row r="444" spans="1:11" ht="15">
      <c r="A444" s="95"/>
      <c r="B444" s="94"/>
      <c r="C444" s="94"/>
      <c r="D444" s="94"/>
      <c r="E444" s="92"/>
      <c r="F444" s="92"/>
      <c r="G444" s="92"/>
      <c r="H444" s="92"/>
      <c r="I444" s="92"/>
      <c r="J444" s="92"/>
      <c r="K444" s="92"/>
    </row>
    <row r="445" spans="1:11" ht="15.75">
      <c r="A445" s="593" t="s">
        <v>42</v>
      </c>
      <c r="B445" s="593" t="s">
        <v>43</v>
      </c>
      <c r="C445" s="594" t="s">
        <v>42</v>
      </c>
      <c r="D445" s="593" t="s">
        <v>44</v>
      </c>
      <c r="E445" s="610"/>
      <c r="F445" s="610"/>
      <c r="G445" s="610"/>
      <c r="H445" s="610"/>
      <c r="I445" s="610"/>
      <c r="J445" s="610"/>
      <c r="K445" s="610"/>
    </row>
    <row r="446" spans="1:11" ht="15">
      <c r="A446" s="606" t="str">
        <f>IF('6. Module 1 Readiness'!$Y39="N/A","N/A",IF('6. Module 1 Readiness'!$Y39="","",IF('6. Module 1 Readiness'!$Y39="Agree",'4. HIDE Calc Module 2_1'!$C$26,'4. HIDE Calc Module 2_1'!$E$26)))</f>
        <v/>
      </c>
      <c r="B446" s="607" t="str">
        <f>IF(A446=0,"",A446)</f>
        <v/>
      </c>
      <c r="C446" s="607" t="str">
        <f>IF('6. Module 1 Readiness'!$Y39="N/A","N/A",IF('6. Module 1 Readiness'!$Y39="","",IF('6. Module 1 Readiness'!$Y39="Agree",'4. HIDE Calc Module 2_1'!$D$26,'4. HIDE Calc Module 2_1'!$F$26)))</f>
        <v/>
      </c>
      <c r="D446" s="607" t="str">
        <f>IF(C446=0,"",C446)</f>
        <v/>
      </c>
      <c r="E446" s="602" t="str">
        <f>IF(AND('6. Module 1 Readiness'!$Y39="Agree",'6. Module 1 Readiness'!$Z$23="Red"),$F446,IF(AND('6. Module 1 Readiness'!$Y39="Disagree",'6. Module 1 Readiness'!$Z$23="Red"),$G446,IF(AND('6. Module 1 Readiness'!$Y39="Agree",'6. Module 1 Readiness'!$Z$23="Yellow"),$H446,IF(AND('6. Module 1 Readiness'!$Y39="Disagree",'6. Module 1 Readiness'!$Z$23="Yellow"),$I446,IF(AND('6. Module 1 Readiness'!$Y39="Agree",'6. Module 1 Readiness'!$Z$23="Green"),$J446,IF(AND('6. Module 1 Readiness'!$Y39="Disagree",'6. Module 1 Readiness'!$Z$23="Green"),$K446,IF('6. Module 1 Readiness'!$Y39="N/A","",IF('6. Module 1 Readiness'!$Y39="",""))))))))</f>
        <v/>
      </c>
      <c r="F446" s="602">
        <v>1</v>
      </c>
      <c r="G446" s="602">
        <v>2</v>
      </c>
      <c r="H446" s="602">
        <v>2</v>
      </c>
      <c r="I446" s="602">
        <v>3</v>
      </c>
      <c r="J446" s="602">
        <v>3</v>
      </c>
      <c r="K446" s="602">
        <v>2</v>
      </c>
    </row>
    <row r="447" spans="1:11" ht="15">
      <c r="A447" s="606" t="str">
        <f>IF('6. Module 1 Readiness'!$Y40="N/A","N/A",IF('6. Module 1 Readiness'!$Y40="","",IF('6. Module 1 Readiness'!$Y40="Agree",'4. HIDE Calc Module 2_1'!$C$27,'4. HIDE Calc Module 2_1'!$E$27)))</f>
        <v/>
      </c>
      <c r="B447" s="607" t="str">
        <f>IF(A447=0,"",A447)</f>
        <v/>
      </c>
      <c r="C447" s="607" t="str">
        <f>IF('6. Module 1 Readiness'!$Y40="N/A","N/A",IF('6. Module 1 Readiness'!$Y40="","",IF('6. Module 1 Readiness'!$Y40="Agree",'4. HIDE Calc Module 2_1'!$D$27,'4. HIDE Calc Module 2_1'!$F$27)))</f>
        <v/>
      </c>
      <c r="D447" s="607" t="str">
        <f>IF(C447=0,"",C447)</f>
        <v/>
      </c>
      <c r="E447" s="616" t="str">
        <f>IF(AND('6. Module 1 Readiness'!$Y40="Agree",'6. Module 1 Readiness'!$Z$23="Red"),$F447,IF(AND('6. Module 1 Readiness'!$Y40="Disagree",'6. Module 1 Readiness'!$Z$23="Red"),$G447,IF(AND('6. Module 1 Readiness'!$Y40="Agree",'6. Module 1 Readiness'!$Z$23="Yellow"),$H447,IF(AND('6. Module 1 Readiness'!$Y40="Disagree",'6. Module 1 Readiness'!$Z$23="Yellow"),$I447,IF(AND('6. Module 1 Readiness'!$Y40="Agree",'6. Module 1 Readiness'!$Z$23="Green"),$J447,IF(AND('6. Module 1 Readiness'!$Y40="Disagree",'6. Module 1 Readiness'!$Z$23="Green"),$K447,IF('6. Module 1 Readiness'!$Y40="N/A","",IF('6. Module 1 Readiness'!$Y40="",""))))))))</f>
        <v/>
      </c>
      <c r="F447" s="616">
        <v>1</v>
      </c>
      <c r="G447" s="616">
        <v>2</v>
      </c>
      <c r="H447" s="616">
        <v>2</v>
      </c>
      <c r="I447" s="616">
        <v>3</v>
      </c>
      <c r="J447" s="616">
        <v>3</v>
      </c>
      <c r="K447" s="616">
        <v>2</v>
      </c>
    </row>
    <row r="448" spans="1:11" ht="15">
      <c r="A448" s="606" t="str">
        <f>IF('6. Module 1 Readiness'!$Y41="N/A","N/A",IF('6. Module 1 Readiness'!$Y41="","",IF('6. Module 1 Readiness'!$Y41="Agree",'4. HIDE Calc Module 2_1'!$C$28,'4. HIDE Calc Module 2_1'!$E$28)))</f>
        <v/>
      </c>
      <c r="B448" s="607" t="str">
        <f>IF(A448=0,"",A448)</f>
        <v/>
      </c>
      <c r="C448" s="607" t="str">
        <f>IF('6. Module 1 Readiness'!$Y41="N/A","N/A",IF('6. Module 1 Readiness'!$Y41="","",IF('6. Module 1 Readiness'!$Y41="Agree",'4. HIDE Calc Module 2_1'!$D$28,'4. HIDE Calc Module 2_1'!$F$28)))</f>
        <v/>
      </c>
      <c r="D448" s="607" t="str">
        <f>IF(C448=0,"",C448)</f>
        <v/>
      </c>
      <c r="E448" s="602" t="str">
        <f>IF(AND('6. Module 1 Readiness'!$Y41="Agree",'6. Module 1 Readiness'!$Z$23="Red"),$F448,IF(AND('6. Module 1 Readiness'!$Y41="Disagree",'6. Module 1 Readiness'!$Z$23="Red"),$G448,IF(AND('6. Module 1 Readiness'!$Y41="Agree",'6. Module 1 Readiness'!$Z$23="Yellow"),$H448,IF(AND('6. Module 1 Readiness'!$Y41="Disagree",'6. Module 1 Readiness'!$Z$23="Yellow"),$I448,IF(AND('6. Module 1 Readiness'!$Y41="Agree",'6. Module 1 Readiness'!$Z$23="Green"),$J448,IF(AND('6. Module 1 Readiness'!$Y41="Disagree",'6. Module 1 Readiness'!$Z$23="Green"),$K448,IF('6. Module 1 Readiness'!$Y41="N/A","",IF('6. Module 1 Readiness'!$Y41="",""))))))))</f>
        <v/>
      </c>
      <c r="F448" s="602">
        <v>2</v>
      </c>
      <c r="G448" s="602">
        <v>1</v>
      </c>
      <c r="H448" s="602">
        <v>3</v>
      </c>
      <c r="I448" s="602">
        <v>3</v>
      </c>
      <c r="J448" s="602">
        <v>3</v>
      </c>
      <c r="K448" s="602">
        <v>2</v>
      </c>
    </row>
    <row r="449" spans="1:11" ht="15">
      <c r="A449" s="606" t="str">
        <f>IF('6. Module 1 Readiness'!$Y42="N/A","N/A",IF('6. Module 1 Readiness'!$Y42="","",IF('6. Module 1 Readiness'!$Y42="Agree",'4. HIDE Calc Module 2_1'!$C$29,'4. HIDE Calc Module 2_1'!$E$29)))</f>
        <v/>
      </c>
      <c r="B449" s="607" t="str">
        <f>IF(A449=0,"",A449)</f>
        <v/>
      </c>
      <c r="C449" s="607" t="str">
        <f>IF('6. Module 1 Readiness'!$Y42="N/A","N/A",IF('6. Module 1 Readiness'!$Y42="","",IF('6. Module 1 Readiness'!$Y42="Agree",'4. HIDE Calc Module 2_1'!$D$29,'4. HIDE Calc Module 2_1'!$F$29)))</f>
        <v/>
      </c>
      <c r="D449" s="607" t="str">
        <f>IF(C449=0,"",C449)</f>
        <v/>
      </c>
      <c r="E449" s="616" t="str">
        <f>IF(AND('6. Module 1 Readiness'!$Y42="Agree",'6. Module 1 Readiness'!$Z$23="Red"),$F449,IF(AND('6. Module 1 Readiness'!$Y42="Disagree",'6. Module 1 Readiness'!$Z$23="Red"),$G449,IF(AND('6. Module 1 Readiness'!$Y42="Agree",'6. Module 1 Readiness'!$Z$23="Yellow"),$H449,IF(AND('6. Module 1 Readiness'!$Y42="Disagree",'6. Module 1 Readiness'!$Z$23="Yellow"),$I449,IF(AND('6. Module 1 Readiness'!$Y42="Agree",'6. Module 1 Readiness'!$Z$23="Green"),$J449,IF(AND('6. Module 1 Readiness'!$Y42="Disagree",'6. Module 1 Readiness'!$Z$23="Green"),$K449,IF('6. Module 1 Readiness'!$Y42="N/A","",IF('6. Module 1 Readiness'!$Y42="",""))))))))</f>
        <v/>
      </c>
      <c r="F449" s="616">
        <v>1</v>
      </c>
      <c r="G449" s="616">
        <v>2</v>
      </c>
      <c r="H449" s="616">
        <v>1</v>
      </c>
      <c r="I449" s="616">
        <v>2</v>
      </c>
      <c r="J449" s="616">
        <v>1</v>
      </c>
      <c r="K449" s="616">
        <v>3</v>
      </c>
    </row>
    <row r="450" spans="1:11" ht="15">
      <c r="A450" s="606" t="str">
        <f>IF('6. Module 1 Readiness'!$Y43="N/A","N/A",IF('6. Module 1 Readiness'!$Y43="","",IF('6. Module 1 Readiness'!$Y43="Agree",'4. HIDE Calc Module 2_1'!$C$30,'4. HIDE Calc Module 2_1'!$E$30)))</f>
        <v/>
      </c>
      <c r="B450" s="607" t="str">
        <f>IF(A450=0,"",A450)</f>
        <v/>
      </c>
      <c r="C450" s="607" t="str">
        <f>IF('6. Module 1 Readiness'!$Y43="N/A","N/A",IF('6. Module 1 Readiness'!$Y43="","",IF('6. Module 1 Readiness'!$Y43="Agree",'4. HIDE Calc Module 2_1'!$D$30,'4. HIDE Calc Module 2_1'!$F$30)))</f>
        <v/>
      </c>
      <c r="D450" s="607" t="str">
        <f>IF(C450=0,"",C450)</f>
        <v/>
      </c>
      <c r="E450" s="602" t="str">
        <f>IF(AND('6. Module 1 Readiness'!$Y43="Agree",'6. Module 1 Readiness'!$Z$23="Red"),$F450,IF(AND('6. Module 1 Readiness'!$Y43="Disagree",'6. Module 1 Readiness'!$Z$23="Red"),$G450,IF(AND('6. Module 1 Readiness'!$Y43="Agree",'6. Module 1 Readiness'!$Z$23="Yellow"),$H450,IF(AND('6. Module 1 Readiness'!$Y43="Disagree",'6. Module 1 Readiness'!$Z$23="Yellow"),$I450,IF(AND('6. Module 1 Readiness'!$Y43="Agree",'6. Module 1 Readiness'!$Z$23="Green"),$J450,IF(AND('6. Module 1 Readiness'!$Y43="Disagree",'6. Module 1 Readiness'!$Z$23="Green"),$K450,IF('6. Module 1 Readiness'!$Y43="N/A","",IF('6. Module 1 Readiness'!$Y43="",""))))))))</f>
        <v/>
      </c>
      <c r="F450" s="602">
        <v>2</v>
      </c>
      <c r="G450" s="602">
        <v>2</v>
      </c>
      <c r="H450" s="602">
        <v>2</v>
      </c>
      <c r="I450" s="602">
        <v>3</v>
      </c>
      <c r="J450" s="602">
        <v>3</v>
      </c>
      <c r="K450" s="602">
        <v>3</v>
      </c>
    </row>
    <row r="451" spans="1:11" ht="15">
      <c r="A451" s="91"/>
      <c r="B451" s="91"/>
      <c r="C451" s="93"/>
      <c r="D451" s="91"/>
      <c r="E451" s="92"/>
      <c r="F451" s="91"/>
      <c r="G451" s="91"/>
      <c r="H451" s="91"/>
      <c r="I451" s="91"/>
      <c r="J451" s="91"/>
      <c r="K451" s="91"/>
    </row>
    <row r="452" spans="1:11" ht="15.75">
      <c r="A452" s="593" t="s">
        <v>42</v>
      </c>
      <c r="B452" s="593" t="s">
        <v>43</v>
      </c>
      <c r="C452" s="594" t="s">
        <v>42</v>
      </c>
      <c r="D452" s="593" t="s">
        <v>44</v>
      </c>
      <c r="E452" s="610"/>
      <c r="F452" s="610"/>
      <c r="G452" s="610"/>
      <c r="H452" s="610"/>
      <c r="I452" s="610"/>
      <c r="J452" s="610"/>
      <c r="K452" s="610"/>
    </row>
    <row r="453" spans="1:11" ht="15">
      <c r="A453" s="606" t="str">
        <f>IF('6. Module 1 Readiness'!$Y46="N/A","N/A",IF('6. Module 1 Readiness'!$Y46="","",IF('6. Module 1 Readiness'!$Y46="Agree",'4. HIDE Calc Module 2_1'!$C$32,'4. HIDE Calc Module 2_1'!$E$32)))</f>
        <v/>
      </c>
      <c r="B453" s="607" t="str">
        <f>IF(A453=0,"",A453)</f>
        <v/>
      </c>
      <c r="C453" s="607" t="str">
        <f>IF('6. Module 1 Readiness'!$Y46="N/A","N/A",IF('6. Module 1 Readiness'!$Y46="","",IF('6. Module 1 Readiness'!$Y46="Agree",'4. HIDE Calc Module 2_1'!$D$32,'4. HIDE Calc Module 2_1'!$F$32)))</f>
        <v/>
      </c>
      <c r="D453" s="607" t="str">
        <f>IF(C453=0,"",C453)</f>
        <v/>
      </c>
      <c r="E453" s="616" t="str">
        <f>IF(AND('6. Module 1 Readiness'!$Y46="Agree",'6. Module 1 Readiness'!$Z$23="Red"),$F453,IF(AND('6. Module 1 Readiness'!$Y46="Disagree",'6. Module 1 Readiness'!$Z$23="Red"),$G453,IF(AND('6. Module 1 Readiness'!$Y46="Agree",'6. Module 1 Readiness'!$Z$23="Yellow"),$H453,IF(AND('6. Module 1 Readiness'!$Y46="Disagree",'6. Module 1 Readiness'!$Z$23="Yellow"),$I453,IF(AND('6. Module 1 Readiness'!$Y46="Agree",'6. Module 1 Readiness'!$Z$23="Green"),$J453,IF(AND('6. Module 1 Readiness'!$Y46="Disagree",'6. Module 1 Readiness'!$Z$23="Green"),$K453,IF('6. Module 1 Readiness'!$Y46="N/A","",IF('6. Module 1 Readiness'!$Y46="",""))))))))</f>
        <v/>
      </c>
      <c r="F453" s="616">
        <v>1</v>
      </c>
      <c r="G453" s="616">
        <v>1</v>
      </c>
      <c r="H453" s="616">
        <v>2</v>
      </c>
      <c r="I453" s="616">
        <v>1</v>
      </c>
      <c r="J453" s="616">
        <v>3</v>
      </c>
      <c r="K453" s="616">
        <v>2</v>
      </c>
    </row>
    <row r="454" spans="1:11" ht="15">
      <c r="A454" s="606" t="str">
        <f>IF('6. Module 1 Readiness'!$Y47="N/A","N/A",IF('6. Module 1 Readiness'!$Y47="","",IF('6. Module 1 Readiness'!$Y47="Agree",'4. HIDE Calc Module 2_1'!$C$33,'4. HIDE Calc Module 2_1'!$E$33)))</f>
        <v/>
      </c>
      <c r="B454" s="607" t="str">
        <f>IF(A454=0,"",A454)</f>
        <v/>
      </c>
      <c r="C454" s="607" t="str">
        <f>IF('6. Module 1 Readiness'!$Y47="N/A","N/A",IF('6. Module 1 Readiness'!$Y47="","",IF('6. Module 1 Readiness'!$Y47="Agree",'4. HIDE Calc Module 2_1'!$D$33,'4. HIDE Calc Module 2_1'!$F$33)))</f>
        <v/>
      </c>
      <c r="D454" s="607" t="str">
        <f>IF(C454=0,"",C454)</f>
        <v/>
      </c>
      <c r="E454" s="602" t="str">
        <f>IF(AND('6. Module 1 Readiness'!$Y47="Agree",'6. Module 1 Readiness'!$Z$23="Red"),$F454,IF(AND('6. Module 1 Readiness'!$Y47="Disagree",'6. Module 1 Readiness'!$Z$23="Red"),$G454,IF(AND('6. Module 1 Readiness'!$Y47="Agree",'6. Module 1 Readiness'!$Z$23="Yellow"),$H454,IF(AND('6. Module 1 Readiness'!$Y47="Disagree",'6. Module 1 Readiness'!$Z$23="Yellow"),$I454,IF(AND('6. Module 1 Readiness'!$Y47="Agree",'6. Module 1 Readiness'!$Z$23="Green"),$J454,IF(AND('6. Module 1 Readiness'!$Y47="Disagree",'6. Module 1 Readiness'!$Z$23="Green"),$K454,IF('6. Module 1 Readiness'!$Y47="N/A","",IF('6. Module 1 Readiness'!$Y47="",""))))))))</f>
        <v/>
      </c>
      <c r="F454" s="602">
        <v>2</v>
      </c>
      <c r="G454" s="602">
        <v>1</v>
      </c>
      <c r="H454" s="602">
        <v>2</v>
      </c>
      <c r="I454" s="602">
        <v>1</v>
      </c>
      <c r="J454" s="602">
        <v>3</v>
      </c>
      <c r="K454" s="602">
        <v>2</v>
      </c>
    </row>
    <row r="455" spans="1:11" ht="15">
      <c r="A455" s="606" t="str">
        <f>IF('6. Module 1 Readiness'!$Y48="N/A","N/A",IF('6. Module 1 Readiness'!$Y48="","",IF('6. Module 1 Readiness'!$Y48="Agree",'4. HIDE Calc Module 2_1'!$C$34,'4. HIDE Calc Module 2_1'!$E$34)))</f>
        <v/>
      </c>
      <c r="B455" s="607" t="str">
        <f>IF(A455=0,"",A455)</f>
        <v/>
      </c>
      <c r="C455" s="607" t="str">
        <f>IF('6. Module 1 Readiness'!$Y48="N/A","N/A",IF('6. Module 1 Readiness'!$Y48="","",IF('6. Module 1 Readiness'!$Y48="Agree",'4. HIDE Calc Module 2_1'!$D$34,'4. HIDE Calc Module 2_1'!$F$34)))</f>
        <v/>
      </c>
      <c r="D455" s="607" t="str">
        <f>IF(C455=0,"",C455)</f>
        <v/>
      </c>
      <c r="E455" s="616" t="str">
        <f>IF(AND('6. Module 1 Readiness'!$Y48="Agree",'6. Module 1 Readiness'!$Z$23="Red"),$F455,IF(AND('6. Module 1 Readiness'!$Y48="Disagree",'6. Module 1 Readiness'!$Z$23="Red"),$G455,IF(AND('6. Module 1 Readiness'!$Y48="Agree",'6. Module 1 Readiness'!$Z$23="Yellow"),$H455,IF(AND('6. Module 1 Readiness'!$Y48="Disagree",'6. Module 1 Readiness'!$Z$23="Yellow"),$I455,IF(AND('6. Module 1 Readiness'!$Y48="Agree",'6. Module 1 Readiness'!$Z$23="Green"),$J455,IF(AND('6. Module 1 Readiness'!$Y48="Disagree",'6. Module 1 Readiness'!$Z$23="Green"),$K455,IF('6. Module 1 Readiness'!$Y48="N/A","",IF('6. Module 1 Readiness'!$Y48="",""))))))))</f>
        <v/>
      </c>
      <c r="F455" s="616">
        <v>2</v>
      </c>
      <c r="G455" s="616">
        <v>1</v>
      </c>
      <c r="H455" s="616">
        <v>3</v>
      </c>
      <c r="I455" s="616">
        <v>1</v>
      </c>
      <c r="J455" s="616">
        <v>3</v>
      </c>
      <c r="K455" s="616">
        <v>1</v>
      </c>
    </row>
    <row r="456" spans="1:11" ht="15">
      <c r="A456" s="606" t="str">
        <f>IF('6. Module 1 Readiness'!$Y49="N/A","N/A",IF('6. Module 1 Readiness'!$Y49="","",IF('6. Module 1 Readiness'!$Y49="Agree",'4. HIDE Calc Module 2_1'!$C$35,'4. HIDE Calc Module 2_1'!$E$35)))</f>
        <v/>
      </c>
      <c r="B456" s="607" t="str">
        <f>IF(A456=0,"",A456)</f>
        <v/>
      </c>
      <c r="C456" s="607" t="str">
        <f>IF('6. Module 1 Readiness'!$Y49="N/A","N/A",IF('6. Module 1 Readiness'!$Y49="","",IF('6. Module 1 Readiness'!$Y49="Agree",'4. HIDE Calc Module 2_1'!$D$35,'4. HIDE Calc Module 2_1'!$F$35)))</f>
        <v/>
      </c>
      <c r="D456" s="607" t="str">
        <f>IF(C456=0,"",C456)</f>
        <v/>
      </c>
      <c r="E456" s="602" t="str">
        <f>IF(AND('6. Module 1 Readiness'!$Y49="Agree",'6. Module 1 Readiness'!$Z$23="Red"),$F456,IF(AND('6. Module 1 Readiness'!$Y49="Disagree",'6. Module 1 Readiness'!$Z$23="Red"),$G456,IF(AND('6. Module 1 Readiness'!$Y49="Agree",'6. Module 1 Readiness'!$Z$23="Yellow"),$H456,IF(AND('6. Module 1 Readiness'!$Y49="Disagree",'6. Module 1 Readiness'!$Z$23="Yellow"),$I456,IF(AND('6. Module 1 Readiness'!$Y49="Agree",'6. Module 1 Readiness'!$Z$23="Green"),$J456,IF(AND('6. Module 1 Readiness'!$Y49="Disagree",'6. Module 1 Readiness'!$Z$23="Green"),$K456,IF('6. Module 1 Readiness'!$Y49="N/A","",IF('6. Module 1 Readiness'!$Y49="",""))))))))</f>
        <v/>
      </c>
      <c r="F456" s="602">
        <v>1</v>
      </c>
      <c r="G456" s="602">
        <v>2</v>
      </c>
      <c r="H456" s="602">
        <v>1</v>
      </c>
      <c r="I456" s="602">
        <v>3</v>
      </c>
      <c r="J456" s="602">
        <v>1</v>
      </c>
      <c r="K456" s="602">
        <v>3</v>
      </c>
    </row>
    <row r="457" spans="1:11" ht="15">
      <c r="A457" s="606" t="str">
        <f>IF('6. Module 1 Readiness'!$Y50="N/A","N/A",IF('6. Module 1 Readiness'!$Y50="","",IF('6. Module 1 Readiness'!$Y50="Agree",'4. HIDE Calc Module 2_1'!$C$36,'4. HIDE Calc Module 2_1'!$E$36)))</f>
        <v/>
      </c>
      <c r="B457" s="607" t="str">
        <f>IF(A457=0,"",A457)</f>
        <v/>
      </c>
      <c r="C457" s="607" t="str">
        <f>IF('6. Module 1 Readiness'!$Y50="N/A","N/A",IF('6. Module 1 Readiness'!$Y50="","",IF('6. Module 1 Readiness'!$Y50="Agree",'4. HIDE Calc Module 2_1'!$D$36,'4. HIDE Calc Module 2_1'!$F$36)))</f>
        <v/>
      </c>
      <c r="D457" s="607" t="str">
        <f>IF(C457=0,"",C457)</f>
        <v/>
      </c>
      <c r="E457" s="616" t="str">
        <f>IF(AND('6. Module 1 Readiness'!$Y50="Agree",'6. Module 1 Readiness'!$Z$23="Red"),$F457,IF(AND('6. Module 1 Readiness'!$Y50="Disagree",'6. Module 1 Readiness'!$Z$23="Red"),$G457,IF(AND('6. Module 1 Readiness'!$Y50="Agree",'6. Module 1 Readiness'!$Z$23="Yellow"),$H457,IF(AND('6. Module 1 Readiness'!$Y50="Disagree",'6. Module 1 Readiness'!$Z$23="Yellow"),$I457,IF(AND('6. Module 1 Readiness'!$Y50="Agree",'6. Module 1 Readiness'!$Z$23="Green"),$J457,IF(AND('6. Module 1 Readiness'!$Y50="Disagree",'6. Module 1 Readiness'!$Z$23="Green"),$K457,IF('6. Module 1 Readiness'!$Y50="N/A","",IF('6. Module 1 Readiness'!$Y50="",""))))))))</f>
        <v/>
      </c>
      <c r="F457" s="616">
        <v>2</v>
      </c>
      <c r="G457" s="616">
        <v>1</v>
      </c>
      <c r="H457" s="616">
        <v>2</v>
      </c>
      <c r="I457" s="616">
        <v>1</v>
      </c>
      <c r="J457" s="616">
        <v>3</v>
      </c>
      <c r="K457" s="616">
        <v>2</v>
      </c>
    </row>
    <row r="459" spans="1:11" ht="15.75">
      <c r="A459" s="593" t="s">
        <v>42</v>
      </c>
      <c r="B459" s="593" t="s">
        <v>43</v>
      </c>
      <c r="C459" s="594" t="s">
        <v>42</v>
      </c>
      <c r="D459" s="593" t="s">
        <v>44</v>
      </c>
      <c r="E459" s="595" t="s">
        <v>386</v>
      </c>
      <c r="F459" s="595" t="s">
        <v>387</v>
      </c>
      <c r="G459" s="595" t="s">
        <v>388</v>
      </c>
      <c r="H459" s="595" t="s">
        <v>389</v>
      </c>
      <c r="I459" s="595" t="s">
        <v>390</v>
      </c>
      <c r="J459" s="595" t="s">
        <v>391</v>
      </c>
      <c r="K459" s="595" t="s">
        <v>392</v>
      </c>
    </row>
    <row r="460" spans="1:11" ht="14.25">
      <c r="A460" s="607" t="str">
        <f>IF('6. Module 1 Readiness'!$Y$53="N/A","N/A",IF('6. Module 1 Readiness'!$Y$53="","",IF('6. Module 1 Readiness'!$Y$53="Agree",'4. HIDE Calc Module 2_1'!$C$39,'4. HIDE Calc Module 2_1'!$E$39)))</f>
        <v/>
      </c>
      <c r="B460" s="607" t="str">
        <f>IF(A460=0,"",A460)</f>
        <v/>
      </c>
      <c r="C460" s="607" t="str">
        <f>IF('6. Module 1 Readiness'!$Y$53="N/A","N/A",IF('6. Module 1 Readiness'!$Y$53="","",IF('6. Module 1 Readiness'!$Y$53="Agree",'4. HIDE Calc Module 2_1'!$D$39,'4. HIDE Calc Module 2_1'!$F$39)))</f>
        <v/>
      </c>
      <c r="D460" s="607" t="str">
        <f>IF(C460=0,"",C460)</f>
        <v/>
      </c>
      <c r="E460" s="608" t="str">
        <f>IF(AND('6. Module 1 Readiness'!$Y$53="Agree",'6. Module 1 Readiness'!$Z$23="Red"),$F460,IF(AND('6. Module 1 Readiness'!$Y$53="Disagree",'6. Module 1 Readiness'!$Z$23="Red"),$G460,IF(AND('6. Module 1 Readiness'!$Y$53="Agree",'6. Module 1 Readiness'!$Z$23="Yellow"),$H460,IF(AND('6. Module 1 Readiness'!$Y$53="Disagree",'6. Module 1 Readiness'!$Z$23="Yellow"),$I460,IF(AND('6. Module 1 Readiness'!$Y$53="Agree",'6. Module 1 Readiness'!$Z$23="Green"),$J460,IF(AND('6. Module 1 Readiness'!$Y$53="Disagree",'6. Module 1 Readiness'!$Z$23="Green"),$K460,IF('6. Module 1 Readiness'!$Y$53="N/A","",IF('6. Module 1 Readiness'!$Y$53="",""))))))))</f>
        <v/>
      </c>
      <c r="F460" s="608">
        <v>2</v>
      </c>
      <c r="G460" s="608">
        <v>1</v>
      </c>
      <c r="H460" s="608">
        <v>2</v>
      </c>
      <c r="I460" s="608">
        <v>1</v>
      </c>
      <c r="J460" s="608">
        <v>3</v>
      </c>
      <c r="K460" s="608">
        <v>2</v>
      </c>
    </row>
    <row r="461" spans="1:11" ht="14.25">
      <c r="A461" s="607" t="str">
        <f>IF('6. Module 1 Readiness'!$Y$54="N/A","N/A",IF('6. Module 1 Readiness'!$Y$54="","",IF('6. Module 1 Readiness'!$Y$54="Agree",'4. HIDE Calc Module 2_1'!$C$40,'4. HIDE Calc Module 2_1'!$E$40)))</f>
        <v/>
      </c>
      <c r="B461" s="607" t="str">
        <f>IF(A461=0,"",A461)</f>
        <v/>
      </c>
      <c r="C461" s="607" t="str">
        <f>IF('6. Module 1 Readiness'!$Y$54="N/A","N/A",IF('6. Module 1 Readiness'!$Y$54="","",IF('6. Module 1 Readiness'!$Y$54="Agree",'4. HIDE Calc Module 2_1'!$D$40,'4. HIDE Calc Module 2_1'!$F$40)))</f>
        <v/>
      </c>
      <c r="D461" s="607" t="str">
        <f>IF(C461=0,"",C461)</f>
        <v/>
      </c>
      <c r="E461" s="608" t="str">
        <f>IF(AND('6. Module 1 Readiness'!$Y$54="Agree",'6. Module 1 Readiness'!$Z$23="Red"),$F461,IF(AND('6. Module 1 Readiness'!$Y$54="Disagree",'6. Module 1 Readiness'!$Z$23="Red"),$G461,IF(AND('6. Module 1 Readiness'!$Y$54="Agree",'6. Module 1 Readiness'!$Z$23="Yellow"),$H461,IF(AND('6. Module 1 Readiness'!$Y$54="Disagree",'6. Module 1 Readiness'!$Z$23="Yellow"),$I461,IF(AND('6. Module 1 Readiness'!$Y$54="Agree",'6. Module 1 Readiness'!$Z$23="Green"),$J461,IF(AND('6. Module 1 Readiness'!$Y$54="Disagree",'6. Module 1 Readiness'!$Z$23="Green"),$K461,IF('6. Module 1 Readiness'!$Y$54="N/A","",IF('6. Module 1 Readiness'!$Y$54="",""))))))))</f>
        <v/>
      </c>
      <c r="F461" s="609">
        <v>1</v>
      </c>
      <c r="G461" s="609">
        <v>1</v>
      </c>
      <c r="H461" s="609">
        <v>2</v>
      </c>
      <c r="I461" s="609">
        <v>2</v>
      </c>
      <c r="J461" s="609">
        <v>3</v>
      </c>
      <c r="K461" s="609">
        <v>2</v>
      </c>
    </row>
    <row r="462" spans="1:11" ht="14.25">
      <c r="A462" s="607" t="str">
        <f>IF('6. Module 1 Readiness'!$Y$55="N/A","N/A",IF('6. Module 1 Readiness'!$Y$55="","",IF('6. Module 1 Readiness'!$Y$55="Agree",'4. HIDE Calc Module 2_1'!$C$41,'4. HIDE Calc Module 2_1'!$E$41)))</f>
        <v/>
      </c>
      <c r="B462" s="607" t="str">
        <f>IF(A462=0,"",A462)</f>
        <v/>
      </c>
      <c r="C462" s="607" t="str">
        <f>IF('6. Module 1 Readiness'!$Y$55="N/A","N/A",IF('6. Module 1 Readiness'!$Y$55="","",IF('6. Module 1 Readiness'!$Y$55="Agree",'4. HIDE Calc Module 2_1'!$D$41,'4. HIDE Calc Module 2_1'!$F$41)))</f>
        <v/>
      </c>
      <c r="D462" s="607" t="str">
        <f>IF(C462=0,"",C462)</f>
        <v/>
      </c>
      <c r="E462" s="608" t="str">
        <f>IF(AND('6. Module 1 Readiness'!$Y$55="Agree",'6. Module 1 Readiness'!$Z$23="Red"),$F462,IF(AND('6. Module 1 Readiness'!$Y$55="Disagree",'6. Module 1 Readiness'!$Z$23="Red"),$G462,IF(AND('6. Module 1 Readiness'!$Y$55="Agree",'6. Module 1 Readiness'!$Z$23="Yellow"),$H462,IF(AND('6. Module 1 Readiness'!$Y$55="Disagree",'6. Module 1 Readiness'!$Z$23="Yellow"),$I462,IF(AND('6. Module 1 Readiness'!$Y$55="Agree",'6. Module 1 Readiness'!$Z$23="Green"),$J462,IF(AND('6. Module 1 Readiness'!$Y$55="Disagree",'6. Module 1 Readiness'!$Z$23="Green"),$K462,IF('6. Module 1 Readiness'!$Y$55="N/A","",IF('6. Module 1 Readiness'!$Y$55="",""))))))))</f>
        <v/>
      </c>
      <c r="F462" s="608">
        <v>2</v>
      </c>
      <c r="G462" s="608">
        <v>1</v>
      </c>
      <c r="H462" s="608">
        <v>2</v>
      </c>
      <c r="I462" s="608">
        <v>2</v>
      </c>
      <c r="J462" s="608">
        <v>3</v>
      </c>
      <c r="K462" s="608">
        <v>2</v>
      </c>
    </row>
    <row r="465" spans="1:11">
      <c r="A465" s="296" t="s">
        <v>385</v>
      </c>
      <c r="B465" s="296">
        <f>B420+1</f>
        <v>11</v>
      </c>
      <c r="C465" s="297"/>
      <c r="D465" s="296"/>
      <c r="E465" s="296"/>
      <c r="F465" s="296"/>
      <c r="G465" s="296"/>
      <c r="H465" s="296"/>
      <c r="I465" s="296"/>
      <c r="J465" s="296"/>
      <c r="K465" s="296"/>
    </row>
    <row r="466" spans="1:11" ht="15.75">
      <c r="A466" s="593" t="s">
        <v>42</v>
      </c>
      <c r="B466" s="593" t="s">
        <v>43</v>
      </c>
      <c r="C466" s="594" t="s">
        <v>42</v>
      </c>
      <c r="D466" s="593" t="s">
        <v>44</v>
      </c>
      <c r="E466" s="595"/>
      <c r="F466" s="595"/>
      <c r="G466" s="595"/>
      <c r="H466" s="595"/>
      <c r="I466" s="595"/>
      <c r="J466" s="595"/>
      <c r="K466" s="595"/>
    </row>
    <row r="467" spans="1:11" ht="15">
      <c r="A467" s="611"/>
      <c r="B467" s="611"/>
      <c r="C467" s="612"/>
      <c r="D467" s="611"/>
      <c r="E467" s="613"/>
      <c r="F467" s="613"/>
      <c r="G467" s="613"/>
      <c r="H467" s="613"/>
      <c r="I467" s="613"/>
      <c r="J467" s="613"/>
      <c r="K467" s="613"/>
    </row>
    <row r="468" spans="1:11" ht="15">
      <c r="A468" s="596"/>
      <c r="B468" s="596"/>
      <c r="C468" s="597"/>
      <c r="D468" s="596"/>
      <c r="E468" s="614"/>
      <c r="F468" s="614"/>
      <c r="G468" s="614"/>
      <c r="H468" s="614"/>
      <c r="I468" s="614"/>
      <c r="J468" s="614"/>
      <c r="K468" s="599" t="b">
        <f>IF('6. Module 1 Readiness'!$AB$20="Red",3,IF('6. Module 1 Readiness'!$AB$20="Yellow",2,IF('6. Module 1 Readiness'!$AB$20="Green",1)))</f>
        <v>0</v>
      </c>
    </row>
    <row r="469" spans="1:11" ht="15">
      <c r="A469" s="596"/>
      <c r="B469" s="596"/>
      <c r="C469" s="597"/>
      <c r="D469" s="596"/>
      <c r="E469" s="614"/>
      <c r="F469" s="614"/>
      <c r="G469" s="614"/>
      <c r="H469" s="614"/>
      <c r="I469" s="614"/>
      <c r="J469" s="614"/>
      <c r="K469" s="599" t="b">
        <f>IF('6. Module 1 Readiness'!$AB$21="Red",3,IF('6. Module 1 Readiness'!$AB$21="Yellow",2,IF('6. Module 1 Readiness'!$AB$21="Green",1)))</f>
        <v>0</v>
      </c>
    </row>
    <row r="470" spans="1:11" ht="15">
      <c r="A470" s="596"/>
      <c r="B470" s="596"/>
      <c r="C470" s="597"/>
      <c r="D470" s="596"/>
      <c r="E470" s="614"/>
      <c r="F470" s="614"/>
      <c r="G470" s="614"/>
      <c r="H470" s="614"/>
      <c r="I470" s="614"/>
      <c r="J470" s="614"/>
      <c r="K470" s="599" t="b">
        <f>IF('6. Module 1 Readiness'!$AB$22="Red",3,IF('6. Module 1 Readiness'!$AB$22="Yellow",2,IF('6. Module 1 Readiness'!$AB$22="Green",1)))</f>
        <v>0</v>
      </c>
    </row>
    <row r="471" spans="1:11" ht="15">
      <c r="A471" s="600" t="str">
        <f>IF('6. Module 1 Readiness'!$AA$23="","",IF('6. Module 1 Readiness'!$AA$23="Important",'4. HIDE Calc Module 2_1'!$C$6,IF('6. Module 1 Readiness'!$AA$23="Serious",'4. HIDE Calc Module 2_1'!$C$7,IF('6. Module 1 Readiness'!$AA$23="Severe",'4. HIDE Calc Module 2_1'!$C$8))))</f>
        <v/>
      </c>
      <c r="B471" s="601" t="str">
        <f>IF(A471=0,"",A471)</f>
        <v/>
      </c>
      <c r="C471" s="601" t="str">
        <f>IF('6. Module 1 Readiness'!$AA$23="","",IF('6. Module 1 Readiness'!$AA$23="Important",'4. HIDE Calc Module 2_1'!$D$6,IF('6. Module 1 Readiness'!$AA$23="Serious",'4. HIDE Calc Module 2_1'!$D$7,IF('6. Module 1 Readiness'!$AA$23="Severe",'4. HIDE Calc Module 2_1'!$D$8))))</f>
        <v/>
      </c>
      <c r="D471" s="601" t="str">
        <f>IF(C471=0,"",C471)</f>
        <v/>
      </c>
      <c r="E471" s="615"/>
      <c r="F471" s="615"/>
      <c r="G471" s="615"/>
      <c r="H471" s="615"/>
      <c r="I471" s="615"/>
      <c r="J471" s="615"/>
      <c r="K471" s="602">
        <f>MAX($K468:$K470)</f>
        <v>0</v>
      </c>
    </row>
    <row r="472" spans="1:11" ht="15">
      <c r="A472" s="603"/>
      <c r="B472" s="603"/>
      <c r="C472" s="603"/>
      <c r="D472" s="604"/>
      <c r="E472" s="605"/>
      <c r="F472" s="605"/>
      <c r="G472" s="605"/>
      <c r="H472" s="605"/>
      <c r="I472" s="605"/>
      <c r="J472" s="605"/>
      <c r="K472" s="605"/>
    </row>
    <row r="473" spans="1:11" ht="15">
      <c r="A473" s="94"/>
      <c r="B473" s="94"/>
      <c r="C473" s="94"/>
      <c r="D473" s="100"/>
      <c r="E473" s="99"/>
      <c r="F473" s="99"/>
      <c r="G473" s="99"/>
      <c r="H473" s="99"/>
      <c r="I473" s="99"/>
      <c r="J473" s="99"/>
      <c r="K473" s="99"/>
    </row>
    <row r="474" spans="1:11" ht="15">
      <c r="A474" s="94"/>
      <c r="B474" s="94"/>
      <c r="C474" s="94"/>
      <c r="D474" s="100"/>
      <c r="E474" s="99"/>
      <c r="F474" s="99"/>
      <c r="G474" s="99"/>
      <c r="H474" s="99"/>
      <c r="I474" s="99"/>
      <c r="J474" s="99"/>
      <c r="K474" s="99"/>
    </row>
    <row r="475" spans="1:11" ht="15">
      <c r="A475" s="98"/>
      <c r="B475" s="98"/>
      <c r="C475" s="98"/>
      <c r="D475" s="97"/>
      <c r="E475" s="96"/>
      <c r="F475" s="96"/>
      <c r="G475" s="96"/>
      <c r="H475" s="96"/>
      <c r="I475" s="96"/>
      <c r="J475" s="96"/>
      <c r="K475" s="96"/>
    </row>
    <row r="476" spans="1:11" ht="14.25">
      <c r="A476" s="91"/>
      <c r="B476" s="91"/>
      <c r="C476" s="93"/>
      <c r="D476" s="91"/>
      <c r="E476" s="91"/>
      <c r="F476" s="91"/>
      <c r="G476" s="91"/>
      <c r="H476" s="91"/>
      <c r="I476" s="91"/>
      <c r="J476" s="91"/>
      <c r="K476" s="91"/>
    </row>
    <row r="477" spans="1:11" ht="15" customHeight="1">
      <c r="A477" s="593" t="s">
        <v>42</v>
      </c>
      <c r="B477" s="593" t="s">
        <v>43</v>
      </c>
      <c r="C477" s="594" t="s">
        <v>42</v>
      </c>
      <c r="D477" s="593" t="s">
        <v>44</v>
      </c>
      <c r="E477" s="595" t="s">
        <v>386</v>
      </c>
      <c r="F477" s="595" t="s">
        <v>387</v>
      </c>
      <c r="G477" s="595" t="s">
        <v>388</v>
      </c>
      <c r="H477" s="595" t="s">
        <v>389</v>
      </c>
      <c r="I477" s="595" t="s">
        <v>390</v>
      </c>
      <c r="J477" s="595" t="s">
        <v>391</v>
      </c>
      <c r="K477" s="595" t="s">
        <v>392</v>
      </c>
    </row>
    <row r="478" spans="1:11" ht="15" customHeight="1">
      <c r="A478" s="606" t="str">
        <f>IF('6. Module 1 Readiness'!$AA$26="N/A","N/A",IF('6. Module 1 Readiness'!$AA$26="","",IF('6. Module 1 Readiness'!$AA$26="Agree",'4. HIDE Calc Module 2_1'!$C$15,'4. HIDE Calc Module 2_1'!$E$15)))</f>
        <v/>
      </c>
      <c r="B478" s="607" t="str">
        <f>IF(A478=0,"",A478)</f>
        <v/>
      </c>
      <c r="C478" s="607" t="str">
        <f>IF('6. Module 1 Readiness'!$AA$26="N/A","N/A",IF('6. Module 1 Readiness'!$AA$26="","",IF('6. Module 1 Readiness'!$AA$26="Agree",'4. HIDE Calc Module 2_1'!$D$15,'4. HIDE Calc Module 2_1'!$F$15)))</f>
        <v/>
      </c>
      <c r="D478" s="607" t="str">
        <f>IF(C478=0,"",C478)</f>
        <v/>
      </c>
      <c r="E478" s="616" t="str">
        <f>IF(AND('6. Module 1 Readiness'!$AA26="Agree",'6. Module 1 Readiness'!$AB$23="Red"),$F478,IF(AND('6. Module 1 Readiness'!$AA26="Disagree",'6. Module 1 Readiness'!$AB$23="Red"),$G478,IF(AND('6. Module 1 Readiness'!$AA26="Agree",'6. Module 1 Readiness'!$AB$23="Yellow"),$H478,IF(AND('6. Module 1 Readiness'!$AA26="Disagree",'6. Module 1 Readiness'!$AB$23="Yellow"),$I478,IF(AND('6. Module 1 Readiness'!$AA26="Agree",'6. Module 1 Readiness'!$AB$23="Green"),$J478,IF(AND('6. Module 1 Readiness'!$AA26="Disagree",'6. Module 1 Readiness'!$AB$23="Green"),$K478,IF('6. Module 1 Readiness'!$AA26="N/A","",IF('6. Module 1 Readiness'!$AA26="",""))))))))</f>
        <v/>
      </c>
      <c r="F478" s="616">
        <v>2</v>
      </c>
      <c r="G478" s="616">
        <v>1</v>
      </c>
      <c r="H478" s="616">
        <v>2</v>
      </c>
      <c r="I478" s="616">
        <v>1</v>
      </c>
      <c r="J478" s="616">
        <v>3</v>
      </c>
      <c r="K478" s="616">
        <v>2</v>
      </c>
    </row>
    <row r="479" spans="1:11" ht="15" customHeight="1">
      <c r="A479" s="606" t="str">
        <f>IF('6. Module 1 Readiness'!$AA27="N/A","N/A",IF('6. Module 1 Readiness'!$AA27="","",IF('6. Module 1 Readiness'!$AA27="Agree",'4. HIDE Calc Module 2_1'!$C16,'4. HIDE Calc Module 2_1'!$E16)))</f>
        <v/>
      </c>
      <c r="B479" s="607" t="str">
        <f>IF(A479=0,"",A479)</f>
        <v/>
      </c>
      <c r="C479" s="607" t="str">
        <f>IF('6. Module 1 Readiness'!$AA27="N/A","N/A",IF('6. Module 1 Readiness'!$AA27="","",IF('6. Module 1 Readiness'!$AA27="Agree",'4. HIDE Calc Module 2_1'!$D16,'4. HIDE Calc Module 2_1'!$F16)))</f>
        <v/>
      </c>
      <c r="D479" s="607" t="str">
        <f>IF(C479=0,"",C479)</f>
        <v/>
      </c>
      <c r="E479" s="616" t="str">
        <f>IF(AND('6. Module 1 Readiness'!$AA27="Agree",'6. Module 1 Readiness'!$AB$23="Red"),$F479,IF(AND('6. Module 1 Readiness'!$AA27="Disagree",'6. Module 1 Readiness'!$AB$23="Red"),$G479,IF(AND('6. Module 1 Readiness'!$AA27="Agree",'6. Module 1 Readiness'!$AB$23="Yellow"),$H479,IF(AND('6. Module 1 Readiness'!$AA27="Disagree",'6. Module 1 Readiness'!$AB$23="Yellow"),$I479,IF(AND('6. Module 1 Readiness'!$AA27="Agree",'6. Module 1 Readiness'!$AB$23="Green"),$J479,IF(AND('6. Module 1 Readiness'!$AA27="Disagree",'6. Module 1 Readiness'!$AB$23="Green"),$K479,IF('6. Module 1 Readiness'!$AA27="N/A","",IF('6. Module 1 Readiness'!$AA27="",""))))))))</f>
        <v/>
      </c>
      <c r="F479" s="602">
        <v>1</v>
      </c>
      <c r="G479" s="602">
        <v>1</v>
      </c>
      <c r="H479" s="602">
        <v>2</v>
      </c>
      <c r="I479" s="602">
        <v>2</v>
      </c>
      <c r="J479" s="602">
        <v>3</v>
      </c>
      <c r="K479" s="602">
        <v>2</v>
      </c>
    </row>
    <row r="480" spans="1:11" ht="15" customHeight="1">
      <c r="A480" s="606" t="str">
        <f>IF('6. Module 1 Readiness'!$AA28="N/A","N/A",IF('6. Module 1 Readiness'!$AA28="","",IF('6. Module 1 Readiness'!$AA28="Agree",'4. HIDE Calc Module 2_1'!$C17,'4. HIDE Calc Module 2_1'!$E17)))</f>
        <v/>
      </c>
      <c r="B480" s="607" t="str">
        <f>IF(A480=0,"",A480)</f>
        <v/>
      </c>
      <c r="C480" s="607" t="str">
        <f>IF('6. Module 1 Readiness'!$AA28="N/A","N/A",IF('6. Module 1 Readiness'!$AA28="","",IF('6. Module 1 Readiness'!$AA28="Agree",'4. HIDE Calc Module 2_1'!$D17,'4. HIDE Calc Module 2_1'!$F17)))</f>
        <v/>
      </c>
      <c r="D480" s="607" t="str">
        <f>IF(C480=0,"",C480)</f>
        <v/>
      </c>
      <c r="E480" s="616" t="str">
        <f>IF(AND('6. Module 1 Readiness'!$AA28="Agree",'6. Module 1 Readiness'!$AB$23="Red"),$F480,IF(AND('6. Module 1 Readiness'!$AA28="Disagree",'6. Module 1 Readiness'!$AB$23="Red"),$G480,IF(AND('6. Module 1 Readiness'!$AA28="Agree",'6. Module 1 Readiness'!$AB$23="Yellow"),$H480,IF(AND('6. Module 1 Readiness'!$AA28="Disagree",'6. Module 1 Readiness'!$AB$23="Yellow"),$I480,IF(AND('6. Module 1 Readiness'!$AA28="Agree",'6. Module 1 Readiness'!$AB$23="Green"),$J480,IF(AND('6. Module 1 Readiness'!$AA28="Disagree",'6. Module 1 Readiness'!$AB$23="Green"),$K480,IF('6. Module 1 Readiness'!$AA28="N/A","",IF('6. Module 1 Readiness'!$AA28="",""))))))))</f>
        <v/>
      </c>
      <c r="F480" s="616">
        <v>2</v>
      </c>
      <c r="G480" s="616">
        <v>1</v>
      </c>
      <c r="H480" s="616">
        <v>2</v>
      </c>
      <c r="I480" s="616">
        <v>2</v>
      </c>
      <c r="J480" s="616">
        <v>3</v>
      </c>
      <c r="K480" s="616">
        <v>2</v>
      </c>
    </row>
    <row r="481" spans="1:11" ht="15" customHeight="1">
      <c r="A481" s="606" t="str">
        <f>IF('6. Module 1 Readiness'!$AA29="N/A","N/A",IF('6. Module 1 Readiness'!$AA29="","",IF('6. Module 1 Readiness'!$AA29="Agree",'4. HIDE Calc Module 2_1'!$C18,'4. HIDE Calc Module 2_1'!$E18)))</f>
        <v/>
      </c>
      <c r="B481" s="607" t="str">
        <f>IF(A481=0,"",A481)</f>
        <v/>
      </c>
      <c r="C481" s="607" t="str">
        <f>IF('6. Module 1 Readiness'!$AA29="N/A","N/A",IF('6. Module 1 Readiness'!$AA29="","",IF('6. Module 1 Readiness'!$AA29="Agree",'4. HIDE Calc Module 2_1'!$D18,'4. HIDE Calc Module 2_1'!$F18)))</f>
        <v/>
      </c>
      <c r="D481" s="607" t="str">
        <f>IF(C481=0,"",C481)</f>
        <v/>
      </c>
      <c r="E481" s="616" t="str">
        <f>IF(AND('6. Module 1 Readiness'!$AA29="Agree",'6. Module 1 Readiness'!$AB$23="Red"),$F481,IF(AND('6. Module 1 Readiness'!$AA29="Disagree",'6. Module 1 Readiness'!$AB$23="Red"),$G481,IF(AND('6. Module 1 Readiness'!$AA29="Agree",'6. Module 1 Readiness'!$AB$23="Yellow"),$H481,IF(AND('6. Module 1 Readiness'!$AA29="Disagree",'6. Module 1 Readiness'!$AB$23="Yellow"),$I481,IF(AND('6. Module 1 Readiness'!$AA29="Agree",'6. Module 1 Readiness'!$AB$23="Green"),$J481,IF(AND('6. Module 1 Readiness'!$AA29="Disagree",'6. Module 1 Readiness'!$AB$23="Green"),$K481,IF('6. Module 1 Readiness'!$AA29="N/A","",IF('6. Module 1 Readiness'!$AA29="",""))))))))</f>
        <v/>
      </c>
      <c r="F481" s="602">
        <v>1</v>
      </c>
      <c r="G481" s="602">
        <v>1</v>
      </c>
      <c r="H481" s="602">
        <v>2</v>
      </c>
      <c r="I481" s="602">
        <v>1</v>
      </c>
      <c r="J481" s="602">
        <v>3</v>
      </c>
      <c r="K481" s="602">
        <v>2</v>
      </c>
    </row>
    <row r="482" spans="1:11" ht="15" customHeight="1">
      <c r="A482" s="606" t="str">
        <f>IF('6. Module 1 Readiness'!$AA30="N/A","N/A",IF('6. Module 1 Readiness'!$AA30="","",IF('6. Module 1 Readiness'!$AA30="Agree",'4. HIDE Calc Module 2_1'!$C19,'4. HIDE Calc Module 2_1'!$E19)))</f>
        <v/>
      </c>
      <c r="B482" s="607" t="str">
        <f>IF(A482=0,"",A482)</f>
        <v/>
      </c>
      <c r="C482" s="607" t="str">
        <f>IF('6. Module 1 Readiness'!$AA30="N/A","N/A",IF('6. Module 1 Readiness'!$AA30="","",IF('6. Module 1 Readiness'!$AA30="Agree",'4. HIDE Calc Module 2_1'!$D19,'4. HIDE Calc Module 2_1'!$F19)))</f>
        <v/>
      </c>
      <c r="D482" s="607" t="str">
        <f>IF(C482=0,"",C482)</f>
        <v/>
      </c>
      <c r="E482" s="616" t="str">
        <f>IF(AND('6. Module 1 Readiness'!$AA30="Agree",'6. Module 1 Readiness'!$AB$23="Red"),$F482,IF(AND('6. Module 1 Readiness'!$AA30="Disagree",'6. Module 1 Readiness'!$AB$23="Red"),$G482,IF(AND('6. Module 1 Readiness'!$AA30="Agree",'6. Module 1 Readiness'!$AB$23="Yellow"),$H482,IF(AND('6. Module 1 Readiness'!$AA30="Disagree",'6. Module 1 Readiness'!$AB$23="Yellow"),$I482,IF(AND('6. Module 1 Readiness'!$AA30="Agree",'6. Module 1 Readiness'!$AB$23="Green"),$J482,IF(AND('6. Module 1 Readiness'!$AA30="Disagree",'6. Module 1 Readiness'!$AB$23="Green"),$K482,IF('6. Module 1 Readiness'!$AA30="N/A","",IF('6. Module 1 Readiness'!$AA30="",""))))))))</f>
        <v/>
      </c>
      <c r="F482" s="616">
        <v>1</v>
      </c>
      <c r="G482" s="616">
        <v>1</v>
      </c>
      <c r="H482" s="616">
        <v>2</v>
      </c>
      <c r="I482" s="616">
        <v>1</v>
      </c>
      <c r="J482" s="616">
        <v>3</v>
      </c>
      <c r="K482" s="616">
        <v>2</v>
      </c>
    </row>
    <row r="483" spans="1:11" ht="15" customHeight="1">
      <c r="A483" s="91"/>
      <c r="B483" s="91"/>
      <c r="C483" s="93"/>
      <c r="D483" s="91"/>
      <c r="E483" s="92"/>
      <c r="F483" s="91"/>
      <c r="G483" s="91"/>
      <c r="H483" s="91"/>
      <c r="I483" s="91"/>
      <c r="J483" s="91"/>
      <c r="K483" s="91"/>
    </row>
    <row r="484" spans="1:11" ht="15" customHeight="1">
      <c r="A484" s="593" t="s">
        <v>42</v>
      </c>
      <c r="B484" s="593" t="s">
        <v>43</v>
      </c>
      <c r="C484" s="594" t="s">
        <v>42</v>
      </c>
      <c r="D484" s="593" t="s">
        <v>44</v>
      </c>
      <c r="E484" s="610"/>
      <c r="F484" s="610"/>
      <c r="G484" s="610"/>
      <c r="H484" s="610"/>
      <c r="I484" s="610"/>
      <c r="J484" s="610"/>
      <c r="K484" s="610"/>
    </row>
    <row r="485" spans="1:11" ht="15" customHeight="1">
      <c r="A485" s="606" t="str">
        <f>IF('6. Module 1 Readiness'!$AA$33="N/A","N/A",IF('6. Module 1 Readiness'!$AA$33="","",IF('6. Module 1 Readiness'!$AA$33="Agree",'4. HIDE Calc Module 2_1'!$C$21,'4. HIDE Calc Module 2_1'!$E$21)))</f>
        <v/>
      </c>
      <c r="B485" s="607" t="str">
        <f>IF(A485=0,"",A485)</f>
        <v/>
      </c>
      <c r="C485" s="607" t="str">
        <f>IF('6. Module 1 Readiness'!$AA$33="N/A","N/A",IF('6. Module 1 Readiness'!$AA$33="","",IF('6. Module 1 Readiness'!$AA$33="Agree",'4. HIDE Calc Module 2_1'!$D$21,'4. HIDE Calc Module 2_1'!$F$21)))</f>
        <v/>
      </c>
      <c r="D485" s="607" t="str">
        <f>IF(C485=0,"",C485)</f>
        <v/>
      </c>
      <c r="E485" s="616" t="str">
        <f>IF(AND('6. Module 1 Readiness'!$AA33="Agree",'6. Module 1 Readiness'!$AB$23="Red"),$F485,IF(AND('6. Module 1 Readiness'!$AA33="Disagree",'6. Module 1 Readiness'!$AB$23="Red"),$G485,IF(AND('6. Module 1 Readiness'!$AA33="Agree",'6. Module 1 Readiness'!$AB$23="Yellow"),$H485,IF(AND('6. Module 1 Readiness'!$AA33="Disagree",'6. Module 1 Readiness'!$AB$23="Yellow"),$I485,IF(AND('6. Module 1 Readiness'!$AA33="Agree",'6. Module 1 Readiness'!$AB$23="Green"),$J485,IF(AND('6. Module 1 Readiness'!$AA33="Disagree",'6. Module 1 Readiness'!$AB$23="Green"),$K485,IF('6. Module 1 Readiness'!$AA33="N/A","",IF('6. Module 1 Readiness'!$AA33="",""))))))))</f>
        <v/>
      </c>
      <c r="F485" s="602">
        <v>2</v>
      </c>
      <c r="G485" s="602">
        <v>1</v>
      </c>
      <c r="H485" s="602">
        <v>3</v>
      </c>
      <c r="I485" s="602">
        <v>1</v>
      </c>
      <c r="J485" s="602">
        <v>3</v>
      </c>
      <c r="K485" s="602">
        <v>2</v>
      </c>
    </row>
    <row r="486" spans="1:11" ht="15" customHeight="1">
      <c r="A486" s="606" t="str">
        <f>IF('6. Module 1 Readiness'!$AA34="N/A","N/A",IF('6. Module 1 Readiness'!$AA34="","",IF('6. Module 1 Readiness'!$AA34="Agree",'4. HIDE Calc Module 2_1'!$C22,'4. HIDE Calc Module 2_1'!$E22)))</f>
        <v/>
      </c>
      <c r="B486" s="607" t="str">
        <f>IF(A486=0,"",A486)</f>
        <v/>
      </c>
      <c r="C486" s="607" t="str">
        <f>IF('6. Module 1 Readiness'!$AA34="N/A","N/A",IF('6. Module 1 Readiness'!$AA34="","",IF('6. Module 1 Readiness'!$AA34="Agree",'4. HIDE Calc Module 2_1'!$D22,'4. HIDE Calc Module 2_1'!$F22)))</f>
        <v/>
      </c>
      <c r="D486" s="607" t="str">
        <f>IF(C486=0,"",C486)</f>
        <v/>
      </c>
      <c r="E486" s="616" t="str">
        <f>IF(AND('6. Module 1 Readiness'!$AA34="Agree",'6. Module 1 Readiness'!$AB$23="Red"),$F486,IF(AND('6. Module 1 Readiness'!$AA34="Disagree",'6. Module 1 Readiness'!$AB$23="Red"),$G486,IF(AND('6. Module 1 Readiness'!$AA34="Agree",'6. Module 1 Readiness'!$AB$23="Yellow"),$H486,IF(AND('6. Module 1 Readiness'!$AA34="Disagree",'6. Module 1 Readiness'!$AB$23="Yellow"),$I486,IF(AND('6. Module 1 Readiness'!$AA34="Agree",'6. Module 1 Readiness'!$AB$23="Green"),$J486,IF(AND('6. Module 1 Readiness'!$AA34="Disagree",'6. Module 1 Readiness'!$AB$23="Green"),$K486,IF('6. Module 1 Readiness'!$AA34="N/A","",IF('6. Module 1 Readiness'!$AA34="",""))))))))</f>
        <v/>
      </c>
      <c r="F486" s="602">
        <v>2</v>
      </c>
      <c r="G486" s="602">
        <v>1</v>
      </c>
      <c r="H486" s="602">
        <v>2</v>
      </c>
      <c r="I486" s="602">
        <v>2</v>
      </c>
      <c r="J486" s="602">
        <v>2</v>
      </c>
      <c r="K486" s="602">
        <v>3</v>
      </c>
    </row>
    <row r="487" spans="1:11" ht="15" customHeight="1">
      <c r="A487" s="606" t="str">
        <f>IF('6. Module 1 Readiness'!$AA35="N/A","N/A",IF('6. Module 1 Readiness'!$AA35="","",IF('6. Module 1 Readiness'!$AA35="Agree",'4. HIDE Calc Module 2_1'!$C23,'4. HIDE Calc Module 2_1'!$E23)))</f>
        <v/>
      </c>
      <c r="B487" s="607" t="str">
        <f>IF(A487=0,"",A487)</f>
        <v/>
      </c>
      <c r="C487" s="607" t="str">
        <f>IF('6. Module 1 Readiness'!$AA35="N/A","N/A",IF('6. Module 1 Readiness'!$AA35="","",IF('6. Module 1 Readiness'!$AA35="Agree",'4. HIDE Calc Module 2_1'!$D23,'4. HIDE Calc Module 2_1'!$F23)))</f>
        <v/>
      </c>
      <c r="D487" s="607" t="str">
        <f>IF(C487=0,"",C487)</f>
        <v/>
      </c>
      <c r="E487" s="616" t="str">
        <f>IF(AND('6. Module 1 Readiness'!$AA35="Agree",'6. Module 1 Readiness'!$AB$23="Red"),$F487,IF(AND('6. Module 1 Readiness'!$AA35="Disagree",'6. Module 1 Readiness'!$AB$23="Red"),$G487,IF(AND('6. Module 1 Readiness'!$AA35="Agree",'6. Module 1 Readiness'!$AB$23="Yellow"),$H487,IF(AND('6. Module 1 Readiness'!$AA35="Disagree",'6. Module 1 Readiness'!$AB$23="Yellow"),$I487,IF(AND('6. Module 1 Readiness'!$AA35="Agree",'6. Module 1 Readiness'!$AB$23="Green"),$J487,IF(AND('6. Module 1 Readiness'!$AA35="Disagree",'6. Module 1 Readiness'!$AB$23="Green"),$K487,IF('6. Module 1 Readiness'!$AA35="N/A","",IF('6. Module 1 Readiness'!$AA35="",""))))))))</f>
        <v/>
      </c>
      <c r="F487" s="602">
        <v>2</v>
      </c>
      <c r="G487" s="602">
        <v>1</v>
      </c>
      <c r="H487" s="602">
        <v>2</v>
      </c>
      <c r="I487" s="602">
        <v>1</v>
      </c>
      <c r="J487" s="602">
        <v>2</v>
      </c>
      <c r="K487" s="602">
        <v>1</v>
      </c>
    </row>
    <row r="488" spans="1:11" ht="15" customHeight="1">
      <c r="A488" s="606" t="str">
        <f>IF('6. Module 1 Readiness'!$AA36="N/A","N/A",IF('6. Module 1 Readiness'!$AA36="","",IF('6. Module 1 Readiness'!$AA36="Agree",'4. HIDE Calc Module 2_1'!$C24,'4. HIDE Calc Module 2_1'!$E24)))</f>
        <v/>
      </c>
      <c r="B488" s="607" t="str">
        <f>IF(A488=0,"",A488)</f>
        <v/>
      </c>
      <c r="C488" s="607" t="str">
        <f>IF('6. Module 1 Readiness'!$AA36="N/A","N/A",IF('6. Module 1 Readiness'!$AA36="","",IF('6. Module 1 Readiness'!$AA36="Agree",'4. HIDE Calc Module 2_1'!$D24,'4. HIDE Calc Module 2_1'!$F24)))</f>
        <v/>
      </c>
      <c r="D488" s="607" t="str">
        <f>IF(C488=0,"",C488)</f>
        <v/>
      </c>
      <c r="E488" s="616" t="str">
        <f>IF(AND('6. Module 1 Readiness'!$AA36="Agree",'6. Module 1 Readiness'!$AB$23="Red"),$F488,IF(AND('6. Module 1 Readiness'!$AA36="Disagree",'6. Module 1 Readiness'!$AB$23="Red"),$G488,IF(AND('6. Module 1 Readiness'!$AA36="Agree",'6. Module 1 Readiness'!$AB$23="Yellow"),$H488,IF(AND('6. Module 1 Readiness'!$AA36="Disagree",'6. Module 1 Readiness'!$AB$23="Yellow"),$I488,IF(AND('6. Module 1 Readiness'!$AA36="Agree",'6. Module 1 Readiness'!$AB$23="Green"),$J488,IF(AND('6. Module 1 Readiness'!$AA36="Disagree",'6. Module 1 Readiness'!$AB$23="Green"),$K488,IF('6. Module 1 Readiness'!$AA36="N/A","",IF('6. Module 1 Readiness'!$AA36="",""))))))))</f>
        <v/>
      </c>
      <c r="F488" s="616">
        <v>2</v>
      </c>
      <c r="G488" s="616">
        <v>1</v>
      </c>
      <c r="H488" s="616">
        <v>3</v>
      </c>
      <c r="I488" s="616">
        <v>1</v>
      </c>
      <c r="J488" s="616">
        <v>3</v>
      </c>
      <c r="K488" s="616">
        <v>2</v>
      </c>
    </row>
    <row r="489" spans="1:11" ht="15" customHeight="1">
      <c r="A489" s="95"/>
      <c r="B489" s="94"/>
      <c r="C489" s="94"/>
      <c r="D489" s="94"/>
      <c r="E489" s="92"/>
      <c r="F489" s="92"/>
      <c r="G489" s="92"/>
      <c r="H489" s="92"/>
      <c r="I489" s="92"/>
      <c r="J489" s="92"/>
      <c r="K489" s="92"/>
    </row>
    <row r="490" spans="1:11" ht="15" customHeight="1">
      <c r="A490" s="593" t="s">
        <v>42</v>
      </c>
      <c r="B490" s="593" t="s">
        <v>43</v>
      </c>
      <c r="C490" s="594" t="s">
        <v>42</v>
      </c>
      <c r="D490" s="593" t="s">
        <v>44</v>
      </c>
      <c r="E490" s="610"/>
      <c r="F490" s="610"/>
      <c r="G490" s="610"/>
      <c r="H490" s="610"/>
      <c r="I490" s="610"/>
      <c r="J490" s="610"/>
      <c r="K490" s="610"/>
    </row>
    <row r="491" spans="1:11" ht="15" customHeight="1">
      <c r="A491" s="607" t="str">
        <f>IF('6. Module 1 Readiness'!$AA$39="N/A","N/A",IF('6. Module 1 Readiness'!$AA$39="","",IF('6. Module 1 Readiness'!$AA$39="Agree",'4. HIDE Calc Module 2_1'!$D$26,'4. HIDE Calc Module 2_1'!$F$26)))</f>
        <v/>
      </c>
      <c r="B491" s="607" t="str">
        <f>IF(A491=0,"",A491)</f>
        <v/>
      </c>
      <c r="C491" s="607" t="str">
        <f>IF('6. Module 1 Readiness'!$AA$39="N/A","N/A",IF('6. Module 1 Readiness'!$AA$39="","",IF('6. Module 1 Readiness'!$AA$39="Agree",'4. HIDE Calc Module 2_1'!$D$26,'4. HIDE Calc Module 2_1'!$F$26)))</f>
        <v/>
      </c>
      <c r="D491" s="607" t="str">
        <f>IF(C491=0,"",C491)</f>
        <v/>
      </c>
      <c r="E491" s="616" t="str">
        <f>IF(AND('6. Module 1 Readiness'!$AA39="Agree",'6. Module 1 Readiness'!$AB$23="Red"),$F491,IF(AND('6. Module 1 Readiness'!$AA39="Disagree",'6. Module 1 Readiness'!$AB$23="Red"),$G491,IF(AND('6. Module 1 Readiness'!$AA39="Agree",'6. Module 1 Readiness'!$AB$23="Yellow"),$H491,IF(AND('6. Module 1 Readiness'!$AA39="Disagree",'6. Module 1 Readiness'!$AB$23="Yellow"),$I491,IF(AND('6. Module 1 Readiness'!$AA39="Agree",'6. Module 1 Readiness'!$AB$23="Green"),$J491,IF(AND('6. Module 1 Readiness'!$AA39="Disagree",'6. Module 1 Readiness'!$AB$23="Green"),$K491,IF('6. Module 1 Readiness'!$AA39="N/A","",IF('6. Module 1 Readiness'!$AA39="",""))))))))</f>
        <v/>
      </c>
      <c r="F491" s="602">
        <v>1</v>
      </c>
      <c r="G491" s="602">
        <v>2</v>
      </c>
      <c r="H491" s="602">
        <v>2</v>
      </c>
      <c r="I491" s="602">
        <v>3</v>
      </c>
      <c r="J491" s="602">
        <v>3</v>
      </c>
      <c r="K491" s="602">
        <v>2</v>
      </c>
    </row>
    <row r="492" spans="1:11" ht="15" customHeight="1">
      <c r="A492" s="607" t="str">
        <f>IF('6. Module 1 Readiness'!$AA40="N/A","N/A",IF('6. Module 1 Readiness'!$AA40="","",IF('6. Module 1 Readiness'!$AA40="Agree",'4. HIDE Calc Module 2_1'!$D27,'4. HIDE Calc Module 2_1'!$F27)))</f>
        <v/>
      </c>
      <c r="B492" s="607" t="str">
        <f>IF(A492=0,"",A492)</f>
        <v/>
      </c>
      <c r="C492" s="607" t="str">
        <f>IF('6. Module 1 Readiness'!$AA40="N/A","N/A",IF('6. Module 1 Readiness'!$AA40="","",IF('6. Module 1 Readiness'!$AA40="Agree",'4. HIDE Calc Module 2_1'!$D27,'4. HIDE Calc Module 2_1'!$F27)))</f>
        <v/>
      </c>
      <c r="D492" s="607" t="str">
        <f>IF(C492=0,"",C492)</f>
        <v/>
      </c>
      <c r="E492" s="616" t="str">
        <f>IF(AND('6. Module 1 Readiness'!$AA40="Agree",'6. Module 1 Readiness'!$AB$23="Red"),$F492,IF(AND('6. Module 1 Readiness'!$AA40="Disagree",'6. Module 1 Readiness'!$AB$23="Red"),$G492,IF(AND('6. Module 1 Readiness'!$AA40="Agree",'6. Module 1 Readiness'!$AB$23="Yellow"),$H492,IF(AND('6. Module 1 Readiness'!$AA40="Disagree",'6. Module 1 Readiness'!$AB$23="Yellow"),$I492,IF(AND('6. Module 1 Readiness'!$AA40="Agree",'6. Module 1 Readiness'!$AB$23="Green"),$J492,IF(AND('6. Module 1 Readiness'!$AA40="Disagree",'6. Module 1 Readiness'!$AB$23="Green"),$K492,IF('6. Module 1 Readiness'!$AA40="N/A","",IF('6. Module 1 Readiness'!$AA40="",""))))))))</f>
        <v/>
      </c>
      <c r="F492" s="616">
        <v>1</v>
      </c>
      <c r="G492" s="616">
        <v>2</v>
      </c>
      <c r="H492" s="616">
        <v>2</v>
      </c>
      <c r="I492" s="616">
        <v>3</v>
      </c>
      <c r="J492" s="616">
        <v>3</v>
      </c>
      <c r="K492" s="616">
        <v>2</v>
      </c>
    </row>
    <row r="493" spans="1:11" ht="15" customHeight="1">
      <c r="A493" s="607" t="str">
        <f>IF('6. Module 1 Readiness'!$AA41="N/A","N/A",IF('6. Module 1 Readiness'!$AA41="","",IF('6. Module 1 Readiness'!$AA41="Agree",'4. HIDE Calc Module 2_1'!$D28,'4. HIDE Calc Module 2_1'!$F28)))</f>
        <v/>
      </c>
      <c r="B493" s="607" t="str">
        <f>IF(A493=0,"",A493)</f>
        <v/>
      </c>
      <c r="C493" s="607" t="str">
        <f>IF('6. Module 1 Readiness'!$AA41="N/A","N/A",IF('6. Module 1 Readiness'!$AA41="","",IF('6. Module 1 Readiness'!$AA41="Agree",'4. HIDE Calc Module 2_1'!$D28,'4. HIDE Calc Module 2_1'!$F28)))</f>
        <v/>
      </c>
      <c r="D493" s="607" t="str">
        <f>IF(C493=0,"",C493)</f>
        <v/>
      </c>
      <c r="E493" s="616" t="str">
        <f>IF(AND('6. Module 1 Readiness'!$AA41="Agree",'6. Module 1 Readiness'!$AB$23="Red"),$F493,IF(AND('6. Module 1 Readiness'!$AA41="Disagree",'6. Module 1 Readiness'!$AB$23="Red"),$G493,IF(AND('6. Module 1 Readiness'!$AA41="Agree",'6. Module 1 Readiness'!$AB$23="Yellow"),$H493,IF(AND('6. Module 1 Readiness'!$AA41="Disagree",'6. Module 1 Readiness'!$AB$23="Yellow"),$I493,IF(AND('6. Module 1 Readiness'!$AA41="Agree",'6. Module 1 Readiness'!$AB$23="Green"),$J493,IF(AND('6. Module 1 Readiness'!$AA41="Disagree",'6. Module 1 Readiness'!$AB$23="Green"),$K493,IF('6. Module 1 Readiness'!$AA41="N/A","",IF('6. Module 1 Readiness'!$AA41="",""))))))))</f>
        <v/>
      </c>
      <c r="F493" s="602">
        <v>2</v>
      </c>
      <c r="G493" s="602">
        <v>1</v>
      </c>
      <c r="H493" s="602">
        <v>3</v>
      </c>
      <c r="I493" s="602">
        <v>3</v>
      </c>
      <c r="J493" s="602">
        <v>3</v>
      </c>
      <c r="K493" s="602">
        <v>2</v>
      </c>
    </row>
    <row r="494" spans="1:11" ht="15" customHeight="1">
      <c r="A494" s="607" t="str">
        <f>IF('6. Module 1 Readiness'!$AA42="N/A","N/A",IF('6. Module 1 Readiness'!$AA42="","",IF('6. Module 1 Readiness'!$AA42="Agree",'4. HIDE Calc Module 2_1'!$D29,'4. HIDE Calc Module 2_1'!$F29)))</f>
        <v/>
      </c>
      <c r="B494" s="607" t="str">
        <f>IF(A494=0,"",A494)</f>
        <v/>
      </c>
      <c r="C494" s="607" t="str">
        <f>IF('6. Module 1 Readiness'!$AA42="N/A","N/A",IF('6. Module 1 Readiness'!$AA42="","",IF('6. Module 1 Readiness'!$AA42="Agree",'4. HIDE Calc Module 2_1'!$D29,'4. HIDE Calc Module 2_1'!$F29)))</f>
        <v/>
      </c>
      <c r="D494" s="607" t="str">
        <f>IF(C494=0,"",C494)</f>
        <v/>
      </c>
      <c r="E494" s="616" t="str">
        <f>IF(AND('6. Module 1 Readiness'!$AA42="Agree",'6. Module 1 Readiness'!$AB$23="Red"),$F494,IF(AND('6. Module 1 Readiness'!$AA42="Disagree",'6. Module 1 Readiness'!$AB$23="Red"),$G494,IF(AND('6. Module 1 Readiness'!$AA42="Agree",'6. Module 1 Readiness'!$AB$23="Yellow"),$H494,IF(AND('6. Module 1 Readiness'!$AA42="Disagree",'6. Module 1 Readiness'!$AB$23="Yellow"),$I494,IF(AND('6. Module 1 Readiness'!$AA42="Agree",'6. Module 1 Readiness'!$AB$23="Green"),$J494,IF(AND('6. Module 1 Readiness'!$AA42="Disagree",'6. Module 1 Readiness'!$AB$23="Green"),$K494,IF('6. Module 1 Readiness'!$AA42="N/A","",IF('6. Module 1 Readiness'!$AA42="",""))))))))</f>
        <v/>
      </c>
      <c r="F494" s="616">
        <v>1</v>
      </c>
      <c r="G494" s="616">
        <v>2</v>
      </c>
      <c r="H494" s="616">
        <v>1</v>
      </c>
      <c r="I494" s="616">
        <v>2</v>
      </c>
      <c r="J494" s="616">
        <v>1</v>
      </c>
      <c r="K494" s="616">
        <v>3</v>
      </c>
    </row>
    <row r="495" spans="1:11" ht="15" customHeight="1">
      <c r="A495" s="607" t="str">
        <f>IF('6. Module 1 Readiness'!$AA43="N/A","N/A",IF('6. Module 1 Readiness'!$AA43="","",IF('6. Module 1 Readiness'!$AA43="Agree",'4. HIDE Calc Module 2_1'!$D30,'4. HIDE Calc Module 2_1'!$F30)))</f>
        <v/>
      </c>
      <c r="B495" s="607" t="str">
        <f>IF(A495=0,"",A495)</f>
        <v/>
      </c>
      <c r="C495" s="607" t="str">
        <f>IF('6. Module 1 Readiness'!$AA43="N/A","N/A",IF('6. Module 1 Readiness'!$AA43="","",IF('6. Module 1 Readiness'!$AA43="Agree",'4. HIDE Calc Module 2_1'!$D30,'4. HIDE Calc Module 2_1'!$F30)))</f>
        <v/>
      </c>
      <c r="D495" s="607" t="str">
        <f>IF(C495=0,"",C495)</f>
        <v/>
      </c>
      <c r="E495" s="616" t="str">
        <f>IF(AND('6. Module 1 Readiness'!$AA43="Agree",'6. Module 1 Readiness'!$AB$23="Red"),$F495,IF(AND('6. Module 1 Readiness'!$AA43="Disagree",'6. Module 1 Readiness'!$AB$23="Red"),$G495,IF(AND('6. Module 1 Readiness'!$AA43="Agree",'6. Module 1 Readiness'!$AB$23="Yellow"),$H495,IF(AND('6. Module 1 Readiness'!$AA43="Disagree",'6. Module 1 Readiness'!$AB$23="Yellow"),$I495,IF(AND('6. Module 1 Readiness'!$AA43="Agree",'6. Module 1 Readiness'!$AB$23="Green"),$J495,IF(AND('6. Module 1 Readiness'!$AA43="Disagree",'6. Module 1 Readiness'!$AB$23="Green"),$K495,IF('6. Module 1 Readiness'!$AA43="N/A","",IF('6. Module 1 Readiness'!$AA43="",""))))))))</f>
        <v/>
      </c>
      <c r="F495" s="602">
        <v>2</v>
      </c>
      <c r="G495" s="602">
        <v>2</v>
      </c>
      <c r="H495" s="602">
        <v>2</v>
      </c>
      <c r="I495" s="602">
        <v>3</v>
      </c>
      <c r="J495" s="602">
        <v>3</v>
      </c>
      <c r="K495" s="602">
        <v>3</v>
      </c>
    </row>
    <row r="496" spans="1:11" ht="15" customHeight="1">
      <c r="A496" s="91"/>
      <c r="B496" s="91"/>
      <c r="C496" s="93"/>
      <c r="D496" s="91"/>
      <c r="E496" s="92"/>
      <c r="F496" s="91"/>
      <c r="G496" s="91"/>
      <c r="H496" s="91"/>
      <c r="I496" s="91"/>
      <c r="J496" s="91"/>
      <c r="K496" s="91"/>
    </row>
    <row r="497" spans="1:11" ht="15" customHeight="1">
      <c r="A497" s="593" t="s">
        <v>42</v>
      </c>
      <c r="B497" s="593" t="s">
        <v>43</v>
      </c>
      <c r="C497" s="594" t="s">
        <v>42</v>
      </c>
      <c r="D497" s="593" t="s">
        <v>44</v>
      </c>
      <c r="E497" s="610"/>
      <c r="F497" s="610"/>
      <c r="G497" s="610"/>
      <c r="H497" s="610"/>
      <c r="I497" s="610"/>
      <c r="J497" s="610"/>
      <c r="K497" s="610"/>
    </row>
    <row r="498" spans="1:11" ht="15" customHeight="1">
      <c r="A498" s="606" t="str">
        <f>IF('6. Module 1 Readiness'!$AA$46="N/A","N/A",IF('6. Module 1 Readiness'!$AA$46="","",IF('6. Module 1 Readiness'!$AA$46="Agree",'4. HIDE Calc Module 2_1'!$C$32,'4. HIDE Calc Module 2_1'!$E$32)))</f>
        <v/>
      </c>
      <c r="B498" s="607" t="str">
        <f>IF(A498=0,"",A498)</f>
        <v/>
      </c>
      <c r="C498" s="607" t="str">
        <f>IF('6. Module 1 Readiness'!$AA$46="N/A","N/A",IF('6. Module 1 Readiness'!$AA$46="","",IF('6. Module 1 Readiness'!$AA$46="Agree",'4. HIDE Calc Module 2_1'!$D$32,'4. HIDE Calc Module 2_1'!$F$32)))</f>
        <v/>
      </c>
      <c r="D498" s="607" t="str">
        <f>IF(C498=0,"",C498)</f>
        <v/>
      </c>
      <c r="E498" s="616" t="str">
        <f>IF(AND('6. Module 1 Readiness'!$AA46="Agree",'6. Module 1 Readiness'!$AB$23="Red"),$F498,IF(AND('6. Module 1 Readiness'!$AA46="Disagree",'6. Module 1 Readiness'!$AB$23="Red"),$G498,IF(AND('6. Module 1 Readiness'!$AA46="Agree",'6. Module 1 Readiness'!$AB$23="Yellow"),$H498,IF(AND('6. Module 1 Readiness'!$AA46="Disagree",'6. Module 1 Readiness'!$AB$23="Yellow"),$I498,IF(AND('6. Module 1 Readiness'!$AA46="Agree",'6. Module 1 Readiness'!$AB$23="Green"),$J498,IF(AND('6. Module 1 Readiness'!$AA46="Disagree",'6. Module 1 Readiness'!$AB$23="Green"),$K498,IF('6. Module 1 Readiness'!$AA46="N/A","",IF('6. Module 1 Readiness'!$AA46="",""))))))))</f>
        <v/>
      </c>
      <c r="F498" s="616">
        <v>1</v>
      </c>
      <c r="G498" s="616">
        <v>1</v>
      </c>
      <c r="H498" s="616">
        <v>2</v>
      </c>
      <c r="I498" s="616">
        <v>1</v>
      </c>
      <c r="J498" s="616">
        <v>3</v>
      </c>
      <c r="K498" s="616">
        <v>2</v>
      </c>
    </row>
    <row r="499" spans="1:11" ht="15" customHeight="1">
      <c r="A499" s="606" t="str">
        <f>IF('6. Module 1 Readiness'!$AA47="N/A","N/A",IF('6. Module 1 Readiness'!$AA47="","",IF('6. Module 1 Readiness'!$AA47="Agree",'4. HIDE Calc Module 2_1'!$C33,'4. HIDE Calc Module 2_1'!$E33)))</f>
        <v/>
      </c>
      <c r="B499" s="607" t="str">
        <f t="shared" ref="B499:B502" si="0">IF(A499=0,"",A499)</f>
        <v/>
      </c>
      <c r="C499" s="607" t="str">
        <f>IF('6. Module 1 Readiness'!$AA47="N/A","N/A",IF('6. Module 1 Readiness'!$AA47="","",IF('6. Module 1 Readiness'!$AA47="Agree",'4. HIDE Calc Module 2_1'!$D33,'4. HIDE Calc Module 2_1'!$F33)))</f>
        <v/>
      </c>
      <c r="D499" s="607" t="str">
        <f>IF(C499=0,"",C499)</f>
        <v/>
      </c>
      <c r="E499" s="616" t="str">
        <f>IF(AND('6. Module 1 Readiness'!$AA47="Agree",'6. Module 1 Readiness'!$AB$23="Red"),$F499,IF(AND('6. Module 1 Readiness'!$AA47="Disagree",'6. Module 1 Readiness'!$AB$23="Red"),$G499,IF(AND('6. Module 1 Readiness'!$AA47="Agree",'6. Module 1 Readiness'!$AB$23="Yellow"),$H499,IF(AND('6. Module 1 Readiness'!$AA47="Disagree",'6. Module 1 Readiness'!$AB$23="Yellow"),$I499,IF(AND('6. Module 1 Readiness'!$AA47="Agree",'6. Module 1 Readiness'!$AB$23="Green"),$J499,IF(AND('6. Module 1 Readiness'!$AA47="Disagree",'6. Module 1 Readiness'!$AB$23="Green"),$K499,IF('6. Module 1 Readiness'!$AA47="N/A","",IF('6. Module 1 Readiness'!$AA47="",""))))))))</f>
        <v/>
      </c>
      <c r="F499" s="602">
        <v>2</v>
      </c>
      <c r="G499" s="602">
        <v>1</v>
      </c>
      <c r="H499" s="602">
        <v>2</v>
      </c>
      <c r="I499" s="602">
        <v>1</v>
      </c>
      <c r="J499" s="602">
        <v>3</v>
      </c>
      <c r="K499" s="602">
        <v>2</v>
      </c>
    </row>
    <row r="500" spans="1:11" ht="15" customHeight="1">
      <c r="A500" s="606" t="str">
        <f>IF('6. Module 1 Readiness'!$AA48="N/A","N/A",IF('6. Module 1 Readiness'!$AA48="","",IF('6. Module 1 Readiness'!$AA48="Agree",'4. HIDE Calc Module 2_1'!$C34,'4. HIDE Calc Module 2_1'!$E34)))</f>
        <v/>
      </c>
      <c r="B500" s="607" t="str">
        <f t="shared" si="0"/>
        <v/>
      </c>
      <c r="C500" s="607" t="str">
        <f>IF('6. Module 1 Readiness'!$AA48="N/A","N/A",IF('6. Module 1 Readiness'!$AA48="","",IF('6. Module 1 Readiness'!$AA48="Agree",'4. HIDE Calc Module 2_1'!$D34,'4. HIDE Calc Module 2_1'!$F34)))</f>
        <v/>
      </c>
      <c r="D500" s="607" t="str">
        <f>IF(C500=0,"",C500)</f>
        <v/>
      </c>
      <c r="E500" s="616" t="str">
        <f>IF(AND('6. Module 1 Readiness'!$AA48="Agree",'6. Module 1 Readiness'!$AB$23="Red"),$F500,IF(AND('6. Module 1 Readiness'!$AA48="Disagree",'6. Module 1 Readiness'!$AB$23="Red"),$G500,IF(AND('6. Module 1 Readiness'!$AA48="Agree",'6. Module 1 Readiness'!$AB$23="Yellow"),$H500,IF(AND('6. Module 1 Readiness'!$AA48="Disagree",'6. Module 1 Readiness'!$AB$23="Yellow"),$I500,IF(AND('6. Module 1 Readiness'!$AA48="Agree",'6. Module 1 Readiness'!$AB$23="Green"),$J500,IF(AND('6. Module 1 Readiness'!$AA48="Disagree",'6. Module 1 Readiness'!$AB$23="Green"),$K500,IF('6. Module 1 Readiness'!$AA48="N/A","",IF('6. Module 1 Readiness'!$AA48="",""))))))))</f>
        <v/>
      </c>
      <c r="F500" s="616">
        <v>2</v>
      </c>
      <c r="G500" s="616">
        <v>1</v>
      </c>
      <c r="H500" s="616">
        <v>3</v>
      </c>
      <c r="I500" s="616">
        <v>1</v>
      </c>
      <c r="J500" s="616">
        <v>3</v>
      </c>
      <c r="K500" s="616">
        <v>1</v>
      </c>
    </row>
    <row r="501" spans="1:11" ht="15" customHeight="1">
      <c r="A501" s="606" t="str">
        <f>IF('6. Module 1 Readiness'!$AA49="N/A","N/A",IF('6. Module 1 Readiness'!$AA49="","",IF('6. Module 1 Readiness'!$AA49="Agree",'4. HIDE Calc Module 2_1'!$C35,'4. HIDE Calc Module 2_1'!$E35)))</f>
        <v/>
      </c>
      <c r="B501" s="607" t="str">
        <f t="shared" si="0"/>
        <v/>
      </c>
      <c r="C501" s="607" t="str">
        <f>IF('6. Module 1 Readiness'!$AA49="N/A","N/A",IF('6. Module 1 Readiness'!$AA49="","",IF('6. Module 1 Readiness'!$AA49="Agree",'4. HIDE Calc Module 2_1'!$D35,'4. HIDE Calc Module 2_1'!$F35)))</f>
        <v/>
      </c>
      <c r="D501" s="607" t="str">
        <f>IF(C501=0,"",C501)</f>
        <v/>
      </c>
      <c r="E501" s="616" t="str">
        <f>IF(AND('6. Module 1 Readiness'!$AA49="Agree",'6. Module 1 Readiness'!$AB$23="Red"),$F501,IF(AND('6. Module 1 Readiness'!$AA49="Disagree",'6. Module 1 Readiness'!$AB$23="Red"),$G501,IF(AND('6. Module 1 Readiness'!$AA49="Agree",'6. Module 1 Readiness'!$AB$23="Yellow"),$H501,IF(AND('6. Module 1 Readiness'!$AA49="Disagree",'6. Module 1 Readiness'!$AB$23="Yellow"),$I501,IF(AND('6. Module 1 Readiness'!$AA49="Agree",'6. Module 1 Readiness'!$AB$23="Green"),$J501,IF(AND('6. Module 1 Readiness'!$AA49="Disagree",'6. Module 1 Readiness'!$AB$23="Green"),$K501,IF('6. Module 1 Readiness'!$AA49="N/A","",IF('6. Module 1 Readiness'!$AA49="",""))))))))</f>
        <v/>
      </c>
      <c r="F501" s="602">
        <v>1</v>
      </c>
      <c r="G501" s="602">
        <v>2</v>
      </c>
      <c r="H501" s="602">
        <v>1</v>
      </c>
      <c r="I501" s="602">
        <v>3</v>
      </c>
      <c r="J501" s="602">
        <v>1</v>
      </c>
      <c r="K501" s="602">
        <v>3</v>
      </c>
    </row>
    <row r="502" spans="1:11" ht="15" customHeight="1">
      <c r="A502" s="606" t="str">
        <f>IF('6. Module 1 Readiness'!$AA50="N/A","N/A",IF('6. Module 1 Readiness'!$AA50="","",IF('6. Module 1 Readiness'!$AA50="Agree",'4. HIDE Calc Module 2_1'!$C36,'4. HIDE Calc Module 2_1'!$E36)))</f>
        <v/>
      </c>
      <c r="B502" s="607" t="str">
        <f t="shared" si="0"/>
        <v/>
      </c>
      <c r="C502" s="607" t="str">
        <f>IF('6. Module 1 Readiness'!$AA50="N/A","N/A",IF('6. Module 1 Readiness'!$AA50="","",IF('6. Module 1 Readiness'!$AA50="Agree",'4. HIDE Calc Module 2_1'!$D36,'4. HIDE Calc Module 2_1'!$F36)))</f>
        <v/>
      </c>
      <c r="D502" s="607" t="str">
        <f>IF(C502=0,"",C502)</f>
        <v/>
      </c>
      <c r="E502" s="616" t="str">
        <f>IF(AND('6. Module 1 Readiness'!$AA50="Agree",'6. Module 1 Readiness'!$AB$23="Red"),$F502,IF(AND('6. Module 1 Readiness'!$AA50="Disagree",'6. Module 1 Readiness'!$AB$23="Red"),$G502,IF(AND('6. Module 1 Readiness'!$AA50="Agree",'6. Module 1 Readiness'!$AB$23="Yellow"),$H502,IF(AND('6. Module 1 Readiness'!$AA50="Disagree",'6. Module 1 Readiness'!$AB$23="Yellow"),$I502,IF(AND('6. Module 1 Readiness'!$AA50="Agree",'6. Module 1 Readiness'!$AB$23="Green"),$J502,IF(AND('6. Module 1 Readiness'!$AA50="Disagree",'6. Module 1 Readiness'!$AB$23="Green"),$K502,IF('6. Module 1 Readiness'!$AA50="N/A","",IF('6. Module 1 Readiness'!$AA50="",""))))))))</f>
        <v/>
      </c>
      <c r="F502" s="616">
        <v>2</v>
      </c>
      <c r="G502" s="616">
        <v>1</v>
      </c>
      <c r="H502" s="616">
        <v>2</v>
      </c>
      <c r="I502" s="616">
        <v>1</v>
      </c>
      <c r="J502" s="616">
        <v>3</v>
      </c>
      <c r="K502" s="616">
        <v>2</v>
      </c>
    </row>
    <row r="503" spans="1:11" ht="15" customHeight="1"/>
    <row r="504" spans="1:11" ht="15" customHeight="1">
      <c r="A504" s="593" t="s">
        <v>42</v>
      </c>
      <c r="B504" s="593" t="s">
        <v>43</v>
      </c>
      <c r="C504" s="594" t="s">
        <v>42</v>
      </c>
      <c r="D504" s="593" t="s">
        <v>44</v>
      </c>
      <c r="E504" s="595" t="s">
        <v>386</v>
      </c>
      <c r="F504" s="595" t="s">
        <v>387</v>
      </c>
      <c r="G504" s="595" t="s">
        <v>388</v>
      </c>
      <c r="H504" s="595" t="s">
        <v>389</v>
      </c>
      <c r="I504" s="595" t="s">
        <v>390</v>
      </c>
      <c r="J504" s="595" t="s">
        <v>391</v>
      </c>
      <c r="K504" s="595" t="s">
        <v>392</v>
      </c>
    </row>
    <row r="505" spans="1:11" ht="15" customHeight="1">
      <c r="A505" s="607" t="str">
        <f>IF('6. Module 1 Readiness'!$AA$53="N/A","N/A",IF('6. Module 1 Readiness'!$AA$53="","",IF('6. Module 1 Readiness'!$AA$53="Agree",'4. HIDE Calc Module 2_1'!$C$39,'4. HIDE Calc Module 2_1'!$E$39)))</f>
        <v/>
      </c>
      <c r="B505" s="607" t="str">
        <f>IF(A505=0,"",A505)</f>
        <v/>
      </c>
      <c r="C505" s="607" t="str">
        <f>IF('6. Module 1 Readiness'!$AA$53="N/A","N/A",IF('6. Module 1 Readiness'!$AA$53="","",IF('6. Module 1 Readiness'!$AA$53="Agree",'4. HIDE Calc Module 2_1'!$D$39,'4. HIDE Calc Module 2_1'!$F$39)))</f>
        <v/>
      </c>
      <c r="D505" s="607" t="str">
        <f>IF(C505=0,"",C505)</f>
        <v/>
      </c>
      <c r="E505" s="616" t="str">
        <f>IF(AND('6. Module 1 Readiness'!$AA53="Agree",'6. Module 1 Readiness'!$AB$23="Red"),$F505,IF(AND('6. Module 1 Readiness'!$AA53="Disagree",'6. Module 1 Readiness'!$AB$23="Red"),$G505,IF(AND('6. Module 1 Readiness'!$AA53="Agree",'6. Module 1 Readiness'!$AB$23="Yellow"),$H505,IF(AND('6. Module 1 Readiness'!$AA53="Disagree",'6. Module 1 Readiness'!$AB$23="Yellow"),$I505,IF(AND('6. Module 1 Readiness'!$AA53="Agree",'6. Module 1 Readiness'!$AB$23="Green"),$J505,IF(AND('6. Module 1 Readiness'!$AA53="Disagree",'6. Module 1 Readiness'!$AB$23="Green"),$K505,IF('6. Module 1 Readiness'!$AA53="N/A","",IF('6. Module 1 Readiness'!$AA53="",""))))))))</f>
        <v/>
      </c>
      <c r="F505" s="608">
        <v>2</v>
      </c>
      <c r="G505" s="608">
        <v>1</v>
      </c>
      <c r="H505" s="608">
        <v>2</v>
      </c>
      <c r="I505" s="608">
        <v>1</v>
      </c>
      <c r="J505" s="608">
        <v>3</v>
      </c>
      <c r="K505" s="608">
        <v>2</v>
      </c>
    </row>
    <row r="506" spans="1:11" ht="15" customHeight="1">
      <c r="A506" s="607" t="str">
        <f>IF('6. Module 1 Readiness'!$AA54="N/A","N/A",IF('6. Module 1 Readiness'!$AA54="","",IF('6. Module 1 Readiness'!$AA54="Agree",'4. HIDE Calc Module 2_1'!$C40,'4. HIDE Calc Module 2_1'!$E40)))</f>
        <v/>
      </c>
      <c r="B506" s="607" t="str">
        <f t="shared" ref="B506:B507" si="1">IF(A506=0,"",A506)</f>
        <v/>
      </c>
      <c r="C506" s="607" t="str">
        <f>IF('6. Module 1 Readiness'!$AA54="N/A","N/A",IF('6. Module 1 Readiness'!$AA54="","",IF('6. Module 1 Readiness'!$AA54="Agree",'4. HIDE Calc Module 2_1'!$D40,'4. HIDE Calc Module 2_1'!$F40)))</f>
        <v/>
      </c>
      <c r="D506" s="607" t="str">
        <f>IF(C506=0,"",C506)</f>
        <v/>
      </c>
      <c r="E506" s="616" t="str">
        <f>IF(AND('6. Module 1 Readiness'!$AA54="Agree",'6. Module 1 Readiness'!$AB$23="Red"),$F506,IF(AND('6. Module 1 Readiness'!$AA54="Disagree",'6. Module 1 Readiness'!$AB$23="Red"),$G506,IF(AND('6. Module 1 Readiness'!$AA54="Agree",'6. Module 1 Readiness'!$AB$23="Yellow"),$H506,IF(AND('6. Module 1 Readiness'!$AA54="Disagree",'6. Module 1 Readiness'!$AB$23="Yellow"),$I506,IF(AND('6. Module 1 Readiness'!$AA54="Agree",'6. Module 1 Readiness'!$AB$23="Green"),$J506,IF(AND('6. Module 1 Readiness'!$AA54="Disagree",'6. Module 1 Readiness'!$AB$23="Green"),$K506,IF('6. Module 1 Readiness'!$AA54="N/A","",IF('6. Module 1 Readiness'!$AA54="",""))))))))</f>
        <v/>
      </c>
      <c r="F506" s="609">
        <v>1</v>
      </c>
      <c r="G506" s="609">
        <v>1</v>
      </c>
      <c r="H506" s="609">
        <v>2</v>
      </c>
      <c r="I506" s="609">
        <v>2</v>
      </c>
      <c r="J506" s="609">
        <v>3</v>
      </c>
      <c r="K506" s="609">
        <v>2</v>
      </c>
    </row>
    <row r="507" spans="1:11" ht="15" customHeight="1">
      <c r="A507" s="607" t="str">
        <f>IF('6. Module 1 Readiness'!$AA55="N/A","N/A",IF('6. Module 1 Readiness'!$AA55="","",IF('6. Module 1 Readiness'!$AA55="Agree",'4. HIDE Calc Module 2_1'!$C41,'4. HIDE Calc Module 2_1'!$E41)))</f>
        <v/>
      </c>
      <c r="B507" s="607" t="str">
        <f t="shared" si="1"/>
        <v/>
      </c>
      <c r="C507" s="607" t="str">
        <f>IF('6. Module 1 Readiness'!$AA55="N/A","N/A",IF('6. Module 1 Readiness'!$AA55="","",IF('6. Module 1 Readiness'!$AA55="Agree",'4. HIDE Calc Module 2_1'!$D41,'4. HIDE Calc Module 2_1'!$F41)))</f>
        <v/>
      </c>
      <c r="D507" s="607" t="str">
        <f>IF(C507=0,"",C507)</f>
        <v/>
      </c>
      <c r="E507" s="616" t="str">
        <f>IF(AND('6. Module 1 Readiness'!$AA55="Agree",'6. Module 1 Readiness'!$AB$23="Red"),$F507,IF(AND('6. Module 1 Readiness'!$AA55="Disagree",'6. Module 1 Readiness'!$AB$23="Red"),$G507,IF(AND('6. Module 1 Readiness'!$AA55="Agree",'6. Module 1 Readiness'!$AB$23="Yellow"),$H507,IF(AND('6. Module 1 Readiness'!$AA55="Disagree",'6. Module 1 Readiness'!$AB$23="Yellow"),$I507,IF(AND('6. Module 1 Readiness'!$AA55="Agree",'6. Module 1 Readiness'!$AB$23="Green"),$J507,IF(AND('6. Module 1 Readiness'!$AA55="Disagree",'6. Module 1 Readiness'!$AB$23="Green"),$K507,IF('6. Module 1 Readiness'!$AA55="N/A","",IF('6. Module 1 Readiness'!$AA55="",""))))))))</f>
        <v/>
      </c>
      <c r="F507" s="608">
        <v>2</v>
      </c>
      <c r="G507" s="608">
        <v>1</v>
      </c>
      <c r="H507" s="608">
        <v>2</v>
      </c>
      <c r="I507" s="608">
        <v>2</v>
      </c>
      <c r="J507" s="608">
        <v>3</v>
      </c>
      <c r="K507" s="608">
        <v>2</v>
      </c>
    </row>
    <row r="510" spans="1:11">
      <c r="A510" s="296" t="s">
        <v>385</v>
      </c>
      <c r="B510" s="296">
        <f>B465+1</f>
        <v>12</v>
      </c>
      <c r="C510" s="297"/>
      <c r="D510" s="296"/>
      <c r="E510" s="296"/>
      <c r="F510" s="296"/>
      <c r="G510" s="296"/>
      <c r="H510" s="296"/>
      <c r="I510" s="296"/>
      <c r="J510" s="296"/>
      <c r="K510" s="296"/>
    </row>
    <row r="511" spans="1:11" ht="15.75">
      <c r="A511" s="593" t="s">
        <v>42</v>
      </c>
      <c r="B511" s="593" t="s">
        <v>43</v>
      </c>
      <c r="C511" s="594" t="s">
        <v>42</v>
      </c>
      <c r="D511" s="593" t="s">
        <v>44</v>
      </c>
      <c r="E511" s="595"/>
      <c r="F511" s="595"/>
      <c r="G511" s="595"/>
      <c r="H511" s="595"/>
      <c r="I511" s="595"/>
      <c r="J511" s="595"/>
      <c r="K511" s="595"/>
    </row>
    <row r="512" spans="1:11" ht="15">
      <c r="A512" s="611"/>
      <c r="B512" s="611"/>
      <c r="C512" s="612"/>
      <c r="D512" s="611"/>
      <c r="E512" s="613"/>
      <c r="F512" s="613"/>
      <c r="G512" s="613"/>
      <c r="H512" s="613"/>
      <c r="I512" s="613"/>
      <c r="J512" s="613"/>
      <c r="K512" s="613"/>
    </row>
    <row r="513" spans="1:11" ht="15">
      <c r="A513" s="596"/>
      <c r="B513" s="596"/>
      <c r="C513" s="597"/>
      <c r="D513" s="596"/>
      <c r="E513" s="614"/>
      <c r="F513" s="614"/>
      <c r="G513" s="614"/>
      <c r="H513" s="614"/>
      <c r="I513" s="614"/>
      <c r="J513" s="614"/>
      <c r="K513" s="599" t="b">
        <f>IF('6. Module 1 Readiness'!$AD$20="Red",3,IF('6. Module 1 Readiness'!$AD$20="Yellow",2,IF('6. Module 1 Readiness'!$AD$20="Green",1)))</f>
        <v>0</v>
      </c>
    </row>
    <row r="514" spans="1:11" ht="15">
      <c r="A514" s="596"/>
      <c r="B514" s="596"/>
      <c r="C514" s="597"/>
      <c r="D514" s="596"/>
      <c r="E514" s="614"/>
      <c r="F514" s="614"/>
      <c r="G514" s="614"/>
      <c r="H514" s="614"/>
      <c r="I514" s="614"/>
      <c r="J514" s="614"/>
      <c r="K514" s="599" t="b">
        <f>IF('6. Module 1 Readiness'!$AD$21="Red",3,IF('6. Module 1 Readiness'!$AD$21="Yellow",2,IF('6. Module 1 Readiness'!$AD$21="Green",1)))</f>
        <v>0</v>
      </c>
    </row>
    <row r="515" spans="1:11" ht="15">
      <c r="A515" s="596"/>
      <c r="B515" s="596"/>
      <c r="C515" s="597"/>
      <c r="D515" s="596"/>
      <c r="E515" s="614"/>
      <c r="F515" s="614"/>
      <c r="G515" s="614"/>
      <c r="H515" s="614"/>
      <c r="I515" s="614"/>
      <c r="J515" s="614"/>
      <c r="K515" s="599" t="b">
        <f>IF('6. Module 1 Readiness'!$AD$22="Red",3,IF('6. Module 1 Readiness'!$AD$22="Yellow",2,IF('6. Module 1 Readiness'!$AD$22="Green",1)))</f>
        <v>0</v>
      </c>
    </row>
    <row r="516" spans="1:11" ht="15">
      <c r="A516" s="600" t="str">
        <f>IF('6. Module 1 Readiness'!$AC$23="","",IF('6. Module 1 Readiness'!$AC$23="Important",'4. HIDE Calc Module 2_1'!$C$6,IF('6. Module 1 Readiness'!$AC$23="Serious",'4. HIDE Calc Module 2_1'!$C$7,IF('6. Module 1 Readiness'!$AC$23="Severe",'4. HIDE Calc Module 2_1'!$C$8))))</f>
        <v/>
      </c>
      <c r="B516" s="601" t="str">
        <f>IF(A516=0,"",A516)</f>
        <v/>
      </c>
      <c r="C516" s="601" t="str">
        <f>IF('6. Module 1 Readiness'!$AC$23="","",IF('6. Module 1 Readiness'!$AC$23="Important",'4. HIDE Calc Module 2_1'!$D$6,IF('6. Module 1 Readiness'!$AC$23="Serious",'4. HIDE Calc Module 2_1'!$D$7,IF('6. Module 1 Readiness'!$AC$23="Severe",'4. HIDE Calc Module 2_1'!$D$8))))</f>
        <v/>
      </c>
      <c r="D516" s="601" t="str">
        <f>IF(C516=0,"",C516)</f>
        <v/>
      </c>
      <c r="E516" s="615"/>
      <c r="F516" s="615"/>
      <c r="G516" s="615"/>
      <c r="H516" s="615"/>
      <c r="I516" s="615"/>
      <c r="J516" s="615"/>
      <c r="K516" s="602">
        <f>MAX($K513:$K515)</f>
        <v>0</v>
      </c>
    </row>
    <row r="517" spans="1:11" ht="15">
      <c r="A517" s="603"/>
      <c r="B517" s="603"/>
      <c r="C517" s="603"/>
      <c r="D517" s="604"/>
      <c r="E517" s="605"/>
      <c r="F517" s="605"/>
      <c r="G517" s="605"/>
      <c r="H517" s="605"/>
      <c r="I517" s="605"/>
      <c r="J517" s="605"/>
      <c r="K517" s="605"/>
    </row>
    <row r="518" spans="1:11" ht="15">
      <c r="A518" s="94"/>
      <c r="B518" s="94"/>
      <c r="C518" s="94"/>
      <c r="D518" s="100"/>
      <c r="E518" s="99"/>
      <c r="F518" s="99"/>
      <c r="G518" s="99"/>
      <c r="H518" s="99"/>
      <c r="I518" s="99"/>
      <c r="J518" s="99"/>
      <c r="K518" s="99"/>
    </row>
    <row r="519" spans="1:11" ht="15">
      <c r="A519" s="94"/>
      <c r="B519" s="94"/>
      <c r="C519" s="94"/>
      <c r="D519" s="100"/>
      <c r="E519" s="99"/>
      <c r="F519" s="99"/>
      <c r="G519" s="99"/>
      <c r="H519" s="99"/>
      <c r="I519" s="99"/>
      <c r="J519" s="99"/>
      <c r="K519" s="99"/>
    </row>
    <row r="520" spans="1:11" ht="15">
      <c r="A520" s="98"/>
      <c r="B520" s="98"/>
      <c r="C520" s="98"/>
      <c r="D520" s="97"/>
      <c r="E520" s="96"/>
      <c r="F520" s="96"/>
      <c r="G520" s="96"/>
      <c r="H520" s="96"/>
      <c r="I520" s="96"/>
      <c r="J520" s="96"/>
      <c r="K520" s="96"/>
    </row>
    <row r="521" spans="1:11" ht="14.25">
      <c r="A521" s="91"/>
      <c r="B521" s="91"/>
      <c r="C521" s="93"/>
      <c r="D521" s="91"/>
      <c r="E521" s="91"/>
      <c r="F521" s="91"/>
      <c r="G521" s="91"/>
      <c r="H521" s="91"/>
      <c r="I521" s="91"/>
      <c r="J521" s="91"/>
      <c r="K521" s="91"/>
    </row>
    <row r="522" spans="1:11" ht="15.75">
      <c r="A522" s="593" t="s">
        <v>42</v>
      </c>
      <c r="B522" s="593" t="s">
        <v>43</v>
      </c>
      <c r="C522" s="594" t="s">
        <v>42</v>
      </c>
      <c r="D522" s="593" t="s">
        <v>44</v>
      </c>
      <c r="E522" s="595" t="s">
        <v>386</v>
      </c>
      <c r="F522" s="595" t="s">
        <v>387</v>
      </c>
      <c r="G522" s="595" t="s">
        <v>388</v>
      </c>
      <c r="H522" s="595" t="s">
        <v>389</v>
      </c>
      <c r="I522" s="595" t="s">
        <v>390</v>
      </c>
      <c r="J522" s="595" t="s">
        <v>391</v>
      </c>
      <c r="K522" s="595" t="s">
        <v>392</v>
      </c>
    </row>
    <row r="523" spans="1:11" ht="15">
      <c r="A523" s="606" t="str">
        <f>IF('6. Module 1 Readiness'!$AC$26="N/A","N/A",IF('6. Module 1 Readiness'!$AC$26="","",IF('6. Module 1 Readiness'!$AC$26="Agree",'4. HIDE Calc Module 2_1'!$C$15,'4. HIDE Calc Module 2_1'!$E$15)))</f>
        <v/>
      </c>
      <c r="B523" s="607" t="str">
        <f>IF(A523=0,"",A523)</f>
        <v/>
      </c>
      <c r="C523" s="607" t="str">
        <f>IF('6. Module 1 Readiness'!$AC$26="N/A","N/A",IF('6. Module 1 Readiness'!$AC$26="","",IF('6. Module 1 Readiness'!$AC$26="Agree",'4. HIDE Calc Module 2_1'!$D$15,'4. HIDE Calc Module 2_1'!$F$15)))</f>
        <v/>
      </c>
      <c r="D523" s="607" t="str">
        <f>IF(C523=0,"",C523)</f>
        <v/>
      </c>
      <c r="E523" s="616" t="str">
        <f>IF(AND('6. Module 1 Readiness'!$AC$26="Agree",'6. Module 1 Readiness'!$AD$23="Red"),$F523,IF(AND('6. Module 1 Readiness'!$AC$26="Disagree",'6. Module 1 Readiness'!$AD$23="Red"),$G523,IF(AND('6. Module 1 Readiness'!$AC$26="Agree",'6. Module 1 Readiness'!$AD$23="Yellow"),$H523,IF(AND('6. Module 1 Readiness'!$AC$26="Disagree",'6. Module 1 Readiness'!$AD$23="Yellow"),$I523,IF(AND('6. Module 1 Readiness'!$AC$26="Agree",'6. Module 1 Readiness'!$AD$23="Green"),$J523,IF(AND('6. Module 1 Readiness'!$AC$26="Disagree",'6. Module 1 Readiness'!$AD$23="Green"),$K523,IF('6. Module 1 Readiness'!$AC$26="N/A","",IF('6. Module 1 Readiness'!$AC$26="",""))))))))</f>
        <v/>
      </c>
      <c r="F523" s="616">
        <v>2</v>
      </c>
      <c r="G523" s="616">
        <v>1</v>
      </c>
      <c r="H523" s="616">
        <v>2</v>
      </c>
      <c r="I523" s="616">
        <v>1</v>
      </c>
      <c r="J523" s="616">
        <v>3</v>
      </c>
      <c r="K523" s="616">
        <v>2</v>
      </c>
    </row>
    <row r="524" spans="1:11" ht="15">
      <c r="A524" s="606" t="str">
        <f>IF('6. Module 1 Readiness'!$AC$27="N/A","N/A",IF('6. Module 1 Readiness'!$AC$27="","",IF('6. Module 1 Readiness'!$AC$27="Agree",'4. HIDE Calc Module 2_1'!$C$16,'4. HIDE Calc Module 2_1'!$E$16)))</f>
        <v/>
      </c>
      <c r="B524" s="607" t="str">
        <f t="shared" ref="B524:B527" si="2">IF(A524=0,"",A524)</f>
        <v/>
      </c>
      <c r="C524" s="607" t="str">
        <f>IF('6. Module 1 Readiness'!$AC$27="N/A","N/A",IF('6. Module 1 Readiness'!$AC$27="","",IF('6. Module 1 Readiness'!$AC$27="Agree",'4. HIDE Calc Module 2_1'!$D$16,'4. HIDE Calc Module 2_1'!$F$16)))</f>
        <v/>
      </c>
      <c r="D524" s="607" t="str">
        <f t="shared" ref="D524:D527" si="3">IF(C524=0,"",C524)</f>
        <v/>
      </c>
      <c r="E524" s="616" t="str">
        <f>IF(AND('6. Module 1 Readiness'!$AC$27="Agree",'6. Module 1 Readiness'!$AD$23="Red"),$F524,IF(AND('6. Module 1 Readiness'!$AC$27="Disagree",'6. Module 1 Readiness'!$AD$23="Red"),$G524,IF(AND('6. Module 1 Readiness'!$AC$27="Agree",'6. Module 1 Readiness'!$AD$23="Yellow"),$H524,IF(AND('6. Module 1 Readiness'!$AC$27="Disagree",'6. Module 1 Readiness'!$AD$23="Yellow"),$I524,IF(AND('6. Module 1 Readiness'!$AC$27="Agree",'6. Module 1 Readiness'!$AD$23="Green"),$J524,IF(AND('6. Module 1 Readiness'!$AC$27="Disagree",'6. Module 1 Readiness'!$AD$23="Green"),$K524,IF('6. Module 1 Readiness'!$AC$27="N/A","",IF('6. Module 1 Readiness'!$AC$27="",""))))))))</f>
        <v/>
      </c>
      <c r="F524" s="602">
        <v>1</v>
      </c>
      <c r="G524" s="602">
        <v>1</v>
      </c>
      <c r="H524" s="602">
        <v>2</v>
      </c>
      <c r="I524" s="602">
        <v>2</v>
      </c>
      <c r="J524" s="602">
        <v>3</v>
      </c>
      <c r="K524" s="602">
        <v>2</v>
      </c>
    </row>
    <row r="525" spans="1:11" ht="15">
      <c r="A525" s="606" t="str">
        <f>IF('6. Module 1 Readiness'!$AC$28="N/A","N/A",IF('6. Module 1 Readiness'!$AC$28="","",IF('6. Module 1 Readiness'!$AC$28="Agree",'4. HIDE Calc Module 2_1'!$C$17,'4. HIDE Calc Module 2_1'!$E$17)))</f>
        <v/>
      </c>
      <c r="B525" s="607" t="str">
        <f t="shared" si="2"/>
        <v/>
      </c>
      <c r="C525" s="607" t="str">
        <f>IF('6. Module 1 Readiness'!$AC$28="N/A","N/A",IF('6. Module 1 Readiness'!$AC$28="","",IF('6. Module 1 Readiness'!$AC$28="Agree",'4. HIDE Calc Module 2_1'!$D$17,'4. HIDE Calc Module 2_1'!$F$17)))</f>
        <v/>
      </c>
      <c r="D525" s="607" t="str">
        <f t="shared" si="3"/>
        <v/>
      </c>
      <c r="E525" s="616" t="str">
        <f>IF(AND('6. Module 1 Readiness'!$AC$28="Agree",'6. Module 1 Readiness'!$AD$23="Red"),$F525,IF(AND('6. Module 1 Readiness'!$AC$28="Disagree",'6. Module 1 Readiness'!$AD$23="Red"),$G525,IF(AND('6. Module 1 Readiness'!$AC$28="Agree",'6. Module 1 Readiness'!$AD$23="Yellow"),$H525,IF(AND('6. Module 1 Readiness'!$AC$28="Disagree",'6. Module 1 Readiness'!$AD$23="Yellow"),$I525,IF(AND('6. Module 1 Readiness'!$AC$28="Agree",'6. Module 1 Readiness'!$AD$23="Green"),$J525,IF(AND('6. Module 1 Readiness'!$AC$28="Disagree",'6. Module 1 Readiness'!$AD$23="Green"),$K525,IF('6. Module 1 Readiness'!$AC$28="N/A","",IF('6. Module 1 Readiness'!$AC$28="",""))))))))</f>
        <v/>
      </c>
      <c r="F525" s="616">
        <v>2</v>
      </c>
      <c r="G525" s="616">
        <v>1</v>
      </c>
      <c r="H525" s="616">
        <v>2</v>
      </c>
      <c r="I525" s="616">
        <v>2</v>
      </c>
      <c r="J525" s="616">
        <v>3</v>
      </c>
      <c r="K525" s="616">
        <v>2</v>
      </c>
    </row>
    <row r="526" spans="1:11" ht="15">
      <c r="A526" s="606" t="str">
        <f>IF('6. Module 1 Readiness'!$AC$29="N/A","N/A",IF('6. Module 1 Readiness'!$AC$29="","",IF('6. Module 1 Readiness'!$AC$29="Agree",'4. HIDE Calc Module 2_1'!$C$18,'4. HIDE Calc Module 2_1'!$E$18)))</f>
        <v/>
      </c>
      <c r="B526" s="607" t="str">
        <f t="shared" si="2"/>
        <v/>
      </c>
      <c r="C526" s="607" t="str">
        <f>IF('6. Module 1 Readiness'!$AC$29="N/A","N/A",IF('6. Module 1 Readiness'!$AC$29="","",IF('6. Module 1 Readiness'!$AC$29="Agree",'4. HIDE Calc Module 2_1'!$D$18,'4. HIDE Calc Module 2_1'!$F$18)))</f>
        <v/>
      </c>
      <c r="D526" s="607" t="str">
        <f t="shared" si="3"/>
        <v/>
      </c>
      <c r="E526" s="616" t="str">
        <f>IF(AND('6. Module 1 Readiness'!$AC$29="Agree",'6. Module 1 Readiness'!$AD$23="Red"),$F526,IF(AND('6. Module 1 Readiness'!$AC$29="Disagree",'6. Module 1 Readiness'!$AD$23="Red"),$G526,IF(AND('6. Module 1 Readiness'!$AC$29="Agree",'6. Module 1 Readiness'!$AD$23="Yellow"),$H526,IF(AND('6. Module 1 Readiness'!$AC$29="Disagree",'6. Module 1 Readiness'!$AD$23="Yellow"),$I526,IF(AND('6. Module 1 Readiness'!$AC$29="Agree",'6. Module 1 Readiness'!$AD$23="Green"),$J526,IF(AND('6. Module 1 Readiness'!$AC$29="Disagree",'6. Module 1 Readiness'!$AD$23="Green"),$K526,IF('6. Module 1 Readiness'!$AC$29="N/A","",IF('6. Module 1 Readiness'!$AC$29="",""))))))))</f>
        <v/>
      </c>
      <c r="F526" s="602">
        <v>1</v>
      </c>
      <c r="G526" s="602">
        <v>1</v>
      </c>
      <c r="H526" s="602">
        <v>2</v>
      </c>
      <c r="I526" s="602">
        <v>1</v>
      </c>
      <c r="J526" s="602">
        <v>3</v>
      </c>
      <c r="K526" s="602">
        <v>2</v>
      </c>
    </row>
    <row r="527" spans="1:11" ht="15">
      <c r="A527" s="606" t="str">
        <f>IF('6. Module 1 Readiness'!$AC$30="N/A","N/A",IF('6. Module 1 Readiness'!$AC$30="","",IF('6. Module 1 Readiness'!$AC$30="Agree",'4. HIDE Calc Module 2_1'!$C$19,'4. HIDE Calc Module 2_1'!$E$19)))</f>
        <v/>
      </c>
      <c r="B527" s="607" t="str">
        <f t="shared" si="2"/>
        <v/>
      </c>
      <c r="C527" s="607" t="str">
        <f>IF('6. Module 1 Readiness'!$AC$30="N/A","N/A",IF('6. Module 1 Readiness'!$AC$30="","",IF('6. Module 1 Readiness'!$AC$30="Agree",'4. HIDE Calc Module 2_1'!$D$19,'4. HIDE Calc Module 2_1'!$F$19)))</f>
        <v/>
      </c>
      <c r="D527" s="607" t="str">
        <f t="shared" si="3"/>
        <v/>
      </c>
      <c r="E527" s="616" t="str">
        <f>IF(AND('6. Module 1 Readiness'!$AC$30="Agree",'6. Module 1 Readiness'!$AD$23="Red"),$F527,IF(AND('6. Module 1 Readiness'!$AC$30="Disagree",'6. Module 1 Readiness'!$AD$23="Red"),$G527,IF(AND('6. Module 1 Readiness'!$AC$30="Agree",'6. Module 1 Readiness'!$AD$23="Yellow"),$H527,IF(AND('6. Module 1 Readiness'!$AC$30="Disagree",'6. Module 1 Readiness'!$AD$23="Yellow"),$I527,IF(AND('6. Module 1 Readiness'!$AC$30="Agree",'6. Module 1 Readiness'!$AD$23="Green"),$J527,IF(AND('6. Module 1 Readiness'!$AC$30="Disagree",'6. Module 1 Readiness'!$AD$23="Green"),$K527,IF('6. Module 1 Readiness'!$AC$30="N/A","",IF('6. Module 1 Readiness'!$AC$30="",""))))))))</f>
        <v/>
      </c>
      <c r="F527" s="616">
        <v>1</v>
      </c>
      <c r="G527" s="616">
        <v>1</v>
      </c>
      <c r="H527" s="616">
        <v>2</v>
      </c>
      <c r="I527" s="616">
        <v>1</v>
      </c>
      <c r="J527" s="616">
        <v>3</v>
      </c>
      <c r="K527" s="616">
        <v>2</v>
      </c>
    </row>
    <row r="528" spans="1:11" ht="15">
      <c r="A528" s="91"/>
      <c r="B528" s="91"/>
      <c r="C528" s="93"/>
      <c r="D528" s="91"/>
      <c r="E528" s="92"/>
      <c r="F528" s="91"/>
      <c r="G528" s="91"/>
      <c r="H528" s="91"/>
      <c r="I528" s="91"/>
      <c r="J528" s="91"/>
      <c r="K528" s="91"/>
    </row>
    <row r="529" spans="1:11" ht="15.75">
      <c r="A529" s="593" t="s">
        <v>42</v>
      </c>
      <c r="B529" s="593" t="s">
        <v>43</v>
      </c>
      <c r="C529" s="594" t="s">
        <v>42</v>
      </c>
      <c r="D529" s="593" t="s">
        <v>44</v>
      </c>
      <c r="E529" s="610"/>
      <c r="F529" s="610"/>
      <c r="G529" s="610"/>
      <c r="H529" s="610"/>
      <c r="I529" s="610"/>
      <c r="J529" s="610"/>
      <c r="K529" s="610"/>
    </row>
    <row r="530" spans="1:11" ht="15">
      <c r="A530" s="606" t="str">
        <f>IF('6. Module 1 Readiness'!$AC$33="N/A","N/A",IF('6. Module 1 Readiness'!$AC$33="","",IF('6. Module 1 Readiness'!$AC$33="Agree",'4. HIDE Calc Module 2_1'!$C$21,'4. HIDE Calc Module 2_1'!$E$21)))</f>
        <v/>
      </c>
      <c r="B530" s="607" t="str">
        <f>IF(A530=0,"",A530)</f>
        <v/>
      </c>
      <c r="C530" s="607" t="str">
        <f>IF('6. Module 1 Readiness'!$AC$33="N/A","N/A",IF('6. Module 1 Readiness'!$AC$33="","",IF('6. Module 1 Readiness'!$AC$33="Agree",'4. HIDE Calc Module 2_1'!$D$21,'4. HIDE Calc Module 2_1'!$F$21)))</f>
        <v/>
      </c>
      <c r="D530" s="607" t="str">
        <f>IF(C530=0,"",C530)</f>
        <v/>
      </c>
      <c r="E530" s="616" t="str">
        <f>IF(AND('6. Module 1 Readiness'!$AC$33="Agree",'6. Module 1 Readiness'!$AD$23="Red"),$F530,IF(AND('6. Module 1 Readiness'!$AC$33="Disagree",'6. Module 1 Readiness'!$AD$23="Red"),$G530,IF(AND('6. Module 1 Readiness'!$AC$33="Agree",'6. Module 1 Readiness'!$AD$23="Yellow"),$H530,IF(AND('6. Module 1 Readiness'!$AC$33="Disagree",'6. Module 1 Readiness'!$AD$23="Yellow"),$I530,IF(AND('6. Module 1 Readiness'!$AC$33="Agree",'6. Module 1 Readiness'!$AD$23="Green"),$J530,IF(AND('6. Module 1 Readiness'!$AC$33="Disagree",'6. Module 1 Readiness'!$AD$23="Green"),$K530,IF('6. Module 1 Readiness'!$AC$33="N/A","",IF('6. Module 1 Readiness'!$AC$33="",""))))))))</f>
        <v/>
      </c>
      <c r="F530" s="602">
        <v>2</v>
      </c>
      <c r="G530" s="602">
        <v>1</v>
      </c>
      <c r="H530" s="602">
        <v>3</v>
      </c>
      <c r="I530" s="602">
        <v>1</v>
      </c>
      <c r="J530" s="602">
        <v>3</v>
      </c>
      <c r="K530" s="602">
        <v>2</v>
      </c>
    </row>
    <row r="531" spans="1:11" ht="15">
      <c r="A531" s="606" t="str">
        <f>IF('6. Module 1 Readiness'!$AC$34="N/A","N/A",IF('6. Module 1 Readiness'!$AC$34="","",IF('6. Module 1 Readiness'!$AC$33="Agree",'4. HIDE Calc Module 2_1'!$C$22,'4. HIDE Calc Module 2_1'!$E$22)))</f>
        <v/>
      </c>
      <c r="B531" s="607" t="str">
        <f>IF(A531=0,"",A531)</f>
        <v/>
      </c>
      <c r="C531" s="607" t="str">
        <f>IF('6. Module 1 Readiness'!$AC$34="N/A","N/A",IF('6. Module 1 Readiness'!$AC$34="","",IF('6. Module 1 Readiness'!$AC$34="Agree",'4. HIDE Calc Module 2_1'!$D$22,'4. HIDE Calc Module 2_1'!$F$22)))</f>
        <v/>
      </c>
      <c r="D531" s="607" t="str">
        <f>IF(C531=0,"",C531)</f>
        <v/>
      </c>
      <c r="E531" s="616" t="str">
        <f>IF(AND('6. Module 1 Readiness'!$AC$34="Agree",'6. Module 1 Readiness'!$AD$23="Red"),$F531,IF(AND('6. Module 1 Readiness'!$AC$34="Disagree",'6. Module 1 Readiness'!$AD$23="Red"),$G531,IF(AND('6. Module 1 Readiness'!$AC$34="Agree",'6. Module 1 Readiness'!$AD$23="Yellow"),$H531,IF(AND('6. Module 1 Readiness'!$AC$34="Disagree",'6. Module 1 Readiness'!$AD$23="Yellow"),$I531,IF(AND('6. Module 1 Readiness'!$AC$34="Agree",'6. Module 1 Readiness'!$AD$23="Green"),$J531,IF(AND('6. Module 1 Readiness'!$AC$34="Disagree",'6. Module 1 Readiness'!$AD$23="Green"),$K531,IF('6. Module 1 Readiness'!$AC$34="N/A","",IF('6. Module 1 Readiness'!$AC$34="",""))))))))</f>
        <v/>
      </c>
      <c r="F531" s="602">
        <v>2</v>
      </c>
      <c r="G531" s="602">
        <v>1</v>
      </c>
      <c r="H531" s="602">
        <v>2</v>
      </c>
      <c r="I531" s="602">
        <v>2</v>
      </c>
      <c r="J531" s="602">
        <v>2</v>
      </c>
      <c r="K531" s="602">
        <v>3</v>
      </c>
    </row>
    <row r="532" spans="1:11" ht="15">
      <c r="A532" s="606" t="str">
        <f>IF('6. Module 1 Readiness'!$AC$35="N/A","N/A",IF('6. Module 1 Readiness'!$AC$35="","",IF('6. Module 1 Readiness'!$AC$33="Agree",'4. HIDE Calc Module 2_1'!$C$23,'4. HIDE Calc Module 2_1'!$E$23)))</f>
        <v/>
      </c>
      <c r="B532" s="607" t="str">
        <f>IF(A532=0,"",A532)</f>
        <v/>
      </c>
      <c r="C532" s="607" t="str">
        <f>IF('6. Module 1 Readiness'!$AC$35="N/A","N/A",IF('6. Module 1 Readiness'!$AC$35="","",IF('6. Module 1 Readiness'!$AC$35="Agree",'4. HIDE Calc Module 2_1'!$D$23,'4. HIDE Calc Module 2_1'!$F$23)))</f>
        <v/>
      </c>
      <c r="D532" s="607" t="str">
        <f>IF(C532=0,"",C532)</f>
        <v/>
      </c>
      <c r="E532" s="616" t="str">
        <f>IF(AND('6. Module 1 Readiness'!$AC$35="Agree",'6. Module 1 Readiness'!$AD$23="Red"),$F532,IF(AND('6. Module 1 Readiness'!$AC$35="Disagree",'6. Module 1 Readiness'!$AD$23="Red"),$G532,IF(AND('6. Module 1 Readiness'!$AC$35="Agree",'6. Module 1 Readiness'!$AD$23="Yellow"),$H532,IF(AND('6. Module 1 Readiness'!$AC$35="Disagree",'6. Module 1 Readiness'!$AD$23="Yellow"),$I532,IF(AND('6. Module 1 Readiness'!$AC$35="Agree",'6. Module 1 Readiness'!$AD$23="Green"),$J532,IF(AND('6. Module 1 Readiness'!$AC$35="Disagree",'6. Module 1 Readiness'!$AD$23="Green"),$K532,IF('6. Module 1 Readiness'!$AC$35="N/A","",IF('6. Module 1 Readiness'!$AC$35="",""))))))))</f>
        <v/>
      </c>
      <c r="F532" s="602">
        <v>2</v>
      </c>
      <c r="G532" s="602">
        <v>1</v>
      </c>
      <c r="H532" s="602">
        <v>2</v>
      </c>
      <c r="I532" s="602">
        <v>1</v>
      </c>
      <c r="J532" s="602">
        <v>2</v>
      </c>
      <c r="K532" s="602">
        <v>1</v>
      </c>
    </row>
    <row r="533" spans="1:11" ht="15">
      <c r="A533" s="606" t="str">
        <f>IF('6. Module 1 Readiness'!$AC$36="N/A","N/A",IF('6. Module 1 Readiness'!$AC$36="","",IF('6. Module 1 Readiness'!$AC$33="Agree",'4. HIDE Calc Module 2_1'!$C$24,'4. HIDE Calc Module 2_1'!$E$24)))</f>
        <v/>
      </c>
      <c r="B533" s="607" t="str">
        <f>IF(A533=0,"",A533)</f>
        <v/>
      </c>
      <c r="C533" s="607" t="str">
        <f>IF('6. Module 1 Readiness'!$AC$36="N/A","N/A",IF('6. Module 1 Readiness'!$AC$36="","",IF('6. Module 1 Readiness'!$AC$36="Agree",'4. HIDE Calc Module 2_1'!$D$24,'4. HIDE Calc Module 2_1'!$F$24)))</f>
        <v/>
      </c>
      <c r="D533" s="607" t="str">
        <f>IF(C533=0,"",C533)</f>
        <v/>
      </c>
      <c r="E533" s="616" t="str">
        <f>IF(AND('6. Module 1 Readiness'!$AC$36="Agree",'6. Module 1 Readiness'!$AD$23="Red"),$F533,IF(AND('6. Module 1 Readiness'!$AC$36="Disagree",'6. Module 1 Readiness'!$AD$23="Red"),$G533,IF(AND('6. Module 1 Readiness'!$AC$36="Agree",'6. Module 1 Readiness'!$AD$23="Yellow"),$H533,IF(AND('6. Module 1 Readiness'!$AC$36="Disagree",'6. Module 1 Readiness'!$AD$23="Yellow"),$I533,IF(AND('6. Module 1 Readiness'!$AC$36="Agree",'6. Module 1 Readiness'!$AD$23="Green"),$J533,IF(AND('6. Module 1 Readiness'!$AC$36="Disagree",'6. Module 1 Readiness'!$AD$23="Green"),$K533,IF('6. Module 1 Readiness'!$AC$36="N/A","",IF('6. Module 1 Readiness'!$AC$36="",""))))))))</f>
        <v/>
      </c>
      <c r="F533" s="616">
        <v>2</v>
      </c>
      <c r="G533" s="616">
        <v>1</v>
      </c>
      <c r="H533" s="616">
        <v>3</v>
      </c>
      <c r="I533" s="616">
        <v>1</v>
      </c>
      <c r="J533" s="616">
        <v>3</v>
      </c>
      <c r="K533" s="616">
        <v>2</v>
      </c>
    </row>
    <row r="534" spans="1:11" ht="15">
      <c r="A534" s="95"/>
      <c r="B534" s="94"/>
      <c r="C534" s="94"/>
      <c r="D534" s="94"/>
      <c r="E534" s="92"/>
      <c r="F534" s="92"/>
      <c r="G534" s="92"/>
      <c r="H534" s="92"/>
      <c r="I534" s="92"/>
      <c r="J534" s="92"/>
      <c r="K534" s="92"/>
    </row>
    <row r="535" spans="1:11" ht="15.75">
      <c r="A535" s="593" t="s">
        <v>42</v>
      </c>
      <c r="B535" s="593" t="s">
        <v>43</v>
      </c>
      <c r="C535" s="594" t="s">
        <v>42</v>
      </c>
      <c r="D535" s="593" t="s">
        <v>44</v>
      </c>
      <c r="E535" s="610"/>
      <c r="F535" s="610"/>
      <c r="G535" s="610"/>
      <c r="H535" s="610"/>
      <c r="I535" s="610"/>
      <c r="J535" s="610"/>
      <c r="K535" s="610"/>
    </row>
    <row r="536" spans="1:11" ht="15">
      <c r="A536" s="606" t="str">
        <f>IF('6. Module 1 Readiness'!$AC$39="N/A","N/A",IF('6. Module 1 Readiness'!$AC$39="","",IF('6. Module 1 Readiness'!$AC$33="Agree",'4. HIDE Calc Module 2_1'!$C$26,'4. HIDE Calc Module 2_1'!$E$26)))</f>
        <v/>
      </c>
      <c r="B536" s="607" t="str">
        <f>IF(A536=0,"",A536)</f>
        <v/>
      </c>
      <c r="C536" s="607" t="str">
        <f>IF('6. Module 1 Readiness'!$AC$39="N/A","N/A",IF('6. Module 1 Readiness'!$AC$39="","",IF('6. Module 1 Readiness'!$AC$39="Agree",'4. HIDE Calc Module 2_1'!$D$26,'4. HIDE Calc Module 2_1'!$F$26)))</f>
        <v/>
      </c>
      <c r="D536" s="607" t="str">
        <f>IF(C536=0,"",C536)</f>
        <v/>
      </c>
      <c r="E536" s="616" t="str">
        <f>IF(AND('6. Module 1 Readiness'!$AC$39="Agree",'6. Module 1 Readiness'!$AD$23="Red"),$F536,IF(AND('6. Module 1 Readiness'!$AC$39="Disagree",'6. Module 1 Readiness'!$AD$23="Red"),$G536,IF(AND('6. Module 1 Readiness'!$AC$39="Agree",'6. Module 1 Readiness'!$AD$23="Yellow"),$H536,IF(AND('6. Module 1 Readiness'!$AC$39="Disagree",'6. Module 1 Readiness'!$AD$23="Yellow"),$I536,IF(AND('6. Module 1 Readiness'!$AC$39="Agree",'6. Module 1 Readiness'!$AD$23="Green"),$J536,IF(AND('6. Module 1 Readiness'!$AC$39="Disagree",'6. Module 1 Readiness'!$AD$23="Green"),$K536,IF('6. Module 1 Readiness'!$AC$39="N/A","",IF('6. Module 1 Readiness'!$AC$39="",""))))))))</f>
        <v/>
      </c>
      <c r="F536" s="602">
        <v>1</v>
      </c>
      <c r="G536" s="602">
        <v>2</v>
      </c>
      <c r="H536" s="602">
        <v>2</v>
      </c>
      <c r="I536" s="602">
        <v>3</v>
      </c>
      <c r="J536" s="602">
        <v>3</v>
      </c>
      <c r="K536" s="602">
        <v>2</v>
      </c>
    </row>
    <row r="537" spans="1:11" ht="15">
      <c r="A537" s="606" t="str">
        <f>IF('6. Module 1 Readiness'!$AC$40="N/A","N/A",IF('6. Module 1 Readiness'!$AC$40="","",IF('6. Module 1 Readiness'!$AC$33="Agree",'4. HIDE Calc Module 2_1'!$C$27,'4. HIDE Calc Module 2_1'!$E$27)))</f>
        <v/>
      </c>
      <c r="B537" s="607" t="str">
        <f>IF(A537=0,"",A537)</f>
        <v/>
      </c>
      <c r="C537" s="607" t="str">
        <f>IF('6. Module 1 Readiness'!$AC$40="N/A","N/A",IF('6. Module 1 Readiness'!$AC$40="","",IF('6. Module 1 Readiness'!$AC$40="Agree",'4. HIDE Calc Module 2_1'!$D$27,'4. HIDE Calc Module 2_1'!$F$27)))</f>
        <v/>
      </c>
      <c r="D537" s="607" t="str">
        <f>IF(C537=0,"",C537)</f>
        <v/>
      </c>
      <c r="E537" s="616" t="str">
        <f>IF(AND('6. Module 1 Readiness'!$AC$40="Agree",'6. Module 1 Readiness'!$AD$23="Red"),$F537,IF(AND('6. Module 1 Readiness'!$AC$40="Disagree",'6. Module 1 Readiness'!$AD$23="Red"),$G537,IF(AND('6. Module 1 Readiness'!$AC$40="Agree",'6. Module 1 Readiness'!$AD$23="Yellow"),$H537,IF(AND('6. Module 1 Readiness'!$AC$40="Disagree",'6. Module 1 Readiness'!$AD$23="Yellow"),$I537,IF(AND('6. Module 1 Readiness'!$AC$40="Agree",'6. Module 1 Readiness'!$AD$23="Green"),$J537,IF(AND('6. Module 1 Readiness'!$AC$40="Disagree",'6. Module 1 Readiness'!$AD$23="Green"),$K537,IF('6. Module 1 Readiness'!$AC$40="N/A","",IF('6. Module 1 Readiness'!$AC$40="",""))))))))</f>
        <v/>
      </c>
      <c r="F537" s="616">
        <v>1</v>
      </c>
      <c r="G537" s="616">
        <v>2</v>
      </c>
      <c r="H537" s="616">
        <v>2</v>
      </c>
      <c r="I537" s="616">
        <v>3</v>
      </c>
      <c r="J537" s="616">
        <v>3</v>
      </c>
      <c r="K537" s="616">
        <v>2</v>
      </c>
    </row>
    <row r="538" spans="1:11" ht="15">
      <c r="A538" s="606" t="str">
        <f>IF('6. Module 1 Readiness'!$AC$41="N/A","N/A",IF('6. Module 1 Readiness'!$AC$41="","",IF('6. Module 1 Readiness'!$AC$33="Agree",'4. HIDE Calc Module 2_1'!$C$28,'4. HIDE Calc Module 2_1'!$E$28)))</f>
        <v/>
      </c>
      <c r="B538" s="607" t="str">
        <f>IF(A538=0,"",A538)</f>
        <v/>
      </c>
      <c r="C538" s="607" t="str">
        <f>IF('6. Module 1 Readiness'!$AC$41="N/A","N/A",IF('6. Module 1 Readiness'!$AC$41="","",IF('6. Module 1 Readiness'!$AC$41="Agree",'4. HIDE Calc Module 2_1'!$D$28,'4. HIDE Calc Module 2_1'!$F$28)))</f>
        <v/>
      </c>
      <c r="D538" s="607" t="str">
        <f>IF(C538=0,"",C538)</f>
        <v/>
      </c>
      <c r="E538" s="616" t="str">
        <f>IF(AND('6. Module 1 Readiness'!$AC$41="Agree",'6. Module 1 Readiness'!$AD$23="Red"),$F538,IF(AND('6. Module 1 Readiness'!$AC$41="Disagree",'6. Module 1 Readiness'!$AD$23="Red"),$G538,IF(AND('6. Module 1 Readiness'!$AC$41="Agree",'6. Module 1 Readiness'!$AD$23="Yellow"),$H538,IF(AND('6. Module 1 Readiness'!$AC$41="Disagree",'6. Module 1 Readiness'!$AD$23="Yellow"),$I538,IF(AND('6. Module 1 Readiness'!$AC$41="Agree",'6. Module 1 Readiness'!$AD$23="Green"),$J538,IF(AND('6. Module 1 Readiness'!$AC$41="Disagree",'6. Module 1 Readiness'!$AD$23="Green"),$K538,IF('6. Module 1 Readiness'!$AC$41="N/A","",IF('6. Module 1 Readiness'!$AC$41="",""))))))))</f>
        <v/>
      </c>
      <c r="F538" s="602">
        <v>2</v>
      </c>
      <c r="G538" s="602">
        <v>1</v>
      </c>
      <c r="H538" s="602">
        <v>3</v>
      </c>
      <c r="I538" s="602">
        <v>3</v>
      </c>
      <c r="J538" s="602">
        <v>3</v>
      </c>
      <c r="K538" s="602">
        <v>2</v>
      </c>
    </row>
    <row r="539" spans="1:11" ht="15">
      <c r="A539" s="606" t="str">
        <f>IF('6. Module 1 Readiness'!$AC$42="N/A","N/A",IF('6. Module 1 Readiness'!$AC$42="","",IF('6. Module 1 Readiness'!$AC$33="Agree",'4. HIDE Calc Module 2_1'!$C$29,'4. HIDE Calc Module 2_1'!$E$29)))</f>
        <v/>
      </c>
      <c r="B539" s="607" t="str">
        <f>IF(A539=0,"",A539)</f>
        <v/>
      </c>
      <c r="C539" s="607" t="str">
        <f>IF('6. Module 1 Readiness'!$AC$42="N/A","N/A",IF('6. Module 1 Readiness'!$AC$42="","",IF('6. Module 1 Readiness'!$AC$42="Agree",'4. HIDE Calc Module 2_1'!$D$29,'4. HIDE Calc Module 2_1'!$F$29)))</f>
        <v/>
      </c>
      <c r="D539" s="607" t="str">
        <f>IF(C539=0,"",C539)</f>
        <v/>
      </c>
      <c r="E539" s="616" t="str">
        <f>IF(AND('6. Module 1 Readiness'!$AC$42="Agree",'6. Module 1 Readiness'!$AD$23="Red"),$F539,IF(AND('6. Module 1 Readiness'!$AC$42="Disagree",'6. Module 1 Readiness'!$AD$23="Red"),$G539,IF(AND('6. Module 1 Readiness'!$AC$42="Agree",'6. Module 1 Readiness'!$AD$23="Yellow"),$H539,IF(AND('6. Module 1 Readiness'!$AC$42="Disagree",'6. Module 1 Readiness'!$AD$23="Yellow"),$I539,IF(AND('6. Module 1 Readiness'!$AC$42="Agree",'6. Module 1 Readiness'!$AD$23="Green"),$J539,IF(AND('6. Module 1 Readiness'!$AC$42="Disagree",'6. Module 1 Readiness'!$AD$23="Green"),$K539,IF('6. Module 1 Readiness'!$AC$42="N/A","",IF('6. Module 1 Readiness'!$AC$42="",""))))))))</f>
        <v/>
      </c>
      <c r="F539" s="616">
        <v>1</v>
      </c>
      <c r="G539" s="616">
        <v>2</v>
      </c>
      <c r="H539" s="616">
        <v>1</v>
      </c>
      <c r="I539" s="616">
        <v>2</v>
      </c>
      <c r="J539" s="616">
        <v>1</v>
      </c>
      <c r="K539" s="616">
        <v>3</v>
      </c>
    </row>
    <row r="540" spans="1:11" ht="15">
      <c r="A540" s="606" t="str">
        <f>IF('6. Module 1 Readiness'!$AC$43="N/A","N/A",IF('6. Module 1 Readiness'!$AC$43="","",IF('6. Module 1 Readiness'!$AC$33="Agree",'4. HIDE Calc Module 2_1'!$C$30,'4. HIDE Calc Module 2_1'!$E$30)))</f>
        <v/>
      </c>
      <c r="B540" s="607" t="str">
        <f>IF(A540=0,"",A540)</f>
        <v/>
      </c>
      <c r="C540" s="607" t="str">
        <f>IF('6. Module 1 Readiness'!$AC$43="N/A","N/A",IF('6. Module 1 Readiness'!$AC$43="","",IF('6. Module 1 Readiness'!$AC$43="Agree",'4. HIDE Calc Module 2_1'!$D$30,'4. HIDE Calc Module 2_1'!$F$30)))</f>
        <v/>
      </c>
      <c r="D540" s="607" t="str">
        <f>IF(C540=0,"",C540)</f>
        <v/>
      </c>
      <c r="E540" s="616" t="str">
        <f>IF(AND('6. Module 1 Readiness'!$AC$43="Agree",'6. Module 1 Readiness'!$AD$23="Red"),$F540,IF(AND('6. Module 1 Readiness'!$AC$43="Disagree",'6. Module 1 Readiness'!$AD$23="Red"),$G540,IF(AND('6. Module 1 Readiness'!$AC$43="Agree",'6. Module 1 Readiness'!$AD$23="Yellow"),$H540,IF(AND('6. Module 1 Readiness'!$AC$43="Disagree",'6. Module 1 Readiness'!$AD$23="Yellow"),$I540,IF(AND('6. Module 1 Readiness'!$AC$43="Agree",'6. Module 1 Readiness'!$AD$23="Green"),$J540,IF(AND('6. Module 1 Readiness'!$AC$43="Disagree",'6. Module 1 Readiness'!$AD$23="Green"),$K540,IF('6. Module 1 Readiness'!$AC$43="N/A","",IF('6. Module 1 Readiness'!$AC$43="",""))))))))</f>
        <v/>
      </c>
      <c r="F540" s="602">
        <v>2</v>
      </c>
      <c r="G540" s="602">
        <v>2</v>
      </c>
      <c r="H540" s="602">
        <v>2</v>
      </c>
      <c r="I540" s="602">
        <v>3</v>
      </c>
      <c r="J540" s="602">
        <v>3</v>
      </c>
      <c r="K540" s="602">
        <v>3</v>
      </c>
    </row>
    <row r="541" spans="1:11" ht="15">
      <c r="A541" s="91"/>
      <c r="B541" s="91"/>
      <c r="C541" s="93"/>
      <c r="D541" s="91"/>
      <c r="E541" s="92"/>
      <c r="F541" s="91"/>
      <c r="G541" s="91"/>
      <c r="H541" s="91"/>
      <c r="I541" s="91"/>
      <c r="J541" s="91"/>
      <c r="K541" s="91"/>
    </row>
    <row r="542" spans="1:11" ht="15.75">
      <c r="A542" s="593" t="s">
        <v>42</v>
      </c>
      <c r="B542" s="593" t="s">
        <v>43</v>
      </c>
      <c r="C542" s="594" t="s">
        <v>42</v>
      </c>
      <c r="D542" s="593" t="s">
        <v>44</v>
      </c>
      <c r="E542" s="610"/>
      <c r="F542" s="610"/>
      <c r="G542" s="610"/>
      <c r="H542" s="610"/>
      <c r="I542" s="610"/>
      <c r="J542" s="610"/>
      <c r="K542" s="610"/>
    </row>
    <row r="543" spans="1:11" ht="15">
      <c r="A543" s="606" t="str">
        <f>IF('6. Module 1 Readiness'!$AC$46="N/A","N/A",IF('6. Module 1 Readiness'!$AC$46="","",IF('6. Module 1 Readiness'!$AC$46="Agree",'4. HIDE Calc Module 2_1'!$C$32,'4. HIDE Calc Module 2_1'!$E$32)))</f>
        <v/>
      </c>
      <c r="B543" s="607" t="str">
        <f>IF(A543=0,"",A543)</f>
        <v/>
      </c>
      <c r="C543" s="607" t="str">
        <f>IF('6. Module 1 Readiness'!$AC$46="N/A","N/A",IF('6. Module 1 Readiness'!$AC$46="","",IF('6. Module 1 Readiness'!$AC$46="Agree",'4. HIDE Calc Module 2_1'!$D$32,'4. HIDE Calc Module 2_1'!$F$32)))</f>
        <v/>
      </c>
      <c r="D543" s="607" t="str">
        <f>IF(C543=0,"",C543)</f>
        <v/>
      </c>
      <c r="E543" s="616" t="str">
        <f>IF(AND('6. Module 1 Readiness'!$AC$46="Agree",'6. Module 1 Readiness'!$AD$23="Red"),$F543,IF(AND('6. Module 1 Readiness'!$AC$46="Disagree",'6. Module 1 Readiness'!$AD$23="Red"),$G543,IF(AND('6. Module 1 Readiness'!$AC$46="Agree",'6. Module 1 Readiness'!$AD$23="Yellow"),$H543,IF(AND('6. Module 1 Readiness'!$AC$46="Disagree",'6. Module 1 Readiness'!$AD$23="Yellow"),$I543,IF(AND('6. Module 1 Readiness'!$AC$46="Agree",'6. Module 1 Readiness'!$AD$23="Green"),$J543,IF(AND('6. Module 1 Readiness'!$AC$46="Disagree",'6. Module 1 Readiness'!$AD$23="Green"),$K543,IF('6. Module 1 Readiness'!$AC$46="N/A","",IF('6. Module 1 Readiness'!$AC$46="",""))))))))</f>
        <v/>
      </c>
      <c r="F543" s="616">
        <v>1</v>
      </c>
      <c r="G543" s="616">
        <v>1</v>
      </c>
      <c r="H543" s="616">
        <v>2</v>
      </c>
      <c r="I543" s="616">
        <v>1</v>
      </c>
      <c r="J543" s="616">
        <v>3</v>
      </c>
      <c r="K543" s="616">
        <v>2</v>
      </c>
    </row>
    <row r="544" spans="1:11" ht="15">
      <c r="A544" s="606" t="str">
        <f>IF('6. Module 1 Readiness'!$AC$47="N/A","N/A",IF('6. Module 1 Readiness'!$AC$47="","",IF('6. Module 1 Readiness'!$AC$47="Agree",'4. HIDE Calc Module 2_1'!$C$33,'4. HIDE Calc Module 2_1'!$E$33)))</f>
        <v/>
      </c>
      <c r="B544" s="607" t="str">
        <f t="shared" ref="B544:B547" si="4">IF(A544=0,"",A544)</f>
        <v/>
      </c>
      <c r="C544" s="607" t="str">
        <f>IF('6. Module 1 Readiness'!$AC$47="N/A","N/A",IF('6. Module 1 Readiness'!$AC$47="","",IF('6. Module 1 Readiness'!$AC$47="Agree",'4. HIDE Calc Module 2_1'!$D$33,'4. HIDE Calc Module 2_1'!$F$33)))</f>
        <v/>
      </c>
      <c r="D544" s="607" t="str">
        <f>IF(C544=0,"",C544)</f>
        <v/>
      </c>
      <c r="E544" s="616" t="str">
        <f>IF(AND('6. Module 1 Readiness'!$AC$47="Agree",'6. Module 1 Readiness'!$AD$23="Red"),$F544,IF(AND('6. Module 1 Readiness'!$AC$47="Disagree",'6. Module 1 Readiness'!$AD$23="Red"),$G544,IF(AND('6. Module 1 Readiness'!$AC$47="Agree",'6. Module 1 Readiness'!$AD$23="Yellow"),$H544,IF(AND('6. Module 1 Readiness'!$AC$47="Disagree",'6. Module 1 Readiness'!$AD$23="Yellow"),$I544,IF(AND('6. Module 1 Readiness'!$AC$47="Agree",'6. Module 1 Readiness'!$AD$23="Green"),$J544,IF(AND('6. Module 1 Readiness'!$AC$47="Disagree",'6. Module 1 Readiness'!$AD$23="Green"),$K544,IF('6. Module 1 Readiness'!$AC$47="N/A","",IF('6. Module 1 Readiness'!$AC$47="",""))))))))</f>
        <v/>
      </c>
      <c r="F544" s="602">
        <v>2</v>
      </c>
      <c r="G544" s="602">
        <v>1</v>
      </c>
      <c r="H544" s="602">
        <v>2</v>
      </c>
      <c r="I544" s="602">
        <v>1</v>
      </c>
      <c r="J544" s="602">
        <v>3</v>
      </c>
      <c r="K544" s="602">
        <v>2</v>
      </c>
    </row>
    <row r="545" spans="1:11" ht="15">
      <c r="A545" s="606" t="str">
        <f>IF('6. Module 1 Readiness'!$AC$48="N/A","N/A",IF('6. Module 1 Readiness'!$AC$48="","",IF('6. Module 1 Readiness'!$AC$48="Agree",'4. HIDE Calc Module 2_1'!$C$34,'4. HIDE Calc Module 2_1'!$E$34)))</f>
        <v/>
      </c>
      <c r="B545" s="607" t="str">
        <f t="shared" si="4"/>
        <v/>
      </c>
      <c r="C545" s="607" t="str">
        <f>IF('6. Module 1 Readiness'!$AC$48="N/A","N/A",IF('6. Module 1 Readiness'!$AC$48="","",IF('6. Module 1 Readiness'!$AC$48="Agree",'4. HIDE Calc Module 2_1'!$D$34,'4. HIDE Calc Module 2_1'!$F$34)))</f>
        <v/>
      </c>
      <c r="D545" s="607" t="str">
        <f>IF(C545=0,"",C545)</f>
        <v/>
      </c>
      <c r="E545" s="616" t="str">
        <f>IF(AND('6. Module 1 Readiness'!$AC$48="Agree",'6. Module 1 Readiness'!$AD$23="Red"),$F545,IF(AND('6. Module 1 Readiness'!$AC$48="Disagree",'6. Module 1 Readiness'!$AD$23="Red"),$G545,IF(AND('6. Module 1 Readiness'!$AC$48="Agree",'6. Module 1 Readiness'!$AD$23="Yellow"),$H545,IF(AND('6. Module 1 Readiness'!$AC$48="Disagree",'6. Module 1 Readiness'!$AD$23="Yellow"),$I545,IF(AND('6. Module 1 Readiness'!$AC$48="Agree",'6. Module 1 Readiness'!$AD$23="Green"),$J545,IF(AND('6. Module 1 Readiness'!$AC$48="Disagree",'6. Module 1 Readiness'!$AD$23="Green"),$K545,IF('6. Module 1 Readiness'!$AC$48="N/A","",IF('6. Module 1 Readiness'!$AC$48="",""))))))))</f>
        <v/>
      </c>
      <c r="F545" s="616">
        <v>2</v>
      </c>
      <c r="G545" s="616">
        <v>1</v>
      </c>
      <c r="H545" s="616">
        <v>3</v>
      </c>
      <c r="I545" s="616">
        <v>1</v>
      </c>
      <c r="J545" s="616">
        <v>3</v>
      </c>
      <c r="K545" s="616">
        <v>1</v>
      </c>
    </row>
    <row r="546" spans="1:11" ht="15">
      <c r="A546" s="606" t="str">
        <f>IF('6. Module 1 Readiness'!$AC$49="N/A","N/A",IF('6. Module 1 Readiness'!$AC$49="","",IF('6. Module 1 Readiness'!$AC$49="Agree",'4. HIDE Calc Module 2_1'!$C$35,'4. HIDE Calc Module 2_1'!$E$35)))</f>
        <v/>
      </c>
      <c r="B546" s="607" t="str">
        <f t="shared" si="4"/>
        <v/>
      </c>
      <c r="C546" s="607" t="str">
        <f>IF('6. Module 1 Readiness'!$AC$49="N/A","N/A",IF('6. Module 1 Readiness'!$AC$49="","",IF('6. Module 1 Readiness'!$AC$49="Agree",'4. HIDE Calc Module 2_1'!$D$35,'4. HIDE Calc Module 2_1'!$F$35)))</f>
        <v/>
      </c>
      <c r="D546" s="607" t="str">
        <f>IF(C546=0,"",C546)</f>
        <v/>
      </c>
      <c r="E546" s="616" t="str">
        <f>IF(AND('6. Module 1 Readiness'!$AC$49="Agree",'6. Module 1 Readiness'!$AD$23="Red"),$F546,IF(AND('6. Module 1 Readiness'!$AC$49="Disagree",'6. Module 1 Readiness'!$AD$23="Red"),$G546,IF(AND('6. Module 1 Readiness'!$AC$49="Agree",'6. Module 1 Readiness'!$AD$23="Yellow"),$H546,IF(AND('6. Module 1 Readiness'!$AC$49="Disagree",'6. Module 1 Readiness'!$AD$23="Yellow"),$I546,IF(AND('6. Module 1 Readiness'!$AC$49="Agree",'6. Module 1 Readiness'!$AD$23="Green"),$J546,IF(AND('6. Module 1 Readiness'!$AC$49="Disagree",'6. Module 1 Readiness'!$AD$23="Green"),$K546,IF('6. Module 1 Readiness'!$AC$49="N/A","",IF('6. Module 1 Readiness'!$AC$49="",""))))))))</f>
        <v/>
      </c>
      <c r="F546" s="602">
        <v>1</v>
      </c>
      <c r="G546" s="602">
        <v>2</v>
      </c>
      <c r="H546" s="602">
        <v>1</v>
      </c>
      <c r="I546" s="602">
        <v>3</v>
      </c>
      <c r="J546" s="602">
        <v>1</v>
      </c>
      <c r="K546" s="602">
        <v>3</v>
      </c>
    </row>
    <row r="547" spans="1:11" ht="15">
      <c r="A547" s="606" t="str">
        <f>IF('6. Module 1 Readiness'!$AC$50="N/A","N/A",IF('6. Module 1 Readiness'!$AC$50="","",IF('6. Module 1 Readiness'!$AC$50="Agree",'4. HIDE Calc Module 2_1'!$C$36,'4. HIDE Calc Module 2_1'!$E$36)))</f>
        <v/>
      </c>
      <c r="B547" s="607" t="str">
        <f t="shared" si="4"/>
        <v/>
      </c>
      <c r="C547" s="607" t="str">
        <f>IF('6. Module 1 Readiness'!$AC$50="N/A","N/A",IF('6. Module 1 Readiness'!$AC$50="","",IF('6. Module 1 Readiness'!$AC$50="Agree",'4. HIDE Calc Module 2_1'!$D$36,'4. HIDE Calc Module 2_1'!$F$36)))</f>
        <v/>
      </c>
      <c r="D547" s="607" t="str">
        <f>IF(C547=0,"",C547)</f>
        <v/>
      </c>
      <c r="E547" s="616" t="str">
        <f>IF(AND('6. Module 1 Readiness'!$AC$50="Agree",'6. Module 1 Readiness'!$AD$23="Red"),$F547,IF(AND('6. Module 1 Readiness'!$AC$50="Disagree",'6. Module 1 Readiness'!$AD$23="Red"),$G547,IF(AND('6. Module 1 Readiness'!$AC$50="Agree",'6. Module 1 Readiness'!$AD$23="Yellow"),$H547,IF(AND('6. Module 1 Readiness'!$AC$50="Disagree",'6. Module 1 Readiness'!$AD$23="Yellow"),$I547,IF(AND('6. Module 1 Readiness'!$AC$50="Agree",'6. Module 1 Readiness'!$AD$23="Green"),$J547,IF(AND('6. Module 1 Readiness'!$AC$50="Disagree",'6. Module 1 Readiness'!$AD$23="Green"),$K547,IF('6. Module 1 Readiness'!$AC$50="N/A","",IF('6. Module 1 Readiness'!$AC$50="",""))))))))</f>
        <v/>
      </c>
      <c r="F547" s="616">
        <v>2</v>
      </c>
      <c r="G547" s="616">
        <v>1</v>
      </c>
      <c r="H547" s="616">
        <v>2</v>
      </c>
      <c r="I547" s="616">
        <v>1</v>
      </c>
      <c r="J547" s="616">
        <v>3</v>
      </c>
      <c r="K547" s="616">
        <v>2</v>
      </c>
    </row>
    <row r="549" spans="1:11" ht="15.75">
      <c r="A549" s="593" t="s">
        <v>42</v>
      </c>
      <c r="B549" s="593" t="s">
        <v>43</v>
      </c>
      <c r="C549" s="594" t="s">
        <v>42</v>
      </c>
      <c r="D549" s="593" t="s">
        <v>44</v>
      </c>
      <c r="E549" s="595" t="s">
        <v>386</v>
      </c>
      <c r="F549" s="595" t="s">
        <v>387</v>
      </c>
      <c r="G549" s="595" t="s">
        <v>388</v>
      </c>
      <c r="H549" s="595" t="s">
        <v>389</v>
      </c>
      <c r="I549" s="595" t="s">
        <v>390</v>
      </c>
      <c r="J549" s="595" t="s">
        <v>391</v>
      </c>
      <c r="K549" s="595" t="s">
        <v>392</v>
      </c>
    </row>
    <row r="550" spans="1:11" ht="15">
      <c r="A550" s="607" t="str">
        <f>IF('6. Module 1 Readiness'!$AC$53="N/A","N/A",IF('6. Module 1 Readiness'!$AC$53="","",IF('6. Module 1 Readiness'!$AC$53="Agree",'4. HIDE Calc Module 2_1'!$C$39,'4. HIDE Calc Module 2_1'!$E$39)))</f>
        <v/>
      </c>
      <c r="B550" s="607" t="str">
        <f>IF(A550=0,"",A550)</f>
        <v/>
      </c>
      <c r="C550" s="607" t="str">
        <f>IF('6. Module 1 Readiness'!$AC$53="N/A","N/A",IF('6. Module 1 Readiness'!$AC$53="","",IF('6. Module 1 Readiness'!$AC$53="Agree",'4. HIDE Calc Module 2_1'!$D$39,'4. HIDE Calc Module 2_1'!$F$39)))</f>
        <v/>
      </c>
      <c r="D550" s="607" t="str">
        <f>IF(C550=0,"",C550)</f>
        <v/>
      </c>
      <c r="E550" s="616" t="str">
        <f>IF(AND('6. Module 1 Readiness'!$AC$53="Agree",'6. Module 1 Readiness'!$AD$23="Red"),$F550,IF(AND('6. Module 1 Readiness'!$AC$53="Disagree",'6. Module 1 Readiness'!$AD$23="Red"),$G550,IF(AND('6. Module 1 Readiness'!$AC$53="Agree",'6. Module 1 Readiness'!$AD$23="Yellow"),$H550,IF(AND('6. Module 1 Readiness'!$AC$53="Disagree",'6. Module 1 Readiness'!$AD$23="Yellow"),$I550,IF(AND('6. Module 1 Readiness'!$AC$53="Agree",'6. Module 1 Readiness'!$AD$23="Green"),$J550,IF(AND('6. Module 1 Readiness'!$AC$53="Disagree",'6. Module 1 Readiness'!$AD$23="Green"),$K550,IF('6. Module 1 Readiness'!$AC$53="N/A","",IF('6. Module 1 Readiness'!$AC$53="",""))))))))</f>
        <v/>
      </c>
      <c r="F550" s="608">
        <v>2</v>
      </c>
      <c r="G550" s="608">
        <v>1</v>
      </c>
      <c r="H550" s="608">
        <v>2</v>
      </c>
      <c r="I550" s="608">
        <v>1</v>
      </c>
      <c r="J550" s="608">
        <v>3</v>
      </c>
      <c r="K550" s="608">
        <v>2</v>
      </c>
    </row>
    <row r="551" spans="1:11" ht="15">
      <c r="A551" s="607" t="str">
        <f>IF('6. Module 1 Readiness'!$AC$54="N/A","N/A",IF('6. Module 1 Readiness'!$AC$54="","",IF('6. Module 1 Readiness'!$AC$54="Agree",'4. HIDE Calc Module 2_1'!$C$40,'4. HIDE Calc Module 2_1'!$E$40)))</f>
        <v/>
      </c>
      <c r="B551" s="607" t="str">
        <f t="shared" ref="B551:B552" si="5">IF(A551=0,"",A551)</f>
        <v/>
      </c>
      <c r="C551" s="607" t="str">
        <f>IF('6. Module 1 Readiness'!$AC$54="N/A","N/A",IF('6. Module 1 Readiness'!$AC$54="","",IF('6. Module 1 Readiness'!$AC$54="Agree",'4. HIDE Calc Module 2_1'!$D$40,'4. HIDE Calc Module 2_1'!$F$40)))</f>
        <v/>
      </c>
      <c r="D551" s="607" t="str">
        <f>IF(C551=0,"",C551)</f>
        <v/>
      </c>
      <c r="E551" s="616" t="str">
        <f>IF(AND('6. Module 1 Readiness'!$AC$54="Agree",'6. Module 1 Readiness'!$AD$23="Red"),$F551,IF(AND('6. Module 1 Readiness'!$AC$54="Disagree",'6. Module 1 Readiness'!$AD$23="Red"),$G551,IF(AND('6. Module 1 Readiness'!$AC$54="Agree",'6. Module 1 Readiness'!$AD$23="Yellow"),$H551,IF(AND('6. Module 1 Readiness'!$AC$54="Disagree",'6. Module 1 Readiness'!$AD$23="Yellow"),$I551,IF(AND('6. Module 1 Readiness'!$AC$54="Agree",'6. Module 1 Readiness'!$AD$23="Green"),$J551,IF(AND('6. Module 1 Readiness'!$AC$54="Disagree",'6. Module 1 Readiness'!$AD$23="Green"),$K551,IF('6. Module 1 Readiness'!$AC$54="N/A","",IF('6. Module 1 Readiness'!$AC$54="",""))))))))</f>
        <v/>
      </c>
      <c r="F551" s="609">
        <v>1</v>
      </c>
      <c r="G551" s="609">
        <v>1</v>
      </c>
      <c r="H551" s="609">
        <v>2</v>
      </c>
      <c r="I551" s="609">
        <v>2</v>
      </c>
      <c r="J551" s="609">
        <v>3</v>
      </c>
      <c r="K551" s="609">
        <v>2</v>
      </c>
    </row>
    <row r="552" spans="1:11" ht="15">
      <c r="A552" s="607" t="str">
        <f>IF('6. Module 1 Readiness'!$AC$55="N/A","N/A",IF('6. Module 1 Readiness'!$AC$55="","",IF('6. Module 1 Readiness'!$AC$55="Agree",'4. HIDE Calc Module 2_1'!$C$41,'4. HIDE Calc Module 2_1'!$E$41)))</f>
        <v/>
      </c>
      <c r="B552" s="607" t="str">
        <f t="shared" si="5"/>
        <v/>
      </c>
      <c r="C552" s="607" t="str">
        <f>IF('6. Module 1 Readiness'!$AC$55="N/A","N/A",IF('6. Module 1 Readiness'!$AC$55="","",IF('6. Module 1 Readiness'!$AC$55="Agree",'4. HIDE Calc Module 2_1'!$D$41,'4. HIDE Calc Module 2_1'!$F$41)))</f>
        <v/>
      </c>
      <c r="D552" s="607" t="str">
        <f>IF(C552=0,"",C552)</f>
        <v/>
      </c>
      <c r="E552" s="616" t="str">
        <f>IF(AND('6. Module 1 Readiness'!$AC$55="Agree",'6. Module 1 Readiness'!$AD$23="Red"),$F552,IF(AND('6. Module 1 Readiness'!$AC$55="Disagree",'6. Module 1 Readiness'!$AD$23="Red"),$G552,IF(AND('6. Module 1 Readiness'!$AC$55="Agree",'6. Module 1 Readiness'!$AD$23="Yellow"),$H552,IF(AND('6. Module 1 Readiness'!$AC$55="Disagree",'6. Module 1 Readiness'!$AD$23="Yellow"),$I552,IF(AND('6. Module 1 Readiness'!$AC$55="Agree",'6. Module 1 Readiness'!$AD$23="Green"),$J552,IF(AND('6. Module 1 Readiness'!$AC$55="Disagree",'6. Module 1 Readiness'!$AD$23="Green"),$K552,IF('6. Module 1 Readiness'!$AC$55="N/A","",IF('6. Module 1 Readiness'!$AC$55="",""))))))))</f>
        <v/>
      </c>
      <c r="F552" s="608">
        <v>2</v>
      </c>
      <c r="G552" s="608">
        <v>1</v>
      </c>
      <c r="H552" s="608">
        <v>2</v>
      </c>
      <c r="I552" s="608">
        <v>2</v>
      </c>
      <c r="J552" s="608">
        <v>3</v>
      </c>
      <c r="K552" s="608">
        <v>2</v>
      </c>
    </row>
    <row r="555" spans="1:11" ht="15" customHeight="1">
      <c r="A555" s="296" t="s">
        <v>385</v>
      </c>
      <c r="B555" s="296">
        <f>B510+1</f>
        <v>13</v>
      </c>
      <c r="C555" s="297"/>
      <c r="D555" s="296"/>
      <c r="E555" s="296"/>
      <c r="F555" s="296"/>
      <c r="G555" s="296"/>
      <c r="H555" s="296"/>
      <c r="I555" s="296"/>
      <c r="J555" s="296"/>
      <c r="K555" s="296"/>
    </row>
    <row r="556" spans="1:11" ht="15" customHeight="1">
      <c r="A556" s="593" t="s">
        <v>42</v>
      </c>
      <c r="B556" s="593" t="s">
        <v>43</v>
      </c>
      <c r="C556" s="594" t="s">
        <v>42</v>
      </c>
      <c r="D556" s="593" t="s">
        <v>44</v>
      </c>
      <c r="E556" s="595"/>
      <c r="F556" s="595"/>
      <c r="G556" s="595"/>
      <c r="H556" s="595"/>
      <c r="I556" s="595"/>
      <c r="J556" s="595"/>
      <c r="K556" s="595"/>
    </row>
    <row r="557" spans="1:11" ht="15" customHeight="1">
      <c r="A557" s="611"/>
      <c r="B557" s="611"/>
      <c r="C557" s="612"/>
      <c r="D557" s="611"/>
      <c r="E557" s="613"/>
      <c r="F557" s="613"/>
      <c r="G557" s="613"/>
      <c r="H557" s="613"/>
      <c r="I557" s="613"/>
      <c r="J557" s="613"/>
      <c r="K557" s="613"/>
    </row>
    <row r="558" spans="1:11" ht="15" customHeight="1">
      <c r="A558" s="596"/>
      <c r="B558" s="596"/>
      <c r="C558" s="597"/>
      <c r="D558" s="596"/>
      <c r="E558" s="614"/>
      <c r="F558" s="614"/>
      <c r="G558" s="614"/>
      <c r="H558" s="614"/>
      <c r="I558" s="614"/>
      <c r="J558" s="614"/>
      <c r="K558" s="599" t="b">
        <f>IF('6. Module 1 Readiness'!$AF$20="Red",3,IF('6. Module 1 Readiness'!$AF$20="Yellow",2,IF('6. Module 1 Readiness'!$AF$20="Green",1)))</f>
        <v>0</v>
      </c>
    </row>
    <row r="559" spans="1:11" ht="15" customHeight="1">
      <c r="A559" s="596"/>
      <c r="B559" s="596"/>
      <c r="C559" s="597"/>
      <c r="D559" s="596"/>
      <c r="E559" s="614"/>
      <c r="F559" s="614"/>
      <c r="G559" s="614"/>
      <c r="H559" s="614"/>
      <c r="I559" s="614"/>
      <c r="J559" s="614"/>
      <c r="K559" s="599" t="b">
        <f>IF('6. Module 1 Readiness'!$AF$21="Red",3,IF('6. Module 1 Readiness'!$AF$21="Yellow",2,IF('6. Module 1 Readiness'!$AF$21="Green",1)))</f>
        <v>0</v>
      </c>
    </row>
    <row r="560" spans="1:11" ht="15" customHeight="1">
      <c r="A560" s="596"/>
      <c r="B560" s="596"/>
      <c r="C560" s="597"/>
      <c r="D560" s="596"/>
      <c r="E560" s="614"/>
      <c r="F560" s="614"/>
      <c r="G560" s="614"/>
      <c r="H560" s="614"/>
      <c r="I560" s="614"/>
      <c r="J560" s="614"/>
      <c r="K560" s="599" t="b">
        <f>IF('6. Module 1 Readiness'!$AF$22="Red",3,IF('6. Module 1 Readiness'!$AF$22="Yellow",2,IF('6. Module 1 Readiness'!$AF$22="Green",1)))</f>
        <v>0</v>
      </c>
    </row>
    <row r="561" spans="1:11" ht="15" customHeight="1">
      <c r="A561" s="600" t="str">
        <f>IF('6. Module 1 Readiness'!$AE$23="","",IF('6. Module 1 Readiness'!$AE$23="Important",'4. HIDE Calc Module 2_1'!$C$6,IF('6. Module 1 Readiness'!$AE$23="Serious",'4. HIDE Calc Module 2_1'!$C$7,IF('6. Module 1 Readiness'!$AE$23="Severe",'4. HIDE Calc Module 2_1'!$C$8))))</f>
        <v/>
      </c>
      <c r="B561" s="601" t="str">
        <f>IF(A561=0,"",A561)</f>
        <v/>
      </c>
      <c r="C561" s="601" t="str">
        <f>IF('6. Module 1 Readiness'!$AE$23="","",IF('6. Module 1 Readiness'!$AE$23="Important",'4. HIDE Calc Module 2_1'!$D$6,IF('6. Module 1 Readiness'!$AE$23="Serious",'4. HIDE Calc Module 2_1'!$D$7,IF('6. Module 1 Readiness'!$AE$23="Severe",'4. HIDE Calc Module 2_1'!$D$8))))</f>
        <v/>
      </c>
      <c r="D561" s="601" t="str">
        <f>IF(C561=0,"",C561)</f>
        <v/>
      </c>
      <c r="E561" s="615"/>
      <c r="F561" s="615"/>
      <c r="G561" s="615"/>
      <c r="H561" s="615"/>
      <c r="I561" s="615"/>
      <c r="J561" s="615"/>
      <c r="K561" s="602">
        <f>MAX($K558:$K560)</f>
        <v>0</v>
      </c>
    </row>
    <row r="562" spans="1:11" ht="15" customHeight="1">
      <c r="A562" s="603"/>
      <c r="B562" s="603"/>
      <c r="C562" s="603"/>
      <c r="D562" s="604"/>
      <c r="E562" s="605"/>
      <c r="F562" s="605"/>
      <c r="G562" s="605"/>
      <c r="H562" s="605"/>
      <c r="I562" s="605"/>
      <c r="J562" s="605"/>
      <c r="K562" s="605"/>
    </row>
    <row r="563" spans="1:11" ht="15" customHeight="1">
      <c r="A563" s="94"/>
      <c r="B563" s="94"/>
      <c r="C563" s="94"/>
      <c r="D563" s="100"/>
      <c r="E563" s="99"/>
      <c r="F563" s="99"/>
      <c r="G563" s="99"/>
      <c r="H563" s="99"/>
      <c r="I563" s="99"/>
      <c r="J563" s="99"/>
      <c r="K563" s="99"/>
    </row>
    <row r="564" spans="1:11" ht="15" customHeight="1">
      <c r="A564" s="94"/>
      <c r="B564" s="94"/>
      <c r="C564" s="94"/>
      <c r="D564" s="100"/>
      <c r="E564" s="99"/>
      <c r="F564" s="99"/>
      <c r="G564" s="99"/>
      <c r="H564" s="99"/>
      <c r="I564" s="99"/>
      <c r="J564" s="99"/>
      <c r="K564" s="99"/>
    </row>
    <row r="565" spans="1:11" ht="15" customHeight="1">
      <c r="A565" s="98"/>
      <c r="B565" s="98"/>
      <c r="C565" s="98"/>
      <c r="D565" s="97"/>
      <c r="E565" s="96"/>
      <c r="F565" s="96"/>
      <c r="G565" s="96"/>
      <c r="H565" s="96"/>
      <c r="I565" s="96"/>
      <c r="J565" s="96"/>
      <c r="K565" s="96"/>
    </row>
    <row r="566" spans="1:11" ht="15" customHeight="1">
      <c r="A566" s="91"/>
      <c r="B566" s="91"/>
      <c r="C566" s="93"/>
      <c r="D566" s="91"/>
      <c r="E566" s="91"/>
      <c r="F566" s="91"/>
      <c r="G566" s="91"/>
      <c r="H566" s="91"/>
      <c r="I566" s="91"/>
      <c r="J566" s="91"/>
      <c r="K566" s="91"/>
    </row>
    <row r="567" spans="1:11" ht="15" customHeight="1">
      <c r="A567" s="593" t="s">
        <v>42</v>
      </c>
      <c r="B567" s="593" t="s">
        <v>43</v>
      </c>
      <c r="C567" s="594" t="s">
        <v>42</v>
      </c>
      <c r="D567" s="593" t="s">
        <v>44</v>
      </c>
      <c r="E567" s="595" t="s">
        <v>386</v>
      </c>
      <c r="F567" s="595" t="s">
        <v>387</v>
      </c>
      <c r="G567" s="595" t="s">
        <v>388</v>
      </c>
      <c r="H567" s="595" t="s">
        <v>389</v>
      </c>
      <c r="I567" s="595" t="s">
        <v>390</v>
      </c>
      <c r="J567" s="595" t="s">
        <v>391</v>
      </c>
      <c r="K567" s="595" t="s">
        <v>392</v>
      </c>
    </row>
    <row r="568" spans="1:11" ht="15" customHeight="1">
      <c r="A568" s="606" t="str">
        <f>IF('6. Module 1 Readiness'!$AE$26="N/A","N/A",IF('6. Module 1 Readiness'!$AE$26="","",IF('6. Module 1 Readiness'!$AE$26="Agree",'4. HIDE Calc Module 2_1'!$C$15,'4. HIDE Calc Module 2_1'!$E$15)))</f>
        <v/>
      </c>
      <c r="B568" s="607" t="str">
        <f>IF(A568=0,"",A568)</f>
        <v/>
      </c>
      <c r="C568" s="607" t="str">
        <f>IF('6. Module 1 Readiness'!$AE$26="N/A","N/A",IF('6. Module 1 Readiness'!$AE$26="","",IF('6. Module 1 Readiness'!$AE$26="Agree",'4. HIDE Calc Module 2_1'!$D$15,'4. HIDE Calc Module 2_1'!$F$15)))</f>
        <v/>
      </c>
      <c r="D568" s="607" t="str">
        <f>IF(C568=0,"",C568)</f>
        <v/>
      </c>
      <c r="E568" s="616" t="str">
        <f>IF(AND('6. Module 1 Readiness'!$AE$26="Agree",'6. Module 1 Readiness'!$AF$23="Red"),$F568,IF(AND('6. Module 1 Readiness'!$AE$26="Disagree",'6. Module 1 Readiness'!$AF$23="Red"),$G568,IF(AND('6. Module 1 Readiness'!$AE$26="Agree",'6. Module 1 Readiness'!$AF$23="Yellow"),$H568,IF(AND('6. Module 1 Readiness'!$AE$26="Disagree",'6. Module 1 Readiness'!$AF$23="Yellow"),$I568,IF(AND('6. Module 1 Readiness'!$AE$26="Agree",'6. Module 1 Readiness'!$AF$23="Green"),$J568,IF(AND('6. Module 1 Readiness'!$AE$26="Disagree",'6. Module 1 Readiness'!$AF$23="Green"),$K568,IF('6. Module 1 Readiness'!$AE$26="N/A","",IF('6. Module 1 Readiness'!$AE$26="",""))))))))</f>
        <v/>
      </c>
      <c r="F568" s="616">
        <v>2</v>
      </c>
      <c r="G568" s="616">
        <v>1</v>
      </c>
      <c r="H568" s="616">
        <v>2</v>
      </c>
      <c r="I568" s="616">
        <v>1</v>
      </c>
      <c r="J568" s="616">
        <v>3</v>
      </c>
      <c r="K568" s="616">
        <v>2</v>
      </c>
    </row>
    <row r="569" spans="1:11" ht="15" customHeight="1">
      <c r="A569" s="606" t="str">
        <f>IF('6. Module 1 Readiness'!$AE$27="N/A","N/A",IF('6. Module 1 Readiness'!$AE$27="","",IF('6. Module 1 Readiness'!$AE$27="Agree",'4. HIDE Calc Module 2_1'!$C$16,'4. HIDE Calc Module 2_1'!$E$16)))</f>
        <v/>
      </c>
      <c r="B569" s="607" t="str">
        <f t="shared" ref="B569:B572" si="6">IF(A569=0,"",A569)</f>
        <v/>
      </c>
      <c r="C569" s="607" t="str">
        <f>IF('6. Module 1 Readiness'!$AE$27="N/A","N/A",IF('6. Module 1 Readiness'!$AE$27="","",IF('6. Module 1 Readiness'!$AE$27="Agree",'4. HIDE Calc Module 2_1'!$D$16,'4. HIDE Calc Module 2_1'!$F$16)))</f>
        <v/>
      </c>
      <c r="D569" s="607" t="str">
        <f t="shared" ref="D569:D572" si="7">IF(C569=0,"",C569)</f>
        <v/>
      </c>
      <c r="E569" s="616" t="str">
        <f>IF(AND('6. Module 1 Readiness'!$AE$27="Agree",'6. Module 1 Readiness'!$AF$23="Red"),$F569,IF(AND('6. Module 1 Readiness'!$AE$27="Disagree",'6. Module 1 Readiness'!$AF$23="Red"),$G569,IF(AND('6. Module 1 Readiness'!$AE$27="Agree",'6. Module 1 Readiness'!$AF$23="Yellow"),$H569,IF(AND('6. Module 1 Readiness'!$AE$27="Disagree",'6. Module 1 Readiness'!$AF$23="Yellow"),$I569,IF(AND('6. Module 1 Readiness'!$AE$27="Agree",'6. Module 1 Readiness'!$AF$23="Green"),$J569,IF(AND('6. Module 1 Readiness'!$AE$27="Disagree",'6. Module 1 Readiness'!$AF$23="Green"),$K569,IF('6. Module 1 Readiness'!$AE$27="N/A","",IF('6. Module 1 Readiness'!$AE$27="",""))))))))</f>
        <v/>
      </c>
      <c r="F569" s="602">
        <v>1</v>
      </c>
      <c r="G569" s="602">
        <v>1</v>
      </c>
      <c r="H569" s="602">
        <v>2</v>
      </c>
      <c r="I569" s="602">
        <v>2</v>
      </c>
      <c r="J569" s="602">
        <v>3</v>
      </c>
      <c r="K569" s="602">
        <v>2</v>
      </c>
    </row>
    <row r="570" spans="1:11" ht="15" customHeight="1">
      <c r="A570" s="606" t="str">
        <f>IF('6. Module 1 Readiness'!$AE$28="N/A","N/A",IF('6. Module 1 Readiness'!$AE$28="","",IF('6. Module 1 Readiness'!$AE$28="Agree",'4. HIDE Calc Module 2_1'!$C$17,'4. HIDE Calc Module 2_1'!$E$17)))</f>
        <v/>
      </c>
      <c r="B570" s="607" t="str">
        <f t="shared" si="6"/>
        <v/>
      </c>
      <c r="C570" s="607" t="str">
        <f>IF('6. Module 1 Readiness'!$AE$28="N/A","N/A",IF('6. Module 1 Readiness'!$AE$28="","",IF('6. Module 1 Readiness'!$AE$28="Agree",'4. HIDE Calc Module 2_1'!$D$17,'4. HIDE Calc Module 2_1'!$F$17)))</f>
        <v/>
      </c>
      <c r="D570" s="607" t="str">
        <f t="shared" si="7"/>
        <v/>
      </c>
      <c r="E570" s="616" t="str">
        <f>IF(AND('6. Module 1 Readiness'!$AE$28="Agree",'6. Module 1 Readiness'!$AF$23="Red"),$F570,IF(AND('6. Module 1 Readiness'!$AE$28="Disagree",'6. Module 1 Readiness'!$AF$23="Red"),$G570,IF(AND('6. Module 1 Readiness'!$AE$28="Agree",'6. Module 1 Readiness'!$AF$23="Yellow"),$H570,IF(AND('6. Module 1 Readiness'!$AE$28="Disagree",'6. Module 1 Readiness'!$AF$23="Yellow"),$I570,IF(AND('6. Module 1 Readiness'!$AE$28="Agree",'6. Module 1 Readiness'!$AF$23="Green"),$J570,IF(AND('6. Module 1 Readiness'!$AE$28="Disagree",'6. Module 1 Readiness'!$AF$23="Green"),$K570,IF('6. Module 1 Readiness'!$AE$28="N/A","",IF('6. Module 1 Readiness'!$AE$28="",""))))))))</f>
        <v/>
      </c>
      <c r="F570" s="616">
        <v>2</v>
      </c>
      <c r="G570" s="616">
        <v>1</v>
      </c>
      <c r="H570" s="616">
        <v>2</v>
      </c>
      <c r="I570" s="616">
        <v>2</v>
      </c>
      <c r="J570" s="616">
        <v>3</v>
      </c>
      <c r="K570" s="616">
        <v>2</v>
      </c>
    </row>
    <row r="571" spans="1:11" ht="15" customHeight="1">
      <c r="A571" s="606" t="str">
        <f>IF('6. Module 1 Readiness'!$AE$29="N/A","N/A",IF('6. Module 1 Readiness'!$AE$29="","",IF('6. Module 1 Readiness'!$AE$29="Agree",'4. HIDE Calc Module 2_1'!$C$18,'4. HIDE Calc Module 2_1'!$E$18)))</f>
        <v/>
      </c>
      <c r="B571" s="607" t="str">
        <f t="shared" si="6"/>
        <v/>
      </c>
      <c r="C571" s="607" t="str">
        <f>IF('6. Module 1 Readiness'!$AE$29="N/A","N/A",IF('6. Module 1 Readiness'!$AE$29="","",IF('6. Module 1 Readiness'!$AE$29="Agree",'4. HIDE Calc Module 2_1'!$D$18,'4. HIDE Calc Module 2_1'!$F$18)))</f>
        <v/>
      </c>
      <c r="D571" s="607" t="str">
        <f t="shared" si="7"/>
        <v/>
      </c>
      <c r="E571" s="616" t="str">
        <f>IF(AND('6. Module 1 Readiness'!$AE$29="Agree",'6. Module 1 Readiness'!$AF$23="Red"),$F571,IF(AND('6. Module 1 Readiness'!$AE$29="Disagree",'6. Module 1 Readiness'!$AF$23="Red"),$G571,IF(AND('6. Module 1 Readiness'!$AE$29="Agree",'6. Module 1 Readiness'!$AF$23="Yellow"),$H571,IF(AND('6. Module 1 Readiness'!$AE$29="Disagree",'6. Module 1 Readiness'!$AF$23="Yellow"),$I571,IF(AND('6. Module 1 Readiness'!$AE$29="Agree",'6. Module 1 Readiness'!$AF$23="Green"),$J571,IF(AND('6. Module 1 Readiness'!$AE$29="Disagree",'6. Module 1 Readiness'!$AF$23="Green"),$K571,IF('6. Module 1 Readiness'!$AE$29="N/A","",IF('6. Module 1 Readiness'!$AE$29="",""))))))))</f>
        <v/>
      </c>
      <c r="F571" s="602">
        <v>1</v>
      </c>
      <c r="G571" s="602">
        <v>1</v>
      </c>
      <c r="H571" s="602">
        <v>2</v>
      </c>
      <c r="I571" s="602">
        <v>1</v>
      </c>
      <c r="J571" s="602">
        <v>3</v>
      </c>
      <c r="K571" s="602">
        <v>2</v>
      </c>
    </row>
    <row r="572" spans="1:11" ht="15" customHeight="1">
      <c r="A572" s="606" t="str">
        <f>IF('6. Module 1 Readiness'!$AE$30="N/A","N/A",IF('6. Module 1 Readiness'!$AE$30="","",IF('6. Module 1 Readiness'!$AE$30="Agree",'4. HIDE Calc Module 2_1'!$C$19,'4. HIDE Calc Module 2_1'!$E$19)))</f>
        <v/>
      </c>
      <c r="B572" s="607" t="str">
        <f t="shared" si="6"/>
        <v/>
      </c>
      <c r="C572" s="607" t="str">
        <f>IF('6. Module 1 Readiness'!$AE$30="N/A","N/A",IF('6. Module 1 Readiness'!$AE$30="","",IF('6. Module 1 Readiness'!$AE$30="Agree",'4. HIDE Calc Module 2_1'!$D$19,'4. HIDE Calc Module 2_1'!$F$19)))</f>
        <v/>
      </c>
      <c r="D572" s="607" t="str">
        <f t="shared" si="7"/>
        <v/>
      </c>
      <c r="E572" s="616" t="str">
        <f>IF(AND('6. Module 1 Readiness'!$AE$30="Agree",'6. Module 1 Readiness'!$AF$23="Red"),$F572,IF(AND('6. Module 1 Readiness'!$AE$30="Disagree",'6. Module 1 Readiness'!$AF$23="Red"),$G572,IF(AND('6. Module 1 Readiness'!$AE$30="Agree",'6. Module 1 Readiness'!$AF$23="Yellow"),$H572,IF(AND('6. Module 1 Readiness'!$AE$30="Disagree",'6. Module 1 Readiness'!$AF$23="Yellow"),$I572,IF(AND('6. Module 1 Readiness'!$AE$30="Agree",'6. Module 1 Readiness'!$AF$23="Green"),$J572,IF(AND('6. Module 1 Readiness'!$AE$30="Disagree",'6. Module 1 Readiness'!$AF$23="Green"),$K572,IF('6. Module 1 Readiness'!$AE$30="N/A","",IF('6. Module 1 Readiness'!$AE$30="",""))))))))</f>
        <v/>
      </c>
      <c r="F572" s="616">
        <v>1</v>
      </c>
      <c r="G572" s="616">
        <v>1</v>
      </c>
      <c r="H572" s="616">
        <v>2</v>
      </c>
      <c r="I572" s="616">
        <v>1</v>
      </c>
      <c r="J572" s="616">
        <v>3</v>
      </c>
      <c r="K572" s="616">
        <v>2</v>
      </c>
    </row>
    <row r="573" spans="1:11" ht="15" customHeight="1">
      <c r="A573" s="91"/>
      <c r="B573" s="91"/>
      <c r="C573" s="93"/>
      <c r="D573" s="91"/>
      <c r="E573" s="92"/>
      <c r="F573" s="91"/>
      <c r="G573" s="91"/>
      <c r="H573" s="91"/>
      <c r="I573" s="91"/>
      <c r="J573" s="91"/>
      <c r="K573" s="91"/>
    </row>
    <row r="574" spans="1:11" ht="15" customHeight="1">
      <c r="A574" s="593" t="s">
        <v>42</v>
      </c>
      <c r="B574" s="593" t="s">
        <v>43</v>
      </c>
      <c r="C574" s="594" t="s">
        <v>42</v>
      </c>
      <c r="D574" s="593" t="s">
        <v>44</v>
      </c>
      <c r="E574" s="610"/>
      <c r="F574" s="610"/>
      <c r="G574" s="610"/>
      <c r="H574" s="610"/>
      <c r="I574" s="610"/>
      <c r="J574" s="610"/>
      <c r="K574" s="610"/>
    </row>
    <row r="575" spans="1:11" ht="15" customHeight="1">
      <c r="A575" s="606" t="str">
        <f>IF('6. Module 1 Readiness'!$AE$33="N/A","N/A",IF('6. Module 1 Readiness'!$AE$33="","",IF('6. Module 1 Readiness'!$AE$33="Agree",'4. HIDE Calc Module 2_1'!$C$21,'4. HIDE Calc Module 2_1'!$E$21)))</f>
        <v/>
      </c>
      <c r="B575" s="607" t="str">
        <f>IF(A575=0,"",A575)</f>
        <v/>
      </c>
      <c r="C575" s="607" t="str">
        <f>IF('6. Module 1 Readiness'!$AE$33="N/A","N/A",IF('6. Module 1 Readiness'!$AE$33="","",IF('6. Module 1 Readiness'!$AE$33="Agree",'4. HIDE Calc Module 2_1'!$D$21,'4. HIDE Calc Module 2_1'!$F$21)))</f>
        <v/>
      </c>
      <c r="D575" s="607" t="str">
        <f>IF(C575=0,"",C575)</f>
        <v/>
      </c>
      <c r="E575" s="616" t="str">
        <f>IF(AND('6. Module 1 Readiness'!$AE$33="Agree",'6. Module 1 Readiness'!$AF$23="Red"),$F575,IF(AND('6. Module 1 Readiness'!$AE$33="Disagree",'6. Module 1 Readiness'!$AF$23="Red"),$G575,IF(AND('6. Module 1 Readiness'!$AE$33="Agree",'6. Module 1 Readiness'!$AF$23="Yellow"),$H575,IF(AND('6. Module 1 Readiness'!$AE$33="Disagree",'6. Module 1 Readiness'!$AF$23="Yellow"),$I575,IF(AND('6. Module 1 Readiness'!$AE$33="Agree",'6. Module 1 Readiness'!$AF$23="Green"),$J575,IF(AND('6. Module 1 Readiness'!$AE$33="Disagree",'6. Module 1 Readiness'!$AF$23="Green"),$K575,IF('6. Module 1 Readiness'!$AE$33="N/A","",IF('6. Module 1 Readiness'!$AE$33="",""))))))))</f>
        <v/>
      </c>
      <c r="F575" s="602">
        <v>2</v>
      </c>
      <c r="G575" s="602">
        <v>1</v>
      </c>
      <c r="H575" s="602">
        <v>3</v>
      </c>
      <c r="I575" s="602">
        <v>1</v>
      </c>
      <c r="J575" s="602">
        <v>3</v>
      </c>
      <c r="K575" s="602">
        <v>2</v>
      </c>
    </row>
    <row r="576" spans="1:11" ht="15" customHeight="1">
      <c r="A576" s="606" t="str">
        <f>IF('6. Module 1 Readiness'!$AE$34="N/A","N/A",IF('6. Module 1 Readiness'!$AE$34="","",IF('6. Module 1 Readiness'!$AE$33="Agree",'4. HIDE Calc Module 2_1'!$C$22,'4. HIDE Calc Module 2_1'!$E$22)))</f>
        <v/>
      </c>
      <c r="B576" s="607" t="str">
        <f>IF(A576=0,"",A576)</f>
        <v/>
      </c>
      <c r="C576" s="607" t="str">
        <f>IF('6. Module 1 Readiness'!$AE$34="N/A","N/A",IF('6. Module 1 Readiness'!$AE$34="","",IF('6. Module 1 Readiness'!$AE$34="Agree",'4. HIDE Calc Module 2_1'!$D$22,'4. HIDE Calc Module 2_1'!$F$22)))</f>
        <v/>
      </c>
      <c r="D576" s="607" t="str">
        <f>IF(C576=0,"",C576)</f>
        <v/>
      </c>
      <c r="E576" s="616" t="str">
        <f>IF(AND('6. Module 1 Readiness'!$AE$34="Agree",'6. Module 1 Readiness'!$AF$23="Red"),$F576,IF(AND('6. Module 1 Readiness'!$AE$34="Disagree",'6. Module 1 Readiness'!$AF$23="Red"),$G576,IF(AND('6. Module 1 Readiness'!$AE$34="Agree",'6. Module 1 Readiness'!$AF$23="Yellow"),$H576,IF(AND('6. Module 1 Readiness'!$AE$34="Disagree",'6. Module 1 Readiness'!$AF$23="Yellow"),$I576,IF(AND('6. Module 1 Readiness'!$AE$34="Agree",'6. Module 1 Readiness'!$AF$23="Green"),$J576,IF(AND('6. Module 1 Readiness'!$AE$34="Disagree",'6. Module 1 Readiness'!$AF$23="Green"),$K576,IF('6. Module 1 Readiness'!$AE$34="N/A","",IF('6. Module 1 Readiness'!$AE$34="",""))))))))</f>
        <v/>
      </c>
      <c r="F576" s="602">
        <v>2</v>
      </c>
      <c r="G576" s="602">
        <v>1</v>
      </c>
      <c r="H576" s="602">
        <v>2</v>
      </c>
      <c r="I576" s="602">
        <v>2</v>
      </c>
      <c r="J576" s="602">
        <v>2</v>
      </c>
      <c r="K576" s="602">
        <v>3</v>
      </c>
    </row>
    <row r="577" spans="1:11" ht="15" customHeight="1">
      <c r="A577" s="606" t="str">
        <f>IF('6. Module 1 Readiness'!$AE$35="N/A","N/A",IF('6. Module 1 Readiness'!$AE$35="","",IF('6. Module 1 Readiness'!$AE$33="Agree",'4. HIDE Calc Module 2_1'!$C$23,'4. HIDE Calc Module 2_1'!$E$23)))</f>
        <v/>
      </c>
      <c r="B577" s="607" t="str">
        <f>IF(A577=0,"",A577)</f>
        <v/>
      </c>
      <c r="C577" s="607" t="str">
        <f>IF('6. Module 1 Readiness'!$AE$35="N/A","N/A",IF('6. Module 1 Readiness'!$AE$35="","",IF('6. Module 1 Readiness'!$AE$35="Agree",'4. HIDE Calc Module 2_1'!$D$23,'4. HIDE Calc Module 2_1'!$F$23)))</f>
        <v/>
      </c>
      <c r="D577" s="607" t="str">
        <f>IF(C577=0,"",C577)</f>
        <v/>
      </c>
      <c r="E577" s="616" t="str">
        <f>IF(AND('6. Module 1 Readiness'!$AE$35="Agree",'6. Module 1 Readiness'!$AF$23="Red"),$F577,IF(AND('6. Module 1 Readiness'!$AE$35="Disagree",'6. Module 1 Readiness'!$AF$23="Red"),$G577,IF(AND('6. Module 1 Readiness'!$AE$35="Agree",'6. Module 1 Readiness'!$AF$23="Yellow"),$H577,IF(AND('6. Module 1 Readiness'!$AE$35="Disagree",'6. Module 1 Readiness'!$AF$23="Yellow"),$I577,IF(AND('6. Module 1 Readiness'!$AE$35="Agree",'6. Module 1 Readiness'!$AF$23="Green"),$J577,IF(AND('6. Module 1 Readiness'!$AE$35="Disagree",'6. Module 1 Readiness'!$AF$23="Green"),$K577,IF('6. Module 1 Readiness'!$AE$35="N/A","",IF('6. Module 1 Readiness'!$AE$35="",""))))))))</f>
        <v/>
      </c>
      <c r="F577" s="602">
        <v>2</v>
      </c>
      <c r="G577" s="602">
        <v>1</v>
      </c>
      <c r="H577" s="602">
        <v>2</v>
      </c>
      <c r="I577" s="602">
        <v>1</v>
      </c>
      <c r="J577" s="602">
        <v>2</v>
      </c>
      <c r="K577" s="602">
        <v>1</v>
      </c>
    </row>
    <row r="578" spans="1:11" ht="15" customHeight="1">
      <c r="A578" s="606" t="str">
        <f>IF('6. Module 1 Readiness'!$AE$36="N/A","N/A",IF('6. Module 1 Readiness'!$AE$36="","",IF('6. Module 1 Readiness'!$AE$33="Agree",'4. HIDE Calc Module 2_1'!$C$24,'4. HIDE Calc Module 2_1'!$E$24)))</f>
        <v/>
      </c>
      <c r="B578" s="607" t="str">
        <f>IF(A578=0,"",A578)</f>
        <v/>
      </c>
      <c r="C578" s="607" t="str">
        <f>IF('6. Module 1 Readiness'!$AE$36="N/A","N/A",IF('6. Module 1 Readiness'!$AE$36="","",IF('6. Module 1 Readiness'!$AE$36="Agree",'4. HIDE Calc Module 2_1'!$D$24,'4. HIDE Calc Module 2_1'!$F$24)))</f>
        <v/>
      </c>
      <c r="D578" s="607" t="str">
        <f>IF(C578=0,"",C578)</f>
        <v/>
      </c>
      <c r="E578" s="616" t="str">
        <f>IF(AND('6. Module 1 Readiness'!$AE$36="Agree",'6. Module 1 Readiness'!$AF$23="Red"),$F578,IF(AND('6. Module 1 Readiness'!$AE$36="Disagree",'6. Module 1 Readiness'!$AF$23="Red"),$G578,IF(AND('6. Module 1 Readiness'!$AE$36="Agree",'6. Module 1 Readiness'!$AF$23="Yellow"),$H578,IF(AND('6. Module 1 Readiness'!$AE$36="Disagree",'6. Module 1 Readiness'!$AF$23="Yellow"),$I578,IF(AND('6. Module 1 Readiness'!$AE$36="Agree",'6. Module 1 Readiness'!$AF$23="Green"),$J578,IF(AND('6. Module 1 Readiness'!$AE$36="Disagree",'6. Module 1 Readiness'!$AF$23="Green"),$K578,IF('6. Module 1 Readiness'!$AE$36="N/A","",IF('6. Module 1 Readiness'!$AE$36="",""))))))))</f>
        <v/>
      </c>
      <c r="F578" s="616">
        <v>2</v>
      </c>
      <c r="G578" s="616">
        <v>1</v>
      </c>
      <c r="H578" s="616">
        <v>3</v>
      </c>
      <c r="I578" s="616">
        <v>1</v>
      </c>
      <c r="J578" s="616">
        <v>3</v>
      </c>
      <c r="K578" s="616">
        <v>2</v>
      </c>
    </row>
    <row r="579" spans="1:11" ht="15" customHeight="1">
      <c r="A579" s="95"/>
      <c r="B579" s="94"/>
      <c r="C579" s="94"/>
      <c r="D579" s="94"/>
      <c r="E579" s="92"/>
      <c r="F579" s="92"/>
      <c r="G579" s="92"/>
      <c r="H579" s="92"/>
      <c r="I579" s="92"/>
      <c r="J579" s="92"/>
      <c r="K579" s="92"/>
    </row>
    <row r="580" spans="1:11" ht="15" customHeight="1">
      <c r="A580" s="593" t="s">
        <v>42</v>
      </c>
      <c r="B580" s="593" t="s">
        <v>43</v>
      </c>
      <c r="C580" s="594" t="s">
        <v>42</v>
      </c>
      <c r="D580" s="593" t="s">
        <v>44</v>
      </c>
      <c r="E580" s="610"/>
      <c r="F580" s="610"/>
      <c r="G580" s="610"/>
      <c r="H580" s="610"/>
      <c r="I580" s="610"/>
      <c r="J580" s="610"/>
      <c r="K580" s="610"/>
    </row>
    <row r="581" spans="1:11" ht="15" customHeight="1">
      <c r="A581" s="606" t="str">
        <f>IF('6. Module 1 Readiness'!$AE$39="N/A","N/A",IF('6. Module 1 Readiness'!$AE$39="","",IF('6. Module 1 Readiness'!$AE$33="Agree",'4. HIDE Calc Module 2_1'!$C$26,'4. HIDE Calc Module 2_1'!$E$26)))</f>
        <v/>
      </c>
      <c r="B581" s="607" t="str">
        <f>IF(A581=0,"",A581)</f>
        <v/>
      </c>
      <c r="C581" s="607" t="str">
        <f>IF('6. Module 1 Readiness'!$AE$39="N/A","N/A",IF('6. Module 1 Readiness'!$AE$39="","",IF('6. Module 1 Readiness'!$AE$39="Agree",'4. HIDE Calc Module 2_1'!$D$26,'4. HIDE Calc Module 2_1'!$F$26)))</f>
        <v/>
      </c>
      <c r="D581" s="607" t="str">
        <f>IF(C581=0,"",C581)</f>
        <v/>
      </c>
      <c r="E581" s="616" t="str">
        <f>IF(AND('6. Module 1 Readiness'!$AE$39="Agree",'6. Module 1 Readiness'!$AF$23="Red"),$F581,IF(AND('6. Module 1 Readiness'!$AE$39="Disagree",'6. Module 1 Readiness'!$AF$23="Red"),$G581,IF(AND('6. Module 1 Readiness'!$AE$39="Agree",'6. Module 1 Readiness'!$AF$23="Yellow"),$H581,IF(AND('6. Module 1 Readiness'!$AE$39="Disagree",'6. Module 1 Readiness'!$AF$23="Yellow"),$I581,IF(AND('6. Module 1 Readiness'!$AE$39="Agree",'6. Module 1 Readiness'!$AF$23="Green"),$J581,IF(AND('6. Module 1 Readiness'!$AE$39="Disagree",'6. Module 1 Readiness'!$AF$23="Green"),$K581,IF('6. Module 1 Readiness'!$AE$39="N/A","",IF('6. Module 1 Readiness'!$AE$39="",""))))))))</f>
        <v/>
      </c>
      <c r="F581" s="602">
        <v>1</v>
      </c>
      <c r="G581" s="602">
        <v>2</v>
      </c>
      <c r="H581" s="602">
        <v>2</v>
      </c>
      <c r="I581" s="602">
        <v>3</v>
      </c>
      <c r="J581" s="602">
        <v>3</v>
      </c>
      <c r="K581" s="602">
        <v>2</v>
      </c>
    </row>
    <row r="582" spans="1:11" ht="15" customHeight="1">
      <c r="A582" s="606" t="str">
        <f>IF('6. Module 1 Readiness'!$AE$40="N/A","N/A",IF('6. Module 1 Readiness'!$AE$40="","",IF('6. Module 1 Readiness'!$AE$33="Agree",'4. HIDE Calc Module 2_1'!$C$27,'4. HIDE Calc Module 2_1'!$E$27)))</f>
        <v/>
      </c>
      <c r="B582" s="607" t="str">
        <f>IF(A582=0,"",A582)</f>
        <v/>
      </c>
      <c r="C582" s="607" t="str">
        <f>IF('6. Module 1 Readiness'!$AE$40="N/A","N/A",IF('6. Module 1 Readiness'!$AE$40="","",IF('6. Module 1 Readiness'!$AE$40="Agree",'4. HIDE Calc Module 2_1'!$D$27,'4. HIDE Calc Module 2_1'!$F$27)))</f>
        <v/>
      </c>
      <c r="D582" s="607" t="str">
        <f>IF(C582=0,"",C582)</f>
        <v/>
      </c>
      <c r="E582" s="616" t="str">
        <f>IF(AND('6. Module 1 Readiness'!$AE$40="Agree",'6. Module 1 Readiness'!$AF$23="Red"),$F582,IF(AND('6. Module 1 Readiness'!$AE$40="Disagree",'6. Module 1 Readiness'!$AF$23="Red"),$G582,IF(AND('6. Module 1 Readiness'!$AE$40="Agree",'6. Module 1 Readiness'!$AF$23="Yellow"),$H582,IF(AND('6. Module 1 Readiness'!$AE$40="Disagree",'6. Module 1 Readiness'!$AF$23="Yellow"),$I582,IF(AND('6. Module 1 Readiness'!$AE$40="Agree",'6. Module 1 Readiness'!$AF$23="Green"),$J582,IF(AND('6. Module 1 Readiness'!$AE$40="Disagree",'6. Module 1 Readiness'!$AF$23="Green"),$K582,IF('6. Module 1 Readiness'!$AE$40="N/A","",IF('6. Module 1 Readiness'!$AE$40="",""))))))))</f>
        <v/>
      </c>
      <c r="F582" s="616">
        <v>1</v>
      </c>
      <c r="G582" s="616">
        <v>2</v>
      </c>
      <c r="H582" s="616">
        <v>2</v>
      </c>
      <c r="I582" s="616">
        <v>3</v>
      </c>
      <c r="J582" s="616">
        <v>3</v>
      </c>
      <c r="K582" s="616">
        <v>2</v>
      </c>
    </row>
    <row r="583" spans="1:11" ht="15" customHeight="1">
      <c r="A583" s="606" t="str">
        <f>IF('6. Module 1 Readiness'!$AE$41="N/A","N/A",IF('6. Module 1 Readiness'!$AE$41="","",IF('6. Module 1 Readiness'!$AE$33="Agree",'4. HIDE Calc Module 2_1'!$C$28,'4. HIDE Calc Module 2_1'!$E$28)))</f>
        <v/>
      </c>
      <c r="B583" s="607" t="str">
        <f>IF(A583=0,"",A583)</f>
        <v/>
      </c>
      <c r="C583" s="607" t="str">
        <f>IF('6. Module 1 Readiness'!$AE$41="N/A","N/A",IF('6. Module 1 Readiness'!$AE$41="","",IF('6. Module 1 Readiness'!$AE$41="Agree",'4. HIDE Calc Module 2_1'!$D$28,'4. HIDE Calc Module 2_1'!$F$28)))</f>
        <v/>
      </c>
      <c r="D583" s="607" t="str">
        <f>IF(C583=0,"",C583)</f>
        <v/>
      </c>
      <c r="E583" s="616" t="str">
        <f>IF(AND('6. Module 1 Readiness'!$AE$41="Agree",'6. Module 1 Readiness'!$AF$23="Red"),$F583,IF(AND('6. Module 1 Readiness'!$AE$41="Disagree",'6. Module 1 Readiness'!$AF$23="Red"),$G583,IF(AND('6. Module 1 Readiness'!$AE$41="Agree",'6. Module 1 Readiness'!$AF$23="Yellow"),$H583,IF(AND('6. Module 1 Readiness'!$AE$41="Disagree",'6. Module 1 Readiness'!$AF$23="Yellow"),$I583,IF(AND('6. Module 1 Readiness'!$AE$41="Agree",'6. Module 1 Readiness'!$AF$23="Green"),$J583,IF(AND('6. Module 1 Readiness'!$AE$41="Disagree",'6. Module 1 Readiness'!$AF$23="Green"),$K583,IF('6. Module 1 Readiness'!$AE$41="N/A","",IF('6. Module 1 Readiness'!$AE$41="",""))))))))</f>
        <v/>
      </c>
      <c r="F583" s="602">
        <v>2</v>
      </c>
      <c r="G583" s="602">
        <v>1</v>
      </c>
      <c r="H583" s="602">
        <v>3</v>
      </c>
      <c r="I583" s="602">
        <v>3</v>
      </c>
      <c r="J583" s="602">
        <v>3</v>
      </c>
      <c r="K583" s="602">
        <v>2</v>
      </c>
    </row>
    <row r="584" spans="1:11" ht="15" customHeight="1">
      <c r="A584" s="606" t="str">
        <f>IF('6. Module 1 Readiness'!$AE$42="N/A","N/A",IF('6. Module 1 Readiness'!$AE$42="","",IF('6. Module 1 Readiness'!$AE$33="Agree",'4. HIDE Calc Module 2_1'!$C$29,'4. HIDE Calc Module 2_1'!$E$29)))</f>
        <v/>
      </c>
      <c r="B584" s="607" t="str">
        <f>IF(A584=0,"",A584)</f>
        <v/>
      </c>
      <c r="C584" s="607" t="str">
        <f>IF('6. Module 1 Readiness'!$AE$42="N/A","N/A",IF('6. Module 1 Readiness'!$AE$42="","",IF('6. Module 1 Readiness'!$AE$42="Agree",'4. HIDE Calc Module 2_1'!$D$29,'4. HIDE Calc Module 2_1'!$F$29)))</f>
        <v/>
      </c>
      <c r="D584" s="607" t="str">
        <f>IF(C584=0,"",C584)</f>
        <v/>
      </c>
      <c r="E584" s="616" t="str">
        <f>IF(AND('6. Module 1 Readiness'!$AE$42="Agree",'6. Module 1 Readiness'!$AF$23="Red"),$F584,IF(AND('6. Module 1 Readiness'!$AE$42="Disagree",'6. Module 1 Readiness'!$AF$23="Red"),$G584,IF(AND('6. Module 1 Readiness'!$AE$42="Agree",'6. Module 1 Readiness'!$AF$23="Yellow"),$H584,IF(AND('6. Module 1 Readiness'!$AE$42="Disagree",'6. Module 1 Readiness'!$AF$23="Yellow"),$I584,IF(AND('6. Module 1 Readiness'!$AE$42="Agree",'6. Module 1 Readiness'!$AF$23="Green"),$J584,IF(AND('6. Module 1 Readiness'!$AE$42="Disagree",'6. Module 1 Readiness'!$AF$23="Green"),$K584,IF('6. Module 1 Readiness'!$AE$42="N/A","",IF('6. Module 1 Readiness'!$AE$42="",""))))))))</f>
        <v/>
      </c>
      <c r="F584" s="616">
        <v>1</v>
      </c>
      <c r="G584" s="616">
        <v>2</v>
      </c>
      <c r="H584" s="616">
        <v>1</v>
      </c>
      <c r="I584" s="616">
        <v>2</v>
      </c>
      <c r="J584" s="616">
        <v>1</v>
      </c>
      <c r="K584" s="616">
        <v>3</v>
      </c>
    </row>
    <row r="585" spans="1:11" ht="15" customHeight="1">
      <c r="A585" s="606" t="str">
        <f>IF('6. Module 1 Readiness'!$AE$43="N/A","N/A",IF('6. Module 1 Readiness'!$AE$43="","",IF('6. Module 1 Readiness'!$AE$33="Agree",'4. HIDE Calc Module 2_1'!$C$30,'4. HIDE Calc Module 2_1'!$E$30)))</f>
        <v/>
      </c>
      <c r="B585" s="607" t="str">
        <f>IF(A585=0,"",A585)</f>
        <v/>
      </c>
      <c r="C585" s="607" t="str">
        <f>IF('6. Module 1 Readiness'!$AE$43="N/A","N/A",IF('6. Module 1 Readiness'!$AE$43="","",IF('6. Module 1 Readiness'!$AE$43="Agree",'4. HIDE Calc Module 2_1'!$D$30,'4. HIDE Calc Module 2_1'!$F$30)))</f>
        <v/>
      </c>
      <c r="D585" s="607" t="str">
        <f>IF(C585=0,"",C585)</f>
        <v/>
      </c>
      <c r="E585" s="616" t="str">
        <f>IF(AND('6. Module 1 Readiness'!$AE$43="Agree",'6. Module 1 Readiness'!$AF$23="Red"),$F585,IF(AND('6. Module 1 Readiness'!$AE$43="Disagree",'6. Module 1 Readiness'!$AF$23="Red"),$G585,IF(AND('6. Module 1 Readiness'!$AE$43="Agree",'6. Module 1 Readiness'!$AF$23="Yellow"),$H585,IF(AND('6. Module 1 Readiness'!$AE$43="Disagree",'6. Module 1 Readiness'!$AF$23="Yellow"),$I585,IF(AND('6. Module 1 Readiness'!$AE$43="Agree",'6. Module 1 Readiness'!$AF$23="Green"),$J585,IF(AND('6. Module 1 Readiness'!$AE$43="Disagree",'6. Module 1 Readiness'!$AF$23="Green"),$K585,IF('6. Module 1 Readiness'!$AE$43="N/A","",IF('6. Module 1 Readiness'!$AE$43="",""))))))))</f>
        <v/>
      </c>
      <c r="F585" s="602">
        <v>2</v>
      </c>
      <c r="G585" s="602">
        <v>2</v>
      </c>
      <c r="H585" s="602">
        <v>2</v>
      </c>
      <c r="I585" s="602">
        <v>3</v>
      </c>
      <c r="J585" s="602">
        <v>3</v>
      </c>
      <c r="K585" s="602">
        <v>3</v>
      </c>
    </row>
    <row r="586" spans="1:11" ht="15" customHeight="1">
      <c r="A586" s="91"/>
      <c r="B586" s="91"/>
      <c r="C586" s="93"/>
      <c r="D586" s="91"/>
      <c r="E586" s="92"/>
      <c r="F586" s="91"/>
      <c r="G586" s="91"/>
      <c r="H586" s="91"/>
      <c r="I586" s="91"/>
      <c r="J586" s="91"/>
      <c r="K586" s="91"/>
    </row>
    <row r="587" spans="1:11" ht="15" customHeight="1">
      <c r="A587" s="593" t="s">
        <v>42</v>
      </c>
      <c r="B587" s="593" t="s">
        <v>43</v>
      </c>
      <c r="C587" s="594" t="s">
        <v>42</v>
      </c>
      <c r="D587" s="593" t="s">
        <v>44</v>
      </c>
      <c r="E587" s="610"/>
      <c r="F587" s="610"/>
      <c r="G587" s="610"/>
      <c r="H587" s="610"/>
      <c r="I587" s="610"/>
      <c r="J587" s="610"/>
      <c r="K587" s="610"/>
    </row>
    <row r="588" spans="1:11" ht="15" customHeight="1">
      <c r="A588" s="606" t="str">
        <f>IF('6. Module 1 Readiness'!$AE$46="N/A","N/A",IF('6. Module 1 Readiness'!$AE$46="","",IF('6. Module 1 Readiness'!$AE$46="Agree",'4. HIDE Calc Module 2_1'!$C$32,'4. HIDE Calc Module 2_1'!$E$32)))</f>
        <v/>
      </c>
      <c r="B588" s="607" t="str">
        <f>IF(A588=0,"",A588)</f>
        <v/>
      </c>
      <c r="C588" s="607" t="str">
        <f>IF('6. Module 1 Readiness'!$AE$46="N/A","N/A",IF('6. Module 1 Readiness'!$AE$46="","",IF('6. Module 1 Readiness'!$AE$46="Agree",'4. HIDE Calc Module 2_1'!$D$32,'4. HIDE Calc Module 2_1'!$F$32)))</f>
        <v/>
      </c>
      <c r="D588" s="607" t="str">
        <f>IF(C588=0,"",C588)</f>
        <v/>
      </c>
      <c r="E588" s="616" t="str">
        <f>IF(AND('6. Module 1 Readiness'!$AE$46="Agree",'6. Module 1 Readiness'!$AF$23="Red"),$F588,IF(AND('6. Module 1 Readiness'!$AE$46="Disagree",'6. Module 1 Readiness'!$AF$23="Red"),$G588,IF(AND('6. Module 1 Readiness'!$AE$46="Agree",'6. Module 1 Readiness'!$AF$23="Yellow"),$H588,IF(AND('6. Module 1 Readiness'!$AE$46="Disagree",'6. Module 1 Readiness'!$AF$23="Yellow"),$I588,IF(AND('6. Module 1 Readiness'!$AE$46="Agree",'6. Module 1 Readiness'!$AF$23="Green"),$J588,IF(AND('6. Module 1 Readiness'!$AE$46="Disagree",'6. Module 1 Readiness'!$AF$23="Green"),$K588,IF('6. Module 1 Readiness'!$AE$46="N/A","",IF('6. Module 1 Readiness'!$AE$46="",""))))))))</f>
        <v/>
      </c>
      <c r="F588" s="616">
        <v>1</v>
      </c>
      <c r="G588" s="616">
        <v>1</v>
      </c>
      <c r="H588" s="616">
        <v>2</v>
      </c>
      <c r="I588" s="616">
        <v>1</v>
      </c>
      <c r="J588" s="616">
        <v>3</v>
      </c>
      <c r="K588" s="616">
        <v>2</v>
      </c>
    </row>
    <row r="589" spans="1:11" ht="15" customHeight="1">
      <c r="A589" s="606" t="str">
        <f>IF('6. Module 1 Readiness'!$AE$47="N/A","N/A",IF('6. Module 1 Readiness'!$AE$47="","",IF('6. Module 1 Readiness'!$AE$47="Agree",'4. HIDE Calc Module 2_1'!$C$33,'4. HIDE Calc Module 2_1'!$E$33)))</f>
        <v/>
      </c>
      <c r="B589" s="607" t="str">
        <f t="shared" ref="B589:B592" si="8">IF(A589=0,"",A589)</f>
        <v/>
      </c>
      <c r="C589" s="607" t="str">
        <f>IF('6. Module 1 Readiness'!$AE$47="N/A","N/A",IF('6. Module 1 Readiness'!$AE$47="","",IF('6. Module 1 Readiness'!$AE$47="Agree",'4. HIDE Calc Module 2_1'!$D$33,'4. HIDE Calc Module 2_1'!$F$33)))</f>
        <v/>
      </c>
      <c r="D589" s="607" t="str">
        <f>IF(C589=0,"",C589)</f>
        <v/>
      </c>
      <c r="E589" s="616" t="str">
        <f>IF(AND('6. Module 1 Readiness'!$AE$47="Agree",'6. Module 1 Readiness'!$AF$23="Red"),$F589,IF(AND('6. Module 1 Readiness'!$AE$47="Disagree",'6. Module 1 Readiness'!$AF$23="Red"),$G589,IF(AND('6. Module 1 Readiness'!$AE$47="Agree",'6. Module 1 Readiness'!$AF$23="Yellow"),$H589,IF(AND('6. Module 1 Readiness'!$AE$47="Disagree",'6. Module 1 Readiness'!$AF$23="Yellow"),$I589,IF(AND('6. Module 1 Readiness'!$AE$47="Agree",'6. Module 1 Readiness'!$AF$23="Green"),$J589,IF(AND('6. Module 1 Readiness'!$AE$47="Disagree",'6. Module 1 Readiness'!$AF$23="Green"),$K589,IF('6. Module 1 Readiness'!$AE$47="N/A","",IF('6. Module 1 Readiness'!$AE$47="",""))))))))</f>
        <v/>
      </c>
      <c r="F589" s="602">
        <v>2</v>
      </c>
      <c r="G589" s="602">
        <v>1</v>
      </c>
      <c r="H589" s="602">
        <v>2</v>
      </c>
      <c r="I589" s="602">
        <v>1</v>
      </c>
      <c r="J589" s="602">
        <v>3</v>
      </c>
      <c r="K589" s="602">
        <v>2</v>
      </c>
    </row>
    <row r="590" spans="1:11" ht="15" customHeight="1">
      <c r="A590" s="606" t="str">
        <f>IF('6. Module 1 Readiness'!$AE$48="N/A","N/A",IF('6. Module 1 Readiness'!$AE$48="","",IF('6. Module 1 Readiness'!$AE$48="Agree",'4. HIDE Calc Module 2_1'!$C$34,'4. HIDE Calc Module 2_1'!$E$34)))</f>
        <v/>
      </c>
      <c r="B590" s="607" t="str">
        <f t="shared" si="8"/>
        <v/>
      </c>
      <c r="C590" s="607" t="str">
        <f>IF('6. Module 1 Readiness'!$AE$48="N/A","N/A",IF('6. Module 1 Readiness'!$AE$48="","",IF('6. Module 1 Readiness'!$AE$48="Agree",'4. HIDE Calc Module 2_1'!$D$34,'4. HIDE Calc Module 2_1'!$F$34)))</f>
        <v/>
      </c>
      <c r="D590" s="607" t="str">
        <f>IF(C590=0,"",C590)</f>
        <v/>
      </c>
      <c r="E590" s="616" t="str">
        <f>IF(AND('6. Module 1 Readiness'!$AE$48="Agree",'6. Module 1 Readiness'!$AF$23="Red"),$F590,IF(AND('6. Module 1 Readiness'!$AE$48="Disagree",'6. Module 1 Readiness'!$AF$23="Red"),$G590,IF(AND('6. Module 1 Readiness'!$AE$48="Agree",'6. Module 1 Readiness'!$AF$23="Yellow"),$H590,IF(AND('6. Module 1 Readiness'!$AE$48="Disagree",'6. Module 1 Readiness'!$AF$23="Yellow"),$I590,IF(AND('6. Module 1 Readiness'!$AE$48="Agree",'6. Module 1 Readiness'!$AF$23="Green"),$J590,IF(AND('6. Module 1 Readiness'!$AE$48="Disagree",'6. Module 1 Readiness'!$AF$23="Green"),$K590,IF('6. Module 1 Readiness'!$AE$48="N/A","",IF('6. Module 1 Readiness'!$AE$48="",""))))))))</f>
        <v/>
      </c>
      <c r="F590" s="616">
        <v>2</v>
      </c>
      <c r="G590" s="616">
        <v>1</v>
      </c>
      <c r="H590" s="616">
        <v>3</v>
      </c>
      <c r="I590" s="616">
        <v>1</v>
      </c>
      <c r="J590" s="616">
        <v>3</v>
      </c>
      <c r="K590" s="616">
        <v>1</v>
      </c>
    </row>
    <row r="591" spans="1:11" ht="15" customHeight="1">
      <c r="A591" s="606" t="str">
        <f>IF('6. Module 1 Readiness'!$AE$49="N/A","N/A",IF('6. Module 1 Readiness'!$AE$49="","",IF('6. Module 1 Readiness'!$AE$49="Agree",'4. HIDE Calc Module 2_1'!$C$35,'4. HIDE Calc Module 2_1'!$E$35)))</f>
        <v/>
      </c>
      <c r="B591" s="607" t="str">
        <f t="shared" si="8"/>
        <v/>
      </c>
      <c r="C591" s="607" t="str">
        <f>IF('6. Module 1 Readiness'!$AE$49="N/A","N/A",IF('6. Module 1 Readiness'!$AE$49="","",IF('6. Module 1 Readiness'!$AE$49="Agree",'4. HIDE Calc Module 2_1'!$D$35,'4. HIDE Calc Module 2_1'!$F$35)))</f>
        <v/>
      </c>
      <c r="D591" s="607" t="str">
        <f>IF(C591=0,"",C591)</f>
        <v/>
      </c>
      <c r="E591" s="616" t="str">
        <f>IF(AND('6. Module 1 Readiness'!$AE$49="Agree",'6. Module 1 Readiness'!$AF$23="Red"),$F591,IF(AND('6. Module 1 Readiness'!$AE$49="Disagree",'6. Module 1 Readiness'!$AF$23="Red"),$G591,IF(AND('6. Module 1 Readiness'!$AE$49="Agree",'6. Module 1 Readiness'!$AF$23="Yellow"),$H591,IF(AND('6. Module 1 Readiness'!$AE$49="Disagree",'6. Module 1 Readiness'!$AF$23="Yellow"),$I591,IF(AND('6. Module 1 Readiness'!$AE$49="Agree",'6. Module 1 Readiness'!$AF$23="Green"),$J591,IF(AND('6. Module 1 Readiness'!$AE$49="Disagree",'6. Module 1 Readiness'!$AF$23="Green"),$K591,IF('6. Module 1 Readiness'!$AE$49="N/A","",IF('6. Module 1 Readiness'!$AE$49="",""))))))))</f>
        <v/>
      </c>
      <c r="F591" s="602">
        <v>1</v>
      </c>
      <c r="G591" s="602">
        <v>2</v>
      </c>
      <c r="H591" s="602">
        <v>1</v>
      </c>
      <c r="I591" s="602">
        <v>3</v>
      </c>
      <c r="J591" s="602">
        <v>1</v>
      </c>
      <c r="K591" s="602">
        <v>3</v>
      </c>
    </row>
    <row r="592" spans="1:11" ht="15" customHeight="1">
      <c r="A592" s="606" t="str">
        <f>IF('6. Module 1 Readiness'!$AE$50="N/A","N/A",IF('6. Module 1 Readiness'!$AE$50="","",IF('6. Module 1 Readiness'!$AE$50="Agree",'4. HIDE Calc Module 2_1'!$C$36,'4. HIDE Calc Module 2_1'!$E$36)))</f>
        <v/>
      </c>
      <c r="B592" s="607" t="str">
        <f t="shared" si="8"/>
        <v/>
      </c>
      <c r="C592" s="607" t="str">
        <f>IF('6. Module 1 Readiness'!$AE$50="N/A","N/A",IF('6. Module 1 Readiness'!$AE$50="","",IF('6. Module 1 Readiness'!$AE$50="Agree",'4. HIDE Calc Module 2_1'!$D$36,'4. HIDE Calc Module 2_1'!$F$36)))</f>
        <v/>
      </c>
      <c r="D592" s="607" t="str">
        <f>IF(C592=0,"",C592)</f>
        <v/>
      </c>
      <c r="E592" s="616" t="str">
        <f>IF(AND('6. Module 1 Readiness'!$AE$50="Agree",'6. Module 1 Readiness'!$AF$23="Red"),$F592,IF(AND('6. Module 1 Readiness'!$AE$50="Disagree",'6. Module 1 Readiness'!$AF$23="Red"),$G592,IF(AND('6. Module 1 Readiness'!$AE$50="Agree",'6. Module 1 Readiness'!$AF$23="Yellow"),$H592,IF(AND('6. Module 1 Readiness'!$AE$50="Disagree",'6. Module 1 Readiness'!$AF$23="Yellow"),$I592,IF(AND('6. Module 1 Readiness'!$AE$50="Agree",'6. Module 1 Readiness'!$AF$23="Green"),$J592,IF(AND('6. Module 1 Readiness'!$AE$50="Disagree",'6. Module 1 Readiness'!$AF$23="Green"),$K592,IF('6. Module 1 Readiness'!$AE$50="N/A","",IF('6. Module 1 Readiness'!$AE$50="",""))))))))</f>
        <v/>
      </c>
      <c r="F592" s="616">
        <v>2</v>
      </c>
      <c r="G592" s="616">
        <v>1</v>
      </c>
      <c r="H592" s="616">
        <v>2</v>
      </c>
      <c r="I592" s="616">
        <v>1</v>
      </c>
      <c r="J592" s="616">
        <v>3</v>
      </c>
      <c r="K592" s="616">
        <v>2</v>
      </c>
    </row>
    <row r="593" spans="1:11" ht="15" customHeight="1"/>
    <row r="594" spans="1:11" ht="15" customHeight="1">
      <c r="A594" s="593" t="s">
        <v>42</v>
      </c>
      <c r="B594" s="593" t="s">
        <v>43</v>
      </c>
      <c r="C594" s="594" t="s">
        <v>42</v>
      </c>
      <c r="D594" s="593" t="s">
        <v>44</v>
      </c>
      <c r="E594" s="595" t="s">
        <v>386</v>
      </c>
      <c r="F594" s="595" t="s">
        <v>387</v>
      </c>
      <c r="G594" s="595" t="s">
        <v>388</v>
      </c>
      <c r="H594" s="595" t="s">
        <v>389</v>
      </c>
      <c r="I594" s="595" t="s">
        <v>390</v>
      </c>
      <c r="J594" s="595" t="s">
        <v>391</v>
      </c>
      <c r="K594" s="595" t="s">
        <v>392</v>
      </c>
    </row>
    <row r="595" spans="1:11" ht="15" customHeight="1">
      <c r="A595" s="607" t="str">
        <f>IF('6. Module 1 Readiness'!$AE$53="N/A","N/A",IF('6. Module 1 Readiness'!$AE$53="","",IF('6. Module 1 Readiness'!$AE$53="Agree",'4. HIDE Calc Module 2_1'!$C$39,'4. HIDE Calc Module 2_1'!$E$39)))</f>
        <v/>
      </c>
      <c r="B595" s="607" t="str">
        <f>IF(A595=0,"",A595)</f>
        <v/>
      </c>
      <c r="C595" s="607" t="str">
        <f>IF('6. Module 1 Readiness'!$AE$53="N/A","N/A",IF('6. Module 1 Readiness'!$AE$53="","",IF('6. Module 1 Readiness'!$AE$53="Agree",'4. HIDE Calc Module 2_1'!$D$39,'4. HIDE Calc Module 2_1'!$F$39)))</f>
        <v/>
      </c>
      <c r="D595" s="607" t="str">
        <f>IF(C595=0,"",C595)</f>
        <v/>
      </c>
      <c r="E595" s="616" t="str">
        <f>IF(AND('6. Module 1 Readiness'!$AE$53="Agree",'6. Module 1 Readiness'!$AF$23="Red"),$F595,IF(AND('6. Module 1 Readiness'!$AE$53="Disagree",'6. Module 1 Readiness'!$AF$23="Red"),$G595,IF(AND('6. Module 1 Readiness'!$AE$53="Agree",'6. Module 1 Readiness'!$AF$23="Yellow"),$H595,IF(AND('6. Module 1 Readiness'!$AE$53="Disagree",'6. Module 1 Readiness'!$AF$23="Yellow"),$I595,IF(AND('6. Module 1 Readiness'!$AE$53="Agree",'6. Module 1 Readiness'!$AF$23="Green"),$J595,IF(AND('6. Module 1 Readiness'!$AE$53="Disagree",'6. Module 1 Readiness'!$AF$23="Green"),$K595,IF('6. Module 1 Readiness'!$AE$53="N/A","",IF('6. Module 1 Readiness'!$AE$53="",""))))))))</f>
        <v/>
      </c>
      <c r="F595" s="608">
        <v>2</v>
      </c>
      <c r="G595" s="608">
        <v>1</v>
      </c>
      <c r="H595" s="608">
        <v>2</v>
      </c>
      <c r="I595" s="608">
        <v>1</v>
      </c>
      <c r="J595" s="608">
        <v>3</v>
      </c>
      <c r="K595" s="608">
        <v>2</v>
      </c>
    </row>
    <row r="596" spans="1:11" ht="15" customHeight="1">
      <c r="A596" s="607" t="str">
        <f>IF('6. Module 1 Readiness'!$AE$54="N/A","N/A",IF('6. Module 1 Readiness'!$AE$54="","",IF('6. Module 1 Readiness'!$AE$54="Agree",'4. HIDE Calc Module 2_1'!$C$40,'4. HIDE Calc Module 2_1'!$E$40)))</f>
        <v/>
      </c>
      <c r="B596" s="607" t="str">
        <f t="shared" ref="B596:B597" si="9">IF(A596=0,"",A596)</f>
        <v/>
      </c>
      <c r="C596" s="607" t="str">
        <f>IF('6. Module 1 Readiness'!$AE$54="N/A","N/A",IF('6. Module 1 Readiness'!$AE$54="","",IF('6. Module 1 Readiness'!$AE$54="Agree",'4. HIDE Calc Module 2_1'!$D$40,'4. HIDE Calc Module 2_1'!$F$40)))</f>
        <v/>
      </c>
      <c r="D596" s="607" t="str">
        <f>IF(C596=0,"",C596)</f>
        <v/>
      </c>
      <c r="E596" s="616" t="str">
        <f>IF(AND('6. Module 1 Readiness'!$AE$54="Agree",'6. Module 1 Readiness'!$AF$23="Red"),$F596,IF(AND('6. Module 1 Readiness'!$AE$54="Disagree",'6. Module 1 Readiness'!$AF$23="Red"),$G596,IF(AND('6. Module 1 Readiness'!$AE$54="Agree",'6. Module 1 Readiness'!$AF$23="Yellow"),$H596,IF(AND('6. Module 1 Readiness'!$AE$54="Disagree",'6. Module 1 Readiness'!$AF$23="Yellow"),$I596,IF(AND('6. Module 1 Readiness'!$AE$54="Agree",'6. Module 1 Readiness'!$AF$23="Green"),$J596,IF(AND('6. Module 1 Readiness'!$AE$54="Disagree",'6. Module 1 Readiness'!$AF$23="Green"),$K596,IF('6. Module 1 Readiness'!$AE$54="N/A","",IF('6. Module 1 Readiness'!$AE$54="",""))))))))</f>
        <v/>
      </c>
      <c r="F596" s="609">
        <v>1</v>
      </c>
      <c r="G596" s="609">
        <v>1</v>
      </c>
      <c r="H596" s="609">
        <v>2</v>
      </c>
      <c r="I596" s="609">
        <v>2</v>
      </c>
      <c r="J596" s="609">
        <v>3</v>
      </c>
      <c r="K596" s="609">
        <v>2</v>
      </c>
    </row>
    <row r="597" spans="1:11" ht="15" customHeight="1">
      <c r="A597" s="607" t="str">
        <f>IF('6. Module 1 Readiness'!$AE$55="N/A","N/A",IF('6. Module 1 Readiness'!$AE$55="","",IF('6. Module 1 Readiness'!$AE$55="Agree",'4. HIDE Calc Module 2_1'!$C$41,'4. HIDE Calc Module 2_1'!$E$41)))</f>
        <v/>
      </c>
      <c r="B597" s="607" t="str">
        <f t="shared" si="9"/>
        <v/>
      </c>
      <c r="C597" s="607" t="str">
        <f>IF('6. Module 1 Readiness'!$AE$55="N/A","N/A",IF('6. Module 1 Readiness'!$AE$55="","",IF('6. Module 1 Readiness'!$AE$55="Agree",'4. HIDE Calc Module 2_1'!$D$41,'4. HIDE Calc Module 2_1'!$F$41)))</f>
        <v/>
      </c>
      <c r="D597" s="607" t="str">
        <f>IF(C597=0,"",C597)</f>
        <v/>
      </c>
      <c r="E597" s="616" t="str">
        <f>IF(AND('6. Module 1 Readiness'!$AE$55="Agree",'6. Module 1 Readiness'!$AF$23="Red"),$F597,IF(AND('6. Module 1 Readiness'!$AE$55="Disagree",'6. Module 1 Readiness'!$AF$23="Red"),$G597,IF(AND('6. Module 1 Readiness'!$AE$55="Agree",'6. Module 1 Readiness'!$AF$23="Yellow"),$H597,IF(AND('6. Module 1 Readiness'!$AE$55="Disagree",'6. Module 1 Readiness'!$AF$23="Yellow"),$I597,IF(AND('6. Module 1 Readiness'!$AE$55="Agree",'6. Module 1 Readiness'!$AF$23="Green"),$J597,IF(AND('6. Module 1 Readiness'!$AE$55="Disagree",'6. Module 1 Readiness'!$AF$23="Green"),$K597,IF('6. Module 1 Readiness'!$AE$55="N/A","",IF('6. Module 1 Readiness'!$AE$55="",""))))))))</f>
        <v/>
      </c>
      <c r="F597" s="608">
        <v>2</v>
      </c>
      <c r="G597" s="608">
        <v>1</v>
      </c>
      <c r="H597" s="608">
        <v>2</v>
      </c>
      <c r="I597" s="608">
        <v>2</v>
      </c>
      <c r="J597" s="608">
        <v>3</v>
      </c>
      <c r="K597" s="608">
        <v>2</v>
      </c>
    </row>
    <row r="600" spans="1:11">
      <c r="A600" s="296" t="s">
        <v>385</v>
      </c>
      <c r="B600" s="296">
        <f>B555+1</f>
        <v>14</v>
      </c>
      <c r="C600" s="297"/>
      <c r="D600" s="296"/>
      <c r="E600" s="296"/>
      <c r="F600" s="296"/>
      <c r="G600" s="296"/>
      <c r="H600" s="296"/>
      <c r="I600" s="296"/>
      <c r="J600" s="296"/>
      <c r="K600" s="296"/>
    </row>
    <row r="601" spans="1:11" ht="15.75">
      <c r="A601" s="593" t="s">
        <v>42</v>
      </c>
      <c r="B601" s="593" t="s">
        <v>43</v>
      </c>
      <c r="C601" s="594" t="s">
        <v>42</v>
      </c>
      <c r="D601" s="593" t="s">
        <v>44</v>
      </c>
      <c r="E601" s="595"/>
      <c r="F601" s="595"/>
      <c r="G601" s="595"/>
      <c r="H601" s="595"/>
      <c r="I601" s="595"/>
      <c r="J601" s="595"/>
      <c r="K601" s="595"/>
    </row>
    <row r="602" spans="1:11" ht="15">
      <c r="A602" s="611"/>
      <c r="B602" s="611"/>
      <c r="C602" s="612"/>
      <c r="D602" s="611"/>
      <c r="E602" s="613"/>
      <c r="F602" s="613"/>
      <c r="G602" s="613"/>
      <c r="H602" s="613"/>
      <c r="I602" s="613"/>
      <c r="J602" s="613"/>
      <c r="K602" s="613"/>
    </row>
    <row r="603" spans="1:11" ht="15">
      <c r="A603" s="596"/>
      <c r="B603" s="596"/>
      <c r="C603" s="597"/>
      <c r="D603" s="596"/>
      <c r="E603" s="614"/>
      <c r="F603" s="614"/>
      <c r="G603" s="614"/>
      <c r="H603" s="614"/>
      <c r="I603" s="614"/>
      <c r="J603" s="614"/>
      <c r="K603" s="599" t="b">
        <f>IF('6. Module 1 Readiness'!$AH$20="Red",3,IF('6. Module 1 Readiness'!$AH$20="Yellow",2,IF('6. Module 1 Readiness'!$AH$20="Green",1)))</f>
        <v>0</v>
      </c>
    </row>
    <row r="604" spans="1:11" ht="15">
      <c r="A604" s="596"/>
      <c r="B604" s="596"/>
      <c r="C604" s="597"/>
      <c r="D604" s="596"/>
      <c r="E604" s="614"/>
      <c r="F604" s="614"/>
      <c r="G604" s="614"/>
      <c r="H604" s="614"/>
      <c r="I604" s="614"/>
      <c r="J604" s="614"/>
      <c r="K604" s="599" t="b">
        <f>IF('6. Module 1 Readiness'!$AH$21="Red",3,IF('6. Module 1 Readiness'!$AH$21="Yellow",2,IF('6. Module 1 Readiness'!$AH$21="Green",1)))</f>
        <v>0</v>
      </c>
    </row>
    <row r="605" spans="1:11" ht="15">
      <c r="A605" s="596"/>
      <c r="B605" s="596"/>
      <c r="C605" s="597"/>
      <c r="D605" s="596"/>
      <c r="E605" s="614"/>
      <c r="F605" s="614"/>
      <c r="G605" s="614"/>
      <c r="H605" s="614"/>
      <c r="I605" s="614"/>
      <c r="J605" s="614"/>
      <c r="K605" s="599" t="b">
        <f>IF('6. Module 1 Readiness'!$AH$22="Red",3,IF('6. Module 1 Readiness'!$AH$22="Yellow",2,IF('6. Module 1 Readiness'!$AH$22="Green",1)))</f>
        <v>0</v>
      </c>
    </row>
    <row r="606" spans="1:11" ht="15">
      <c r="A606" s="600" t="str">
        <f>IF('6. Module 1 Readiness'!$AG$23="","",IF('6. Module 1 Readiness'!$AG$23="Important",'4. HIDE Calc Module 2_1'!$C$6,IF('6. Module 1 Readiness'!$AG$23="Serious",'4. HIDE Calc Module 2_1'!$C$7,IF('6. Module 1 Readiness'!$AG$23="Severe",'4. HIDE Calc Module 2_1'!$C$8))))</f>
        <v/>
      </c>
      <c r="B606" s="601" t="str">
        <f>IF(A606=0,"",A606)</f>
        <v/>
      </c>
      <c r="C606" s="601" t="str">
        <f>IF('6. Module 1 Readiness'!$AG$23="","",IF('6. Module 1 Readiness'!$AG$23="Important",'4. HIDE Calc Module 2_1'!$D$6,IF('6. Module 1 Readiness'!$AG$23="Serious",'4. HIDE Calc Module 2_1'!$D$7,IF('6. Module 1 Readiness'!$AG$23="Severe",'4. HIDE Calc Module 2_1'!$D$8))))</f>
        <v/>
      </c>
      <c r="D606" s="601" t="str">
        <f>IF(C606=0,"",C606)</f>
        <v/>
      </c>
      <c r="E606" s="615"/>
      <c r="F606" s="615"/>
      <c r="G606" s="615"/>
      <c r="H606" s="615"/>
      <c r="I606" s="615"/>
      <c r="J606" s="615"/>
      <c r="K606" s="602">
        <f>MAX($K603:$K605)</f>
        <v>0</v>
      </c>
    </row>
    <row r="607" spans="1:11" ht="15">
      <c r="A607" s="603"/>
      <c r="B607" s="603"/>
      <c r="C607" s="603"/>
      <c r="D607" s="604"/>
      <c r="E607" s="605"/>
      <c r="F607" s="605"/>
      <c r="G607" s="605"/>
      <c r="H607" s="605"/>
      <c r="I607" s="605"/>
      <c r="J607" s="605"/>
      <c r="K607" s="605"/>
    </row>
    <row r="608" spans="1:11" ht="15">
      <c r="A608" s="94"/>
      <c r="B608" s="94"/>
      <c r="C608" s="94"/>
      <c r="D608" s="100"/>
      <c r="E608" s="99"/>
      <c r="F608" s="99"/>
      <c r="G608" s="99"/>
      <c r="H608" s="99"/>
      <c r="I608" s="99"/>
      <c r="J608" s="99"/>
      <c r="K608" s="99"/>
    </row>
    <row r="609" spans="1:11" ht="15">
      <c r="A609" s="94"/>
      <c r="B609" s="94"/>
      <c r="C609" s="94"/>
      <c r="D609" s="100"/>
      <c r="E609" s="99"/>
      <c r="F609" s="99"/>
      <c r="G609" s="99"/>
      <c r="H609" s="99"/>
      <c r="I609" s="99"/>
      <c r="J609" s="99"/>
      <c r="K609" s="99"/>
    </row>
    <row r="610" spans="1:11" ht="15">
      <c r="A610" s="98"/>
      <c r="B610" s="98"/>
      <c r="C610" s="98"/>
      <c r="D610" s="97"/>
      <c r="E610" s="96"/>
      <c r="F610" s="96"/>
      <c r="G610" s="96"/>
      <c r="H610" s="96"/>
      <c r="I610" s="96"/>
      <c r="J610" s="96"/>
      <c r="K610" s="96"/>
    </row>
    <row r="611" spans="1:11" ht="14.25">
      <c r="A611" s="91"/>
      <c r="B611" s="91"/>
      <c r="C611" s="93"/>
      <c r="D611" s="91"/>
      <c r="E611" s="91"/>
      <c r="F611" s="91"/>
      <c r="G611" s="91"/>
      <c r="H611" s="91"/>
      <c r="I611" s="91"/>
      <c r="J611" s="91"/>
      <c r="K611" s="91"/>
    </row>
    <row r="612" spans="1:11" ht="15.75">
      <c r="A612" s="593" t="s">
        <v>42</v>
      </c>
      <c r="B612" s="593" t="s">
        <v>43</v>
      </c>
      <c r="C612" s="594" t="s">
        <v>42</v>
      </c>
      <c r="D612" s="593" t="s">
        <v>44</v>
      </c>
      <c r="E612" s="595" t="s">
        <v>386</v>
      </c>
      <c r="F612" s="595" t="s">
        <v>387</v>
      </c>
      <c r="G612" s="595" t="s">
        <v>388</v>
      </c>
      <c r="H612" s="595" t="s">
        <v>389</v>
      </c>
      <c r="I612" s="595" t="s">
        <v>390</v>
      </c>
      <c r="J612" s="595" t="s">
        <v>391</v>
      </c>
      <c r="K612" s="595" t="s">
        <v>392</v>
      </c>
    </row>
    <row r="613" spans="1:11" ht="15">
      <c r="A613" s="606" t="str">
        <f>IF('6. Module 1 Readiness'!$AG$26="N/A","N/A",IF('6. Module 1 Readiness'!$AG$26="","",IF('6. Module 1 Readiness'!$AG$26="Agree",'4. HIDE Calc Module 2_1'!$C$15,'4. HIDE Calc Module 2_1'!$E$15)))</f>
        <v/>
      </c>
      <c r="B613" s="607" t="str">
        <f>IF(A613=0,"",A613)</f>
        <v/>
      </c>
      <c r="C613" s="607" t="str">
        <f>IF('6. Module 1 Readiness'!$AG$26="N/A","N/A",IF('6. Module 1 Readiness'!$AG$26="","",IF('6. Module 1 Readiness'!$AG$26="Agree",'4. HIDE Calc Module 2_1'!$D$15,'4. HIDE Calc Module 2_1'!$F$15)))</f>
        <v/>
      </c>
      <c r="D613" s="607" t="str">
        <f>IF(C613=0,"",C613)</f>
        <v/>
      </c>
      <c r="E613" s="616" t="str">
        <f>IF(AND('6. Module 1 Readiness'!$AG$26="Agree",'6. Module 1 Readiness'!$AH$23="Red"),$F613,IF(AND('6. Module 1 Readiness'!$AG$26="Disagree",'6. Module 1 Readiness'!$AH$23="Red"),$G613,IF(AND('6. Module 1 Readiness'!$AG$26="Agree",'6. Module 1 Readiness'!$AH$23="Yellow"),$H613,IF(AND('6. Module 1 Readiness'!$AG$26="Disagree",'6. Module 1 Readiness'!$AH$23="Yellow"),$I613,IF(AND('6. Module 1 Readiness'!$AG$26="Agree",'6. Module 1 Readiness'!$AH$23="Green"),$J613,IF(AND('6. Module 1 Readiness'!$AG$26="Disagree",'6. Module 1 Readiness'!$AH$23="Green"),$K613,IF('6. Module 1 Readiness'!$AG$26="N/A","",IF('6. Module 1 Readiness'!$AG$26="",""))))))))</f>
        <v/>
      </c>
      <c r="F613" s="616">
        <v>2</v>
      </c>
      <c r="G613" s="616">
        <v>1</v>
      </c>
      <c r="H613" s="616">
        <v>2</v>
      </c>
      <c r="I613" s="616">
        <v>1</v>
      </c>
      <c r="J613" s="616">
        <v>3</v>
      </c>
      <c r="K613" s="616">
        <v>2</v>
      </c>
    </row>
    <row r="614" spans="1:11" ht="15">
      <c r="A614" s="606" t="str">
        <f>IF('6. Module 1 Readiness'!$AG$27="N/A","N/A",IF('6. Module 1 Readiness'!$AG$27="","",IF('6. Module 1 Readiness'!$AG$27="Agree",'4. HIDE Calc Module 2_1'!$C$16,'4. HIDE Calc Module 2_1'!$E$16)))</f>
        <v/>
      </c>
      <c r="B614" s="607" t="str">
        <f t="shared" ref="B614:B617" si="10">IF(A614=0,"",A614)</f>
        <v/>
      </c>
      <c r="C614" s="607" t="str">
        <f>IF('6. Module 1 Readiness'!$AG$27="N/A","N/A",IF('6. Module 1 Readiness'!$AG$27="","",IF('6. Module 1 Readiness'!$AG$27="Agree",'4. HIDE Calc Module 2_1'!$D$16,'4. HIDE Calc Module 2_1'!$F$16)))</f>
        <v/>
      </c>
      <c r="D614" s="607" t="str">
        <f t="shared" ref="D614:D617" si="11">IF(C614=0,"",C614)</f>
        <v/>
      </c>
      <c r="E614" s="616" t="str">
        <f>IF(AND('6. Module 1 Readiness'!$AG$27="Agree",'6. Module 1 Readiness'!$AH$23="Red"),$F614,IF(AND('6. Module 1 Readiness'!$AG$27="Disagree",'6. Module 1 Readiness'!$AH$23="Red"),$G614,IF(AND('6. Module 1 Readiness'!$AG$27="Agree",'6. Module 1 Readiness'!$AH$23="Yellow"),$H614,IF(AND('6. Module 1 Readiness'!$AG$27="Disagree",'6. Module 1 Readiness'!$AH$23="Yellow"),$I614,IF(AND('6. Module 1 Readiness'!$AG$27="Agree",'6. Module 1 Readiness'!$AH$23="Green"),$J614,IF(AND('6. Module 1 Readiness'!$AG$27="Disagree",'6. Module 1 Readiness'!$AH$23="Green"),$K614,IF('6. Module 1 Readiness'!$AG$27="N/A","",IF('6. Module 1 Readiness'!$AG$27="",""))))))))</f>
        <v/>
      </c>
      <c r="F614" s="602">
        <v>1</v>
      </c>
      <c r="G614" s="602">
        <v>1</v>
      </c>
      <c r="H614" s="602">
        <v>2</v>
      </c>
      <c r="I614" s="602">
        <v>2</v>
      </c>
      <c r="J614" s="602">
        <v>3</v>
      </c>
      <c r="K614" s="602">
        <v>2</v>
      </c>
    </row>
    <row r="615" spans="1:11" ht="15">
      <c r="A615" s="606" t="str">
        <f>IF('6. Module 1 Readiness'!$AG$28="N/A","N/A",IF('6. Module 1 Readiness'!$AG$28="","",IF('6. Module 1 Readiness'!$AG$28="Agree",'4. HIDE Calc Module 2_1'!$C$17,'4. HIDE Calc Module 2_1'!$E$17)))</f>
        <v/>
      </c>
      <c r="B615" s="607" t="str">
        <f t="shared" si="10"/>
        <v/>
      </c>
      <c r="C615" s="607" t="str">
        <f>IF('6. Module 1 Readiness'!$AG$28="N/A","N/A",IF('6. Module 1 Readiness'!$AG$28="","",IF('6. Module 1 Readiness'!$AG$28="Agree",'4. HIDE Calc Module 2_1'!$D$17,'4. HIDE Calc Module 2_1'!$F$17)))</f>
        <v/>
      </c>
      <c r="D615" s="607" t="str">
        <f t="shared" si="11"/>
        <v/>
      </c>
      <c r="E615" s="616" t="str">
        <f>IF(AND('6. Module 1 Readiness'!$AG$28="Agree",'6. Module 1 Readiness'!$AH$23="Red"),$F615,IF(AND('6. Module 1 Readiness'!$AG$28="Disagree",'6. Module 1 Readiness'!$AH$23="Red"),$G615,IF(AND('6. Module 1 Readiness'!$AG$28="Agree",'6. Module 1 Readiness'!$AH$23="Yellow"),$H615,IF(AND('6. Module 1 Readiness'!$AG$28="Disagree",'6. Module 1 Readiness'!$AH$23="Yellow"),$I615,IF(AND('6. Module 1 Readiness'!$AG$28="Agree",'6. Module 1 Readiness'!$AH$23="Green"),$J615,IF(AND('6. Module 1 Readiness'!$AG$28="Disagree",'6. Module 1 Readiness'!$AH$23="Green"),$K615,IF('6. Module 1 Readiness'!$AG$28="N/A","",IF('6. Module 1 Readiness'!$AG$28="",""))))))))</f>
        <v/>
      </c>
      <c r="F615" s="616">
        <v>2</v>
      </c>
      <c r="G615" s="616">
        <v>1</v>
      </c>
      <c r="H615" s="616">
        <v>2</v>
      </c>
      <c r="I615" s="616">
        <v>2</v>
      </c>
      <c r="J615" s="616">
        <v>3</v>
      </c>
      <c r="K615" s="616">
        <v>2</v>
      </c>
    </row>
    <row r="616" spans="1:11" ht="15">
      <c r="A616" s="606" t="str">
        <f>IF('6. Module 1 Readiness'!$AG$29="N/A","N/A",IF('6. Module 1 Readiness'!$AG$29="","",IF('6. Module 1 Readiness'!$AG$29="Agree",'4. HIDE Calc Module 2_1'!$C$18,'4. HIDE Calc Module 2_1'!$E$18)))</f>
        <v/>
      </c>
      <c r="B616" s="607" t="str">
        <f t="shared" si="10"/>
        <v/>
      </c>
      <c r="C616" s="607" t="str">
        <f>IF('6. Module 1 Readiness'!$AG$29="N/A","N/A",IF('6. Module 1 Readiness'!$AG$29="","",IF('6. Module 1 Readiness'!$AG$29="Agree",'4. HIDE Calc Module 2_1'!$D$18,'4. HIDE Calc Module 2_1'!$F$18)))</f>
        <v/>
      </c>
      <c r="D616" s="607" t="str">
        <f t="shared" si="11"/>
        <v/>
      </c>
      <c r="E616" s="616" t="str">
        <f>IF(AND('6. Module 1 Readiness'!$AG$29="Agree",'6. Module 1 Readiness'!$AH$23="Red"),$F616,IF(AND('6. Module 1 Readiness'!$AG$29="Disagree",'6. Module 1 Readiness'!$AH$23="Red"),$G616,IF(AND('6. Module 1 Readiness'!$AG$29="Agree",'6. Module 1 Readiness'!$AH$23="Yellow"),$H616,IF(AND('6. Module 1 Readiness'!$AG$29="Disagree",'6. Module 1 Readiness'!$AH$23="Yellow"),$I616,IF(AND('6. Module 1 Readiness'!$AG$29="Agree",'6. Module 1 Readiness'!$AH$23="Green"),$J616,IF(AND('6. Module 1 Readiness'!$AG$29="Disagree",'6. Module 1 Readiness'!$AH$23="Green"),$K616,IF('6. Module 1 Readiness'!$AG$29="N/A","",IF('6. Module 1 Readiness'!$AG$29="",""))))))))</f>
        <v/>
      </c>
      <c r="F616" s="602">
        <v>1</v>
      </c>
      <c r="G616" s="602">
        <v>1</v>
      </c>
      <c r="H616" s="602">
        <v>2</v>
      </c>
      <c r="I616" s="602">
        <v>1</v>
      </c>
      <c r="J616" s="602">
        <v>3</v>
      </c>
      <c r="K616" s="602">
        <v>2</v>
      </c>
    </row>
    <row r="617" spans="1:11" ht="15">
      <c r="A617" s="606" t="str">
        <f>IF('6. Module 1 Readiness'!$AG$30="N/A","N/A",IF('6. Module 1 Readiness'!$AG$30="","",IF('6. Module 1 Readiness'!$AG$30="Agree",'4. HIDE Calc Module 2_1'!$C$19,'4. HIDE Calc Module 2_1'!$E$19)))</f>
        <v/>
      </c>
      <c r="B617" s="607" t="str">
        <f t="shared" si="10"/>
        <v/>
      </c>
      <c r="C617" s="607" t="str">
        <f>IF('6. Module 1 Readiness'!$AG$30="N/A","N/A",IF('6. Module 1 Readiness'!$AG$30="","",IF('6. Module 1 Readiness'!$AG$30="Agree",'4. HIDE Calc Module 2_1'!$D$19,'4. HIDE Calc Module 2_1'!$F$19)))</f>
        <v/>
      </c>
      <c r="D617" s="607" t="str">
        <f t="shared" si="11"/>
        <v/>
      </c>
      <c r="E617" s="616" t="str">
        <f>IF(AND('6. Module 1 Readiness'!$AG$30="Agree",'6. Module 1 Readiness'!$AH$23="Red"),$F617,IF(AND('6. Module 1 Readiness'!$AG$30="Disagree",'6. Module 1 Readiness'!$AH$23="Red"),$G617,IF(AND('6. Module 1 Readiness'!$AG$30="Agree",'6. Module 1 Readiness'!$AH$23="Yellow"),$H617,IF(AND('6. Module 1 Readiness'!$AG$30="Disagree",'6. Module 1 Readiness'!$AH$23="Yellow"),$I617,IF(AND('6. Module 1 Readiness'!$AG$30="Agree",'6. Module 1 Readiness'!$AH$23="Green"),$J617,IF(AND('6. Module 1 Readiness'!$AG$30="Disagree",'6. Module 1 Readiness'!$AH$23="Green"),$K617,IF('6. Module 1 Readiness'!$AG$30="N/A","",IF('6. Module 1 Readiness'!$AG$30="",""))))))))</f>
        <v/>
      </c>
      <c r="F617" s="616">
        <v>1</v>
      </c>
      <c r="G617" s="616">
        <v>1</v>
      </c>
      <c r="H617" s="616">
        <v>2</v>
      </c>
      <c r="I617" s="616">
        <v>1</v>
      </c>
      <c r="J617" s="616">
        <v>3</v>
      </c>
      <c r="K617" s="616">
        <v>2</v>
      </c>
    </row>
    <row r="618" spans="1:11" ht="15">
      <c r="A618" s="91"/>
      <c r="B618" s="91"/>
      <c r="C618" s="93"/>
      <c r="D618" s="91"/>
      <c r="E618" s="92"/>
      <c r="F618" s="91"/>
      <c r="G618" s="91"/>
      <c r="H618" s="91"/>
      <c r="I618" s="91"/>
      <c r="J618" s="91"/>
      <c r="K618" s="91"/>
    </row>
    <row r="619" spans="1:11" ht="15.75">
      <c r="A619" s="593" t="s">
        <v>42</v>
      </c>
      <c r="B619" s="593" t="s">
        <v>43</v>
      </c>
      <c r="C619" s="594" t="s">
        <v>42</v>
      </c>
      <c r="D619" s="593" t="s">
        <v>44</v>
      </c>
      <c r="E619" s="610"/>
      <c r="F619" s="610"/>
      <c r="G619" s="610"/>
      <c r="H619" s="610"/>
      <c r="I619" s="610"/>
      <c r="J619" s="610"/>
      <c r="K619" s="610"/>
    </row>
    <row r="620" spans="1:11" ht="15">
      <c r="A620" s="606" t="str">
        <f>IF('6. Module 1 Readiness'!$AG$33="N/A","N/A",IF('6. Module 1 Readiness'!$AG$33="","",IF('6. Module 1 Readiness'!$AG$33="Agree",'4. HIDE Calc Module 2_1'!$C$21,'4. HIDE Calc Module 2_1'!$E$21)))</f>
        <v/>
      </c>
      <c r="B620" s="607" t="str">
        <f>IF(A620=0,"",A620)</f>
        <v/>
      </c>
      <c r="C620" s="607" t="str">
        <f>IF('6. Module 1 Readiness'!$AG$33="N/A","N/A",IF('6. Module 1 Readiness'!$AG$33="","",IF('6. Module 1 Readiness'!$AG$33="Agree",'4. HIDE Calc Module 2_1'!$D$21,'4. HIDE Calc Module 2_1'!$F$21)))</f>
        <v/>
      </c>
      <c r="D620" s="607" t="str">
        <f>IF(C620=0,"",C620)</f>
        <v/>
      </c>
      <c r="E620" s="616" t="str">
        <f>IF(AND('6. Module 1 Readiness'!$AG$33="Agree",'6. Module 1 Readiness'!$AH$23="Red"),$F620,IF(AND('6. Module 1 Readiness'!$AG$33="Disagree",'6. Module 1 Readiness'!$AH$23="Red"),$G620,IF(AND('6. Module 1 Readiness'!$AG$33="Agree",'6. Module 1 Readiness'!$AH$23="Yellow"),$H620,IF(AND('6. Module 1 Readiness'!$AG$33="Disagree",'6. Module 1 Readiness'!$AH$23="Yellow"),$I620,IF(AND('6. Module 1 Readiness'!$AG$33="Agree",'6. Module 1 Readiness'!$AH$23="Green"),$J620,IF(AND('6. Module 1 Readiness'!$AG$33="Disagree",'6. Module 1 Readiness'!$AH$23="Green"),$K620,IF('6. Module 1 Readiness'!$AG$33="N/A","",IF('6. Module 1 Readiness'!$AG$33="",""))))))))</f>
        <v/>
      </c>
      <c r="F620" s="602">
        <v>2</v>
      </c>
      <c r="G620" s="602">
        <v>1</v>
      </c>
      <c r="H620" s="602">
        <v>3</v>
      </c>
      <c r="I620" s="602">
        <v>1</v>
      </c>
      <c r="J620" s="602">
        <v>3</v>
      </c>
      <c r="K620" s="602">
        <v>2</v>
      </c>
    </row>
    <row r="621" spans="1:11" ht="15">
      <c r="A621" s="606" t="str">
        <f>IF('6. Module 1 Readiness'!$AG$34="N/A","N/A",IF('6. Module 1 Readiness'!$AG$34="","",IF('6. Module 1 Readiness'!$AG$33="Agree",'4. HIDE Calc Module 2_1'!$C$22,'4. HIDE Calc Module 2_1'!$E$22)))</f>
        <v/>
      </c>
      <c r="B621" s="607" t="str">
        <f>IF(A621=0,"",A621)</f>
        <v/>
      </c>
      <c r="C621" s="607" t="str">
        <f>IF('6. Module 1 Readiness'!$AG$34="N/A","N/A",IF('6. Module 1 Readiness'!$AG$34="","",IF('6. Module 1 Readiness'!$AG$34="Agree",'4. HIDE Calc Module 2_1'!$D$22,'4. HIDE Calc Module 2_1'!$F$22)))</f>
        <v/>
      </c>
      <c r="D621" s="607" t="str">
        <f>IF(C621=0,"",C621)</f>
        <v/>
      </c>
      <c r="E621" s="616" t="str">
        <f>IF(AND('6. Module 1 Readiness'!$AG$34="Agree",'6. Module 1 Readiness'!$AH$23="Red"),$F621,IF(AND('6. Module 1 Readiness'!$AG$34="Disagree",'6. Module 1 Readiness'!$AH$23="Red"),$G621,IF(AND('6. Module 1 Readiness'!$AG$34="Agree",'6. Module 1 Readiness'!$AH$23="Yellow"),$H621,IF(AND('6. Module 1 Readiness'!$AG$34="Disagree",'6. Module 1 Readiness'!$AH$23="Yellow"),$I621,IF(AND('6. Module 1 Readiness'!$AG$34="Agree",'6. Module 1 Readiness'!$AH$23="Green"),$J621,IF(AND('6. Module 1 Readiness'!$AG$34="Disagree",'6. Module 1 Readiness'!$AH$23="Green"),$K621,IF('6. Module 1 Readiness'!$AG$34="N/A","",IF('6. Module 1 Readiness'!$AG$34="",""))))))))</f>
        <v/>
      </c>
      <c r="F621" s="602">
        <v>2</v>
      </c>
      <c r="G621" s="602">
        <v>1</v>
      </c>
      <c r="H621" s="602">
        <v>2</v>
      </c>
      <c r="I621" s="602">
        <v>2</v>
      </c>
      <c r="J621" s="602">
        <v>2</v>
      </c>
      <c r="K621" s="602">
        <v>3</v>
      </c>
    </row>
    <row r="622" spans="1:11" ht="15">
      <c r="A622" s="606" t="str">
        <f>IF('6. Module 1 Readiness'!$AG$35="N/A","N/A",IF('6. Module 1 Readiness'!$AG$35="","",IF('6. Module 1 Readiness'!$AG$33="Agree",'4. HIDE Calc Module 2_1'!$C$23,'4. HIDE Calc Module 2_1'!$E$23)))</f>
        <v/>
      </c>
      <c r="B622" s="607" t="str">
        <f>IF(A622=0,"",A622)</f>
        <v/>
      </c>
      <c r="C622" s="607" t="str">
        <f>IF('6. Module 1 Readiness'!$AG$35="N/A","N/A",IF('6. Module 1 Readiness'!$AG$35="","",IF('6. Module 1 Readiness'!$AG$35="Agree",'4. HIDE Calc Module 2_1'!$D$23,'4. HIDE Calc Module 2_1'!$F$23)))</f>
        <v/>
      </c>
      <c r="D622" s="607" t="str">
        <f>IF(C622=0,"",C622)</f>
        <v/>
      </c>
      <c r="E622" s="616" t="str">
        <f>IF(AND('6. Module 1 Readiness'!$AG$35="Agree",'6. Module 1 Readiness'!$AH$23="Red"),$F622,IF(AND('6. Module 1 Readiness'!$AG$35="Disagree",'6. Module 1 Readiness'!$AH$23="Red"),$G622,IF(AND('6. Module 1 Readiness'!$AG$35="Agree",'6. Module 1 Readiness'!$AH$23="Yellow"),$H622,IF(AND('6. Module 1 Readiness'!$AG$35="Disagree",'6. Module 1 Readiness'!$AH$23="Yellow"),$I622,IF(AND('6. Module 1 Readiness'!$AG$35="Agree",'6. Module 1 Readiness'!$AH$23="Green"),$J622,IF(AND('6. Module 1 Readiness'!$AG$35="Disagree",'6. Module 1 Readiness'!$AH$23="Green"),$K622,IF('6. Module 1 Readiness'!$AG$35="N/A","",IF('6. Module 1 Readiness'!$AG$35="",""))))))))</f>
        <v/>
      </c>
      <c r="F622" s="602">
        <v>2</v>
      </c>
      <c r="G622" s="602">
        <v>1</v>
      </c>
      <c r="H622" s="602">
        <v>2</v>
      </c>
      <c r="I622" s="602">
        <v>1</v>
      </c>
      <c r="J622" s="602">
        <v>2</v>
      </c>
      <c r="K622" s="602">
        <v>1</v>
      </c>
    </row>
    <row r="623" spans="1:11" ht="15">
      <c r="A623" s="606" t="str">
        <f>IF('6. Module 1 Readiness'!$AG$36="N/A","N/A",IF('6. Module 1 Readiness'!$AG$36="","",IF('6. Module 1 Readiness'!$AG$33="Agree",'4. HIDE Calc Module 2_1'!$C$24,'4. HIDE Calc Module 2_1'!$E$24)))</f>
        <v/>
      </c>
      <c r="B623" s="607" t="str">
        <f>IF(A623=0,"",A623)</f>
        <v/>
      </c>
      <c r="C623" s="607" t="str">
        <f>IF('6. Module 1 Readiness'!$AG$36="N/A","N/A",IF('6. Module 1 Readiness'!$AG$36="","",IF('6. Module 1 Readiness'!$AG$36="Agree",'4. HIDE Calc Module 2_1'!$D$24,'4. HIDE Calc Module 2_1'!$F$24)))</f>
        <v/>
      </c>
      <c r="D623" s="607" t="str">
        <f>IF(C623=0,"",C623)</f>
        <v/>
      </c>
      <c r="E623" s="616" t="str">
        <f>IF(AND('6. Module 1 Readiness'!$AG$36="Agree",'6. Module 1 Readiness'!$AH$23="Red"),$F623,IF(AND('6. Module 1 Readiness'!$AG$36="Disagree",'6. Module 1 Readiness'!$AH$23="Red"),$G623,IF(AND('6. Module 1 Readiness'!$AG$36="Agree",'6. Module 1 Readiness'!$AH$23="Yellow"),$H623,IF(AND('6. Module 1 Readiness'!$AG$36="Disagree",'6. Module 1 Readiness'!$AH$23="Yellow"),$I623,IF(AND('6. Module 1 Readiness'!$AG$36="Agree",'6. Module 1 Readiness'!$AH$23="Green"),$J623,IF(AND('6. Module 1 Readiness'!$AG$36="Disagree",'6. Module 1 Readiness'!$AH$23="Green"),$K623,IF('6. Module 1 Readiness'!$AG$36="N/A","",IF('6. Module 1 Readiness'!$AG$36="",""))))))))</f>
        <v/>
      </c>
      <c r="F623" s="616">
        <v>2</v>
      </c>
      <c r="G623" s="616">
        <v>1</v>
      </c>
      <c r="H623" s="616">
        <v>3</v>
      </c>
      <c r="I623" s="616">
        <v>1</v>
      </c>
      <c r="J623" s="616">
        <v>3</v>
      </c>
      <c r="K623" s="616">
        <v>2</v>
      </c>
    </row>
    <row r="624" spans="1:11" ht="15">
      <c r="A624" s="95"/>
      <c r="B624" s="94"/>
      <c r="C624" s="94"/>
      <c r="D624" s="94"/>
      <c r="E624" s="92"/>
      <c r="F624" s="92"/>
      <c r="G624" s="92"/>
      <c r="H624" s="92"/>
      <c r="I624" s="92"/>
      <c r="J624" s="92"/>
      <c r="K624" s="92"/>
    </row>
    <row r="625" spans="1:11" ht="15.75">
      <c r="A625" s="593" t="s">
        <v>42</v>
      </c>
      <c r="B625" s="593" t="s">
        <v>43</v>
      </c>
      <c r="C625" s="594" t="s">
        <v>42</v>
      </c>
      <c r="D625" s="593" t="s">
        <v>44</v>
      </c>
      <c r="E625" s="610"/>
      <c r="F625" s="610"/>
      <c r="G625" s="610"/>
      <c r="H625" s="610"/>
      <c r="I625" s="610"/>
      <c r="J625" s="610"/>
      <c r="K625" s="610"/>
    </row>
    <row r="626" spans="1:11" ht="15">
      <c r="A626" s="606" t="str">
        <f>IF('6. Module 1 Readiness'!$AG$39="N/A","N/A",IF('6. Module 1 Readiness'!$AG$39="","",IF('6. Module 1 Readiness'!$AG$33="Agree",'4. HIDE Calc Module 2_1'!$C$26,'4. HIDE Calc Module 2_1'!$E$26)))</f>
        <v/>
      </c>
      <c r="B626" s="607" t="str">
        <f>IF(A626=0,"",A626)</f>
        <v/>
      </c>
      <c r="C626" s="607" t="str">
        <f>IF('6. Module 1 Readiness'!$AG$39="N/A","N/A",IF('6. Module 1 Readiness'!$AG$39="","",IF('6. Module 1 Readiness'!$AG$39="Agree",'4. HIDE Calc Module 2_1'!$D$26,'4. HIDE Calc Module 2_1'!$F$26)))</f>
        <v/>
      </c>
      <c r="D626" s="607" t="str">
        <f>IF(C626=0,"",C626)</f>
        <v/>
      </c>
      <c r="E626" s="616" t="str">
        <f>IF(AND('6. Module 1 Readiness'!$AG$39="Agree",'6. Module 1 Readiness'!$AH$23="Red"),$F626,IF(AND('6. Module 1 Readiness'!$AG$39="Disagree",'6. Module 1 Readiness'!$AH$23="Red"),$G626,IF(AND('6. Module 1 Readiness'!$AG$39="Agree",'6. Module 1 Readiness'!$AH$23="Yellow"),$H626,IF(AND('6. Module 1 Readiness'!$AG$39="Disagree",'6. Module 1 Readiness'!$AH$23="Yellow"),$I626,IF(AND('6. Module 1 Readiness'!$AG$39="Agree",'6. Module 1 Readiness'!$AH$23="Green"),$J626,IF(AND('6. Module 1 Readiness'!$AG$39="Disagree",'6. Module 1 Readiness'!$AH$23="Green"),$K626,IF('6. Module 1 Readiness'!$AG$39="N/A","",IF('6. Module 1 Readiness'!$AG$39="",""))))))))</f>
        <v/>
      </c>
      <c r="F626" s="602">
        <v>1</v>
      </c>
      <c r="G626" s="602">
        <v>2</v>
      </c>
      <c r="H626" s="602">
        <v>2</v>
      </c>
      <c r="I626" s="602">
        <v>3</v>
      </c>
      <c r="J626" s="602">
        <v>3</v>
      </c>
      <c r="K626" s="602">
        <v>2</v>
      </c>
    </row>
    <row r="627" spans="1:11" ht="15">
      <c r="A627" s="606" t="str">
        <f>IF('6. Module 1 Readiness'!$AG$40="N/A","N/A",IF('6. Module 1 Readiness'!$AG$40="","",IF('6. Module 1 Readiness'!$AG$33="Agree",'4. HIDE Calc Module 2_1'!$C$27,'4. HIDE Calc Module 2_1'!$E$27)))</f>
        <v/>
      </c>
      <c r="B627" s="607" t="str">
        <f>IF(A627=0,"",A627)</f>
        <v/>
      </c>
      <c r="C627" s="607" t="str">
        <f>IF('6. Module 1 Readiness'!$AG$40="N/A","N/A",IF('6. Module 1 Readiness'!$AG$40="","",IF('6. Module 1 Readiness'!$AG$40="Agree",'4. HIDE Calc Module 2_1'!$D$27,'4. HIDE Calc Module 2_1'!$F$27)))</f>
        <v/>
      </c>
      <c r="D627" s="607" t="str">
        <f>IF(C627=0,"",C627)</f>
        <v/>
      </c>
      <c r="E627" s="616" t="str">
        <f>IF(AND('6. Module 1 Readiness'!$AG$40="Agree",'6. Module 1 Readiness'!$AH$23="Red"),$F627,IF(AND('6. Module 1 Readiness'!$AG$40="Disagree",'6. Module 1 Readiness'!$AH$23="Red"),$G627,IF(AND('6. Module 1 Readiness'!$AG$40="Agree",'6. Module 1 Readiness'!$AH$23="Yellow"),$H627,IF(AND('6. Module 1 Readiness'!$AG$40="Disagree",'6. Module 1 Readiness'!$AH$23="Yellow"),$I627,IF(AND('6. Module 1 Readiness'!$AG$40="Agree",'6. Module 1 Readiness'!$AH$23="Green"),$J627,IF(AND('6. Module 1 Readiness'!$AG$40="Disagree",'6. Module 1 Readiness'!$AH$23="Green"),$K627,IF('6. Module 1 Readiness'!$AG$40="N/A","",IF('6. Module 1 Readiness'!$AG$40="",""))))))))</f>
        <v/>
      </c>
      <c r="F627" s="616">
        <v>1</v>
      </c>
      <c r="G627" s="616">
        <v>2</v>
      </c>
      <c r="H627" s="616">
        <v>2</v>
      </c>
      <c r="I627" s="616">
        <v>3</v>
      </c>
      <c r="J627" s="616">
        <v>3</v>
      </c>
      <c r="K627" s="616">
        <v>2</v>
      </c>
    </row>
    <row r="628" spans="1:11" ht="15">
      <c r="A628" s="606" t="str">
        <f>IF('6. Module 1 Readiness'!$AG$41="N/A","N/A",IF('6. Module 1 Readiness'!$AG$41="","",IF('6. Module 1 Readiness'!$AG$33="Agree",'4. HIDE Calc Module 2_1'!$C$28,'4. HIDE Calc Module 2_1'!$E$28)))</f>
        <v/>
      </c>
      <c r="B628" s="607" t="str">
        <f>IF(A628=0,"",A628)</f>
        <v/>
      </c>
      <c r="C628" s="607" t="str">
        <f>IF('6. Module 1 Readiness'!$AG$41="N/A","N/A",IF('6. Module 1 Readiness'!$AG$41="","",IF('6. Module 1 Readiness'!$AG$41="Agree",'4. HIDE Calc Module 2_1'!$D$28,'4. HIDE Calc Module 2_1'!$F$28)))</f>
        <v/>
      </c>
      <c r="D628" s="607" t="str">
        <f>IF(C628=0,"",C628)</f>
        <v/>
      </c>
      <c r="E628" s="616" t="str">
        <f>IF(AND('6. Module 1 Readiness'!$AG$41="Agree",'6. Module 1 Readiness'!$AH$23="Red"),$F628,IF(AND('6. Module 1 Readiness'!$AG$41="Disagree",'6. Module 1 Readiness'!$AH$23="Red"),$G628,IF(AND('6. Module 1 Readiness'!$AG$41="Agree",'6. Module 1 Readiness'!$AH$23="Yellow"),$H628,IF(AND('6. Module 1 Readiness'!$AG$41="Disagree",'6. Module 1 Readiness'!$AH$23="Yellow"),$I628,IF(AND('6. Module 1 Readiness'!$AG$41="Agree",'6. Module 1 Readiness'!$AH$23="Green"),$J628,IF(AND('6. Module 1 Readiness'!$AG$41="Disagree",'6. Module 1 Readiness'!$AH$23="Green"),$K628,IF('6. Module 1 Readiness'!$AG$41="N/A","",IF('6. Module 1 Readiness'!$AG$41="",""))))))))</f>
        <v/>
      </c>
      <c r="F628" s="602">
        <v>2</v>
      </c>
      <c r="G628" s="602">
        <v>1</v>
      </c>
      <c r="H628" s="602">
        <v>3</v>
      </c>
      <c r="I628" s="602">
        <v>3</v>
      </c>
      <c r="J628" s="602">
        <v>3</v>
      </c>
      <c r="K628" s="602">
        <v>2</v>
      </c>
    </row>
    <row r="629" spans="1:11" ht="15">
      <c r="A629" s="606" t="str">
        <f>IF('6. Module 1 Readiness'!$AG$42="N/A","N/A",IF('6. Module 1 Readiness'!$AG$42="","",IF('6. Module 1 Readiness'!$AG$33="Agree",'4. HIDE Calc Module 2_1'!$C$29,'4. HIDE Calc Module 2_1'!$E$29)))</f>
        <v/>
      </c>
      <c r="B629" s="607" t="str">
        <f>IF(A629=0,"",A629)</f>
        <v/>
      </c>
      <c r="C629" s="607" t="str">
        <f>IF('6. Module 1 Readiness'!$AG$42="N/A","N/A",IF('6. Module 1 Readiness'!$AG$42="","",IF('6. Module 1 Readiness'!$AG$42="Agree",'4. HIDE Calc Module 2_1'!$D$29,'4. HIDE Calc Module 2_1'!$F$29)))</f>
        <v/>
      </c>
      <c r="D629" s="607" t="str">
        <f>IF(C629=0,"",C629)</f>
        <v/>
      </c>
      <c r="E629" s="616" t="str">
        <f>IF(AND('6. Module 1 Readiness'!$AG$42="Agree",'6. Module 1 Readiness'!$AH$23="Red"),$F629,IF(AND('6. Module 1 Readiness'!$AG$42="Disagree",'6. Module 1 Readiness'!$AH$23="Red"),$G629,IF(AND('6. Module 1 Readiness'!$AG$42="Agree",'6. Module 1 Readiness'!$AH$23="Yellow"),$H629,IF(AND('6. Module 1 Readiness'!$AG$42="Disagree",'6. Module 1 Readiness'!$AH$23="Yellow"),$I629,IF(AND('6. Module 1 Readiness'!$AG$42="Agree",'6. Module 1 Readiness'!$AH$23="Green"),$J629,IF(AND('6. Module 1 Readiness'!$AG$42="Disagree",'6. Module 1 Readiness'!$AH$23="Green"),$K629,IF('6. Module 1 Readiness'!$AG$42="N/A","",IF('6. Module 1 Readiness'!$AG$42="",""))))))))</f>
        <v/>
      </c>
      <c r="F629" s="616">
        <v>1</v>
      </c>
      <c r="G629" s="616">
        <v>2</v>
      </c>
      <c r="H629" s="616">
        <v>1</v>
      </c>
      <c r="I629" s="616">
        <v>2</v>
      </c>
      <c r="J629" s="616">
        <v>1</v>
      </c>
      <c r="K629" s="616">
        <v>3</v>
      </c>
    </row>
    <row r="630" spans="1:11" ht="15">
      <c r="A630" s="606" t="str">
        <f>IF('6. Module 1 Readiness'!$AG$43="N/A","N/A",IF('6. Module 1 Readiness'!$AG$43="","",IF('6. Module 1 Readiness'!$AG$33="Agree",'4. HIDE Calc Module 2_1'!$C$30,'4. HIDE Calc Module 2_1'!$E$30)))</f>
        <v/>
      </c>
      <c r="B630" s="607" t="str">
        <f>IF(A630=0,"",A630)</f>
        <v/>
      </c>
      <c r="C630" s="607" t="str">
        <f>IF('6. Module 1 Readiness'!$AG$43="N/A","N/A",IF('6. Module 1 Readiness'!$AG$43="","",IF('6. Module 1 Readiness'!$AG$43="Agree",'4. HIDE Calc Module 2_1'!$D$30,'4. HIDE Calc Module 2_1'!$F$30)))</f>
        <v/>
      </c>
      <c r="D630" s="607" t="str">
        <f>IF(C630=0,"",C630)</f>
        <v/>
      </c>
      <c r="E630" s="616" t="str">
        <f>IF(AND('6. Module 1 Readiness'!$AG$43="Agree",'6. Module 1 Readiness'!$AH$23="Red"),$F630,IF(AND('6. Module 1 Readiness'!$AG$43="Disagree",'6. Module 1 Readiness'!$AH$23="Red"),$G630,IF(AND('6. Module 1 Readiness'!$AG$43="Agree",'6. Module 1 Readiness'!$AH$23="Yellow"),$H630,IF(AND('6. Module 1 Readiness'!$AG$43="Disagree",'6. Module 1 Readiness'!$AH$23="Yellow"),$I630,IF(AND('6. Module 1 Readiness'!$AG$43="Agree",'6. Module 1 Readiness'!$AH$23="Green"),$J630,IF(AND('6. Module 1 Readiness'!$AG$43="Disagree",'6. Module 1 Readiness'!$AH$23="Green"),$K630,IF('6. Module 1 Readiness'!$AG$43="N/A","",IF('6. Module 1 Readiness'!$AG$43="",""))))))))</f>
        <v/>
      </c>
      <c r="F630" s="602">
        <v>2</v>
      </c>
      <c r="G630" s="602">
        <v>2</v>
      </c>
      <c r="H630" s="602">
        <v>2</v>
      </c>
      <c r="I630" s="602">
        <v>3</v>
      </c>
      <c r="J630" s="602">
        <v>3</v>
      </c>
      <c r="K630" s="602">
        <v>3</v>
      </c>
    </row>
    <row r="631" spans="1:11" ht="15">
      <c r="A631" s="91"/>
      <c r="B631" s="91"/>
      <c r="C631" s="93"/>
      <c r="D631" s="91"/>
      <c r="E631" s="92"/>
      <c r="F631" s="91"/>
      <c r="G631" s="91"/>
      <c r="H631" s="91"/>
      <c r="I631" s="91"/>
      <c r="J631" s="91"/>
      <c r="K631" s="91"/>
    </row>
    <row r="632" spans="1:11" ht="15.75">
      <c r="A632" s="593" t="s">
        <v>42</v>
      </c>
      <c r="B632" s="593" t="s">
        <v>43</v>
      </c>
      <c r="C632" s="594" t="s">
        <v>42</v>
      </c>
      <c r="D632" s="593" t="s">
        <v>44</v>
      </c>
      <c r="E632" s="610"/>
      <c r="F632" s="610"/>
      <c r="G632" s="610"/>
      <c r="H632" s="610"/>
      <c r="I632" s="610"/>
      <c r="J632" s="610"/>
      <c r="K632" s="610"/>
    </row>
    <row r="633" spans="1:11" ht="15">
      <c r="A633" s="606" t="str">
        <f>IF('6. Module 1 Readiness'!$AG$46="N/A","N/A",IF('6. Module 1 Readiness'!$AG$46="","",IF('6. Module 1 Readiness'!$AG$46="Agree",'4. HIDE Calc Module 2_1'!$C$32,'4. HIDE Calc Module 2_1'!$E$32)))</f>
        <v/>
      </c>
      <c r="B633" s="607" t="str">
        <f>IF(A633=0,"",A633)</f>
        <v/>
      </c>
      <c r="C633" s="607" t="str">
        <f>IF('6. Module 1 Readiness'!$AG$46="N/A","N/A",IF('6. Module 1 Readiness'!$AG$46="","",IF('6. Module 1 Readiness'!$AG$46="Agree",'4. HIDE Calc Module 2_1'!$D$32,'4. HIDE Calc Module 2_1'!$F$32)))</f>
        <v/>
      </c>
      <c r="D633" s="607" t="str">
        <f>IF(C633=0,"",C633)</f>
        <v/>
      </c>
      <c r="E633" s="616" t="str">
        <f>IF(AND('6. Module 1 Readiness'!$AG$46="Agree",'6. Module 1 Readiness'!$AH$23="Red"),$F633,IF(AND('6. Module 1 Readiness'!$AG$46="Disagree",'6. Module 1 Readiness'!$AH$23="Red"),$G633,IF(AND('6. Module 1 Readiness'!$AG$46="Agree",'6. Module 1 Readiness'!$AH$23="Yellow"),$H633,IF(AND('6. Module 1 Readiness'!$AG$46="Disagree",'6. Module 1 Readiness'!$AH$23="Yellow"),$I633,IF(AND('6. Module 1 Readiness'!$AG$46="Agree",'6. Module 1 Readiness'!$AH$23="Green"),$J633,IF(AND('6. Module 1 Readiness'!$AG$46="Disagree",'6. Module 1 Readiness'!$AH$23="Green"),$K633,IF('6. Module 1 Readiness'!$AG$46="N/A","",IF('6. Module 1 Readiness'!$AG$46="",""))))))))</f>
        <v/>
      </c>
      <c r="F633" s="616">
        <v>1</v>
      </c>
      <c r="G633" s="616">
        <v>1</v>
      </c>
      <c r="H633" s="616">
        <v>2</v>
      </c>
      <c r="I633" s="616">
        <v>1</v>
      </c>
      <c r="J633" s="616">
        <v>3</v>
      </c>
      <c r="K633" s="616">
        <v>2</v>
      </c>
    </row>
    <row r="634" spans="1:11" ht="15">
      <c r="A634" s="606" t="str">
        <f>IF('6. Module 1 Readiness'!$AG$47="N/A","N/A",IF('6. Module 1 Readiness'!$AG$47="","",IF('6. Module 1 Readiness'!$AG$47="Agree",'4. HIDE Calc Module 2_1'!$C$33,'4. HIDE Calc Module 2_1'!$E$33)))</f>
        <v/>
      </c>
      <c r="B634" s="607" t="str">
        <f t="shared" ref="B634:B637" si="12">IF(A634=0,"",A634)</f>
        <v/>
      </c>
      <c r="C634" s="607" t="str">
        <f>IF('6. Module 1 Readiness'!$AG$47="N/A","N/A",IF('6. Module 1 Readiness'!$AG$47="","",IF('6. Module 1 Readiness'!$AG$47="Agree",'4. HIDE Calc Module 2_1'!$D$33,'4. HIDE Calc Module 2_1'!$F$33)))</f>
        <v/>
      </c>
      <c r="D634" s="607" t="str">
        <f>IF(C634=0,"",C634)</f>
        <v/>
      </c>
      <c r="E634" s="616" t="str">
        <f>IF(AND('6. Module 1 Readiness'!$AG$47="Agree",'6. Module 1 Readiness'!$AH$23="Red"),$F634,IF(AND('6. Module 1 Readiness'!$AG$47="Disagree",'6. Module 1 Readiness'!$AH$23="Red"),$G634,IF(AND('6. Module 1 Readiness'!$AG$47="Agree",'6. Module 1 Readiness'!$AH$23="Yellow"),$H634,IF(AND('6. Module 1 Readiness'!$AG$47="Disagree",'6. Module 1 Readiness'!$AH$23="Yellow"),$I634,IF(AND('6. Module 1 Readiness'!$AG$47="Agree",'6. Module 1 Readiness'!$AH$23="Green"),$J634,IF(AND('6. Module 1 Readiness'!$AG$47="Disagree",'6. Module 1 Readiness'!$AH$23="Green"),$K634,IF('6. Module 1 Readiness'!$AG$47="N/A","",IF('6. Module 1 Readiness'!$AG$47="",""))))))))</f>
        <v/>
      </c>
      <c r="F634" s="602">
        <v>2</v>
      </c>
      <c r="G634" s="602">
        <v>1</v>
      </c>
      <c r="H634" s="602">
        <v>2</v>
      </c>
      <c r="I634" s="602">
        <v>1</v>
      </c>
      <c r="J634" s="602">
        <v>3</v>
      </c>
      <c r="K634" s="602">
        <v>2</v>
      </c>
    </row>
    <row r="635" spans="1:11" ht="15">
      <c r="A635" s="606" t="str">
        <f>IF('6. Module 1 Readiness'!$AG$48="N/A","N/A",IF('6. Module 1 Readiness'!$AG$48="","",IF('6. Module 1 Readiness'!$AG$48="Agree",'4. HIDE Calc Module 2_1'!$C$34,'4. HIDE Calc Module 2_1'!$E$34)))</f>
        <v/>
      </c>
      <c r="B635" s="607" t="str">
        <f t="shared" si="12"/>
        <v/>
      </c>
      <c r="C635" s="607" t="str">
        <f>IF('6. Module 1 Readiness'!$AG$48="N/A","N/A",IF('6. Module 1 Readiness'!$AG$48="","",IF('6. Module 1 Readiness'!$AG$48="Agree",'4. HIDE Calc Module 2_1'!$D$34,'4. HIDE Calc Module 2_1'!$F$34)))</f>
        <v/>
      </c>
      <c r="D635" s="607" t="str">
        <f>IF(C635=0,"",C635)</f>
        <v/>
      </c>
      <c r="E635" s="616" t="str">
        <f>IF(AND('6. Module 1 Readiness'!$AG$48="Agree",'6. Module 1 Readiness'!$AH$23="Red"),$F635,IF(AND('6. Module 1 Readiness'!$AG$48="Disagree",'6. Module 1 Readiness'!$AH$23="Red"),$G635,IF(AND('6. Module 1 Readiness'!$AG$48="Agree",'6. Module 1 Readiness'!$AH$23="Yellow"),$H635,IF(AND('6. Module 1 Readiness'!$AG$48="Disagree",'6. Module 1 Readiness'!$AH$23="Yellow"),$I635,IF(AND('6. Module 1 Readiness'!$AG$48="Agree",'6. Module 1 Readiness'!$AH$23="Green"),$J635,IF(AND('6. Module 1 Readiness'!$AG$48="Disagree",'6. Module 1 Readiness'!$AH$23="Green"),$K635,IF('6. Module 1 Readiness'!$AG$48="N/A","",IF('6. Module 1 Readiness'!$AG$48="",""))))))))</f>
        <v/>
      </c>
      <c r="F635" s="616">
        <v>2</v>
      </c>
      <c r="G635" s="616">
        <v>1</v>
      </c>
      <c r="H635" s="616">
        <v>3</v>
      </c>
      <c r="I635" s="616">
        <v>1</v>
      </c>
      <c r="J635" s="616">
        <v>3</v>
      </c>
      <c r="K635" s="616">
        <v>1</v>
      </c>
    </row>
    <row r="636" spans="1:11" ht="15">
      <c r="A636" s="606" t="str">
        <f>IF('6. Module 1 Readiness'!$AG$49="N/A","N/A",IF('6. Module 1 Readiness'!$AG$49="","",IF('6. Module 1 Readiness'!$AG$49="Agree",'4. HIDE Calc Module 2_1'!$C$35,'4. HIDE Calc Module 2_1'!$E$35)))</f>
        <v/>
      </c>
      <c r="B636" s="607" t="str">
        <f t="shared" si="12"/>
        <v/>
      </c>
      <c r="C636" s="607" t="str">
        <f>IF('6. Module 1 Readiness'!$AG$49="N/A","N/A",IF('6. Module 1 Readiness'!$AG$49="","",IF('6. Module 1 Readiness'!$AG$49="Agree",'4. HIDE Calc Module 2_1'!$D$35,'4. HIDE Calc Module 2_1'!$F$35)))</f>
        <v/>
      </c>
      <c r="D636" s="607" t="str">
        <f>IF(C636=0,"",C636)</f>
        <v/>
      </c>
      <c r="E636" s="616" t="str">
        <f>IF(AND('6. Module 1 Readiness'!$AG$49="Agree",'6. Module 1 Readiness'!$AH$23="Red"),$F636,IF(AND('6. Module 1 Readiness'!$AG$49="Disagree",'6. Module 1 Readiness'!$AH$23="Red"),$G636,IF(AND('6. Module 1 Readiness'!$AG$49="Agree",'6. Module 1 Readiness'!$AH$23="Yellow"),$H636,IF(AND('6. Module 1 Readiness'!$AG$49="Disagree",'6. Module 1 Readiness'!$AH$23="Yellow"),$I636,IF(AND('6. Module 1 Readiness'!$AG$49="Agree",'6. Module 1 Readiness'!$AH$23="Green"),$J636,IF(AND('6. Module 1 Readiness'!$AG$49="Disagree",'6. Module 1 Readiness'!$AH$23="Green"),$K636,IF('6. Module 1 Readiness'!$AG$49="N/A","",IF('6. Module 1 Readiness'!$AG$49="",""))))))))</f>
        <v/>
      </c>
      <c r="F636" s="602">
        <v>1</v>
      </c>
      <c r="G636" s="602">
        <v>2</v>
      </c>
      <c r="H636" s="602">
        <v>1</v>
      </c>
      <c r="I636" s="602">
        <v>3</v>
      </c>
      <c r="J636" s="602">
        <v>1</v>
      </c>
      <c r="K636" s="602">
        <v>3</v>
      </c>
    </row>
    <row r="637" spans="1:11" ht="15">
      <c r="A637" s="606" t="str">
        <f>IF('6. Module 1 Readiness'!$AG$50="N/A","N/A",IF('6. Module 1 Readiness'!$AG$50="","",IF('6. Module 1 Readiness'!$AG$50="Agree",'4. HIDE Calc Module 2_1'!$C$36,'4. HIDE Calc Module 2_1'!$E$36)))</f>
        <v/>
      </c>
      <c r="B637" s="607" t="str">
        <f t="shared" si="12"/>
        <v/>
      </c>
      <c r="C637" s="607" t="str">
        <f>IF('6. Module 1 Readiness'!$AG$50="N/A","N/A",IF('6. Module 1 Readiness'!$AG$50="","",IF('6. Module 1 Readiness'!$AG$50="Agree",'4. HIDE Calc Module 2_1'!$D$36,'4. HIDE Calc Module 2_1'!$F$36)))</f>
        <v/>
      </c>
      <c r="D637" s="607" t="str">
        <f>IF(C637=0,"",C637)</f>
        <v/>
      </c>
      <c r="E637" s="616" t="str">
        <f>IF(AND('6. Module 1 Readiness'!$AG$50="Agree",'6. Module 1 Readiness'!$AH$23="Red"),$F637,IF(AND('6. Module 1 Readiness'!$AG$50="Disagree",'6. Module 1 Readiness'!$AH$23="Red"),$G637,IF(AND('6. Module 1 Readiness'!$AG$50="Agree",'6. Module 1 Readiness'!$AH$23="Yellow"),$H637,IF(AND('6. Module 1 Readiness'!$AG$50="Disagree",'6. Module 1 Readiness'!$AH$23="Yellow"),$I637,IF(AND('6. Module 1 Readiness'!$AG$50="Agree",'6. Module 1 Readiness'!$AH$23="Green"),$J637,IF(AND('6. Module 1 Readiness'!$AG$50="Disagree",'6. Module 1 Readiness'!$AH$23="Green"),$K637,IF('6. Module 1 Readiness'!$AG$50="N/A","",IF('6. Module 1 Readiness'!$AG$50="",""))))))))</f>
        <v/>
      </c>
      <c r="F637" s="616">
        <v>2</v>
      </c>
      <c r="G637" s="616">
        <v>1</v>
      </c>
      <c r="H637" s="616">
        <v>2</v>
      </c>
      <c r="I637" s="616">
        <v>1</v>
      </c>
      <c r="J637" s="616">
        <v>3</v>
      </c>
      <c r="K637" s="616">
        <v>2</v>
      </c>
    </row>
    <row r="639" spans="1:11" ht="15.75">
      <c r="A639" s="593" t="s">
        <v>42</v>
      </c>
      <c r="B639" s="593" t="s">
        <v>43</v>
      </c>
      <c r="C639" s="594" t="s">
        <v>42</v>
      </c>
      <c r="D639" s="593" t="s">
        <v>44</v>
      </c>
      <c r="E639" s="595" t="s">
        <v>386</v>
      </c>
      <c r="F639" s="595" t="s">
        <v>387</v>
      </c>
      <c r="G639" s="595" t="s">
        <v>388</v>
      </c>
      <c r="H639" s="595" t="s">
        <v>389</v>
      </c>
      <c r="I639" s="595" t="s">
        <v>390</v>
      </c>
      <c r="J639" s="595" t="s">
        <v>391</v>
      </c>
      <c r="K639" s="595" t="s">
        <v>392</v>
      </c>
    </row>
    <row r="640" spans="1:11" ht="15">
      <c r="A640" s="607" t="str">
        <f>IF('6. Module 1 Readiness'!$AG$53="N/A","N/A",IF('6. Module 1 Readiness'!$AG$53="","",IF('6. Module 1 Readiness'!$AG$53="Agree",'4. HIDE Calc Module 2_1'!$C$39,'4. HIDE Calc Module 2_1'!$E$39)))</f>
        <v/>
      </c>
      <c r="B640" s="607" t="str">
        <f>IF(A640=0,"",A640)</f>
        <v/>
      </c>
      <c r="C640" s="607" t="str">
        <f>IF('6. Module 1 Readiness'!$AG$53="N/A","N/A",IF('6. Module 1 Readiness'!$AG$53="","",IF('6. Module 1 Readiness'!$AG$53="Agree",'4. HIDE Calc Module 2_1'!$D$39,'4. HIDE Calc Module 2_1'!$F$39)))</f>
        <v/>
      </c>
      <c r="D640" s="607" t="str">
        <f>IF(C640=0,"",C640)</f>
        <v/>
      </c>
      <c r="E640" s="616" t="str">
        <f>IF(AND('6. Module 1 Readiness'!$AG$53="Agree",'6. Module 1 Readiness'!$AH$23="Red"),$F640,IF(AND('6. Module 1 Readiness'!$AG$53="Disagree",'6. Module 1 Readiness'!$AH$23="Red"),$G640,IF(AND('6. Module 1 Readiness'!$AG$53="Agree",'6. Module 1 Readiness'!$AH$23="Yellow"),$H640,IF(AND('6. Module 1 Readiness'!$AG$53="Disagree",'6. Module 1 Readiness'!$AH$23="Yellow"),$I640,IF(AND('6. Module 1 Readiness'!$AG$53="Agree",'6. Module 1 Readiness'!$AH$23="Green"),$J640,IF(AND('6. Module 1 Readiness'!$AG$53="Disagree",'6. Module 1 Readiness'!$AH$23="Green"),$K640,IF('6. Module 1 Readiness'!$AG$53="N/A","",IF('6. Module 1 Readiness'!$AG$53="",""))))))))</f>
        <v/>
      </c>
      <c r="F640" s="608">
        <v>2</v>
      </c>
      <c r="G640" s="608">
        <v>1</v>
      </c>
      <c r="H640" s="608">
        <v>2</v>
      </c>
      <c r="I640" s="608">
        <v>1</v>
      </c>
      <c r="J640" s="608">
        <v>3</v>
      </c>
      <c r="K640" s="608">
        <v>2</v>
      </c>
    </row>
    <row r="641" spans="1:11" ht="15">
      <c r="A641" s="607" t="str">
        <f>IF('6. Module 1 Readiness'!$AG$54="N/A","N/A",IF('6. Module 1 Readiness'!$AG$54="","",IF('6. Module 1 Readiness'!$AG$54="Agree",'4. HIDE Calc Module 2_1'!$C$40,'4. HIDE Calc Module 2_1'!$E$40)))</f>
        <v/>
      </c>
      <c r="B641" s="607" t="str">
        <f t="shared" ref="B641:B642" si="13">IF(A641=0,"",A641)</f>
        <v/>
      </c>
      <c r="C641" s="607" t="str">
        <f>IF('6. Module 1 Readiness'!$AG$54="N/A","N/A",IF('6. Module 1 Readiness'!$AG$54="","",IF('6. Module 1 Readiness'!$AG$54="Agree",'4. HIDE Calc Module 2_1'!$D$40,'4. HIDE Calc Module 2_1'!$F$40)))</f>
        <v/>
      </c>
      <c r="D641" s="607" t="str">
        <f>IF(C641=0,"",C641)</f>
        <v/>
      </c>
      <c r="E641" s="616" t="str">
        <f>IF(AND('6. Module 1 Readiness'!$AG$54="Agree",'6. Module 1 Readiness'!$AH$23="Red"),$F641,IF(AND('6. Module 1 Readiness'!$AG$54="Disagree",'6. Module 1 Readiness'!$AH$23="Red"),$G641,IF(AND('6. Module 1 Readiness'!$AG$54="Agree",'6. Module 1 Readiness'!$AH$23="Yellow"),$H641,IF(AND('6. Module 1 Readiness'!$AG$54="Disagree",'6. Module 1 Readiness'!$AH$23="Yellow"),$I641,IF(AND('6. Module 1 Readiness'!$AG$54="Agree",'6. Module 1 Readiness'!$AH$23="Green"),$J641,IF(AND('6. Module 1 Readiness'!$AG$54="Disagree",'6. Module 1 Readiness'!$AH$23="Green"),$K641,IF('6. Module 1 Readiness'!$AG$54="N/A","",IF('6. Module 1 Readiness'!$AG$54="",""))))))))</f>
        <v/>
      </c>
      <c r="F641" s="609">
        <v>1</v>
      </c>
      <c r="G641" s="609">
        <v>1</v>
      </c>
      <c r="H641" s="609">
        <v>2</v>
      </c>
      <c r="I641" s="609">
        <v>2</v>
      </c>
      <c r="J641" s="609">
        <v>3</v>
      </c>
      <c r="K641" s="609">
        <v>2</v>
      </c>
    </row>
    <row r="642" spans="1:11" ht="15">
      <c r="A642" s="607" t="str">
        <f>IF('6. Module 1 Readiness'!$AG$55="N/A","N/A",IF('6. Module 1 Readiness'!$AG$55="","",IF('6. Module 1 Readiness'!$AG$55="Agree",'4. HIDE Calc Module 2_1'!$C$41,'4. HIDE Calc Module 2_1'!$E$41)))</f>
        <v/>
      </c>
      <c r="B642" s="607" t="str">
        <f t="shared" si="13"/>
        <v/>
      </c>
      <c r="C642" s="607" t="str">
        <f>IF('6. Module 1 Readiness'!$AG$55="N/A","N/A",IF('6. Module 1 Readiness'!$AG$55="","",IF('6. Module 1 Readiness'!$AG$55="Agree",'4. HIDE Calc Module 2_1'!$D$41,'4. HIDE Calc Module 2_1'!$F$41)))</f>
        <v/>
      </c>
      <c r="D642" s="607" t="str">
        <f>IF(C642=0,"",C642)</f>
        <v/>
      </c>
      <c r="E642" s="616" t="str">
        <f>IF(AND('6. Module 1 Readiness'!$AG$55="Agree",'6. Module 1 Readiness'!$AH$23="Red"),$F642,IF(AND('6. Module 1 Readiness'!$AG$55="Disagree",'6. Module 1 Readiness'!$AH$23="Red"),$G642,IF(AND('6. Module 1 Readiness'!$AG$55="Agree",'6. Module 1 Readiness'!$AH$23="Yellow"),$H642,IF(AND('6. Module 1 Readiness'!$AG$55="Disagree",'6. Module 1 Readiness'!$AH$23="Yellow"),$I642,IF(AND('6. Module 1 Readiness'!$AG$55="Agree",'6. Module 1 Readiness'!$AH$23="Green"),$J642,IF(AND('6. Module 1 Readiness'!$AG$55="Disagree",'6. Module 1 Readiness'!$AH$23="Green"),$K642,IF('6. Module 1 Readiness'!$AG$55="N/A","",IF('6. Module 1 Readiness'!$AG$55="",""))))))))</f>
        <v/>
      </c>
      <c r="F642" s="608">
        <v>2</v>
      </c>
      <c r="G642" s="608">
        <v>1</v>
      </c>
      <c r="H642" s="608">
        <v>2</v>
      </c>
      <c r="I642" s="608">
        <v>2</v>
      </c>
      <c r="J642" s="608">
        <v>3</v>
      </c>
      <c r="K642" s="608">
        <v>2</v>
      </c>
    </row>
    <row r="645" spans="1:11">
      <c r="A645" s="296" t="s">
        <v>385</v>
      </c>
      <c r="B645" s="296">
        <f>B600+1</f>
        <v>15</v>
      </c>
      <c r="C645" s="297"/>
      <c r="D645" s="296"/>
      <c r="E645" s="296"/>
      <c r="F645" s="296"/>
      <c r="G645" s="296"/>
      <c r="H645" s="296"/>
      <c r="I645" s="296"/>
      <c r="J645" s="296"/>
      <c r="K645" s="296"/>
    </row>
    <row r="646" spans="1:11" ht="15.75">
      <c r="A646" s="593" t="s">
        <v>42</v>
      </c>
      <c r="B646" s="593" t="s">
        <v>43</v>
      </c>
      <c r="C646" s="594" t="s">
        <v>42</v>
      </c>
      <c r="D646" s="593" t="s">
        <v>44</v>
      </c>
      <c r="E646" s="595"/>
      <c r="F646" s="595"/>
      <c r="G646" s="595"/>
      <c r="H646" s="595"/>
      <c r="I646" s="595"/>
      <c r="J646" s="595"/>
      <c r="K646" s="595"/>
    </row>
    <row r="647" spans="1:11" ht="15">
      <c r="A647" s="611"/>
      <c r="B647" s="611"/>
      <c r="C647" s="612"/>
      <c r="D647" s="611"/>
      <c r="E647" s="613"/>
      <c r="F647" s="613"/>
      <c r="G647" s="613"/>
      <c r="H647" s="613"/>
      <c r="I647" s="613"/>
      <c r="J647" s="613"/>
      <c r="K647" s="613"/>
    </row>
    <row r="648" spans="1:11" ht="15">
      <c r="A648" s="596"/>
      <c r="B648" s="596"/>
      <c r="C648" s="597"/>
      <c r="D648" s="596"/>
      <c r="E648" s="614"/>
      <c r="F648" s="614"/>
      <c r="G648" s="614"/>
      <c r="H648" s="614"/>
      <c r="I648" s="614"/>
      <c r="J648" s="614"/>
      <c r="K648" s="599" t="b">
        <f>IF('6. Module 1 Readiness'!$AJ$20="Red",3,IF('6. Module 1 Readiness'!$AJ$20="Yellow",2,IF('6. Module 1 Readiness'!$AJ$20="Green",1)))</f>
        <v>0</v>
      </c>
    </row>
    <row r="649" spans="1:11" ht="15">
      <c r="A649" s="596"/>
      <c r="B649" s="596"/>
      <c r="C649" s="597"/>
      <c r="D649" s="596"/>
      <c r="E649" s="614"/>
      <c r="F649" s="614"/>
      <c r="G649" s="614"/>
      <c r="H649" s="614"/>
      <c r="I649" s="614"/>
      <c r="J649" s="614"/>
      <c r="K649" s="599" t="b">
        <f>IF('6. Module 1 Readiness'!$AJ$21="Red",3,IF('6. Module 1 Readiness'!$AJ$21="Yellow",2,IF('6. Module 1 Readiness'!$AJ$21="Green",1)))</f>
        <v>0</v>
      </c>
    </row>
    <row r="650" spans="1:11" ht="15">
      <c r="A650" s="596"/>
      <c r="B650" s="596"/>
      <c r="C650" s="597"/>
      <c r="D650" s="596"/>
      <c r="E650" s="614"/>
      <c r="F650" s="614"/>
      <c r="G650" s="614"/>
      <c r="H650" s="614"/>
      <c r="I650" s="614"/>
      <c r="J650" s="614"/>
      <c r="K650" s="599" t="b">
        <f>IF('6. Module 1 Readiness'!$AJ$22="Red",3,IF('6. Module 1 Readiness'!$AJ$22="Yellow",2,IF('6. Module 1 Readiness'!$AJ$22="Green",1)))</f>
        <v>0</v>
      </c>
    </row>
    <row r="651" spans="1:11" ht="15">
      <c r="A651" s="600" t="str">
        <f>IF('6. Module 1 Readiness'!$AI$23="","",IF('6. Module 1 Readiness'!$AI$23="Important",'4. HIDE Calc Module 2_1'!$C$6,IF('6. Module 1 Readiness'!$AI$23="Serious",'4. HIDE Calc Module 2_1'!$C$7,IF('6. Module 1 Readiness'!$AI$23="Severe",'4. HIDE Calc Module 2_1'!$C$8))))</f>
        <v/>
      </c>
      <c r="B651" s="601" t="str">
        <f>IF(A651=0,"",A651)</f>
        <v/>
      </c>
      <c r="C651" s="601" t="str">
        <f>IF('6. Module 1 Readiness'!$AI$23="","",IF('6. Module 1 Readiness'!$AI$23="Important",'4. HIDE Calc Module 2_1'!$D$6,IF('6. Module 1 Readiness'!$AI$23="Serious",'4. HIDE Calc Module 2_1'!$D$7,IF('6. Module 1 Readiness'!$AI$23="Severe",'4. HIDE Calc Module 2_1'!$D$8))))</f>
        <v/>
      </c>
      <c r="D651" s="601" t="str">
        <f>IF(C651=0,"",C651)</f>
        <v/>
      </c>
      <c r="E651" s="615"/>
      <c r="F651" s="615"/>
      <c r="G651" s="615"/>
      <c r="H651" s="615"/>
      <c r="I651" s="615"/>
      <c r="J651" s="615"/>
      <c r="K651" s="602">
        <f>MAX($K648:$K650)</f>
        <v>0</v>
      </c>
    </row>
    <row r="652" spans="1:11" ht="15">
      <c r="A652" s="603"/>
      <c r="B652" s="603"/>
      <c r="C652" s="603"/>
      <c r="D652" s="604"/>
      <c r="E652" s="605"/>
      <c r="F652" s="605"/>
      <c r="G652" s="605"/>
      <c r="H652" s="605"/>
      <c r="I652" s="605"/>
      <c r="J652" s="605"/>
      <c r="K652" s="605"/>
    </row>
    <row r="653" spans="1:11" ht="15">
      <c r="A653" s="94"/>
      <c r="B653" s="94"/>
      <c r="C653" s="94"/>
      <c r="D653" s="100"/>
      <c r="E653" s="99"/>
      <c r="F653" s="99"/>
      <c r="G653" s="99"/>
      <c r="H653" s="99"/>
      <c r="I653" s="99"/>
      <c r="J653" s="99"/>
      <c r="K653" s="99"/>
    </row>
    <row r="654" spans="1:11" ht="15">
      <c r="A654" s="94"/>
      <c r="B654" s="94"/>
      <c r="C654" s="94"/>
      <c r="D654" s="100"/>
      <c r="E654" s="99"/>
      <c r="F654" s="99"/>
      <c r="G654" s="99"/>
      <c r="H654" s="99"/>
      <c r="I654" s="99"/>
      <c r="J654" s="99"/>
      <c r="K654" s="99"/>
    </row>
    <row r="655" spans="1:11" ht="15">
      <c r="A655" s="98"/>
      <c r="B655" s="98"/>
      <c r="C655" s="98"/>
      <c r="D655" s="97"/>
      <c r="E655" s="96"/>
      <c r="F655" s="96"/>
      <c r="G655" s="96"/>
      <c r="H655" s="96"/>
      <c r="I655" s="96"/>
      <c r="J655" s="96"/>
      <c r="K655" s="96"/>
    </row>
    <row r="656" spans="1:11" ht="14.25">
      <c r="A656" s="91"/>
      <c r="B656" s="91"/>
      <c r="C656" s="93"/>
      <c r="D656" s="91"/>
      <c r="E656" s="91"/>
      <c r="F656" s="91"/>
      <c r="G656" s="91"/>
      <c r="H656" s="91"/>
      <c r="I656" s="91"/>
      <c r="J656" s="91"/>
      <c r="K656" s="91"/>
    </row>
    <row r="657" spans="1:11" ht="15.75">
      <c r="A657" s="593" t="s">
        <v>42</v>
      </c>
      <c r="B657" s="593" t="s">
        <v>43</v>
      </c>
      <c r="C657" s="594" t="s">
        <v>42</v>
      </c>
      <c r="D657" s="593" t="s">
        <v>44</v>
      </c>
      <c r="E657" s="595" t="s">
        <v>386</v>
      </c>
      <c r="F657" s="595" t="s">
        <v>387</v>
      </c>
      <c r="G657" s="595" t="s">
        <v>388</v>
      </c>
      <c r="H657" s="595" t="s">
        <v>389</v>
      </c>
      <c r="I657" s="595" t="s">
        <v>390</v>
      </c>
      <c r="J657" s="595" t="s">
        <v>391</v>
      </c>
      <c r="K657" s="595" t="s">
        <v>392</v>
      </c>
    </row>
    <row r="658" spans="1:11" ht="15">
      <c r="A658" s="606" t="str">
        <f>IF('6. Module 1 Readiness'!$AI$26="N/A","N/A",IF('6. Module 1 Readiness'!$AI$26="","",IF('6. Module 1 Readiness'!$AI$26="Agree",'4. HIDE Calc Module 2_1'!$C$15,'4. HIDE Calc Module 2_1'!$E$15)))</f>
        <v/>
      </c>
      <c r="B658" s="607" t="str">
        <f>IF(A658=0,"",A658)</f>
        <v/>
      </c>
      <c r="C658" s="607" t="str">
        <f>IF('6. Module 1 Readiness'!$AI$26="N/A","N/A",IF('6. Module 1 Readiness'!$AI$26="","",IF('6. Module 1 Readiness'!$AI$26="Agree",'4. HIDE Calc Module 2_1'!$D$15,'4. HIDE Calc Module 2_1'!$F$15)))</f>
        <v/>
      </c>
      <c r="D658" s="607" t="str">
        <f>IF(C658=0,"",C658)</f>
        <v/>
      </c>
      <c r="E658" s="616" t="str">
        <f>IF(AND('6. Module 1 Readiness'!$AI$26="Agree",'6. Module 1 Readiness'!$AJ$23="Red"),$F658,IF(AND('6. Module 1 Readiness'!$AI$26="Disagree",'6. Module 1 Readiness'!$AJ$23="Red"),$G658,IF(AND('6. Module 1 Readiness'!$AI$26="Agree",'6. Module 1 Readiness'!$AJ$23="Yellow"),$H658,IF(AND('6. Module 1 Readiness'!$AI$26="Disagree",'6. Module 1 Readiness'!$AJ$23="Yellow"),$I658,IF(AND('6. Module 1 Readiness'!$AI$26="Agree",'6. Module 1 Readiness'!$AJ$23="Green"),$J658,IF(AND('6. Module 1 Readiness'!$AI$26="Disagree",'6. Module 1 Readiness'!$AJ$23="Green"),$K658,IF('6. Module 1 Readiness'!$AI$26="N/A","",IF('6. Module 1 Readiness'!$AI$26="",""))))))))</f>
        <v/>
      </c>
      <c r="F658" s="616">
        <v>2</v>
      </c>
      <c r="G658" s="616">
        <v>1</v>
      </c>
      <c r="H658" s="616">
        <v>2</v>
      </c>
      <c r="I658" s="616">
        <v>1</v>
      </c>
      <c r="J658" s="616">
        <v>3</v>
      </c>
      <c r="K658" s="616">
        <v>2</v>
      </c>
    </row>
    <row r="659" spans="1:11" ht="15">
      <c r="A659" s="606" t="str">
        <f>IF('6. Module 1 Readiness'!$AI$27="N/A","N/A",IF('6. Module 1 Readiness'!$AI$27="","",IF('6. Module 1 Readiness'!$AI$27="Agree",'4. HIDE Calc Module 2_1'!$C$16,'4. HIDE Calc Module 2_1'!$E$16)))</f>
        <v/>
      </c>
      <c r="B659" s="607" t="str">
        <f t="shared" ref="B659:B662" si="14">IF(A659=0,"",A659)</f>
        <v/>
      </c>
      <c r="C659" s="607" t="str">
        <f>IF('6. Module 1 Readiness'!$AI$27="N/A","N/A",IF('6. Module 1 Readiness'!$AI$27="","",IF('6. Module 1 Readiness'!$AI$27="Agree",'4. HIDE Calc Module 2_1'!$D$16,'4. HIDE Calc Module 2_1'!$F$16)))</f>
        <v/>
      </c>
      <c r="D659" s="607" t="str">
        <f t="shared" ref="D659:D662" si="15">IF(C659=0,"",C659)</f>
        <v/>
      </c>
      <c r="E659" s="616" t="str">
        <f>IF(AND('6. Module 1 Readiness'!$AI$27="Agree",'6. Module 1 Readiness'!$AJ$23="Red"),$F659,IF(AND('6. Module 1 Readiness'!$AI$27="Disagree",'6. Module 1 Readiness'!$AJ$23="Red"),$G659,IF(AND('6. Module 1 Readiness'!$AI$27="Agree",'6. Module 1 Readiness'!$AJ$23="Yellow"),$H659,IF(AND('6. Module 1 Readiness'!$AI$27="Disagree",'6. Module 1 Readiness'!$AJ$23="Yellow"),$I659,IF(AND('6. Module 1 Readiness'!$AI$27="Agree",'6. Module 1 Readiness'!$AJ$23="Green"),$J659,IF(AND('6. Module 1 Readiness'!$AI$27="Disagree",'6. Module 1 Readiness'!$AJ$23="Green"),$K659,IF('6. Module 1 Readiness'!$AI$27="N/A","",IF('6. Module 1 Readiness'!$AI$27="",""))))))))</f>
        <v/>
      </c>
      <c r="F659" s="602">
        <v>1</v>
      </c>
      <c r="G659" s="602">
        <v>1</v>
      </c>
      <c r="H659" s="602">
        <v>2</v>
      </c>
      <c r="I659" s="602">
        <v>2</v>
      </c>
      <c r="J659" s="602">
        <v>3</v>
      </c>
      <c r="K659" s="602">
        <v>2</v>
      </c>
    </row>
    <row r="660" spans="1:11" ht="15">
      <c r="A660" s="606" t="str">
        <f>IF('6. Module 1 Readiness'!$AI$28="N/A","N/A",IF('6. Module 1 Readiness'!$AI$28="","",IF('6. Module 1 Readiness'!$AI$28="Agree",'4. HIDE Calc Module 2_1'!$C$17,'4. HIDE Calc Module 2_1'!$E$17)))</f>
        <v/>
      </c>
      <c r="B660" s="607" t="str">
        <f t="shared" si="14"/>
        <v/>
      </c>
      <c r="C660" s="607" t="str">
        <f>IF('6. Module 1 Readiness'!$AI$28="N/A","N/A",IF('6. Module 1 Readiness'!$AI$28="","",IF('6. Module 1 Readiness'!$AI$28="Agree",'4. HIDE Calc Module 2_1'!$D$17,'4. HIDE Calc Module 2_1'!$F$17)))</f>
        <v/>
      </c>
      <c r="D660" s="607" t="str">
        <f t="shared" si="15"/>
        <v/>
      </c>
      <c r="E660" s="616" t="str">
        <f>IF(AND('6. Module 1 Readiness'!$AI$28="Agree",'6. Module 1 Readiness'!$AJ$23="Red"),$F660,IF(AND('6. Module 1 Readiness'!$AI$28="Disagree",'6. Module 1 Readiness'!$AJ$23="Red"),$G660,IF(AND('6. Module 1 Readiness'!$AI$28="Agree",'6. Module 1 Readiness'!$AJ$23="Yellow"),$H660,IF(AND('6. Module 1 Readiness'!$AI$28="Disagree",'6. Module 1 Readiness'!$AJ$23="Yellow"),$I660,IF(AND('6. Module 1 Readiness'!$AI$28="Agree",'6. Module 1 Readiness'!$AJ$23="Green"),$J660,IF(AND('6. Module 1 Readiness'!$AI$28="Disagree",'6. Module 1 Readiness'!$AJ$23="Green"),$K660,IF('6. Module 1 Readiness'!$AI$28="N/A","",IF('6. Module 1 Readiness'!$AI$28="",""))))))))</f>
        <v/>
      </c>
      <c r="F660" s="616">
        <v>2</v>
      </c>
      <c r="G660" s="616">
        <v>1</v>
      </c>
      <c r="H660" s="616">
        <v>2</v>
      </c>
      <c r="I660" s="616">
        <v>2</v>
      </c>
      <c r="J660" s="616">
        <v>3</v>
      </c>
      <c r="K660" s="616">
        <v>2</v>
      </c>
    </row>
    <row r="661" spans="1:11" ht="15">
      <c r="A661" s="606" t="str">
        <f>IF('6. Module 1 Readiness'!$AI$29="N/A","N/A",IF('6. Module 1 Readiness'!$AI$29="","",IF('6. Module 1 Readiness'!$AI$29="Agree",'4. HIDE Calc Module 2_1'!$C$18,'4. HIDE Calc Module 2_1'!$E$18)))</f>
        <v/>
      </c>
      <c r="B661" s="607" t="str">
        <f t="shared" si="14"/>
        <v/>
      </c>
      <c r="C661" s="607" t="str">
        <f>IF('6. Module 1 Readiness'!$AI$29="N/A","N/A",IF('6. Module 1 Readiness'!$AI$29="","",IF('6. Module 1 Readiness'!$AI$29="Agree",'4. HIDE Calc Module 2_1'!$D$18,'4. HIDE Calc Module 2_1'!$F$18)))</f>
        <v/>
      </c>
      <c r="D661" s="607" t="str">
        <f t="shared" si="15"/>
        <v/>
      </c>
      <c r="E661" s="616" t="str">
        <f>IF(AND('6. Module 1 Readiness'!$AI$29="Agree",'6. Module 1 Readiness'!$AJ$23="Red"),$F661,IF(AND('6. Module 1 Readiness'!$AI$29="Disagree",'6. Module 1 Readiness'!$AJ$23="Red"),$G661,IF(AND('6. Module 1 Readiness'!$AI$29="Agree",'6. Module 1 Readiness'!$AJ$23="Yellow"),$H661,IF(AND('6. Module 1 Readiness'!$AI$29="Disagree",'6. Module 1 Readiness'!$AJ$23="Yellow"),$I661,IF(AND('6. Module 1 Readiness'!$AI$29="Agree",'6. Module 1 Readiness'!$AJ$23="Green"),$J661,IF(AND('6. Module 1 Readiness'!$AI$29="Disagree",'6. Module 1 Readiness'!$AJ$23="Green"),$K661,IF('6. Module 1 Readiness'!$AI$29="N/A","",IF('6. Module 1 Readiness'!$AI$29="",""))))))))</f>
        <v/>
      </c>
      <c r="F661" s="602">
        <v>1</v>
      </c>
      <c r="G661" s="602">
        <v>1</v>
      </c>
      <c r="H661" s="602">
        <v>2</v>
      </c>
      <c r="I661" s="602">
        <v>1</v>
      </c>
      <c r="J661" s="602">
        <v>3</v>
      </c>
      <c r="K661" s="602">
        <v>2</v>
      </c>
    </row>
    <row r="662" spans="1:11" ht="15">
      <c r="A662" s="606" t="str">
        <f>IF('6. Module 1 Readiness'!$AI$30="N/A","N/A",IF('6. Module 1 Readiness'!$AI$30="","",IF('6. Module 1 Readiness'!$AI$30="Agree",'4. HIDE Calc Module 2_1'!$C$19,'4. HIDE Calc Module 2_1'!$E$19)))</f>
        <v/>
      </c>
      <c r="B662" s="607" t="str">
        <f t="shared" si="14"/>
        <v/>
      </c>
      <c r="C662" s="607" t="str">
        <f>IF('6. Module 1 Readiness'!$AI$30="N/A","N/A",IF('6. Module 1 Readiness'!$AI$30="","",IF('6. Module 1 Readiness'!$AI$30="Agree",'4. HIDE Calc Module 2_1'!$D$19,'4. HIDE Calc Module 2_1'!$F$19)))</f>
        <v/>
      </c>
      <c r="D662" s="607" t="str">
        <f t="shared" si="15"/>
        <v/>
      </c>
      <c r="E662" s="616" t="str">
        <f>IF(AND('6. Module 1 Readiness'!$AI$30="Agree",'6. Module 1 Readiness'!$AJ$23="Red"),$F662,IF(AND('6. Module 1 Readiness'!$AI$30="Disagree",'6. Module 1 Readiness'!$AJ$23="Red"),$G662,IF(AND('6. Module 1 Readiness'!$AI$30="Agree",'6. Module 1 Readiness'!$AJ$23="Yellow"),$H662,IF(AND('6. Module 1 Readiness'!$AI$30="Disagree",'6. Module 1 Readiness'!$AJ$23="Yellow"),$I662,IF(AND('6. Module 1 Readiness'!$AI$30="Agree",'6. Module 1 Readiness'!$AJ$23="Green"),$J662,IF(AND('6. Module 1 Readiness'!$AI$30="Disagree",'6. Module 1 Readiness'!$AJ$23="Green"),$K662,IF('6. Module 1 Readiness'!$AI$30="N/A","",IF('6. Module 1 Readiness'!$AI$30="",""))))))))</f>
        <v/>
      </c>
      <c r="F662" s="616">
        <v>1</v>
      </c>
      <c r="G662" s="616">
        <v>1</v>
      </c>
      <c r="H662" s="616">
        <v>2</v>
      </c>
      <c r="I662" s="616">
        <v>1</v>
      </c>
      <c r="J662" s="616">
        <v>3</v>
      </c>
      <c r="K662" s="616">
        <v>2</v>
      </c>
    </row>
    <row r="663" spans="1:11" ht="15">
      <c r="A663" s="91"/>
      <c r="B663" s="91"/>
      <c r="C663" s="93"/>
      <c r="D663" s="91"/>
      <c r="E663" s="92"/>
      <c r="F663" s="91"/>
      <c r="G663" s="91"/>
      <c r="H663" s="91"/>
      <c r="I663" s="91"/>
      <c r="J663" s="91"/>
      <c r="K663" s="91"/>
    </row>
    <row r="664" spans="1:11" ht="15.75">
      <c r="A664" s="593" t="s">
        <v>42</v>
      </c>
      <c r="B664" s="593" t="s">
        <v>43</v>
      </c>
      <c r="C664" s="594" t="s">
        <v>42</v>
      </c>
      <c r="D664" s="593" t="s">
        <v>44</v>
      </c>
      <c r="E664" s="610"/>
      <c r="F664" s="610"/>
      <c r="G664" s="610"/>
      <c r="H664" s="610"/>
      <c r="I664" s="610"/>
      <c r="J664" s="610"/>
      <c r="K664" s="610"/>
    </row>
    <row r="665" spans="1:11" ht="15">
      <c r="A665" s="606" t="str">
        <f>IF('6. Module 1 Readiness'!$AI$33="N/A","N/A",IF('6. Module 1 Readiness'!$AI$33="","",IF('6. Module 1 Readiness'!$AI$33="Agree",'4. HIDE Calc Module 2_1'!$C$21,'4. HIDE Calc Module 2_1'!$E$21)))</f>
        <v/>
      </c>
      <c r="B665" s="607" t="str">
        <f>IF(A665=0,"",A665)</f>
        <v/>
      </c>
      <c r="C665" s="607" t="str">
        <f>IF('6. Module 1 Readiness'!$AI$33="N/A","N/A",IF('6. Module 1 Readiness'!$AI$33="","",IF('6. Module 1 Readiness'!$AI$33="Agree",'4. HIDE Calc Module 2_1'!$D$21,'4. HIDE Calc Module 2_1'!$F$21)))</f>
        <v/>
      </c>
      <c r="D665" s="607" t="str">
        <f>IF(C665=0,"",C665)</f>
        <v/>
      </c>
      <c r="E665" s="616" t="str">
        <f>IF(AND('6. Module 1 Readiness'!$AI$33="Agree",'6. Module 1 Readiness'!$AJ$23="Red"),$F665,IF(AND('6. Module 1 Readiness'!$AI$33="Disagree",'6. Module 1 Readiness'!$AJ$23="Red"),$G665,IF(AND('6. Module 1 Readiness'!$AI$33="Agree",'6. Module 1 Readiness'!$AJ$23="Yellow"),$H665,IF(AND('6. Module 1 Readiness'!$AI$33="Disagree",'6. Module 1 Readiness'!$AJ$23="Yellow"),$I665,IF(AND('6. Module 1 Readiness'!$AI$33="Agree",'6. Module 1 Readiness'!$AJ$23="Green"),$J665,IF(AND('6. Module 1 Readiness'!$AI$33="Disagree",'6. Module 1 Readiness'!$AJ$23="Green"),$K665,IF('6. Module 1 Readiness'!$AI$33="N/A","",IF('6. Module 1 Readiness'!$AI$33="",""))))))))</f>
        <v/>
      </c>
      <c r="F665" s="602">
        <v>2</v>
      </c>
      <c r="G665" s="602">
        <v>1</v>
      </c>
      <c r="H665" s="602">
        <v>3</v>
      </c>
      <c r="I665" s="602">
        <v>1</v>
      </c>
      <c r="J665" s="602">
        <v>3</v>
      </c>
      <c r="K665" s="602">
        <v>2</v>
      </c>
    </row>
    <row r="666" spans="1:11" ht="15">
      <c r="A666" s="606" t="str">
        <f>IF('6. Module 1 Readiness'!$AI$34="N/A","N/A",IF('6. Module 1 Readiness'!$AI$34="","",IF('6. Module 1 Readiness'!$AI$33="Agree",'4. HIDE Calc Module 2_1'!$C$22,'4. HIDE Calc Module 2_1'!$E$22)))</f>
        <v/>
      </c>
      <c r="B666" s="607" t="str">
        <f>IF(A666=0,"",A666)</f>
        <v/>
      </c>
      <c r="C666" s="607" t="str">
        <f>IF('6. Module 1 Readiness'!$AI$34="N/A","N/A",IF('6. Module 1 Readiness'!$AI$34="","",IF('6. Module 1 Readiness'!$AI$34="Agree",'4. HIDE Calc Module 2_1'!$D$22,'4. HIDE Calc Module 2_1'!$F$22)))</f>
        <v/>
      </c>
      <c r="D666" s="607" t="str">
        <f>IF(C666=0,"",C666)</f>
        <v/>
      </c>
      <c r="E666" s="616" t="str">
        <f>IF(AND('6. Module 1 Readiness'!$AI$34="Agree",'6. Module 1 Readiness'!$AJ$23="Red"),$F666,IF(AND('6. Module 1 Readiness'!$AI$34="Disagree",'6. Module 1 Readiness'!$AJ$23="Red"),$G666,IF(AND('6. Module 1 Readiness'!$AI$34="Agree",'6. Module 1 Readiness'!$AJ$23="Yellow"),$H666,IF(AND('6. Module 1 Readiness'!$AI$34="Disagree",'6. Module 1 Readiness'!$AJ$23="Yellow"),$I666,IF(AND('6. Module 1 Readiness'!$AI$34="Agree",'6. Module 1 Readiness'!$AJ$23="Green"),$J666,IF(AND('6. Module 1 Readiness'!$AI$34="Disagree",'6. Module 1 Readiness'!$AJ$23="Green"),$K666,IF('6. Module 1 Readiness'!$AI$34="N/A","",IF('6. Module 1 Readiness'!$AI$34="",""))))))))</f>
        <v/>
      </c>
      <c r="F666" s="602">
        <v>2</v>
      </c>
      <c r="G666" s="602">
        <v>1</v>
      </c>
      <c r="H666" s="602">
        <v>2</v>
      </c>
      <c r="I666" s="602">
        <v>2</v>
      </c>
      <c r="J666" s="602">
        <v>2</v>
      </c>
      <c r="K666" s="602">
        <v>3</v>
      </c>
    </row>
    <row r="667" spans="1:11" ht="15">
      <c r="A667" s="606" t="str">
        <f>IF('6. Module 1 Readiness'!$AI$35="N/A","N/A",IF('6. Module 1 Readiness'!$AI$35="","",IF('6. Module 1 Readiness'!$AI$33="Agree",'4. HIDE Calc Module 2_1'!$C$23,'4. HIDE Calc Module 2_1'!$E$23)))</f>
        <v/>
      </c>
      <c r="B667" s="607" t="str">
        <f>IF(A667=0,"",A667)</f>
        <v/>
      </c>
      <c r="C667" s="607" t="str">
        <f>IF('6. Module 1 Readiness'!$AI$35="N/A","N/A",IF('6. Module 1 Readiness'!$AI$35="","",IF('6. Module 1 Readiness'!$AI$35="Agree",'4. HIDE Calc Module 2_1'!$D$23,'4. HIDE Calc Module 2_1'!$F$23)))</f>
        <v/>
      </c>
      <c r="D667" s="607" t="str">
        <f>IF(C667=0,"",C667)</f>
        <v/>
      </c>
      <c r="E667" s="616" t="str">
        <f>IF(AND('6. Module 1 Readiness'!$AI$35="Agree",'6. Module 1 Readiness'!$AJ$23="Red"),$F667,IF(AND('6. Module 1 Readiness'!$AI$35="Disagree",'6. Module 1 Readiness'!$AJ$23="Red"),$G667,IF(AND('6. Module 1 Readiness'!$AI$35="Agree",'6. Module 1 Readiness'!$AJ$23="Yellow"),$H667,IF(AND('6. Module 1 Readiness'!$AI$35="Disagree",'6. Module 1 Readiness'!$AJ$23="Yellow"),$I667,IF(AND('6. Module 1 Readiness'!$AI$35="Agree",'6. Module 1 Readiness'!$AJ$23="Green"),$J667,IF(AND('6. Module 1 Readiness'!$AI$35="Disagree",'6. Module 1 Readiness'!$AJ$23="Green"),$K667,IF('6. Module 1 Readiness'!$AI$35="N/A","",IF('6. Module 1 Readiness'!$AI$35="",""))))))))</f>
        <v/>
      </c>
      <c r="F667" s="602">
        <v>2</v>
      </c>
      <c r="G667" s="602">
        <v>1</v>
      </c>
      <c r="H667" s="602">
        <v>2</v>
      </c>
      <c r="I667" s="602">
        <v>1</v>
      </c>
      <c r="J667" s="602">
        <v>2</v>
      </c>
      <c r="K667" s="602">
        <v>1</v>
      </c>
    </row>
    <row r="668" spans="1:11" ht="15">
      <c r="A668" s="606" t="str">
        <f>IF('6. Module 1 Readiness'!$AI$36="N/A","N/A",IF('6. Module 1 Readiness'!$AI$36="","",IF('6. Module 1 Readiness'!$AI$33="Agree",'4. HIDE Calc Module 2_1'!$C$24,'4. HIDE Calc Module 2_1'!$E$24)))</f>
        <v/>
      </c>
      <c r="B668" s="607" t="str">
        <f>IF(A668=0,"",A668)</f>
        <v/>
      </c>
      <c r="C668" s="607" t="str">
        <f>IF('6. Module 1 Readiness'!$AI$36="N/A","N/A",IF('6. Module 1 Readiness'!$AI$36="","",IF('6. Module 1 Readiness'!$AI$36="Agree",'4. HIDE Calc Module 2_1'!$D$24,'4. HIDE Calc Module 2_1'!$F$24)))</f>
        <v/>
      </c>
      <c r="D668" s="607" t="str">
        <f>IF(C668=0,"",C668)</f>
        <v/>
      </c>
      <c r="E668" s="616" t="str">
        <f>IF(AND('6. Module 1 Readiness'!$AI$36="Agree",'6. Module 1 Readiness'!$AJ$23="Red"),$F668,IF(AND('6. Module 1 Readiness'!$AI$36="Disagree",'6. Module 1 Readiness'!$AJ$23="Red"),$G668,IF(AND('6. Module 1 Readiness'!$AI$36="Agree",'6. Module 1 Readiness'!$AJ$23="Yellow"),$H668,IF(AND('6. Module 1 Readiness'!$AI$36="Disagree",'6. Module 1 Readiness'!$AJ$23="Yellow"),$I668,IF(AND('6. Module 1 Readiness'!$AI$36="Agree",'6. Module 1 Readiness'!$AJ$23="Green"),$J668,IF(AND('6. Module 1 Readiness'!$AI$36="Disagree",'6. Module 1 Readiness'!$AJ$23="Green"),$K668,IF('6. Module 1 Readiness'!$AI$36="N/A","",IF('6. Module 1 Readiness'!$AI$36="",""))))))))</f>
        <v/>
      </c>
      <c r="F668" s="616">
        <v>2</v>
      </c>
      <c r="G668" s="616">
        <v>1</v>
      </c>
      <c r="H668" s="616">
        <v>3</v>
      </c>
      <c r="I668" s="616">
        <v>1</v>
      </c>
      <c r="J668" s="616">
        <v>3</v>
      </c>
      <c r="K668" s="616">
        <v>2</v>
      </c>
    </row>
    <row r="669" spans="1:11" ht="15">
      <c r="A669" s="95"/>
      <c r="B669" s="94"/>
      <c r="C669" s="94"/>
      <c r="D669" s="94"/>
      <c r="E669" s="92"/>
      <c r="F669" s="92"/>
      <c r="G669" s="92"/>
      <c r="H669" s="92"/>
      <c r="I669" s="92"/>
      <c r="J669" s="92"/>
      <c r="K669" s="92"/>
    </row>
    <row r="670" spans="1:11" ht="15.75">
      <c r="A670" s="593" t="s">
        <v>42</v>
      </c>
      <c r="B670" s="593" t="s">
        <v>43</v>
      </c>
      <c r="C670" s="594" t="s">
        <v>42</v>
      </c>
      <c r="D670" s="593" t="s">
        <v>44</v>
      </c>
      <c r="E670" s="610"/>
      <c r="F670" s="610"/>
      <c r="G670" s="610"/>
      <c r="H670" s="610"/>
      <c r="I670" s="610"/>
      <c r="J670" s="610"/>
      <c r="K670" s="610"/>
    </row>
    <row r="671" spans="1:11" ht="15">
      <c r="A671" s="606" t="str">
        <f>IF('6. Module 1 Readiness'!$AI$39="N/A","N/A",IF('6. Module 1 Readiness'!$AI$39="","",IF('6. Module 1 Readiness'!$AI$33="Agree",'4. HIDE Calc Module 2_1'!$C$26,'4. HIDE Calc Module 2_1'!$E$26)))</f>
        <v/>
      </c>
      <c r="B671" s="607" t="str">
        <f>IF(A671=0,"",A671)</f>
        <v/>
      </c>
      <c r="C671" s="607" t="str">
        <f>IF('6. Module 1 Readiness'!$AI$39="N/A","N/A",IF('6. Module 1 Readiness'!$AI$39="","",IF('6. Module 1 Readiness'!$AI$39="Agree",'4. HIDE Calc Module 2_1'!$D$26,'4. HIDE Calc Module 2_1'!$F$26)))</f>
        <v/>
      </c>
      <c r="D671" s="607" t="str">
        <f>IF(C671=0,"",C671)</f>
        <v/>
      </c>
      <c r="E671" s="616" t="str">
        <f>IF(AND('6. Module 1 Readiness'!$AI$39="Agree",'6. Module 1 Readiness'!$AJ$23="Red"),$F671,IF(AND('6. Module 1 Readiness'!$AI$39="Disagree",'6. Module 1 Readiness'!$AJ$23="Red"),$G671,IF(AND('6. Module 1 Readiness'!$AI$39="Agree",'6. Module 1 Readiness'!$AJ$23="Yellow"),$H671,IF(AND('6. Module 1 Readiness'!$AI$39="Disagree",'6. Module 1 Readiness'!$AJ$23="Yellow"),$I671,IF(AND('6. Module 1 Readiness'!$AI$39="Agree",'6. Module 1 Readiness'!$AJ$23="Green"),$J671,IF(AND('6. Module 1 Readiness'!$AI$39="Disagree",'6. Module 1 Readiness'!$AJ$23="Green"),$K671,IF('6. Module 1 Readiness'!$AI$39="N/A","",IF('6. Module 1 Readiness'!$AI$39="",""))))))))</f>
        <v/>
      </c>
      <c r="F671" s="602">
        <v>1</v>
      </c>
      <c r="G671" s="602">
        <v>2</v>
      </c>
      <c r="H671" s="602">
        <v>2</v>
      </c>
      <c r="I671" s="602">
        <v>3</v>
      </c>
      <c r="J671" s="602">
        <v>3</v>
      </c>
      <c r="K671" s="602">
        <v>2</v>
      </c>
    </row>
    <row r="672" spans="1:11" ht="15">
      <c r="A672" s="606" t="str">
        <f>IF('6. Module 1 Readiness'!$AI$40="N/A","N/A",IF('6. Module 1 Readiness'!$AI$40="","",IF('6. Module 1 Readiness'!$AI$33="Agree",'4. HIDE Calc Module 2_1'!$C$27,'4. HIDE Calc Module 2_1'!$E$27)))</f>
        <v/>
      </c>
      <c r="B672" s="607" t="str">
        <f>IF(A672=0,"",A672)</f>
        <v/>
      </c>
      <c r="C672" s="607" t="str">
        <f>IF('6. Module 1 Readiness'!$AI$40="N/A","N/A",IF('6. Module 1 Readiness'!$AI$40="","",IF('6. Module 1 Readiness'!$AI$40="Agree",'4. HIDE Calc Module 2_1'!$D$27,'4. HIDE Calc Module 2_1'!$F$27)))</f>
        <v/>
      </c>
      <c r="D672" s="607" t="str">
        <f>IF(C672=0,"",C672)</f>
        <v/>
      </c>
      <c r="E672" s="616" t="str">
        <f>IF(AND('6. Module 1 Readiness'!$AI$40="Agree",'6. Module 1 Readiness'!$AJ$23="Red"),$F672,IF(AND('6. Module 1 Readiness'!$AI$40="Disagree",'6. Module 1 Readiness'!$AJ$23="Red"),$G672,IF(AND('6. Module 1 Readiness'!$AI$40="Agree",'6. Module 1 Readiness'!$AJ$23="Yellow"),$H672,IF(AND('6. Module 1 Readiness'!$AI$40="Disagree",'6. Module 1 Readiness'!$AJ$23="Yellow"),$I672,IF(AND('6. Module 1 Readiness'!$AI$40="Agree",'6. Module 1 Readiness'!$AJ$23="Green"),$J672,IF(AND('6. Module 1 Readiness'!$AI$40="Disagree",'6. Module 1 Readiness'!$AJ$23="Green"),$K672,IF('6. Module 1 Readiness'!$AI$40="N/A","",IF('6. Module 1 Readiness'!$AI$40="",""))))))))</f>
        <v/>
      </c>
      <c r="F672" s="616">
        <v>1</v>
      </c>
      <c r="G672" s="616">
        <v>2</v>
      </c>
      <c r="H672" s="616">
        <v>2</v>
      </c>
      <c r="I672" s="616">
        <v>3</v>
      </c>
      <c r="J672" s="616">
        <v>3</v>
      </c>
      <c r="K672" s="616">
        <v>2</v>
      </c>
    </row>
    <row r="673" spans="1:11" ht="15">
      <c r="A673" s="606" t="str">
        <f>IF('6. Module 1 Readiness'!$AI$41="N/A","N/A",IF('6. Module 1 Readiness'!$AI$41="","",IF('6. Module 1 Readiness'!$AI$33="Agree",'4. HIDE Calc Module 2_1'!$C$28,'4. HIDE Calc Module 2_1'!$E$28)))</f>
        <v/>
      </c>
      <c r="B673" s="607" t="str">
        <f>IF(A673=0,"",A673)</f>
        <v/>
      </c>
      <c r="C673" s="607" t="str">
        <f>IF('6. Module 1 Readiness'!$AI$41="N/A","N/A",IF('6. Module 1 Readiness'!$AI$41="","",IF('6. Module 1 Readiness'!$AI$41="Agree",'4. HIDE Calc Module 2_1'!$D$28,'4. HIDE Calc Module 2_1'!$F$28)))</f>
        <v/>
      </c>
      <c r="D673" s="607" t="str">
        <f>IF(C673=0,"",C673)</f>
        <v/>
      </c>
      <c r="E673" s="616" t="str">
        <f>IF(AND('6. Module 1 Readiness'!$AI$41="Agree",'6. Module 1 Readiness'!$AJ$23="Red"),$F673,IF(AND('6. Module 1 Readiness'!$AI$41="Disagree",'6. Module 1 Readiness'!$AJ$23="Red"),$G673,IF(AND('6. Module 1 Readiness'!$AI$41="Agree",'6. Module 1 Readiness'!$AJ$23="Yellow"),$H673,IF(AND('6. Module 1 Readiness'!$AI$41="Disagree",'6. Module 1 Readiness'!$AJ$23="Yellow"),$I673,IF(AND('6. Module 1 Readiness'!$AI$41="Agree",'6. Module 1 Readiness'!$AJ$23="Green"),$J673,IF(AND('6. Module 1 Readiness'!$AI$41="Disagree",'6. Module 1 Readiness'!$AJ$23="Green"),$K673,IF('6. Module 1 Readiness'!$AI$41="N/A","",IF('6. Module 1 Readiness'!$AI$41="",""))))))))</f>
        <v/>
      </c>
      <c r="F673" s="602">
        <v>2</v>
      </c>
      <c r="G673" s="602">
        <v>1</v>
      </c>
      <c r="H673" s="602">
        <v>3</v>
      </c>
      <c r="I673" s="602">
        <v>3</v>
      </c>
      <c r="J673" s="602">
        <v>3</v>
      </c>
      <c r="K673" s="602">
        <v>2</v>
      </c>
    </row>
    <row r="674" spans="1:11" ht="15">
      <c r="A674" s="606" t="str">
        <f>IF('6. Module 1 Readiness'!$AI$42="N/A","N/A",IF('6. Module 1 Readiness'!$AI$42="","",IF('6. Module 1 Readiness'!$AI$33="Agree",'4. HIDE Calc Module 2_1'!$C$29,'4. HIDE Calc Module 2_1'!$E$29)))</f>
        <v/>
      </c>
      <c r="B674" s="607" t="str">
        <f>IF(A674=0,"",A674)</f>
        <v/>
      </c>
      <c r="C674" s="607" t="str">
        <f>IF('6. Module 1 Readiness'!$AI$42="N/A","N/A",IF('6. Module 1 Readiness'!$AI$42="","",IF('6. Module 1 Readiness'!$AI$42="Agree",'4. HIDE Calc Module 2_1'!$D$29,'4. HIDE Calc Module 2_1'!$F$29)))</f>
        <v/>
      </c>
      <c r="D674" s="607" t="str">
        <f>IF(C674=0,"",C674)</f>
        <v/>
      </c>
      <c r="E674" s="616" t="str">
        <f>IF(AND('6. Module 1 Readiness'!$AI$42="Agree",'6. Module 1 Readiness'!$AJ$23="Red"),$F674,IF(AND('6. Module 1 Readiness'!$AI$42="Disagree",'6. Module 1 Readiness'!$AJ$23="Red"),$G674,IF(AND('6. Module 1 Readiness'!$AI$42="Agree",'6. Module 1 Readiness'!$AJ$23="Yellow"),$H674,IF(AND('6. Module 1 Readiness'!$AI$42="Disagree",'6. Module 1 Readiness'!$AJ$23="Yellow"),$I674,IF(AND('6. Module 1 Readiness'!$AI$42="Agree",'6. Module 1 Readiness'!$AJ$23="Green"),$J674,IF(AND('6. Module 1 Readiness'!$AI$42="Disagree",'6. Module 1 Readiness'!$AJ$23="Green"),$K674,IF('6. Module 1 Readiness'!$AI$42="N/A","",IF('6. Module 1 Readiness'!$AI$42="",""))))))))</f>
        <v/>
      </c>
      <c r="F674" s="616">
        <v>1</v>
      </c>
      <c r="G674" s="616">
        <v>2</v>
      </c>
      <c r="H674" s="616">
        <v>1</v>
      </c>
      <c r="I674" s="616">
        <v>2</v>
      </c>
      <c r="J674" s="616">
        <v>1</v>
      </c>
      <c r="K674" s="616">
        <v>3</v>
      </c>
    </row>
    <row r="675" spans="1:11" ht="15">
      <c r="A675" s="606" t="str">
        <f>IF('6. Module 1 Readiness'!$AI$43="N/A","N/A",IF('6. Module 1 Readiness'!$AI$43="","",IF('6. Module 1 Readiness'!$AI$33="Agree",'4. HIDE Calc Module 2_1'!$C$30,'4. HIDE Calc Module 2_1'!$E$30)))</f>
        <v/>
      </c>
      <c r="B675" s="607" t="str">
        <f>IF(A675=0,"",A675)</f>
        <v/>
      </c>
      <c r="C675" s="607" t="str">
        <f>IF('6. Module 1 Readiness'!$AI$43="N/A","N/A",IF('6. Module 1 Readiness'!$AI$43="","",IF('6. Module 1 Readiness'!$AI$43="Agree",'4. HIDE Calc Module 2_1'!$D$30,'4. HIDE Calc Module 2_1'!$F$30)))</f>
        <v/>
      </c>
      <c r="D675" s="607" t="str">
        <f>IF(C675=0,"",C675)</f>
        <v/>
      </c>
      <c r="E675" s="616" t="str">
        <f>IF(AND('6. Module 1 Readiness'!$AI$43="Agree",'6. Module 1 Readiness'!$AJ$23="Red"),$F675,IF(AND('6. Module 1 Readiness'!$AI$43="Disagree",'6. Module 1 Readiness'!$AJ$23="Red"),$G675,IF(AND('6. Module 1 Readiness'!$AI$43="Agree",'6. Module 1 Readiness'!$AJ$23="Yellow"),$H675,IF(AND('6. Module 1 Readiness'!$AI$43="Disagree",'6. Module 1 Readiness'!$AJ$23="Yellow"),$I675,IF(AND('6. Module 1 Readiness'!$AI$43="Agree",'6. Module 1 Readiness'!$AJ$23="Green"),$J675,IF(AND('6. Module 1 Readiness'!$AI$43="Disagree",'6. Module 1 Readiness'!$AJ$23="Green"),$K675,IF('6. Module 1 Readiness'!$AI$43="N/A","",IF('6. Module 1 Readiness'!$AI$43="",""))))))))</f>
        <v/>
      </c>
      <c r="F675" s="602">
        <v>2</v>
      </c>
      <c r="G675" s="602">
        <v>2</v>
      </c>
      <c r="H675" s="602">
        <v>2</v>
      </c>
      <c r="I675" s="602">
        <v>3</v>
      </c>
      <c r="J675" s="602">
        <v>3</v>
      </c>
      <c r="K675" s="602">
        <v>3</v>
      </c>
    </row>
    <row r="676" spans="1:11" ht="15">
      <c r="A676" s="91"/>
      <c r="B676" s="91"/>
      <c r="C676" s="93"/>
      <c r="D676" s="91"/>
      <c r="E676" s="92"/>
      <c r="F676" s="91"/>
      <c r="G676" s="91"/>
      <c r="H676" s="91"/>
      <c r="I676" s="91"/>
      <c r="J676" s="91"/>
      <c r="K676" s="91"/>
    </row>
    <row r="677" spans="1:11" ht="15.75">
      <c r="A677" s="593" t="s">
        <v>42</v>
      </c>
      <c r="B677" s="593" t="s">
        <v>43</v>
      </c>
      <c r="C677" s="594" t="s">
        <v>42</v>
      </c>
      <c r="D677" s="593" t="s">
        <v>44</v>
      </c>
      <c r="E677" s="610"/>
      <c r="F677" s="610"/>
      <c r="G677" s="610"/>
      <c r="H677" s="610"/>
      <c r="I677" s="610"/>
      <c r="J677" s="610"/>
      <c r="K677" s="610"/>
    </row>
    <row r="678" spans="1:11" ht="15">
      <c r="A678" s="606" t="str">
        <f>IF('6. Module 1 Readiness'!$AI$46="N/A","N/A",IF('6. Module 1 Readiness'!$AI$46="","",IF('6. Module 1 Readiness'!$AI$46="Agree",'4. HIDE Calc Module 2_1'!$C$32,'4. HIDE Calc Module 2_1'!$E$32)))</f>
        <v/>
      </c>
      <c r="B678" s="607" t="str">
        <f>IF(A678=0,"",A678)</f>
        <v/>
      </c>
      <c r="C678" s="607" t="str">
        <f>IF('6. Module 1 Readiness'!$AI$46="N/A","N/A",IF('6. Module 1 Readiness'!$AI$46="","",IF('6. Module 1 Readiness'!$AI$46="Agree",'4. HIDE Calc Module 2_1'!$D$32,'4. HIDE Calc Module 2_1'!$F$32)))</f>
        <v/>
      </c>
      <c r="D678" s="607" t="str">
        <f>IF(C678=0,"",C678)</f>
        <v/>
      </c>
      <c r="E678" s="616" t="str">
        <f>IF(AND('6. Module 1 Readiness'!$AI$46="Agree",'6. Module 1 Readiness'!$AJ$23="Red"),$F678,IF(AND('6. Module 1 Readiness'!$AI$46="Disagree",'6. Module 1 Readiness'!$AJ$23="Red"),$G678,IF(AND('6. Module 1 Readiness'!$AI$46="Agree",'6. Module 1 Readiness'!$AJ$23="Yellow"),$H678,IF(AND('6. Module 1 Readiness'!$AI$46="Disagree",'6. Module 1 Readiness'!$AJ$23="Yellow"),$I678,IF(AND('6. Module 1 Readiness'!$AI$46="Agree",'6. Module 1 Readiness'!$AJ$23="Green"),$J678,IF(AND('6. Module 1 Readiness'!$AI$46="Disagree",'6. Module 1 Readiness'!$AJ$23="Green"),$K678,IF('6. Module 1 Readiness'!$AI$46="N/A","",IF('6. Module 1 Readiness'!$AI$46="",""))))))))</f>
        <v/>
      </c>
      <c r="F678" s="616">
        <v>1</v>
      </c>
      <c r="G678" s="616">
        <v>1</v>
      </c>
      <c r="H678" s="616">
        <v>2</v>
      </c>
      <c r="I678" s="616">
        <v>1</v>
      </c>
      <c r="J678" s="616">
        <v>3</v>
      </c>
      <c r="K678" s="616">
        <v>2</v>
      </c>
    </row>
    <row r="679" spans="1:11" ht="15">
      <c r="A679" s="606" t="str">
        <f>IF('6. Module 1 Readiness'!$AI$47="N/A","N/A",IF('6. Module 1 Readiness'!$AI$47="","",IF('6. Module 1 Readiness'!$AI$47="Agree",'4. HIDE Calc Module 2_1'!$C$33,'4. HIDE Calc Module 2_1'!$E$33)))</f>
        <v/>
      </c>
      <c r="B679" s="607" t="str">
        <f t="shared" ref="B679:B682" si="16">IF(A679=0,"",A679)</f>
        <v/>
      </c>
      <c r="C679" s="607" t="str">
        <f>IF('6. Module 1 Readiness'!$AI$47="N/A","N/A",IF('6. Module 1 Readiness'!$AI$47="","",IF('6. Module 1 Readiness'!$AI$47="Agree",'4. HIDE Calc Module 2_1'!$D$33,'4. HIDE Calc Module 2_1'!$F$33)))</f>
        <v/>
      </c>
      <c r="D679" s="607" t="str">
        <f>IF(C679=0,"",C679)</f>
        <v/>
      </c>
      <c r="E679" s="616" t="str">
        <f>IF(AND('6. Module 1 Readiness'!$AI$47="Agree",'6. Module 1 Readiness'!$AJ$23="Red"),$F679,IF(AND('6. Module 1 Readiness'!$AI$47="Disagree",'6. Module 1 Readiness'!$AJ$23="Red"),$G679,IF(AND('6. Module 1 Readiness'!$AI$47="Agree",'6. Module 1 Readiness'!$AJ$23="Yellow"),$H679,IF(AND('6. Module 1 Readiness'!$AI$47="Disagree",'6. Module 1 Readiness'!$AJ$23="Yellow"),$I679,IF(AND('6. Module 1 Readiness'!$AI$47="Agree",'6. Module 1 Readiness'!$AJ$23="Green"),$J679,IF(AND('6. Module 1 Readiness'!$AI$47="Disagree",'6. Module 1 Readiness'!$AJ$23="Green"),$K679,IF('6. Module 1 Readiness'!$AI$47="N/A","",IF('6. Module 1 Readiness'!$AI$47="",""))))))))</f>
        <v/>
      </c>
      <c r="F679" s="602">
        <v>2</v>
      </c>
      <c r="G679" s="602">
        <v>1</v>
      </c>
      <c r="H679" s="602">
        <v>2</v>
      </c>
      <c r="I679" s="602">
        <v>1</v>
      </c>
      <c r="J679" s="602">
        <v>3</v>
      </c>
      <c r="K679" s="602">
        <v>2</v>
      </c>
    </row>
    <row r="680" spans="1:11" ht="15">
      <c r="A680" s="606" t="str">
        <f>IF('6. Module 1 Readiness'!$AI$48="N/A","N/A",IF('6. Module 1 Readiness'!$AI$48="","",IF('6. Module 1 Readiness'!$AI$48="Agree",'4. HIDE Calc Module 2_1'!$C$34,'4. HIDE Calc Module 2_1'!$E$34)))</f>
        <v/>
      </c>
      <c r="B680" s="607" t="str">
        <f t="shared" si="16"/>
        <v/>
      </c>
      <c r="C680" s="607" t="str">
        <f>IF('6. Module 1 Readiness'!$AI$48="N/A","N/A",IF('6. Module 1 Readiness'!$AI$48="","",IF('6. Module 1 Readiness'!$AI$48="Agree",'4. HIDE Calc Module 2_1'!$D$34,'4. HIDE Calc Module 2_1'!$F$34)))</f>
        <v/>
      </c>
      <c r="D680" s="607" t="str">
        <f>IF(C680=0,"",C680)</f>
        <v/>
      </c>
      <c r="E680" s="616" t="str">
        <f>IF(AND('6. Module 1 Readiness'!$AI$48="Agree",'6. Module 1 Readiness'!$AJ$23="Red"),$F680,IF(AND('6. Module 1 Readiness'!$AI$48="Disagree",'6. Module 1 Readiness'!$AJ$23="Red"),$G680,IF(AND('6. Module 1 Readiness'!$AI$48="Agree",'6. Module 1 Readiness'!$AJ$23="Yellow"),$H680,IF(AND('6. Module 1 Readiness'!$AI$48="Disagree",'6. Module 1 Readiness'!$AJ$23="Yellow"),$I680,IF(AND('6. Module 1 Readiness'!$AI$48="Agree",'6. Module 1 Readiness'!$AJ$23="Green"),$J680,IF(AND('6. Module 1 Readiness'!$AI$48="Disagree",'6. Module 1 Readiness'!$AJ$23="Green"),$K680,IF('6. Module 1 Readiness'!$AI$48="N/A","",IF('6. Module 1 Readiness'!$AI$48="",""))))))))</f>
        <v/>
      </c>
      <c r="F680" s="616">
        <v>2</v>
      </c>
      <c r="G680" s="616">
        <v>1</v>
      </c>
      <c r="H680" s="616">
        <v>3</v>
      </c>
      <c r="I680" s="616">
        <v>1</v>
      </c>
      <c r="J680" s="616">
        <v>3</v>
      </c>
      <c r="K680" s="616">
        <v>1</v>
      </c>
    </row>
    <row r="681" spans="1:11" ht="15">
      <c r="A681" s="606" t="str">
        <f>IF('6. Module 1 Readiness'!$AI$49="N/A","N/A",IF('6. Module 1 Readiness'!$AI$49="","",IF('6. Module 1 Readiness'!$AI$49="Agree",'4. HIDE Calc Module 2_1'!$C$35,'4. HIDE Calc Module 2_1'!$E$35)))</f>
        <v/>
      </c>
      <c r="B681" s="607" t="str">
        <f t="shared" si="16"/>
        <v/>
      </c>
      <c r="C681" s="607" t="str">
        <f>IF('6. Module 1 Readiness'!$AI$49="N/A","N/A",IF('6. Module 1 Readiness'!$AI$49="","",IF('6. Module 1 Readiness'!$AI$49="Agree",'4. HIDE Calc Module 2_1'!$D$35,'4. HIDE Calc Module 2_1'!$F$35)))</f>
        <v/>
      </c>
      <c r="D681" s="607" t="str">
        <f>IF(C681=0,"",C681)</f>
        <v/>
      </c>
      <c r="E681" s="616" t="str">
        <f>IF(AND('6. Module 1 Readiness'!$AI$49="Agree",'6. Module 1 Readiness'!$AJ$23="Red"),$F681,IF(AND('6. Module 1 Readiness'!$AI$49="Disagree",'6. Module 1 Readiness'!$AJ$23="Red"),$G681,IF(AND('6. Module 1 Readiness'!$AI$49="Agree",'6. Module 1 Readiness'!$AJ$23="Yellow"),$H681,IF(AND('6. Module 1 Readiness'!$AI$49="Disagree",'6. Module 1 Readiness'!$AJ$23="Yellow"),$I681,IF(AND('6. Module 1 Readiness'!$AI$49="Agree",'6. Module 1 Readiness'!$AJ$23="Green"),$J681,IF(AND('6. Module 1 Readiness'!$AI$49="Disagree",'6. Module 1 Readiness'!$AJ$23="Green"),$K681,IF('6. Module 1 Readiness'!$AI$49="N/A","",IF('6. Module 1 Readiness'!$AI$49="",""))))))))</f>
        <v/>
      </c>
      <c r="F681" s="602">
        <v>1</v>
      </c>
      <c r="G681" s="602">
        <v>2</v>
      </c>
      <c r="H681" s="602">
        <v>1</v>
      </c>
      <c r="I681" s="602">
        <v>3</v>
      </c>
      <c r="J681" s="602">
        <v>1</v>
      </c>
      <c r="K681" s="602">
        <v>3</v>
      </c>
    </row>
    <row r="682" spans="1:11" ht="15">
      <c r="A682" s="606" t="str">
        <f>IF('6. Module 1 Readiness'!$AI$50="N/A","N/A",IF('6. Module 1 Readiness'!$AI$50="","",IF('6. Module 1 Readiness'!$AI$50="Agree",'4. HIDE Calc Module 2_1'!$C$36,'4. HIDE Calc Module 2_1'!$E$36)))</f>
        <v/>
      </c>
      <c r="B682" s="607" t="str">
        <f t="shared" si="16"/>
        <v/>
      </c>
      <c r="C682" s="607" t="str">
        <f>IF('6. Module 1 Readiness'!$AI$50="N/A","N/A",IF('6. Module 1 Readiness'!$AI$50="","",IF('6. Module 1 Readiness'!$AI$50="Agree",'4. HIDE Calc Module 2_1'!$D$36,'4. HIDE Calc Module 2_1'!$F$36)))</f>
        <v/>
      </c>
      <c r="D682" s="607" t="str">
        <f>IF(C682=0,"",C682)</f>
        <v/>
      </c>
      <c r="E682" s="616" t="str">
        <f>IF(AND('6. Module 1 Readiness'!$AI$50="Agree",'6. Module 1 Readiness'!$AJ$23="Red"),$F682,IF(AND('6. Module 1 Readiness'!$AI$50="Disagree",'6. Module 1 Readiness'!$AJ$23="Red"),$G682,IF(AND('6. Module 1 Readiness'!$AI$50="Agree",'6. Module 1 Readiness'!$AJ$23="Yellow"),$H682,IF(AND('6. Module 1 Readiness'!$AI$50="Disagree",'6. Module 1 Readiness'!$AJ$23="Yellow"),$I682,IF(AND('6. Module 1 Readiness'!$AI$50="Agree",'6. Module 1 Readiness'!$AJ$23="Green"),$J682,IF(AND('6. Module 1 Readiness'!$AI$50="Disagree",'6. Module 1 Readiness'!$AJ$23="Green"),$K682,IF('6. Module 1 Readiness'!$AI$50="N/A","",IF('6. Module 1 Readiness'!$AI$50="",""))))))))</f>
        <v/>
      </c>
      <c r="F682" s="616">
        <v>2</v>
      </c>
      <c r="G682" s="616">
        <v>1</v>
      </c>
      <c r="H682" s="616">
        <v>2</v>
      </c>
      <c r="I682" s="616">
        <v>1</v>
      </c>
      <c r="J682" s="616">
        <v>3</v>
      </c>
      <c r="K682" s="616">
        <v>2</v>
      </c>
    </row>
    <row r="684" spans="1:11" ht="15.75">
      <c r="A684" s="593" t="s">
        <v>42</v>
      </c>
      <c r="B684" s="593" t="s">
        <v>43</v>
      </c>
      <c r="C684" s="594" t="s">
        <v>42</v>
      </c>
      <c r="D684" s="593" t="s">
        <v>44</v>
      </c>
      <c r="E684" s="595" t="s">
        <v>386</v>
      </c>
      <c r="F684" s="595" t="s">
        <v>387</v>
      </c>
      <c r="G684" s="595" t="s">
        <v>388</v>
      </c>
      <c r="H684" s="595" t="s">
        <v>389</v>
      </c>
      <c r="I684" s="595" t="s">
        <v>390</v>
      </c>
      <c r="J684" s="595" t="s">
        <v>391</v>
      </c>
      <c r="K684" s="595" t="s">
        <v>392</v>
      </c>
    </row>
    <row r="685" spans="1:11" ht="15">
      <c r="A685" s="607" t="str">
        <f>IF('6. Module 1 Readiness'!$AI$53="N/A","N/A",IF('6. Module 1 Readiness'!$AI$53="","",IF('6. Module 1 Readiness'!$AI$53="Agree",'4. HIDE Calc Module 2_1'!$C$39,'4. HIDE Calc Module 2_1'!$E$39)))</f>
        <v/>
      </c>
      <c r="B685" s="607" t="str">
        <f>IF(A685=0,"",A685)</f>
        <v/>
      </c>
      <c r="C685" s="607" t="str">
        <f>IF('6. Module 1 Readiness'!$AI$53="N/A","N/A",IF('6. Module 1 Readiness'!$AI$53="","",IF('6. Module 1 Readiness'!$AI$53="Agree",'4. HIDE Calc Module 2_1'!$D$39,'4. HIDE Calc Module 2_1'!$F$39)))</f>
        <v/>
      </c>
      <c r="D685" s="607" t="str">
        <f>IF(C685=0,"",C685)</f>
        <v/>
      </c>
      <c r="E685" s="616" t="str">
        <f>IF(AND('6. Module 1 Readiness'!$AI$53="Agree",'6. Module 1 Readiness'!$AJ$23="Red"),$F685,IF(AND('6. Module 1 Readiness'!$AI$53="Disagree",'6. Module 1 Readiness'!$AJ$23="Red"),$G685,IF(AND('6. Module 1 Readiness'!$AI$53="Agree",'6. Module 1 Readiness'!$AJ$23="Yellow"),$H685,IF(AND('6. Module 1 Readiness'!$AI$53="Disagree",'6. Module 1 Readiness'!$AJ$23="Yellow"),$I685,IF(AND('6. Module 1 Readiness'!$AI$53="Agree",'6. Module 1 Readiness'!$AJ$23="Green"),$J685,IF(AND('6. Module 1 Readiness'!$AI$53="Disagree",'6. Module 1 Readiness'!$AJ$23="Green"),$K685,IF('6. Module 1 Readiness'!$AI$53="N/A","",IF('6. Module 1 Readiness'!$AI$53="",""))))))))</f>
        <v/>
      </c>
      <c r="F685" s="608">
        <v>2</v>
      </c>
      <c r="G685" s="608">
        <v>1</v>
      </c>
      <c r="H685" s="608">
        <v>2</v>
      </c>
      <c r="I685" s="608">
        <v>1</v>
      </c>
      <c r="J685" s="608">
        <v>3</v>
      </c>
      <c r="K685" s="608">
        <v>2</v>
      </c>
    </row>
    <row r="686" spans="1:11" ht="15">
      <c r="A686" s="607" t="str">
        <f>IF('6. Module 1 Readiness'!$AI$54="N/A","N/A",IF('6. Module 1 Readiness'!$AI$54="","",IF('6. Module 1 Readiness'!$AI$54="Agree",'4. HIDE Calc Module 2_1'!$C$40,'4. HIDE Calc Module 2_1'!$E$40)))</f>
        <v/>
      </c>
      <c r="B686" s="607" t="str">
        <f t="shared" ref="B686:B687" si="17">IF(A686=0,"",A686)</f>
        <v/>
      </c>
      <c r="C686" s="607" t="str">
        <f>IF('6. Module 1 Readiness'!$AI$54="N/A","N/A",IF('6. Module 1 Readiness'!$AI$54="","",IF('6. Module 1 Readiness'!$AI$54="Agree",'4. HIDE Calc Module 2_1'!$D$40,'4. HIDE Calc Module 2_1'!$F$40)))</f>
        <v/>
      </c>
      <c r="D686" s="607" t="str">
        <f>IF(C686=0,"",C686)</f>
        <v/>
      </c>
      <c r="E686" s="616" t="str">
        <f>IF(AND('6. Module 1 Readiness'!$AI$54="Agree",'6. Module 1 Readiness'!$AJ$23="Red"),$F686,IF(AND('6. Module 1 Readiness'!$AI$54="Disagree",'6. Module 1 Readiness'!$AJ$23="Red"),$G686,IF(AND('6. Module 1 Readiness'!$AI$54="Agree",'6. Module 1 Readiness'!$AJ$23="Yellow"),$H686,IF(AND('6. Module 1 Readiness'!$AI$54="Disagree",'6. Module 1 Readiness'!$AJ$23="Yellow"),$I686,IF(AND('6. Module 1 Readiness'!$AI$54="Agree",'6. Module 1 Readiness'!$AJ$23="Green"),$J686,IF(AND('6. Module 1 Readiness'!$AI$54="Disagree",'6. Module 1 Readiness'!$AJ$23="Green"),$K686,IF('6. Module 1 Readiness'!$AI$54="N/A","",IF('6. Module 1 Readiness'!$AI$54="",""))))))))</f>
        <v/>
      </c>
      <c r="F686" s="609">
        <v>1</v>
      </c>
      <c r="G686" s="609">
        <v>1</v>
      </c>
      <c r="H686" s="609">
        <v>2</v>
      </c>
      <c r="I686" s="609">
        <v>2</v>
      </c>
      <c r="J686" s="609">
        <v>3</v>
      </c>
      <c r="K686" s="609">
        <v>2</v>
      </c>
    </row>
    <row r="687" spans="1:11" ht="15">
      <c r="A687" s="607" t="str">
        <f>IF('6. Module 1 Readiness'!$AI$55="N/A","N/A",IF('6. Module 1 Readiness'!$AI$55="","",IF('6. Module 1 Readiness'!$AI$55="Agree",'4. HIDE Calc Module 2_1'!$C$41,'4. HIDE Calc Module 2_1'!$E$41)))</f>
        <v/>
      </c>
      <c r="B687" s="607" t="str">
        <f t="shared" si="17"/>
        <v/>
      </c>
      <c r="C687" s="607" t="str">
        <f>IF('6. Module 1 Readiness'!$AI$55="N/A","N/A",IF('6. Module 1 Readiness'!$AI$55="","",IF('6. Module 1 Readiness'!$AI$55="Agree",'4. HIDE Calc Module 2_1'!$D$41,'4. HIDE Calc Module 2_1'!$F$41)))</f>
        <v/>
      </c>
      <c r="D687" s="607" t="str">
        <f>IF(C687=0,"",C687)</f>
        <v/>
      </c>
      <c r="E687" s="616" t="str">
        <f>IF(AND('6. Module 1 Readiness'!$AI$55="Agree",'6. Module 1 Readiness'!$AJ$23="Red"),$F687,IF(AND('6. Module 1 Readiness'!$AI$55="Disagree",'6. Module 1 Readiness'!$AJ$23="Red"),$G687,IF(AND('6. Module 1 Readiness'!$AI$55="Agree",'6. Module 1 Readiness'!$AJ$23="Yellow"),$H687,IF(AND('6. Module 1 Readiness'!$AI$55="Disagree",'6. Module 1 Readiness'!$AJ$23="Yellow"),$I687,IF(AND('6. Module 1 Readiness'!$AI$55="Agree",'6. Module 1 Readiness'!$AJ$23="Green"),$J687,IF(AND('6. Module 1 Readiness'!$AI$55="Disagree",'6. Module 1 Readiness'!$AJ$23="Green"),$K687,IF('6. Module 1 Readiness'!$AI$55="N/A","",IF('6. Module 1 Readiness'!$AI$55="",""))))))))</f>
        <v/>
      </c>
      <c r="F687" s="608">
        <v>2</v>
      </c>
      <c r="G687" s="608">
        <v>1</v>
      </c>
      <c r="H687" s="608">
        <v>2</v>
      </c>
      <c r="I687" s="608">
        <v>2</v>
      </c>
      <c r="J687" s="608">
        <v>3</v>
      </c>
      <c r="K687" s="608">
        <v>2</v>
      </c>
    </row>
    <row r="690" spans="1:11">
      <c r="A690" s="296" t="s">
        <v>385</v>
      </c>
      <c r="B690" s="296">
        <f>B645+1</f>
        <v>16</v>
      </c>
      <c r="C690" s="297"/>
      <c r="D690" s="296"/>
      <c r="E690" s="296"/>
      <c r="F690" s="296"/>
      <c r="G690" s="296"/>
      <c r="H690" s="296"/>
      <c r="I690" s="296"/>
      <c r="J690" s="296"/>
      <c r="K690" s="296"/>
    </row>
    <row r="691" spans="1:11" ht="15.75">
      <c r="A691" s="593" t="s">
        <v>42</v>
      </c>
      <c r="B691" s="593" t="s">
        <v>43</v>
      </c>
      <c r="C691" s="594" t="s">
        <v>42</v>
      </c>
      <c r="D691" s="593" t="s">
        <v>44</v>
      </c>
      <c r="E691" s="595"/>
      <c r="F691" s="595"/>
      <c r="G691" s="595"/>
      <c r="H691" s="595"/>
      <c r="I691" s="595"/>
      <c r="J691" s="595"/>
      <c r="K691" s="595"/>
    </row>
    <row r="692" spans="1:11" ht="15">
      <c r="A692" s="611"/>
      <c r="B692" s="611"/>
      <c r="C692" s="612"/>
      <c r="D692" s="611"/>
      <c r="E692" s="613"/>
      <c r="F692" s="613"/>
      <c r="G692" s="613"/>
      <c r="H692" s="613"/>
      <c r="I692" s="613"/>
      <c r="J692" s="613"/>
      <c r="K692" s="613"/>
    </row>
    <row r="693" spans="1:11" ht="15">
      <c r="A693" s="596"/>
      <c r="B693" s="596"/>
      <c r="C693" s="597"/>
      <c r="D693" s="596"/>
      <c r="E693" s="614"/>
      <c r="F693" s="614"/>
      <c r="G693" s="614"/>
      <c r="H693" s="614"/>
      <c r="I693" s="614"/>
      <c r="J693" s="614"/>
      <c r="K693" s="599" t="b">
        <f>IF('6. Module 1 Readiness'!$AL$20="Red",3,IF('6. Module 1 Readiness'!$AL$20="Yellow",2,IF('6. Module 1 Readiness'!$AL$20="Green",1)))</f>
        <v>0</v>
      </c>
    </row>
    <row r="694" spans="1:11" ht="15">
      <c r="A694" s="596"/>
      <c r="B694" s="596"/>
      <c r="C694" s="597"/>
      <c r="D694" s="596"/>
      <c r="E694" s="614"/>
      <c r="F694" s="614"/>
      <c r="G694" s="614"/>
      <c r="H694" s="614"/>
      <c r="I694" s="614"/>
      <c r="J694" s="614"/>
      <c r="K694" s="599" t="b">
        <f>IF('6. Module 1 Readiness'!$AL$21="Red",3,IF('6. Module 1 Readiness'!$AL$21="Yellow",2,IF('6. Module 1 Readiness'!$AL$21="Green",1)))</f>
        <v>0</v>
      </c>
    </row>
    <row r="695" spans="1:11" ht="15">
      <c r="A695" s="596"/>
      <c r="B695" s="596"/>
      <c r="C695" s="597"/>
      <c r="D695" s="596"/>
      <c r="E695" s="614"/>
      <c r="F695" s="614"/>
      <c r="G695" s="614"/>
      <c r="H695" s="614"/>
      <c r="I695" s="614"/>
      <c r="J695" s="614"/>
      <c r="K695" s="599" t="b">
        <f>IF('6. Module 1 Readiness'!$AL$22="Red",3,IF('6. Module 1 Readiness'!$AL$22="Yellow",2,IF('6. Module 1 Readiness'!$AL$22="Green",1)))</f>
        <v>0</v>
      </c>
    </row>
    <row r="696" spans="1:11" ht="15">
      <c r="A696" s="600" t="str">
        <f>IF('6. Module 1 Readiness'!$AK$23="","",IF('6. Module 1 Readiness'!$AK$23="Important",'4. HIDE Calc Module 2_1'!$C$6,IF('6. Module 1 Readiness'!$AK$23="Serious",'4. HIDE Calc Module 2_1'!$C$7,IF('6. Module 1 Readiness'!$AK$23="Severe",'4. HIDE Calc Module 2_1'!$C$8))))</f>
        <v/>
      </c>
      <c r="B696" s="601" t="str">
        <f>IF(A696=0,"",A696)</f>
        <v/>
      </c>
      <c r="C696" s="601" t="str">
        <f>IF('6. Module 1 Readiness'!$AK$23="","",IF('6. Module 1 Readiness'!$AK$23="Important",'4. HIDE Calc Module 2_1'!$D$6,IF('6. Module 1 Readiness'!$AK$23="Serious",'4. HIDE Calc Module 2_1'!$D$7,IF('6. Module 1 Readiness'!$AK$23="Severe",'4. HIDE Calc Module 2_1'!$D$8))))</f>
        <v/>
      </c>
      <c r="D696" s="601" t="str">
        <f>IF(C696=0,"",C696)</f>
        <v/>
      </c>
      <c r="E696" s="615"/>
      <c r="F696" s="615"/>
      <c r="G696" s="615"/>
      <c r="H696" s="615"/>
      <c r="I696" s="615"/>
      <c r="J696" s="615"/>
      <c r="K696" s="602">
        <f>MAX($K693:$K695)</f>
        <v>0</v>
      </c>
    </row>
    <row r="697" spans="1:11" ht="15">
      <c r="A697" s="603"/>
      <c r="B697" s="603"/>
      <c r="C697" s="603"/>
      <c r="D697" s="604"/>
      <c r="E697" s="605"/>
      <c r="F697" s="605"/>
      <c r="G697" s="605"/>
      <c r="H697" s="605"/>
      <c r="I697" s="605"/>
      <c r="J697" s="605"/>
      <c r="K697" s="605"/>
    </row>
    <row r="698" spans="1:11" ht="15">
      <c r="A698" s="94"/>
      <c r="B698" s="94"/>
      <c r="C698" s="94"/>
      <c r="D698" s="100"/>
      <c r="E698" s="99"/>
      <c r="F698" s="99"/>
      <c r="G698" s="99"/>
      <c r="H698" s="99"/>
      <c r="I698" s="99"/>
      <c r="J698" s="99"/>
      <c r="K698" s="99"/>
    </row>
    <row r="699" spans="1:11" ht="15">
      <c r="A699" s="94"/>
      <c r="B699" s="94"/>
      <c r="C699" s="94"/>
      <c r="D699" s="100"/>
      <c r="E699" s="99"/>
      <c r="F699" s="99"/>
      <c r="G699" s="99"/>
      <c r="H699" s="99"/>
      <c r="I699" s="99"/>
      <c r="J699" s="99"/>
      <c r="K699" s="99"/>
    </row>
    <row r="700" spans="1:11" ht="15">
      <c r="A700" s="98"/>
      <c r="B700" s="98"/>
      <c r="C700" s="98"/>
      <c r="D700" s="97"/>
      <c r="E700" s="96"/>
      <c r="F700" s="96"/>
      <c r="G700" s="96"/>
      <c r="H700" s="96"/>
      <c r="I700" s="96"/>
      <c r="J700" s="96"/>
      <c r="K700" s="96"/>
    </row>
    <row r="701" spans="1:11" ht="14.25">
      <c r="A701" s="91"/>
      <c r="B701" s="91"/>
      <c r="C701" s="93"/>
      <c r="D701" s="91"/>
      <c r="E701" s="91"/>
      <c r="F701" s="91"/>
      <c r="G701" s="91"/>
      <c r="H701" s="91"/>
      <c r="I701" s="91"/>
      <c r="J701" s="91"/>
      <c r="K701" s="91"/>
    </row>
    <row r="702" spans="1:11" ht="15.75">
      <c r="A702" s="593" t="s">
        <v>42</v>
      </c>
      <c r="B702" s="593" t="s">
        <v>43</v>
      </c>
      <c r="C702" s="594" t="s">
        <v>42</v>
      </c>
      <c r="D702" s="593" t="s">
        <v>44</v>
      </c>
      <c r="E702" s="595" t="s">
        <v>386</v>
      </c>
      <c r="F702" s="595" t="s">
        <v>387</v>
      </c>
      <c r="G702" s="595" t="s">
        <v>388</v>
      </c>
      <c r="H702" s="595" t="s">
        <v>389</v>
      </c>
      <c r="I702" s="595" t="s">
        <v>390</v>
      </c>
      <c r="J702" s="595" t="s">
        <v>391</v>
      </c>
      <c r="K702" s="595" t="s">
        <v>392</v>
      </c>
    </row>
    <row r="703" spans="1:11" ht="15">
      <c r="A703" s="606" t="str">
        <f>IF('6. Module 1 Readiness'!$AK$26="N/A","N/A",IF('6. Module 1 Readiness'!$AK$26="","",IF('6. Module 1 Readiness'!$AK$26="Agree",'4. HIDE Calc Module 2_1'!$C$15,'4. HIDE Calc Module 2_1'!$E$15)))</f>
        <v/>
      </c>
      <c r="B703" s="607" t="str">
        <f>IF(A703=0,"",A703)</f>
        <v/>
      </c>
      <c r="C703" s="607" t="str">
        <f>IF('6. Module 1 Readiness'!$AK$26="N/A","N/A",IF('6. Module 1 Readiness'!$AK$26="","",IF('6. Module 1 Readiness'!$AK$26="Agree",'4. HIDE Calc Module 2_1'!$D$15,'4. HIDE Calc Module 2_1'!$F$15)))</f>
        <v/>
      </c>
      <c r="D703" s="607" t="str">
        <f>IF(C703=0,"",C703)</f>
        <v/>
      </c>
      <c r="E703" s="616" t="str">
        <f>IF(AND('6. Module 1 Readiness'!$AK$26="Agree",'6. Module 1 Readiness'!$AL$23="Red"),$F703,IF(AND('6. Module 1 Readiness'!$AK$26="Disagree",'6. Module 1 Readiness'!$AL$23="Red"),$G703,IF(AND('6. Module 1 Readiness'!$AK$26="Agree",'6. Module 1 Readiness'!$AL$23="Yellow"),$H703,IF(AND('6. Module 1 Readiness'!$AK$26="Disagree",'6. Module 1 Readiness'!$AL$23="Yellow"),$I703,IF(AND('6. Module 1 Readiness'!$AK$26="Agree",'6. Module 1 Readiness'!$AL$23="Green"),$J703,IF(AND('6. Module 1 Readiness'!$AK$26="Disagree",'6. Module 1 Readiness'!$AL$23="Green"),$K703,IF('6. Module 1 Readiness'!$AK$26="N/A","",IF('6. Module 1 Readiness'!$AK$26="",""))))))))</f>
        <v/>
      </c>
      <c r="F703" s="616">
        <v>2</v>
      </c>
      <c r="G703" s="616">
        <v>1</v>
      </c>
      <c r="H703" s="616">
        <v>2</v>
      </c>
      <c r="I703" s="616">
        <v>1</v>
      </c>
      <c r="J703" s="616">
        <v>3</v>
      </c>
      <c r="K703" s="616">
        <v>2</v>
      </c>
    </row>
    <row r="704" spans="1:11" ht="15">
      <c r="A704" s="606" t="str">
        <f>IF('6. Module 1 Readiness'!$AK$27="N/A","N/A",IF('6. Module 1 Readiness'!$AK$27="","",IF('6. Module 1 Readiness'!$AK$27="Agree",'4. HIDE Calc Module 2_1'!$C$16,'4. HIDE Calc Module 2_1'!$E$16)))</f>
        <v/>
      </c>
      <c r="B704" s="607" t="str">
        <f t="shared" ref="B704:B707" si="18">IF(A704=0,"",A704)</f>
        <v/>
      </c>
      <c r="C704" s="607" t="str">
        <f>IF('6. Module 1 Readiness'!$AK$27="N/A","N/A",IF('6. Module 1 Readiness'!$AK$27="","",IF('6. Module 1 Readiness'!$AK$27="Agree",'4. HIDE Calc Module 2_1'!$D$16,'4. HIDE Calc Module 2_1'!$F$16)))</f>
        <v/>
      </c>
      <c r="D704" s="607" t="str">
        <f t="shared" ref="D704:D707" si="19">IF(C704=0,"",C704)</f>
        <v/>
      </c>
      <c r="E704" s="616" t="str">
        <f>IF(AND('6. Module 1 Readiness'!$AK$27="Agree",'6. Module 1 Readiness'!$AL$23="Red"),$F704,IF(AND('6. Module 1 Readiness'!$AK$27="Disagree",'6. Module 1 Readiness'!$AL$23="Red"),$G704,IF(AND('6. Module 1 Readiness'!$AK$27="Agree",'6. Module 1 Readiness'!$AL$23="Yellow"),$H704,IF(AND('6. Module 1 Readiness'!$AK$27="Disagree",'6. Module 1 Readiness'!$AL$23="Yellow"),$I704,IF(AND('6. Module 1 Readiness'!$AK$27="Agree",'6. Module 1 Readiness'!$AL$23="Green"),$J704,IF(AND('6. Module 1 Readiness'!$AK$27="Disagree",'6. Module 1 Readiness'!$AL$23="Green"),$K704,IF('6. Module 1 Readiness'!$AK$27="N/A","",IF('6. Module 1 Readiness'!$AK$27="",""))))))))</f>
        <v/>
      </c>
      <c r="F704" s="602">
        <v>1</v>
      </c>
      <c r="G704" s="602">
        <v>1</v>
      </c>
      <c r="H704" s="602">
        <v>2</v>
      </c>
      <c r="I704" s="602">
        <v>2</v>
      </c>
      <c r="J704" s="602">
        <v>3</v>
      </c>
      <c r="K704" s="602">
        <v>2</v>
      </c>
    </row>
    <row r="705" spans="1:11" ht="15">
      <c r="A705" s="606" t="str">
        <f>IF('6. Module 1 Readiness'!$AK$28="N/A","N/A",IF('6. Module 1 Readiness'!$AK$28="","",IF('6. Module 1 Readiness'!$AK$28="Agree",'4. HIDE Calc Module 2_1'!$C$17,'4. HIDE Calc Module 2_1'!$E$17)))</f>
        <v/>
      </c>
      <c r="B705" s="607" t="str">
        <f t="shared" si="18"/>
        <v/>
      </c>
      <c r="C705" s="607" t="str">
        <f>IF('6. Module 1 Readiness'!$AK$28="N/A","N/A",IF('6. Module 1 Readiness'!$AK$28="","",IF('6. Module 1 Readiness'!$AK$28="Agree",'4. HIDE Calc Module 2_1'!$D$17,'4. HIDE Calc Module 2_1'!$F$17)))</f>
        <v/>
      </c>
      <c r="D705" s="607" t="str">
        <f t="shared" si="19"/>
        <v/>
      </c>
      <c r="E705" s="616" t="str">
        <f>IF(AND('6. Module 1 Readiness'!$AK$28="Agree",'6. Module 1 Readiness'!$AL$23="Red"),$F705,IF(AND('6. Module 1 Readiness'!$AK$28="Disagree",'6. Module 1 Readiness'!$AL$23="Red"),$G705,IF(AND('6. Module 1 Readiness'!$AK$28="Agree",'6. Module 1 Readiness'!$AL$23="Yellow"),$H705,IF(AND('6. Module 1 Readiness'!$AK$28="Disagree",'6. Module 1 Readiness'!$AL$23="Yellow"),$I705,IF(AND('6. Module 1 Readiness'!$AK$28="Agree",'6. Module 1 Readiness'!$AL$23="Green"),$J705,IF(AND('6. Module 1 Readiness'!$AK$28="Disagree",'6. Module 1 Readiness'!$AL$23="Green"),$K705,IF('6. Module 1 Readiness'!$AK$28="N/A","",IF('6. Module 1 Readiness'!$AK$28="",""))))))))</f>
        <v/>
      </c>
      <c r="F705" s="616">
        <v>2</v>
      </c>
      <c r="G705" s="616">
        <v>1</v>
      </c>
      <c r="H705" s="616">
        <v>2</v>
      </c>
      <c r="I705" s="616">
        <v>2</v>
      </c>
      <c r="J705" s="616">
        <v>3</v>
      </c>
      <c r="K705" s="616">
        <v>2</v>
      </c>
    </row>
    <row r="706" spans="1:11" ht="15">
      <c r="A706" s="606" t="str">
        <f>IF('6. Module 1 Readiness'!$AK$29="N/A","N/A",IF('6. Module 1 Readiness'!$AK$29="","",IF('6. Module 1 Readiness'!$AK$29="Agree",'4. HIDE Calc Module 2_1'!$C$18,'4. HIDE Calc Module 2_1'!$E$18)))</f>
        <v/>
      </c>
      <c r="B706" s="607" t="str">
        <f t="shared" si="18"/>
        <v/>
      </c>
      <c r="C706" s="607" t="str">
        <f>IF('6. Module 1 Readiness'!$AK$29="N/A","N/A",IF('6. Module 1 Readiness'!$AK$29="","",IF('6. Module 1 Readiness'!$AK$29="Agree",'4. HIDE Calc Module 2_1'!$D$18,'4. HIDE Calc Module 2_1'!$F$18)))</f>
        <v/>
      </c>
      <c r="D706" s="607" t="str">
        <f t="shared" si="19"/>
        <v/>
      </c>
      <c r="E706" s="616" t="str">
        <f>IF(AND('6. Module 1 Readiness'!$AK$29="Agree",'6. Module 1 Readiness'!$AL$23="Red"),$F706,IF(AND('6. Module 1 Readiness'!$AK$29="Disagree",'6. Module 1 Readiness'!$AL$23="Red"),$G706,IF(AND('6. Module 1 Readiness'!$AK$29="Agree",'6. Module 1 Readiness'!$AL$23="Yellow"),$H706,IF(AND('6. Module 1 Readiness'!$AK$29="Disagree",'6. Module 1 Readiness'!$AL$23="Yellow"),$I706,IF(AND('6. Module 1 Readiness'!$AK$29="Agree",'6. Module 1 Readiness'!$AL$23="Green"),$J706,IF(AND('6. Module 1 Readiness'!$AK$29="Disagree",'6. Module 1 Readiness'!$AL$23="Green"),$K706,IF('6. Module 1 Readiness'!$AK$29="N/A","",IF('6. Module 1 Readiness'!$AK$29="",""))))))))</f>
        <v/>
      </c>
      <c r="F706" s="602">
        <v>1</v>
      </c>
      <c r="G706" s="602">
        <v>1</v>
      </c>
      <c r="H706" s="602">
        <v>2</v>
      </c>
      <c r="I706" s="602">
        <v>1</v>
      </c>
      <c r="J706" s="602">
        <v>3</v>
      </c>
      <c r="K706" s="602">
        <v>2</v>
      </c>
    </row>
    <row r="707" spans="1:11" ht="15">
      <c r="A707" s="606" t="str">
        <f>IF('6. Module 1 Readiness'!$AK$30="N/A","N/A",IF('6. Module 1 Readiness'!$AK$30="","",IF('6. Module 1 Readiness'!$AK$30="Agree",'4. HIDE Calc Module 2_1'!$C$19,'4. HIDE Calc Module 2_1'!$E$19)))</f>
        <v/>
      </c>
      <c r="B707" s="607" t="str">
        <f t="shared" si="18"/>
        <v/>
      </c>
      <c r="C707" s="607" t="str">
        <f>IF('6. Module 1 Readiness'!$AK$30="N/A","N/A",IF('6. Module 1 Readiness'!$AK$30="","",IF('6. Module 1 Readiness'!$AK$30="Agree",'4. HIDE Calc Module 2_1'!$D$19,'4. HIDE Calc Module 2_1'!$F$19)))</f>
        <v/>
      </c>
      <c r="D707" s="607" t="str">
        <f t="shared" si="19"/>
        <v/>
      </c>
      <c r="E707" s="616" t="str">
        <f>IF(AND('6. Module 1 Readiness'!$AK$30="Agree",'6. Module 1 Readiness'!$AL$23="Red"),$F707,IF(AND('6. Module 1 Readiness'!$AK$30="Disagree",'6. Module 1 Readiness'!$AL$23="Red"),$G707,IF(AND('6. Module 1 Readiness'!$AK$30="Agree",'6. Module 1 Readiness'!$AL$23="Yellow"),$H707,IF(AND('6. Module 1 Readiness'!$AK$30="Disagree",'6. Module 1 Readiness'!$AL$23="Yellow"),$I707,IF(AND('6. Module 1 Readiness'!$AK$30="Agree",'6. Module 1 Readiness'!$AL$23="Green"),$J707,IF(AND('6. Module 1 Readiness'!$AK$30="Disagree",'6. Module 1 Readiness'!$AL$23="Green"),$K707,IF('6. Module 1 Readiness'!$AK$30="N/A","",IF('6. Module 1 Readiness'!$AK$30="",""))))))))</f>
        <v/>
      </c>
      <c r="F707" s="616">
        <v>1</v>
      </c>
      <c r="G707" s="616">
        <v>1</v>
      </c>
      <c r="H707" s="616">
        <v>2</v>
      </c>
      <c r="I707" s="616">
        <v>1</v>
      </c>
      <c r="J707" s="616">
        <v>3</v>
      </c>
      <c r="K707" s="616">
        <v>2</v>
      </c>
    </row>
    <row r="708" spans="1:11" ht="15">
      <c r="A708" s="91"/>
      <c r="B708" s="91"/>
      <c r="C708" s="93"/>
      <c r="D708" s="91"/>
      <c r="E708" s="92"/>
      <c r="F708" s="91"/>
      <c r="G708" s="91"/>
      <c r="H708" s="91"/>
      <c r="I708" s="91"/>
      <c r="J708" s="91"/>
      <c r="K708" s="91"/>
    </row>
    <row r="709" spans="1:11" ht="15.75">
      <c r="A709" s="593" t="s">
        <v>42</v>
      </c>
      <c r="B709" s="593" t="s">
        <v>43</v>
      </c>
      <c r="C709" s="594" t="s">
        <v>42</v>
      </c>
      <c r="D709" s="593" t="s">
        <v>44</v>
      </c>
      <c r="E709" s="610"/>
      <c r="F709" s="610"/>
      <c r="G709" s="610"/>
      <c r="H709" s="610"/>
      <c r="I709" s="610"/>
      <c r="J709" s="610"/>
      <c r="K709" s="610"/>
    </row>
    <row r="710" spans="1:11" ht="15">
      <c r="A710" s="606" t="str">
        <f>IF('6. Module 1 Readiness'!$AK$33="N/A","N/A",IF('6. Module 1 Readiness'!$AK$33="","",IF('6. Module 1 Readiness'!$AK$33="Agree",'4. HIDE Calc Module 2_1'!$C$21,'4. HIDE Calc Module 2_1'!$E$21)))</f>
        <v/>
      </c>
      <c r="B710" s="607" t="str">
        <f>IF(A710=0,"",A710)</f>
        <v/>
      </c>
      <c r="C710" s="607" t="str">
        <f>IF('6. Module 1 Readiness'!$AK$33="N/A","N/A",IF('6. Module 1 Readiness'!$AK$33="","",IF('6. Module 1 Readiness'!$AK$33="Agree",'4. HIDE Calc Module 2_1'!$D$21,'4. HIDE Calc Module 2_1'!$F$21)))</f>
        <v/>
      </c>
      <c r="D710" s="607" t="str">
        <f>IF(C710=0,"",C710)</f>
        <v/>
      </c>
      <c r="E710" s="616" t="str">
        <f>IF(AND('6. Module 1 Readiness'!$AK$33="Agree",'6. Module 1 Readiness'!$AL$23="Red"),$F710,IF(AND('6. Module 1 Readiness'!$AK$33="Disagree",'6. Module 1 Readiness'!$AL$23="Red"),$G710,IF(AND('6. Module 1 Readiness'!$AK$33="Agree",'6. Module 1 Readiness'!$AL$23="Yellow"),$H710,IF(AND('6. Module 1 Readiness'!$AK$33="Disagree",'6. Module 1 Readiness'!$AL$23="Yellow"),$I710,IF(AND('6. Module 1 Readiness'!$AK$33="Agree",'6. Module 1 Readiness'!$AL$23="Green"),$J710,IF(AND('6. Module 1 Readiness'!$AK$33="Disagree",'6. Module 1 Readiness'!$AL$23="Green"),$K710,IF('6. Module 1 Readiness'!$AK$33="N/A","",IF('6. Module 1 Readiness'!$AK$33="",""))))))))</f>
        <v/>
      </c>
      <c r="F710" s="602">
        <v>2</v>
      </c>
      <c r="G710" s="602">
        <v>1</v>
      </c>
      <c r="H710" s="602">
        <v>3</v>
      </c>
      <c r="I710" s="602">
        <v>1</v>
      </c>
      <c r="J710" s="602">
        <v>3</v>
      </c>
      <c r="K710" s="602">
        <v>2</v>
      </c>
    </row>
    <row r="711" spans="1:11" ht="15">
      <c r="A711" s="606" t="str">
        <f>IF('6. Module 1 Readiness'!$AK$34="N/A","N/A",IF('6. Module 1 Readiness'!$AK$34="","",IF('6. Module 1 Readiness'!$AK$33="Agree",'4. HIDE Calc Module 2_1'!$C$22,'4. HIDE Calc Module 2_1'!$E$22)))</f>
        <v/>
      </c>
      <c r="B711" s="607" t="str">
        <f>IF(A711=0,"",A711)</f>
        <v/>
      </c>
      <c r="C711" s="607" t="str">
        <f>IF('6. Module 1 Readiness'!$AK$34="N/A","N/A",IF('6. Module 1 Readiness'!$AK$34="","",IF('6. Module 1 Readiness'!$AK$34="Agree",'4. HIDE Calc Module 2_1'!$D$22,'4. HIDE Calc Module 2_1'!$F$22)))</f>
        <v/>
      </c>
      <c r="D711" s="607" t="str">
        <f>IF(C711=0,"",C711)</f>
        <v/>
      </c>
      <c r="E711" s="616" t="str">
        <f>IF(AND('6. Module 1 Readiness'!$AK$34="Agree",'6. Module 1 Readiness'!$AL$23="Red"),$F711,IF(AND('6. Module 1 Readiness'!$AK$34="Disagree",'6. Module 1 Readiness'!$AL$23="Red"),$G711,IF(AND('6. Module 1 Readiness'!$AK$34="Agree",'6. Module 1 Readiness'!$AL$23="Yellow"),$H711,IF(AND('6. Module 1 Readiness'!$AK$34="Disagree",'6. Module 1 Readiness'!$AL$23="Yellow"),$I711,IF(AND('6. Module 1 Readiness'!$AK$34="Agree",'6. Module 1 Readiness'!$AL$23="Green"),$J711,IF(AND('6. Module 1 Readiness'!$AK$34="Disagree",'6. Module 1 Readiness'!$AL$23="Green"),$K711,IF('6. Module 1 Readiness'!$AK$34="N/A","",IF('6. Module 1 Readiness'!$AK$34="",""))))))))</f>
        <v/>
      </c>
      <c r="F711" s="602">
        <v>2</v>
      </c>
      <c r="G711" s="602">
        <v>1</v>
      </c>
      <c r="H711" s="602">
        <v>2</v>
      </c>
      <c r="I711" s="602">
        <v>2</v>
      </c>
      <c r="J711" s="602">
        <v>2</v>
      </c>
      <c r="K711" s="602">
        <v>3</v>
      </c>
    </row>
    <row r="712" spans="1:11" ht="15">
      <c r="A712" s="606" t="str">
        <f>IF('6. Module 1 Readiness'!$AK$35="N/A","N/A",IF('6. Module 1 Readiness'!$AK$35="","",IF('6. Module 1 Readiness'!$AK$33="Agree",'4. HIDE Calc Module 2_1'!$C$23,'4. HIDE Calc Module 2_1'!$E$23)))</f>
        <v/>
      </c>
      <c r="B712" s="607" t="str">
        <f>IF(A712=0,"",A712)</f>
        <v/>
      </c>
      <c r="C712" s="607" t="str">
        <f>IF('6. Module 1 Readiness'!$AK$35="N/A","N/A",IF('6. Module 1 Readiness'!$AK$35="","",IF('6. Module 1 Readiness'!$AK$35="Agree",'4. HIDE Calc Module 2_1'!$D$23,'4. HIDE Calc Module 2_1'!$F$23)))</f>
        <v/>
      </c>
      <c r="D712" s="607" t="str">
        <f>IF(C712=0,"",C712)</f>
        <v/>
      </c>
      <c r="E712" s="616" t="str">
        <f>IF(AND('6. Module 1 Readiness'!$AK$35="Agree",'6. Module 1 Readiness'!$AL$23="Red"),$F712,IF(AND('6. Module 1 Readiness'!$AK$35="Disagree",'6. Module 1 Readiness'!$AL$23="Red"),$G712,IF(AND('6. Module 1 Readiness'!$AK$35="Agree",'6. Module 1 Readiness'!$AL$23="Yellow"),$H712,IF(AND('6. Module 1 Readiness'!$AK$35="Disagree",'6. Module 1 Readiness'!$AL$23="Yellow"),$I712,IF(AND('6. Module 1 Readiness'!$AK$35="Agree",'6. Module 1 Readiness'!$AL$23="Green"),$J712,IF(AND('6. Module 1 Readiness'!$AK$35="Disagree",'6. Module 1 Readiness'!$AL$23="Green"),$K712,IF('6. Module 1 Readiness'!$AK$35="N/A","",IF('6. Module 1 Readiness'!$AK$35="",""))))))))</f>
        <v/>
      </c>
      <c r="F712" s="602">
        <v>2</v>
      </c>
      <c r="G712" s="602">
        <v>1</v>
      </c>
      <c r="H712" s="602">
        <v>2</v>
      </c>
      <c r="I712" s="602">
        <v>1</v>
      </c>
      <c r="J712" s="602">
        <v>2</v>
      </c>
      <c r="K712" s="602">
        <v>1</v>
      </c>
    </row>
    <row r="713" spans="1:11" ht="15">
      <c r="A713" s="606" t="str">
        <f>IF('6. Module 1 Readiness'!$AK$36="N/A","N/A",IF('6. Module 1 Readiness'!$AK$36="","",IF('6. Module 1 Readiness'!$AK$33="Agree",'4. HIDE Calc Module 2_1'!$C$24,'4. HIDE Calc Module 2_1'!$E$24)))</f>
        <v/>
      </c>
      <c r="B713" s="607" t="str">
        <f>IF(A713=0,"",A713)</f>
        <v/>
      </c>
      <c r="C713" s="607" t="str">
        <f>IF('6. Module 1 Readiness'!$AK$36="N/A","N/A",IF('6. Module 1 Readiness'!$AK$36="","",IF('6. Module 1 Readiness'!$AK$36="Agree",'4. HIDE Calc Module 2_1'!$D$24,'4. HIDE Calc Module 2_1'!$F$24)))</f>
        <v/>
      </c>
      <c r="D713" s="607" t="str">
        <f>IF(C713=0,"",C713)</f>
        <v/>
      </c>
      <c r="E713" s="616" t="str">
        <f>IF(AND('6. Module 1 Readiness'!$AK$36="Agree",'6. Module 1 Readiness'!$AL$23="Red"),$F713,IF(AND('6. Module 1 Readiness'!$AK$36="Disagree",'6. Module 1 Readiness'!$AL$23="Red"),$G713,IF(AND('6. Module 1 Readiness'!$AK$36="Agree",'6. Module 1 Readiness'!$AL$23="Yellow"),$H713,IF(AND('6. Module 1 Readiness'!$AK$36="Disagree",'6. Module 1 Readiness'!$AL$23="Yellow"),$I713,IF(AND('6. Module 1 Readiness'!$AK$36="Agree",'6. Module 1 Readiness'!$AL$23="Green"),$J713,IF(AND('6. Module 1 Readiness'!$AK$36="Disagree",'6. Module 1 Readiness'!$AL$23="Green"),$K713,IF('6. Module 1 Readiness'!$AK$36="N/A","",IF('6. Module 1 Readiness'!$AK$36="",""))))))))</f>
        <v/>
      </c>
      <c r="F713" s="616">
        <v>2</v>
      </c>
      <c r="G713" s="616">
        <v>1</v>
      </c>
      <c r="H713" s="616">
        <v>3</v>
      </c>
      <c r="I713" s="616">
        <v>1</v>
      </c>
      <c r="J713" s="616">
        <v>3</v>
      </c>
      <c r="K713" s="616">
        <v>2</v>
      </c>
    </row>
    <row r="714" spans="1:11" ht="15">
      <c r="A714" s="95"/>
      <c r="B714" s="94"/>
      <c r="C714" s="94"/>
      <c r="D714" s="94"/>
      <c r="E714" s="92"/>
      <c r="F714" s="92"/>
      <c r="G714" s="92"/>
      <c r="H714" s="92"/>
      <c r="I714" s="92"/>
      <c r="J714" s="92"/>
      <c r="K714" s="92"/>
    </row>
    <row r="715" spans="1:11" ht="15.75">
      <c r="A715" s="593" t="s">
        <v>42</v>
      </c>
      <c r="B715" s="593" t="s">
        <v>43</v>
      </c>
      <c r="C715" s="594" t="s">
        <v>42</v>
      </c>
      <c r="D715" s="593" t="s">
        <v>44</v>
      </c>
      <c r="E715" s="610"/>
      <c r="F715" s="610"/>
      <c r="G715" s="610"/>
      <c r="H715" s="610"/>
      <c r="I715" s="610"/>
      <c r="J715" s="610"/>
      <c r="K715" s="610"/>
    </row>
    <row r="716" spans="1:11" ht="15">
      <c r="A716" s="606" t="str">
        <f>IF('6. Module 1 Readiness'!$AK$39="N/A","N/A",IF('6. Module 1 Readiness'!$AK$39="","",IF('6. Module 1 Readiness'!$AK$33="Agree",'4. HIDE Calc Module 2_1'!$C$26,'4. HIDE Calc Module 2_1'!$E$26)))</f>
        <v/>
      </c>
      <c r="B716" s="607" t="str">
        <f>IF(A716=0,"",A716)</f>
        <v/>
      </c>
      <c r="C716" s="607" t="str">
        <f>IF('6. Module 1 Readiness'!$AK$39="N/A","N/A",IF('6. Module 1 Readiness'!$AK$39="","",IF('6. Module 1 Readiness'!$AK$39="Agree",'4. HIDE Calc Module 2_1'!$D$26,'4. HIDE Calc Module 2_1'!$F$26)))</f>
        <v/>
      </c>
      <c r="D716" s="607" t="str">
        <f>IF(C716=0,"",C716)</f>
        <v/>
      </c>
      <c r="E716" s="616" t="str">
        <f>IF(AND('6. Module 1 Readiness'!$AK$39="Agree",'6. Module 1 Readiness'!$AL$23="Red"),$F716,IF(AND('6. Module 1 Readiness'!$AK$39="Disagree",'6. Module 1 Readiness'!$AL$23="Red"),$G716,IF(AND('6. Module 1 Readiness'!$AK$39="Agree",'6. Module 1 Readiness'!$AL$23="Yellow"),$H716,IF(AND('6. Module 1 Readiness'!$AK$39="Disagree",'6. Module 1 Readiness'!$AL$23="Yellow"),$I716,IF(AND('6. Module 1 Readiness'!$AK$39="Agree",'6. Module 1 Readiness'!$AL$23="Green"),$J716,IF(AND('6. Module 1 Readiness'!$AK$39="Disagree",'6. Module 1 Readiness'!$AL$23="Green"),$K716,IF('6. Module 1 Readiness'!$AK$39="N/A","",IF('6. Module 1 Readiness'!$AK$39="",""))))))))</f>
        <v/>
      </c>
      <c r="F716" s="602">
        <v>1</v>
      </c>
      <c r="G716" s="602">
        <v>2</v>
      </c>
      <c r="H716" s="602">
        <v>2</v>
      </c>
      <c r="I716" s="602">
        <v>3</v>
      </c>
      <c r="J716" s="602">
        <v>3</v>
      </c>
      <c r="K716" s="602">
        <v>2</v>
      </c>
    </row>
    <row r="717" spans="1:11" ht="15">
      <c r="A717" s="606" t="str">
        <f>IF('6. Module 1 Readiness'!$AK$40="N/A","N/A",IF('6. Module 1 Readiness'!$AK$40="","",IF('6. Module 1 Readiness'!$AK$33="Agree",'4. HIDE Calc Module 2_1'!$C$27,'4. HIDE Calc Module 2_1'!$E$27)))</f>
        <v/>
      </c>
      <c r="B717" s="607" t="str">
        <f>IF(A717=0,"",A717)</f>
        <v/>
      </c>
      <c r="C717" s="607" t="str">
        <f>IF('6. Module 1 Readiness'!$AK$40="N/A","N/A",IF('6. Module 1 Readiness'!$AK$40="","",IF('6. Module 1 Readiness'!$AK$40="Agree",'4. HIDE Calc Module 2_1'!$D$27,'4. HIDE Calc Module 2_1'!$F$27)))</f>
        <v/>
      </c>
      <c r="D717" s="607" t="str">
        <f>IF(C717=0,"",C717)</f>
        <v/>
      </c>
      <c r="E717" s="616" t="str">
        <f>IF(AND('6. Module 1 Readiness'!$AK$40="Agree",'6. Module 1 Readiness'!$AL$23="Red"),$F717,IF(AND('6. Module 1 Readiness'!$AK$40="Disagree",'6. Module 1 Readiness'!$AL$23="Red"),$G717,IF(AND('6. Module 1 Readiness'!$AK$40="Agree",'6. Module 1 Readiness'!$AL$23="Yellow"),$H717,IF(AND('6. Module 1 Readiness'!$AK$40="Disagree",'6. Module 1 Readiness'!$AL$23="Yellow"),$I717,IF(AND('6. Module 1 Readiness'!$AK$40="Agree",'6. Module 1 Readiness'!$AL$23="Green"),$J717,IF(AND('6. Module 1 Readiness'!$AK$40="Disagree",'6. Module 1 Readiness'!$AL$23="Green"),$K717,IF('6. Module 1 Readiness'!$AK$40="N/A","",IF('6. Module 1 Readiness'!$AK$40="",""))))))))</f>
        <v/>
      </c>
      <c r="F717" s="616">
        <v>1</v>
      </c>
      <c r="G717" s="616">
        <v>2</v>
      </c>
      <c r="H717" s="616">
        <v>2</v>
      </c>
      <c r="I717" s="616">
        <v>3</v>
      </c>
      <c r="J717" s="616">
        <v>3</v>
      </c>
      <c r="K717" s="616">
        <v>2</v>
      </c>
    </row>
    <row r="718" spans="1:11" ht="15">
      <c r="A718" s="606" t="str">
        <f>IF('6. Module 1 Readiness'!$AK$41="N/A","N/A",IF('6. Module 1 Readiness'!$AK$41="","",IF('6. Module 1 Readiness'!$AK$33="Agree",'4. HIDE Calc Module 2_1'!$C$28,'4. HIDE Calc Module 2_1'!$E$28)))</f>
        <v/>
      </c>
      <c r="B718" s="607" t="str">
        <f>IF(A718=0,"",A718)</f>
        <v/>
      </c>
      <c r="C718" s="607" t="str">
        <f>IF('6. Module 1 Readiness'!$AK$41="N/A","N/A",IF('6. Module 1 Readiness'!$AK$41="","",IF('6. Module 1 Readiness'!$AK$41="Agree",'4. HIDE Calc Module 2_1'!$D$28,'4. HIDE Calc Module 2_1'!$F$28)))</f>
        <v/>
      </c>
      <c r="D718" s="607" t="str">
        <f>IF(C718=0,"",C718)</f>
        <v/>
      </c>
      <c r="E718" s="616" t="str">
        <f>IF(AND('6. Module 1 Readiness'!$AK$41="Agree",'6. Module 1 Readiness'!$AL$23="Red"),$F718,IF(AND('6. Module 1 Readiness'!$AK$41="Disagree",'6. Module 1 Readiness'!$AL$23="Red"),$G718,IF(AND('6. Module 1 Readiness'!$AK$41="Agree",'6. Module 1 Readiness'!$AL$23="Yellow"),$H718,IF(AND('6. Module 1 Readiness'!$AK$41="Disagree",'6. Module 1 Readiness'!$AL$23="Yellow"),$I718,IF(AND('6. Module 1 Readiness'!$AK$41="Agree",'6. Module 1 Readiness'!$AL$23="Green"),$J718,IF(AND('6. Module 1 Readiness'!$AK$41="Disagree",'6. Module 1 Readiness'!$AL$23="Green"),$K718,IF('6. Module 1 Readiness'!$AK$41="N/A","",IF('6. Module 1 Readiness'!$AK$41="",""))))))))</f>
        <v/>
      </c>
      <c r="F718" s="602">
        <v>2</v>
      </c>
      <c r="G718" s="602">
        <v>1</v>
      </c>
      <c r="H718" s="602">
        <v>3</v>
      </c>
      <c r="I718" s="602">
        <v>3</v>
      </c>
      <c r="J718" s="602">
        <v>3</v>
      </c>
      <c r="K718" s="602">
        <v>2</v>
      </c>
    </row>
    <row r="719" spans="1:11" ht="15">
      <c r="A719" s="606" t="str">
        <f>IF('6. Module 1 Readiness'!$AK$42="N/A","N/A",IF('6. Module 1 Readiness'!$AK$42="","",IF('6. Module 1 Readiness'!$AK$33="Agree",'4. HIDE Calc Module 2_1'!$C$29,'4. HIDE Calc Module 2_1'!$E$29)))</f>
        <v/>
      </c>
      <c r="B719" s="607" t="str">
        <f>IF(A719=0,"",A719)</f>
        <v/>
      </c>
      <c r="C719" s="607" t="str">
        <f>IF('6. Module 1 Readiness'!$AK$42="N/A","N/A",IF('6. Module 1 Readiness'!$AK$42="","",IF('6. Module 1 Readiness'!$AK$42="Agree",'4. HIDE Calc Module 2_1'!$D$29,'4. HIDE Calc Module 2_1'!$F$29)))</f>
        <v/>
      </c>
      <c r="D719" s="607" t="str">
        <f>IF(C719=0,"",C719)</f>
        <v/>
      </c>
      <c r="E719" s="616" t="str">
        <f>IF(AND('6. Module 1 Readiness'!$AK$42="Agree",'6. Module 1 Readiness'!$AL$23="Red"),$F719,IF(AND('6. Module 1 Readiness'!$AK$42="Disagree",'6. Module 1 Readiness'!$AL$23="Red"),$G719,IF(AND('6. Module 1 Readiness'!$AK$42="Agree",'6. Module 1 Readiness'!$AL$23="Yellow"),$H719,IF(AND('6. Module 1 Readiness'!$AK$42="Disagree",'6. Module 1 Readiness'!$AL$23="Yellow"),$I719,IF(AND('6. Module 1 Readiness'!$AK$42="Agree",'6. Module 1 Readiness'!$AL$23="Green"),$J719,IF(AND('6. Module 1 Readiness'!$AK$42="Disagree",'6. Module 1 Readiness'!$AL$23="Green"),$K719,IF('6. Module 1 Readiness'!$AK$42="N/A","",IF('6. Module 1 Readiness'!$AK$42="",""))))))))</f>
        <v/>
      </c>
      <c r="F719" s="616">
        <v>1</v>
      </c>
      <c r="G719" s="616">
        <v>2</v>
      </c>
      <c r="H719" s="616">
        <v>1</v>
      </c>
      <c r="I719" s="616">
        <v>2</v>
      </c>
      <c r="J719" s="616">
        <v>1</v>
      </c>
      <c r="K719" s="616">
        <v>3</v>
      </c>
    </row>
    <row r="720" spans="1:11" ht="15">
      <c r="A720" s="606" t="str">
        <f>IF('6. Module 1 Readiness'!$AK$43="N/A","N/A",IF('6. Module 1 Readiness'!$AK$43="","",IF('6. Module 1 Readiness'!$AK$33="Agree",'4. HIDE Calc Module 2_1'!$C$30,'4. HIDE Calc Module 2_1'!$E$30)))</f>
        <v/>
      </c>
      <c r="B720" s="607" t="str">
        <f>IF(A720=0,"",A720)</f>
        <v/>
      </c>
      <c r="C720" s="607" t="str">
        <f>IF('6. Module 1 Readiness'!$AK$43="N/A","N/A",IF('6. Module 1 Readiness'!$AK$43="","",IF('6. Module 1 Readiness'!$AK$43="Agree",'4. HIDE Calc Module 2_1'!$D$30,'4. HIDE Calc Module 2_1'!$F$30)))</f>
        <v/>
      </c>
      <c r="D720" s="607" t="str">
        <f>IF(C720=0,"",C720)</f>
        <v/>
      </c>
      <c r="E720" s="616" t="str">
        <f>IF(AND('6. Module 1 Readiness'!$AK$43="Agree",'6. Module 1 Readiness'!$AL$23="Red"),$F720,IF(AND('6. Module 1 Readiness'!$AK$43="Disagree",'6. Module 1 Readiness'!$AL$23="Red"),$G720,IF(AND('6. Module 1 Readiness'!$AK$43="Agree",'6. Module 1 Readiness'!$AL$23="Yellow"),$H720,IF(AND('6. Module 1 Readiness'!$AK$43="Disagree",'6. Module 1 Readiness'!$AL$23="Yellow"),$I720,IF(AND('6. Module 1 Readiness'!$AK$43="Agree",'6. Module 1 Readiness'!$AL$23="Green"),$J720,IF(AND('6. Module 1 Readiness'!$AK$43="Disagree",'6. Module 1 Readiness'!$AL$23="Green"),$K720,IF('6. Module 1 Readiness'!$AK$43="N/A","",IF('6. Module 1 Readiness'!$AK$43="",""))))))))</f>
        <v/>
      </c>
      <c r="F720" s="602">
        <v>2</v>
      </c>
      <c r="G720" s="602">
        <v>2</v>
      </c>
      <c r="H720" s="602">
        <v>2</v>
      </c>
      <c r="I720" s="602">
        <v>3</v>
      </c>
      <c r="J720" s="602">
        <v>3</v>
      </c>
      <c r="K720" s="602">
        <v>3</v>
      </c>
    </row>
    <row r="721" spans="1:11" ht="15">
      <c r="A721" s="91"/>
      <c r="B721" s="91"/>
      <c r="C721" s="93"/>
      <c r="D721" s="91"/>
      <c r="E721" s="92"/>
      <c r="F721" s="91"/>
      <c r="G721" s="91"/>
      <c r="H721" s="91"/>
      <c r="I721" s="91"/>
      <c r="J721" s="91"/>
      <c r="K721" s="91"/>
    </row>
    <row r="722" spans="1:11" ht="15.75">
      <c r="A722" s="593" t="s">
        <v>42</v>
      </c>
      <c r="B722" s="593" t="s">
        <v>43</v>
      </c>
      <c r="C722" s="594" t="s">
        <v>42</v>
      </c>
      <c r="D722" s="593" t="s">
        <v>44</v>
      </c>
      <c r="E722" s="610"/>
      <c r="F722" s="610"/>
      <c r="G722" s="610"/>
      <c r="H722" s="610"/>
      <c r="I722" s="610"/>
      <c r="J722" s="610"/>
      <c r="K722" s="610"/>
    </row>
    <row r="723" spans="1:11" ht="15">
      <c r="A723" s="606" t="str">
        <f>IF('6. Module 1 Readiness'!$AK$46="N/A","N/A",IF('6. Module 1 Readiness'!$AK$46="","",IF('6. Module 1 Readiness'!$AK$46="Agree",'4. HIDE Calc Module 2_1'!$C$32,'4. HIDE Calc Module 2_1'!$E$32)))</f>
        <v/>
      </c>
      <c r="B723" s="607" t="str">
        <f>IF(A723=0,"",A723)</f>
        <v/>
      </c>
      <c r="C723" s="607" t="str">
        <f>IF('6. Module 1 Readiness'!$AK$46="N/A","N/A",IF('6. Module 1 Readiness'!$AK$46="","",IF('6. Module 1 Readiness'!$AK$46="Agree",'4. HIDE Calc Module 2_1'!$D$32,'4. HIDE Calc Module 2_1'!$F$32)))</f>
        <v/>
      </c>
      <c r="D723" s="607" t="str">
        <f>IF(C723=0,"",C723)</f>
        <v/>
      </c>
      <c r="E723" s="616" t="str">
        <f>IF(AND('6. Module 1 Readiness'!$AK$46="Agree",'6. Module 1 Readiness'!$AL$23="Red"),$F723,IF(AND('6. Module 1 Readiness'!$AK$46="Disagree",'6. Module 1 Readiness'!$AL$23="Red"),$G723,IF(AND('6. Module 1 Readiness'!$AK$46="Agree",'6. Module 1 Readiness'!$AL$23="Yellow"),$H723,IF(AND('6. Module 1 Readiness'!$AK$46="Disagree",'6. Module 1 Readiness'!$AL$23="Yellow"),$I723,IF(AND('6. Module 1 Readiness'!$AK$46="Agree",'6. Module 1 Readiness'!$AL$23="Green"),$J723,IF(AND('6. Module 1 Readiness'!$AK$46="Disagree",'6. Module 1 Readiness'!$AL$23="Green"),$K723,IF('6. Module 1 Readiness'!$AK$46="N/A","",IF('6. Module 1 Readiness'!$AK$46="",""))))))))</f>
        <v/>
      </c>
      <c r="F723" s="616">
        <v>1</v>
      </c>
      <c r="G723" s="616">
        <v>1</v>
      </c>
      <c r="H723" s="616">
        <v>2</v>
      </c>
      <c r="I723" s="616">
        <v>1</v>
      </c>
      <c r="J723" s="616">
        <v>3</v>
      </c>
      <c r="K723" s="616">
        <v>2</v>
      </c>
    </row>
    <row r="724" spans="1:11" ht="15">
      <c r="A724" s="606" t="str">
        <f>IF('6. Module 1 Readiness'!$AK$47="N/A","N/A",IF('6. Module 1 Readiness'!$AK$47="","",IF('6. Module 1 Readiness'!$AK$47="Agree",'4. HIDE Calc Module 2_1'!$C$33,'4. HIDE Calc Module 2_1'!$E$33)))</f>
        <v/>
      </c>
      <c r="B724" s="607" t="str">
        <f t="shared" ref="B724:B727" si="20">IF(A724=0,"",A724)</f>
        <v/>
      </c>
      <c r="C724" s="607" t="str">
        <f>IF('6. Module 1 Readiness'!$AK$47="N/A","N/A",IF('6. Module 1 Readiness'!$AK$47="","",IF('6. Module 1 Readiness'!$AK$47="Agree",'4. HIDE Calc Module 2_1'!$D$33,'4. HIDE Calc Module 2_1'!$F$33)))</f>
        <v/>
      </c>
      <c r="D724" s="607" t="str">
        <f>IF(C724=0,"",C724)</f>
        <v/>
      </c>
      <c r="E724" s="616" t="str">
        <f>IF(AND('6. Module 1 Readiness'!$AK$47="Agree",'6. Module 1 Readiness'!$AL$23="Red"),$F724,IF(AND('6. Module 1 Readiness'!$AK$47="Disagree",'6. Module 1 Readiness'!$AL$23="Red"),$G724,IF(AND('6. Module 1 Readiness'!$AK$47="Agree",'6. Module 1 Readiness'!$AL$23="Yellow"),$H724,IF(AND('6. Module 1 Readiness'!$AK$47="Disagree",'6. Module 1 Readiness'!$AL$23="Yellow"),$I724,IF(AND('6. Module 1 Readiness'!$AK$47="Agree",'6. Module 1 Readiness'!$AL$23="Green"),$J724,IF(AND('6. Module 1 Readiness'!$AK$47="Disagree",'6. Module 1 Readiness'!$AL$23="Green"),$K724,IF('6. Module 1 Readiness'!$AK$47="N/A","",IF('6. Module 1 Readiness'!$AK$47="",""))))))))</f>
        <v/>
      </c>
      <c r="F724" s="602">
        <v>2</v>
      </c>
      <c r="G724" s="602">
        <v>1</v>
      </c>
      <c r="H724" s="602">
        <v>2</v>
      </c>
      <c r="I724" s="602">
        <v>1</v>
      </c>
      <c r="J724" s="602">
        <v>3</v>
      </c>
      <c r="K724" s="602">
        <v>2</v>
      </c>
    </row>
    <row r="725" spans="1:11" ht="15">
      <c r="A725" s="606" t="str">
        <f>IF('6. Module 1 Readiness'!$AK$48="N/A","N/A",IF('6. Module 1 Readiness'!$AK$48="","",IF('6. Module 1 Readiness'!$AK$48="Agree",'4. HIDE Calc Module 2_1'!$C$34,'4. HIDE Calc Module 2_1'!$E$34)))</f>
        <v/>
      </c>
      <c r="B725" s="607" t="str">
        <f t="shared" si="20"/>
        <v/>
      </c>
      <c r="C725" s="607" t="str">
        <f>IF('6. Module 1 Readiness'!$AK$48="N/A","N/A",IF('6. Module 1 Readiness'!$AK$48="","",IF('6. Module 1 Readiness'!$AK$48="Agree",'4. HIDE Calc Module 2_1'!$D$34,'4. HIDE Calc Module 2_1'!$F$34)))</f>
        <v/>
      </c>
      <c r="D725" s="607" t="str">
        <f>IF(C725=0,"",C725)</f>
        <v/>
      </c>
      <c r="E725" s="616" t="str">
        <f>IF(AND('6. Module 1 Readiness'!$AK$48="Agree",'6. Module 1 Readiness'!$AL$23="Red"),$F725,IF(AND('6. Module 1 Readiness'!$AK$48="Disagree",'6. Module 1 Readiness'!$AL$23="Red"),$G725,IF(AND('6. Module 1 Readiness'!$AK$48="Agree",'6. Module 1 Readiness'!$AL$23="Yellow"),$H725,IF(AND('6. Module 1 Readiness'!$AK$48="Disagree",'6. Module 1 Readiness'!$AL$23="Yellow"),$I725,IF(AND('6. Module 1 Readiness'!$AK$48="Agree",'6. Module 1 Readiness'!$AL$23="Green"),$J725,IF(AND('6. Module 1 Readiness'!$AK$48="Disagree",'6. Module 1 Readiness'!$AL$23="Green"),$K725,IF('6. Module 1 Readiness'!$AK$48="N/A","",IF('6. Module 1 Readiness'!$AK$48="",""))))))))</f>
        <v/>
      </c>
      <c r="F725" s="616">
        <v>2</v>
      </c>
      <c r="G725" s="616">
        <v>1</v>
      </c>
      <c r="H725" s="616">
        <v>3</v>
      </c>
      <c r="I725" s="616">
        <v>1</v>
      </c>
      <c r="J725" s="616">
        <v>3</v>
      </c>
      <c r="K725" s="616">
        <v>1</v>
      </c>
    </row>
    <row r="726" spans="1:11" ht="15">
      <c r="A726" s="606" t="str">
        <f>IF('6. Module 1 Readiness'!$AK$49="N/A","N/A",IF('6. Module 1 Readiness'!$AK$49="","",IF('6. Module 1 Readiness'!$AK$49="Agree",'4. HIDE Calc Module 2_1'!$C$35,'4. HIDE Calc Module 2_1'!$E$35)))</f>
        <v/>
      </c>
      <c r="B726" s="607" t="str">
        <f t="shared" si="20"/>
        <v/>
      </c>
      <c r="C726" s="607" t="str">
        <f>IF('6. Module 1 Readiness'!$AK$49="N/A","N/A",IF('6. Module 1 Readiness'!$AK$49="","",IF('6. Module 1 Readiness'!$AK$49="Agree",'4. HIDE Calc Module 2_1'!$D$35,'4. HIDE Calc Module 2_1'!$F$35)))</f>
        <v/>
      </c>
      <c r="D726" s="607" t="str">
        <f>IF(C726=0,"",C726)</f>
        <v/>
      </c>
      <c r="E726" s="616" t="str">
        <f>IF(AND('6. Module 1 Readiness'!$AK$49="Agree",'6. Module 1 Readiness'!$AL$23="Red"),$F726,IF(AND('6. Module 1 Readiness'!$AK$49="Disagree",'6. Module 1 Readiness'!$AL$23="Red"),$G726,IF(AND('6. Module 1 Readiness'!$AK$49="Agree",'6. Module 1 Readiness'!$AL$23="Yellow"),$H726,IF(AND('6. Module 1 Readiness'!$AK$49="Disagree",'6. Module 1 Readiness'!$AL$23="Yellow"),$I726,IF(AND('6. Module 1 Readiness'!$AK$49="Agree",'6. Module 1 Readiness'!$AL$23="Green"),$J726,IF(AND('6. Module 1 Readiness'!$AK$49="Disagree",'6. Module 1 Readiness'!$AL$23="Green"),$K726,IF('6. Module 1 Readiness'!$AK$49="N/A","",IF('6. Module 1 Readiness'!$AK$49="",""))))))))</f>
        <v/>
      </c>
      <c r="F726" s="602">
        <v>1</v>
      </c>
      <c r="G726" s="602">
        <v>2</v>
      </c>
      <c r="H726" s="602">
        <v>1</v>
      </c>
      <c r="I726" s="602">
        <v>3</v>
      </c>
      <c r="J726" s="602">
        <v>1</v>
      </c>
      <c r="K726" s="602">
        <v>3</v>
      </c>
    </row>
    <row r="727" spans="1:11" ht="15">
      <c r="A727" s="606" t="str">
        <f>IF('6. Module 1 Readiness'!$AK$50="N/A","N/A",IF('6. Module 1 Readiness'!$AK$50="","",IF('6. Module 1 Readiness'!$AK$50="Agree",'4. HIDE Calc Module 2_1'!$C$36,'4. HIDE Calc Module 2_1'!$E$36)))</f>
        <v/>
      </c>
      <c r="B727" s="607" t="str">
        <f t="shared" si="20"/>
        <v/>
      </c>
      <c r="C727" s="607" t="str">
        <f>IF('6. Module 1 Readiness'!$AK$50="N/A","N/A",IF('6. Module 1 Readiness'!$AK$50="","",IF('6. Module 1 Readiness'!$AK$50="Agree",'4. HIDE Calc Module 2_1'!$D$36,'4. HIDE Calc Module 2_1'!$F$36)))</f>
        <v/>
      </c>
      <c r="D727" s="607" t="str">
        <f>IF(C727=0,"",C727)</f>
        <v/>
      </c>
      <c r="E727" s="616" t="str">
        <f>IF(AND('6. Module 1 Readiness'!$AK$50="Agree",'6. Module 1 Readiness'!$AL$23="Red"),$F727,IF(AND('6. Module 1 Readiness'!$AK$50="Disagree",'6. Module 1 Readiness'!$AL$23="Red"),$G727,IF(AND('6. Module 1 Readiness'!$AK$50="Agree",'6. Module 1 Readiness'!$AL$23="Yellow"),$H727,IF(AND('6. Module 1 Readiness'!$AK$50="Disagree",'6. Module 1 Readiness'!$AL$23="Yellow"),$I727,IF(AND('6. Module 1 Readiness'!$AK$50="Agree",'6. Module 1 Readiness'!$AL$23="Green"),$J727,IF(AND('6. Module 1 Readiness'!$AK$50="Disagree",'6. Module 1 Readiness'!$AL$23="Green"),$K727,IF('6. Module 1 Readiness'!$AK$50="N/A","",IF('6. Module 1 Readiness'!$AK$50="",""))))))))</f>
        <v/>
      </c>
      <c r="F727" s="616">
        <v>2</v>
      </c>
      <c r="G727" s="616">
        <v>1</v>
      </c>
      <c r="H727" s="616">
        <v>2</v>
      </c>
      <c r="I727" s="616">
        <v>1</v>
      </c>
      <c r="J727" s="616">
        <v>3</v>
      </c>
      <c r="K727" s="616">
        <v>2</v>
      </c>
    </row>
    <row r="729" spans="1:11" ht="15.75">
      <c r="A729" s="593" t="s">
        <v>42</v>
      </c>
      <c r="B729" s="593" t="s">
        <v>43</v>
      </c>
      <c r="C729" s="594" t="s">
        <v>42</v>
      </c>
      <c r="D729" s="593" t="s">
        <v>44</v>
      </c>
      <c r="E729" s="595" t="s">
        <v>386</v>
      </c>
      <c r="F729" s="595" t="s">
        <v>387</v>
      </c>
      <c r="G729" s="595" t="s">
        <v>388</v>
      </c>
      <c r="H729" s="595" t="s">
        <v>389</v>
      </c>
      <c r="I729" s="595" t="s">
        <v>390</v>
      </c>
      <c r="J729" s="595" t="s">
        <v>391</v>
      </c>
      <c r="K729" s="595" t="s">
        <v>392</v>
      </c>
    </row>
    <row r="730" spans="1:11" ht="15">
      <c r="A730" s="607" t="str">
        <f>IF('6. Module 1 Readiness'!$AK$53="N/A","N/A",IF('6. Module 1 Readiness'!$AK$53="","",IF('6. Module 1 Readiness'!$AK$53="Agree",'4. HIDE Calc Module 2_1'!$C$39,'4. HIDE Calc Module 2_1'!$E$39)))</f>
        <v/>
      </c>
      <c r="B730" s="607" t="str">
        <f>IF(A730=0,"",A730)</f>
        <v/>
      </c>
      <c r="C730" s="607" t="str">
        <f>IF('6. Module 1 Readiness'!$AK$53="N/A","N/A",IF('6. Module 1 Readiness'!$AK$53="","",IF('6. Module 1 Readiness'!$AK$53="Agree",'4. HIDE Calc Module 2_1'!$D$39,'4. HIDE Calc Module 2_1'!$F$39)))</f>
        <v/>
      </c>
      <c r="D730" s="607" t="str">
        <f>IF(C730=0,"",C730)</f>
        <v/>
      </c>
      <c r="E730" s="616" t="str">
        <f>IF(AND('6. Module 1 Readiness'!$AK$53="Agree",'6. Module 1 Readiness'!$AL$23="Red"),$F730,IF(AND('6. Module 1 Readiness'!$AK$53="Disagree",'6. Module 1 Readiness'!$AL$23="Red"),$G730,IF(AND('6. Module 1 Readiness'!$AK$53="Agree",'6. Module 1 Readiness'!$AL$23="Yellow"),$H730,IF(AND('6. Module 1 Readiness'!$AK$53="Disagree",'6. Module 1 Readiness'!$AL$23="Yellow"),$I730,IF(AND('6. Module 1 Readiness'!$AK$53="Agree",'6. Module 1 Readiness'!$AL$23="Green"),$J730,IF(AND('6. Module 1 Readiness'!$AK$53="Disagree",'6. Module 1 Readiness'!$AL$23="Green"),$K730,IF('6. Module 1 Readiness'!$AK$53="N/A","",IF('6. Module 1 Readiness'!$AK$53="",""))))))))</f>
        <v/>
      </c>
      <c r="F730" s="608">
        <v>2</v>
      </c>
      <c r="G730" s="608">
        <v>1</v>
      </c>
      <c r="H730" s="608">
        <v>2</v>
      </c>
      <c r="I730" s="608">
        <v>1</v>
      </c>
      <c r="J730" s="608">
        <v>3</v>
      </c>
      <c r="K730" s="608">
        <v>2</v>
      </c>
    </row>
    <row r="731" spans="1:11" ht="15">
      <c r="A731" s="607" t="str">
        <f>IF('6. Module 1 Readiness'!$AK$54="N/A","N/A",IF('6. Module 1 Readiness'!$AK$54="","",IF('6. Module 1 Readiness'!$AK$54="Agree",'4. HIDE Calc Module 2_1'!$C$40,'4. HIDE Calc Module 2_1'!$E$40)))</f>
        <v/>
      </c>
      <c r="B731" s="607" t="str">
        <f t="shared" ref="B731:B732" si="21">IF(A731=0,"",A731)</f>
        <v/>
      </c>
      <c r="C731" s="607" t="str">
        <f>IF('6. Module 1 Readiness'!$AK$54="N/A","N/A",IF('6. Module 1 Readiness'!$AK$54="","",IF('6. Module 1 Readiness'!$AK$54="Agree",'4. HIDE Calc Module 2_1'!$D$40,'4. HIDE Calc Module 2_1'!$F$40)))</f>
        <v/>
      </c>
      <c r="D731" s="607" t="str">
        <f>IF(C731=0,"",C731)</f>
        <v/>
      </c>
      <c r="E731" s="616" t="str">
        <f>IF(AND('6. Module 1 Readiness'!$AK$54="Agree",'6. Module 1 Readiness'!$AL$23="Red"),$F731,IF(AND('6. Module 1 Readiness'!$AK$54="Disagree",'6. Module 1 Readiness'!$AL$23="Red"),$G731,IF(AND('6. Module 1 Readiness'!$AK$54="Agree",'6. Module 1 Readiness'!$AL$23="Yellow"),$H731,IF(AND('6. Module 1 Readiness'!$AK$54="Disagree",'6. Module 1 Readiness'!$AL$23="Yellow"),$I731,IF(AND('6. Module 1 Readiness'!$AK$54="Agree",'6. Module 1 Readiness'!$AL$23="Green"),$J731,IF(AND('6. Module 1 Readiness'!$AK$54="Disagree",'6. Module 1 Readiness'!$AL$23="Green"),$K731,IF('6. Module 1 Readiness'!$AK$54="N/A","",IF('6. Module 1 Readiness'!$AK$54="",""))))))))</f>
        <v/>
      </c>
      <c r="F731" s="609">
        <v>1</v>
      </c>
      <c r="G731" s="609">
        <v>1</v>
      </c>
      <c r="H731" s="609">
        <v>2</v>
      </c>
      <c r="I731" s="609">
        <v>2</v>
      </c>
      <c r="J731" s="609">
        <v>3</v>
      </c>
      <c r="K731" s="609">
        <v>2</v>
      </c>
    </row>
    <row r="732" spans="1:11" ht="15">
      <c r="A732" s="607" t="str">
        <f>IF('6. Module 1 Readiness'!$AK$55="N/A","N/A",IF('6. Module 1 Readiness'!$AK$55="","",IF('6. Module 1 Readiness'!$AK$55="Agree",'4. HIDE Calc Module 2_1'!$C$41,'4. HIDE Calc Module 2_1'!$E$41)))</f>
        <v/>
      </c>
      <c r="B732" s="607" t="str">
        <f t="shared" si="21"/>
        <v/>
      </c>
      <c r="C732" s="607" t="str">
        <f>IF('6. Module 1 Readiness'!$AK$55="N/A","N/A",IF('6. Module 1 Readiness'!$AK$55="","",IF('6. Module 1 Readiness'!$AK$55="Agree",'4. HIDE Calc Module 2_1'!$D$41,'4. HIDE Calc Module 2_1'!$F$41)))</f>
        <v/>
      </c>
      <c r="D732" s="607" t="str">
        <f>IF(C732=0,"",C732)</f>
        <v/>
      </c>
      <c r="E732" s="616" t="str">
        <f>IF(AND('6. Module 1 Readiness'!$AK$55="Agree",'6. Module 1 Readiness'!$AL$23="Red"),$F732,IF(AND('6. Module 1 Readiness'!$AK$55="Disagree",'6. Module 1 Readiness'!$AL$23="Red"),$G732,IF(AND('6. Module 1 Readiness'!$AK$55="Agree",'6. Module 1 Readiness'!$AL$23="Yellow"),$H732,IF(AND('6. Module 1 Readiness'!$AK$55="Disagree",'6. Module 1 Readiness'!$AL$23="Yellow"),$I732,IF(AND('6. Module 1 Readiness'!$AK$55="Agree",'6. Module 1 Readiness'!$AL$23="Green"),$J732,IF(AND('6. Module 1 Readiness'!$AK$55="Disagree",'6. Module 1 Readiness'!$AL$23="Green"),$K732,IF('6. Module 1 Readiness'!$AK$55="N/A","",IF('6. Module 1 Readiness'!$AK$55="",""))))))))</f>
        <v/>
      </c>
      <c r="F732" s="608">
        <v>2</v>
      </c>
      <c r="G732" s="608">
        <v>1</v>
      </c>
      <c r="H732" s="608">
        <v>2</v>
      </c>
      <c r="I732" s="608">
        <v>2</v>
      </c>
      <c r="J732" s="608">
        <v>3</v>
      </c>
      <c r="K732" s="608">
        <v>2</v>
      </c>
    </row>
    <row r="735" spans="1:11">
      <c r="A735" s="296" t="s">
        <v>385</v>
      </c>
      <c r="B735" s="296">
        <f>B690+1</f>
        <v>17</v>
      </c>
      <c r="C735" s="297"/>
      <c r="D735" s="296"/>
      <c r="E735" s="296"/>
      <c r="F735" s="296"/>
      <c r="G735" s="296"/>
      <c r="H735" s="296"/>
      <c r="I735" s="296"/>
      <c r="J735" s="296"/>
      <c r="K735" s="296"/>
    </row>
    <row r="736" spans="1:11" ht="15.75">
      <c r="A736" s="593" t="s">
        <v>42</v>
      </c>
      <c r="B736" s="593" t="s">
        <v>43</v>
      </c>
      <c r="C736" s="594" t="s">
        <v>42</v>
      </c>
      <c r="D736" s="593" t="s">
        <v>44</v>
      </c>
      <c r="E736" s="595"/>
      <c r="F736" s="595"/>
      <c r="G736" s="595"/>
      <c r="H736" s="595"/>
      <c r="I736" s="595"/>
      <c r="J736" s="595"/>
      <c r="K736" s="595"/>
    </row>
    <row r="737" spans="1:11" ht="15">
      <c r="A737" s="611"/>
      <c r="B737" s="611"/>
      <c r="C737" s="612"/>
      <c r="D737" s="611"/>
      <c r="E737" s="613"/>
      <c r="F737" s="613"/>
      <c r="G737" s="613"/>
      <c r="H737" s="613"/>
      <c r="I737" s="613"/>
      <c r="J737" s="613"/>
      <c r="K737" s="613"/>
    </row>
    <row r="738" spans="1:11" ht="15">
      <c r="A738" s="596"/>
      <c r="B738" s="596"/>
      <c r="C738" s="597"/>
      <c r="D738" s="596"/>
      <c r="E738" s="614"/>
      <c r="F738" s="614"/>
      <c r="G738" s="614"/>
      <c r="H738" s="614"/>
      <c r="I738" s="614"/>
      <c r="J738" s="614"/>
      <c r="K738" s="599" t="b">
        <f>IF('6. Module 1 Readiness'!$AN$20="Red",3,IF('6. Module 1 Readiness'!$AN$20="Yellow",2,IF('6. Module 1 Readiness'!$AN$20="Green",1)))</f>
        <v>0</v>
      </c>
    </row>
    <row r="739" spans="1:11" ht="15">
      <c r="A739" s="596"/>
      <c r="B739" s="596"/>
      <c r="C739" s="597"/>
      <c r="D739" s="596"/>
      <c r="E739" s="614"/>
      <c r="F739" s="614"/>
      <c r="G739" s="614"/>
      <c r="H739" s="614"/>
      <c r="I739" s="614"/>
      <c r="J739" s="614"/>
      <c r="K739" s="599" t="b">
        <f>IF('6. Module 1 Readiness'!$AN$21="Red",3,IF('6. Module 1 Readiness'!$AN$21="Yellow",2,IF('6. Module 1 Readiness'!$AN$21="Green",1)))</f>
        <v>0</v>
      </c>
    </row>
    <row r="740" spans="1:11" ht="15">
      <c r="A740" s="596"/>
      <c r="B740" s="596"/>
      <c r="C740" s="597"/>
      <c r="D740" s="596"/>
      <c r="E740" s="614"/>
      <c r="F740" s="614"/>
      <c r="G740" s="614"/>
      <c r="H740" s="614"/>
      <c r="I740" s="614"/>
      <c r="J740" s="614"/>
      <c r="K740" s="599" t="b">
        <f>IF('6. Module 1 Readiness'!$AN$22="Red",3,IF('6. Module 1 Readiness'!$AN$22="Yellow",2,IF('6. Module 1 Readiness'!$AN$22="Green",1)))</f>
        <v>0</v>
      </c>
    </row>
    <row r="741" spans="1:11" ht="15">
      <c r="A741" s="600" t="str">
        <f>IF('6. Module 1 Readiness'!$AM$23="","",IF('6. Module 1 Readiness'!$AM$23="Important",'4. HIDE Calc Module 2_1'!$C$6,IF('6. Module 1 Readiness'!$AM$23="Serious",'4. HIDE Calc Module 2_1'!$C$7,IF('6. Module 1 Readiness'!$AM$23="Severe",'4. HIDE Calc Module 2_1'!$C$8))))</f>
        <v/>
      </c>
      <c r="B741" s="601" t="str">
        <f>IF(A741=0,"",A741)</f>
        <v/>
      </c>
      <c r="C741" s="601" t="str">
        <f>IF('6. Module 1 Readiness'!$AM$23="","",IF('6. Module 1 Readiness'!$AM$23="Important",'4. HIDE Calc Module 2_1'!$D$6,IF('6. Module 1 Readiness'!$AM$23="Serious",'4. HIDE Calc Module 2_1'!$D$7,IF('6. Module 1 Readiness'!$AM$23="Severe",'4. HIDE Calc Module 2_1'!$D$8))))</f>
        <v/>
      </c>
      <c r="D741" s="601" t="str">
        <f>IF(C741=0,"",C741)</f>
        <v/>
      </c>
      <c r="E741" s="615"/>
      <c r="F741" s="615"/>
      <c r="G741" s="615"/>
      <c r="H741" s="615"/>
      <c r="I741" s="615"/>
      <c r="J741" s="615"/>
      <c r="K741" s="602">
        <f>MAX($K738:$K740)</f>
        <v>0</v>
      </c>
    </row>
    <row r="742" spans="1:11" ht="15">
      <c r="A742" s="603"/>
      <c r="B742" s="603"/>
      <c r="C742" s="603"/>
      <c r="D742" s="604"/>
      <c r="E742" s="605"/>
      <c r="F742" s="605"/>
      <c r="G742" s="605"/>
      <c r="H742" s="605"/>
      <c r="I742" s="605"/>
      <c r="J742" s="605"/>
      <c r="K742" s="605"/>
    </row>
    <row r="743" spans="1:11" ht="15">
      <c r="A743" s="94"/>
      <c r="B743" s="94"/>
      <c r="C743" s="94"/>
      <c r="D743" s="100"/>
      <c r="E743" s="99"/>
      <c r="F743" s="99"/>
      <c r="G743" s="99"/>
      <c r="H743" s="99"/>
      <c r="I743" s="99"/>
      <c r="J743" s="99"/>
      <c r="K743" s="99"/>
    </row>
    <row r="744" spans="1:11" ht="15">
      <c r="A744" s="94"/>
      <c r="B744" s="94"/>
      <c r="C744" s="94"/>
      <c r="D744" s="100"/>
      <c r="E744" s="99"/>
      <c r="F744" s="99"/>
      <c r="G744" s="99"/>
      <c r="H744" s="99"/>
      <c r="I744" s="99"/>
      <c r="J744" s="99"/>
      <c r="K744" s="99"/>
    </row>
    <row r="745" spans="1:11" ht="15">
      <c r="A745" s="98"/>
      <c r="B745" s="98"/>
      <c r="C745" s="98"/>
      <c r="D745" s="97"/>
      <c r="E745" s="96"/>
      <c r="F745" s="96"/>
      <c r="G745" s="96"/>
      <c r="H745" s="96"/>
      <c r="I745" s="96"/>
      <c r="J745" s="96"/>
      <c r="K745" s="96"/>
    </row>
    <row r="746" spans="1:11" ht="14.25">
      <c r="A746" s="91"/>
      <c r="B746" s="91"/>
      <c r="C746" s="93"/>
      <c r="D746" s="91"/>
      <c r="E746" s="91"/>
      <c r="F746" s="91"/>
      <c r="G746" s="91"/>
      <c r="H746" s="91"/>
      <c r="I746" s="91"/>
      <c r="J746" s="91"/>
      <c r="K746" s="91"/>
    </row>
    <row r="747" spans="1:11" ht="15.75">
      <c r="A747" s="593" t="s">
        <v>42</v>
      </c>
      <c r="B747" s="593" t="s">
        <v>43</v>
      </c>
      <c r="C747" s="594" t="s">
        <v>42</v>
      </c>
      <c r="D747" s="593" t="s">
        <v>44</v>
      </c>
      <c r="E747" s="595" t="s">
        <v>386</v>
      </c>
      <c r="F747" s="595" t="s">
        <v>387</v>
      </c>
      <c r="G747" s="595" t="s">
        <v>388</v>
      </c>
      <c r="H747" s="595" t="s">
        <v>389</v>
      </c>
      <c r="I747" s="595" t="s">
        <v>390</v>
      </c>
      <c r="J747" s="595" t="s">
        <v>391</v>
      </c>
      <c r="K747" s="595" t="s">
        <v>392</v>
      </c>
    </row>
    <row r="748" spans="1:11" ht="15">
      <c r="A748" s="606" t="str">
        <f>IF('6. Module 1 Readiness'!$AM$26="N/A","N/A",IF('6. Module 1 Readiness'!$AM$26="","",IF('6. Module 1 Readiness'!$AM$26="Agree",'4. HIDE Calc Module 2_1'!$C$15,'4. HIDE Calc Module 2_1'!$E$15)))</f>
        <v/>
      </c>
      <c r="B748" s="607" t="str">
        <f>IF(A748=0,"",A748)</f>
        <v/>
      </c>
      <c r="C748" s="607" t="str">
        <f>IF('6. Module 1 Readiness'!$AM$26="N/A","N/A",IF('6. Module 1 Readiness'!$AM$26="","",IF('6. Module 1 Readiness'!$AM$26="Agree",'4. HIDE Calc Module 2_1'!$D$15,'4. HIDE Calc Module 2_1'!$F$15)))</f>
        <v/>
      </c>
      <c r="D748" s="607" t="str">
        <f>IF(C748=0,"",C748)</f>
        <v/>
      </c>
      <c r="E748" s="616" t="str">
        <f>IF(AND('6. Module 1 Readiness'!$AM$26="Agree",'6. Module 1 Readiness'!$AN$23="Red"),$F748,IF(AND('6. Module 1 Readiness'!$AM$26="Disagree",'6. Module 1 Readiness'!$AN$23="Red"),$G748,IF(AND('6. Module 1 Readiness'!$AM$26="Agree",'6. Module 1 Readiness'!$AN$23="Yellow"),$H748,IF(AND('6. Module 1 Readiness'!$AM$26="Disagree",'6. Module 1 Readiness'!$AN$23="Yellow"),$I748,IF(AND('6. Module 1 Readiness'!$AM$26="Agree",'6. Module 1 Readiness'!$AN$23="Green"),$J748,IF(AND('6. Module 1 Readiness'!$AM$26="Disagree",'6. Module 1 Readiness'!$AN$23="Green"),$K748,IF('6. Module 1 Readiness'!$AM$26="N/A","",IF('6. Module 1 Readiness'!$AM$26="",""))))))))</f>
        <v/>
      </c>
      <c r="F748" s="616">
        <v>2</v>
      </c>
      <c r="G748" s="616">
        <v>1</v>
      </c>
      <c r="H748" s="616">
        <v>2</v>
      </c>
      <c r="I748" s="616">
        <v>1</v>
      </c>
      <c r="J748" s="616">
        <v>3</v>
      </c>
      <c r="K748" s="616">
        <v>2</v>
      </c>
    </row>
    <row r="749" spans="1:11" ht="15">
      <c r="A749" s="606" t="str">
        <f>IF('6. Module 1 Readiness'!$AM$27="N/A","N/A",IF('6. Module 1 Readiness'!$AM$27="","",IF('6. Module 1 Readiness'!$AM$27="Agree",'4. HIDE Calc Module 2_1'!$C$16,'4. HIDE Calc Module 2_1'!$E$16)))</f>
        <v/>
      </c>
      <c r="B749" s="607" t="str">
        <f t="shared" ref="B749:B752" si="22">IF(A749=0,"",A749)</f>
        <v/>
      </c>
      <c r="C749" s="607" t="str">
        <f>IF('6. Module 1 Readiness'!$AM$27="N/A","N/A",IF('6. Module 1 Readiness'!$AM$27="","",IF('6. Module 1 Readiness'!$AM$27="Agree",'4. HIDE Calc Module 2_1'!$D$16,'4. HIDE Calc Module 2_1'!$F$16)))</f>
        <v/>
      </c>
      <c r="D749" s="607" t="str">
        <f t="shared" ref="D749:D752" si="23">IF(C749=0,"",C749)</f>
        <v/>
      </c>
      <c r="E749" s="616" t="str">
        <f>IF(AND('6. Module 1 Readiness'!$AM$27="Agree",'6. Module 1 Readiness'!$AN$23="Red"),$F749,IF(AND('6. Module 1 Readiness'!$AM$27="Disagree",'6. Module 1 Readiness'!$AN$23="Red"),$G749,IF(AND('6. Module 1 Readiness'!$AM$27="Agree",'6. Module 1 Readiness'!$AN$23="Yellow"),$H749,IF(AND('6. Module 1 Readiness'!$AM$27="Disagree",'6. Module 1 Readiness'!$AN$23="Yellow"),$I749,IF(AND('6. Module 1 Readiness'!$AM$27="Agree",'6. Module 1 Readiness'!$AN$23="Green"),$J749,IF(AND('6. Module 1 Readiness'!$AM$27="Disagree",'6. Module 1 Readiness'!$AN$23="Green"),$K749,IF('6. Module 1 Readiness'!$AM$27="N/A","",IF('6. Module 1 Readiness'!$AM$27="",""))))))))</f>
        <v/>
      </c>
      <c r="F749" s="602">
        <v>1</v>
      </c>
      <c r="G749" s="602">
        <v>1</v>
      </c>
      <c r="H749" s="602">
        <v>2</v>
      </c>
      <c r="I749" s="602">
        <v>2</v>
      </c>
      <c r="J749" s="602">
        <v>3</v>
      </c>
      <c r="K749" s="602">
        <v>2</v>
      </c>
    </row>
    <row r="750" spans="1:11" ht="15">
      <c r="A750" s="606" t="str">
        <f>IF('6. Module 1 Readiness'!$AM$28="N/A","N/A",IF('6. Module 1 Readiness'!$AM$28="","",IF('6. Module 1 Readiness'!$AM$28="Agree",'4. HIDE Calc Module 2_1'!$C$17,'4. HIDE Calc Module 2_1'!$E$17)))</f>
        <v/>
      </c>
      <c r="B750" s="607" t="str">
        <f t="shared" si="22"/>
        <v/>
      </c>
      <c r="C750" s="607" t="str">
        <f>IF('6. Module 1 Readiness'!$AM$28="N/A","N/A",IF('6. Module 1 Readiness'!$AM$28="","",IF('6. Module 1 Readiness'!$AM$28="Agree",'4. HIDE Calc Module 2_1'!$D$17,'4. HIDE Calc Module 2_1'!$F$17)))</f>
        <v/>
      </c>
      <c r="D750" s="607" t="str">
        <f t="shared" si="23"/>
        <v/>
      </c>
      <c r="E750" s="616" t="str">
        <f>IF(AND('6. Module 1 Readiness'!$AM$28="Agree",'6. Module 1 Readiness'!$AN$23="Red"),$F750,IF(AND('6. Module 1 Readiness'!$AM$28="Disagree",'6. Module 1 Readiness'!$AN$23="Red"),$G750,IF(AND('6. Module 1 Readiness'!$AM$28="Agree",'6. Module 1 Readiness'!$AN$23="Yellow"),$H750,IF(AND('6. Module 1 Readiness'!$AM$28="Disagree",'6. Module 1 Readiness'!$AN$23="Yellow"),$I750,IF(AND('6. Module 1 Readiness'!$AM$28="Agree",'6. Module 1 Readiness'!$AN$23="Green"),$J750,IF(AND('6. Module 1 Readiness'!$AM$28="Disagree",'6. Module 1 Readiness'!$AN$23="Green"),$K750,IF('6. Module 1 Readiness'!$AM$28="N/A","",IF('6. Module 1 Readiness'!$AM$28="",""))))))))</f>
        <v/>
      </c>
      <c r="F750" s="616">
        <v>2</v>
      </c>
      <c r="G750" s="616">
        <v>1</v>
      </c>
      <c r="H750" s="616">
        <v>2</v>
      </c>
      <c r="I750" s="616">
        <v>2</v>
      </c>
      <c r="J750" s="616">
        <v>3</v>
      </c>
      <c r="K750" s="616">
        <v>2</v>
      </c>
    </row>
    <row r="751" spans="1:11" ht="15">
      <c r="A751" s="606" t="str">
        <f>IF('6. Module 1 Readiness'!$AM$29="N/A","N/A",IF('6. Module 1 Readiness'!$AM$29="","",IF('6. Module 1 Readiness'!$AM$29="Agree",'4. HIDE Calc Module 2_1'!$C$18,'4. HIDE Calc Module 2_1'!$E$18)))</f>
        <v/>
      </c>
      <c r="B751" s="607" t="str">
        <f t="shared" si="22"/>
        <v/>
      </c>
      <c r="C751" s="607" t="str">
        <f>IF('6. Module 1 Readiness'!$AM$29="N/A","N/A",IF('6. Module 1 Readiness'!$AM$29="","",IF('6. Module 1 Readiness'!$AM$29="Agree",'4. HIDE Calc Module 2_1'!$D$18,'4. HIDE Calc Module 2_1'!$F$18)))</f>
        <v/>
      </c>
      <c r="D751" s="607" t="str">
        <f t="shared" si="23"/>
        <v/>
      </c>
      <c r="E751" s="616" t="str">
        <f>IF(AND('6. Module 1 Readiness'!$AM$29="Agree",'6. Module 1 Readiness'!$AN$23="Red"),$F751,IF(AND('6. Module 1 Readiness'!$AM$29="Disagree",'6. Module 1 Readiness'!$AN$23="Red"),$G751,IF(AND('6. Module 1 Readiness'!$AM$29="Agree",'6. Module 1 Readiness'!$AN$23="Yellow"),$H751,IF(AND('6. Module 1 Readiness'!$AM$29="Disagree",'6. Module 1 Readiness'!$AN$23="Yellow"),$I751,IF(AND('6. Module 1 Readiness'!$AM$29="Agree",'6. Module 1 Readiness'!$AN$23="Green"),$J751,IF(AND('6. Module 1 Readiness'!$AM$29="Disagree",'6. Module 1 Readiness'!$AN$23="Green"),$K751,IF('6. Module 1 Readiness'!$AM$29="N/A","",IF('6. Module 1 Readiness'!$AM$29="",""))))))))</f>
        <v/>
      </c>
      <c r="F751" s="602">
        <v>1</v>
      </c>
      <c r="G751" s="602">
        <v>1</v>
      </c>
      <c r="H751" s="602">
        <v>2</v>
      </c>
      <c r="I751" s="602">
        <v>1</v>
      </c>
      <c r="J751" s="602">
        <v>3</v>
      </c>
      <c r="K751" s="602">
        <v>2</v>
      </c>
    </row>
    <row r="752" spans="1:11" ht="15">
      <c r="A752" s="606" t="str">
        <f>IF('6. Module 1 Readiness'!$AM$30="N/A","N/A",IF('6. Module 1 Readiness'!$AM$30="","",IF('6. Module 1 Readiness'!$AM$30="Agree",'4. HIDE Calc Module 2_1'!$C$19,'4. HIDE Calc Module 2_1'!$E$19)))</f>
        <v/>
      </c>
      <c r="B752" s="607" t="str">
        <f t="shared" si="22"/>
        <v/>
      </c>
      <c r="C752" s="607" t="str">
        <f>IF('6. Module 1 Readiness'!$AM$30="N/A","N/A",IF('6. Module 1 Readiness'!$AM$30="","",IF('6. Module 1 Readiness'!$AM$30="Agree",'4. HIDE Calc Module 2_1'!$D$19,'4. HIDE Calc Module 2_1'!$F$19)))</f>
        <v/>
      </c>
      <c r="D752" s="607" t="str">
        <f t="shared" si="23"/>
        <v/>
      </c>
      <c r="E752" s="616" t="str">
        <f>IF(AND('6. Module 1 Readiness'!$AM$30="Agree",'6. Module 1 Readiness'!$AN$23="Red"),$F752,IF(AND('6. Module 1 Readiness'!$AM$30="Disagree",'6. Module 1 Readiness'!$AN$23="Red"),$G752,IF(AND('6. Module 1 Readiness'!$AM$30="Agree",'6. Module 1 Readiness'!$AN$23="Yellow"),$H752,IF(AND('6. Module 1 Readiness'!$AM$30="Disagree",'6. Module 1 Readiness'!$AN$23="Yellow"),$I752,IF(AND('6. Module 1 Readiness'!$AM$30="Agree",'6. Module 1 Readiness'!$AN$23="Green"),$J752,IF(AND('6. Module 1 Readiness'!$AM$30="Disagree",'6. Module 1 Readiness'!$AN$23="Green"),$K752,IF('6. Module 1 Readiness'!$AM$30="N/A","",IF('6. Module 1 Readiness'!$AM$30="",""))))))))</f>
        <v/>
      </c>
      <c r="F752" s="616">
        <v>1</v>
      </c>
      <c r="G752" s="616">
        <v>1</v>
      </c>
      <c r="H752" s="616">
        <v>2</v>
      </c>
      <c r="I752" s="616">
        <v>1</v>
      </c>
      <c r="J752" s="616">
        <v>3</v>
      </c>
      <c r="K752" s="616">
        <v>2</v>
      </c>
    </row>
    <row r="753" spans="1:11" ht="15">
      <c r="A753" s="91"/>
      <c r="B753" s="91"/>
      <c r="C753" s="93"/>
      <c r="D753" s="91"/>
      <c r="E753" s="92"/>
      <c r="F753" s="91"/>
      <c r="G753" s="91"/>
      <c r="H753" s="91"/>
      <c r="I753" s="91"/>
      <c r="J753" s="91"/>
      <c r="K753" s="91"/>
    </row>
    <row r="754" spans="1:11" ht="15.75">
      <c r="A754" s="593" t="s">
        <v>42</v>
      </c>
      <c r="B754" s="593" t="s">
        <v>43</v>
      </c>
      <c r="C754" s="594" t="s">
        <v>42</v>
      </c>
      <c r="D754" s="593" t="s">
        <v>44</v>
      </c>
      <c r="E754" s="610"/>
      <c r="F754" s="610"/>
      <c r="G754" s="610"/>
      <c r="H754" s="610"/>
      <c r="I754" s="610"/>
      <c r="J754" s="610"/>
      <c r="K754" s="610"/>
    </row>
    <row r="755" spans="1:11" ht="15">
      <c r="A755" s="606" t="str">
        <f>IF('6. Module 1 Readiness'!$AM$33="N/A","N/A",IF('6. Module 1 Readiness'!$AM$33="","",IF('6. Module 1 Readiness'!$AM$33="Agree",'4. HIDE Calc Module 2_1'!$C$21,'4. HIDE Calc Module 2_1'!$E$21)))</f>
        <v/>
      </c>
      <c r="B755" s="607" t="str">
        <f>IF(A755=0,"",A755)</f>
        <v/>
      </c>
      <c r="C755" s="607" t="str">
        <f>IF('6. Module 1 Readiness'!$AM$33="N/A","N/A",IF('6. Module 1 Readiness'!$AM$33="","",IF('6. Module 1 Readiness'!$AM$33="Agree",'4. HIDE Calc Module 2_1'!$D$21,'4. HIDE Calc Module 2_1'!$F$21)))</f>
        <v/>
      </c>
      <c r="D755" s="607" t="str">
        <f>IF(C755=0,"",C755)</f>
        <v/>
      </c>
      <c r="E755" s="616" t="str">
        <f>IF(AND('6. Module 1 Readiness'!$AM$33="Agree",'6. Module 1 Readiness'!$AN$23="Red"),$F755,IF(AND('6. Module 1 Readiness'!$AM$33="Disagree",'6. Module 1 Readiness'!$AN$23="Red"),$G755,IF(AND('6. Module 1 Readiness'!$AM$33="Agree",'6. Module 1 Readiness'!$AN$23="Yellow"),$H755,IF(AND('6. Module 1 Readiness'!$AM$33="Disagree",'6. Module 1 Readiness'!$AN$23="Yellow"),$I755,IF(AND('6. Module 1 Readiness'!$AM$33="Agree",'6. Module 1 Readiness'!$AN$23="Green"),$J755,IF(AND('6. Module 1 Readiness'!$AM$33="Disagree",'6. Module 1 Readiness'!$AN$23="Green"),$K755,IF('6. Module 1 Readiness'!$AM$33="N/A","",IF('6. Module 1 Readiness'!$AM$33="",""))))))))</f>
        <v/>
      </c>
      <c r="F755" s="602">
        <v>2</v>
      </c>
      <c r="G755" s="602">
        <v>1</v>
      </c>
      <c r="H755" s="602">
        <v>3</v>
      </c>
      <c r="I755" s="602">
        <v>1</v>
      </c>
      <c r="J755" s="602">
        <v>3</v>
      </c>
      <c r="K755" s="602">
        <v>2</v>
      </c>
    </row>
    <row r="756" spans="1:11" ht="15">
      <c r="A756" s="606" t="str">
        <f>IF('6. Module 1 Readiness'!$AM$34="N/A","N/A",IF('6. Module 1 Readiness'!$AM$34="","",IF('6. Module 1 Readiness'!$AM$33="Agree",'4. HIDE Calc Module 2_1'!$C$22,'4. HIDE Calc Module 2_1'!$E$22)))</f>
        <v/>
      </c>
      <c r="B756" s="607" t="str">
        <f>IF(A756=0,"",A756)</f>
        <v/>
      </c>
      <c r="C756" s="607" t="str">
        <f>IF('6. Module 1 Readiness'!$AM$34="N/A","N/A",IF('6. Module 1 Readiness'!$AM$34="","",IF('6. Module 1 Readiness'!$AM$34="Agree",'4. HIDE Calc Module 2_1'!$D$22,'4. HIDE Calc Module 2_1'!$F$22)))</f>
        <v/>
      </c>
      <c r="D756" s="607" t="str">
        <f>IF(C756=0,"",C756)</f>
        <v/>
      </c>
      <c r="E756" s="616" t="str">
        <f>IF(AND('6. Module 1 Readiness'!$AM$34="Agree",'6. Module 1 Readiness'!$AN$23="Red"),$F756,IF(AND('6. Module 1 Readiness'!$AM$34="Disagree",'6. Module 1 Readiness'!$AN$23="Red"),$G756,IF(AND('6. Module 1 Readiness'!$AM$34="Agree",'6. Module 1 Readiness'!$AN$23="Yellow"),$H756,IF(AND('6. Module 1 Readiness'!$AM$34="Disagree",'6. Module 1 Readiness'!$AN$23="Yellow"),$I756,IF(AND('6. Module 1 Readiness'!$AM$34="Agree",'6. Module 1 Readiness'!$AN$23="Green"),$J756,IF(AND('6. Module 1 Readiness'!$AM$34="Disagree",'6. Module 1 Readiness'!$AN$23="Green"),$K756,IF('6. Module 1 Readiness'!$AM$34="N/A","",IF('6. Module 1 Readiness'!$AM$34="",""))))))))</f>
        <v/>
      </c>
      <c r="F756" s="602">
        <v>2</v>
      </c>
      <c r="G756" s="602">
        <v>1</v>
      </c>
      <c r="H756" s="602">
        <v>2</v>
      </c>
      <c r="I756" s="602">
        <v>2</v>
      </c>
      <c r="J756" s="602">
        <v>2</v>
      </c>
      <c r="K756" s="602">
        <v>3</v>
      </c>
    </row>
    <row r="757" spans="1:11" ht="15">
      <c r="A757" s="606" t="str">
        <f>IF('6. Module 1 Readiness'!$AM$35="N/A","N/A",IF('6. Module 1 Readiness'!$AM$35="","",IF('6. Module 1 Readiness'!$AM$33="Agree",'4. HIDE Calc Module 2_1'!$C$23,'4. HIDE Calc Module 2_1'!$E$23)))</f>
        <v/>
      </c>
      <c r="B757" s="607" t="str">
        <f>IF(A757=0,"",A757)</f>
        <v/>
      </c>
      <c r="C757" s="607" t="str">
        <f>IF('6. Module 1 Readiness'!$AM$35="N/A","N/A",IF('6. Module 1 Readiness'!$AM$35="","",IF('6. Module 1 Readiness'!$AM$35="Agree",'4. HIDE Calc Module 2_1'!$D$23,'4. HIDE Calc Module 2_1'!$F$23)))</f>
        <v/>
      </c>
      <c r="D757" s="607" t="str">
        <f>IF(C757=0,"",C757)</f>
        <v/>
      </c>
      <c r="E757" s="616" t="str">
        <f>IF(AND('6. Module 1 Readiness'!$AM$35="Agree",'6. Module 1 Readiness'!$AN$23="Red"),$F757,IF(AND('6. Module 1 Readiness'!$AM$35="Disagree",'6. Module 1 Readiness'!$AN$23="Red"),$G757,IF(AND('6. Module 1 Readiness'!$AM$35="Agree",'6. Module 1 Readiness'!$AN$23="Yellow"),$H757,IF(AND('6. Module 1 Readiness'!$AM$35="Disagree",'6. Module 1 Readiness'!$AN$23="Yellow"),$I757,IF(AND('6. Module 1 Readiness'!$AM$35="Agree",'6. Module 1 Readiness'!$AN$23="Green"),$J757,IF(AND('6. Module 1 Readiness'!$AM$35="Disagree",'6. Module 1 Readiness'!$AN$23="Green"),$K757,IF('6. Module 1 Readiness'!$AM$35="N/A","",IF('6. Module 1 Readiness'!$AM$35="",""))))))))</f>
        <v/>
      </c>
      <c r="F757" s="602">
        <v>2</v>
      </c>
      <c r="G757" s="602">
        <v>1</v>
      </c>
      <c r="H757" s="602">
        <v>2</v>
      </c>
      <c r="I757" s="602">
        <v>1</v>
      </c>
      <c r="J757" s="602">
        <v>2</v>
      </c>
      <c r="K757" s="602">
        <v>1</v>
      </c>
    </row>
    <row r="758" spans="1:11" ht="15">
      <c r="A758" s="606" t="str">
        <f>IF('6. Module 1 Readiness'!$AM$36="N/A","N/A",IF('6. Module 1 Readiness'!$AM$36="","",IF('6. Module 1 Readiness'!$AM$33="Agree",'4. HIDE Calc Module 2_1'!$C$24,'4. HIDE Calc Module 2_1'!$E$24)))</f>
        <v/>
      </c>
      <c r="B758" s="607" t="str">
        <f>IF(A758=0,"",A758)</f>
        <v/>
      </c>
      <c r="C758" s="607" t="str">
        <f>IF('6. Module 1 Readiness'!$AM$36="N/A","N/A",IF('6. Module 1 Readiness'!$AM$36="","",IF('6. Module 1 Readiness'!$AM$36="Agree",'4. HIDE Calc Module 2_1'!$D$24,'4. HIDE Calc Module 2_1'!$F$24)))</f>
        <v/>
      </c>
      <c r="D758" s="607" t="str">
        <f>IF(C758=0,"",C758)</f>
        <v/>
      </c>
      <c r="E758" s="616" t="str">
        <f>IF(AND('6. Module 1 Readiness'!$AM$36="Agree",'6. Module 1 Readiness'!$AN$23="Red"),$F758,IF(AND('6. Module 1 Readiness'!$AM$36="Disagree",'6. Module 1 Readiness'!$AN$23="Red"),$G758,IF(AND('6. Module 1 Readiness'!$AM$36="Agree",'6. Module 1 Readiness'!$AN$23="Yellow"),$H758,IF(AND('6. Module 1 Readiness'!$AM$36="Disagree",'6. Module 1 Readiness'!$AN$23="Yellow"),$I758,IF(AND('6. Module 1 Readiness'!$AM$36="Agree",'6. Module 1 Readiness'!$AN$23="Green"),$J758,IF(AND('6. Module 1 Readiness'!$AM$36="Disagree",'6. Module 1 Readiness'!$AN$23="Green"),$K758,IF('6. Module 1 Readiness'!$AM$36="N/A","",IF('6. Module 1 Readiness'!$AM$36="",""))))))))</f>
        <v/>
      </c>
      <c r="F758" s="616">
        <v>2</v>
      </c>
      <c r="G758" s="616">
        <v>1</v>
      </c>
      <c r="H758" s="616">
        <v>3</v>
      </c>
      <c r="I758" s="616">
        <v>1</v>
      </c>
      <c r="J758" s="616">
        <v>3</v>
      </c>
      <c r="K758" s="616">
        <v>2</v>
      </c>
    </row>
    <row r="759" spans="1:11" ht="15">
      <c r="A759" s="95"/>
      <c r="B759" s="94"/>
      <c r="C759" s="94"/>
      <c r="D759" s="94"/>
      <c r="E759" s="92"/>
      <c r="F759" s="92"/>
      <c r="G759" s="92"/>
      <c r="H759" s="92"/>
      <c r="I759" s="92"/>
      <c r="J759" s="92"/>
      <c r="K759" s="92"/>
    </row>
    <row r="760" spans="1:11" ht="15.75">
      <c r="A760" s="593" t="s">
        <v>42</v>
      </c>
      <c r="B760" s="593" t="s">
        <v>43</v>
      </c>
      <c r="C760" s="594" t="s">
        <v>42</v>
      </c>
      <c r="D760" s="593" t="s">
        <v>44</v>
      </c>
      <c r="E760" s="610"/>
      <c r="F760" s="610"/>
      <c r="G760" s="610"/>
      <c r="H760" s="610"/>
      <c r="I760" s="610"/>
      <c r="J760" s="610"/>
      <c r="K760" s="610"/>
    </row>
    <row r="761" spans="1:11" ht="15">
      <c r="A761" s="606" t="str">
        <f>IF('6. Module 1 Readiness'!$AM$39="N/A","N/A",IF('6. Module 1 Readiness'!$AM$39="","",IF('6. Module 1 Readiness'!$AM$33="Agree",'4. HIDE Calc Module 2_1'!$C$26,'4. HIDE Calc Module 2_1'!$E$26)))</f>
        <v/>
      </c>
      <c r="B761" s="607" t="str">
        <f>IF(A761=0,"",A761)</f>
        <v/>
      </c>
      <c r="C761" s="607" t="str">
        <f>IF('6. Module 1 Readiness'!$AM$39="N/A","N/A",IF('6. Module 1 Readiness'!$AM$39="","",IF('6. Module 1 Readiness'!$AM$39="Agree",'4. HIDE Calc Module 2_1'!$D$26,'4. HIDE Calc Module 2_1'!$F$26)))</f>
        <v/>
      </c>
      <c r="D761" s="607" t="str">
        <f>IF(C761=0,"",C761)</f>
        <v/>
      </c>
      <c r="E761" s="616" t="str">
        <f>IF(AND('6. Module 1 Readiness'!$AM$39="Agree",'6. Module 1 Readiness'!$AN$23="Red"),$F761,IF(AND('6. Module 1 Readiness'!$AM$39="Disagree",'6. Module 1 Readiness'!$AN$23="Red"),$G761,IF(AND('6. Module 1 Readiness'!$AM$39="Agree",'6. Module 1 Readiness'!$AN$23="Yellow"),$H761,IF(AND('6. Module 1 Readiness'!$AM$39="Disagree",'6. Module 1 Readiness'!$AN$23="Yellow"),$I761,IF(AND('6. Module 1 Readiness'!$AM$39="Agree",'6. Module 1 Readiness'!$AN$23="Green"),$J761,IF(AND('6. Module 1 Readiness'!$AM$39="Disagree",'6. Module 1 Readiness'!$AN$23="Green"),$K761,IF('6. Module 1 Readiness'!$AM$39="N/A","",IF('6. Module 1 Readiness'!$AM$39="",""))))))))</f>
        <v/>
      </c>
      <c r="F761" s="602">
        <v>1</v>
      </c>
      <c r="G761" s="602">
        <v>2</v>
      </c>
      <c r="H761" s="602">
        <v>2</v>
      </c>
      <c r="I761" s="602">
        <v>3</v>
      </c>
      <c r="J761" s="602">
        <v>3</v>
      </c>
      <c r="K761" s="602">
        <v>2</v>
      </c>
    </row>
    <row r="762" spans="1:11" ht="15">
      <c r="A762" s="606" t="str">
        <f>IF('6. Module 1 Readiness'!$AM$40="N/A","N/A",IF('6. Module 1 Readiness'!$AM$40="","",IF('6. Module 1 Readiness'!$AM$33="Agree",'4. HIDE Calc Module 2_1'!$C$27,'4. HIDE Calc Module 2_1'!$E$27)))</f>
        <v/>
      </c>
      <c r="B762" s="607" t="str">
        <f>IF(A762=0,"",A762)</f>
        <v/>
      </c>
      <c r="C762" s="607" t="str">
        <f>IF('6. Module 1 Readiness'!$AM$40="N/A","N/A",IF('6. Module 1 Readiness'!$AM$40="","",IF('6. Module 1 Readiness'!$AM$40="Agree",'4. HIDE Calc Module 2_1'!$D$27,'4. HIDE Calc Module 2_1'!$F$27)))</f>
        <v/>
      </c>
      <c r="D762" s="607" t="str">
        <f>IF(C762=0,"",C762)</f>
        <v/>
      </c>
      <c r="E762" s="616" t="str">
        <f>IF(AND('6. Module 1 Readiness'!$AM$40="Agree",'6. Module 1 Readiness'!$AN$23="Red"),$F762,IF(AND('6. Module 1 Readiness'!$AM$40="Disagree",'6. Module 1 Readiness'!$AN$23="Red"),$G762,IF(AND('6. Module 1 Readiness'!$AM$40="Agree",'6. Module 1 Readiness'!$AN$23="Yellow"),$H762,IF(AND('6. Module 1 Readiness'!$AM$40="Disagree",'6. Module 1 Readiness'!$AN$23="Yellow"),$I762,IF(AND('6. Module 1 Readiness'!$AM$40="Agree",'6. Module 1 Readiness'!$AN$23="Green"),$J762,IF(AND('6. Module 1 Readiness'!$AM$40="Disagree",'6. Module 1 Readiness'!$AN$23="Green"),$K762,IF('6. Module 1 Readiness'!$AM$40="N/A","",IF('6. Module 1 Readiness'!$AM$40="",""))))))))</f>
        <v/>
      </c>
      <c r="F762" s="616">
        <v>1</v>
      </c>
      <c r="G762" s="616">
        <v>2</v>
      </c>
      <c r="H762" s="616">
        <v>2</v>
      </c>
      <c r="I762" s="616">
        <v>3</v>
      </c>
      <c r="J762" s="616">
        <v>3</v>
      </c>
      <c r="K762" s="616">
        <v>2</v>
      </c>
    </row>
    <row r="763" spans="1:11" ht="15">
      <c r="A763" s="606" t="str">
        <f>IF('6. Module 1 Readiness'!$AM$41="N/A","N/A",IF('6. Module 1 Readiness'!$AM$41="","",IF('6. Module 1 Readiness'!$AM$33="Agree",'4. HIDE Calc Module 2_1'!$C$28,'4. HIDE Calc Module 2_1'!$E$28)))</f>
        <v/>
      </c>
      <c r="B763" s="607" t="str">
        <f>IF(A763=0,"",A763)</f>
        <v/>
      </c>
      <c r="C763" s="607" t="str">
        <f>IF('6. Module 1 Readiness'!$AM$41="N/A","N/A",IF('6. Module 1 Readiness'!$AM$41="","",IF('6. Module 1 Readiness'!$AM$41="Agree",'4. HIDE Calc Module 2_1'!$D$28,'4. HIDE Calc Module 2_1'!$F$28)))</f>
        <v/>
      </c>
      <c r="D763" s="607" t="str">
        <f>IF(C763=0,"",C763)</f>
        <v/>
      </c>
      <c r="E763" s="616" t="str">
        <f>IF(AND('6. Module 1 Readiness'!$AM$41="Agree",'6. Module 1 Readiness'!$AN$23="Red"),$F763,IF(AND('6. Module 1 Readiness'!$AM$41="Disagree",'6. Module 1 Readiness'!$AN$23="Red"),$G763,IF(AND('6. Module 1 Readiness'!$AM$41="Agree",'6. Module 1 Readiness'!$AN$23="Yellow"),$H763,IF(AND('6. Module 1 Readiness'!$AM$41="Disagree",'6. Module 1 Readiness'!$AN$23="Yellow"),$I763,IF(AND('6. Module 1 Readiness'!$AM$41="Agree",'6. Module 1 Readiness'!$AN$23="Green"),$J763,IF(AND('6. Module 1 Readiness'!$AM$41="Disagree",'6. Module 1 Readiness'!$AN$23="Green"),$K763,IF('6. Module 1 Readiness'!$AM$41="N/A","",IF('6. Module 1 Readiness'!$AM$41="",""))))))))</f>
        <v/>
      </c>
      <c r="F763" s="602">
        <v>2</v>
      </c>
      <c r="G763" s="602">
        <v>1</v>
      </c>
      <c r="H763" s="602">
        <v>3</v>
      </c>
      <c r="I763" s="602">
        <v>3</v>
      </c>
      <c r="J763" s="602">
        <v>3</v>
      </c>
      <c r="K763" s="602">
        <v>2</v>
      </c>
    </row>
    <row r="764" spans="1:11" ht="15">
      <c r="A764" s="606" t="str">
        <f>IF('6. Module 1 Readiness'!$AM$42="N/A","N/A",IF('6. Module 1 Readiness'!$AM$42="","",IF('6. Module 1 Readiness'!$AM$33="Agree",'4. HIDE Calc Module 2_1'!$C$29,'4. HIDE Calc Module 2_1'!$E$29)))</f>
        <v/>
      </c>
      <c r="B764" s="607" t="str">
        <f>IF(A764=0,"",A764)</f>
        <v/>
      </c>
      <c r="C764" s="607" t="str">
        <f>IF('6. Module 1 Readiness'!$AM$42="N/A","N/A",IF('6. Module 1 Readiness'!$AM$42="","",IF('6. Module 1 Readiness'!$AM$42="Agree",'4. HIDE Calc Module 2_1'!$D$29,'4. HIDE Calc Module 2_1'!$F$29)))</f>
        <v/>
      </c>
      <c r="D764" s="607" t="str">
        <f>IF(C764=0,"",C764)</f>
        <v/>
      </c>
      <c r="E764" s="616" t="str">
        <f>IF(AND('6. Module 1 Readiness'!$AM$42="Agree",'6. Module 1 Readiness'!$AN$23="Red"),$F764,IF(AND('6. Module 1 Readiness'!$AM$42="Disagree",'6. Module 1 Readiness'!$AN$23="Red"),$G764,IF(AND('6. Module 1 Readiness'!$AM$42="Agree",'6. Module 1 Readiness'!$AN$23="Yellow"),$H764,IF(AND('6. Module 1 Readiness'!$AM$42="Disagree",'6. Module 1 Readiness'!$AN$23="Yellow"),$I764,IF(AND('6. Module 1 Readiness'!$AM$42="Agree",'6. Module 1 Readiness'!$AN$23="Green"),$J764,IF(AND('6. Module 1 Readiness'!$AM$42="Disagree",'6. Module 1 Readiness'!$AN$23="Green"),$K764,IF('6. Module 1 Readiness'!$AM$42="N/A","",IF('6. Module 1 Readiness'!$AM$42="",""))))))))</f>
        <v/>
      </c>
      <c r="F764" s="616">
        <v>1</v>
      </c>
      <c r="G764" s="616">
        <v>2</v>
      </c>
      <c r="H764" s="616">
        <v>1</v>
      </c>
      <c r="I764" s="616">
        <v>2</v>
      </c>
      <c r="J764" s="616">
        <v>1</v>
      </c>
      <c r="K764" s="616">
        <v>3</v>
      </c>
    </row>
    <row r="765" spans="1:11" ht="15">
      <c r="A765" s="606" t="str">
        <f>IF('6. Module 1 Readiness'!$AM$43="N/A","N/A",IF('6. Module 1 Readiness'!$AM$43="","",IF('6. Module 1 Readiness'!$AM$33="Agree",'4. HIDE Calc Module 2_1'!$C$30,'4. HIDE Calc Module 2_1'!$E$30)))</f>
        <v/>
      </c>
      <c r="B765" s="607" t="str">
        <f>IF(A765=0,"",A765)</f>
        <v/>
      </c>
      <c r="C765" s="607" t="str">
        <f>IF('6. Module 1 Readiness'!$AM$43="N/A","N/A",IF('6. Module 1 Readiness'!$AM$43="","",IF('6. Module 1 Readiness'!$AM$43="Agree",'4. HIDE Calc Module 2_1'!$D$30,'4. HIDE Calc Module 2_1'!$F$30)))</f>
        <v/>
      </c>
      <c r="D765" s="607" t="str">
        <f>IF(C765=0,"",C765)</f>
        <v/>
      </c>
      <c r="E765" s="616" t="str">
        <f>IF(AND('6. Module 1 Readiness'!$AM$43="Agree",'6. Module 1 Readiness'!$AN$23="Red"),$F765,IF(AND('6. Module 1 Readiness'!$AM$43="Disagree",'6. Module 1 Readiness'!$AN$23="Red"),$G765,IF(AND('6. Module 1 Readiness'!$AM$43="Agree",'6. Module 1 Readiness'!$AN$23="Yellow"),$H765,IF(AND('6. Module 1 Readiness'!$AM$43="Disagree",'6. Module 1 Readiness'!$AN$23="Yellow"),$I765,IF(AND('6. Module 1 Readiness'!$AM$43="Agree",'6. Module 1 Readiness'!$AN$23="Green"),$J765,IF(AND('6. Module 1 Readiness'!$AM$43="Disagree",'6. Module 1 Readiness'!$AN$23="Green"),$K765,IF('6. Module 1 Readiness'!$AM$43="N/A","",IF('6. Module 1 Readiness'!$AM$43="",""))))))))</f>
        <v/>
      </c>
      <c r="F765" s="602">
        <v>2</v>
      </c>
      <c r="G765" s="602">
        <v>2</v>
      </c>
      <c r="H765" s="602">
        <v>2</v>
      </c>
      <c r="I765" s="602">
        <v>3</v>
      </c>
      <c r="J765" s="602">
        <v>3</v>
      </c>
      <c r="K765" s="602">
        <v>3</v>
      </c>
    </row>
    <row r="766" spans="1:11" ht="15">
      <c r="A766" s="91"/>
      <c r="B766" s="91"/>
      <c r="C766" s="93"/>
      <c r="D766" s="91"/>
      <c r="E766" s="92"/>
      <c r="F766" s="91"/>
      <c r="G766" s="91"/>
      <c r="H766" s="91"/>
      <c r="I766" s="91"/>
      <c r="J766" s="91"/>
      <c r="K766" s="91"/>
    </row>
    <row r="767" spans="1:11" ht="15.75">
      <c r="A767" s="593" t="s">
        <v>42</v>
      </c>
      <c r="B767" s="593" t="s">
        <v>43</v>
      </c>
      <c r="C767" s="594" t="s">
        <v>42</v>
      </c>
      <c r="D767" s="593" t="s">
        <v>44</v>
      </c>
      <c r="E767" s="610"/>
      <c r="F767" s="610"/>
      <c r="G767" s="610"/>
      <c r="H767" s="610"/>
      <c r="I767" s="610"/>
      <c r="J767" s="610"/>
      <c r="K767" s="610"/>
    </row>
    <row r="768" spans="1:11" ht="15">
      <c r="A768" s="606" t="str">
        <f>IF('6. Module 1 Readiness'!$AM$46="N/A","N/A",IF('6. Module 1 Readiness'!$AM$46="","",IF('6. Module 1 Readiness'!$AM$46="Agree",'4. HIDE Calc Module 2_1'!$C$32,'4. HIDE Calc Module 2_1'!$E$32)))</f>
        <v/>
      </c>
      <c r="B768" s="607" t="str">
        <f>IF(A768=0,"",A768)</f>
        <v/>
      </c>
      <c r="C768" s="607" t="str">
        <f>IF('6. Module 1 Readiness'!$AM$46="N/A","N/A",IF('6. Module 1 Readiness'!$AM$46="","",IF('6. Module 1 Readiness'!$AM$46="Agree",'4. HIDE Calc Module 2_1'!$D$32,'4. HIDE Calc Module 2_1'!$F$32)))</f>
        <v/>
      </c>
      <c r="D768" s="607" t="str">
        <f>IF(C768=0,"",C768)</f>
        <v/>
      </c>
      <c r="E768" s="616" t="str">
        <f>IF(AND('6. Module 1 Readiness'!$AM$46="Agree",'6. Module 1 Readiness'!$AN$23="Red"),$F768,IF(AND('6. Module 1 Readiness'!$AM$46="Disagree",'6. Module 1 Readiness'!$AN$23="Red"),$G768,IF(AND('6. Module 1 Readiness'!$AM$46="Agree",'6. Module 1 Readiness'!$AN$23="Yellow"),$H768,IF(AND('6. Module 1 Readiness'!$AM$46="Disagree",'6. Module 1 Readiness'!$AN$23="Yellow"),$I768,IF(AND('6. Module 1 Readiness'!$AM$46="Agree",'6. Module 1 Readiness'!$AN$23="Green"),$J768,IF(AND('6. Module 1 Readiness'!$AM$46="Disagree",'6. Module 1 Readiness'!$AN$23="Green"),$K768,IF('6. Module 1 Readiness'!$AM$46="N/A","",IF('6. Module 1 Readiness'!$AM$46="",""))))))))</f>
        <v/>
      </c>
      <c r="F768" s="616">
        <v>1</v>
      </c>
      <c r="G768" s="616">
        <v>1</v>
      </c>
      <c r="H768" s="616">
        <v>2</v>
      </c>
      <c r="I768" s="616">
        <v>1</v>
      </c>
      <c r="J768" s="616">
        <v>3</v>
      </c>
      <c r="K768" s="616">
        <v>2</v>
      </c>
    </row>
    <row r="769" spans="1:11" ht="15">
      <c r="A769" s="606" t="str">
        <f>IF('6. Module 1 Readiness'!$AM$47="N/A","N/A",IF('6. Module 1 Readiness'!$AM$47="","",IF('6. Module 1 Readiness'!$AM$47="Agree",'4. HIDE Calc Module 2_1'!$C$33,'4. HIDE Calc Module 2_1'!$E$33)))</f>
        <v/>
      </c>
      <c r="B769" s="607" t="str">
        <f t="shared" ref="B769:B772" si="24">IF(A769=0,"",A769)</f>
        <v/>
      </c>
      <c r="C769" s="607" t="str">
        <f>IF('6. Module 1 Readiness'!$AM$47="N/A","N/A",IF('6. Module 1 Readiness'!$AM$47="","",IF('6. Module 1 Readiness'!$AM$47="Agree",'4. HIDE Calc Module 2_1'!$D$33,'4. HIDE Calc Module 2_1'!$F$33)))</f>
        <v/>
      </c>
      <c r="D769" s="607" t="str">
        <f>IF(C769=0,"",C769)</f>
        <v/>
      </c>
      <c r="E769" s="616" t="str">
        <f>IF(AND('6. Module 1 Readiness'!$AM$47="Agree",'6. Module 1 Readiness'!$AN$23="Red"),$F769,IF(AND('6. Module 1 Readiness'!$AM$47="Disagree",'6. Module 1 Readiness'!$AN$23="Red"),$G769,IF(AND('6. Module 1 Readiness'!$AM$47="Agree",'6. Module 1 Readiness'!$AN$23="Yellow"),$H769,IF(AND('6. Module 1 Readiness'!$AM$47="Disagree",'6. Module 1 Readiness'!$AN$23="Yellow"),$I769,IF(AND('6. Module 1 Readiness'!$AM$47="Agree",'6. Module 1 Readiness'!$AN$23="Green"),$J769,IF(AND('6. Module 1 Readiness'!$AM$47="Disagree",'6. Module 1 Readiness'!$AN$23="Green"),$K769,IF('6. Module 1 Readiness'!$AM$47="N/A","",IF('6. Module 1 Readiness'!$AM$47="",""))))))))</f>
        <v/>
      </c>
      <c r="F769" s="602">
        <v>2</v>
      </c>
      <c r="G769" s="602">
        <v>1</v>
      </c>
      <c r="H769" s="602">
        <v>2</v>
      </c>
      <c r="I769" s="602">
        <v>1</v>
      </c>
      <c r="J769" s="602">
        <v>3</v>
      </c>
      <c r="K769" s="602">
        <v>2</v>
      </c>
    </row>
    <row r="770" spans="1:11" ht="15">
      <c r="A770" s="606" t="str">
        <f>IF('6. Module 1 Readiness'!$AM$48="N/A","N/A",IF('6. Module 1 Readiness'!$AM$48="","",IF('6. Module 1 Readiness'!$AM$48="Agree",'4. HIDE Calc Module 2_1'!$C$34,'4. HIDE Calc Module 2_1'!$E$34)))</f>
        <v/>
      </c>
      <c r="B770" s="607" t="str">
        <f t="shared" si="24"/>
        <v/>
      </c>
      <c r="C770" s="607" t="str">
        <f>IF('6. Module 1 Readiness'!$AM$48="N/A","N/A",IF('6. Module 1 Readiness'!$AM$48="","",IF('6. Module 1 Readiness'!$AM$48="Agree",'4. HIDE Calc Module 2_1'!$D$34,'4. HIDE Calc Module 2_1'!$F$34)))</f>
        <v/>
      </c>
      <c r="D770" s="607" t="str">
        <f>IF(C770=0,"",C770)</f>
        <v/>
      </c>
      <c r="E770" s="616" t="str">
        <f>IF(AND('6. Module 1 Readiness'!$AM$48="Agree",'6. Module 1 Readiness'!$AN$23="Red"),$F770,IF(AND('6. Module 1 Readiness'!$AM$48="Disagree",'6. Module 1 Readiness'!$AN$23="Red"),$G770,IF(AND('6. Module 1 Readiness'!$AM$48="Agree",'6. Module 1 Readiness'!$AN$23="Yellow"),$H770,IF(AND('6. Module 1 Readiness'!$AM$48="Disagree",'6. Module 1 Readiness'!$AN$23="Yellow"),$I770,IF(AND('6. Module 1 Readiness'!$AM$48="Agree",'6. Module 1 Readiness'!$AN$23="Green"),$J770,IF(AND('6. Module 1 Readiness'!$AM$48="Disagree",'6. Module 1 Readiness'!$AN$23="Green"),$K770,IF('6. Module 1 Readiness'!$AM$48="N/A","",IF('6. Module 1 Readiness'!$AM$48="",""))))))))</f>
        <v/>
      </c>
      <c r="F770" s="616">
        <v>2</v>
      </c>
      <c r="G770" s="616">
        <v>1</v>
      </c>
      <c r="H770" s="616">
        <v>3</v>
      </c>
      <c r="I770" s="616">
        <v>1</v>
      </c>
      <c r="J770" s="616">
        <v>3</v>
      </c>
      <c r="K770" s="616">
        <v>1</v>
      </c>
    </row>
    <row r="771" spans="1:11" ht="15">
      <c r="A771" s="606" t="str">
        <f>IF('6. Module 1 Readiness'!$AM$49="N/A","N/A",IF('6. Module 1 Readiness'!$AM$49="","",IF('6. Module 1 Readiness'!$AM$49="Agree",'4. HIDE Calc Module 2_1'!$C$35,'4. HIDE Calc Module 2_1'!$E$35)))</f>
        <v/>
      </c>
      <c r="B771" s="607" t="str">
        <f t="shared" si="24"/>
        <v/>
      </c>
      <c r="C771" s="607" t="str">
        <f>IF('6. Module 1 Readiness'!$AM$49="N/A","N/A",IF('6. Module 1 Readiness'!$AM$49="","",IF('6. Module 1 Readiness'!$AM$49="Agree",'4. HIDE Calc Module 2_1'!$D$35,'4. HIDE Calc Module 2_1'!$F$35)))</f>
        <v/>
      </c>
      <c r="D771" s="607" t="str">
        <f>IF(C771=0,"",C771)</f>
        <v/>
      </c>
      <c r="E771" s="616" t="str">
        <f>IF(AND('6. Module 1 Readiness'!$AM$49="Agree",'6. Module 1 Readiness'!$AN$23="Red"),$F771,IF(AND('6. Module 1 Readiness'!$AM$49="Disagree",'6. Module 1 Readiness'!$AN$23="Red"),$G771,IF(AND('6. Module 1 Readiness'!$AM$49="Agree",'6. Module 1 Readiness'!$AN$23="Yellow"),$H771,IF(AND('6. Module 1 Readiness'!$AM$49="Disagree",'6. Module 1 Readiness'!$AN$23="Yellow"),$I771,IF(AND('6. Module 1 Readiness'!$AM$49="Agree",'6. Module 1 Readiness'!$AN$23="Green"),$J771,IF(AND('6. Module 1 Readiness'!$AM$49="Disagree",'6. Module 1 Readiness'!$AN$23="Green"),$K771,IF('6. Module 1 Readiness'!$AM$49="N/A","",IF('6. Module 1 Readiness'!$AM$49="",""))))))))</f>
        <v/>
      </c>
      <c r="F771" s="602">
        <v>1</v>
      </c>
      <c r="G771" s="602">
        <v>2</v>
      </c>
      <c r="H771" s="602">
        <v>1</v>
      </c>
      <c r="I771" s="602">
        <v>3</v>
      </c>
      <c r="J771" s="602">
        <v>1</v>
      </c>
      <c r="K771" s="602">
        <v>3</v>
      </c>
    </row>
    <row r="772" spans="1:11" ht="15">
      <c r="A772" s="606" t="str">
        <f>IF('6. Module 1 Readiness'!$AM$50="N/A","N/A",IF('6. Module 1 Readiness'!$AM$50="","",IF('6. Module 1 Readiness'!$AM$50="Agree",'4. HIDE Calc Module 2_1'!$C$36,'4. HIDE Calc Module 2_1'!$E$36)))</f>
        <v/>
      </c>
      <c r="B772" s="607" t="str">
        <f t="shared" si="24"/>
        <v/>
      </c>
      <c r="C772" s="607" t="str">
        <f>IF('6. Module 1 Readiness'!$AM$50="N/A","N/A",IF('6. Module 1 Readiness'!$AM$50="","",IF('6. Module 1 Readiness'!$AM$50="Agree",'4. HIDE Calc Module 2_1'!$D$36,'4. HIDE Calc Module 2_1'!$F$36)))</f>
        <v/>
      </c>
      <c r="D772" s="607" t="str">
        <f>IF(C772=0,"",C772)</f>
        <v/>
      </c>
      <c r="E772" s="616" t="str">
        <f>IF(AND('6. Module 1 Readiness'!$AM$50="Agree",'6. Module 1 Readiness'!$AN$23="Red"),$F772,IF(AND('6. Module 1 Readiness'!$AM$50="Disagree",'6. Module 1 Readiness'!$AN$23="Red"),$G772,IF(AND('6. Module 1 Readiness'!$AM$50="Agree",'6. Module 1 Readiness'!$AN$23="Yellow"),$H772,IF(AND('6. Module 1 Readiness'!$AM$50="Disagree",'6. Module 1 Readiness'!$AN$23="Yellow"),$I772,IF(AND('6. Module 1 Readiness'!$AM$50="Agree",'6. Module 1 Readiness'!$AN$23="Green"),$J772,IF(AND('6. Module 1 Readiness'!$AM$50="Disagree",'6. Module 1 Readiness'!$AN$23="Green"),$K772,IF('6. Module 1 Readiness'!$AM$50="N/A","",IF('6. Module 1 Readiness'!$AM$50="",""))))))))</f>
        <v/>
      </c>
      <c r="F772" s="616">
        <v>2</v>
      </c>
      <c r="G772" s="616">
        <v>1</v>
      </c>
      <c r="H772" s="616">
        <v>2</v>
      </c>
      <c r="I772" s="616">
        <v>1</v>
      </c>
      <c r="J772" s="616">
        <v>3</v>
      </c>
      <c r="K772" s="616">
        <v>2</v>
      </c>
    </row>
    <row r="774" spans="1:11" ht="15.75">
      <c r="A774" s="593" t="s">
        <v>42</v>
      </c>
      <c r="B774" s="593" t="s">
        <v>43</v>
      </c>
      <c r="C774" s="594" t="s">
        <v>42</v>
      </c>
      <c r="D774" s="593" t="s">
        <v>44</v>
      </c>
      <c r="E774" s="595" t="s">
        <v>386</v>
      </c>
      <c r="F774" s="595" t="s">
        <v>387</v>
      </c>
      <c r="G774" s="595" t="s">
        <v>388</v>
      </c>
      <c r="H774" s="595" t="s">
        <v>389</v>
      </c>
      <c r="I774" s="595" t="s">
        <v>390</v>
      </c>
      <c r="J774" s="595" t="s">
        <v>391</v>
      </c>
      <c r="K774" s="595" t="s">
        <v>392</v>
      </c>
    </row>
    <row r="775" spans="1:11" ht="15">
      <c r="A775" s="607" t="str">
        <f>IF('6. Module 1 Readiness'!$AM$53="N/A","N/A",IF('6. Module 1 Readiness'!$AM$53="","",IF('6. Module 1 Readiness'!$AM$53="Agree",'4. HIDE Calc Module 2_1'!$C$39,'4. HIDE Calc Module 2_1'!$E$39)))</f>
        <v/>
      </c>
      <c r="B775" s="607" t="str">
        <f>IF(A775=0,"",A775)</f>
        <v/>
      </c>
      <c r="C775" s="607" t="str">
        <f>IF('6. Module 1 Readiness'!$AM$53="N/A","N/A",IF('6. Module 1 Readiness'!$AM$53="","",IF('6. Module 1 Readiness'!$AM$53="Agree",'4. HIDE Calc Module 2_1'!$D$39,'4. HIDE Calc Module 2_1'!$F$39)))</f>
        <v/>
      </c>
      <c r="D775" s="607" t="str">
        <f>IF(C775=0,"",C775)</f>
        <v/>
      </c>
      <c r="E775" s="616" t="str">
        <f>IF(AND('6. Module 1 Readiness'!$AM$53="Agree",'6. Module 1 Readiness'!$AN$23="Red"),$F775,IF(AND('6. Module 1 Readiness'!$AM$53="Disagree",'6. Module 1 Readiness'!$AN$23="Red"),$G775,IF(AND('6. Module 1 Readiness'!$AM$53="Agree",'6. Module 1 Readiness'!$AN$23="Yellow"),$H775,IF(AND('6. Module 1 Readiness'!$AM$53="Disagree",'6. Module 1 Readiness'!$AN$23="Yellow"),$I775,IF(AND('6. Module 1 Readiness'!$AM$53="Agree",'6. Module 1 Readiness'!$AN$23="Green"),$J775,IF(AND('6. Module 1 Readiness'!$AM$53="Disagree",'6. Module 1 Readiness'!$AN$23="Green"),$K775,IF('6. Module 1 Readiness'!$AM$53="N/A","",IF('6. Module 1 Readiness'!$AM$53="",""))))))))</f>
        <v/>
      </c>
      <c r="F775" s="608">
        <v>2</v>
      </c>
      <c r="G775" s="608">
        <v>1</v>
      </c>
      <c r="H775" s="608">
        <v>2</v>
      </c>
      <c r="I775" s="608">
        <v>1</v>
      </c>
      <c r="J775" s="608">
        <v>3</v>
      </c>
      <c r="K775" s="608">
        <v>2</v>
      </c>
    </row>
    <row r="776" spans="1:11" ht="15">
      <c r="A776" s="607" t="str">
        <f>IF('6. Module 1 Readiness'!$AM$54="N/A","N/A",IF('6. Module 1 Readiness'!$AM$54="","",IF('6. Module 1 Readiness'!$AM$54="Agree",'4. HIDE Calc Module 2_1'!$C$40,'4. HIDE Calc Module 2_1'!$E$40)))</f>
        <v/>
      </c>
      <c r="B776" s="607" t="str">
        <f t="shared" ref="B776:B777" si="25">IF(A776=0,"",A776)</f>
        <v/>
      </c>
      <c r="C776" s="607" t="str">
        <f>IF('6. Module 1 Readiness'!$AM$54="N/A","N/A",IF('6. Module 1 Readiness'!$AM$54="","",IF('6. Module 1 Readiness'!$AM$54="Agree",'4. HIDE Calc Module 2_1'!$D$40,'4. HIDE Calc Module 2_1'!$F$40)))</f>
        <v/>
      </c>
      <c r="D776" s="607" t="str">
        <f>IF(C776=0,"",C776)</f>
        <v/>
      </c>
      <c r="E776" s="616" t="str">
        <f>IF(AND('6. Module 1 Readiness'!$AM$54="Agree",'6. Module 1 Readiness'!$AN$23="Red"),$F776,IF(AND('6. Module 1 Readiness'!$AM$54="Disagree",'6. Module 1 Readiness'!$AN$23="Red"),$G776,IF(AND('6. Module 1 Readiness'!$AM$54="Agree",'6. Module 1 Readiness'!$AN$23="Yellow"),$H776,IF(AND('6. Module 1 Readiness'!$AM$54="Disagree",'6. Module 1 Readiness'!$AN$23="Yellow"),$I776,IF(AND('6. Module 1 Readiness'!$AM$54="Agree",'6. Module 1 Readiness'!$AN$23="Green"),$J776,IF(AND('6. Module 1 Readiness'!$AM$54="Disagree",'6. Module 1 Readiness'!$AN$23="Green"),$K776,IF('6. Module 1 Readiness'!$AM$54="N/A","",IF('6. Module 1 Readiness'!$AM$54="",""))))))))</f>
        <v/>
      </c>
      <c r="F776" s="609">
        <v>1</v>
      </c>
      <c r="G776" s="609">
        <v>1</v>
      </c>
      <c r="H776" s="609">
        <v>2</v>
      </c>
      <c r="I776" s="609">
        <v>2</v>
      </c>
      <c r="J776" s="609">
        <v>3</v>
      </c>
      <c r="K776" s="609">
        <v>2</v>
      </c>
    </row>
    <row r="777" spans="1:11" ht="15">
      <c r="A777" s="607" t="str">
        <f>IF('6. Module 1 Readiness'!$AM$55="N/A","N/A",IF('6. Module 1 Readiness'!$AM$55="","",IF('6. Module 1 Readiness'!$AM$55="Agree",'4. HIDE Calc Module 2_1'!$C$41,'4. HIDE Calc Module 2_1'!$E$41)))</f>
        <v/>
      </c>
      <c r="B777" s="607" t="str">
        <f t="shared" si="25"/>
        <v/>
      </c>
      <c r="C777" s="607" t="str">
        <f>IF('6. Module 1 Readiness'!$AM$55="N/A","N/A",IF('6. Module 1 Readiness'!$AM$55="","",IF('6. Module 1 Readiness'!$AM$55="Agree",'4. HIDE Calc Module 2_1'!$D$41,'4. HIDE Calc Module 2_1'!$F$41)))</f>
        <v/>
      </c>
      <c r="D777" s="607" t="str">
        <f>IF(C777=0,"",C777)</f>
        <v/>
      </c>
      <c r="E777" s="616" t="str">
        <f>IF(AND('6. Module 1 Readiness'!$AM$55="Agree",'6. Module 1 Readiness'!$AN$23="Red"),$F777,IF(AND('6. Module 1 Readiness'!$AM$55="Disagree",'6. Module 1 Readiness'!$AN$23="Red"),$G777,IF(AND('6. Module 1 Readiness'!$AM$55="Agree",'6. Module 1 Readiness'!$AN$23="Yellow"),$H777,IF(AND('6. Module 1 Readiness'!$AM$55="Disagree",'6. Module 1 Readiness'!$AN$23="Yellow"),$I777,IF(AND('6. Module 1 Readiness'!$AM$55="Agree",'6. Module 1 Readiness'!$AN$23="Green"),$J777,IF(AND('6. Module 1 Readiness'!$AM$55="Disagree",'6. Module 1 Readiness'!$AN$23="Green"),$K777,IF('6. Module 1 Readiness'!$AM$55="N/A","",IF('6. Module 1 Readiness'!$AM$55="",""))))))))</f>
        <v/>
      </c>
      <c r="F777" s="608">
        <v>2</v>
      </c>
      <c r="G777" s="608">
        <v>1</v>
      </c>
      <c r="H777" s="608">
        <v>2</v>
      </c>
      <c r="I777" s="608">
        <v>2</v>
      </c>
      <c r="J777" s="608">
        <v>3</v>
      </c>
      <c r="K777" s="608">
        <v>2</v>
      </c>
    </row>
    <row r="780" spans="1:11">
      <c r="A780" s="296" t="s">
        <v>385</v>
      </c>
      <c r="B780" s="296">
        <f>B735+1</f>
        <v>18</v>
      </c>
      <c r="C780" s="297"/>
      <c r="D780" s="296"/>
      <c r="E780" s="296"/>
      <c r="F780" s="296"/>
      <c r="G780" s="296"/>
      <c r="H780" s="296"/>
      <c r="I780" s="296"/>
      <c r="J780" s="296"/>
      <c r="K780" s="296"/>
    </row>
    <row r="781" spans="1:11" ht="15.75">
      <c r="A781" s="593" t="s">
        <v>42</v>
      </c>
      <c r="B781" s="593" t="s">
        <v>43</v>
      </c>
      <c r="C781" s="594" t="s">
        <v>42</v>
      </c>
      <c r="D781" s="593" t="s">
        <v>44</v>
      </c>
      <c r="E781" s="595"/>
      <c r="F781" s="595"/>
      <c r="G781" s="595"/>
      <c r="H781" s="595"/>
      <c r="I781" s="595"/>
      <c r="J781" s="595"/>
      <c r="K781" s="595"/>
    </row>
    <row r="782" spans="1:11" ht="15">
      <c r="A782" s="611"/>
      <c r="B782" s="611"/>
      <c r="C782" s="612"/>
      <c r="D782" s="611"/>
      <c r="E782" s="613"/>
      <c r="F782" s="613"/>
      <c r="G782" s="613"/>
      <c r="H782" s="613"/>
      <c r="I782" s="613"/>
      <c r="J782" s="613"/>
      <c r="K782" s="613"/>
    </row>
    <row r="783" spans="1:11" ht="15">
      <c r="A783" s="596"/>
      <c r="B783" s="596"/>
      <c r="C783" s="597"/>
      <c r="D783" s="596"/>
      <c r="E783" s="614"/>
      <c r="F783" s="614"/>
      <c r="G783" s="614"/>
      <c r="H783" s="614"/>
      <c r="I783" s="614"/>
      <c r="J783" s="614"/>
      <c r="K783" s="599" t="b">
        <f>IF('6. Module 1 Readiness'!$AP$20="Red",3,IF('6. Module 1 Readiness'!$AP$20="Yellow",2,IF('6. Module 1 Readiness'!$AP$20="Green",1)))</f>
        <v>0</v>
      </c>
    </row>
    <row r="784" spans="1:11" ht="15">
      <c r="A784" s="596"/>
      <c r="B784" s="596"/>
      <c r="C784" s="597"/>
      <c r="D784" s="596"/>
      <c r="E784" s="614"/>
      <c r="F784" s="614"/>
      <c r="G784" s="614"/>
      <c r="H784" s="614"/>
      <c r="I784" s="614"/>
      <c r="J784" s="614"/>
      <c r="K784" s="599" t="b">
        <f>IF('6. Module 1 Readiness'!$AP$21="Red",3,IF('6. Module 1 Readiness'!$AP$21="Yellow",2,IF('6. Module 1 Readiness'!$AP$21="Green",1)))</f>
        <v>0</v>
      </c>
    </row>
    <row r="785" spans="1:11" ht="15">
      <c r="A785" s="596"/>
      <c r="B785" s="596"/>
      <c r="C785" s="597"/>
      <c r="D785" s="596"/>
      <c r="E785" s="614"/>
      <c r="F785" s="614"/>
      <c r="G785" s="614"/>
      <c r="H785" s="614"/>
      <c r="I785" s="614"/>
      <c r="J785" s="614"/>
      <c r="K785" s="599" t="b">
        <f>IF('6. Module 1 Readiness'!$AP$22="Red",3,IF('6. Module 1 Readiness'!$AP$22="Yellow",2,IF('6. Module 1 Readiness'!$AP$22="Green",1)))</f>
        <v>0</v>
      </c>
    </row>
    <row r="786" spans="1:11" ht="15">
      <c r="A786" s="600" t="str">
        <f>IF('6. Module 1 Readiness'!$AO$23="","",IF('6. Module 1 Readiness'!$AO$23="Important",'4. HIDE Calc Module 2_1'!$C$6,IF('6. Module 1 Readiness'!$AO$23="Serious",'4. HIDE Calc Module 2_1'!$C$7,IF('6. Module 1 Readiness'!$AO$23="Severe",'4. HIDE Calc Module 2_1'!$C$8))))</f>
        <v/>
      </c>
      <c r="B786" s="601" t="str">
        <f>IF(A786=0,"",A786)</f>
        <v/>
      </c>
      <c r="C786" s="601" t="str">
        <f>IF('6. Module 1 Readiness'!$AO$23="","",IF('6. Module 1 Readiness'!$AO$23="Important",'4. HIDE Calc Module 2_1'!$D$6,IF('6. Module 1 Readiness'!$AO$23="Serious",'4. HIDE Calc Module 2_1'!$D$7,IF('6. Module 1 Readiness'!$AO$23="Severe",'4. HIDE Calc Module 2_1'!$D$8))))</f>
        <v/>
      </c>
      <c r="D786" s="601" t="str">
        <f>IF(C786=0,"",C786)</f>
        <v/>
      </c>
      <c r="E786" s="615"/>
      <c r="F786" s="615"/>
      <c r="G786" s="615"/>
      <c r="H786" s="615"/>
      <c r="I786" s="615"/>
      <c r="J786" s="615"/>
      <c r="K786" s="602">
        <f>MAX($K783:$K785)</f>
        <v>0</v>
      </c>
    </row>
    <row r="787" spans="1:11" ht="15">
      <c r="A787" s="603"/>
      <c r="B787" s="603"/>
      <c r="C787" s="603"/>
      <c r="D787" s="604"/>
      <c r="E787" s="605"/>
      <c r="F787" s="605"/>
      <c r="G787" s="605"/>
      <c r="H787" s="605"/>
      <c r="I787" s="605"/>
      <c r="J787" s="605"/>
      <c r="K787" s="605"/>
    </row>
    <row r="788" spans="1:11" ht="15">
      <c r="A788" s="94"/>
      <c r="B788" s="94"/>
      <c r="C788" s="94"/>
      <c r="D788" s="100"/>
      <c r="E788" s="99"/>
      <c r="F788" s="99"/>
      <c r="G788" s="99"/>
      <c r="H788" s="99"/>
      <c r="I788" s="99"/>
      <c r="J788" s="99"/>
      <c r="K788" s="99"/>
    </row>
    <row r="789" spans="1:11" ht="15">
      <c r="A789" s="94"/>
      <c r="B789" s="94"/>
      <c r="C789" s="94"/>
      <c r="D789" s="100"/>
      <c r="E789" s="99"/>
      <c r="F789" s="99"/>
      <c r="G789" s="99"/>
      <c r="H789" s="99"/>
      <c r="I789" s="99"/>
      <c r="J789" s="99"/>
      <c r="K789" s="99"/>
    </row>
    <row r="790" spans="1:11" ht="15">
      <c r="A790" s="98"/>
      <c r="B790" s="98"/>
      <c r="C790" s="98"/>
      <c r="D790" s="97"/>
      <c r="E790" s="96"/>
      <c r="F790" s="96"/>
      <c r="G790" s="96"/>
      <c r="H790" s="96"/>
      <c r="I790" s="96"/>
      <c r="J790" s="96"/>
      <c r="K790" s="96"/>
    </row>
    <row r="791" spans="1:11" ht="14.25">
      <c r="A791" s="91"/>
      <c r="B791" s="91"/>
      <c r="C791" s="93"/>
      <c r="D791" s="91"/>
      <c r="E791" s="91"/>
      <c r="F791" s="91"/>
      <c r="G791" s="91"/>
      <c r="H791" s="91"/>
      <c r="I791" s="91"/>
      <c r="J791" s="91"/>
      <c r="K791" s="91"/>
    </row>
    <row r="792" spans="1:11" ht="15.75">
      <c r="A792" s="593" t="s">
        <v>42</v>
      </c>
      <c r="B792" s="593" t="s">
        <v>43</v>
      </c>
      <c r="C792" s="594" t="s">
        <v>42</v>
      </c>
      <c r="D792" s="593" t="s">
        <v>44</v>
      </c>
      <c r="E792" s="595" t="s">
        <v>386</v>
      </c>
      <c r="F792" s="595" t="s">
        <v>387</v>
      </c>
      <c r="G792" s="595" t="s">
        <v>388</v>
      </c>
      <c r="H792" s="595" t="s">
        <v>389</v>
      </c>
      <c r="I792" s="595" t="s">
        <v>390</v>
      </c>
      <c r="J792" s="595" t="s">
        <v>391</v>
      </c>
      <c r="K792" s="595" t="s">
        <v>392</v>
      </c>
    </row>
    <row r="793" spans="1:11" ht="15">
      <c r="A793" s="606" t="str">
        <f>IF('6. Module 1 Readiness'!$AO$26="N/A","N/A",IF('6. Module 1 Readiness'!$AO$26="","",IF('6. Module 1 Readiness'!$AO$26="Agree",'4. HIDE Calc Module 2_1'!$C$15,'4. HIDE Calc Module 2_1'!$E$15)))</f>
        <v/>
      </c>
      <c r="B793" s="607" t="str">
        <f>IF(A793=0,"",A793)</f>
        <v/>
      </c>
      <c r="C793" s="607" t="str">
        <f>IF('6. Module 1 Readiness'!$AO$26="N/A","N/A",IF('6. Module 1 Readiness'!$AO$26="","",IF('6. Module 1 Readiness'!$AO$26="Agree",'4. HIDE Calc Module 2_1'!$D$15,'4. HIDE Calc Module 2_1'!$F$15)))</f>
        <v/>
      </c>
      <c r="D793" s="607" t="str">
        <f>IF(C793=0,"",C793)</f>
        <v/>
      </c>
      <c r="E793" s="616" t="str">
        <f>IF(AND('6. Module 1 Readiness'!$AO$26="Agree",'6. Module 1 Readiness'!$AP$23="Red"),$F793,IF(AND('6. Module 1 Readiness'!$AO$26="Disagree",'6. Module 1 Readiness'!$AP$23="Red"),$G793,IF(AND('6. Module 1 Readiness'!$AO$26="Agree",'6. Module 1 Readiness'!$AP$23="Yellow"),$H793,IF(AND('6. Module 1 Readiness'!$AO$26="Disagree",'6. Module 1 Readiness'!$AP$23="Yellow"),$I793,IF(AND('6. Module 1 Readiness'!$AO$26="Agree",'6. Module 1 Readiness'!$AP$23="Green"),$J793,IF(AND('6. Module 1 Readiness'!$AO$26="Disagree",'6. Module 1 Readiness'!$AP$23="Green"),$K793,IF('6. Module 1 Readiness'!$AO$26="N/A","",IF('6. Module 1 Readiness'!$AO$26="",""))))))))</f>
        <v/>
      </c>
      <c r="F793" s="616">
        <v>2</v>
      </c>
      <c r="G793" s="616">
        <v>1</v>
      </c>
      <c r="H793" s="616">
        <v>2</v>
      </c>
      <c r="I793" s="616">
        <v>1</v>
      </c>
      <c r="J793" s="616">
        <v>3</v>
      </c>
      <c r="K793" s="616">
        <v>2</v>
      </c>
    </row>
    <row r="794" spans="1:11" ht="15">
      <c r="A794" s="606" t="str">
        <f>IF('6. Module 1 Readiness'!$AO$27="N/A","N/A",IF('6. Module 1 Readiness'!$AO$27="","",IF('6. Module 1 Readiness'!$AO$27="Agree",'4. HIDE Calc Module 2_1'!$C$16,'4. HIDE Calc Module 2_1'!$E$16)))</f>
        <v/>
      </c>
      <c r="B794" s="607" t="str">
        <f t="shared" ref="B794:B797" si="26">IF(A794=0,"",A794)</f>
        <v/>
      </c>
      <c r="C794" s="607" t="str">
        <f>IF('6. Module 1 Readiness'!$AO$27="N/A","N/A",IF('6. Module 1 Readiness'!$AO$27="","",IF('6. Module 1 Readiness'!$AO$27="Agree",'4. HIDE Calc Module 2_1'!$D$16,'4. HIDE Calc Module 2_1'!$F$16)))</f>
        <v/>
      </c>
      <c r="D794" s="607" t="str">
        <f t="shared" ref="D794:D797" si="27">IF(C794=0,"",C794)</f>
        <v/>
      </c>
      <c r="E794" s="616" t="str">
        <f>IF(AND('6. Module 1 Readiness'!$AO$27="Agree",'6. Module 1 Readiness'!$AP$23="Red"),$F794,IF(AND('6. Module 1 Readiness'!$AO$27="Disagree",'6. Module 1 Readiness'!$AP$23="Red"),$G794,IF(AND('6. Module 1 Readiness'!$AO$27="Agree",'6. Module 1 Readiness'!$AP$23="Yellow"),$H794,IF(AND('6. Module 1 Readiness'!$AO$27="Disagree",'6. Module 1 Readiness'!$AP$23="Yellow"),$I794,IF(AND('6. Module 1 Readiness'!$AO$27="Agree",'6. Module 1 Readiness'!$AP$23="Green"),$J794,IF(AND('6. Module 1 Readiness'!$AO$27="Disagree",'6. Module 1 Readiness'!$AP$23="Green"),$K794,IF('6. Module 1 Readiness'!$AO$27="N/A","",IF('6. Module 1 Readiness'!$AO$27="",""))))))))</f>
        <v/>
      </c>
      <c r="F794" s="602">
        <v>1</v>
      </c>
      <c r="G794" s="602">
        <v>1</v>
      </c>
      <c r="H794" s="602">
        <v>2</v>
      </c>
      <c r="I794" s="602">
        <v>2</v>
      </c>
      <c r="J794" s="602">
        <v>3</v>
      </c>
      <c r="K794" s="602">
        <v>2</v>
      </c>
    </row>
    <row r="795" spans="1:11" ht="15">
      <c r="A795" s="606" t="str">
        <f>IF('6. Module 1 Readiness'!$AO$28="N/A","N/A",IF('6. Module 1 Readiness'!$AO$28="","",IF('6. Module 1 Readiness'!$AO$28="Agree",'4. HIDE Calc Module 2_1'!$C$17,'4. HIDE Calc Module 2_1'!$E$17)))</f>
        <v/>
      </c>
      <c r="B795" s="607" t="str">
        <f t="shared" si="26"/>
        <v/>
      </c>
      <c r="C795" s="607" t="str">
        <f>IF('6. Module 1 Readiness'!$AO$28="N/A","N/A",IF('6. Module 1 Readiness'!$AO$28="","",IF('6. Module 1 Readiness'!$AO$28="Agree",'4. HIDE Calc Module 2_1'!$D$17,'4. HIDE Calc Module 2_1'!$F$17)))</f>
        <v/>
      </c>
      <c r="D795" s="607" t="str">
        <f t="shared" si="27"/>
        <v/>
      </c>
      <c r="E795" s="616" t="str">
        <f>IF(AND('6. Module 1 Readiness'!$AO$28="Agree",'6. Module 1 Readiness'!$AP$23="Red"),$F795,IF(AND('6. Module 1 Readiness'!$AO$28="Disagree",'6. Module 1 Readiness'!$AP$23="Red"),$G795,IF(AND('6. Module 1 Readiness'!$AO$28="Agree",'6. Module 1 Readiness'!$AP$23="Yellow"),$H795,IF(AND('6. Module 1 Readiness'!$AO$28="Disagree",'6. Module 1 Readiness'!$AP$23="Yellow"),$I795,IF(AND('6. Module 1 Readiness'!$AO$28="Agree",'6. Module 1 Readiness'!$AP$23="Green"),$J795,IF(AND('6. Module 1 Readiness'!$AO$28="Disagree",'6. Module 1 Readiness'!$AP$23="Green"),$K795,IF('6. Module 1 Readiness'!$AO$28="N/A","",IF('6. Module 1 Readiness'!$AO$28="",""))))))))</f>
        <v/>
      </c>
      <c r="F795" s="616">
        <v>2</v>
      </c>
      <c r="G795" s="616">
        <v>1</v>
      </c>
      <c r="H795" s="616">
        <v>2</v>
      </c>
      <c r="I795" s="616">
        <v>2</v>
      </c>
      <c r="J795" s="616">
        <v>3</v>
      </c>
      <c r="K795" s="616">
        <v>2</v>
      </c>
    </row>
    <row r="796" spans="1:11" ht="15">
      <c r="A796" s="606" t="str">
        <f>IF('6. Module 1 Readiness'!$AO$29="N/A","N/A",IF('6. Module 1 Readiness'!$AO$29="","",IF('6. Module 1 Readiness'!$AO$29="Agree",'4. HIDE Calc Module 2_1'!$C$18,'4. HIDE Calc Module 2_1'!$E$18)))</f>
        <v/>
      </c>
      <c r="B796" s="607" t="str">
        <f t="shared" si="26"/>
        <v/>
      </c>
      <c r="C796" s="607" t="str">
        <f>IF('6. Module 1 Readiness'!$AO$29="N/A","N/A",IF('6. Module 1 Readiness'!$AO$29="","",IF('6. Module 1 Readiness'!$AO$29="Agree",'4. HIDE Calc Module 2_1'!$D$18,'4. HIDE Calc Module 2_1'!$F$18)))</f>
        <v/>
      </c>
      <c r="D796" s="607" t="str">
        <f t="shared" si="27"/>
        <v/>
      </c>
      <c r="E796" s="616" t="str">
        <f>IF(AND('6. Module 1 Readiness'!$AO$29="Agree",'6. Module 1 Readiness'!$AP$23="Red"),$F796,IF(AND('6. Module 1 Readiness'!$AO$29="Disagree",'6. Module 1 Readiness'!$AP$23="Red"),$G796,IF(AND('6. Module 1 Readiness'!$AO$29="Agree",'6. Module 1 Readiness'!$AP$23="Yellow"),$H796,IF(AND('6. Module 1 Readiness'!$AO$29="Disagree",'6. Module 1 Readiness'!$AP$23="Yellow"),$I796,IF(AND('6. Module 1 Readiness'!$AO$29="Agree",'6. Module 1 Readiness'!$AP$23="Green"),$J796,IF(AND('6. Module 1 Readiness'!$AO$29="Disagree",'6. Module 1 Readiness'!$AP$23="Green"),$K796,IF('6. Module 1 Readiness'!$AO$29="N/A","",IF('6. Module 1 Readiness'!$AO$29="",""))))))))</f>
        <v/>
      </c>
      <c r="F796" s="602">
        <v>1</v>
      </c>
      <c r="G796" s="602">
        <v>1</v>
      </c>
      <c r="H796" s="602">
        <v>2</v>
      </c>
      <c r="I796" s="602">
        <v>1</v>
      </c>
      <c r="J796" s="602">
        <v>3</v>
      </c>
      <c r="K796" s="602">
        <v>2</v>
      </c>
    </row>
    <row r="797" spans="1:11" ht="15">
      <c r="A797" s="606" t="str">
        <f>IF('6. Module 1 Readiness'!$AO$30="N/A","N/A",IF('6. Module 1 Readiness'!$AO$30="","",IF('6. Module 1 Readiness'!$AO$30="Agree",'4. HIDE Calc Module 2_1'!$C$19,'4. HIDE Calc Module 2_1'!$E$19)))</f>
        <v/>
      </c>
      <c r="B797" s="607" t="str">
        <f t="shared" si="26"/>
        <v/>
      </c>
      <c r="C797" s="607" t="str">
        <f>IF('6. Module 1 Readiness'!$AO$30="N/A","N/A",IF('6. Module 1 Readiness'!$AO$30="","",IF('6. Module 1 Readiness'!$AO$30="Agree",'4. HIDE Calc Module 2_1'!$D$19,'4. HIDE Calc Module 2_1'!$F$19)))</f>
        <v/>
      </c>
      <c r="D797" s="607" t="str">
        <f t="shared" si="27"/>
        <v/>
      </c>
      <c r="E797" s="616" t="str">
        <f>IF(AND('6. Module 1 Readiness'!$AO$30="Agree",'6. Module 1 Readiness'!$AP$23="Red"),$F797,IF(AND('6. Module 1 Readiness'!$AO$30="Disagree",'6. Module 1 Readiness'!$AP$23="Red"),$G797,IF(AND('6. Module 1 Readiness'!$AO$30="Agree",'6. Module 1 Readiness'!$AP$23="Yellow"),$H797,IF(AND('6. Module 1 Readiness'!$AO$30="Disagree",'6. Module 1 Readiness'!$AP$23="Yellow"),$I797,IF(AND('6. Module 1 Readiness'!$AO$30="Agree",'6. Module 1 Readiness'!$AP$23="Green"),$J797,IF(AND('6. Module 1 Readiness'!$AO$30="Disagree",'6. Module 1 Readiness'!$AP$23="Green"),$K797,IF('6. Module 1 Readiness'!$AO$30="N/A","",IF('6. Module 1 Readiness'!$AO$30="",""))))))))</f>
        <v/>
      </c>
      <c r="F797" s="616">
        <v>1</v>
      </c>
      <c r="G797" s="616">
        <v>1</v>
      </c>
      <c r="H797" s="616">
        <v>2</v>
      </c>
      <c r="I797" s="616">
        <v>1</v>
      </c>
      <c r="J797" s="616">
        <v>3</v>
      </c>
      <c r="K797" s="616">
        <v>2</v>
      </c>
    </row>
    <row r="798" spans="1:11" ht="15">
      <c r="A798" s="91"/>
      <c r="B798" s="91"/>
      <c r="C798" s="93"/>
      <c r="D798" s="91"/>
      <c r="E798" s="92"/>
      <c r="F798" s="91"/>
      <c r="G798" s="91"/>
      <c r="H798" s="91"/>
      <c r="I798" s="91"/>
      <c r="J798" s="91"/>
      <c r="K798" s="91"/>
    </row>
    <row r="799" spans="1:11" ht="15.75">
      <c r="A799" s="593" t="s">
        <v>42</v>
      </c>
      <c r="B799" s="593" t="s">
        <v>43</v>
      </c>
      <c r="C799" s="594" t="s">
        <v>42</v>
      </c>
      <c r="D799" s="593" t="s">
        <v>44</v>
      </c>
      <c r="E799" s="610"/>
      <c r="F799" s="610"/>
      <c r="G799" s="610"/>
      <c r="H799" s="610"/>
      <c r="I799" s="610"/>
      <c r="J799" s="610"/>
      <c r="K799" s="610"/>
    </row>
    <row r="800" spans="1:11" ht="15">
      <c r="A800" s="606" t="str">
        <f>IF('6. Module 1 Readiness'!$AO$33="N/A","N/A",IF('6. Module 1 Readiness'!$AO$33="","",IF('6. Module 1 Readiness'!$AO$33="Agree",'4. HIDE Calc Module 2_1'!$C$21,'4. HIDE Calc Module 2_1'!$E$21)))</f>
        <v/>
      </c>
      <c r="B800" s="607" t="str">
        <f>IF(A800=0,"",A800)</f>
        <v/>
      </c>
      <c r="C800" s="607" t="str">
        <f>IF('6. Module 1 Readiness'!$AO$33="N/A","N/A",IF('6. Module 1 Readiness'!$AO$33="","",IF('6. Module 1 Readiness'!$AO$33="Agree",'4. HIDE Calc Module 2_1'!$D$21,'4. HIDE Calc Module 2_1'!$F$21)))</f>
        <v/>
      </c>
      <c r="D800" s="607" t="str">
        <f>IF(C800=0,"",C800)</f>
        <v/>
      </c>
      <c r="E800" s="616" t="str">
        <f>IF(AND('6. Module 1 Readiness'!$AO$33="Agree",'6. Module 1 Readiness'!$AP$23="Red"),$F800,IF(AND('6. Module 1 Readiness'!$AO$33="Disagree",'6. Module 1 Readiness'!$AP$23="Red"),$G800,IF(AND('6. Module 1 Readiness'!$AO$33="Agree",'6. Module 1 Readiness'!$AP$23="Yellow"),$H800,IF(AND('6. Module 1 Readiness'!$AO$33="Disagree",'6. Module 1 Readiness'!$AP$23="Yellow"),$I800,IF(AND('6. Module 1 Readiness'!$AO$33="Agree",'6. Module 1 Readiness'!$AP$23="Green"),$J800,IF(AND('6. Module 1 Readiness'!$AO$33="Disagree",'6. Module 1 Readiness'!$AP$23="Green"),$K800,IF('6. Module 1 Readiness'!$AO$33="N/A","",IF('6. Module 1 Readiness'!$AO$33="",""))))))))</f>
        <v/>
      </c>
      <c r="F800" s="602">
        <v>2</v>
      </c>
      <c r="G800" s="602">
        <v>1</v>
      </c>
      <c r="H800" s="602">
        <v>3</v>
      </c>
      <c r="I800" s="602">
        <v>1</v>
      </c>
      <c r="J800" s="602">
        <v>3</v>
      </c>
      <c r="K800" s="602">
        <v>2</v>
      </c>
    </row>
    <row r="801" spans="1:11" ht="15">
      <c r="A801" s="606" t="str">
        <f>IF('6. Module 1 Readiness'!$AO$34="N/A","N/A",IF('6. Module 1 Readiness'!$AO$34="","",IF('6. Module 1 Readiness'!$AO$33="Agree",'4. HIDE Calc Module 2_1'!$C$22,'4. HIDE Calc Module 2_1'!$E$22)))</f>
        <v/>
      </c>
      <c r="B801" s="607" t="str">
        <f>IF(A801=0,"",A801)</f>
        <v/>
      </c>
      <c r="C801" s="607" t="str">
        <f>IF('6. Module 1 Readiness'!$AO$34="N/A","N/A",IF('6. Module 1 Readiness'!$AO$34="","",IF('6. Module 1 Readiness'!$AO$34="Agree",'4. HIDE Calc Module 2_1'!$D$22,'4. HIDE Calc Module 2_1'!$F$22)))</f>
        <v/>
      </c>
      <c r="D801" s="607" t="str">
        <f>IF(C801=0,"",C801)</f>
        <v/>
      </c>
      <c r="E801" s="616" t="str">
        <f>IF(AND('6. Module 1 Readiness'!$AO$34="Agree",'6. Module 1 Readiness'!$AP$23="Red"),$F801,IF(AND('6. Module 1 Readiness'!$AO$34="Disagree",'6. Module 1 Readiness'!$AP$23="Red"),$G801,IF(AND('6. Module 1 Readiness'!$AO$34="Agree",'6. Module 1 Readiness'!$AP$23="Yellow"),$H801,IF(AND('6. Module 1 Readiness'!$AO$34="Disagree",'6. Module 1 Readiness'!$AP$23="Yellow"),$I801,IF(AND('6. Module 1 Readiness'!$AO$34="Agree",'6. Module 1 Readiness'!$AP$23="Green"),$J801,IF(AND('6. Module 1 Readiness'!$AO$34="Disagree",'6. Module 1 Readiness'!$AP$23="Green"),$K801,IF('6. Module 1 Readiness'!$AO$34="N/A","",IF('6. Module 1 Readiness'!$AO$34="",""))))))))</f>
        <v/>
      </c>
      <c r="F801" s="602">
        <v>2</v>
      </c>
      <c r="G801" s="602">
        <v>1</v>
      </c>
      <c r="H801" s="602">
        <v>2</v>
      </c>
      <c r="I801" s="602">
        <v>2</v>
      </c>
      <c r="J801" s="602">
        <v>2</v>
      </c>
      <c r="K801" s="602">
        <v>3</v>
      </c>
    </row>
    <row r="802" spans="1:11" ht="15">
      <c r="A802" s="606" t="str">
        <f>IF('6. Module 1 Readiness'!$AO$35="N/A","N/A",IF('6. Module 1 Readiness'!$AO$35="","",IF('6. Module 1 Readiness'!$AO$33="Agree",'4. HIDE Calc Module 2_1'!$C$23,'4. HIDE Calc Module 2_1'!$E$23)))</f>
        <v/>
      </c>
      <c r="B802" s="607" t="str">
        <f>IF(A802=0,"",A802)</f>
        <v/>
      </c>
      <c r="C802" s="607" t="str">
        <f>IF('6. Module 1 Readiness'!$AO$35="N/A","N/A",IF('6. Module 1 Readiness'!$AO$35="","",IF('6. Module 1 Readiness'!$AO$35="Agree",'4. HIDE Calc Module 2_1'!$D$23,'4. HIDE Calc Module 2_1'!$F$23)))</f>
        <v/>
      </c>
      <c r="D802" s="607" t="str">
        <f>IF(C802=0,"",C802)</f>
        <v/>
      </c>
      <c r="E802" s="616" t="str">
        <f>IF(AND('6. Module 1 Readiness'!$AO$35="Agree",'6. Module 1 Readiness'!$AP$23="Red"),$F802,IF(AND('6. Module 1 Readiness'!$AO$35="Disagree",'6. Module 1 Readiness'!$AP$23="Red"),$G802,IF(AND('6. Module 1 Readiness'!$AO$35="Agree",'6. Module 1 Readiness'!$AP$23="Yellow"),$H802,IF(AND('6. Module 1 Readiness'!$AO$35="Disagree",'6. Module 1 Readiness'!$AP$23="Yellow"),$I802,IF(AND('6. Module 1 Readiness'!$AO$35="Agree",'6. Module 1 Readiness'!$AP$23="Green"),$J802,IF(AND('6. Module 1 Readiness'!$AO$35="Disagree",'6. Module 1 Readiness'!$AP$23="Green"),$K802,IF('6. Module 1 Readiness'!$AO$35="N/A","",IF('6. Module 1 Readiness'!$AO$35="",""))))))))</f>
        <v/>
      </c>
      <c r="F802" s="602">
        <v>2</v>
      </c>
      <c r="G802" s="602">
        <v>1</v>
      </c>
      <c r="H802" s="602">
        <v>2</v>
      </c>
      <c r="I802" s="602">
        <v>1</v>
      </c>
      <c r="J802" s="602">
        <v>2</v>
      </c>
      <c r="K802" s="602">
        <v>1</v>
      </c>
    </row>
    <row r="803" spans="1:11" ht="15">
      <c r="A803" s="606" t="str">
        <f>IF('6. Module 1 Readiness'!$AO$36="N/A","N/A",IF('6. Module 1 Readiness'!$AO$36="","",IF('6. Module 1 Readiness'!$AO$33="Agree",'4. HIDE Calc Module 2_1'!$C$24,'4. HIDE Calc Module 2_1'!$E$24)))</f>
        <v/>
      </c>
      <c r="B803" s="607" t="str">
        <f>IF(A803=0,"",A803)</f>
        <v/>
      </c>
      <c r="C803" s="607" t="str">
        <f>IF('6. Module 1 Readiness'!$AO$36="N/A","N/A",IF('6. Module 1 Readiness'!$AO$36="","",IF('6. Module 1 Readiness'!$AO$36="Agree",'4. HIDE Calc Module 2_1'!$D$24,'4. HIDE Calc Module 2_1'!$F$24)))</f>
        <v/>
      </c>
      <c r="D803" s="607" t="str">
        <f>IF(C803=0,"",C803)</f>
        <v/>
      </c>
      <c r="E803" s="616" t="str">
        <f>IF(AND('6. Module 1 Readiness'!$AO$36="Agree",'6. Module 1 Readiness'!$AP$23="Red"),$F803,IF(AND('6. Module 1 Readiness'!$AO$36="Disagree",'6. Module 1 Readiness'!$AP$23="Red"),$G803,IF(AND('6. Module 1 Readiness'!$AO$36="Agree",'6. Module 1 Readiness'!$AP$23="Yellow"),$H803,IF(AND('6. Module 1 Readiness'!$AO$36="Disagree",'6. Module 1 Readiness'!$AP$23="Yellow"),$I803,IF(AND('6. Module 1 Readiness'!$AO$36="Agree",'6. Module 1 Readiness'!$AP$23="Green"),$J803,IF(AND('6. Module 1 Readiness'!$AO$36="Disagree",'6. Module 1 Readiness'!$AP$23="Green"),$K803,IF('6. Module 1 Readiness'!$AO$36="N/A","",IF('6. Module 1 Readiness'!$AO$36="",""))))))))</f>
        <v/>
      </c>
      <c r="F803" s="616">
        <v>2</v>
      </c>
      <c r="G803" s="616">
        <v>1</v>
      </c>
      <c r="H803" s="616">
        <v>3</v>
      </c>
      <c r="I803" s="616">
        <v>1</v>
      </c>
      <c r="J803" s="616">
        <v>3</v>
      </c>
      <c r="K803" s="616">
        <v>2</v>
      </c>
    </row>
    <row r="804" spans="1:11" ht="15">
      <c r="A804" s="95"/>
      <c r="B804" s="94"/>
      <c r="C804" s="94"/>
      <c r="D804" s="94"/>
      <c r="E804" s="92"/>
      <c r="F804" s="92"/>
      <c r="G804" s="92"/>
      <c r="H804" s="92"/>
      <c r="I804" s="92"/>
      <c r="J804" s="92"/>
      <c r="K804" s="92"/>
    </row>
    <row r="805" spans="1:11" ht="15.75">
      <c r="A805" s="593" t="s">
        <v>42</v>
      </c>
      <c r="B805" s="593" t="s">
        <v>43</v>
      </c>
      <c r="C805" s="594" t="s">
        <v>42</v>
      </c>
      <c r="D805" s="593" t="s">
        <v>44</v>
      </c>
      <c r="E805" s="610"/>
      <c r="F805" s="610"/>
      <c r="G805" s="610"/>
      <c r="H805" s="610"/>
      <c r="I805" s="610"/>
      <c r="J805" s="610"/>
      <c r="K805" s="610"/>
    </row>
    <row r="806" spans="1:11" ht="15">
      <c r="A806" s="606" t="str">
        <f>IF('6. Module 1 Readiness'!$AO$39="N/A","N/A",IF('6. Module 1 Readiness'!$AO$39="","",IF('6. Module 1 Readiness'!$AO$33="Agree",'4. HIDE Calc Module 2_1'!$C$26,'4. HIDE Calc Module 2_1'!$E$26)))</f>
        <v/>
      </c>
      <c r="B806" s="607" t="str">
        <f>IF(A806=0,"",A806)</f>
        <v/>
      </c>
      <c r="C806" s="607" t="str">
        <f>IF('6. Module 1 Readiness'!$AO$39="N/A","N/A",IF('6. Module 1 Readiness'!$AO$39="","",IF('6. Module 1 Readiness'!$AO$39="Agree",'4. HIDE Calc Module 2_1'!$D$26,'4. HIDE Calc Module 2_1'!$F$26)))</f>
        <v/>
      </c>
      <c r="D806" s="607" t="str">
        <f>IF(C806=0,"",C806)</f>
        <v/>
      </c>
      <c r="E806" s="616" t="str">
        <f>IF(AND('6. Module 1 Readiness'!$AO$39="Agree",'6. Module 1 Readiness'!$AP$23="Red"),$F806,IF(AND('6. Module 1 Readiness'!$AO$39="Disagree",'6. Module 1 Readiness'!$AP$23="Red"),$G806,IF(AND('6. Module 1 Readiness'!$AO$39="Agree",'6. Module 1 Readiness'!$AP$23="Yellow"),$H806,IF(AND('6. Module 1 Readiness'!$AO$39="Disagree",'6. Module 1 Readiness'!$AP$23="Yellow"),$I806,IF(AND('6. Module 1 Readiness'!$AO$39="Agree",'6. Module 1 Readiness'!$AP$23="Green"),$J806,IF(AND('6. Module 1 Readiness'!$AO$39="Disagree",'6. Module 1 Readiness'!$AP$23="Green"),$K806,IF('6. Module 1 Readiness'!$AO$39="N/A","",IF('6. Module 1 Readiness'!$AO$39="",""))))))))</f>
        <v/>
      </c>
      <c r="F806" s="602">
        <v>1</v>
      </c>
      <c r="G806" s="602">
        <v>2</v>
      </c>
      <c r="H806" s="602">
        <v>2</v>
      </c>
      <c r="I806" s="602">
        <v>3</v>
      </c>
      <c r="J806" s="602">
        <v>3</v>
      </c>
      <c r="K806" s="602">
        <v>2</v>
      </c>
    </row>
    <row r="807" spans="1:11" ht="15">
      <c r="A807" s="606" t="str">
        <f>IF('6. Module 1 Readiness'!$AO$40="N/A","N/A",IF('6. Module 1 Readiness'!$AO$40="","",IF('6. Module 1 Readiness'!$AO$33="Agree",'4. HIDE Calc Module 2_1'!$C$27,'4. HIDE Calc Module 2_1'!$E$27)))</f>
        <v/>
      </c>
      <c r="B807" s="607" t="str">
        <f>IF(A807=0,"",A807)</f>
        <v/>
      </c>
      <c r="C807" s="607" t="str">
        <f>IF('6. Module 1 Readiness'!$AO$40="N/A","N/A",IF('6. Module 1 Readiness'!$AO$40="","",IF('6. Module 1 Readiness'!$AO$40="Agree",'4. HIDE Calc Module 2_1'!$D$27,'4. HIDE Calc Module 2_1'!$F$27)))</f>
        <v/>
      </c>
      <c r="D807" s="607" t="str">
        <f>IF(C807=0,"",C807)</f>
        <v/>
      </c>
      <c r="E807" s="616" t="str">
        <f>IF(AND('6. Module 1 Readiness'!$AO$40="Agree",'6. Module 1 Readiness'!$AP$23="Red"),$F807,IF(AND('6. Module 1 Readiness'!$AO$40="Disagree",'6. Module 1 Readiness'!$AP$23="Red"),$G807,IF(AND('6. Module 1 Readiness'!$AO$40="Agree",'6. Module 1 Readiness'!$AP$23="Yellow"),$H807,IF(AND('6. Module 1 Readiness'!$AO$40="Disagree",'6. Module 1 Readiness'!$AP$23="Yellow"),$I807,IF(AND('6. Module 1 Readiness'!$AO$40="Agree",'6. Module 1 Readiness'!$AP$23="Green"),$J807,IF(AND('6. Module 1 Readiness'!$AO$40="Disagree",'6. Module 1 Readiness'!$AP$23="Green"),$K807,IF('6. Module 1 Readiness'!$AO$40="N/A","",IF('6. Module 1 Readiness'!$AO$40="",""))))))))</f>
        <v/>
      </c>
      <c r="F807" s="616">
        <v>1</v>
      </c>
      <c r="G807" s="616">
        <v>2</v>
      </c>
      <c r="H807" s="616">
        <v>2</v>
      </c>
      <c r="I807" s="616">
        <v>3</v>
      </c>
      <c r="J807" s="616">
        <v>3</v>
      </c>
      <c r="K807" s="616">
        <v>2</v>
      </c>
    </row>
    <row r="808" spans="1:11" ht="15">
      <c r="A808" s="606" t="str">
        <f>IF('6. Module 1 Readiness'!$AO$41="N/A","N/A",IF('6. Module 1 Readiness'!$AO$41="","",IF('6. Module 1 Readiness'!$AO$33="Agree",'4. HIDE Calc Module 2_1'!$C$28,'4. HIDE Calc Module 2_1'!$E$28)))</f>
        <v/>
      </c>
      <c r="B808" s="607" t="str">
        <f>IF(A808=0,"",A808)</f>
        <v/>
      </c>
      <c r="C808" s="607" t="str">
        <f>IF('6. Module 1 Readiness'!$AO$41="N/A","N/A",IF('6. Module 1 Readiness'!$AO$41="","",IF('6. Module 1 Readiness'!$AO$41="Agree",'4. HIDE Calc Module 2_1'!$D$28,'4. HIDE Calc Module 2_1'!$F$28)))</f>
        <v/>
      </c>
      <c r="D808" s="607" t="str">
        <f>IF(C808=0,"",C808)</f>
        <v/>
      </c>
      <c r="E808" s="616" t="str">
        <f>IF(AND('6. Module 1 Readiness'!$AO$41="Agree",'6. Module 1 Readiness'!$AP$23="Red"),$F808,IF(AND('6. Module 1 Readiness'!$AO$41="Disagree",'6. Module 1 Readiness'!$AP$23="Red"),$G808,IF(AND('6. Module 1 Readiness'!$AO$41="Agree",'6. Module 1 Readiness'!$AP$23="Yellow"),$H808,IF(AND('6. Module 1 Readiness'!$AO$41="Disagree",'6. Module 1 Readiness'!$AP$23="Yellow"),$I808,IF(AND('6. Module 1 Readiness'!$AO$41="Agree",'6. Module 1 Readiness'!$AP$23="Green"),$J808,IF(AND('6. Module 1 Readiness'!$AO$41="Disagree",'6. Module 1 Readiness'!$AP$23="Green"),$K808,IF('6. Module 1 Readiness'!$AO$41="N/A","",IF('6. Module 1 Readiness'!$AO$41="",""))))))))</f>
        <v/>
      </c>
      <c r="F808" s="602">
        <v>2</v>
      </c>
      <c r="G808" s="602">
        <v>1</v>
      </c>
      <c r="H808" s="602">
        <v>3</v>
      </c>
      <c r="I808" s="602">
        <v>3</v>
      </c>
      <c r="J808" s="602">
        <v>3</v>
      </c>
      <c r="K808" s="602">
        <v>2</v>
      </c>
    </row>
    <row r="809" spans="1:11" ht="15">
      <c r="A809" s="606" t="str">
        <f>IF('6. Module 1 Readiness'!$AO$42="N/A","N/A",IF('6. Module 1 Readiness'!$AO$42="","",IF('6. Module 1 Readiness'!$AO$33="Agree",'4. HIDE Calc Module 2_1'!$C$29,'4. HIDE Calc Module 2_1'!$E$29)))</f>
        <v/>
      </c>
      <c r="B809" s="607" t="str">
        <f>IF(A809=0,"",A809)</f>
        <v/>
      </c>
      <c r="C809" s="607" t="str">
        <f>IF('6. Module 1 Readiness'!$AO$42="N/A","N/A",IF('6. Module 1 Readiness'!$AO$42="","",IF('6. Module 1 Readiness'!$AO$42="Agree",'4. HIDE Calc Module 2_1'!$D$29,'4. HIDE Calc Module 2_1'!$F$29)))</f>
        <v/>
      </c>
      <c r="D809" s="607" t="str">
        <f>IF(C809=0,"",C809)</f>
        <v/>
      </c>
      <c r="E809" s="616" t="str">
        <f>IF(AND('6. Module 1 Readiness'!$AO$42="Agree",'6. Module 1 Readiness'!$AP$23="Red"),$F809,IF(AND('6. Module 1 Readiness'!$AO$42="Disagree",'6. Module 1 Readiness'!$AP$23="Red"),$G809,IF(AND('6. Module 1 Readiness'!$AO$42="Agree",'6. Module 1 Readiness'!$AP$23="Yellow"),$H809,IF(AND('6. Module 1 Readiness'!$AO$42="Disagree",'6. Module 1 Readiness'!$AP$23="Yellow"),$I809,IF(AND('6. Module 1 Readiness'!$AO$42="Agree",'6. Module 1 Readiness'!$AP$23="Green"),$J809,IF(AND('6. Module 1 Readiness'!$AO$42="Disagree",'6. Module 1 Readiness'!$AP$23="Green"),$K809,IF('6. Module 1 Readiness'!$AO$42="N/A","",IF('6. Module 1 Readiness'!$AO$42="",""))))))))</f>
        <v/>
      </c>
      <c r="F809" s="616">
        <v>1</v>
      </c>
      <c r="G809" s="616">
        <v>2</v>
      </c>
      <c r="H809" s="616">
        <v>1</v>
      </c>
      <c r="I809" s="616">
        <v>2</v>
      </c>
      <c r="J809" s="616">
        <v>1</v>
      </c>
      <c r="K809" s="616">
        <v>3</v>
      </c>
    </row>
    <row r="810" spans="1:11" ht="15">
      <c r="A810" s="606" t="str">
        <f>IF('6. Module 1 Readiness'!$AO$43="N/A","N/A",IF('6. Module 1 Readiness'!$AO$43="","",IF('6. Module 1 Readiness'!$AO$33="Agree",'4. HIDE Calc Module 2_1'!$C$30,'4. HIDE Calc Module 2_1'!$E$30)))</f>
        <v/>
      </c>
      <c r="B810" s="607" t="str">
        <f>IF(A810=0,"",A810)</f>
        <v/>
      </c>
      <c r="C810" s="607" t="str">
        <f>IF('6. Module 1 Readiness'!$AO$43="N/A","N/A",IF('6. Module 1 Readiness'!$AO$43="","",IF('6. Module 1 Readiness'!$AO$43="Agree",'4. HIDE Calc Module 2_1'!$D$30,'4. HIDE Calc Module 2_1'!$F$30)))</f>
        <v/>
      </c>
      <c r="D810" s="607" t="str">
        <f>IF(C810=0,"",C810)</f>
        <v/>
      </c>
      <c r="E810" s="616" t="str">
        <f>IF(AND('6. Module 1 Readiness'!$AO$43="Agree",'6. Module 1 Readiness'!$AP$23="Red"),$F810,IF(AND('6. Module 1 Readiness'!$AO$43="Disagree",'6. Module 1 Readiness'!$AP$23="Red"),$G810,IF(AND('6. Module 1 Readiness'!$AO$43="Agree",'6. Module 1 Readiness'!$AP$23="Yellow"),$H810,IF(AND('6. Module 1 Readiness'!$AO$43="Disagree",'6. Module 1 Readiness'!$AP$23="Yellow"),$I810,IF(AND('6. Module 1 Readiness'!$AO$43="Agree",'6. Module 1 Readiness'!$AP$23="Green"),$J810,IF(AND('6. Module 1 Readiness'!$AO$43="Disagree",'6. Module 1 Readiness'!$AP$23="Green"),$K810,IF('6. Module 1 Readiness'!$AO$43="N/A","",IF('6. Module 1 Readiness'!$AO$43="",""))))))))</f>
        <v/>
      </c>
      <c r="F810" s="602">
        <v>2</v>
      </c>
      <c r="G810" s="602">
        <v>2</v>
      </c>
      <c r="H810" s="602">
        <v>2</v>
      </c>
      <c r="I810" s="602">
        <v>3</v>
      </c>
      <c r="J810" s="602">
        <v>3</v>
      </c>
      <c r="K810" s="602">
        <v>3</v>
      </c>
    </row>
    <row r="811" spans="1:11" ht="15">
      <c r="A811" s="91"/>
      <c r="B811" s="91"/>
      <c r="C811" s="93"/>
      <c r="D811" s="91"/>
      <c r="E811" s="92"/>
      <c r="F811" s="91"/>
      <c r="G811" s="91"/>
      <c r="H811" s="91"/>
      <c r="I811" s="91"/>
      <c r="J811" s="91"/>
      <c r="K811" s="91"/>
    </row>
    <row r="812" spans="1:11" ht="15.75">
      <c r="A812" s="593" t="s">
        <v>42</v>
      </c>
      <c r="B812" s="593" t="s">
        <v>43</v>
      </c>
      <c r="C812" s="594" t="s">
        <v>42</v>
      </c>
      <c r="D812" s="593" t="s">
        <v>44</v>
      </c>
      <c r="E812" s="610"/>
      <c r="F812" s="610"/>
      <c r="G812" s="610"/>
      <c r="H812" s="610"/>
      <c r="I812" s="610"/>
      <c r="J812" s="610"/>
      <c r="K812" s="610"/>
    </row>
    <row r="813" spans="1:11" ht="15">
      <c r="A813" s="606" t="str">
        <f>IF('6. Module 1 Readiness'!$AO$46="N/A","N/A",IF('6. Module 1 Readiness'!$AO$46="","",IF('6. Module 1 Readiness'!$AO$46="Agree",'4. HIDE Calc Module 2_1'!$C$32,'4. HIDE Calc Module 2_1'!$E$32)))</f>
        <v/>
      </c>
      <c r="B813" s="607" t="str">
        <f>IF(A813=0,"",A813)</f>
        <v/>
      </c>
      <c r="C813" s="607" t="str">
        <f>IF('6. Module 1 Readiness'!$AO$46="N/A","N/A",IF('6. Module 1 Readiness'!$AO$46="","",IF('6. Module 1 Readiness'!$AO$46="Agree",'4. HIDE Calc Module 2_1'!$D$32,'4. HIDE Calc Module 2_1'!$F$32)))</f>
        <v/>
      </c>
      <c r="D813" s="607" t="str">
        <f>IF(C813=0,"",C813)</f>
        <v/>
      </c>
      <c r="E813" s="616" t="str">
        <f>IF(AND('6. Module 1 Readiness'!$AO$46="Agree",'6. Module 1 Readiness'!$AP$23="Red"),$F813,IF(AND('6. Module 1 Readiness'!$AO$46="Disagree",'6. Module 1 Readiness'!$AP$23="Red"),$G813,IF(AND('6. Module 1 Readiness'!$AO$46="Agree",'6. Module 1 Readiness'!$AP$23="Yellow"),$H813,IF(AND('6. Module 1 Readiness'!$AO$46="Disagree",'6. Module 1 Readiness'!$AP$23="Yellow"),$I813,IF(AND('6. Module 1 Readiness'!$AO$46="Agree",'6. Module 1 Readiness'!$AP$23="Green"),$J813,IF(AND('6. Module 1 Readiness'!$AO$46="Disagree",'6. Module 1 Readiness'!$AP$23="Green"),$K813,IF('6. Module 1 Readiness'!$AO$46="N/A","",IF('6. Module 1 Readiness'!$AO$46="",""))))))))</f>
        <v/>
      </c>
      <c r="F813" s="616">
        <v>1</v>
      </c>
      <c r="G813" s="616">
        <v>1</v>
      </c>
      <c r="H813" s="616">
        <v>2</v>
      </c>
      <c r="I813" s="616">
        <v>1</v>
      </c>
      <c r="J813" s="616">
        <v>3</v>
      </c>
      <c r="K813" s="616">
        <v>2</v>
      </c>
    </row>
    <row r="814" spans="1:11" ht="15">
      <c r="A814" s="606" t="str">
        <f>IF('6. Module 1 Readiness'!$AO$47="N/A","N/A",IF('6. Module 1 Readiness'!$AO$47="","",IF('6. Module 1 Readiness'!$AO$47="Agree",'4. HIDE Calc Module 2_1'!$C$33,'4. HIDE Calc Module 2_1'!$E$33)))</f>
        <v/>
      </c>
      <c r="B814" s="607" t="str">
        <f t="shared" ref="B814:B817" si="28">IF(A814=0,"",A814)</f>
        <v/>
      </c>
      <c r="C814" s="607" t="str">
        <f>IF('6. Module 1 Readiness'!$AO$47="N/A","N/A",IF('6. Module 1 Readiness'!$AO$47="","",IF('6. Module 1 Readiness'!$AO$47="Agree",'4. HIDE Calc Module 2_1'!$D$33,'4. HIDE Calc Module 2_1'!$F$33)))</f>
        <v/>
      </c>
      <c r="D814" s="607" t="str">
        <f>IF(C814=0,"",C814)</f>
        <v/>
      </c>
      <c r="E814" s="616" t="str">
        <f>IF(AND('6. Module 1 Readiness'!$AO$47="Agree",'6. Module 1 Readiness'!$AP$23="Red"),$F814,IF(AND('6. Module 1 Readiness'!$AO$47="Disagree",'6. Module 1 Readiness'!$AP$23="Red"),$G814,IF(AND('6. Module 1 Readiness'!$AO$47="Agree",'6. Module 1 Readiness'!$AP$23="Yellow"),$H814,IF(AND('6. Module 1 Readiness'!$AO$47="Disagree",'6. Module 1 Readiness'!$AP$23="Yellow"),$I814,IF(AND('6. Module 1 Readiness'!$AO$47="Agree",'6. Module 1 Readiness'!$AP$23="Green"),$J814,IF(AND('6. Module 1 Readiness'!$AO$47="Disagree",'6. Module 1 Readiness'!$AP$23="Green"),$K814,IF('6. Module 1 Readiness'!$AO$47="N/A","",IF('6. Module 1 Readiness'!$AO$47="",""))))))))</f>
        <v/>
      </c>
      <c r="F814" s="602">
        <v>2</v>
      </c>
      <c r="G814" s="602">
        <v>1</v>
      </c>
      <c r="H814" s="602">
        <v>2</v>
      </c>
      <c r="I814" s="602">
        <v>1</v>
      </c>
      <c r="J814" s="602">
        <v>3</v>
      </c>
      <c r="K814" s="602">
        <v>2</v>
      </c>
    </row>
    <row r="815" spans="1:11" ht="15">
      <c r="A815" s="606" t="str">
        <f>IF('6. Module 1 Readiness'!$AO$48="N/A","N/A",IF('6. Module 1 Readiness'!$AO$48="","",IF('6. Module 1 Readiness'!$AO$48="Agree",'4. HIDE Calc Module 2_1'!$C$34,'4. HIDE Calc Module 2_1'!$E$34)))</f>
        <v/>
      </c>
      <c r="B815" s="607" t="str">
        <f t="shared" si="28"/>
        <v/>
      </c>
      <c r="C815" s="607" t="str">
        <f>IF('6. Module 1 Readiness'!$AO$48="N/A","N/A",IF('6. Module 1 Readiness'!$AO$48="","",IF('6. Module 1 Readiness'!$AO$48="Agree",'4. HIDE Calc Module 2_1'!$D$34,'4. HIDE Calc Module 2_1'!$F$34)))</f>
        <v/>
      </c>
      <c r="D815" s="607" t="str">
        <f>IF(C815=0,"",C815)</f>
        <v/>
      </c>
      <c r="E815" s="616" t="str">
        <f>IF(AND('6. Module 1 Readiness'!$AO$48="Agree",'6. Module 1 Readiness'!$AP$23="Red"),$F815,IF(AND('6. Module 1 Readiness'!$AO$48="Disagree",'6. Module 1 Readiness'!$AP$23="Red"),$G815,IF(AND('6. Module 1 Readiness'!$AO$48="Agree",'6. Module 1 Readiness'!$AP$23="Yellow"),$H815,IF(AND('6. Module 1 Readiness'!$AO$48="Disagree",'6. Module 1 Readiness'!$AP$23="Yellow"),$I815,IF(AND('6. Module 1 Readiness'!$AO$48="Agree",'6. Module 1 Readiness'!$AP$23="Green"),$J815,IF(AND('6. Module 1 Readiness'!$AO$48="Disagree",'6. Module 1 Readiness'!$AP$23="Green"),$K815,IF('6. Module 1 Readiness'!$AO$48="N/A","",IF('6. Module 1 Readiness'!$AO$48="",""))))))))</f>
        <v/>
      </c>
      <c r="F815" s="616">
        <v>2</v>
      </c>
      <c r="G815" s="616">
        <v>1</v>
      </c>
      <c r="H815" s="616">
        <v>3</v>
      </c>
      <c r="I815" s="616">
        <v>1</v>
      </c>
      <c r="J815" s="616">
        <v>3</v>
      </c>
      <c r="K815" s="616">
        <v>1</v>
      </c>
    </row>
    <row r="816" spans="1:11" ht="15">
      <c r="A816" s="606" t="str">
        <f>IF('6. Module 1 Readiness'!$AO$49="N/A","N/A",IF('6. Module 1 Readiness'!$AO$49="","",IF('6. Module 1 Readiness'!$AO$49="Agree",'4. HIDE Calc Module 2_1'!$C$35,'4. HIDE Calc Module 2_1'!$E$35)))</f>
        <v/>
      </c>
      <c r="B816" s="607" t="str">
        <f t="shared" si="28"/>
        <v/>
      </c>
      <c r="C816" s="607" t="str">
        <f>IF('6. Module 1 Readiness'!$AO$49="N/A","N/A",IF('6. Module 1 Readiness'!$AO$49="","",IF('6. Module 1 Readiness'!$AO$49="Agree",'4. HIDE Calc Module 2_1'!$D$35,'4. HIDE Calc Module 2_1'!$F$35)))</f>
        <v/>
      </c>
      <c r="D816" s="607" t="str">
        <f>IF(C816=0,"",C816)</f>
        <v/>
      </c>
      <c r="E816" s="616" t="str">
        <f>IF(AND('6. Module 1 Readiness'!$AO$49="Agree",'6. Module 1 Readiness'!$AP$23="Red"),$F816,IF(AND('6. Module 1 Readiness'!$AO$49="Disagree",'6. Module 1 Readiness'!$AP$23="Red"),$G816,IF(AND('6. Module 1 Readiness'!$AO$49="Agree",'6. Module 1 Readiness'!$AP$23="Yellow"),$H816,IF(AND('6. Module 1 Readiness'!$AO$49="Disagree",'6. Module 1 Readiness'!$AP$23="Yellow"),$I816,IF(AND('6. Module 1 Readiness'!$AO$49="Agree",'6. Module 1 Readiness'!$AP$23="Green"),$J816,IF(AND('6. Module 1 Readiness'!$AO$49="Disagree",'6. Module 1 Readiness'!$AP$23="Green"),$K816,IF('6. Module 1 Readiness'!$AO$49="N/A","",IF('6. Module 1 Readiness'!$AO$49="",""))))))))</f>
        <v/>
      </c>
      <c r="F816" s="602">
        <v>1</v>
      </c>
      <c r="G816" s="602">
        <v>2</v>
      </c>
      <c r="H816" s="602">
        <v>1</v>
      </c>
      <c r="I816" s="602">
        <v>3</v>
      </c>
      <c r="J816" s="602">
        <v>1</v>
      </c>
      <c r="K816" s="602">
        <v>3</v>
      </c>
    </row>
    <row r="817" spans="1:11" ht="15">
      <c r="A817" s="606" t="str">
        <f>IF('6. Module 1 Readiness'!$AO$50="N/A","N/A",IF('6. Module 1 Readiness'!$AO$50="","",IF('6. Module 1 Readiness'!$AO$50="Agree",'4. HIDE Calc Module 2_1'!$C$36,'4. HIDE Calc Module 2_1'!$E$36)))</f>
        <v/>
      </c>
      <c r="B817" s="607" t="str">
        <f t="shared" si="28"/>
        <v/>
      </c>
      <c r="C817" s="607" t="str">
        <f>IF('6. Module 1 Readiness'!$AO$50="N/A","N/A",IF('6. Module 1 Readiness'!$AO$50="","",IF('6. Module 1 Readiness'!$AO$50="Agree",'4. HIDE Calc Module 2_1'!$D$36,'4. HIDE Calc Module 2_1'!$F$36)))</f>
        <v/>
      </c>
      <c r="D817" s="607" t="str">
        <f>IF(C817=0,"",C817)</f>
        <v/>
      </c>
      <c r="E817" s="616" t="str">
        <f>IF(AND('6. Module 1 Readiness'!$AO$50="Agree",'6. Module 1 Readiness'!$AP$23="Red"),$F817,IF(AND('6. Module 1 Readiness'!$AO$50="Disagree",'6. Module 1 Readiness'!$AP$23="Red"),$G817,IF(AND('6. Module 1 Readiness'!$AO$50="Agree",'6. Module 1 Readiness'!$AP$23="Yellow"),$H817,IF(AND('6. Module 1 Readiness'!$AO$50="Disagree",'6. Module 1 Readiness'!$AP$23="Yellow"),$I817,IF(AND('6. Module 1 Readiness'!$AO$50="Agree",'6. Module 1 Readiness'!$AP$23="Green"),$J817,IF(AND('6. Module 1 Readiness'!$AO$50="Disagree",'6. Module 1 Readiness'!$AP$23="Green"),$K817,IF('6. Module 1 Readiness'!$AO$50="N/A","",IF('6. Module 1 Readiness'!$AO$50="",""))))))))</f>
        <v/>
      </c>
      <c r="F817" s="616">
        <v>2</v>
      </c>
      <c r="G817" s="616">
        <v>1</v>
      </c>
      <c r="H817" s="616">
        <v>2</v>
      </c>
      <c r="I817" s="616">
        <v>1</v>
      </c>
      <c r="J817" s="616">
        <v>3</v>
      </c>
      <c r="K817" s="616">
        <v>2</v>
      </c>
    </row>
    <row r="819" spans="1:11" ht="15.75">
      <c r="A819" s="593" t="s">
        <v>42</v>
      </c>
      <c r="B819" s="593" t="s">
        <v>43</v>
      </c>
      <c r="C819" s="594" t="s">
        <v>42</v>
      </c>
      <c r="D819" s="593" t="s">
        <v>44</v>
      </c>
      <c r="E819" s="595" t="s">
        <v>386</v>
      </c>
      <c r="F819" s="595" t="s">
        <v>387</v>
      </c>
      <c r="G819" s="595" t="s">
        <v>388</v>
      </c>
      <c r="H819" s="595" t="s">
        <v>389</v>
      </c>
      <c r="I819" s="595" t="s">
        <v>390</v>
      </c>
      <c r="J819" s="595" t="s">
        <v>391</v>
      </c>
      <c r="K819" s="595" t="s">
        <v>392</v>
      </c>
    </row>
    <row r="820" spans="1:11" ht="15">
      <c r="A820" s="607" t="str">
        <f>IF('6. Module 1 Readiness'!$AO$53="N/A","N/A",IF('6. Module 1 Readiness'!$AO$53="","",IF('6. Module 1 Readiness'!$AO$53="Agree",'4. HIDE Calc Module 2_1'!$C$39,'4. HIDE Calc Module 2_1'!$E$39)))</f>
        <v/>
      </c>
      <c r="B820" s="607" t="str">
        <f>IF(A820=0,"",A820)</f>
        <v/>
      </c>
      <c r="C820" s="607" t="str">
        <f>IF('6. Module 1 Readiness'!$AO$53="N/A","N/A",IF('6. Module 1 Readiness'!$AO$53="","",IF('6. Module 1 Readiness'!$AO$53="Agree",'4. HIDE Calc Module 2_1'!$D$39,'4. HIDE Calc Module 2_1'!$F$39)))</f>
        <v/>
      </c>
      <c r="D820" s="607" t="str">
        <f>IF(C820=0,"",C820)</f>
        <v/>
      </c>
      <c r="E820" s="616" t="str">
        <f>IF(AND('6. Module 1 Readiness'!$AO$53="Agree",'6. Module 1 Readiness'!$AP$23="Red"),$F820,IF(AND('6. Module 1 Readiness'!$AO$53="Disagree",'6. Module 1 Readiness'!$AP$23="Red"),$G820,IF(AND('6. Module 1 Readiness'!$AO$53="Agree",'6. Module 1 Readiness'!$AP$23="Yellow"),$H820,IF(AND('6. Module 1 Readiness'!$AO$53="Disagree",'6. Module 1 Readiness'!$AP$23="Yellow"),$I820,IF(AND('6. Module 1 Readiness'!$AO$53="Agree",'6. Module 1 Readiness'!$AP$23="Green"),$J820,IF(AND('6. Module 1 Readiness'!$AO$53="Disagree",'6. Module 1 Readiness'!$AP$23="Green"),$K820,IF('6. Module 1 Readiness'!$AO$53="N/A","",IF('6. Module 1 Readiness'!$AO$53="",""))))))))</f>
        <v/>
      </c>
      <c r="F820" s="608">
        <v>2</v>
      </c>
      <c r="G820" s="608">
        <v>1</v>
      </c>
      <c r="H820" s="608">
        <v>2</v>
      </c>
      <c r="I820" s="608">
        <v>1</v>
      </c>
      <c r="J820" s="608">
        <v>3</v>
      </c>
      <c r="K820" s="608">
        <v>2</v>
      </c>
    </row>
    <row r="821" spans="1:11" ht="15">
      <c r="A821" s="607" t="str">
        <f>IF('6. Module 1 Readiness'!$AO$54="N/A","N/A",IF('6. Module 1 Readiness'!$AO$54="","",IF('6. Module 1 Readiness'!$AO$54="Agree",'4. HIDE Calc Module 2_1'!$C$40,'4. HIDE Calc Module 2_1'!$E$40)))</f>
        <v/>
      </c>
      <c r="B821" s="607" t="str">
        <f t="shared" ref="B821:B822" si="29">IF(A821=0,"",A821)</f>
        <v/>
      </c>
      <c r="C821" s="607" t="str">
        <f>IF('6. Module 1 Readiness'!$AO$54="N/A","N/A",IF('6. Module 1 Readiness'!$AO$54="","",IF('6. Module 1 Readiness'!$AO$54="Agree",'4. HIDE Calc Module 2_1'!$D$40,'4. HIDE Calc Module 2_1'!$F$40)))</f>
        <v/>
      </c>
      <c r="D821" s="607" t="str">
        <f>IF(C821=0,"",C821)</f>
        <v/>
      </c>
      <c r="E821" s="616" t="str">
        <f>IF(AND('6. Module 1 Readiness'!$AO$54="Agree",'6. Module 1 Readiness'!$AP$23="Red"),$F821,IF(AND('6. Module 1 Readiness'!$AO$54="Disagree",'6. Module 1 Readiness'!$AP$23="Red"),$G821,IF(AND('6. Module 1 Readiness'!$AO$54="Agree",'6. Module 1 Readiness'!$AP$23="Yellow"),$H821,IF(AND('6. Module 1 Readiness'!$AO$54="Disagree",'6. Module 1 Readiness'!$AP$23="Yellow"),$I821,IF(AND('6. Module 1 Readiness'!$AO$54="Agree",'6. Module 1 Readiness'!$AP$23="Green"),$J821,IF(AND('6. Module 1 Readiness'!$AO$54="Disagree",'6. Module 1 Readiness'!$AP$23="Green"),$K821,IF('6. Module 1 Readiness'!$AO$54="N/A","",IF('6. Module 1 Readiness'!$AO$54="",""))))))))</f>
        <v/>
      </c>
      <c r="F821" s="609">
        <v>1</v>
      </c>
      <c r="G821" s="609">
        <v>1</v>
      </c>
      <c r="H821" s="609">
        <v>2</v>
      </c>
      <c r="I821" s="609">
        <v>2</v>
      </c>
      <c r="J821" s="609">
        <v>3</v>
      </c>
      <c r="K821" s="609">
        <v>2</v>
      </c>
    </row>
    <row r="822" spans="1:11" ht="15">
      <c r="A822" s="607" t="str">
        <f>IF('6. Module 1 Readiness'!$AO$55="N/A","N/A",IF('6. Module 1 Readiness'!$AO$55="","",IF('6. Module 1 Readiness'!$AO$55="Agree",'4. HIDE Calc Module 2_1'!$C$41,'4. HIDE Calc Module 2_1'!$E$41)))</f>
        <v/>
      </c>
      <c r="B822" s="607" t="str">
        <f t="shared" si="29"/>
        <v/>
      </c>
      <c r="C822" s="607" t="str">
        <f>IF('6. Module 1 Readiness'!$AO$55="N/A","N/A",IF('6. Module 1 Readiness'!$AO$55="","",IF('6. Module 1 Readiness'!$AO$55="Agree",'4. HIDE Calc Module 2_1'!$D$41,'4. HIDE Calc Module 2_1'!$F$41)))</f>
        <v/>
      </c>
      <c r="D822" s="607" t="str">
        <f>IF(C822=0,"",C822)</f>
        <v/>
      </c>
      <c r="E822" s="616" t="str">
        <f>IF(AND('6. Module 1 Readiness'!$AO$55="Agree",'6. Module 1 Readiness'!$AP$23="Red"),$F822,IF(AND('6. Module 1 Readiness'!$AO$55="Disagree",'6. Module 1 Readiness'!$AP$23="Red"),$G822,IF(AND('6. Module 1 Readiness'!$AO$55="Agree",'6. Module 1 Readiness'!$AP$23="Yellow"),$H822,IF(AND('6. Module 1 Readiness'!$AO$55="Disagree",'6. Module 1 Readiness'!$AP$23="Yellow"),$I822,IF(AND('6. Module 1 Readiness'!$AO$55="Agree",'6. Module 1 Readiness'!$AP$23="Green"),$J822,IF(AND('6. Module 1 Readiness'!$AO$55="Disagree",'6. Module 1 Readiness'!$AP$23="Green"),$K822,IF('6. Module 1 Readiness'!$AO$55="N/A","",IF('6. Module 1 Readiness'!$AO$55="",""))))))))</f>
        <v/>
      </c>
      <c r="F822" s="608">
        <v>2</v>
      </c>
      <c r="G822" s="608">
        <v>1</v>
      </c>
      <c r="H822" s="608">
        <v>2</v>
      </c>
      <c r="I822" s="608">
        <v>2</v>
      </c>
      <c r="J822" s="608">
        <v>3</v>
      </c>
      <c r="K822" s="608">
        <v>2</v>
      </c>
    </row>
    <row r="825" spans="1:11">
      <c r="A825" s="296" t="s">
        <v>385</v>
      </c>
      <c r="B825" s="296">
        <f>B780+1</f>
        <v>19</v>
      </c>
      <c r="C825" s="297"/>
      <c r="D825" s="296"/>
      <c r="E825" s="296"/>
      <c r="F825" s="296"/>
      <c r="G825" s="296"/>
      <c r="H825" s="296"/>
      <c r="I825" s="296"/>
      <c r="J825" s="296"/>
      <c r="K825" s="296"/>
    </row>
    <row r="826" spans="1:11" ht="15.75">
      <c r="A826" s="593" t="s">
        <v>42</v>
      </c>
      <c r="B826" s="593" t="s">
        <v>43</v>
      </c>
      <c r="C826" s="594" t="s">
        <v>42</v>
      </c>
      <c r="D826" s="593" t="s">
        <v>44</v>
      </c>
      <c r="E826" s="595"/>
      <c r="F826" s="595"/>
      <c r="G826" s="595"/>
      <c r="H826" s="595"/>
      <c r="I826" s="595"/>
      <c r="J826" s="595"/>
      <c r="K826" s="595"/>
    </row>
    <row r="827" spans="1:11" ht="15">
      <c r="A827" s="611"/>
      <c r="B827" s="611"/>
      <c r="C827" s="612"/>
      <c r="D827" s="611"/>
      <c r="E827" s="613"/>
      <c r="F827" s="613"/>
      <c r="G827" s="613"/>
      <c r="H827" s="613"/>
      <c r="I827" s="613"/>
      <c r="J827" s="613"/>
      <c r="K827" s="613"/>
    </row>
    <row r="828" spans="1:11" ht="15">
      <c r="A828" s="596"/>
      <c r="B828" s="596"/>
      <c r="C828" s="597"/>
      <c r="D828" s="596"/>
      <c r="E828" s="614"/>
      <c r="F828" s="614"/>
      <c r="G828" s="614"/>
      <c r="H828" s="614"/>
      <c r="I828" s="614"/>
      <c r="J828" s="614"/>
      <c r="K828" s="599" t="b">
        <f>IF('6. Module 1 Readiness'!$AR$20="Red",3,IF('6. Module 1 Readiness'!$AR$20="Yellow",2,IF('6. Module 1 Readiness'!$AR$20="Green",1)))</f>
        <v>0</v>
      </c>
    </row>
    <row r="829" spans="1:11" ht="15">
      <c r="A829" s="596"/>
      <c r="B829" s="596"/>
      <c r="C829" s="597"/>
      <c r="D829" s="596"/>
      <c r="E829" s="614"/>
      <c r="F829" s="614"/>
      <c r="G829" s="614"/>
      <c r="H829" s="614"/>
      <c r="I829" s="614"/>
      <c r="J829" s="614"/>
      <c r="K829" s="599" t="b">
        <f>IF('6. Module 1 Readiness'!$AR$21="Red",3,IF('6. Module 1 Readiness'!$AR$21="Yellow",2,IF('6. Module 1 Readiness'!$AR$21="Green",1)))</f>
        <v>0</v>
      </c>
    </row>
    <row r="830" spans="1:11" ht="15">
      <c r="A830" s="596"/>
      <c r="B830" s="596"/>
      <c r="C830" s="597"/>
      <c r="D830" s="596"/>
      <c r="E830" s="614"/>
      <c r="F830" s="614"/>
      <c r="G830" s="614"/>
      <c r="H830" s="614"/>
      <c r="I830" s="614"/>
      <c r="J830" s="614"/>
      <c r="K830" s="599" t="b">
        <f>IF('6. Module 1 Readiness'!$AR$22="Red",3,IF('6. Module 1 Readiness'!$AR$22="Yellow",2,IF('6. Module 1 Readiness'!$AR$22="Green",1)))</f>
        <v>0</v>
      </c>
    </row>
    <row r="831" spans="1:11" ht="15">
      <c r="A831" s="600" t="str">
        <f>IF('6. Module 1 Readiness'!$AQ$23="","",IF('6. Module 1 Readiness'!$AQ$23="Important",'4. HIDE Calc Module 2_1'!$C$6,IF('6. Module 1 Readiness'!$AQ$23="Serious",'4. HIDE Calc Module 2_1'!$C$7,IF('6. Module 1 Readiness'!$AQ$23="Severe",'4. HIDE Calc Module 2_1'!$C$8))))</f>
        <v/>
      </c>
      <c r="B831" s="601" t="str">
        <f>IF(A831=0,"",A831)</f>
        <v/>
      </c>
      <c r="C831" s="601" t="str">
        <f>IF('6. Module 1 Readiness'!$AQ$23="","",IF('6. Module 1 Readiness'!$AQ$23="Important",'4. HIDE Calc Module 2_1'!$D$6,IF('6. Module 1 Readiness'!$AQ$23="Serious",'4. HIDE Calc Module 2_1'!$D$7,IF('6. Module 1 Readiness'!$AQ$23="Severe",'4. HIDE Calc Module 2_1'!$D$8))))</f>
        <v/>
      </c>
      <c r="D831" s="601" t="str">
        <f>IF(C831=0,"",C831)</f>
        <v/>
      </c>
      <c r="E831" s="615"/>
      <c r="F831" s="615"/>
      <c r="G831" s="615"/>
      <c r="H831" s="615"/>
      <c r="I831" s="615"/>
      <c r="J831" s="615"/>
      <c r="K831" s="602">
        <f>MAX($K828:$K830)</f>
        <v>0</v>
      </c>
    </row>
    <row r="832" spans="1:11" ht="15">
      <c r="A832" s="603"/>
      <c r="B832" s="603"/>
      <c r="C832" s="603"/>
      <c r="D832" s="604"/>
      <c r="E832" s="605"/>
      <c r="F832" s="605"/>
      <c r="G832" s="605"/>
      <c r="H832" s="605"/>
      <c r="I832" s="605"/>
      <c r="J832" s="605"/>
      <c r="K832" s="605"/>
    </row>
    <row r="833" spans="1:11" ht="15">
      <c r="A833" s="94"/>
      <c r="B833" s="94"/>
      <c r="C833" s="94"/>
      <c r="D833" s="100"/>
      <c r="E833" s="99"/>
      <c r="F833" s="99"/>
      <c r="G833" s="99"/>
      <c r="H833" s="99"/>
      <c r="I833" s="99"/>
      <c r="J833" s="99"/>
      <c r="K833" s="99"/>
    </row>
    <row r="834" spans="1:11" ht="15">
      <c r="A834" s="94"/>
      <c r="B834" s="94"/>
      <c r="C834" s="94"/>
      <c r="D834" s="100"/>
      <c r="E834" s="99"/>
      <c r="F834" s="99"/>
      <c r="G834" s="99"/>
      <c r="H834" s="99"/>
      <c r="I834" s="99"/>
      <c r="J834" s="99"/>
      <c r="K834" s="99"/>
    </row>
    <row r="835" spans="1:11" ht="15">
      <c r="A835" s="98"/>
      <c r="B835" s="98"/>
      <c r="C835" s="98"/>
      <c r="D835" s="97"/>
      <c r="E835" s="96"/>
      <c r="F835" s="96"/>
      <c r="G835" s="96"/>
      <c r="H835" s="96"/>
      <c r="I835" s="96"/>
      <c r="J835" s="96"/>
      <c r="K835" s="96"/>
    </row>
    <row r="836" spans="1:11" ht="14.25">
      <c r="A836" s="91"/>
      <c r="B836" s="91"/>
      <c r="C836" s="93"/>
      <c r="D836" s="91"/>
      <c r="E836" s="91"/>
      <c r="F836" s="91"/>
      <c r="G836" s="91"/>
      <c r="H836" s="91"/>
      <c r="I836" s="91"/>
      <c r="J836" s="91"/>
      <c r="K836" s="91"/>
    </row>
    <row r="837" spans="1:11" ht="15.75">
      <c r="A837" s="593" t="s">
        <v>42</v>
      </c>
      <c r="B837" s="593" t="s">
        <v>43</v>
      </c>
      <c r="C837" s="594" t="s">
        <v>42</v>
      </c>
      <c r="D837" s="593" t="s">
        <v>44</v>
      </c>
      <c r="E837" s="595" t="s">
        <v>386</v>
      </c>
      <c r="F837" s="595" t="s">
        <v>387</v>
      </c>
      <c r="G837" s="595" t="s">
        <v>388</v>
      </c>
      <c r="H837" s="595" t="s">
        <v>389</v>
      </c>
      <c r="I837" s="595" t="s">
        <v>390</v>
      </c>
      <c r="J837" s="595" t="s">
        <v>391</v>
      </c>
      <c r="K837" s="595" t="s">
        <v>392</v>
      </c>
    </row>
    <row r="838" spans="1:11" ht="15">
      <c r="A838" s="606" t="str">
        <f>IF('6. Module 1 Readiness'!$AQ$26="N/A","N/A",IF('6. Module 1 Readiness'!$AQ$26="","",IF('6. Module 1 Readiness'!$AQ$26="Agree",'4. HIDE Calc Module 2_1'!$C$15,'4. HIDE Calc Module 2_1'!$E$15)))</f>
        <v/>
      </c>
      <c r="B838" s="607" t="str">
        <f>IF(A838=0,"",A838)</f>
        <v/>
      </c>
      <c r="C838" s="607" t="str">
        <f>IF('6. Module 1 Readiness'!$AQ$26="N/A","N/A",IF('6. Module 1 Readiness'!$AQ$26="","",IF('6. Module 1 Readiness'!$AQ$26="Agree",'4. HIDE Calc Module 2_1'!$D$15,'4. HIDE Calc Module 2_1'!$F$15)))</f>
        <v/>
      </c>
      <c r="D838" s="607" t="str">
        <f>IF(C838=0,"",C838)</f>
        <v/>
      </c>
      <c r="E838" s="616" t="str">
        <f>IF(AND('6. Module 1 Readiness'!$AQ$26="Agree",'6. Module 1 Readiness'!$AR$23="Red"),$F838,IF(AND('6. Module 1 Readiness'!$AQ$26="Disagree",'6. Module 1 Readiness'!$AR$23="Red"),$G838,IF(AND('6. Module 1 Readiness'!$AQ$26="Agree",'6. Module 1 Readiness'!$AR$23="Yellow"),$H838,IF(AND('6. Module 1 Readiness'!$AQ$26="Disagree",'6. Module 1 Readiness'!$AR$23="Yellow"),$I838,IF(AND('6. Module 1 Readiness'!$AQ$26="Agree",'6. Module 1 Readiness'!$AR$23="Green"),$J838,IF(AND('6. Module 1 Readiness'!$AQ$26="Disagree",'6. Module 1 Readiness'!$AR$23="Green"),$K838,IF('6. Module 1 Readiness'!$AQ$26="N/A","",IF('6. Module 1 Readiness'!$AQ$26="",""))))))))</f>
        <v/>
      </c>
      <c r="F838" s="616">
        <v>2</v>
      </c>
      <c r="G838" s="616">
        <v>1</v>
      </c>
      <c r="H838" s="616">
        <v>2</v>
      </c>
      <c r="I838" s="616">
        <v>1</v>
      </c>
      <c r="J838" s="616">
        <v>3</v>
      </c>
      <c r="K838" s="616">
        <v>2</v>
      </c>
    </row>
    <row r="839" spans="1:11" ht="15">
      <c r="A839" s="606" t="str">
        <f>IF('6. Module 1 Readiness'!$AQ$27="N/A","N/A",IF('6. Module 1 Readiness'!$AQ$27="","",IF('6. Module 1 Readiness'!$AQ$27="Agree",'4. HIDE Calc Module 2_1'!$C$16,'4. HIDE Calc Module 2_1'!$E$16)))</f>
        <v/>
      </c>
      <c r="B839" s="607" t="str">
        <f t="shared" ref="B839:B842" si="30">IF(A839=0,"",A839)</f>
        <v/>
      </c>
      <c r="C839" s="607" t="str">
        <f>IF('6. Module 1 Readiness'!$AQ$27="N/A","N/A",IF('6. Module 1 Readiness'!$AQ$27="","",IF('6. Module 1 Readiness'!$AQ$27="Agree",'4. HIDE Calc Module 2_1'!$D$16,'4. HIDE Calc Module 2_1'!$F$16)))</f>
        <v/>
      </c>
      <c r="D839" s="607" t="str">
        <f t="shared" ref="D839:D842" si="31">IF(C839=0,"",C839)</f>
        <v/>
      </c>
      <c r="E839" s="616" t="str">
        <f>IF(AND('6. Module 1 Readiness'!$AQ$27="Agree",'6. Module 1 Readiness'!$AR$23="Red"),$F839,IF(AND('6. Module 1 Readiness'!$AQ$27="Disagree",'6. Module 1 Readiness'!$AR$23="Red"),$G839,IF(AND('6. Module 1 Readiness'!$AQ$27="Agree",'6. Module 1 Readiness'!$AR$23="Yellow"),$H839,IF(AND('6. Module 1 Readiness'!$AQ$27="Disagree",'6. Module 1 Readiness'!$AR$23="Yellow"),$I839,IF(AND('6. Module 1 Readiness'!$AQ$27="Agree",'6. Module 1 Readiness'!$AR$23="Green"),$J839,IF(AND('6. Module 1 Readiness'!$AQ$27="Disagree",'6. Module 1 Readiness'!$AR$23="Green"),$K839,IF('6. Module 1 Readiness'!$AQ$27="N/A","",IF('6. Module 1 Readiness'!$AQ$27="",""))))))))</f>
        <v/>
      </c>
      <c r="F839" s="602">
        <v>1</v>
      </c>
      <c r="G839" s="602">
        <v>1</v>
      </c>
      <c r="H839" s="602">
        <v>2</v>
      </c>
      <c r="I839" s="602">
        <v>2</v>
      </c>
      <c r="J839" s="602">
        <v>3</v>
      </c>
      <c r="K839" s="602">
        <v>2</v>
      </c>
    </row>
    <row r="840" spans="1:11" ht="15">
      <c r="A840" s="606" t="str">
        <f>IF('6. Module 1 Readiness'!$AQ$28="N/A","N/A",IF('6. Module 1 Readiness'!$AQ$28="","",IF('6. Module 1 Readiness'!$AQ$28="Agree",'4. HIDE Calc Module 2_1'!$C$17,'4. HIDE Calc Module 2_1'!$E$17)))</f>
        <v/>
      </c>
      <c r="B840" s="607" t="str">
        <f t="shared" si="30"/>
        <v/>
      </c>
      <c r="C840" s="607" t="str">
        <f>IF('6. Module 1 Readiness'!$AQ$28="N/A","N/A",IF('6. Module 1 Readiness'!$AQ$28="","",IF('6. Module 1 Readiness'!$AQ$28="Agree",'4. HIDE Calc Module 2_1'!$D$17,'4. HIDE Calc Module 2_1'!$F$17)))</f>
        <v/>
      </c>
      <c r="D840" s="607" t="str">
        <f t="shared" si="31"/>
        <v/>
      </c>
      <c r="E840" s="616" t="str">
        <f>IF(AND('6. Module 1 Readiness'!$AQ$28="Agree",'6. Module 1 Readiness'!$AR$23="Red"),$F840,IF(AND('6. Module 1 Readiness'!$AQ$28="Disagree",'6. Module 1 Readiness'!$AR$23="Red"),$G840,IF(AND('6. Module 1 Readiness'!$AQ$28="Agree",'6. Module 1 Readiness'!$AR$23="Yellow"),$H840,IF(AND('6. Module 1 Readiness'!$AQ$28="Disagree",'6. Module 1 Readiness'!$AR$23="Yellow"),$I840,IF(AND('6. Module 1 Readiness'!$AQ$28="Agree",'6. Module 1 Readiness'!$AR$23="Green"),$J840,IF(AND('6. Module 1 Readiness'!$AQ$28="Disagree",'6. Module 1 Readiness'!$AR$23="Green"),$K840,IF('6. Module 1 Readiness'!$AQ$28="N/A","",IF('6. Module 1 Readiness'!$AQ$28="",""))))))))</f>
        <v/>
      </c>
      <c r="F840" s="616">
        <v>2</v>
      </c>
      <c r="G840" s="616">
        <v>1</v>
      </c>
      <c r="H840" s="616">
        <v>2</v>
      </c>
      <c r="I840" s="616">
        <v>2</v>
      </c>
      <c r="J840" s="616">
        <v>3</v>
      </c>
      <c r="K840" s="616">
        <v>2</v>
      </c>
    </row>
    <row r="841" spans="1:11" ht="15">
      <c r="A841" s="606" t="str">
        <f>IF('6. Module 1 Readiness'!$AQ$29="N/A","N/A",IF('6. Module 1 Readiness'!$AQ$29="","",IF('6. Module 1 Readiness'!$AQ$29="Agree",'4. HIDE Calc Module 2_1'!$C$18,'4. HIDE Calc Module 2_1'!$E$18)))</f>
        <v/>
      </c>
      <c r="B841" s="607" t="str">
        <f t="shared" si="30"/>
        <v/>
      </c>
      <c r="C841" s="607" t="str">
        <f>IF('6. Module 1 Readiness'!$AQ$29="N/A","N/A",IF('6. Module 1 Readiness'!$AQ$29="","",IF('6. Module 1 Readiness'!$AQ$29="Agree",'4. HIDE Calc Module 2_1'!$D$18,'4. HIDE Calc Module 2_1'!$F$18)))</f>
        <v/>
      </c>
      <c r="D841" s="607" t="str">
        <f t="shared" si="31"/>
        <v/>
      </c>
      <c r="E841" s="616" t="str">
        <f>IF(AND('6. Module 1 Readiness'!$AQ$29="Agree",'6. Module 1 Readiness'!$AR$23="Red"),$F841,IF(AND('6. Module 1 Readiness'!$AQ$29="Disagree",'6. Module 1 Readiness'!$AR$23="Red"),$G841,IF(AND('6. Module 1 Readiness'!$AQ$29="Agree",'6. Module 1 Readiness'!$AR$23="Yellow"),$H841,IF(AND('6. Module 1 Readiness'!$AQ$29="Disagree",'6. Module 1 Readiness'!$AR$23="Yellow"),$I841,IF(AND('6. Module 1 Readiness'!$AQ$29="Agree",'6. Module 1 Readiness'!$AR$23="Green"),$J841,IF(AND('6. Module 1 Readiness'!$AQ$29="Disagree",'6. Module 1 Readiness'!$AR$23="Green"),$K841,IF('6. Module 1 Readiness'!$AQ$29="N/A","",IF('6. Module 1 Readiness'!$AQ$29="",""))))))))</f>
        <v/>
      </c>
      <c r="F841" s="602">
        <v>1</v>
      </c>
      <c r="G841" s="602">
        <v>1</v>
      </c>
      <c r="H841" s="602">
        <v>2</v>
      </c>
      <c r="I841" s="602">
        <v>1</v>
      </c>
      <c r="J841" s="602">
        <v>3</v>
      </c>
      <c r="K841" s="602">
        <v>2</v>
      </c>
    </row>
    <row r="842" spans="1:11" ht="15">
      <c r="A842" s="606" t="str">
        <f>IF('6. Module 1 Readiness'!$AQ$30="N/A","N/A",IF('6. Module 1 Readiness'!$AQ$30="","",IF('6. Module 1 Readiness'!$AQ$30="Agree",'4. HIDE Calc Module 2_1'!$C$19,'4. HIDE Calc Module 2_1'!$E$19)))</f>
        <v/>
      </c>
      <c r="B842" s="607" t="str">
        <f t="shared" si="30"/>
        <v/>
      </c>
      <c r="C842" s="607" t="str">
        <f>IF('6. Module 1 Readiness'!$AQ$30="N/A","N/A",IF('6. Module 1 Readiness'!$AQ$30="","",IF('6. Module 1 Readiness'!$AQ$30="Agree",'4. HIDE Calc Module 2_1'!$D$19,'4. HIDE Calc Module 2_1'!$F$19)))</f>
        <v/>
      </c>
      <c r="D842" s="607" t="str">
        <f t="shared" si="31"/>
        <v/>
      </c>
      <c r="E842" s="616" t="str">
        <f>IF(AND('6. Module 1 Readiness'!$AQ$30="Agree",'6. Module 1 Readiness'!$AR$23="Red"),$F842,IF(AND('6. Module 1 Readiness'!$AQ$30="Disagree",'6. Module 1 Readiness'!$AR$23="Red"),$G842,IF(AND('6. Module 1 Readiness'!$AQ$30="Agree",'6. Module 1 Readiness'!$AR$23="Yellow"),$H842,IF(AND('6. Module 1 Readiness'!$AQ$30="Disagree",'6. Module 1 Readiness'!$AR$23="Yellow"),$I842,IF(AND('6. Module 1 Readiness'!$AQ$30="Agree",'6. Module 1 Readiness'!$AR$23="Green"),$J842,IF(AND('6. Module 1 Readiness'!$AQ$30="Disagree",'6. Module 1 Readiness'!$AR$23="Green"),$K842,IF('6. Module 1 Readiness'!$AQ$30="N/A","",IF('6. Module 1 Readiness'!$AQ$30="",""))))))))</f>
        <v/>
      </c>
      <c r="F842" s="616">
        <v>1</v>
      </c>
      <c r="G842" s="616">
        <v>1</v>
      </c>
      <c r="H842" s="616">
        <v>2</v>
      </c>
      <c r="I842" s="616">
        <v>1</v>
      </c>
      <c r="J842" s="616">
        <v>3</v>
      </c>
      <c r="K842" s="616">
        <v>2</v>
      </c>
    </row>
    <row r="843" spans="1:11" ht="15">
      <c r="A843" s="91"/>
      <c r="B843" s="91"/>
      <c r="C843" s="93"/>
      <c r="D843" s="91"/>
      <c r="E843" s="92"/>
      <c r="F843" s="91"/>
      <c r="G843" s="91"/>
      <c r="H843" s="91"/>
      <c r="I843" s="91"/>
      <c r="J843" s="91"/>
      <c r="K843" s="91"/>
    </row>
    <row r="844" spans="1:11" ht="15.75">
      <c r="A844" s="593" t="s">
        <v>42</v>
      </c>
      <c r="B844" s="593" t="s">
        <v>43</v>
      </c>
      <c r="C844" s="594" t="s">
        <v>42</v>
      </c>
      <c r="D844" s="593" t="s">
        <v>44</v>
      </c>
      <c r="E844" s="610"/>
      <c r="F844" s="610"/>
      <c r="G844" s="610"/>
      <c r="H844" s="610"/>
      <c r="I844" s="610"/>
      <c r="J844" s="610"/>
      <c r="K844" s="610"/>
    </row>
    <row r="845" spans="1:11" ht="15">
      <c r="A845" s="606" t="str">
        <f>IF('6. Module 1 Readiness'!$AQ$33="N/A","N/A",IF('6. Module 1 Readiness'!$AQ$33="","",IF('6. Module 1 Readiness'!$AQ$33="Agree",'4. HIDE Calc Module 2_1'!$C$21,'4. HIDE Calc Module 2_1'!$E$21)))</f>
        <v/>
      </c>
      <c r="B845" s="607" t="str">
        <f>IF(A845=0,"",A845)</f>
        <v/>
      </c>
      <c r="C845" s="607" t="str">
        <f>IF('6. Module 1 Readiness'!$AQ$33="N/A","N/A",IF('6. Module 1 Readiness'!$AQ$33="","",IF('6. Module 1 Readiness'!$AQ$33="Agree",'4. HIDE Calc Module 2_1'!$D$21,'4. HIDE Calc Module 2_1'!$F$21)))</f>
        <v/>
      </c>
      <c r="D845" s="607" t="str">
        <f>IF(C845=0,"",C845)</f>
        <v/>
      </c>
      <c r="E845" s="616" t="str">
        <f>IF(AND('6. Module 1 Readiness'!$AQ$33="Agree",'6. Module 1 Readiness'!$AR$23="Red"),$F845,IF(AND('6. Module 1 Readiness'!$AQ$33="Disagree",'6. Module 1 Readiness'!$AR$23="Red"),$G845,IF(AND('6. Module 1 Readiness'!$AQ$33="Agree",'6. Module 1 Readiness'!$AR$23="Yellow"),$H845,IF(AND('6. Module 1 Readiness'!$AQ$33="Disagree",'6. Module 1 Readiness'!$AR$23="Yellow"),$I845,IF(AND('6. Module 1 Readiness'!$AQ$33="Agree",'6. Module 1 Readiness'!$AR$23="Green"),$J845,IF(AND('6. Module 1 Readiness'!$AQ$33="Disagree",'6. Module 1 Readiness'!$AR$23="Green"),$K845,IF('6. Module 1 Readiness'!$AQ$33="N/A","",IF('6. Module 1 Readiness'!$AQ$33="",""))))))))</f>
        <v/>
      </c>
      <c r="F845" s="602">
        <v>2</v>
      </c>
      <c r="G845" s="602">
        <v>1</v>
      </c>
      <c r="H845" s="602">
        <v>3</v>
      </c>
      <c r="I845" s="602">
        <v>1</v>
      </c>
      <c r="J845" s="602">
        <v>3</v>
      </c>
      <c r="K845" s="602">
        <v>2</v>
      </c>
    </row>
    <row r="846" spans="1:11" ht="15">
      <c r="A846" s="606" t="str">
        <f>IF('6. Module 1 Readiness'!$AQ$34="N/A","N/A",IF('6. Module 1 Readiness'!$AQ$34="","",IF('6. Module 1 Readiness'!$AQ$33="Agree",'4. HIDE Calc Module 2_1'!$C$22,'4. HIDE Calc Module 2_1'!$E$22)))</f>
        <v/>
      </c>
      <c r="B846" s="607" t="str">
        <f>IF(A846=0,"",A846)</f>
        <v/>
      </c>
      <c r="C846" s="607" t="str">
        <f>IF('6. Module 1 Readiness'!$AQ$34="N/A","N/A",IF('6. Module 1 Readiness'!$AQ$34="","",IF('6. Module 1 Readiness'!$AQ$34="Agree",'4. HIDE Calc Module 2_1'!$D$22,'4. HIDE Calc Module 2_1'!$F$22)))</f>
        <v/>
      </c>
      <c r="D846" s="607" t="str">
        <f>IF(C846=0,"",C846)</f>
        <v/>
      </c>
      <c r="E846" s="616" t="str">
        <f>IF(AND('6. Module 1 Readiness'!$AQ$34="Agree",'6. Module 1 Readiness'!$AR$23="Red"),$F846,IF(AND('6. Module 1 Readiness'!$AQ$34="Disagree",'6. Module 1 Readiness'!$AR$23="Red"),$G846,IF(AND('6. Module 1 Readiness'!$AQ$34="Agree",'6. Module 1 Readiness'!$AR$23="Yellow"),$H846,IF(AND('6. Module 1 Readiness'!$AQ$34="Disagree",'6. Module 1 Readiness'!$AR$23="Yellow"),$I846,IF(AND('6. Module 1 Readiness'!$AQ$34="Agree",'6. Module 1 Readiness'!$AR$23="Green"),$J846,IF(AND('6. Module 1 Readiness'!$AQ$34="Disagree",'6. Module 1 Readiness'!$AR$23="Green"),$K846,IF('6. Module 1 Readiness'!$AQ$34="N/A","",IF('6. Module 1 Readiness'!$AQ$34="",""))))))))</f>
        <v/>
      </c>
      <c r="F846" s="602">
        <v>2</v>
      </c>
      <c r="G846" s="602">
        <v>1</v>
      </c>
      <c r="H846" s="602">
        <v>2</v>
      </c>
      <c r="I846" s="602">
        <v>2</v>
      </c>
      <c r="J846" s="602">
        <v>2</v>
      </c>
      <c r="K846" s="602">
        <v>3</v>
      </c>
    </row>
    <row r="847" spans="1:11" ht="15">
      <c r="A847" s="606" t="str">
        <f>IF('6. Module 1 Readiness'!$AQ$35="N/A","N/A",IF('6. Module 1 Readiness'!$AQ$35="","",IF('6. Module 1 Readiness'!$AQ$33="Agree",'4. HIDE Calc Module 2_1'!$C$23,'4. HIDE Calc Module 2_1'!$E$23)))</f>
        <v/>
      </c>
      <c r="B847" s="607" t="str">
        <f>IF(A847=0,"",A847)</f>
        <v/>
      </c>
      <c r="C847" s="607" t="str">
        <f>IF('6. Module 1 Readiness'!$AQ$35="N/A","N/A",IF('6. Module 1 Readiness'!$AQ$35="","",IF('6. Module 1 Readiness'!$AQ$35="Agree",'4. HIDE Calc Module 2_1'!$D$23,'4. HIDE Calc Module 2_1'!$F$23)))</f>
        <v/>
      </c>
      <c r="D847" s="607" t="str">
        <f>IF(C847=0,"",C847)</f>
        <v/>
      </c>
      <c r="E847" s="616" t="str">
        <f>IF(AND('6. Module 1 Readiness'!$AQ$35="Agree",'6. Module 1 Readiness'!$AR$23="Red"),$F847,IF(AND('6. Module 1 Readiness'!$AQ$35="Disagree",'6. Module 1 Readiness'!$AR$23="Red"),$G847,IF(AND('6. Module 1 Readiness'!$AQ$35="Agree",'6. Module 1 Readiness'!$AR$23="Yellow"),$H847,IF(AND('6. Module 1 Readiness'!$AQ$35="Disagree",'6. Module 1 Readiness'!$AR$23="Yellow"),$I847,IF(AND('6. Module 1 Readiness'!$AQ$35="Agree",'6. Module 1 Readiness'!$AR$23="Green"),$J847,IF(AND('6. Module 1 Readiness'!$AQ$35="Disagree",'6. Module 1 Readiness'!$AR$23="Green"),$K847,IF('6. Module 1 Readiness'!$AQ$35="N/A","",IF('6. Module 1 Readiness'!$AQ$35="",""))))))))</f>
        <v/>
      </c>
      <c r="F847" s="602">
        <v>2</v>
      </c>
      <c r="G847" s="602">
        <v>1</v>
      </c>
      <c r="H847" s="602">
        <v>2</v>
      </c>
      <c r="I847" s="602">
        <v>1</v>
      </c>
      <c r="J847" s="602">
        <v>2</v>
      </c>
      <c r="K847" s="602">
        <v>1</v>
      </c>
    </row>
    <row r="848" spans="1:11" ht="15">
      <c r="A848" s="606" t="str">
        <f>IF('6. Module 1 Readiness'!$AQ$36="N/A","N/A",IF('6. Module 1 Readiness'!$AQ$36="","",IF('6. Module 1 Readiness'!$AQ$33="Agree",'4. HIDE Calc Module 2_1'!$C$24,'4. HIDE Calc Module 2_1'!$E$24)))</f>
        <v/>
      </c>
      <c r="B848" s="607" t="str">
        <f>IF(A848=0,"",A848)</f>
        <v/>
      </c>
      <c r="C848" s="607" t="str">
        <f>IF('6. Module 1 Readiness'!$AQ$36="N/A","N/A",IF('6. Module 1 Readiness'!$AQ$36="","",IF('6. Module 1 Readiness'!$AQ$36="Agree",'4. HIDE Calc Module 2_1'!$D$24,'4. HIDE Calc Module 2_1'!$F$24)))</f>
        <v/>
      </c>
      <c r="D848" s="607" t="str">
        <f>IF(C848=0,"",C848)</f>
        <v/>
      </c>
      <c r="E848" s="616" t="str">
        <f>IF(AND('6. Module 1 Readiness'!$AQ$36="Agree",'6. Module 1 Readiness'!$AR$23="Red"),$F848,IF(AND('6. Module 1 Readiness'!$AQ$36="Disagree",'6. Module 1 Readiness'!$AR$23="Red"),$G848,IF(AND('6. Module 1 Readiness'!$AQ$36="Agree",'6. Module 1 Readiness'!$AR$23="Yellow"),$H848,IF(AND('6. Module 1 Readiness'!$AQ$36="Disagree",'6. Module 1 Readiness'!$AR$23="Yellow"),$I848,IF(AND('6. Module 1 Readiness'!$AQ$36="Agree",'6. Module 1 Readiness'!$AR$23="Green"),$J848,IF(AND('6. Module 1 Readiness'!$AQ$36="Disagree",'6. Module 1 Readiness'!$AR$23="Green"),$K848,IF('6. Module 1 Readiness'!$AQ$36="N/A","",IF('6. Module 1 Readiness'!$AQ$36="",""))))))))</f>
        <v/>
      </c>
      <c r="F848" s="616">
        <v>2</v>
      </c>
      <c r="G848" s="616">
        <v>1</v>
      </c>
      <c r="H848" s="616">
        <v>3</v>
      </c>
      <c r="I848" s="616">
        <v>1</v>
      </c>
      <c r="J848" s="616">
        <v>3</v>
      </c>
      <c r="K848" s="616">
        <v>2</v>
      </c>
    </row>
    <row r="849" spans="1:11" ht="15">
      <c r="A849" s="95"/>
      <c r="B849" s="94"/>
      <c r="C849" s="94"/>
      <c r="D849" s="94"/>
      <c r="E849" s="92"/>
      <c r="F849" s="92"/>
      <c r="G849" s="92"/>
      <c r="H849" s="92"/>
      <c r="I849" s="92"/>
      <c r="J849" s="92"/>
      <c r="K849" s="92"/>
    </row>
    <row r="850" spans="1:11" ht="15.75">
      <c r="A850" s="593" t="s">
        <v>42</v>
      </c>
      <c r="B850" s="593" t="s">
        <v>43</v>
      </c>
      <c r="C850" s="594" t="s">
        <v>42</v>
      </c>
      <c r="D850" s="593" t="s">
        <v>44</v>
      </c>
      <c r="E850" s="610"/>
      <c r="F850" s="610"/>
      <c r="G850" s="610"/>
      <c r="H850" s="610"/>
      <c r="I850" s="610"/>
      <c r="J850" s="610"/>
      <c r="K850" s="610"/>
    </row>
    <row r="851" spans="1:11" ht="15">
      <c r="A851" s="606" t="str">
        <f>IF('6. Module 1 Readiness'!$AQ$39="N/A","N/A",IF('6. Module 1 Readiness'!$AQ$39="","",IF('6. Module 1 Readiness'!$AQ$33="Agree",'4. HIDE Calc Module 2_1'!$C$26,'4. HIDE Calc Module 2_1'!$E$26)))</f>
        <v/>
      </c>
      <c r="B851" s="607" t="str">
        <f>IF(A851=0,"",A851)</f>
        <v/>
      </c>
      <c r="C851" s="607" t="str">
        <f>IF('6. Module 1 Readiness'!$AQ$39="N/A","N/A",IF('6. Module 1 Readiness'!$AQ$39="","",IF('6. Module 1 Readiness'!$AQ$39="Agree",'4. HIDE Calc Module 2_1'!$D$26,'4. HIDE Calc Module 2_1'!$F$26)))</f>
        <v/>
      </c>
      <c r="D851" s="607" t="str">
        <f>IF(C851=0,"",C851)</f>
        <v/>
      </c>
      <c r="E851" s="616" t="str">
        <f>IF(AND('6. Module 1 Readiness'!$AQ$39="Agree",'6. Module 1 Readiness'!$AR$23="Red"),$F851,IF(AND('6. Module 1 Readiness'!$AQ$39="Disagree",'6. Module 1 Readiness'!$AR$23="Red"),$G851,IF(AND('6. Module 1 Readiness'!$AQ$39="Agree",'6. Module 1 Readiness'!$AR$23="Yellow"),$H851,IF(AND('6. Module 1 Readiness'!$AQ$39="Disagree",'6. Module 1 Readiness'!$AR$23="Yellow"),$I851,IF(AND('6. Module 1 Readiness'!$AQ$39="Agree",'6. Module 1 Readiness'!$AR$23="Green"),$J851,IF(AND('6. Module 1 Readiness'!$AQ$39="Disagree",'6. Module 1 Readiness'!$AR$23="Green"),$K851,IF('6. Module 1 Readiness'!$AQ$39="N/A","",IF('6. Module 1 Readiness'!$AQ$39="",""))))))))</f>
        <v/>
      </c>
      <c r="F851" s="602">
        <v>1</v>
      </c>
      <c r="G851" s="602">
        <v>2</v>
      </c>
      <c r="H851" s="602">
        <v>2</v>
      </c>
      <c r="I851" s="602">
        <v>3</v>
      </c>
      <c r="J851" s="602">
        <v>3</v>
      </c>
      <c r="K851" s="602">
        <v>2</v>
      </c>
    </row>
    <row r="852" spans="1:11" ht="15">
      <c r="A852" s="606" t="str">
        <f>IF('6. Module 1 Readiness'!$AQ$40="N/A","N/A",IF('6. Module 1 Readiness'!$AQ$40="","",IF('6. Module 1 Readiness'!$AQ$33="Agree",'4. HIDE Calc Module 2_1'!$C$27,'4. HIDE Calc Module 2_1'!$E$27)))</f>
        <v/>
      </c>
      <c r="B852" s="607" t="str">
        <f>IF(A852=0,"",A852)</f>
        <v/>
      </c>
      <c r="C852" s="607" t="str">
        <f>IF('6. Module 1 Readiness'!$AQ$40="N/A","N/A",IF('6. Module 1 Readiness'!$AQ$40="","",IF('6. Module 1 Readiness'!$AQ$40="Agree",'4. HIDE Calc Module 2_1'!$D$27,'4. HIDE Calc Module 2_1'!$F$27)))</f>
        <v/>
      </c>
      <c r="D852" s="607" t="str">
        <f>IF(C852=0,"",C852)</f>
        <v/>
      </c>
      <c r="E852" s="616" t="str">
        <f>IF(AND('6. Module 1 Readiness'!$AQ$40="Agree",'6. Module 1 Readiness'!$AR$23="Red"),$F852,IF(AND('6. Module 1 Readiness'!$AQ$40="Disagree",'6. Module 1 Readiness'!$AR$23="Red"),$G852,IF(AND('6. Module 1 Readiness'!$AQ$40="Agree",'6. Module 1 Readiness'!$AR$23="Yellow"),$H852,IF(AND('6. Module 1 Readiness'!$AQ$40="Disagree",'6. Module 1 Readiness'!$AR$23="Yellow"),$I852,IF(AND('6. Module 1 Readiness'!$AQ$40="Agree",'6. Module 1 Readiness'!$AR$23="Green"),$J852,IF(AND('6. Module 1 Readiness'!$AQ$40="Disagree",'6. Module 1 Readiness'!$AR$23="Green"),$K852,IF('6. Module 1 Readiness'!$AQ$40="N/A","",IF('6. Module 1 Readiness'!$AQ$40="",""))))))))</f>
        <v/>
      </c>
      <c r="F852" s="616">
        <v>1</v>
      </c>
      <c r="G852" s="616">
        <v>2</v>
      </c>
      <c r="H852" s="616">
        <v>2</v>
      </c>
      <c r="I852" s="616">
        <v>3</v>
      </c>
      <c r="J852" s="616">
        <v>3</v>
      </c>
      <c r="K852" s="616">
        <v>2</v>
      </c>
    </row>
    <row r="853" spans="1:11" ht="15">
      <c r="A853" s="606" t="str">
        <f>IF('6. Module 1 Readiness'!$AQ$41="N/A","N/A",IF('6. Module 1 Readiness'!$AQ$41="","",IF('6. Module 1 Readiness'!$AQ$33="Agree",'4. HIDE Calc Module 2_1'!$C$28,'4. HIDE Calc Module 2_1'!$E$28)))</f>
        <v/>
      </c>
      <c r="B853" s="607" t="str">
        <f>IF(A853=0,"",A853)</f>
        <v/>
      </c>
      <c r="C853" s="607" t="str">
        <f>IF('6. Module 1 Readiness'!$AQ$41="N/A","N/A",IF('6. Module 1 Readiness'!$AQ$41="","",IF('6. Module 1 Readiness'!$AQ$41="Agree",'4. HIDE Calc Module 2_1'!$D$28,'4. HIDE Calc Module 2_1'!$F$28)))</f>
        <v/>
      </c>
      <c r="D853" s="607" t="str">
        <f>IF(C853=0,"",C853)</f>
        <v/>
      </c>
      <c r="E853" s="616" t="str">
        <f>IF(AND('6. Module 1 Readiness'!$AQ$41="Agree",'6. Module 1 Readiness'!$AR$23="Red"),$F853,IF(AND('6. Module 1 Readiness'!$AQ$41="Disagree",'6. Module 1 Readiness'!$AR$23="Red"),$G853,IF(AND('6. Module 1 Readiness'!$AQ$41="Agree",'6. Module 1 Readiness'!$AR$23="Yellow"),$H853,IF(AND('6. Module 1 Readiness'!$AQ$41="Disagree",'6. Module 1 Readiness'!$AR$23="Yellow"),$I853,IF(AND('6. Module 1 Readiness'!$AQ$41="Agree",'6. Module 1 Readiness'!$AR$23="Green"),$J853,IF(AND('6. Module 1 Readiness'!$AQ$41="Disagree",'6. Module 1 Readiness'!$AR$23="Green"),$K853,IF('6. Module 1 Readiness'!$AQ$41="N/A","",IF('6. Module 1 Readiness'!$AQ$41="",""))))))))</f>
        <v/>
      </c>
      <c r="F853" s="602">
        <v>2</v>
      </c>
      <c r="G853" s="602">
        <v>1</v>
      </c>
      <c r="H853" s="602">
        <v>3</v>
      </c>
      <c r="I853" s="602">
        <v>3</v>
      </c>
      <c r="J853" s="602">
        <v>3</v>
      </c>
      <c r="K853" s="602">
        <v>2</v>
      </c>
    </row>
    <row r="854" spans="1:11" ht="15">
      <c r="A854" s="606" t="str">
        <f>IF('6. Module 1 Readiness'!$AQ$42="N/A","N/A",IF('6. Module 1 Readiness'!$AQ$42="","",IF('6. Module 1 Readiness'!$AQ$33="Agree",'4. HIDE Calc Module 2_1'!$C$29,'4. HIDE Calc Module 2_1'!$E$29)))</f>
        <v/>
      </c>
      <c r="B854" s="607" t="str">
        <f>IF(A854=0,"",A854)</f>
        <v/>
      </c>
      <c r="C854" s="607" t="str">
        <f>IF('6. Module 1 Readiness'!$AQ$42="N/A","N/A",IF('6. Module 1 Readiness'!$AQ$42="","",IF('6. Module 1 Readiness'!$AQ$42="Agree",'4. HIDE Calc Module 2_1'!$D$29,'4. HIDE Calc Module 2_1'!$F$29)))</f>
        <v/>
      </c>
      <c r="D854" s="607" t="str">
        <f>IF(C854=0,"",C854)</f>
        <v/>
      </c>
      <c r="E854" s="616" t="str">
        <f>IF(AND('6. Module 1 Readiness'!$AQ$42="Agree",'6. Module 1 Readiness'!$AR$23="Red"),$F854,IF(AND('6. Module 1 Readiness'!$AQ$42="Disagree",'6. Module 1 Readiness'!$AR$23="Red"),$G854,IF(AND('6. Module 1 Readiness'!$AQ$42="Agree",'6. Module 1 Readiness'!$AR$23="Yellow"),$H854,IF(AND('6. Module 1 Readiness'!$AQ$42="Disagree",'6. Module 1 Readiness'!$AR$23="Yellow"),$I854,IF(AND('6. Module 1 Readiness'!$AQ$42="Agree",'6. Module 1 Readiness'!$AR$23="Green"),$J854,IF(AND('6. Module 1 Readiness'!$AQ$42="Disagree",'6. Module 1 Readiness'!$AR$23="Green"),$K854,IF('6. Module 1 Readiness'!$AQ$42="N/A","",IF('6. Module 1 Readiness'!$AQ$42="",""))))))))</f>
        <v/>
      </c>
      <c r="F854" s="616">
        <v>1</v>
      </c>
      <c r="G854" s="616">
        <v>2</v>
      </c>
      <c r="H854" s="616">
        <v>1</v>
      </c>
      <c r="I854" s="616">
        <v>2</v>
      </c>
      <c r="J854" s="616">
        <v>1</v>
      </c>
      <c r="K854" s="616">
        <v>3</v>
      </c>
    </row>
    <row r="855" spans="1:11" ht="15">
      <c r="A855" s="606" t="str">
        <f>IF('6. Module 1 Readiness'!$AQ$43="N/A","N/A",IF('6. Module 1 Readiness'!$AQ$43="","",IF('6. Module 1 Readiness'!$AQ$33="Agree",'4. HIDE Calc Module 2_1'!$C$30,'4. HIDE Calc Module 2_1'!$E$30)))</f>
        <v/>
      </c>
      <c r="B855" s="607" t="str">
        <f>IF(A855=0,"",A855)</f>
        <v/>
      </c>
      <c r="C855" s="607" t="str">
        <f>IF('6. Module 1 Readiness'!$AQ$43="N/A","N/A",IF('6. Module 1 Readiness'!$AQ$43="","",IF('6. Module 1 Readiness'!$AQ$43="Agree",'4. HIDE Calc Module 2_1'!$D$30,'4. HIDE Calc Module 2_1'!$F$30)))</f>
        <v/>
      </c>
      <c r="D855" s="607" t="str">
        <f>IF(C855=0,"",C855)</f>
        <v/>
      </c>
      <c r="E855" s="616" t="str">
        <f>IF(AND('6. Module 1 Readiness'!$AQ$43="Agree",'6. Module 1 Readiness'!$AR$23="Red"),$F855,IF(AND('6. Module 1 Readiness'!$AQ$43="Disagree",'6. Module 1 Readiness'!$AR$23="Red"),$G855,IF(AND('6. Module 1 Readiness'!$AQ$43="Agree",'6. Module 1 Readiness'!$AR$23="Yellow"),$H855,IF(AND('6. Module 1 Readiness'!$AQ$43="Disagree",'6. Module 1 Readiness'!$AR$23="Yellow"),$I855,IF(AND('6. Module 1 Readiness'!$AQ$43="Agree",'6. Module 1 Readiness'!$AR$23="Green"),$J855,IF(AND('6. Module 1 Readiness'!$AQ$43="Disagree",'6. Module 1 Readiness'!$AR$23="Green"),$K855,IF('6. Module 1 Readiness'!$AQ$43="N/A","",IF('6. Module 1 Readiness'!$AQ$43="",""))))))))</f>
        <v/>
      </c>
      <c r="F855" s="602">
        <v>2</v>
      </c>
      <c r="G855" s="602">
        <v>2</v>
      </c>
      <c r="H855" s="602">
        <v>2</v>
      </c>
      <c r="I855" s="602">
        <v>3</v>
      </c>
      <c r="J855" s="602">
        <v>3</v>
      </c>
      <c r="K855" s="602">
        <v>3</v>
      </c>
    </row>
    <row r="856" spans="1:11" ht="15">
      <c r="A856" s="91"/>
      <c r="B856" s="91"/>
      <c r="C856" s="93"/>
      <c r="D856" s="91"/>
      <c r="E856" s="92"/>
      <c r="F856" s="91"/>
      <c r="G856" s="91"/>
      <c r="H856" s="91"/>
      <c r="I856" s="91"/>
      <c r="J856" s="91"/>
      <c r="K856" s="91"/>
    </row>
    <row r="857" spans="1:11" ht="15.75">
      <c r="A857" s="593" t="s">
        <v>42</v>
      </c>
      <c r="B857" s="593" t="s">
        <v>43</v>
      </c>
      <c r="C857" s="594" t="s">
        <v>42</v>
      </c>
      <c r="D857" s="593" t="s">
        <v>44</v>
      </c>
      <c r="E857" s="610"/>
      <c r="F857" s="610"/>
      <c r="G857" s="610"/>
      <c r="H857" s="610"/>
      <c r="I857" s="610"/>
      <c r="J857" s="610"/>
      <c r="K857" s="610"/>
    </row>
    <row r="858" spans="1:11" ht="15">
      <c r="A858" s="606" t="str">
        <f>IF('6. Module 1 Readiness'!$AQ$46="N/A","N/A",IF('6. Module 1 Readiness'!$AQ$46="","",IF('6. Module 1 Readiness'!$AQ$46="Agree",'4. HIDE Calc Module 2_1'!$C$32,'4. HIDE Calc Module 2_1'!$E$32)))</f>
        <v/>
      </c>
      <c r="B858" s="607" t="str">
        <f>IF(A858=0,"",A858)</f>
        <v/>
      </c>
      <c r="C858" s="607" t="str">
        <f>IF('6. Module 1 Readiness'!$AQ$46="N/A","N/A",IF('6. Module 1 Readiness'!$AQ$46="","",IF('6. Module 1 Readiness'!$AQ$46="Agree",'4. HIDE Calc Module 2_1'!$D$32,'4. HIDE Calc Module 2_1'!$F$32)))</f>
        <v/>
      </c>
      <c r="D858" s="607" t="str">
        <f>IF(C858=0,"",C858)</f>
        <v/>
      </c>
      <c r="E858" s="616" t="str">
        <f>IF(AND('6. Module 1 Readiness'!$AQ$46="Agree",'6. Module 1 Readiness'!$AR$23="Red"),$F858,IF(AND('6. Module 1 Readiness'!$AQ$46="Disagree",'6. Module 1 Readiness'!$AR$23="Red"),$G858,IF(AND('6. Module 1 Readiness'!$AQ$46="Agree",'6. Module 1 Readiness'!$AR$23="Yellow"),$H858,IF(AND('6. Module 1 Readiness'!$AQ$46="Disagree",'6. Module 1 Readiness'!$AR$23="Yellow"),$I858,IF(AND('6. Module 1 Readiness'!$AQ$46="Agree",'6. Module 1 Readiness'!$AR$23="Green"),$J858,IF(AND('6. Module 1 Readiness'!$AQ$46="Disagree",'6. Module 1 Readiness'!$AR$23="Green"),$K858,IF('6. Module 1 Readiness'!$AQ$46="N/A","",IF('6. Module 1 Readiness'!$AQ$46="",""))))))))</f>
        <v/>
      </c>
      <c r="F858" s="616">
        <v>1</v>
      </c>
      <c r="G858" s="616">
        <v>1</v>
      </c>
      <c r="H858" s="616">
        <v>2</v>
      </c>
      <c r="I858" s="616">
        <v>1</v>
      </c>
      <c r="J858" s="616">
        <v>3</v>
      </c>
      <c r="K858" s="616">
        <v>2</v>
      </c>
    </row>
    <row r="859" spans="1:11" ht="15">
      <c r="A859" s="606" t="str">
        <f>IF('6. Module 1 Readiness'!$AQ$47="N/A","N/A",IF('6. Module 1 Readiness'!$AQ$47="","",IF('6. Module 1 Readiness'!$AQ$47="Agree",'4. HIDE Calc Module 2_1'!$C$33,'4. HIDE Calc Module 2_1'!$E$33)))</f>
        <v/>
      </c>
      <c r="B859" s="607" t="str">
        <f t="shared" ref="B859:B862" si="32">IF(A859=0,"",A859)</f>
        <v/>
      </c>
      <c r="C859" s="607" t="str">
        <f>IF('6. Module 1 Readiness'!$AQ$47="N/A","N/A",IF('6. Module 1 Readiness'!$AQ$47="","",IF('6. Module 1 Readiness'!$AQ$47="Agree",'4. HIDE Calc Module 2_1'!$D$33,'4. HIDE Calc Module 2_1'!$F$33)))</f>
        <v/>
      </c>
      <c r="D859" s="607" t="str">
        <f>IF(C859=0,"",C859)</f>
        <v/>
      </c>
      <c r="E859" s="616" t="str">
        <f>IF(AND('6. Module 1 Readiness'!$AQ$47="Agree",'6. Module 1 Readiness'!$AR$23="Red"),$F859,IF(AND('6. Module 1 Readiness'!$AQ$47="Disagree",'6. Module 1 Readiness'!$AR$23="Red"),$G859,IF(AND('6. Module 1 Readiness'!$AQ$47="Agree",'6. Module 1 Readiness'!$AR$23="Yellow"),$H859,IF(AND('6. Module 1 Readiness'!$AQ$47="Disagree",'6. Module 1 Readiness'!$AR$23="Yellow"),$I859,IF(AND('6. Module 1 Readiness'!$AQ$47="Agree",'6. Module 1 Readiness'!$AR$23="Green"),$J859,IF(AND('6. Module 1 Readiness'!$AQ$47="Disagree",'6. Module 1 Readiness'!$AR$23="Green"),$K859,IF('6. Module 1 Readiness'!$AQ$47="N/A","",IF('6. Module 1 Readiness'!$AQ$47="",""))))))))</f>
        <v/>
      </c>
      <c r="F859" s="602">
        <v>2</v>
      </c>
      <c r="G859" s="602">
        <v>1</v>
      </c>
      <c r="H859" s="602">
        <v>2</v>
      </c>
      <c r="I859" s="602">
        <v>1</v>
      </c>
      <c r="J859" s="602">
        <v>3</v>
      </c>
      <c r="K859" s="602">
        <v>2</v>
      </c>
    </row>
    <row r="860" spans="1:11" ht="15">
      <c r="A860" s="606" t="str">
        <f>IF('6. Module 1 Readiness'!$AQ$48="N/A","N/A",IF('6. Module 1 Readiness'!$AQ$48="","",IF('6. Module 1 Readiness'!$AQ$48="Agree",'4. HIDE Calc Module 2_1'!$C$34,'4. HIDE Calc Module 2_1'!$E$34)))</f>
        <v/>
      </c>
      <c r="B860" s="607" t="str">
        <f t="shared" si="32"/>
        <v/>
      </c>
      <c r="C860" s="607" t="str">
        <f>IF('6. Module 1 Readiness'!$AQ$48="N/A","N/A",IF('6. Module 1 Readiness'!$AQ$48="","",IF('6. Module 1 Readiness'!$AQ$48="Agree",'4. HIDE Calc Module 2_1'!$D$34,'4. HIDE Calc Module 2_1'!$F$34)))</f>
        <v/>
      </c>
      <c r="D860" s="607" t="str">
        <f>IF(C860=0,"",C860)</f>
        <v/>
      </c>
      <c r="E860" s="616" t="str">
        <f>IF(AND('6. Module 1 Readiness'!$AQ$48="Agree",'6. Module 1 Readiness'!$AR$23="Red"),$F860,IF(AND('6. Module 1 Readiness'!$AQ$48="Disagree",'6. Module 1 Readiness'!$AR$23="Red"),$G860,IF(AND('6. Module 1 Readiness'!$AQ$48="Agree",'6. Module 1 Readiness'!$AR$23="Yellow"),$H860,IF(AND('6. Module 1 Readiness'!$AQ$48="Disagree",'6. Module 1 Readiness'!$AR$23="Yellow"),$I860,IF(AND('6. Module 1 Readiness'!$AQ$48="Agree",'6. Module 1 Readiness'!$AR$23="Green"),$J860,IF(AND('6. Module 1 Readiness'!$AQ$48="Disagree",'6. Module 1 Readiness'!$AR$23="Green"),$K860,IF('6. Module 1 Readiness'!$AQ$48="N/A","",IF('6. Module 1 Readiness'!$AQ$48="",""))))))))</f>
        <v/>
      </c>
      <c r="F860" s="616">
        <v>2</v>
      </c>
      <c r="G860" s="616">
        <v>1</v>
      </c>
      <c r="H860" s="616">
        <v>3</v>
      </c>
      <c r="I860" s="616">
        <v>1</v>
      </c>
      <c r="J860" s="616">
        <v>3</v>
      </c>
      <c r="K860" s="616">
        <v>1</v>
      </c>
    </row>
    <row r="861" spans="1:11" ht="15">
      <c r="A861" s="606" t="str">
        <f>IF('6. Module 1 Readiness'!$AQ$49="N/A","N/A",IF('6. Module 1 Readiness'!$AQ$49="","",IF('6. Module 1 Readiness'!$AQ$49="Agree",'4. HIDE Calc Module 2_1'!$C$35,'4. HIDE Calc Module 2_1'!$E$35)))</f>
        <v/>
      </c>
      <c r="B861" s="607" t="str">
        <f t="shared" si="32"/>
        <v/>
      </c>
      <c r="C861" s="607" t="str">
        <f>IF('6. Module 1 Readiness'!$AQ$49="N/A","N/A",IF('6. Module 1 Readiness'!$AQ$49="","",IF('6. Module 1 Readiness'!$AQ$49="Agree",'4. HIDE Calc Module 2_1'!$D$35,'4. HIDE Calc Module 2_1'!$F$35)))</f>
        <v/>
      </c>
      <c r="D861" s="607" t="str">
        <f>IF(C861=0,"",C861)</f>
        <v/>
      </c>
      <c r="E861" s="616" t="str">
        <f>IF(AND('6. Module 1 Readiness'!$AQ$49="Agree",'6. Module 1 Readiness'!$AR$23="Red"),$F861,IF(AND('6. Module 1 Readiness'!$AQ$49="Disagree",'6. Module 1 Readiness'!$AR$23="Red"),$G861,IF(AND('6. Module 1 Readiness'!$AQ$49="Agree",'6. Module 1 Readiness'!$AR$23="Yellow"),$H861,IF(AND('6. Module 1 Readiness'!$AQ$49="Disagree",'6. Module 1 Readiness'!$AR$23="Yellow"),$I861,IF(AND('6. Module 1 Readiness'!$AQ$49="Agree",'6. Module 1 Readiness'!$AR$23="Green"),$J861,IF(AND('6. Module 1 Readiness'!$AQ$49="Disagree",'6. Module 1 Readiness'!$AR$23="Green"),$K861,IF('6. Module 1 Readiness'!$AQ$49="N/A","",IF('6. Module 1 Readiness'!$AQ$49="",""))))))))</f>
        <v/>
      </c>
      <c r="F861" s="602">
        <v>1</v>
      </c>
      <c r="G861" s="602">
        <v>2</v>
      </c>
      <c r="H861" s="602">
        <v>1</v>
      </c>
      <c r="I861" s="602">
        <v>3</v>
      </c>
      <c r="J861" s="602">
        <v>1</v>
      </c>
      <c r="K861" s="602">
        <v>3</v>
      </c>
    </row>
    <row r="862" spans="1:11" ht="15">
      <c r="A862" s="606" t="str">
        <f>IF('6. Module 1 Readiness'!$AQ$50="N/A","N/A",IF('6. Module 1 Readiness'!$AQ$50="","",IF('6. Module 1 Readiness'!$AQ$50="Agree",'4. HIDE Calc Module 2_1'!$C$36,'4. HIDE Calc Module 2_1'!$E$36)))</f>
        <v/>
      </c>
      <c r="B862" s="607" t="str">
        <f t="shared" si="32"/>
        <v/>
      </c>
      <c r="C862" s="607" t="str">
        <f>IF('6. Module 1 Readiness'!$AQ$50="N/A","N/A",IF('6. Module 1 Readiness'!$AQ$50="","",IF('6. Module 1 Readiness'!$AQ$50="Agree",'4. HIDE Calc Module 2_1'!$D$36,'4. HIDE Calc Module 2_1'!$F$36)))</f>
        <v/>
      </c>
      <c r="D862" s="607" t="str">
        <f>IF(C862=0,"",C862)</f>
        <v/>
      </c>
      <c r="E862" s="616" t="str">
        <f>IF(AND('6. Module 1 Readiness'!$AQ$50="Agree",'6. Module 1 Readiness'!$AR$23="Red"),$F862,IF(AND('6. Module 1 Readiness'!$AQ$50="Disagree",'6. Module 1 Readiness'!$AR$23="Red"),$G862,IF(AND('6. Module 1 Readiness'!$AQ$50="Agree",'6. Module 1 Readiness'!$AR$23="Yellow"),$H862,IF(AND('6. Module 1 Readiness'!$AQ$50="Disagree",'6. Module 1 Readiness'!$AR$23="Yellow"),$I862,IF(AND('6. Module 1 Readiness'!$AQ$50="Agree",'6. Module 1 Readiness'!$AR$23="Green"),$J862,IF(AND('6. Module 1 Readiness'!$AQ$50="Disagree",'6. Module 1 Readiness'!$AR$23="Green"),$K862,IF('6. Module 1 Readiness'!$AQ$50="N/A","",IF('6. Module 1 Readiness'!$AQ$50="",""))))))))</f>
        <v/>
      </c>
      <c r="F862" s="616">
        <v>2</v>
      </c>
      <c r="G862" s="616">
        <v>1</v>
      </c>
      <c r="H862" s="616">
        <v>2</v>
      </c>
      <c r="I862" s="616">
        <v>1</v>
      </c>
      <c r="J862" s="616">
        <v>3</v>
      </c>
      <c r="K862" s="616">
        <v>2</v>
      </c>
    </row>
    <row r="864" spans="1:11" ht="15.75">
      <c r="A864" s="593" t="s">
        <v>42</v>
      </c>
      <c r="B864" s="593" t="s">
        <v>43</v>
      </c>
      <c r="C864" s="594" t="s">
        <v>42</v>
      </c>
      <c r="D864" s="593" t="s">
        <v>44</v>
      </c>
      <c r="E864" s="595" t="s">
        <v>386</v>
      </c>
      <c r="F864" s="595" t="s">
        <v>387</v>
      </c>
      <c r="G864" s="595" t="s">
        <v>388</v>
      </c>
      <c r="H864" s="595" t="s">
        <v>389</v>
      </c>
      <c r="I864" s="595" t="s">
        <v>390</v>
      </c>
      <c r="J864" s="595" t="s">
        <v>391</v>
      </c>
      <c r="K864" s="595" t="s">
        <v>392</v>
      </c>
    </row>
    <row r="865" spans="1:11" ht="15">
      <c r="A865" s="607" t="str">
        <f>IF('6. Module 1 Readiness'!$AQ$53="N/A","N/A",IF('6. Module 1 Readiness'!$AQ$53="","",IF('6. Module 1 Readiness'!$AQ$53="Agree",'4. HIDE Calc Module 2_1'!$C$39,'4. HIDE Calc Module 2_1'!$E$39)))</f>
        <v/>
      </c>
      <c r="B865" s="607" t="str">
        <f>IF(A865=0,"",A865)</f>
        <v/>
      </c>
      <c r="C865" s="607" t="str">
        <f>IF('6. Module 1 Readiness'!$AQ$53="N/A","N/A",IF('6. Module 1 Readiness'!$AQ$53="","",IF('6. Module 1 Readiness'!$AQ$53="Agree",'4. HIDE Calc Module 2_1'!$D$39,'4. HIDE Calc Module 2_1'!$F$39)))</f>
        <v/>
      </c>
      <c r="D865" s="607" t="str">
        <f>IF(C865=0,"",C865)</f>
        <v/>
      </c>
      <c r="E865" s="616" t="str">
        <f>IF(AND('6. Module 1 Readiness'!$AQ$53="Agree",'6. Module 1 Readiness'!$AR$23="Red"),$F865,IF(AND('6. Module 1 Readiness'!$AQ$53="Disagree",'6. Module 1 Readiness'!$AR$23="Red"),$G865,IF(AND('6. Module 1 Readiness'!$AQ$53="Agree",'6. Module 1 Readiness'!$AR$23="Yellow"),$H865,IF(AND('6. Module 1 Readiness'!$AQ$53="Disagree",'6. Module 1 Readiness'!$AR$23="Yellow"),$I865,IF(AND('6. Module 1 Readiness'!$AQ$53="Agree",'6. Module 1 Readiness'!$AR$23="Green"),$J865,IF(AND('6. Module 1 Readiness'!$AQ$53="Disagree",'6. Module 1 Readiness'!$AR$23="Green"),$K865,IF('6. Module 1 Readiness'!$AQ$53="N/A","",IF('6. Module 1 Readiness'!$AQ$53="",""))))))))</f>
        <v/>
      </c>
      <c r="F865" s="608">
        <v>2</v>
      </c>
      <c r="G865" s="608">
        <v>1</v>
      </c>
      <c r="H865" s="608">
        <v>2</v>
      </c>
      <c r="I865" s="608">
        <v>1</v>
      </c>
      <c r="J865" s="608">
        <v>3</v>
      </c>
      <c r="K865" s="608">
        <v>2</v>
      </c>
    </row>
    <row r="866" spans="1:11" ht="15">
      <c r="A866" s="607" t="str">
        <f>IF('6. Module 1 Readiness'!$AQ$54="N/A","N/A",IF('6. Module 1 Readiness'!$AQ$54="","",IF('6. Module 1 Readiness'!$AQ$54="Agree",'4. HIDE Calc Module 2_1'!$C$40,'4. HIDE Calc Module 2_1'!$E$40)))</f>
        <v/>
      </c>
      <c r="B866" s="607" t="str">
        <f t="shared" ref="B866:B867" si="33">IF(A866=0,"",A866)</f>
        <v/>
      </c>
      <c r="C866" s="607" t="str">
        <f>IF('6. Module 1 Readiness'!$AQ$54="N/A","N/A",IF('6. Module 1 Readiness'!$AQ$54="","",IF('6. Module 1 Readiness'!$AQ$54="Agree",'4. HIDE Calc Module 2_1'!$D$40,'4. HIDE Calc Module 2_1'!$F$40)))</f>
        <v/>
      </c>
      <c r="D866" s="607" t="str">
        <f>IF(C866=0,"",C866)</f>
        <v/>
      </c>
      <c r="E866" s="616" t="str">
        <f>IF(AND('6. Module 1 Readiness'!$AQ$54="Agree",'6. Module 1 Readiness'!$AR$23="Red"),$F866,IF(AND('6. Module 1 Readiness'!$AQ$54="Disagree",'6. Module 1 Readiness'!$AR$23="Red"),$G866,IF(AND('6. Module 1 Readiness'!$AQ$54="Agree",'6. Module 1 Readiness'!$AR$23="Yellow"),$H866,IF(AND('6. Module 1 Readiness'!$AQ$54="Disagree",'6. Module 1 Readiness'!$AR$23="Yellow"),$I866,IF(AND('6. Module 1 Readiness'!$AQ$54="Agree",'6. Module 1 Readiness'!$AR$23="Green"),$J866,IF(AND('6. Module 1 Readiness'!$AQ$54="Disagree",'6. Module 1 Readiness'!$AR$23="Green"),$K866,IF('6. Module 1 Readiness'!$AQ$54="N/A","",IF('6. Module 1 Readiness'!$AQ$54="",""))))))))</f>
        <v/>
      </c>
      <c r="F866" s="609">
        <v>1</v>
      </c>
      <c r="G866" s="609">
        <v>1</v>
      </c>
      <c r="H866" s="609">
        <v>2</v>
      </c>
      <c r="I866" s="609">
        <v>2</v>
      </c>
      <c r="J866" s="609">
        <v>3</v>
      </c>
      <c r="K866" s="609">
        <v>2</v>
      </c>
    </row>
    <row r="867" spans="1:11" ht="15">
      <c r="A867" s="607" t="str">
        <f>IF('6. Module 1 Readiness'!$AQ$55="N/A","N/A",IF('6. Module 1 Readiness'!$AQ$55="","",IF('6. Module 1 Readiness'!$AQ$55="Agree",'4. HIDE Calc Module 2_1'!$C$41,'4. HIDE Calc Module 2_1'!$E$41)))</f>
        <v/>
      </c>
      <c r="B867" s="607" t="str">
        <f t="shared" si="33"/>
        <v/>
      </c>
      <c r="C867" s="607" t="str">
        <f>IF('6. Module 1 Readiness'!$AQ$55="N/A","N/A",IF('6. Module 1 Readiness'!$AQ$55="","",IF('6. Module 1 Readiness'!$AQ$55="Agree",'4. HIDE Calc Module 2_1'!$D$41,'4. HIDE Calc Module 2_1'!$F$41)))</f>
        <v/>
      </c>
      <c r="D867" s="607" t="str">
        <f>IF(C867=0,"",C867)</f>
        <v/>
      </c>
      <c r="E867" s="616" t="str">
        <f>IF(AND('6. Module 1 Readiness'!$AQ$55="Agree",'6. Module 1 Readiness'!$AR$23="Red"),$F867,IF(AND('6. Module 1 Readiness'!$AQ$55="Disagree",'6. Module 1 Readiness'!$AR$23="Red"),$G867,IF(AND('6. Module 1 Readiness'!$AQ$55="Agree",'6. Module 1 Readiness'!$AR$23="Yellow"),$H867,IF(AND('6. Module 1 Readiness'!$AQ$55="Disagree",'6. Module 1 Readiness'!$AR$23="Yellow"),$I867,IF(AND('6. Module 1 Readiness'!$AQ$55="Agree",'6. Module 1 Readiness'!$AR$23="Green"),$J867,IF(AND('6. Module 1 Readiness'!$AQ$55="Disagree",'6. Module 1 Readiness'!$AR$23="Green"),$K867,IF('6. Module 1 Readiness'!$AQ$55="N/A","",IF('6. Module 1 Readiness'!$AQ$55="",""))))))))</f>
        <v/>
      </c>
      <c r="F867" s="608">
        <v>2</v>
      </c>
      <c r="G867" s="608">
        <v>1</v>
      </c>
      <c r="H867" s="608">
        <v>2</v>
      </c>
      <c r="I867" s="608">
        <v>2</v>
      </c>
      <c r="J867" s="608">
        <v>3</v>
      </c>
      <c r="K867" s="608">
        <v>2</v>
      </c>
    </row>
    <row r="870" spans="1:11">
      <c r="A870" s="296" t="s">
        <v>385</v>
      </c>
      <c r="B870" s="296">
        <f>B825+1</f>
        <v>20</v>
      </c>
      <c r="C870" s="297"/>
      <c r="D870" s="296"/>
      <c r="E870" s="296"/>
      <c r="F870" s="296"/>
      <c r="G870" s="296"/>
      <c r="H870" s="296"/>
      <c r="I870" s="296"/>
      <c r="J870" s="296"/>
      <c r="K870" s="296"/>
    </row>
    <row r="871" spans="1:11" ht="15.75">
      <c r="A871" s="593" t="s">
        <v>42</v>
      </c>
      <c r="B871" s="593" t="s">
        <v>43</v>
      </c>
      <c r="C871" s="594" t="s">
        <v>42</v>
      </c>
      <c r="D871" s="593" t="s">
        <v>44</v>
      </c>
      <c r="E871" s="595"/>
      <c r="F871" s="595"/>
      <c r="G871" s="595"/>
      <c r="H871" s="595"/>
      <c r="I871" s="595"/>
      <c r="J871" s="595"/>
      <c r="K871" s="595"/>
    </row>
    <row r="872" spans="1:11" ht="15">
      <c r="A872" s="611"/>
      <c r="B872" s="611"/>
      <c r="C872" s="612"/>
      <c r="D872" s="611"/>
      <c r="E872" s="613"/>
      <c r="F872" s="613"/>
      <c r="G872" s="613"/>
      <c r="H872" s="613"/>
      <c r="I872" s="613"/>
      <c r="J872" s="613"/>
      <c r="K872" s="613"/>
    </row>
    <row r="873" spans="1:11" ht="15">
      <c r="A873" s="596"/>
      <c r="B873" s="596"/>
      <c r="C873" s="597"/>
      <c r="D873" s="596"/>
      <c r="E873" s="614"/>
      <c r="F873" s="614"/>
      <c r="G873" s="614"/>
      <c r="H873" s="614"/>
      <c r="I873" s="614"/>
      <c r="J873" s="614"/>
      <c r="K873" s="599" t="b">
        <f>IF('6. Module 1 Readiness'!$AT$20="Red",3,IF('6. Module 1 Readiness'!$AT$20="Yellow",2,IF('6. Module 1 Readiness'!$AT$20="Green",1)))</f>
        <v>0</v>
      </c>
    </row>
    <row r="874" spans="1:11" ht="15">
      <c r="A874" s="596"/>
      <c r="B874" s="596"/>
      <c r="C874" s="597"/>
      <c r="D874" s="596"/>
      <c r="E874" s="614"/>
      <c r="F874" s="614"/>
      <c r="G874" s="614"/>
      <c r="H874" s="614"/>
      <c r="I874" s="614"/>
      <c r="J874" s="614"/>
      <c r="K874" s="599" t="b">
        <f>IF('6. Module 1 Readiness'!$AT$21="Red",3,IF('6. Module 1 Readiness'!$AT$21="Yellow",2,IF('6. Module 1 Readiness'!$AT$21="Green",1)))</f>
        <v>0</v>
      </c>
    </row>
    <row r="875" spans="1:11" ht="15">
      <c r="A875" s="596"/>
      <c r="B875" s="596"/>
      <c r="C875" s="597"/>
      <c r="D875" s="596"/>
      <c r="E875" s="614"/>
      <c r="F875" s="614"/>
      <c r="G875" s="614"/>
      <c r="H875" s="614"/>
      <c r="I875" s="614"/>
      <c r="J875" s="614"/>
      <c r="K875" s="599" t="b">
        <f>IF('6. Module 1 Readiness'!$AT$22="Red",3,IF('6. Module 1 Readiness'!$AT$22="Yellow",2,IF('6. Module 1 Readiness'!$AT$22="Green",1)))</f>
        <v>0</v>
      </c>
    </row>
    <row r="876" spans="1:11" ht="15">
      <c r="A876" s="600" t="str">
        <f>IF('6. Module 1 Readiness'!$AS$23="","",IF('6. Module 1 Readiness'!$AS$23="Important",'4. HIDE Calc Module 2_1'!$C$6,IF('6. Module 1 Readiness'!$AS$23="Serious",'4. HIDE Calc Module 2_1'!$C$7,IF('6. Module 1 Readiness'!$AS$23="Severe",'4. HIDE Calc Module 2_1'!$C$8))))</f>
        <v/>
      </c>
      <c r="B876" s="601" t="str">
        <f>IF(A876=0,"",A876)</f>
        <v/>
      </c>
      <c r="C876" s="601" t="str">
        <f>IF('6. Module 1 Readiness'!$AS$23="","",IF('6. Module 1 Readiness'!$AS$23="Important",'4. HIDE Calc Module 2_1'!$D$6,IF('6. Module 1 Readiness'!$AS$23="Serious",'4. HIDE Calc Module 2_1'!$D$7,IF('6. Module 1 Readiness'!$AS$23="Severe",'4. HIDE Calc Module 2_1'!$D$8))))</f>
        <v/>
      </c>
      <c r="D876" s="601" t="str">
        <f>IF(C876=0,"",C876)</f>
        <v/>
      </c>
      <c r="E876" s="615"/>
      <c r="F876" s="615"/>
      <c r="G876" s="615"/>
      <c r="H876" s="615"/>
      <c r="I876" s="615"/>
      <c r="J876" s="615"/>
      <c r="K876" s="602">
        <f>MAX($K873:$K875)</f>
        <v>0</v>
      </c>
    </row>
    <row r="877" spans="1:11" ht="15">
      <c r="A877" s="603"/>
      <c r="B877" s="603"/>
      <c r="C877" s="603"/>
      <c r="D877" s="604"/>
      <c r="E877" s="605"/>
      <c r="F877" s="605"/>
      <c r="G877" s="605"/>
      <c r="H877" s="605"/>
      <c r="I877" s="605"/>
      <c r="J877" s="605"/>
      <c r="K877" s="605"/>
    </row>
    <row r="878" spans="1:11" ht="15">
      <c r="A878" s="94"/>
      <c r="B878" s="94"/>
      <c r="C878" s="94"/>
      <c r="D878" s="100"/>
      <c r="E878" s="99"/>
      <c r="F878" s="99"/>
      <c r="G878" s="99"/>
      <c r="H878" s="99"/>
      <c r="I878" s="99"/>
      <c r="J878" s="99"/>
      <c r="K878" s="99"/>
    </row>
    <row r="879" spans="1:11" ht="15">
      <c r="A879" s="94"/>
      <c r="B879" s="94"/>
      <c r="C879" s="94"/>
      <c r="D879" s="100"/>
      <c r="E879" s="99"/>
      <c r="F879" s="99"/>
      <c r="G879" s="99"/>
      <c r="H879" s="99"/>
      <c r="I879" s="99"/>
      <c r="J879" s="99"/>
      <c r="K879" s="99"/>
    </row>
    <row r="880" spans="1:11" ht="15">
      <c r="A880" s="98"/>
      <c r="B880" s="98"/>
      <c r="C880" s="98"/>
      <c r="D880" s="97"/>
      <c r="E880" s="96"/>
      <c r="F880" s="96"/>
      <c r="G880" s="96"/>
      <c r="H880" s="96"/>
      <c r="I880" s="96"/>
      <c r="J880" s="96"/>
      <c r="K880" s="96"/>
    </row>
    <row r="881" spans="1:11" ht="14.25">
      <c r="A881" s="91"/>
      <c r="B881" s="91"/>
      <c r="C881" s="93"/>
      <c r="D881" s="91"/>
      <c r="E881" s="91"/>
      <c r="F881" s="91"/>
      <c r="G881" s="91"/>
      <c r="H881" s="91"/>
      <c r="I881" s="91"/>
      <c r="J881" s="91"/>
      <c r="K881" s="91"/>
    </row>
    <row r="882" spans="1:11" ht="15.75">
      <c r="A882" s="593" t="s">
        <v>42</v>
      </c>
      <c r="B882" s="593" t="s">
        <v>43</v>
      </c>
      <c r="C882" s="594" t="s">
        <v>42</v>
      </c>
      <c r="D882" s="593" t="s">
        <v>44</v>
      </c>
      <c r="E882" s="595" t="s">
        <v>386</v>
      </c>
      <c r="F882" s="595" t="s">
        <v>387</v>
      </c>
      <c r="G882" s="595" t="s">
        <v>388</v>
      </c>
      <c r="H882" s="595" t="s">
        <v>389</v>
      </c>
      <c r="I882" s="595" t="s">
        <v>390</v>
      </c>
      <c r="J882" s="595" t="s">
        <v>391</v>
      </c>
      <c r="K882" s="595" t="s">
        <v>392</v>
      </c>
    </row>
    <row r="883" spans="1:11" ht="15">
      <c r="A883" s="606" t="str">
        <f>IF('6. Module 1 Readiness'!$AS$26="N/A","N/A",IF('6. Module 1 Readiness'!$AS$26="","",IF('6. Module 1 Readiness'!$AS$26="Agree",'4. HIDE Calc Module 2_1'!$C$15,'4. HIDE Calc Module 2_1'!$E$15)))</f>
        <v/>
      </c>
      <c r="B883" s="607" t="str">
        <f>IF(A883=0,"",A883)</f>
        <v/>
      </c>
      <c r="C883" s="607" t="str">
        <f>IF('6. Module 1 Readiness'!$AS$26="N/A","N/A",IF('6. Module 1 Readiness'!$AS$26="","",IF('6. Module 1 Readiness'!$AS$26="Agree",'4. HIDE Calc Module 2_1'!$D$15,'4. HIDE Calc Module 2_1'!$F$15)))</f>
        <v/>
      </c>
      <c r="D883" s="607" t="str">
        <f>IF(C883=0,"",C883)</f>
        <v/>
      </c>
      <c r="E883" s="616" t="str">
        <f>IF(AND('6. Module 1 Readiness'!$AS$26="Agree",'6. Module 1 Readiness'!$AT$23="Red"),$F883,IF(AND('6. Module 1 Readiness'!$AS$26="Disagree",'6. Module 1 Readiness'!$AT$23="Red"),$G883,IF(AND('6. Module 1 Readiness'!$AS$26="Agree",'6. Module 1 Readiness'!$AT$23="Yellow"),$H883,IF(AND('6. Module 1 Readiness'!$AS$26="Disagree",'6. Module 1 Readiness'!$AT$23="Yellow"),$I883,IF(AND('6. Module 1 Readiness'!$AS$26="Agree",'6. Module 1 Readiness'!$AT$23="Green"),$J883,IF(AND('6. Module 1 Readiness'!$AS$26="Disagree",'6. Module 1 Readiness'!$AT$23="Green"),$K883,IF('6. Module 1 Readiness'!$AS$26="N/A","",IF('6. Module 1 Readiness'!$AS$26="",""))))))))</f>
        <v/>
      </c>
      <c r="F883" s="616">
        <v>2</v>
      </c>
      <c r="G883" s="616">
        <v>1</v>
      </c>
      <c r="H883" s="616">
        <v>2</v>
      </c>
      <c r="I883" s="616">
        <v>1</v>
      </c>
      <c r="J883" s="616">
        <v>3</v>
      </c>
      <c r="K883" s="616">
        <v>2</v>
      </c>
    </row>
    <row r="884" spans="1:11" ht="15">
      <c r="A884" s="606" t="str">
        <f>IF('6. Module 1 Readiness'!$AS$27="N/A","N/A",IF('6. Module 1 Readiness'!$AS$27="","",IF('6. Module 1 Readiness'!$AS$27="Agree",'4. HIDE Calc Module 2_1'!$C$16,'4. HIDE Calc Module 2_1'!$E$16)))</f>
        <v/>
      </c>
      <c r="B884" s="607" t="str">
        <f t="shared" ref="B884:B887" si="34">IF(A884=0,"",A884)</f>
        <v/>
      </c>
      <c r="C884" s="607" t="str">
        <f>IF('6. Module 1 Readiness'!$AS$27="N/A","N/A",IF('6. Module 1 Readiness'!$AS$27="","",IF('6. Module 1 Readiness'!$AS$27="Agree",'4. HIDE Calc Module 2_1'!$D$16,'4. HIDE Calc Module 2_1'!$F$16)))</f>
        <v/>
      </c>
      <c r="D884" s="607" t="str">
        <f t="shared" ref="D884:D887" si="35">IF(C884=0,"",C884)</f>
        <v/>
      </c>
      <c r="E884" s="616" t="str">
        <f>IF(AND('6. Module 1 Readiness'!$AS$27="Agree",'6. Module 1 Readiness'!$AT$23="Red"),$F884,IF(AND('6. Module 1 Readiness'!$AS$27="Disagree",'6. Module 1 Readiness'!$AT$23="Red"),$G884,IF(AND('6. Module 1 Readiness'!$AS$27="Agree",'6. Module 1 Readiness'!$AT$23="Yellow"),$H884,IF(AND('6. Module 1 Readiness'!$AS$27="Disagree",'6. Module 1 Readiness'!$AT$23="Yellow"),$I884,IF(AND('6. Module 1 Readiness'!$AS$27="Agree",'6. Module 1 Readiness'!$AT$23="Green"),$J884,IF(AND('6. Module 1 Readiness'!$AS$27="Disagree",'6. Module 1 Readiness'!$AT$23="Green"),$K884,IF('6. Module 1 Readiness'!$AS$27="N/A","",IF('6. Module 1 Readiness'!$AS$27="",""))))))))</f>
        <v/>
      </c>
      <c r="F884" s="602">
        <v>1</v>
      </c>
      <c r="G884" s="602">
        <v>1</v>
      </c>
      <c r="H884" s="602">
        <v>2</v>
      </c>
      <c r="I884" s="602">
        <v>2</v>
      </c>
      <c r="J884" s="602">
        <v>3</v>
      </c>
      <c r="K884" s="602">
        <v>2</v>
      </c>
    </row>
    <row r="885" spans="1:11" ht="15">
      <c r="A885" s="606" t="str">
        <f>IF('6. Module 1 Readiness'!$AS$28="N/A","N/A",IF('6. Module 1 Readiness'!$AS$28="","",IF('6. Module 1 Readiness'!$AS$28="Agree",'4. HIDE Calc Module 2_1'!$C$17,'4. HIDE Calc Module 2_1'!$E$17)))</f>
        <v/>
      </c>
      <c r="B885" s="607" t="str">
        <f t="shared" si="34"/>
        <v/>
      </c>
      <c r="C885" s="607" t="str">
        <f>IF('6. Module 1 Readiness'!$AS$28="N/A","N/A",IF('6. Module 1 Readiness'!$AS$28="","",IF('6. Module 1 Readiness'!$AS$28="Agree",'4. HIDE Calc Module 2_1'!$D$17,'4. HIDE Calc Module 2_1'!$F$17)))</f>
        <v/>
      </c>
      <c r="D885" s="607" t="str">
        <f t="shared" si="35"/>
        <v/>
      </c>
      <c r="E885" s="616" t="str">
        <f>IF(AND('6. Module 1 Readiness'!$AS$28="Agree",'6. Module 1 Readiness'!$AT$23="Red"),$F885,IF(AND('6. Module 1 Readiness'!$AS$28="Disagree",'6. Module 1 Readiness'!$AT$23="Red"),$G885,IF(AND('6. Module 1 Readiness'!$AS$28="Agree",'6. Module 1 Readiness'!$AT$23="Yellow"),$H885,IF(AND('6. Module 1 Readiness'!$AS$28="Disagree",'6. Module 1 Readiness'!$AT$23="Yellow"),$I885,IF(AND('6. Module 1 Readiness'!$AS$28="Agree",'6. Module 1 Readiness'!$AT$23="Green"),$J885,IF(AND('6. Module 1 Readiness'!$AS$28="Disagree",'6. Module 1 Readiness'!$AT$23="Green"),$K885,IF('6. Module 1 Readiness'!$AS$28="N/A","",IF('6. Module 1 Readiness'!$AS$28="",""))))))))</f>
        <v/>
      </c>
      <c r="F885" s="616">
        <v>2</v>
      </c>
      <c r="G885" s="616">
        <v>1</v>
      </c>
      <c r="H885" s="616">
        <v>2</v>
      </c>
      <c r="I885" s="616">
        <v>2</v>
      </c>
      <c r="J885" s="616">
        <v>3</v>
      </c>
      <c r="K885" s="616">
        <v>2</v>
      </c>
    </row>
    <row r="886" spans="1:11" ht="15">
      <c r="A886" s="606" t="str">
        <f>IF('6. Module 1 Readiness'!$AS$29="N/A","N/A",IF('6. Module 1 Readiness'!$AS$29="","",IF('6. Module 1 Readiness'!$AS$29="Agree",'4. HIDE Calc Module 2_1'!$C$18,'4. HIDE Calc Module 2_1'!$E$18)))</f>
        <v/>
      </c>
      <c r="B886" s="607" t="str">
        <f t="shared" si="34"/>
        <v/>
      </c>
      <c r="C886" s="607" t="str">
        <f>IF('6. Module 1 Readiness'!$AS$29="N/A","N/A",IF('6. Module 1 Readiness'!$AS$29="","",IF('6. Module 1 Readiness'!$AS$29="Agree",'4. HIDE Calc Module 2_1'!$D$18,'4. HIDE Calc Module 2_1'!$F$18)))</f>
        <v/>
      </c>
      <c r="D886" s="607" t="str">
        <f t="shared" si="35"/>
        <v/>
      </c>
      <c r="E886" s="616" t="str">
        <f>IF(AND('6. Module 1 Readiness'!$AS$29="Agree",'6. Module 1 Readiness'!$AT$23="Red"),$F886,IF(AND('6. Module 1 Readiness'!$AS$29="Disagree",'6. Module 1 Readiness'!$AT$23="Red"),$G886,IF(AND('6. Module 1 Readiness'!$AS$29="Agree",'6. Module 1 Readiness'!$AT$23="Yellow"),$H886,IF(AND('6. Module 1 Readiness'!$AS$29="Disagree",'6. Module 1 Readiness'!$AT$23="Yellow"),$I886,IF(AND('6. Module 1 Readiness'!$AS$29="Agree",'6. Module 1 Readiness'!$AT$23="Green"),$J886,IF(AND('6. Module 1 Readiness'!$AS$29="Disagree",'6. Module 1 Readiness'!$AT$23="Green"),$K886,IF('6. Module 1 Readiness'!$AS$29="N/A","",IF('6. Module 1 Readiness'!$AS$29="",""))))))))</f>
        <v/>
      </c>
      <c r="F886" s="602">
        <v>1</v>
      </c>
      <c r="G886" s="602">
        <v>1</v>
      </c>
      <c r="H886" s="602">
        <v>2</v>
      </c>
      <c r="I886" s="602">
        <v>1</v>
      </c>
      <c r="J886" s="602">
        <v>3</v>
      </c>
      <c r="K886" s="602">
        <v>2</v>
      </c>
    </row>
    <row r="887" spans="1:11" ht="15">
      <c r="A887" s="606" t="str">
        <f>IF('6. Module 1 Readiness'!$AS$30="N/A","N/A",IF('6. Module 1 Readiness'!$AS$30="","",IF('6. Module 1 Readiness'!$AS$30="Agree",'4. HIDE Calc Module 2_1'!$C$19,'4. HIDE Calc Module 2_1'!$E$19)))</f>
        <v/>
      </c>
      <c r="B887" s="607" t="str">
        <f t="shared" si="34"/>
        <v/>
      </c>
      <c r="C887" s="607" t="str">
        <f>IF('6. Module 1 Readiness'!$AS$30="N/A","N/A",IF('6. Module 1 Readiness'!$AS$30="","",IF('6. Module 1 Readiness'!$AS$30="Agree",'4. HIDE Calc Module 2_1'!$D$19,'4. HIDE Calc Module 2_1'!$F$19)))</f>
        <v/>
      </c>
      <c r="D887" s="607" t="str">
        <f t="shared" si="35"/>
        <v/>
      </c>
      <c r="E887" s="616" t="str">
        <f>IF(AND('6. Module 1 Readiness'!$AS$30="Agree",'6. Module 1 Readiness'!$AT$23="Red"),$F887,IF(AND('6. Module 1 Readiness'!$AS$30="Disagree",'6. Module 1 Readiness'!$AT$23="Red"),$G887,IF(AND('6. Module 1 Readiness'!$AS$30="Agree",'6. Module 1 Readiness'!$AT$23="Yellow"),$H887,IF(AND('6. Module 1 Readiness'!$AS$30="Disagree",'6. Module 1 Readiness'!$AT$23="Yellow"),$I887,IF(AND('6. Module 1 Readiness'!$AS$30="Agree",'6. Module 1 Readiness'!$AT$23="Green"),$J887,IF(AND('6. Module 1 Readiness'!$AS$30="Disagree",'6. Module 1 Readiness'!$AT$23="Green"),$K887,IF('6. Module 1 Readiness'!$AS$30="N/A","",IF('6. Module 1 Readiness'!$AS$30="",""))))))))</f>
        <v/>
      </c>
      <c r="F887" s="616">
        <v>1</v>
      </c>
      <c r="G887" s="616">
        <v>1</v>
      </c>
      <c r="H887" s="616">
        <v>2</v>
      </c>
      <c r="I887" s="616">
        <v>1</v>
      </c>
      <c r="J887" s="616">
        <v>3</v>
      </c>
      <c r="K887" s="616">
        <v>2</v>
      </c>
    </row>
    <row r="888" spans="1:11" ht="15">
      <c r="A888" s="91"/>
      <c r="B888" s="91"/>
      <c r="C888" s="93"/>
      <c r="D888" s="91"/>
      <c r="E888" s="92"/>
      <c r="F888" s="91"/>
      <c r="G888" s="91"/>
      <c r="H888" s="91"/>
      <c r="I888" s="91"/>
      <c r="J888" s="91"/>
      <c r="K888" s="91"/>
    </row>
    <row r="889" spans="1:11" ht="15.75">
      <c r="A889" s="593" t="s">
        <v>42</v>
      </c>
      <c r="B889" s="593" t="s">
        <v>43</v>
      </c>
      <c r="C889" s="594" t="s">
        <v>42</v>
      </c>
      <c r="D889" s="593" t="s">
        <v>44</v>
      </c>
      <c r="E889" s="610"/>
      <c r="F889" s="610"/>
      <c r="G889" s="610"/>
      <c r="H889" s="610"/>
      <c r="I889" s="610"/>
      <c r="J889" s="610"/>
      <c r="K889" s="610"/>
    </row>
    <row r="890" spans="1:11" ht="15">
      <c r="A890" s="606" t="str">
        <f>IF('6. Module 1 Readiness'!$AS$33="N/A","N/A",IF('6. Module 1 Readiness'!$AS$33="","",IF('6. Module 1 Readiness'!$AS$33="Agree",'4. HIDE Calc Module 2_1'!$C$21,'4. HIDE Calc Module 2_1'!$E$21)))</f>
        <v/>
      </c>
      <c r="B890" s="607" t="str">
        <f>IF(A890=0,"",A890)</f>
        <v/>
      </c>
      <c r="C890" s="607" t="str">
        <f>IF('6. Module 1 Readiness'!$AS$33="N/A","N/A",IF('6. Module 1 Readiness'!$AS$33="","",IF('6. Module 1 Readiness'!$AS$33="Agree",'4. HIDE Calc Module 2_1'!$D$21,'4. HIDE Calc Module 2_1'!$F$21)))</f>
        <v/>
      </c>
      <c r="D890" s="607" t="str">
        <f>IF(C890=0,"",C890)</f>
        <v/>
      </c>
      <c r="E890" s="616" t="str">
        <f>IF(AND('6. Module 1 Readiness'!$AS$33="Agree",'6. Module 1 Readiness'!$AT$23="Red"),$F890,IF(AND('6. Module 1 Readiness'!$AS$33="Disagree",'6. Module 1 Readiness'!$AT$23="Red"),$G890,IF(AND('6. Module 1 Readiness'!$AS$33="Agree",'6. Module 1 Readiness'!$AT$23="Yellow"),$H890,IF(AND('6. Module 1 Readiness'!$AS$33="Disagree",'6. Module 1 Readiness'!$AT$23="Yellow"),$I890,IF(AND('6. Module 1 Readiness'!$AS$33="Agree",'6. Module 1 Readiness'!$AT$23="Green"),$J890,IF(AND('6. Module 1 Readiness'!$AS$33="Disagree",'6. Module 1 Readiness'!$AT$23="Green"),$K890,IF('6. Module 1 Readiness'!$AS$33="N/A","",IF('6. Module 1 Readiness'!$AS$33="",""))))))))</f>
        <v/>
      </c>
      <c r="F890" s="602">
        <v>2</v>
      </c>
      <c r="G890" s="602">
        <v>1</v>
      </c>
      <c r="H890" s="602">
        <v>3</v>
      </c>
      <c r="I890" s="602">
        <v>1</v>
      </c>
      <c r="J890" s="602">
        <v>3</v>
      </c>
      <c r="K890" s="602">
        <v>2</v>
      </c>
    </row>
    <row r="891" spans="1:11" ht="15">
      <c r="A891" s="606" t="str">
        <f>IF('6. Module 1 Readiness'!$AS$34="N/A","N/A",IF('6. Module 1 Readiness'!$AS$34="","",IF('6. Module 1 Readiness'!$AS$33="Agree",'4. HIDE Calc Module 2_1'!$C$22,'4. HIDE Calc Module 2_1'!$E$22)))</f>
        <v/>
      </c>
      <c r="B891" s="607" t="str">
        <f>IF(A891=0,"",A891)</f>
        <v/>
      </c>
      <c r="C891" s="607" t="str">
        <f>IF('6. Module 1 Readiness'!$AS$34="N/A","N/A",IF('6. Module 1 Readiness'!$AS$34="","",IF('6. Module 1 Readiness'!$AS$34="Agree",'4. HIDE Calc Module 2_1'!$D$22,'4. HIDE Calc Module 2_1'!$F$22)))</f>
        <v/>
      </c>
      <c r="D891" s="607" t="str">
        <f>IF(C891=0,"",C891)</f>
        <v/>
      </c>
      <c r="E891" s="616" t="str">
        <f>IF(AND('6. Module 1 Readiness'!$AS$34="Agree",'6. Module 1 Readiness'!$AT$23="Red"),$F891,IF(AND('6. Module 1 Readiness'!$AS$34="Disagree",'6. Module 1 Readiness'!$AT$23="Red"),$G891,IF(AND('6. Module 1 Readiness'!$AS$34="Agree",'6. Module 1 Readiness'!$AT$23="Yellow"),$H891,IF(AND('6. Module 1 Readiness'!$AS$34="Disagree",'6. Module 1 Readiness'!$AT$23="Yellow"),$I891,IF(AND('6. Module 1 Readiness'!$AS$34="Agree",'6. Module 1 Readiness'!$AT$23="Green"),$J891,IF(AND('6. Module 1 Readiness'!$AS$34="Disagree",'6. Module 1 Readiness'!$AT$23="Green"),$K891,IF('6. Module 1 Readiness'!$AS$34="N/A","",IF('6. Module 1 Readiness'!$AS$34="",""))))))))</f>
        <v/>
      </c>
      <c r="F891" s="602">
        <v>2</v>
      </c>
      <c r="G891" s="602">
        <v>1</v>
      </c>
      <c r="H891" s="602">
        <v>2</v>
      </c>
      <c r="I891" s="602">
        <v>2</v>
      </c>
      <c r="J891" s="602">
        <v>2</v>
      </c>
      <c r="K891" s="602">
        <v>3</v>
      </c>
    </row>
    <row r="892" spans="1:11" ht="15">
      <c r="A892" s="606" t="str">
        <f>IF('6. Module 1 Readiness'!$AS$35="N/A","N/A",IF('6. Module 1 Readiness'!$AS$35="","",IF('6. Module 1 Readiness'!$AS$33="Agree",'4. HIDE Calc Module 2_1'!$C$23,'4. HIDE Calc Module 2_1'!$E$23)))</f>
        <v/>
      </c>
      <c r="B892" s="607" t="str">
        <f>IF(A892=0,"",A892)</f>
        <v/>
      </c>
      <c r="C892" s="607" t="str">
        <f>IF('6. Module 1 Readiness'!$AS$35="N/A","N/A",IF('6. Module 1 Readiness'!$AS$35="","",IF('6. Module 1 Readiness'!$AS$35="Agree",'4. HIDE Calc Module 2_1'!$D$23,'4. HIDE Calc Module 2_1'!$F$23)))</f>
        <v/>
      </c>
      <c r="D892" s="607" t="str">
        <f>IF(C892=0,"",C892)</f>
        <v/>
      </c>
      <c r="E892" s="616" t="str">
        <f>IF(AND('6. Module 1 Readiness'!$AS$35="Agree",'6. Module 1 Readiness'!$AT$23="Red"),$F892,IF(AND('6. Module 1 Readiness'!$AS$35="Disagree",'6. Module 1 Readiness'!$AT$23="Red"),$G892,IF(AND('6. Module 1 Readiness'!$AS$35="Agree",'6. Module 1 Readiness'!$AT$23="Yellow"),$H892,IF(AND('6. Module 1 Readiness'!$AS$35="Disagree",'6. Module 1 Readiness'!$AT$23="Yellow"),$I892,IF(AND('6. Module 1 Readiness'!$AS$35="Agree",'6. Module 1 Readiness'!$AT$23="Green"),$J892,IF(AND('6. Module 1 Readiness'!$AS$35="Disagree",'6. Module 1 Readiness'!$AT$23="Green"),$K892,IF('6. Module 1 Readiness'!$AS$35="N/A","",IF('6. Module 1 Readiness'!$AS$35="",""))))))))</f>
        <v/>
      </c>
      <c r="F892" s="602">
        <v>2</v>
      </c>
      <c r="G892" s="602">
        <v>1</v>
      </c>
      <c r="H892" s="602">
        <v>2</v>
      </c>
      <c r="I892" s="602">
        <v>1</v>
      </c>
      <c r="J892" s="602">
        <v>2</v>
      </c>
      <c r="K892" s="602">
        <v>1</v>
      </c>
    </row>
    <row r="893" spans="1:11" ht="15">
      <c r="A893" s="606" t="str">
        <f>IF('6. Module 1 Readiness'!$AS$36="N/A","N/A",IF('6. Module 1 Readiness'!$AS$36="","",IF('6. Module 1 Readiness'!$AS$33="Agree",'4. HIDE Calc Module 2_1'!$C$24,'4. HIDE Calc Module 2_1'!$E$24)))</f>
        <v/>
      </c>
      <c r="B893" s="607" t="str">
        <f>IF(A893=0,"",A893)</f>
        <v/>
      </c>
      <c r="C893" s="607" t="str">
        <f>IF('6. Module 1 Readiness'!$AS$36="N/A","N/A",IF('6. Module 1 Readiness'!$AS$36="","",IF('6. Module 1 Readiness'!$AS$36="Agree",'4. HIDE Calc Module 2_1'!$D$24,'4. HIDE Calc Module 2_1'!$F$24)))</f>
        <v/>
      </c>
      <c r="D893" s="607" t="str">
        <f>IF(C893=0,"",C893)</f>
        <v/>
      </c>
      <c r="E893" s="616" t="str">
        <f>IF(AND('6. Module 1 Readiness'!$AS$36="Agree",'6. Module 1 Readiness'!$AT$23="Red"),$F893,IF(AND('6. Module 1 Readiness'!$AS$36="Disagree",'6. Module 1 Readiness'!$AT$23="Red"),$G893,IF(AND('6. Module 1 Readiness'!$AS$36="Agree",'6. Module 1 Readiness'!$AT$23="Yellow"),$H893,IF(AND('6. Module 1 Readiness'!$AS$36="Disagree",'6. Module 1 Readiness'!$AT$23="Yellow"),$I893,IF(AND('6. Module 1 Readiness'!$AS$36="Agree",'6. Module 1 Readiness'!$AT$23="Green"),$J893,IF(AND('6. Module 1 Readiness'!$AS$36="Disagree",'6. Module 1 Readiness'!$AT$23="Green"),$K893,IF('6. Module 1 Readiness'!$AS$36="N/A","",IF('6. Module 1 Readiness'!$AS$36="",""))))))))</f>
        <v/>
      </c>
      <c r="F893" s="616">
        <v>2</v>
      </c>
      <c r="G893" s="616">
        <v>1</v>
      </c>
      <c r="H893" s="616">
        <v>3</v>
      </c>
      <c r="I893" s="616">
        <v>1</v>
      </c>
      <c r="J893" s="616">
        <v>3</v>
      </c>
      <c r="K893" s="616">
        <v>2</v>
      </c>
    </row>
    <row r="894" spans="1:11" ht="15">
      <c r="A894" s="95"/>
      <c r="B894" s="94"/>
      <c r="C894" s="94"/>
      <c r="D894" s="94"/>
      <c r="E894" s="92"/>
      <c r="F894" s="92"/>
      <c r="G894" s="92"/>
      <c r="H894" s="92"/>
      <c r="I894" s="92"/>
      <c r="J894" s="92"/>
      <c r="K894" s="92"/>
    </row>
    <row r="895" spans="1:11" ht="15.75">
      <c r="A895" s="593" t="s">
        <v>42</v>
      </c>
      <c r="B895" s="593" t="s">
        <v>43</v>
      </c>
      <c r="C895" s="594" t="s">
        <v>42</v>
      </c>
      <c r="D895" s="593" t="s">
        <v>44</v>
      </c>
      <c r="E895" s="610"/>
      <c r="F895" s="610"/>
      <c r="G895" s="610"/>
      <c r="H895" s="610"/>
      <c r="I895" s="610"/>
      <c r="J895" s="610"/>
      <c r="K895" s="610"/>
    </row>
    <row r="896" spans="1:11" ht="15">
      <c r="A896" s="606" t="str">
        <f>IF('6. Module 1 Readiness'!$AS$39="N/A","N/A",IF('6. Module 1 Readiness'!$AS$39="","",IF('6. Module 1 Readiness'!$AS$33="Agree",'4. HIDE Calc Module 2_1'!$C$26,'4. HIDE Calc Module 2_1'!$E$26)))</f>
        <v/>
      </c>
      <c r="B896" s="607" t="str">
        <f>IF(A896=0,"",A896)</f>
        <v/>
      </c>
      <c r="C896" s="607" t="str">
        <f>IF('6. Module 1 Readiness'!$AS$39="N/A","N/A",IF('6. Module 1 Readiness'!$AS$39="","",IF('6. Module 1 Readiness'!$AS$39="Agree",'4. HIDE Calc Module 2_1'!$D$26,'4. HIDE Calc Module 2_1'!$F$26)))</f>
        <v/>
      </c>
      <c r="D896" s="607" t="str">
        <f>IF(C896=0,"",C896)</f>
        <v/>
      </c>
      <c r="E896" s="616" t="str">
        <f>IF(AND('6. Module 1 Readiness'!$AS$39="Agree",'6. Module 1 Readiness'!$AT$23="Red"),$F896,IF(AND('6. Module 1 Readiness'!$AS$39="Disagree",'6. Module 1 Readiness'!$AT$23="Red"),$G896,IF(AND('6. Module 1 Readiness'!$AS$39="Agree",'6. Module 1 Readiness'!$AT$23="Yellow"),$H896,IF(AND('6. Module 1 Readiness'!$AS$39="Disagree",'6. Module 1 Readiness'!$AT$23="Yellow"),$I896,IF(AND('6. Module 1 Readiness'!$AS$39="Agree",'6. Module 1 Readiness'!$AT$23="Green"),$J896,IF(AND('6. Module 1 Readiness'!$AS$39="Disagree",'6. Module 1 Readiness'!$AT$23="Green"),$K896,IF('6. Module 1 Readiness'!$AS$39="N/A","",IF('6. Module 1 Readiness'!$AS$39="",""))))))))</f>
        <v/>
      </c>
      <c r="F896" s="602">
        <v>1</v>
      </c>
      <c r="G896" s="602">
        <v>2</v>
      </c>
      <c r="H896" s="602">
        <v>2</v>
      </c>
      <c r="I896" s="602">
        <v>3</v>
      </c>
      <c r="J896" s="602">
        <v>3</v>
      </c>
      <c r="K896" s="602">
        <v>2</v>
      </c>
    </row>
    <row r="897" spans="1:11" ht="15">
      <c r="A897" s="606" t="str">
        <f>IF('6. Module 1 Readiness'!$AS$40="N/A","N/A",IF('6. Module 1 Readiness'!$AS$40="","",IF('6. Module 1 Readiness'!$AS$33="Agree",'4. HIDE Calc Module 2_1'!$C$27,'4. HIDE Calc Module 2_1'!$E$27)))</f>
        <v/>
      </c>
      <c r="B897" s="607" t="str">
        <f>IF(A897=0,"",A897)</f>
        <v/>
      </c>
      <c r="C897" s="607" t="str">
        <f>IF('6. Module 1 Readiness'!$AS$40="N/A","N/A",IF('6. Module 1 Readiness'!$AS$40="","",IF('6. Module 1 Readiness'!$AS$40="Agree",'4. HIDE Calc Module 2_1'!$D$27,'4. HIDE Calc Module 2_1'!$F$27)))</f>
        <v/>
      </c>
      <c r="D897" s="607" t="str">
        <f>IF(C897=0,"",C897)</f>
        <v/>
      </c>
      <c r="E897" s="616" t="str">
        <f>IF(AND('6. Module 1 Readiness'!$AS$40="Agree",'6. Module 1 Readiness'!$AT$23="Red"),$F897,IF(AND('6. Module 1 Readiness'!$AS$40="Disagree",'6. Module 1 Readiness'!$AT$23="Red"),$G897,IF(AND('6. Module 1 Readiness'!$AS$40="Agree",'6. Module 1 Readiness'!$AT$23="Yellow"),$H897,IF(AND('6. Module 1 Readiness'!$AS$40="Disagree",'6. Module 1 Readiness'!$AT$23="Yellow"),$I897,IF(AND('6. Module 1 Readiness'!$AS$40="Agree",'6. Module 1 Readiness'!$AT$23="Green"),$J897,IF(AND('6. Module 1 Readiness'!$AS$40="Disagree",'6. Module 1 Readiness'!$AT$23="Green"),$K897,IF('6. Module 1 Readiness'!$AS$40="N/A","",IF('6. Module 1 Readiness'!$AS$40="",""))))))))</f>
        <v/>
      </c>
      <c r="F897" s="616">
        <v>1</v>
      </c>
      <c r="G897" s="616">
        <v>2</v>
      </c>
      <c r="H897" s="616">
        <v>2</v>
      </c>
      <c r="I897" s="616">
        <v>3</v>
      </c>
      <c r="J897" s="616">
        <v>3</v>
      </c>
      <c r="K897" s="616">
        <v>2</v>
      </c>
    </row>
    <row r="898" spans="1:11" ht="15">
      <c r="A898" s="606" t="str">
        <f>IF('6. Module 1 Readiness'!$AS$41="N/A","N/A",IF('6. Module 1 Readiness'!$AS$41="","",IF('6. Module 1 Readiness'!$AS$33="Agree",'4. HIDE Calc Module 2_1'!$C$28,'4. HIDE Calc Module 2_1'!$E$28)))</f>
        <v/>
      </c>
      <c r="B898" s="607" t="str">
        <f>IF(A898=0,"",A898)</f>
        <v/>
      </c>
      <c r="C898" s="607" t="str">
        <f>IF('6. Module 1 Readiness'!$AS$41="N/A","N/A",IF('6. Module 1 Readiness'!$AS$41="","",IF('6. Module 1 Readiness'!$AS$41="Agree",'4. HIDE Calc Module 2_1'!$D$28,'4. HIDE Calc Module 2_1'!$F$28)))</f>
        <v/>
      </c>
      <c r="D898" s="607" t="str">
        <f>IF(C898=0,"",C898)</f>
        <v/>
      </c>
      <c r="E898" s="616" t="str">
        <f>IF(AND('6. Module 1 Readiness'!$AS$41="Agree",'6. Module 1 Readiness'!$AT$23="Red"),$F898,IF(AND('6. Module 1 Readiness'!$AS$41="Disagree",'6. Module 1 Readiness'!$AT$23="Red"),$G898,IF(AND('6. Module 1 Readiness'!$AS$41="Agree",'6. Module 1 Readiness'!$AT$23="Yellow"),$H898,IF(AND('6. Module 1 Readiness'!$AS$41="Disagree",'6. Module 1 Readiness'!$AT$23="Yellow"),$I898,IF(AND('6. Module 1 Readiness'!$AS$41="Agree",'6. Module 1 Readiness'!$AT$23="Green"),$J898,IF(AND('6. Module 1 Readiness'!$AS$41="Disagree",'6. Module 1 Readiness'!$AT$23="Green"),$K898,IF('6. Module 1 Readiness'!$AS$41="N/A","",IF('6. Module 1 Readiness'!$AS$41="",""))))))))</f>
        <v/>
      </c>
      <c r="F898" s="602">
        <v>2</v>
      </c>
      <c r="G898" s="602">
        <v>1</v>
      </c>
      <c r="H898" s="602">
        <v>3</v>
      </c>
      <c r="I898" s="602">
        <v>3</v>
      </c>
      <c r="J898" s="602">
        <v>3</v>
      </c>
      <c r="K898" s="602">
        <v>2</v>
      </c>
    </row>
    <row r="899" spans="1:11" ht="15">
      <c r="A899" s="606" t="str">
        <f>IF('6. Module 1 Readiness'!$AS$42="N/A","N/A",IF('6. Module 1 Readiness'!$AS$42="","",IF('6. Module 1 Readiness'!$AS$33="Agree",'4. HIDE Calc Module 2_1'!$C$29,'4. HIDE Calc Module 2_1'!$E$29)))</f>
        <v/>
      </c>
      <c r="B899" s="607" t="str">
        <f>IF(A899=0,"",A899)</f>
        <v/>
      </c>
      <c r="C899" s="607" t="str">
        <f>IF('6. Module 1 Readiness'!$AS$42="N/A","N/A",IF('6. Module 1 Readiness'!$AS$42="","",IF('6. Module 1 Readiness'!$AS$42="Agree",'4. HIDE Calc Module 2_1'!$D$29,'4. HIDE Calc Module 2_1'!$F$29)))</f>
        <v/>
      </c>
      <c r="D899" s="607" t="str">
        <f>IF(C899=0,"",C899)</f>
        <v/>
      </c>
      <c r="E899" s="616" t="str">
        <f>IF(AND('6. Module 1 Readiness'!$AS$42="Agree",'6. Module 1 Readiness'!$AT$23="Red"),$F899,IF(AND('6. Module 1 Readiness'!$AS$42="Disagree",'6. Module 1 Readiness'!$AT$23="Red"),$G899,IF(AND('6. Module 1 Readiness'!$AS$42="Agree",'6. Module 1 Readiness'!$AT$23="Yellow"),$H899,IF(AND('6. Module 1 Readiness'!$AS$42="Disagree",'6. Module 1 Readiness'!$AT$23="Yellow"),$I899,IF(AND('6. Module 1 Readiness'!$AS$42="Agree",'6. Module 1 Readiness'!$AT$23="Green"),$J899,IF(AND('6. Module 1 Readiness'!$AS$42="Disagree",'6. Module 1 Readiness'!$AT$23="Green"),$K899,IF('6. Module 1 Readiness'!$AS$42="N/A","",IF('6. Module 1 Readiness'!$AS$42="",""))))))))</f>
        <v/>
      </c>
      <c r="F899" s="616">
        <v>1</v>
      </c>
      <c r="G899" s="616">
        <v>2</v>
      </c>
      <c r="H899" s="616">
        <v>1</v>
      </c>
      <c r="I899" s="616">
        <v>2</v>
      </c>
      <c r="J899" s="616">
        <v>1</v>
      </c>
      <c r="K899" s="616">
        <v>3</v>
      </c>
    </row>
    <row r="900" spans="1:11" ht="15">
      <c r="A900" s="606" t="str">
        <f>IF('6. Module 1 Readiness'!$AS$43="N/A","N/A",IF('6. Module 1 Readiness'!$AS$43="","",IF('6. Module 1 Readiness'!$AS$33="Agree",'4. HIDE Calc Module 2_1'!$C$30,'4. HIDE Calc Module 2_1'!$E$30)))</f>
        <v/>
      </c>
      <c r="B900" s="607" t="str">
        <f>IF(A900=0,"",A900)</f>
        <v/>
      </c>
      <c r="C900" s="607" t="str">
        <f>IF('6. Module 1 Readiness'!$AS$43="N/A","N/A",IF('6. Module 1 Readiness'!$AS$43="","",IF('6. Module 1 Readiness'!$AS$43="Agree",'4. HIDE Calc Module 2_1'!$D$30,'4. HIDE Calc Module 2_1'!$F$30)))</f>
        <v/>
      </c>
      <c r="D900" s="607" t="str">
        <f>IF(C900=0,"",C900)</f>
        <v/>
      </c>
      <c r="E900" s="616" t="str">
        <f>IF(AND('6. Module 1 Readiness'!$AS$43="Agree",'6. Module 1 Readiness'!$AT$23="Red"),$F900,IF(AND('6. Module 1 Readiness'!$AS$43="Disagree",'6. Module 1 Readiness'!$AT$23="Red"),$G900,IF(AND('6. Module 1 Readiness'!$AS$43="Agree",'6. Module 1 Readiness'!$AT$23="Yellow"),$H900,IF(AND('6. Module 1 Readiness'!$AS$43="Disagree",'6. Module 1 Readiness'!$AT$23="Yellow"),$I900,IF(AND('6. Module 1 Readiness'!$AS$43="Agree",'6. Module 1 Readiness'!$AT$23="Green"),$J900,IF(AND('6. Module 1 Readiness'!$AS$43="Disagree",'6. Module 1 Readiness'!$AT$23="Green"),$K900,IF('6. Module 1 Readiness'!$AS$43="N/A","",IF('6. Module 1 Readiness'!$AS$43="",""))))))))</f>
        <v/>
      </c>
      <c r="F900" s="602">
        <v>2</v>
      </c>
      <c r="G900" s="602">
        <v>2</v>
      </c>
      <c r="H900" s="602">
        <v>2</v>
      </c>
      <c r="I900" s="602">
        <v>3</v>
      </c>
      <c r="J900" s="602">
        <v>3</v>
      </c>
      <c r="K900" s="602">
        <v>3</v>
      </c>
    </row>
    <row r="901" spans="1:11" ht="15">
      <c r="A901" s="91"/>
      <c r="B901" s="91"/>
      <c r="C901" s="93"/>
      <c r="D901" s="91"/>
      <c r="E901" s="92"/>
      <c r="F901" s="91"/>
      <c r="G901" s="91"/>
      <c r="H901" s="91"/>
      <c r="I901" s="91"/>
      <c r="J901" s="91"/>
      <c r="K901" s="91"/>
    </row>
    <row r="902" spans="1:11" ht="15.75">
      <c r="A902" s="593" t="s">
        <v>42</v>
      </c>
      <c r="B902" s="593" t="s">
        <v>43</v>
      </c>
      <c r="C902" s="594" t="s">
        <v>42</v>
      </c>
      <c r="D902" s="593" t="s">
        <v>44</v>
      </c>
      <c r="E902" s="610"/>
      <c r="F902" s="610"/>
      <c r="G902" s="610"/>
      <c r="H902" s="610"/>
      <c r="I902" s="610"/>
      <c r="J902" s="610"/>
      <c r="K902" s="610"/>
    </row>
    <row r="903" spans="1:11" ht="15">
      <c r="A903" s="606" t="str">
        <f>IF('6. Module 1 Readiness'!$AS$46="N/A","N/A",IF('6. Module 1 Readiness'!$AS$46="","",IF('6. Module 1 Readiness'!$AS$46="Agree",'4. HIDE Calc Module 2_1'!$C$32,'4. HIDE Calc Module 2_1'!$E$32)))</f>
        <v/>
      </c>
      <c r="B903" s="607" t="str">
        <f>IF(A903=0,"",A903)</f>
        <v/>
      </c>
      <c r="C903" s="607" t="str">
        <f>IF('6. Module 1 Readiness'!$AS$46="N/A","N/A",IF('6. Module 1 Readiness'!$AS$46="","",IF('6. Module 1 Readiness'!$AS$46="Agree",'4. HIDE Calc Module 2_1'!$D$32,'4. HIDE Calc Module 2_1'!$F$32)))</f>
        <v/>
      </c>
      <c r="D903" s="607" t="str">
        <f>IF(C903=0,"",C903)</f>
        <v/>
      </c>
      <c r="E903" s="616" t="str">
        <f>IF(AND('6. Module 1 Readiness'!$AS$46="Agree",'6. Module 1 Readiness'!$AT$23="Red"),$F903,IF(AND('6. Module 1 Readiness'!$AS$46="Disagree",'6. Module 1 Readiness'!$AT$23="Red"),$G903,IF(AND('6. Module 1 Readiness'!$AS$46="Agree",'6. Module 1 Readiness'!$AT$23="Yellow"),$H903,IF(AND('6. Module 1 Readiness'!$AS$46="Disagree",'6. Module 1 Readiness'!$AT$23="Yellow"),$I903,IF(AND('6. Module 1 Readiness'!$AS$46="Agree",'6. Module 1 Readiness'!$AT$23="Green"),$J903,IF(AND('6. Module 1 Readiness'!$AS$46="Disagree",'6. Module 1 Readiness'!$AT$23="Green"),$K903,IF('6. Module 1 Readiness'!$AS$46="N/A","",IF('6. Module 1 Readiness'!$AS$46="",""))))))))</f>
        <v/>
      </c>
      <c r="F903" s="616">
        <v>1</v>
      </c>
      <c r="G903" s="616">
        <v>1</v>
      </c>
      <c r="H903" s="616">
        <v>2</v>
      </c>
      <c r="I903" s="616">
        <v>1</v>
      </c>
      <c r="J903" s="616">
        <v>3</v>
      </c>
      <c r="K903" s="616">
        <v>2</v>
      </c>
    </row>
    <row r="904" spans="1:11" ht="15">
      <c r="A904" s="606" t="str">
        <f>IF('6. Module 1 Readiness'!$AS$47="N/A","N/A",IF('6. Module 1 Readiness'!$AS$47="","",IF('6. Module 1 Readiness'!$AS$47="Agree",'4. HIDE Calc Module 2_1'!$C$33,'4. HIDE Calc Module 2_1'!$E$33)))</f>
        <v/>
      </c>
      <c r="B904" s="607" t="str">
        <f t="shared" ref="B904:B907" si="36">IF(A904=0,"",A904)</f>
        <v/>
      </c>
      <c r="C904" s="607" t="str">
        <f>IF('6. Module 1 Readiness'!$AS$47="N/A","N/A",IF('6. Module 1 Readiness'!$AS$47="","",IF('6. Module 1 Readiness'!$AS$47="Agree",'4. HIDE Calc Module 2_1'!$D$33,'4. HIDE Calc Module 2_1'!$F$33)))</f>
        <v/>
      </c>
      <c r="D904" s="607" t="str">
        <f>IF(C904=0,"",C904)</f>
        <v/>
      </c>
      <c r="E904" s="616" t="str">
        <f>IF(AND('6. Module 1 Readiness'!$AS$47="Agree",'6. Module 1 Readiness'!$AT$23="Red"),$F904,IF(AND('6. Module 1 Readiness'!$AS$47="Disagree",'6. Module 1 Readiness'!$AT$23="Red"),$G904,IF(AND('6. Module 1 Readiness'!$AS$47="Agree",'6. Module 1 Readiness'!$AT$23="Yellow"),$H904,IF(AND('6. Module 1 Readiness'!$AS$47="Disagree",'6. Module 1 Readiness'!$AT$23="Yellow"),$I904,IF(AND('6. Module 1 Readiness'!$AS$47="Agree",'6. Module 1 Readiness'!$AT$23="Green"),$J904,IF(AND('6. Module 1 Readiness'!$AS$47="Disagree",'6. Module 1 Readiness'!$AT$23="Green"),$K904,IF('6. Module 1 Readiness'!$AS$47="N/A","",IF('6. Module 1 Readiness'!$AS$47="",""))))))))</f>
        <v/>
      </c>
      <c r="F904" s="602">
        <v>2</v>
      </c>
      <c r="G904" s="602">
        <v>1</v>
      </c>
      <c r="H904" s="602">
        <v>2</v>
      </c>
      <c r="I904" s="602">
        <v>1</v>
      </c>
      <c r="J904" s="602">
        <v>3</v>
      </c>
      <c r="K904" s="602">
        <v>2</v>
      </c>
    </row>
    <row r="905" spans="1:11" ht="15">
      <c r="A905" s="606" t="str">
        <f>IF('6. Module 1 Readiness'!$AS$48="N/A","N/A",IF('6. Module 1 Readiness'!$AS$48="","",IF('6. Module 1 Readiness'!$AS$48="Agree",'4. HIDE Calc Module 2_1'!$C$34,'4. HIDE Calc Module 2_1'!$E$34)))</f>
        <v/>
      </c>
      <c r="B905" s="607" t="str">
        <f t="shared" si="36"/>
        <v/>
      </c>
      <c r="C905" s="607" t="str">
        <f>IF('6. Module 1 Readiness'!$AS$48="N/A","N/A",IF('6. Module 1 Readiness'!$AS$48="","",IF('6. Module 1 Readiness'!$AS$48="Agree",'4. HIDE Calc Module 2_1'!$D$34,'4. HIDE Calc Module 2_1'!$F$34)))</f>
        <v/>
      </c>
      <c r="D905" s="607" t="str">
        <f>IF(C905=0,"",C905)</f>
        <v/>
      </c>
      <c r="E905" s="616" t="str">
        <f>IF(AND('6. Module 1 Readiness'!$AS$48="Agree",'6. Module 1 Readiness'!$AT$23="Red"),$F905,IF(AND('6. Module 1 Readiness'!$AS$48="Disagree",'6. Module 1 Readiness'!$AT$23="Red"),$G905,IF(AND('6. Module 1 Readiness'!$AS$48="Agree",'6. Module 1 Readiness'!$AT$23="Yellow"),$H905,IF(AND('6. Module 1 Readiness'!$AS$48="Disagree",'6. Module 1 Readiness'!$AT$23="Yellow"),$I905,IF(AND('6. Module 1 Readiness'!$AS$48="Agree",'6. Module 1 Readiness'!$AT$23="Green"),$J905,IF(AND('6. Module 1 Readiness'!$AS$48="Disagree",'6. Module 1 Readiness'!$AT$23="Green"),$K905,IF('6. Module 1 Readiness'!$AS$48="N/A","",IF('6. Module 1 Readiness'!$AS$48="",""))))))))</f>
        <v/>
      </c>
      <c r="F905" s="616">
        <v>2</v>
      </c>
      <c r="G905" s="616">
        <v>1</v>
      </c>
      <c r="H905" s="616">
        <v>3</v>
      </c>
      <c r="I905" s="616">
        <v>1</v>
      </c>
      <c r="J905" s="616">
        <v>3</v>
      </c>
      <c r="K905" s="616">
        <v>1</v>
      </c>
    </row>
    <row r="906" spans="1:11" ht="15">
      <c r="A906" s="606" t="str">
        <f>IF('6. Module 1 Readiness'!$AS$49="N/A","N/A",IF('6. Module 1 Readiness'!$AS$49="","",IF('6. Module 1 Readiness'!$AS$49="Agree",'4. HIDE Calc Module 2_1'!$C$35,'4. HIDE Calc Module 2_1'!$E$35)))</f>
        <v/>
      </c>
      <c r="B906" s="607" t="str">
        <f t="shared" si="36"/>
        <v/>
      </c>
      <c r="C906" s="607" t="str">
        <f>IF('6. Module 1 Readiness'!$AS$49="N/A","N/A",IF('6. Module 1 Readiness'!$AS$49="","",IF('6. Module 1 Readiness'!$AS$49="Agree",'4. HIDE Calc Module 2_1'!$D$35,'4. HIDE Calc Module 2_1'!$F$35)))</f>
        <v/>
      </c>
      <c r="D906" s="607" t="str">
        <f>IF(C906=0,"",C906)</f>
        <v/>
      </c>
      <c r="E906" s="616" t="str">
        <f>IF(AND('6. Module 1 Readiness'!$AS$49="Agree",'6. Module 1 Readiness'!$AT$23="Red"),$F906,IF(AND('6. Module 1 Readiness'!$AS$49="Disagree",'6. Module 1 Readiness'!$AT$23="Red"),$G906,IF(AND('6. Module 1 Readiness'!$AS$49="Agree",'6. Module 1 Readiness'!$AT$23="Yellow"),$H906,IF(AND('6. Module 1 Readiness'!$AS$49="Disagree",'6. Module 1 Readiness'!$AT$23="Yellow"),$I906,IF(AND('6. Module 1 Readiness'!$AS$49="Agree",'6. Module 1 Readiness'!$AT$23="Green"),$J906,IF(AND('6. Module 1 Readiness'!$AS$49="Disagree",'6. Module 1 Readiness'!$AT$23="Green"),$K906,IF('6. Module 1 Readiness'!$AS$49="N/A","",IF('6. Module 1 Readiness'!$AS$49="",""))))))))</f>
        <v/>
      </c>
      <c r="F906" s="602">
        <v>1</v>
      </c>
      <c r="G906" s="602">
        <v>2</v>
      </c>
      <c r="H906" s="602">
        <v>1</v>
      </c>
      <c r="I906" s="602">
        <v>3</v>
      </c>
      <c r="J906" s="602">
        <v>1</v>
      </c>
      <c r="K906" s="602">
        <v>3</v>
      </c>
    </row>
    <row r="907" spans="1:11" ht="15">
      <c r="A907" s="606" t="str">
        <f>IF('6. Module 1 Readiness'!$AS$50="N/A","N/A",IF('6. Module 1 Readiness'!$AS$50="","",IF('6. Module 1 Readiness'!$AS$50="Agree",'4. HIDE Calc Module 2_1'!$C$36,'4. HIDE Calc Module 2_1'!$E$36)))</f>
        <v/>
      </c>
      <c r="B907" s="607" t="str">
        <f t="shared" si="36"/>
        <v/>
      </c>
      <c r="C907" s="607" t="str">
        <f>IF('6. Module 1 Readiness'!$AS$50="N/A","N/A",IF('6. Module 1 Readiness'!$AS$50="","",IF('6. Module 1 Readiness'!$AS$50="Agree",'4. HIDE Calc Module 2_1'!$D$36,'4. HIDE Calc Module 2_1'!$F$36)))</f>
        <v/>
      </c>
      <c r="D907" s="607" t="str">
        <f>IF(C907=0,"",C907)</f>
        <v/>
      </c>
      <c r="E907" s="616" t="str">
        <f>IF(AND('6. Module 1 Readiness'!$AS$50="Agree",'6. Module 1 Readiness'!$AT$23="Red"),$F907,IF(AND('6. Module 1 Readiness'!$AS$50="Disagree",'6. Module 1 Readiness'!$AT$23="Red"),$G907,IF(AND('6. Module 1 Readiness'!$AS$50="Agree",'6. Module 1 Readiness'!$AT$23="Yellow"),$H907,IF(AND('6. Module 1 Readiness'!$AS$50="Disagree",'6. Module 1 Readiness'!$AT$23="Yellow"),$I907,IF(AND('6. Module 1 Readiness'!$AS$50="Agree",'6. Module 1 Readiness'!$AT$23="Green"),$J907,IF(AND('6. Module 1 Readiness'!$AS$50="Disagree",'6. Module 1 Readiness'!$AT$23="Green"),$K907,IF('6. Module 1 Readiness'!$AS$50="N/A","",IF('6. Module 1 Readiness'!$AS$50="",""))))))))</f>
        <v/>
      </c>
      <c r="F907" s="616">
        <v>2</v>
      </c>
      <c r="G907" s="616">
        <v>1</v>
      </c>
      <c r="H907" s="616">
        <v>2</v>
      </c>
      <c r="I907" s="616">
        <v>1</v>
      </c>
      <c r="J907" s="616">
        <v>3</v>
      </c>
      <c r="K907" s="616">
        <v>2</v>
      </c>
    </row>
    <row r="909" spans="1:11" ht="15.75">
      <c r="A909" s="593" t="s">
        <v>42</v>
      </c>
      <c r="B909" s="593" t="s">
        <v>43</v>
      </c>
      <c r="C909" s="594" t="s">
        <v>42</v>
      </c>
      <c r="D909" s="593" t="s">
        <v>44</v>
      </c>
      <c r="E909" s="595" t="s">
        <v>386</v>
      </c>
      <c r="F909" s="595" t="s">
        <v>387</v>
      </c>
      <c r="G909" s="595" t="s">
        <v>388</v>
      </c>
      <c r="H909" s="595" t="s">
        <v>389</v>
      </c>
      <c r="I909" s="595" t="s">
        <v>390</v>
      </c>
      <c r="J909" s="595" t="s">
        <v>391</v>
      </c>
      <c r="K909" s="595" t="s">
        <v>392</v>
      </c>
    </row>
    <row r="910" spans="1:11" ht="15">
      <c r="A910" s="607" t="str">
        <f>IF('6. Module 1 Readiness'!$AS$53="N/A","N/A",IF('6. Module 1 Readiness'!$AS$53="","",IF('6. Module 1 Readiness'!$AS$53="Agree",'4. HIDE Calc Module 2_1'!$C$39,'4. HIDE Calc Module 2_1'!$E$39)))</f>
        <v/>
      </c>
      <c r="B910" s="607" t="str">
        <f>IF(A910=0,"",A910)</f>
        <v/>
      </c>
      <c r="C910" s="607" t="str">
        <f>IF('6. Module 1 Readiness'!$AS$53="N/A","N/A",IF('6. Module 1 Readiness'!$AS$53="","",IF('6. Module 1 Readiness'!$AS$53="Agree",'4. HIDE Calc Module 2_1'!$D$39,'4. HIDE Calc Module 2_1'!$F$39)))</f>
        <v/>
      </c>
      <c r="D910" s="607" t="str">
        <f>IF(C910=0,"",C910)</f>
        <v/>
      </c>
      <c r="E910" s="616" t="str">
        <f>IF(AND('6. Module 1 Readiness'!$AS$53="Agree",'6. Module 1 Readiness'!$AT$23="Red"),$F910,IF(AND('6. Module 1 Readiness'!$AS$53="Disagree",'6. Module 1 Readiness'!$AT$23="Red"),$G910,IF(AND('6. Module 1 Readiness'!$AS$53="Agree",'6. Module 1 Readiness'!$AT$23="Yellow"),$H910,IF(AND('6. Module 1 Readiness'!$AS$53="Disagree",'6. Module 1 Readiness'!$AT$23="Yellow"),$I910,IF(AND('6. Module 1 Readiness'!$AS$53="Agree",'6. Module 1 Readiness'!$AT$23="Green"),$J910,IF(AND('6. Module 1 Readiness'!$AS$53="Disagree",'6. Module 1 Readiness'!$AT$23="Green"),$K910,IF('6. Module 1 Readiness'!$AS$53="N/A","",IF('6. Module 1 Readiness'!$AS$53="",""))))))))</f>
        <v/>
      </c>
      <c r="F910" s="608">
        <v>2</v>
      </c>
      <c r="G910" s="608">
        <v>1</v>
      </c>
      <c r="H910" s="608">
        <v>2</v>
      </c>
      <c r="I910" s="608">
        <v>1</v>
      </c>
      <c r="J910" s="608">
        <v>3</v>
      </c>
      <c r="K910" s="608">
        <v>2</v>
      </c>
    </row>
    <row r="911" spans="1:11" ht="15">
      <c r="A911" s="607" t="str">
        <f>IF('6. Module 1 Readiness'!$AS$54="N/A","N/A",IF('6. Module 1 Readiness'!$AS$54="","",IF('6. Module 1 Readiness'!$AS$54="Agree",'4. HIDE Calc Module 2_1'!$C$40,'4. HIDE Calc Module 2_1'!$E$40)))</f>
        <v/>
      </c>
      <c r="B911" s="607" t="str">
        <f t="shared" ref="B911:B912" si="37">IF(A911=0,"",A911)</f>
        <v/>
      </c>
      <c r="C911" s="607" t="str">
        <f>IF('6. Module 1 Readiness'!$AS$54="N/A","N/A",IF('6. Module 1 Readiness'!$AS$54="","",IF('6. Module 1 Readiness'!$AS$54="Agree",'4. HIDE Calc Module 2_1'!$D$40,'4. HIDE Calc Module 2_1'!$F$40)))</f>
        <v/>
      </c>
      <c r="D911" s="607" t="str">
        <f>IF(C911=0,"",C911)</f>
        <v/>
      </c>
      <c r="E911" s="616" t="str">
        <f>IF(AND('6. Module 1 Readiness'!$AS$54="Agree",'6. Module 1 Readiness'!$AT$23="Red"),$F911,IF(AND('6. Module 1 Readiness'!$AS$54="Disagree",'6. Module 1 Readiness'!$AT$23="Red"),$G911,IF(AND('6. Module 1 Readiness'!$AS$54="Agree",'6. Module 1 Readiness'!$AT$23="Yellow"),$H911,IF(AND('6. Module 1 Readiness'!$AS$54="Disagree",'6. Module 1 Readiness'!$AT$23="Yellow"),$I911,IF(AND('6. Module 1 Readiness'!$AS$54="Agree",'6. Module 1 Readiness'!$AT$23="Green"),$J911,IF(AND('6. Module 1 Readiness'!$AS$54="Disagree",'6. Module 1 Readiness'!$AT$23="Green"),$K911,IF('6. Module 1 Readiness'!$AS$54="N/A","",IF('6. Module 1 Readiness'!$AS$54="",""))))))))</f>
        <v/>
      </c>
      <c r="F911" s="609">
        <v>1</v>
      </c>
      <c r="G911" s="609">
        <v>1</v>
      </c>
      <c r="H911" s="609">
        <v>2</v>
      </c>
      <c r="I911" s="609">
        <v>2</v>
      </c>
      <c r="J911" s="609">
        <v>3</v>
      </c>
      <c r="K911" s="609">
        <v>2</v>
      </c>
    </row>
    <row r="912" spans="1:11" ht="15">
      <c r="A912" s="607" t="str">
        <f>IF('6. Module 1 Readiness'!$AS$55="N/A","N/A",IF('6. Module 1 Readiness'!$AS$55="","",IF('6. Module 1 Readiness'!$AS$55="Agree",'4. HIDE Calc Module 2_1'!$C$41,'4. HIDE Calc Module 2_1'!$E$41)))</f>
        <v/>
      </c>
      <c r="B912" s="607" t="str">
        <f t="shared" si="37"/>
        <v/>
      </c>
      <c r="C912" s="607" t="str">
        <f>IF('6. Module 1 Readiness'!$AS$55="N/A","N/A",IF('6. Module 1 Readiness'!$AS$55="","",IF('6. Module 1 Readiness'!$AS$55="Agree",'4. HIDE Calc Module 2_1'!$D$41,'4. HIDE Calc Module 2_1'!$F$41)))</f>
        <v/>
      </c>
      <c r="D912" s="607" t="str">
        <f>IF(C912=0,"",C912)</f>
        <v/>
      </c>
      <c r="E912" s="616" t="str">
        <f>IF(AND('6. Module 1 Readiness'!$AS$55="Agree",'6. Module 1 Readiness'!$AT$23="Red"),$F912,IF(AND('6. Module 1 Readiness'!$AS$55="Disagree",'6. Module 1 Readiness'!$AT$23="Red"),$G912,IF(AND('6. Module 1 Readiness'!$AS$55="Agree",'6. Module 1 Readiness'!$AT$23="Yellow"),$H912,IF(AND('6. Module 1 Readiness'!$AS$55="Disagree",'6. Module 1 Readiness'!$AT$23="Yellow"),$I912,IF(AND('6. Module 1 Readiness'!$AS$55="Agree",'6. Module 1 Readiness'!$AT$23="Green"),$J912,IF(AND('6. Module 1 Readiness'!$AS$55="Disagree",'6. Module 1 Readiness'!$AT$23="Green"),$K912,IF('6. Module 1 Readiness'!$AS$55="N/A","",IF('6. Module 1 Readiness'!$AS$55="",""))))))))</f>
        <v/>
      </c>
      <c r="F912" s="608">
        <v>2</v>
      </c>
      <c r="G912" s="608">
        <v>1</v>
      </c>
      <c r="H912" s="608">
        <v>2</v>
      </c>
      <c r="I912" s="608">
        <v>2</v>
      </c>
      <c r="J912" s="608">
        <v>3</v>
      </c>
      <c r="K912" s="608">
        <v>2</v>
      </c>
    </row>
  </sheetData>
  <conditionalFormatting sqref="A54:A57">
    <cfRule type="duplicateValues" dxfId="304" priority="59"/>
  </conditionalFormatting>
  <conditionalFormatting sqref="A99">
    <cfRule type="duplicateValues" dxfId="303" priority="58"/>
  </conditionalFormatting>
  <conditionalFormatting sqref="A100:A102">
    <cfRule type="duplicateValues" dxfId="302" priority="57"/>
  </conditionalFormatting>
  <conditionalFormatting sqref="A144">
    <cfRule type="duplicateValues" dxfId="301" priority="56"/>
  </conditionalFormatting>
  <conditionalFormatting sqref="A145:A147">
    <cfRule type="duplicateValues" dxfId="300" priority="55"/>
  </conditionalFormatting>
  <conditionalFormatting sqref="A189">
    <cfRule type="duplicateValues" dxfId="299" priority="54"/>
  </conditionalFormatting>
  <conditionalFormatting sqref="A190:A192">
    <cfRule type="duplicateValues" dxfId="298" priority="53"/>
  </conditionalFormatting>
  <conditionalFormatting sqref="A234">
    <cfRule type="duplicateValues" dxfId="297" priority="52"/>
  </conditionalFormatting>
  <conditionalFormatting sqref="A235:A237">
    <cfRule type="duplicateValues" dxfId="296" priority="51"/>
  </conditionalFormatting>
  <conditionalFormatting sqref="A279">
    <cfRule type="duplicateValues" dxfId="295" priority="50"/>
  </conditionalFormatting>
  <conditionalFormatting sqref="A280:A282">
    <cfRule type="duplicateValues" dxfId="294" priority="49"/>
  </conditionalFormatting>
  <conditionalFormatting sqref="A324">
    <cfRule type="duplicateValues" dxfId="293" priority="48"/>
  </conditionalFormatting>
  <conditionalFormatting sqref="A325:A327">
    <cfRule type="duplicateValues" dxfId="292" priority="47"/>
  </conditionalFormatting>
  <conditionalFormatting sqref="A369">
    <cfRule type="duplicateValues" dxfId="291" priority="46"/>
  </conditionalFormatting>
  <conditionalFormatting sqref="A370:A372">
    <cfRule type="duplicateValues" dxfId="290" priority="45"/>
  </conditionalFormatting>
  <conditionalFormatting sqref="A414">
    <cfRule type="duplicateValues" dxfId="289" priority="44"/>
  </conditionalFormatting>
  <conditionalFormatting sqref="A415:A417">
    <cfRule type="duplicateValues" dxfId="288" priority="43"/>
  </conditionalFormatting>
  <conditionalFormatting sqref="A459">
    <cfRule type="duplicateValues" dxfId="287" priority="42"/>
  </conditionalFormatting>
  <conditionalFormatting sqref="A460:A462">
    <cfRule type="duplicateValues" dxfId="286" priority="41"/>
  </conditionalFormatting>
  <conditionalFormatting sqref="A504">
    <cfRule type="duplicateValues" dxfId="285" priority="40"/>
  </conditionalFormatting>
  <conditionalFormatting sqref="A505">
    <cfRule type="duplicateValues" dxfId="284" priority="39"/>
  </conditionalFormatting>
  <conditionalFormatting sqref="A506:A507">
    <cfRule type="duplicateValues" dxfId="283" priority="38"/>
  </conditionalFormatting>
  <conditionalFormatting sqref="A549">
    <cfRule type="duplicateValues" dxfId="282" priority="37"/>
  </conditionalFormatting>
  <conditionalFormatting sqref="A550">
    <cfRule type="duplicateValues" dxfId="281" priority="36"/>
  </conditionalFormatting>
  <conditionalFormatting sqref="A551">
    <cfRule type="duplicateValues" dxfId="280" priority="34"/>
  </conditionalFormatting>
  <conditionalFormatting sqref="A552">
    <cfRule type="duplicateValues" dxfId="279" priority="33"/>
  </conditionalFormatting>
  <conditionalFormatting sqref="A594">
    <cfRule type="duplicateValues" dxfId="278" priority="32"/>
  </conditionalFormatting>
  <conditionalFormatting sqref="A595">
    <cfRule type="duplicateValues" dxfId="277" priority="31"/>
  </conditionalFormatting>
  <conditionalFormatting sqref="A596">
    <cfRule type="duplicateValues" dxfId="276" priority="30"/>
  </conditionalFormatting>
  <conditionalFormatting sqref="A597">
    <cfRule type="duplicateValues" dxfId="275" priority="29"/>
  </conditionalFormatting>
  <conditionalFormatting sqref="A639">
    <cfRule type="duplicateValues" dxfId="274" priority="28"/>
  </conditionalFormatting>
  <conditionalFormatting sqref="A640">
    <cfRule type="duplicateValues" dxfId="273" priority="27"/>
  </conditionalFormatting>
  <conditionalFormatting sqref="A641">
    <cfRule type="duplicateValues" dxfId="272" priority="26"/>
  </conditionalFormatting>
  <conditionalFormatting sqref="A642">
    <cfRule type="duplicateValues" dxfId="271" priority="25"/>
  </conditionalFormatting>
  <conditionalFormatting sqref="A684">
    <cfRule type="duplicateValues" dxfId="270" priority="24"/>
  </conditionalFormatting>
  <conditionalFormatting sqref="A685">
    <cfRule type="duplicateValues" dxfId="269" priority="23"/>
  </conditionalFormatting>
  <conditionalFormatting sqref="A686">
    <cfRule type="duplicateValues" dxfId="268" priority="22"/>
  </conditionalFormatting>
  <conditionalFormatting sqref="A687">
    <cfRule type="duplicateValues" dxfId="267" priority="21"/>
  </conditionalFormatting>
  <conditionalFormatting sqref="A729">
    <cfRule type="duplicateValues" dxfId="266" priority="20"/>
  </conditionalFormatting>
  <conditionalFormatting sqref="A730">
    <cfRule type="duplicateValues" dxfId="265" priority="19"/>
  </conditionalFormatting>
  <conditionalFormatting sqref="A731">
    <cfRule type="duplicateValues" dxfId="264" priority="18"/>
  </conditionalFormatting>
  <conditionalFormatting sqref="A732">
    <cfRule type="duplicateValues" dxfId="263" priority="17"/>
  </conditionalFormatting>
  <conditionalFormatting sqref="A774">
    <cfRule type="duplicateValues" dxfId="262" priority="16"/>
  </conditionalFormatting>
  <conditionalFormatting sqref="A775">
    <cfRule type="duplicateValues" dxfId="261" priority="15"/>
  </conditionalFormatting>
  <conditionalFormatting sqref="A776">
    <cfRule type="duplicateValues" dxfId="260" priority="14"/>
  </conditionalFormatting>
  <conditionalFormatting sqref="A777">
    <cfRule type="duplicateValues" dxfId="259" priority="13"/>
  </conditionalFormatting>
  <conditionalFormatting sqref="A819">
    <cfRule type="duplicateValues" dxfId="258" priority="12"/>
  </conditionalFormatting>
  <conditionalFormatting sqref="A820">
    <cfRule type="duplicateValues" dxfId="257" priority="11"/>
  </conditionalFormatting>
  <conditionalFormatting sqref="A821">
    <cfRule type="duplicateValues" dxfId="256" priority="10"/>
  </conditionalFormatting>
  <conditionalFormatting sqref="A822">
    <cfRule type="duplicateValues" dxfId="255" priority="9"/>
  </conditionalFormatting>
  <conditionalFormatting sqref="A864">
    <cfRule type="duplicateValues" dxfId="254" priority="8"/>
  </conditionalFormatting>
  <conditionalFormatting sqref="A865">
    <cfRule type="duplicateValues" dxfId="253" priority="7"/>
  </conditionalFormatting>
  <conditionalFormatting sqref="A866">
    <cfRule type="duplicateValues" dxfId="252" priority="6"/>
  </conditionalFormatting>
  <conditionalFormatting sqref="A867">
    <cfRule type="duplicateValues" dxfId="251" priority="5"/>
  </conditionalFormatting>
  <conditionalFormatting sqref="A909">
    <cfRule type="duplicateValues" dxfId="250" priority="4"/>
  </conditionalFormatting>
  <conditionalFormatting sqref="A910">
    <cfRule type="duplicateValues" dxfId="249" priority="3"/>
  </conditionalFormatting>
  <conditionalFormatting sqref="A911">
    <cfRule type="duplicateValues" dxfId="248" priority="2"/>
  </conditionalFormatting>
  <conditionalFormatting sqref="A912">
    <cfRule type="duplicateValues" dxfId="247" priority="1"/>
  </conditionalFormatting>
  <pageMargins left="0.7" right="0.7" top="0.75" bottom="0.75" header="0.3" footer="0.3"/>
  <pageSetup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Q187"/>
  <sheetViews>
    <sheetView zoomScaleNormal="100" workbookViewId="0" xr3:uid="{C67EF94B-0B3B-5838-830C-E3A509766221}">
      <selection activeCell="F16" sqref="F16"/>
    </sheetView>
  </sheetViews>
  <sheetFormatPr defaultRowHeight="12.75"/>
  <cols>
    <col min="1" max="1" width="2.85546875" customWidth="1"/>
    <col min="2" max="2" width="21" bestFit="1" customWidth="1"/>
  </cols>
  <sheetData>
    <row r="1" spans="1:17" ht="15" customHeight="1">
      <c r="A1" s="79"/>
      <c r="B1" s="79" t="s">
        <v>393</v>
      </c>
      <c r="C1" s="79"/>
      <c r="D1" s="79"/>
      <c r="E1" s="79"/>
      <c r="F1" s="79"/>
      <c r="G1" s="79"/>
      <c r="H1" s="79"/>
      <c r="I1" s="79"/>
      <c r="J1" s="79"/>
      <c r="K1" s="79"/>
      <c r="L1" s="79"/>
      <c r="M1" s="79"/>
      <c r="N1" s="79"/>
      <c r="O1" s="79"/>
      <c r="P1" s="79"/>
      <c r="Q1" s="79"/>
    </row>
    <row r="2" spans="1:17" ht="33.75" customHeight="1">
      <c r="A2" s="79"/>
      <c r="B2" s="79"/>
      <c r="C2" s="79"/>
      <c r="D2" s="79"/>
      <c r="E2" s="79"/>
      <c r="F2" s="79"/>
      <c r="G2" s="79"/>
      <c r="H2" s="79"/>
      <c r="I2" s="79"/>
      <c r="J2" s="79"/>
      <c r="K2" s="79"/>
      <c r="L2" s="3"/>
      <c r="M2" s="3"/>
      <c r="N2" s="79"/>
      <c r="O2" s="79"/>
      <c r="P2" s="79"/>
      <c r="Q2" s="79"/>
    </row>
    <row r="3" spans="1:17">
      <c r="A3" s="79"/>
      <c r="B3" s="3">
        <f>'5. Module 1 Value'!F$8</f>
        <v>0</v>
      </c>
      <c r="C3" s="79" t="s">
        <v>220</v>
      </c>
      <c r="D3" s="79" t="s">
        <v>212</v>
      </c>
      <c r="E3" s="79" t="s">
        <v>227</v>
      </c>
      <c r="F3" s="79" t="s">
        <v>199</v>
      </c>
      <c r="G3" s="79"/>
      <c r="H3" s="79"/>
      <c r="I3" s="79"/>
      <c r="J3" s="79"/>
      <c r="K3" s="79"/>
      <c r="L3" s="79"/>
      <c r="M3" s="79"/>
      <c r="N3" s="79"/>
      <c r="O3" s="79"/>
      <c r="P3" s="79"/>
      <c r="Q3" s="79"/>
    </row>
    <row r="4" spans="1:17">
      <c r="A4" s="79"/>
      <c r="B4" s="79" t="s">
        <v>394</v>
      </c>
      <c r="C4" s="79">
        <f>COUNTIF('5. Module 1 Value'!$F$30:$F$36,"Low")</f>
        <v>6</v>
      </c>
      <c r="D4" s="79">
        <f>COUNTIF('5. Module 1 Value'!$F$20:$F$27,"Low")</f>
        <v>0</v>
      </c>
      <c r="E4" s="79">
        <f>COUNTIF('5. Module 1 Value'!$F$39:$F$42,"Low")</f>
        <v>1</v>
      </c>
      <c r="F4" s="79">
        <f>COUNTIF('5. Module 1 Value'!$F$10:$F$17,"Low")</f>
        <v>1</v>
      </c>
      <c r="G4" s="79"/>
      <c r="H4" s="79"/>
      <c r="I4" s="79"/>
      <c r="J4" s="79"/>
      <c r="K4" s="79"/>
      <c r="L4" s="79"/>
      <c r="M4" s="79"/>
      <c r="N4" s="79"/>
      <c r="O4" s="79"/>
      <c r="P4" s="79"/>
      <c r="Q4" s="79"/>
    </row>
    <row r="5" spans="1:17">
      <c r="A5" s="79"/>
      <c r="B5" s="79" t="s">
        <v>395</v>
      </c>
      <c r="C5" s="79">
        <f>COUNTIF('5. Module 1 Value'!$F$30:$F$36,"Medium")</f>
        <v>0</v>
      </c>
      <c r="D5" s="79">
        <f>COUNTIF('5. Module 1 Value'!$F$20:$F$27,"Medium")</f>
        <v>6</v>
      </c>
      <c r="E5" s="79">
        <f>COUNTIF('5. Module 1 Value'!$F$39:$F$42,"Medium")</f>
        <v>1</v>
      </c>
      <c r="F5" s="79">
        <f>COUNTIF('5. Module 1 Value'!$F$10:$F$17,"Medium")</f>
        <v>2</v>
      </c>
      <c r="G5" s="79"/>
      <c r="H5" s="79"/>
      <c r="I5" s="79"/>
      <c r="J5" s="79"/>
      <c r="K5" s="79"/>
      <c r="L5" s="79"/>
      <c r="M5" s="79"/>
      <c r="N5" s="79"/>
      <c r="O5" s="79"/>
      <c r="P5" s="79"/>
      <c r="Q5" s="79"/>
    </row>
    <row r="6" spans="1:17">
      <c r="A6" s="79"/>
      <c r="B6" s="79" t="s">
        <v>396</v>
      </c>
      <c r="C6" s="79">
        <f>COUNTIF('5. Module 1 Value'!$F$30:$F$36,"High")</f>
        <v>0</v>
      </c>
      <c r="D6" s="79">
        <f>COUNTIF('5. Module 1 Value'!$F$20:$F$27,"High")</f>
        <v>0</v>
      </c>
      <c r="E6" s="79">
        <f>COUNTIF('5. Module 1 Value'!$F$39:$F$42,"High")</f>
        <v>2</v>
      </c>
      <c r="F6" s="79">
        <f>COUNTIF('5. Module 1 Value'!$F$10:$F$17,"High")</f>
        <v>3</v>
      </c>
      <c r="G6" s="79"/>
      <c r="H6" s="79"/>
      <c r="I6" s="79"/>
      <c r="J6" s="79"/>
      <c r="K6" s="79"/>
      <c r="L6" s="79"/>
      <c r="M6" s="79"/>
      <c r="N6" s="79"/>
      <c r="O6" s="79"/>
      <c r="P6" s="79"/>
      <c r="Q6" s="79"/>
    </row>
    <row r="7" spans="1:17">
      <c r="A7" s="79"/>
      <c r="B7" s="3" t="s">
        <v>237</v>
      </c>
      <c r="C7" s="3">
        <f>SUM(C4:C6)</f>
        <v>6</v>
      </c>
      <c r="D7" s="3">
        <f>SUM(D4:D6)</f>
        <v>6</v>
      </c>
      <c r="E7" s="3">
        <f>SUM(E4:E6)</f>
        <v>4</v>
      </c>
      <c r="F7" s="3">
        <f>SUM(F4:F6)</f>
        <v>6</v>
      </c>
      <c r="G7" s="79"/>
      <c r="H7" s="79"/>
      <c r="I7" s="79"/>
      <c r="J7" s="79"/>
      <c r="K7" s="79"/>
      <c r="L7" s="79"/>
      <c r="M7" s="79"/>
      <c r="N7" s="79" t="s">
        <v>220</v>
      </c>
      <c r="O7" s="79" t="s">
        <v>212</v>
      </c>
      <c r="P7" s="79" t="s">
        <v>227</v>
      </c>
      <c r="Q7" s="79" t="s">
        <v>199</v>
      </c>
    </row>
    <row r="8" spans="1:17">
      <c r="A8" s="79"/>
      <c r="B8" s="79" t="s">
        <v>397</v>
      </c>
      <c r="C8" s="79">
        <f>(C4*1)+(C5*2)+(C6*3)</f>
        <v>6</v>
      </c>
      <c r="D8" s="79">
        <f>(D4*1)+(D5*2)+(D6*3)</f>
        <v>12</v>
      </c>
      <c r="E8" s="79">
        <f>(E4*1)+(E5*2)+(E6*3)</f>
        <v>9</v>
      </c>
      <c r="F8" s="79">
        <f>(F4*1)+(F5*2)+(F6*3)</f>
        <v>14</v>
      </c>
      <c r="G8" s="79"/>
      <c r="H8" s="79"/>
      <c r="I8" s="79" t="s">
        <v>398</v>
      </c>
      <c r="J8" s="79"/>
      <c r="K8" s="79"/>
      <c r="L8" s="79"/>
      <c r="M8" s="79">
        <f>B3</f>
        <v>0</v>
      </c>
      <c r="N8" s="79">
        <f>C8</f>
        <v>6</v>
      </c>
      <c r="O8" s="79">
        <f>D8</f>
        <v>12</v>
      </c>
      <c r="P8" s="79">
        <f>E8</f>
        <v>9</v>
      </c>
      <c r="Q8" s="79">
        <f>F8</f>
        <v>14</v>
      </c>
    </row>
    <row r="9" spans="1:17">
      <c r="A9" s="79"/>
      <c r="B9" s="617" t="s">
        <v>399</v>
      </c>
      <c r="C9" s="618">
        <f>IF(C7=0,"",C8/C7)</f>
        <v>1</v>
      </c>
      <c r="D9" s="618">
        <f>IF(D7=0,"",D8/D7)</f>
        <v>2</v>
      </c>
      <c r="E9" s="618">
        <f>IF(E7=0,"",E8/E7)</f>
        <v>2.25</v>
      </c>
      <c r="F9" s="619">
        <f>IF(F7=0,"",F8/F7)</f>
        <v>2.3333333333333335</v>
      </c>
      <c r="G9" s="8">
        <f>COUNTIF($C9:$F9,"")</f>
        <v>0</v>
      </c>
      <c r="H9" s="8">
        <f>4-G9</f>
        <v>4</v>
      </c>
      <c r="I9" s="229">
        <f>SUM(C9:F9)/H9</f>
        <v>1.8958333333333335</v>
      </c>
      <c r="J9" s="79"/>
      <c r="K9" s="79"/>
      <c r="L9" s="79"/>
      <c r="M9" s="79">
        <f>B12</f>
        <v>0</v>
      </c>
      <c r="N9" s="79">
        <f>C17</f>
        <v>8</v>
      </c>
      <c r="O9" s="79">
        <f>D17</f>
        <v>13</v>
      </c>
      <c r="P9" s="79">
        <f>E17</f>
        <v>9</v>
      </c>
      <c r="Q9" s="79">
        <f>F17</f>
        <v>15</v>
      </c>
    </row>
    <row r="10" spans="1:17">
      <c r="A10" s="79"/>
      <c r="B10" s="79"/>
      <c r="C10" s="79"/>
      <c r="D10" s="79"/>
      <c r="E10" s="79"/>
      <c r="F10" s="79"/>
      <c r="G10" s="79"/>
      <c r="H10" s="79"/>
      <c r="I10" s="79"/>
      <c r="J10" s="79"/>
      <c r="K10" s="79"/>
      <c r="L10" s="79"/>
      <c r="M10" s="79">
        <f>B21</f>
        <v>0</v>
      </c>
      <c r="N10" s="79">
        <f>C26</f>
        <v>6</v>
      </c>
      <c r="O10" s="79">
        <f>D26</f>
        <v>13</v>
      </c>
      <c r="P10" s="79">
        <f>E26</f>
        <v>11</v>
      </c>
      <c r="Q10" s="79">
        <f>F26</f>
        <v>12</v>
      </c>
    </row>
    <row r="11" spans="1:17">
      <c r="A11" s="79"/>
      <c r="B11" s="79"/>
      <c r="C11" s="79"/>
      <c r="D11" s="79"/>
      <c r="E11" s="79"/>
      <c r="F11" s="79"/>
      <c r="G11" s="79"/>
      <c r="H11" s="79"/>
      <c r="I11" s="79"/>
      <c r="J11" s="79"/>
      <c r="K11" s="79"/>
      <c r="L11" s="79"/>
      <c r="M11" s="79">
        <f>B30</f>
        <v>0</v>
      </c>
      <c r="N11" s="79">
        <f>C35</f>
        <v>12</v>
      </c>
      <c r="O11" s="79">
        <f>D35</f>
        <v>11</v>
      </c>
      <c r="P11" s="79">
        <f>E35</f>
        <v>10</v>
      </c>
      <c r="Q11" s="79">
        <f>F35</f>
        <v>16</v>
      </c>
    </row>
    <row r="12" spans="1:17">
      <c r="A12" s="79"/>
      <c r="B12" s="3">
        <f>'5. Module 1 Value'!G$8</f>
        <v>0</v>
      </c>
      <c r="C12" s="79" t="s">
        <v>220</v>
      </c>
      <c r="D12" s="79" t="s">
        <v>212</v>
      </c>
      <c r="E12" s="79" t="s">
        <v>227</v>
      </c>
      <c r="F12" s="79" t="s">
        <v>199</v>
      </c>
      <c r="G12" s="79"/>
      <c r="H12" s="79"/>
      <c r="I12" s="79"/>
      <c r="J12" s="79"/>
      <c r="K12" s="79"/>
      <c r="L12" s="79"/>
      <c r="M12" s="79">
        <f>B39</f>
        <v>0</v>
      </c>
      <c r="N12" s="79">
        <f>C44</f>
        <v>12</v>
      </c>
      <c r="O12" s="79">
        <f>D44</f>
        <v>12</v>
      </c>
      <c r="P12" s="79">
        <f>E44</f>
        <v>10</v>
      </c>
      <c r="Q12" s="79">
        <f>F44</f>
        <v>16</v>
      </c>
    </row>
    <row r="13" spans="1:17">
      <c r="A13" s="79"/>
      <c r="B13" s="79" t="s">
        <v>394</v>
      </c>
      <c r="C13" s="79">
        <f>COUNTIF('5. Module 1 Value'!$G$30:$G$36,"Low")</f>
        <v>5</v>
      </c>
      <c r="D13" s="79">
        <f>COUNTIF('5. Module 1 Value'!$G$20:$G$27,"Low")</f>
        <v>0</v>
      </c>
      <c r="E13" s="79">
        <f>COUNTIF('5. Module 1 Value'!$G$39:$G$42,"Low")</f>
        <v>1</v>
      </c>
      <c r="F13" s="79">
        <f>COUNTIF('5. Module 1 Value'!$G$10:$G$17,"Low")</f>
        <v>1</v>
      </c>
      <c r="G13" s="79"/>
      <c r="H13" s="79"/>
      <c r="I13" s="79"/>
      <c r="J13" s="79"/>
      <c r="K13" s="79"/>
      <c r="L13" s="79"/>
      <c r="M13" s="79">
        <f>B48</f>
        <v>0</v>
      </c>
      <c r="N13" s="79">
        <f>C53</f>
        <v>10</v>
      </c>
      <c r="O13" s="79">
        <f>D53</f>
        <v>11</v>
      </c>
      <c r="P13" s="79">
        <f>E53</f>
        <v>9</v>
      </c>
      <c r="Q13" s="79">
        <f>F53</f>
        <v>16</v>
      </c>
    </row>
    <row r="14" spans="1:17">
      <c r="A14" s="79"/>
      <c r="B14" s="79" t="s">
        <v>395</v>
      </c>
      <c r="C14" s="79">
        <f>COUNTIF('5. Module 1 Value'!$G$30:$G$36,"Medium")</f>
        <v>0</v>
      </c>
      <c r="D14" s="79">
        <f>COUNTIF('5. Module 1 Value'!$G$20:$G$27,"Medium")</f>
        <v>5</v>
      </c>
      <c r="E14" s="79">
        <f>COUNTIF('5. Module 1 Value'!$G$39:$G$42,"Medium")</f>
        <v>1</v>
      </c>
      <c r="F14" s="79">
        <f>COUNTIF('5. Module 1 Value'!$G$10:$G$17,"Medium")</f>
        <v>1</v>
      </c>
      <c r="G14" s="79"/>
      <c r="H14" s="79"/>
      <c r="I14" s="79"/>
      <c r="J14" s="79"/>
      <c r="K14" s="79"/>
      <c r="L14" s="79"/>
      <c r="M14" s="79">
        <f>B57</f>
        <v>0</v>
      </c>
      <c r="N14" s="79">
        <f>C62</f>
        <v>12</v>
      </c>
      <c r="O14" s="79">
        <f>D62</f>
        <v>12</v>
      </c>
      <c r="P14" s="79">
        <f>E62</f>
        <v>11</v>
      </c>
      <c r="Q14" s="79">
        <f>F62</f>
        <v>15</v>
      </c>
    </row>
    <row r="15" spans="1:17">
      <c r="A15" s="79"/>
      <c r="B15" s="79" t="s">
        <v>396</v>
      </c>
      <c r="C15" s="79">
        <f>COUNTIF('5. Module 1 Value'!$G$30:$G$36,"High")</f>
        <v>1</v>
      </c>
      <c r="D15" s="79">
        <f>COUNTIF('5. Module 1 Value'!$G$20:$G$27,"High")</f>
        <v>1</v>
      </c>
      <c r="E15" s="79">
        <f>COUNTIF('5. Module 1 Value'!$G$39:$G$42,"High")</f>
        <v>2</v>
      </c>
      <c r="F15" s="79">
        <f>COUNTIF('5. Module 1 Value'!$G$10:$G$17,"High")</f>
        <v>4</v>
      </c>
      <c r="G15" s="79"/>
      <c r="H15" s="79"/>
      <c r="I15" s="79"/>
      <c r="J15" s="79"/>
      <c r="K15" s="79"/>
      <c r="L15" s="79"/>
      <c r="M15" s="79">
        <f>B66</f>
        <v>0</v>
      </c>
      <c r="N15" s="79">
        <f>C71</f>
        <v>12</v>
      </c>
      <c r="O15" s="79">
        <f>D71</f>
        <v>12</v>
      </c>
      <c r="P15" s="79">
        <f>E71</f>
        <v>11</v>
      </c>
      <c r="Q15" s="79">
        <f>F71</f>
        <v>18</v>
      </c>
    </row>
    <row r="16" spans="1:17">
      <c r="A16" s="79"/>
      <c r="B16" s="3" t="s">
        <v>237</v>
      </c>
      <c r="C16" s="3">
        <f>SUM(C13:C15)</f>
        <v>6</v>
      </c>
      <c r="D16" s="3">
        <f>SUM(D13:D15)</f>
        <v>6</v>
      </c>
      <c r="E16" s="3">
        <f>SUM(E13:E15)</f>
        <v>4</v>
      </c>
      <c r="F16" s="3">
        <f>SUM(F13:F15)</f>
        <v>6</v>
      </c>
      <c r="G16" s="79"/>
      <c r="H16" s="79"/>
      <c r="I16" s="79"/>
      <c r="J16" s="79"/>
      <c r="K16" s="79"/>
      <c r="L16" s="79"/>
      <c r="M16" s="79">
        <f>B75</f>
        <v>0</v>
      </c>
      <c r="N16" s="79">
        <f>C80</f>
        <v>0</v>
      </c>
      <c r="O16" s="79">
        <f>D80</f>
        <v>0</v>
      </c>
      <c r="P16" s="79">
        <f>E80</f>
        <v>0</v>
      </c>
      <c r="Q16" s="79">
        <f>F80</f>
        <v>0</v>
      </c>
    </row>
    <row r="17" spans="1:17">
      <c r="A17" s="79"/>
      <c r="B17" s="79" t="s">
        <v>397</v>
      </c>
      <c r="C17" s="79">
        <f>(C13*1)+(C14*2)+(C15*3)</f>
        <v>8</v>
      </c>
      <c r="D17" s="79">
        <f>(D13*1)+(D14*2)+(D15*3)</f>
        <v>13</v>
      </c>
      <c r="E17" s="79">
        <f>(E13*1)+(E14*2)+(E15*3)</f>
        <v>9</v>
      </c>
      <c r="F17" s="79">
        <f>(F13*1)+(F14*2)+(F15*3)</f>
        <v>15</v>
      </c>
      <c r="G17" s="79"/>
      <c r="H17" s="79"/>
      <c r="I17" s="79" t="s">
        <v>398</v>
      </c>
      <c r="J17" s="79"/>
      <c r="K17" s="79"/>
      <c r="L17" s="79"/>
      <c r="M17" s="79">
        <f>B84</f>
        <v>0</v>
      </c>
      <c r="N17" s="79">
        <f>C89</f>
        <v>0</v>
      </c>
      <c r="O17" s="79">
        <f>D89</f>
        <v>0</v>
      </c>
      <c r="P17" s="79">
        <f>E89</f>
        <v>0</v>
      </c>
      <c r="Q17" s="79">
        <f>F89</f>
        <v>0</v>
      </c>
    </row>
    <row r="18" spans="1:17">
      <c r="A18" s="79"/>
      <c r="B18" s="617" t="s">
        <v>399</v>
      </c>
      <c r="C18" s="618">
        <f>IF(C16=0,"",C17/C16)</f>
        <v>1.3333333333333333</v>
      </c>
      <c r="D18" s="618">
        <f>IF(D16=0,"",D17/D16)</f>
        <v>2.1666666666666665</v>
      </c>
      <c r="E18" s="618">
        <f>IF(E16=0,"",E17/E16)</f>
        <v>2.25</v>
      </c>
      <c r="F18" s="619">
        <f>IF(F16=0,"",F17/F16)</f>
        <v>2.5</v>
      </c>
      <c r="G18" s="8">
        <f>COUNTIF($C18:$F18,"")</f>
        <v>0</v>
      </c>
      <c r="H18" s="8">
        <f>4-G18</f>
        <v>4</v>
      </c>
      <c r="I18" s="229">
        <f>SUM(C18:F18)/H18</f>
        <v>2.0625</v>
      </c>
      <c r="J18" s="79"/>
      <c r="K18" s="79"/>
      <c r="L18" s="79"/>
      <c r="M18" s="79">
        <f>'5. Hide Calc OA'!B93</f>
        <v>0</v>
      </c>
      <c r="N18" s="79">
        <f>'5. Hide Calc OA'!C98</f>
        <v>0</v>
      </c>
      <c r="O18" s="79">
        <f>'5. Hide Calc OA'!D98</f>
        <v>0</v>
      </c>
      <c r="P18" s="79">
        <f>'5. Hide Calc OA'!E98</f>
        <v>0</v>
      </c>
      <c r="Q18" s="79">
        <f>'5. Hide Calc OA'!F98</f>
        <v>0</v>
      </c>
    </row>
    <row r="19" spans="1:17">
      <c r="A19" s="79"/>
      <c r="B19" s="79"/>
      <c r="C19" s="79"/>
      <c r="D19" s="79"/>
      <c r="E19" s="79"/>
      <c r="F19" s="79"/>
      <c r="G19" s="79"/>
      <c r="H19" s="79"/>
      <c r="I19" s="79"/>
      <c r="J19" s="79"/>
      <c r="K19" s="79"/>
      <c r="L19" s="79"/>
      <c r="M19" s="79">
        <f>'5. Hide Calc OA'!B102</f>
        <v>0</v>
      </c>
      <c r="N19" s="79">
        <f>'5. Hide Calc OA'!C107</f>
        <v>0</v>
      </c>
      <c r="O19" s="79">
        <f>'5. Hide Calc OA'!D107</f>
        <v>0</v>
      </c>
      <c r="P19" s="79">
        <f>'5. Hide Calc OA'!E107</f>
        <v>0</v>
      </c>
      <c r="Q19" s="79">
        <f>'5. Hide Calc OA'!F107</f>
        <v>0</v>
      </c>
    </row>
    <row r="20" spans="1:17">
      <c r="A20" s="79"/>
      <c r="B20" s="79"/>
      <c r="C20" s="79"/>
      <c r="D20" s="79"/>
      <c r="E20" s="79"/>
      <c r="F20" s="79"/>
      <c r="G20" s="79"/>
      <c r="H20" s="79"/>
      <c r="I20" s="79"/>
      <c r="J20" s="79"/>
      <c r="K20" s="79"/>
      <c r="L20" s="79"/>
      <c r="M20" s="79">
        <f>'5. Hide Calc OA'!B111</f>
        <v>0</v>
      </c>
      <c r="N20" s="79">
        <f>'5. Hide Calc OA'!C116</f>
        <v>0</v>
      </c>
      <c r="O20" s="79">
        <f>'5. Hide Calc OA'!D116</f>
        <v>0</v>
      </c>
      <c r="P20" s="79">
        <f>'5. Hide Calc OA'!E116</f>
        <v>0</v>
      </c>
      <c r="Q20" s="79">
        <f>'5. Hide Calc OA'!F116</f>
        <v>0</v>
      </c>
    </row>
    <row r="21" spans="1:17">
      <c r="A21" s="79"/>
      <c r="B21" s="3">
        <f>'5. Module 1 Value'!H$8</f>
        <v>0</v>
      </c>
      <c r="C21" s="79" t="s">
        <v>220</v>
      </c>
      <c r="D21" s="79" t="s">
        <v>212</v>
      </c>
      <c r="E21" s="79" t="s">
        <v>227</v>
      </c>
      <c r="F21" s="79" t="s">
        <v>199</v>
      </c>
      <c r="G21" s="79"/>
      <c r="H21" s="79"/>
      <c r="I21" s="79"/>
      <c r="J21" s="79"/>
      <c r="K21" s="79"/>
      <c r="L21" s="79"/>
      <c r="M21" s="79">
        <f>'5. Hide Calc OA'!B120</f>
        <v>0</v>
      </c>
      <c r="N21" s="79">
        <f>'5. Hide Calc OA'!C125</f>
        <v>0</v>
      </c>
      <c r="O21" s="79">
        <f>'5. Hide Calc OA'!D125</f>
        <v>0</v>
      </c>
      <c r="P21" s="79">
        <f>'5. Hide Calc OA'!E125</f>
        <v>0</v>
      </c>
      <c r="Q21" s="79">
        <f>'5. Hide Calc OA'!F125</f>
        <v>0</v>
      </c>
    </row>
    <row r="22" spans="1:17">
      <c r="A22" s="79"/>
      <c r="B22" s="79" t="s">
        <v>394</v>
      </c>
      <c r="C22" s="79">
        <f>COUNTIF('5. Module 1 Value'!$H$30:$H$36,"Low")</f>
        <v>6</v>
      </c>
      <c r="D22" s="79">
        <f>COUNTIF('5. Module 1 Value'!$H$20:$H$27,"Low")</f>
        <v>0</v>
      </c>
      <c r="E22" s="79">
        <f>COUNTIF('5. Module 1 Value'!$H$39:$H$42,"Low")</f>
        <v>0</v>
      </c>
      <c r="F22" s="79">
        <f>COUNTIF('5. Module 1 Value'!$H$10:$H$17,"Low")</f>
        <v>2</v>
      </c>
      <c r="G22" s="79"/>
      <c r="H22" s="79"/>
      <c r="I22" s="79"/>
      <c r="J22" s="79"/>
      <c r="K22" s="79"/>
      <c r="L22" s="79"/>
      <c r="M22" s="79">
        <f>'5. Hide Calc OA'!B129</f>
        <v>0</v>
      </c>
      <c r="N22" s="79">
        <f>'5. Hide Calc OA'!C134</f>
        <v>0</v>
      </c>
      <c r="O22" s="79">
        <f>'5. Hide Calc OA'!D134</f>
        <v>0</v>
      </c>
      <c r="P22" s="79">
        <f>'5. Hide Calc OA'!E134</f>
        <v>0</v>
      </c>
      <c r="Q22" s="79">
        <f>'5. Hide Calc OA'!F134</f>
        <v>0</v>
      </c>
    </row>
    <row r="23" spans="1:17">
      <c r="A23" s="79"/>
      <c r="B23" s="79" t="s">
        <v>395</v>
      </c>
      <c r="C23" s="79">
        <f>COUNTIF('5. Module 1 Value'!$H$30:$H$36,"Medium")</f>
        <v>0</v>
      </c>
      <c r="D23" s="79">
        <f>COUNTIF('5. Module 1 Value'!$H$20:$H$27,"Medium")</f>
        <v>5</v>
      </c>
      <c r="E23" s="79">
        <f>COUNTIF('5. Module 1 Value'!$H$39:$H$42,"Medium")</f>
        <v>1</v>
      </c>
      <c r="F23" s="79">
        <f>COUNTIF('5. Module 1 Value'!$H$10:$H$17,"Medium")</f>
        <v>2</v>
      </c>
      <c r="G23" s="79"/>
      <c r="H23" s="79"/>
      <c r="I23" s="79"/>
      <c r="J23" s="79"/>
      <c r="K23" s="79"/>
      <c r="L23" s="79"/>
      <c r="M23" s="79">
        <f>'5. Hide Calc OA'!B138</f>
        <v>0</v>
      </c>
      <c r="N23" s="79">
        <f>'5. Hide Calc OA'!C143</f>
        <v>0</v>
      </c>
      <c r="O23" s="79">
        <f>'5. Hide Calc OA'!D143</f>
        <v>0</v>
      </c>
      <c r="P23" s="79">
        <f>'5. Hide Calc OA'!E143</f>
        <v>0</v>
      </c>
      <c r="Q23" s="79">
        <f>'5. Hide Calc OA'!F143</f>
        <v>0</v>
      </c>
    </row>
    <row r="24" spans="1:17">
      <c r="A24" s="79"/>
      <c r="B24" s="79" t="s">
        <v>396</v>
      </c>
      <c r="C24" s="79">
        <f>COUNTIF('5. Module 1 Value'!$H$30:$H$36,"High")</f>
        <v>0</v>
      </c>
      <c r="D24" s="79">
        <f>COUNTIF('5. Module 1 Value'!$H$20:$H$27,"High")</f>
        <v>1</v>
      </c>
      <c r="E24" s="79">
        <f>COUNTIF('5. Module 1 Value'!$H$39:$H$42,"High")</f>
        <v>3</v>
      </c>
      <c r="F24" s="79">
        <f>COUNTIF('5. Module 1 Value'!$H$10:$H$17,"High")</f>
        <v>2</v>
      </c>
      <c r="G24" s="79"/>
      <c r="H24" s="79"/>
      <c r="I24" s="79"/>
      <c r="J24" s="79"/>
      <c r="K24" s="79"/>
      <c r="L24" s="79"/>
      <c r="M24" s="79">
        <f>'5. Hide Calc OA'!B147</f>
        <v>0</v>
      </c>
      <c r="N24" s="79">
        <f>'5. Hide Calc OA'!C152</f>
        <v>0</v>
      </c>
      <c r="O24" s="79">
        <f>'5. Hide Calc OA'!D152</f>
        <v>0</v>
      </c>
      <c r="P24" s="79">
        <f>'5. Hide Calc OA'!E152</f>
        <v>0</v>
      </c>
      <c r="Q24" s="79">
        <f>'5. Hide Calc OA'!F152</f>
        <v>0</v>
      </c>
    </row>
    <row r="25" spans="1:17">
      <c r="A25" s="79"/>
      <c r="B25" s="3" t="s">
        <v>237</v>
      </c>
      <c r="C25" s="3">
        <f>SUM(C22:C24)</f>
        <v>6</v>
      </c>
      <c r="D25" s="3">
        <f>SUM(D22:D24)</f>
        <v>6</v>
      </c>
      <c r="E25" s="3">
        <f>SUM(E22:E24)</f>
        <v>4</v>
      </c>
      <c r="F25" s="3">
        <f>SUM(F22:F24)</f>
        <v>6</v>
      </c>
      <c r="G25" s="79"/>
      <c r="H25" s="79"/>
      <c r="I25" s="79"/>
      <c r="J25" s="79"/>
      <c r="K25" s="79"/>
      <c r="L25" s="79"/>
      <c r="M25" s="79">
        <f>'5. Hide Calc OA'!B156</f>
        <v>0</v>
      </c>
      <c r="N25" s="79">
        <f>'5. Hide Calc OA'!C161</f>
        <v>0</v>
      </c>
      <c r="O25" s="79">
        <f>'5. Hide Calc OA'!D161</f>
        <v>0</v>
      </c>
      <c r="P25" s="79">
        <f>'5. Hide Calc OA'!E161</f>
        <v>0</v>
      </c>
      <c r="Q25" s="79">
        <f>'5. Hide Calc OA'!F161</f>
        <v>0</v>
      </c>
    </row>
    <row r="26" spans="1:17">
      <c r="A26" s="79"/>
      <c r="B26" s="79" t="s">
        <v>397</v>
      </c>
      <c r="C26" s="79">
        <f>(C22*1)+(C23*2)+(C24*3)</f>
        <v>6</v>
      </c>
      <c r="D26" s="79">
        <f>(D22*1)+(D23*2)+(D24*3)</f>
        <v>13</v>
      </c>
      <c r="E26" s="79">
        <f>(E22*1)+(E23*2)+(E24*3)</f>
        <v>11</v>
      </c>
      <c r="F26" s="79">
        <f>(F22*1)+(F23*2)+(F24*3)</f>
        <v>12</v>
      </c>
      <c r="G26" s="79"/>
      <c r="H26" s="79"/>
      <c r="I26" s="79" t="s">
        <v>398</v>
      </c>
      <c r="J26" s="79"/>
      <c r="K26" s="79"/>
      <c r="L26" s="79"/>
      <c r="M26" s="79">
        <f>'5. Hide Calc OA'!B165</f>
        <v>0</v>
      </c>
      <c r="N26" s="79">
        <f>'5. Hide Calc OA'!C170</f>
        <v>0</v>
      </c>
      <c r="O26" s="79">
        <f>'5. Hide Calc OA'!D170</f>
        <v>0</v>
      </c>
      <c r="P26" s="79">
        <f>'5. Hide Calc OA'!E170</f>
        <v>0</v>
      </c>
      <c r="Q26" s="79">
        <f>'5. Hide Calc OA'!F170</f>
        <v>0</v>
      </c>
    </row>
    <row r="27" spans="1:17">
      <c r="A27" s="79"/>
      <c r="B27" s="617" t="s">
        <v>399</v>
      </c>
      <c r="C27" s="618">
        <f>IF(C25=0,"",C26/C25)</f>
        <v>1</v>
      </c>
      <c r="D27" s="618">
        <f>IF(D25=0,"",D26/D25)</f>
        <v>2.1666666666666665</v>
      </c>
      <c r="E27" s="618">
        <f>IF(E25=0,"",E26/E25)</f>
        <v>2.75</v>
      </c>
      <c r="F27" s="619">
        <f>IF(F25=0,"",F26/F25)</f>
        <v>2</v>
      </c>
      <c r="G27" s="8">
        <f>COUNTIF($C27:$F27,"")</f>
        <v>0</v>
      </c>
      <c r="H27" s="8">
        <f>4-G27</f>
        <v>4</v>
      </c>
      <c r="I27" s="229">
        <f>SUM(C27:F27)/H27</f>
        <v>1.9791666666666665</v>
      </c>
      <c r="J27" s="79"/>
      <c r="K27" s="79"/>
      <c r="L27" s="79"/>
      <c r="M27" s="79">
        <f>'5. Hide Calc OA'!B174</f>
        <v>0</v>
      </c>
      <c r="N27" s="79">
        <f>'5. Hide Calc OA'!C179</f>
        <v>0</v>
      </c>
      <c r="O27" s="79">
        <f>'5. Hide Calc OA'!D179</f>
        <v>0</v>
      </c>
      <c r="P27" s="79">
        <f>'5. Hide Calc OA'!E179</f>
        <v>0</v>
      </c>
      <c r="Q27" s="79">
        <f>'5. Hide Calc OA'!F179</f>
        <v>0</v>
      </c>
    </row>
    <row r="28" spans="1:17">
      <c r="A28" s="79"/>
      <c r="B28" s="79"/>
      <c r="C28" s="79"/>
      <c r="D28" s="79"/>
      <c r="E28" s="79"/>
      <c r="F28" s="79"/>
      <c r="G28" s="79"/>
      <c r="H28" s="79"/>
      <c r="I28" s="79"/>
      <c r="J28" s="79"/>
      <c r="K28" s="79"/>
      <c r="L28" s="79"/>
      <c r="M28" s="79"/>
      <c r="N28" s="79"/>
      <c r="O28" s="79"/>
      <c r="P28" s="79"/>
      <c r="Q28" s="79"/>
    </row>
    <row r="29" spans="1:17">
      <c r="A29" s="79"/>
      <c r="B29" s="79"/>
      <c r="C29" s="79"/>
      <c r="D29" s="79"/>
      <c r="E29" s="79"/>
      <c r="F29" s="79"/>
      <c r="G29" s="79"/>
      <c r="H29" s="79"/>
      <c r="I29" s="79"/>
      <c r="J29" s="79"/>
      <c r="K29" s="79"/>
      <c r="L29" s="79"/>
      <c r="M29" s="79"/>
      <c r="N29" s="79"/>
      <c r="O29" s="79"/>
      <c r="P29" s="79"/>
      <c r="Q29" s="79"/>
    </row>
    <row r="30" spans="1:17">
      <c r="A30" s="79"/>
      <c r="B30" s="3">
        <f>'5. Module 1 Value'!I$8</f>
        <v>0</v>
      </c>
      <c r="C30" s="79" t="s">
        <v>220</v>
      </c>
      <c r="D30" s="79" t="s">
        <v>212</v>
      </c>
      <c r="E30" s="79" t="s">
        <v>227</v>
      </c>
      <c r="F30" s="79" t="s">
        <v>199</v>
      </c>
      <c r="G30" s="79"/>
      <c r="H30" s="79"/>
      <c r="I30" s="79"/>
      <c r="J30" s="79"/>
      <c r="K30" s="79"/>
      <c r="L30" s="79"/>
      <c r="M30" s="79"/>
      <c r="N30" s="79"/>
      <c r="O30" s="79"/>
      <c r="P30" s="79"/>
      <c r="Q30" s="79"/>
    </row>
    <row r="31" spans="1:17">
      <c r="A31" s="79"/>
      <c r="B31" s="79" t="s">
        <v>394</v>
      </c>
      <c r="C31" s="79">
        <f>COUNTIF('5. Module 1 Value'!$I$30:$I$36,"Low")</f>
        <v>3</v>
      </c>
      <c r="D31" s="79">
        <f>COUNTIF('5. Module 1 Value'!$I$20:$I$27,"Low")</f>
        <v>1</v>
      </c>
      <c r="E31" s="79">
        <f>COUNTIF('5. Module 1 Value'!$I$39:$I$42,"Low")</f>
        <v>0</v>
      </c>
      <c r="F31" s="79">
        <f>COUNTIF('5. Module 1 Value'!$I$10:$I$17,"Low")</f>
        <v>0</v>
      </c>
      <c r="G31" s="79"/>
      <c r="H31" s="79"/>
      <c r="I31" s="79"/>
      <c r="J31" s="79"/>
      <c r="K31" s="79"/>
      <c r="L31" s="79"/>
      <c r="M31" s="79"/>
      <c r="N31" s="79"/>
      <c r="O31" s="79"/>
      <c r="P31" s="79"/>
      <c r="Q31" s="79"/>
    </row>
    <row r="32" spans="1:17">
      <c r="A32" s="79"/>
      <c r="B32" s="79" t="s">
        <v>395</v>
      </c>
      <c r="C32" s="79">
        <f>COUNTIF('5. Module 1 Value'!$I$30:$I$36,"Medium")</f>
        <v>0</v>
      </c>
      <c r="D32" s="79">
        <f>COUNTIF('5. Module 1 Value'!$I$20:$I$27,"Medium")</f>
        <v>5</v>
      </c>
      <c r="E32" s="79">
        <f>COUNTIF('5. Module 1 Value'!$I$39:$I$42,"Medium")</f>
        <v>2</v>
      </c>
      <c r="F32" s="79">
        <f>COUNTIF('5. Module 1 Value'!$I$10:$I$17,"Medium")</f>
        <v>2</v>
      </c>
      <c r="G32" s="79"/>
      <c r="H32" s="79"/>
      <c r="I32" s="79"/>
      <c r="J32" s="79"/>
      <c r="K32" s="79"/>
      <c r="L32" s="79"/>
      <c r="M32" s="79"/>
      <c r="N32" s="79"/>
      <c r="O32" s="79"/>
      <c r="P32" s="79"/>
      <c r="Q32" s="79"/>
    </row>
    <row r="33" spans="1:17">
      <c r="A33" s="79"/>
      <c r="B33" s="79" t="s">
        <v>396</v>
      </c>
      <c r="C33" s="79">
        <f>COUNTIF('5. Module 1 Value'!$I$30:$I$36,"High")</f>
        <v>3</v>
      </c>
      <c r="D33" s="79">
        <f>COUNTIF('5. Module 1 Value'!$I$20:$I$27,"High")</f>
        <v>0</v>
      </c>
      <c r="E33" s="79">
        <f>COUNTIF('5. Module 1 Value'!$I$39:$I$42,"High")</f>
        <v>2</v>
      </c>
      <c r="F33" s="79">
        <f>COUNTIF('5. Module 1 Value'!$I$10:$I$17,"High")</f>
        <v>4</v>
      </c>
      <c r="G33" s="79"/>
      <c r="H33" s="79"/>
      <c r="I33" s="79"/>
      <c r="J33" s="79"/>
      <c r="K33" s="79"/>
      <c r="L33" s="79"/>
      <c r="M33" s="79"/>
      <c r="N33" s="79"/>
      <c r="O33" s="79"/>
      <c r="P33" s="79"/>
      <c r="Q33" s="79"/>
    </row>
    <row r="34" spans="1:17">
      <c r="A34" s="79"/>
      <c r="B34" s="3" t="s">
        <v>237</v>
      </c>
      <c r="C34" s="3">
        <f>SUM(C31:C33)</f>
        <v>6</v>
      </c>
      <c r="D34" s="3">
        <f>SUM(D31:D33)</f>
        <v>6</v>
      </c>
      <c r="E34" s="3">
        <f>SUM(E31:E33)</f>
        <v>4</v>
      </c>
      <c r="F34" s="3">
        <f>SUM(F31:F33)</f>
        <v>6</v>
      </c>
      <c r="G34" s="79"/>
      <c r="H34" s="79"/>
      <c r="I34" s="79"/>
      <c r="J34" s="79"/>
      <c r="K34" s="79"/>
      <c r="L34" s="79"/>
      <c r="M34" s="79"/>
      <c r="N34" s="79"/>
      <c r="O34" s="79"/>
      <c r="P34" s="79"/>
      <c r="Q34" s="79"/>
    </row>
    <row r="35" spans="1:17">
      <c r="A35" s="79"/>
      <c r="B35" s="79" t="s">
        <v>397</v>
      </c>
      <c r="C35" s="79">
        <f>(C31*1)+(C32*2)+(C33*3)</f>
        <v>12</v>
      </c>
      <c r="D35" s="79">
        <f>(D31*1)+(D32*2)+(D33*3)</f>
        <v>11</v>
      </c>
      <c r="E35" s="79">
        <f>(E31*1)+(E32*2)+(E33*3)</f>
        <v>10</v>
      </c>
      <c r="F35" s="79">
        <f>(F31*1)+(F32*2)+(F33*3)</f>
        <v>16</v>
      </c>
      <c r="G35" s="79"/>
      <c r="H35" s="79"/>
      <c r="I35" s="79" t="s">
        <v>398</v>
      </c>
      <c r="J35" s="79"/>
      <c r="K35" s="79"/>
      <c r="L35" s="79"/>
      <c r="M35" s="79" t="str">
        <f>C84</f>
        <v>Capital Cost Savings Opportunities</v>
      </c>
      <c r="N35" s="79" t="str">
        <f>D84</f>
        <v>Operational Savings Opportunities</v>
      </c>
      <c r="O35" s="79" t="str">
        <f>E84</f>
        <v>Personnel Cost Savings Opportunities</v>
      </c>
      <c r="P35" s="79" t="str">
        <f>F84</f>
        <v xml:space="preserve">Service/Agility Opportunities </v>
      </c>
      <c r="Q35" s="79"/>
    </row>
    <row r="36" spans="1:17">
      <c r="A36" s="79"/>
      <c r="B36" s="617" t="s">
        <v>399</v>
      </c>
      <c r="C36" s="618">
        <f>IF(C34=0,"",C35/C34)</f>
        <v>2</v>
      </c>
      <c r="D36" s="618">
        <f>IF(D34=0,"",D35/D34)</f>
        <v>1.8333333333333333</v>
      </c>
      <c r="E36" s="618">
        <f>IF(E34=0,"",E35/E34)</f>
        <v>2.5</v>
      </c>
      <c r="F36" s="619">
        <f>IF(F34=0,"",F35/F34)</f>
        <v>2.6666666666666665</v>
      </c>
      <c r="G36" s="8">
        <f>COUNTIF($C36:$F36,"")</f>
        <v>0</v>
      </c>
      <c r="H36" s="8">
        <f>4-G36</f>
        <v>4</v>
      </c>
      <c r="I36" s="229">
        <f>SUM(C36:F36)/H36</f>
        <v>2.25</v>
      </c>
      <c r="J36" s="79"/>
      <c r="K36" s="79"/>
      <c r="L36" s="79" t="s">
        <v>237</v>
      </c>
      <c r="M36" s="79">
        <f>SUM(M37:M38)</f>
        <v>68</v>
      </c>
      <c r="N36" s="79">
        <f>SUM(N37:N38)</f>
        <v>85</v>
      </c>
      <c r="O36" s="79">
        <f>SUM(O37:O38)</f>
        <v>71</v>
      </c>
      <c r="P36" s="79">
        <f>SUM(P37:P38)</f>
        <v>106</v>
      </c>
      <c r="Q36" s="79"/>
    </row>
    <row r="37" spans="1:17">
      <c r="A37" s="79"/>
      <c r="B37" s="79"/>
      <c r="C37" s="79"/>
      <c r="D37" s="79"/>
      <c r="E37" s="79"/>
      <c r="F37" s="79"/>
      <c r="G37" s="79"/>
      <c r="H37" s="79"/>
      <c r="I37" s="79"/>
      <c r="J37" s="79"/>
      <c r="K37" s="79"/>
      <c r="L37" s="115" t="s">
        <v>238</v>
      </c>
      <c r="M37" s="79">
        <f>SUM(C89,C80,C71,C62,C44,C35,C26,C17,C8)</f>
        <v>68</v>
      </c>
      <c r="N37" s="79">
        <f>SUM(D89,D80,D71,D62,D44,D35,D26,D17,D8)</f>
        <v>85</v>
      </c>
      <c r="O37" s="79">
        <f>SUM(E89,E80,E71,E62,E44,E35,E26,E17,E8)</f>
        <v>71</v>
      </c>
      <c r="P37" s="79">
        <f>SUM(F89,F80,F71,F62,F44,F35,F26,F17,F8)</f>
        <v>106</v>
      </c>
      <c r="Q37" s="79"/>
    </row>
    <row r="38" spans="1:17">
      <c r="A38" s="79"/>
      <c r="B38" s="79"/>
      <c r="C38" s="79"/>
      <c r="D38" s="79"/>
      <c r="E38" s="79"/>
      <c r="F38" s="79"/>
      <c r="G38" s="79"/>
      <c r="H38" s="79"/>
      <c r="I38" s="79"/>
      <c r="J38" s="79"/>
      <c r="K38" s="79"/>
      <c r="L38" s="115" t="s">
        <v>239</v>
      </c>
      <c r="M38" s="79">
        <f>SUM(C179,C170,C161,C152,C134,C125,C116,C107,C98)</f>
        <v>0</v>
      </c>
      <c r="N38" s="79">
        <f>SUM(D179,D170,D161,D152,D134,D125,D116,D107,D98)</f>
        <v>0</v>
      </c>
      <c r="O38" s="79">
        <f>SUM(E179,E170,E161,E152,E134,E125,E116,E107,E98)</f>
        <v>0</v>
      </c>
      <c r="P38" s="79">
        <f>SUM(F179,F170,F161,F152,F134,F125,F116,F107,F98)</f>
        <v>0</v>
      </c>
      <c r="Q38" s="79"/>
    </row>
    <row r="39" spans="1:17">
      <c r="A39" s="79"/>
      <c r="B39" s="3">
        <f>'5. Module 1 Value'!J$8</f>
        <v>0</v>
      </c>
      <c r="C39" s="79" t="s">
        <v>220</v>
      </c>
      <c r="D39" s="79" t="s">
        <v>212</v>
      </c>
      <c r="E39" s="79" t="s">
        <v>227</v>
      </c>
      <c r="F39" s="79" t="s">
        <v>199</v>
      </c>
      <c r="G39" s="79"/>
      <c r="H39" s="79"/>
      <c r="I39" s="79"/>
      <c r="J39" s="79"/>
      <c r="K39" s="79"/>
      <c r="L39" s="79"/>
      <c r="M39" s="79"/>
      <c r="N39" s="79"/>
      <c r="O39" s="79"/>
      <c r="P39" s="79"/>
      <c r="Q39" s="79"/>
    </row>
    <row r="40" spans="1:17">
      <c r="A40" s="79"/>
      <c r="B40" s="79" t="s">
        <v>394</v>
      </c>
      <c r="C40" s="79">
        <f>COUNTIF('5. Module 1 Value'!$J$30:$J$36,"Low")</f>
        <v>3</v>
      </c>
      <c r="D40" s="79">
        <f>COUNTIF('5. Module 1 Value'!$J$20:$J$27,"Low")</f>
        <v>0</v>
      </c>
      <c r="E40" s="79">
        <f>COUNTIF('5. Module 1 Value'!$J$39:$J$42,"Low")</f>
        <v>0</v>
      </c>
      <c r="F40" s="79">
        <f>COUNTIF('5. Module 1 Value'!$J$10:$J$17,"Low")</f>
        <v>0</v>
      </c>
      <c r="G40" s="79"/>
      <c r="H40" s="79"/>
      <c r="I40" s="79"/>
      <c r="J40" s="79"/>
      <c r="K40" s="79"/>
      <c r="L40" s="79"/>
      <c r="M40" s="79"/>
      <c r="N40" s="79"/>
      <c r="O40" s="79"/>
      <c r="P40" s="79"/>
      <c r="Q40" s="79"/>
    </row>
    <row r="41" spans="1:17">
      <c r="A41" s="79"/>
      <c r="B41" s="79" t="s">
        <v>395</v>
      </c>
      <c r="C41" s="79">
        <f>COUNTIF('5. Module 1 Value'!$J$30:$J$36,"Medium")</f>
        <v>0</v>
      </c>
      <c r="D41" s="79">
        <f>COUNTIF('5. Module 1 Value'!$J$20:$J$27,"Medium")</f>
        <v>6</v>
      </c>
      <c r="E41" s="79">
        <f>COUNTIF('5. Module 1 Value'!$J$39:$J$42,"Medium")</f>
        <v>2</v>
      </c>
      <c r="F41" s="79">
        <f>COUNTIF('5. Module 1 Value'!$J$10:$J$17,"Medium")</f>
        <v>2</v>
      </c>
      <c r="G41" s="79"/>
      <c r="H41" s="79"/>
      <c r="I41" s="79"/>
      <c r="J41" s="79"/>
      <c r="K41" s="79"/>
      <c r="L41" s="79"/>
      <c r="M41" s="79"/>
      <c r="N41" s="79"/>
      <c r="O41" s="79"/>
      <c r="P41" s="79"/>
      <c r="Q41" s="79"/>
    </row>
    <row r="42" spans="1:17">
      <c r="A42" s="79"/>
      <c r="B42" s="79" t="s">
        <v>396</v>
      </c>
      <c r="C42" s="79">
        <f>COUNTIF('5. Module 1 Value'!$J$30:$J$36,"High")</f>
        <v>3</v>
      </c>
      <c r="D42" s="79">
        <f>COUNTIF('5. Module 1 Value'!$J$20:$J$27,"High")</f>
        <v>0</v>
      </c>
      <c r="E42" s="79">
        <f>COUNTIF('5. Module 1 Value'!$J$39:$J$42,"High")</f>
        <v>2</v>
      </c>
      <c r="F42" s="79">
        <f>COUNTIF('5. Module 1 Value'!$J$10:$J$17,"High")</f>
        <v>4</v>
      </c>
      <c r="G42" s="79"/>
      <c r="H42" s="79"/>
      <c r="I42" s="79"/>
      <c r="J42" s="79"/>
      <c r="K42" s="79"/>
      <c r="L42" s="79"/>
      <c r="M42" s="79"/>
      <c r="N42" s="79"/>
      <c r="O42" s="79"/>
      <c r="P42" s="79"/>
      <c r="Q42" s="79"/>
    </row>
    <row r="43" spans="1:17">
      <c r="A43" s="79"/>
      <c r="B43" s="3" t="s">
        <v>237</v>
      </c>
      <c r="C43" s="3">
        <f>SUM(C40:C42)</f>
        <v>6</v>
      </c>
      <c r="D43" s="3">
        <f>SUM(D40:D42)</f>
        <v>6</v>
      </c>
      <c r="E43" s="3">
        <f>SUM(E40:E42)</f>
        <v>4</v>
      </c>
      <c r="F43" s="3">
        <f>SUM(F40:F42)</f>
        <v>6</v>
      </c>
      <c r="G43" s="79"/>
      <c r="H43" s="79"/>
      <c r="I43" s="79"/>
      <c r="J43" s="79"/>
      <c r="K43" s="79"/>
      <c r="L43" s="79"/>
      <c r="M43" s="79"/>
      <c r="N43" s="79"/>
      <c r="O43" s="79"/>
      <c r="P43" s="79"/>
      <c r="Q43" s="79"/>
    </row>
    <row r="44" spans="1:17">
      <c r="A44" s="79"/>
      <c r="B44" s="79" t="s">
        <v>397</v>
      </c>
      <c r="C44" s="79">
        <f>(C40*1)+(C41*2)+(C42*3)</f>
        <v>12</v>
      </c>
      <c r="D44" s="79">
        <f>(D40*1)+(D41*2)+(D42*3)</f>
        <v>12</v>
      </c>
      <c r="E44" s="79">
        <f>(E40*1)+(E41*2)+(E42*3)</f>
        <v>10</v>
      </c>
      <c r="F44" s="79">
        <f>(F40*1)+(F41*2)+(F42*3)</f>
        <v>16</v>
      </c>
      <c r="G44" s="79"/>
      <c r="H44" s="79"/>
      <c r="I44" s="79" t="s">
        <v>398</v>
      </c>
      <c r="J44" s="79"/>
      <c r="K44" s="79"/>
      <c r="L44" s="79"/>
      <c r="M44" s="79"/>
      <c r="N44" s="79"/>
      <c r="O44" s="79"/>
      <c r="P44" s="79"/>
      <c r="Q44" s="79"/>
    </row>
    <row r="45" spans="1:17">
      <c r="A45" s="79"/>
      <c r="B45" s="617" t="s">
        <v>399</v>
      </c>
      <c r="C45" s="618">
        <f>IF(C43=0,"",C44/C43)</f>
        <v>2</v>
      </c>
      <c r="D45" s="618">
        <f>IF(D43=0,"",D44/D43)</f>
        <v>2</v>
      </c>
      <c r="E45" s="618">
        <f>IF(E43=0,"",E44/E43)</f>
        <v>2.5</v>
      </c>
      <c r="F45" s="619">
        <f>IF(F43=0,"",F44/F43)</f>
        <v>2.6666666666666665</v>
      </c>
      <c r="G45" s="8">
        <f>COUNTIF($C45:$F45,"")</f>
        <v>0</v>
      </c>
      <c r="H45" s="8">
        <f>4-G45</f>
        <v>4</v>
      </c>
      <c r="I45" s="229">
        <f>SUM(C45:F45)/H45</f>
        <v>2.2916666666666665</v>
      </c>
      <c r="J45" s="79"/>
      <c r="K45" s="79"/>
      <c r="L45" s="79"/>
      <c r="M45" s="79"/>
      <c r="N45" s="79"/>
      <c r="O45" s="79"/>
      <c r="P45" s="79"/>
      <c r="Q45" s="79"/>
    </row>
    <row r="46" spans="1:17">
      <c r="A46" s="79"/>
      <c r="B46" s="79"/>
      <c r="C46" s="79"/>
      <c r="D46" s="79"/>
      <c r="E46" s="79"/>
      <c r="F46" s="79"/>
      <c r="G46" s="79"/>
      <c r="H46" s="79"/>
      <c r="I46" s="79"/>
      <c r="J46" s="79"/>
      <c r="K46" s="79"/>
      <c r="L46" s="79"/>
      <c r="M46" s="79"/>
      <c r="N46" s="79"/>
      <c r="O46" s="79"/>
      <c r="P46" s="79"/>
      <c r="Q46" s="79"/>
    </row>
    <row r="47" spans="1:17">
      <c r="A47" s="79"/>
      <c r="B47" s="79"/>
      <c r="C47" s="79"/>
      <c r="D47" s="79"/>
      <c r="E47" s="79"/>
      <c r="F47" s="79"/>
      <c r="G47" s="79"/>
      <c r="H47" s="79"/>
      <c r="I47" s="79"/>
      <c r="J47" s="79"/>
      <c r="K47" s="79"/>
      <c r="L47" s="79"/>
      <c r="M47" s="79"/>
      <c r="N47" s="79"/>
      <c r="O47" s="79"/>
      <c r="P47" s="79"/>
      <c r="Q47" s="79"/>
    </row>
    <row r="48" spans="1:17">
      <c r="A48" s="79"/>
      <c r="B48" s="3">
        <f>'5. Module 1 Value'!K$8</f>
        <v>0</v>
      </c>
      <c r="C48" s="79" t="s">
        <v>220</v>
      </c>
      <c r="D48" s="79" t="s">
        <v>212</v>
      </c>
      <c r="E48" s="79" t="s">
        <v>227</v>
      </c>
      <c r="F48" s="79" t="s">
        <v>199</v>
      </c>
      <c r="G48" s="79"/>
      <c r="H48" s="79"/>
      <c r="I48" s="79"/>
      <c r="J48" s="79"/>
      <c r="K48" s="79"/>
      <c r="L48" s="79"/>
      <c r="M48" s="79"/>
      <c r="N48" s="79"/>
      <c r="O48" s="79"/>
      <c r="P48" s="79"/>
      <c r="Q48" s="79"/>
    </row>
    <row r="49" spans="1:17">
      <c r="A49" s="79"/>
      <c r="B49" s="79" t="s">
        <v>394</v>
      </c>
      <c r="C49" s="79">
        <f>COUNTIF('5. Module 1 Value'!$K$30:$K$36,"Low")</f>
        <v>3</v>
      </c>
      <c r="D49" s="79">
        <f>COUNTIF('5. Module 1 Value'!$K$20:$K$27,"Low")</f>
        <v>1</v>
      </c>
      <c r="E49" s="79">
        <f>COUNTIF('5. Module 1 Value'!$K$39:$K$42,"Low")</f>
        <v>1</v>
      </c>
      <c r="F49" s="79">
        <f>COUNTIF('5. Module 1 Value'!$K$10:$K$17,"Low")</f>
        <v>0</v>
      </c>
      <c r="G49" s="79"/>
      <c r="H49" s="79"/>
      <c r="I49" s="79"/>
      <c r="J49" s="79"/>
      <c r="K49" s="79"/>
      <c r="L49" s="79"/>
      <c r="M49" s="79"/>
      <c r="N49" s="79"/>
      <c r="O49" s="79"/>
      <c r="P49" s="79"/>
      <c r="Q49" s="79"/>
    </row>
    <row r="50" spans="1:17">
      <c r="A50" s="79"/>
      <c r="B50" s="79" t="s">
        <v>395</v>
      </c>
      <c r="C50" s="79">
        <f>COUNTIF('5. Module 1 Value'!$K$30:$K$36,"Medium")</f>
        <v>2</v>
      </c>
      <c r="D50" s="79">
        <f>COUNTIF('5. Module 1 Value'!$K$20:$K$27,"Medium")</f>
        <v>5</v>
      </c>
      <c r="E50" s="79">
        <f>COUNTIF('5. Module 1 Value'!$K$39:$K$42,"Medium")</f>
        <v>1</v>
      </c>
      <c r="F50" s="79">
        <f>COUNTIF('5. Module 1 Value'!$K$10:$K$17,"Medium")</f>
        <v>2</v>
      </c>
      <c r="G50" s="79"/>
      <c r="H50" s="79"/>
      <c r="I50" s="79"/>
      <c r="J50" s="79"/>
      <c r="K50" s="79"/>
      <c r="L50" s="79"/>
      <c r="M50" s="79"/>
      <c r="N50" s="79"/>
      <c r="O50" s="79"/>
      <c r="P50" s="79"/>
      <c r="Q50" s="79"/>
    </row>
    <row r="51" spans="1:17">
      <c r="A51" s="79"/>
      <c r="B51" s="79" t="s">
        <v>396</v>
      </c>
      <c r="C51" s="79">
        <f>COUNTIF('5. Module 1 Value'!$K$30:$K$36,"High")</f>
        <v>1</v>
      </c>
      <c r="D51" s="79">
        <f>COUNTIF('5. Module 1 Value'!$K$20:$K$27,"High")</f>
        <v>0</v>
      </c>
      <c r="E51" s="79">
        <f>COUNTIF('5. Module 1 Value'!$K$39:$K$42,"High")</f>
        <v>2</v>
      </c>
      <c r="F51" s="79">
        <f>COUNTIF('5. Module 1 Value'!$K$10:$K$17,"High")</f>
        <v>4</v>
      </c>
      <c r="G51" s="79"/>
      <c r="H51" s="79"/>
      <c r="I51" s="79"/>
      <c r="J51" s="79"/>
      <c r="K51" s="79"/>
      <c r="L51" s="79"/>
      <c r="M51" s="79"/>
      <c r="N51" s="79"/>
      <c r="O51" s="79"/>
      <c r="P51" s="79"/>
      <c r="Q51" s="79"/>
    </row>
    <row r="52" spans="1:17">
      <c r="A52" s="79"/>
      <c r="B52" s="3" t="s">
        <v>237</v>
      </c>
      <c r="C52" s="3">
        <f>SUM(C49:C51)</f>
        <v>6</v>
      </c>
      <c r="D52" s="3">
        <f>SUM(D49:D51)</f>
        <v>6</v>
      </c>
      <c r="E52" s="3">
        <f>SUM(E49:E51)</f>
        <v>4</v>
      </c>
      <c r="F52" s="3">
        <f>SUM(F49:F51)</f>
        <v>6</v>
      </c>
      <c r="G52" s="79"/>
      <c r="H52" s="79"/>
      <c r="I52" s="79"/>
      <c r="J52" s="79"/>
      <c r="K52" s="79"/>
      <c r="L52" s="79"/>
      <c r="M52" s="79"/>
      <c r="N52" s="79"/>
      <c r="O52" s="79"/>
      <c r="P52" s="79"/>
      <c r="Q52" s="79"/>
    </row>
    <row r="53" spans="1:17">
      <c r="A53" s="79"/>
      <c r="B53" s="79" t="s">
        <v>397</v>
      </c>
      <c r="C53" s="79">
        <f>(C49*1)+(C50*2)+(C51*3)</f>
        <v>10</v>
      </c>
      <c r="D53" s="79">
        <f>(D49*1)+(D50*2)+(D51*3)</f>
        <v>11</v>
      </c>
      <c r="E53" s="79">
        <f>(E49*1)+(E50*2)+(E51*3)</f>
        <v>9</v>
      </c>
      <c r="F53" s="79">
        <f>(F49*1)+(F50*2)+(F51*3)</f>
        <v>16</v>
      </c>
      <c r="G53" s="79"/>
      <c r="H53" s="79"/>
      <c r="I53" s="79" t="s">
        <v>398</v>
      </c>
      <c r="J53" s="79"/>
      <c r="K53" s="79"/>
      <c r="L53" s="79"/>
      <c r="M53" s="79"/>
      <c r="N53" s="79"/>
      <c r="O53" s="79"/>
      <c r="P53" s="79"/>
      <c r="Q53" s="79"/>
    </row>
    <row r="54" spans="1:17">
      <c r="A54" s="79"/>
      <c r="B54" s="617" t="s">
        <v>399</v>
      </c>
      <c r="C54" s="618">
        <f>IF(C52=0,"",C53/C52)</f>
        <v>1.6666666666666667</v>
      </c>
      <c r="D54" s="618">
        <f>IF(D52=0,"",D53/D52)</f>
        <v>1.8333333333333333</v>
      </c>
      <c r="E54" s="618">
        <f>IF(E52=0,"",E53/E52)</f>
        <v>2.25</v>
      </c>
      <c r="F54" s="619">
        <f>IF(F52=0,"",F53/F52)</f>
        <v>2.6666666666666665</v>
      </c>
      <c r="G54" s="8">
        <f>COUNTIF($C54:$F54,"")</f>
        <v>0</v>
      </c>
      <c r="H54" s="8">
        <f>4-G54</f>
        <v>4</v>
      </c>
      <c r="I54" s="229">
        <f>SUM(C54:F54)/H54</f>
        <v>2.1041666666666665</v>
      </c>
      <c r="J54" s="79"/>
      <c r="K54" s="79"/>
      <c r="L54" s="79"/>
      <c r="M54" s="79"/>
      <c r="N54" s="79"/>
      <c r="O54" s="79"/>
      <c r="P54" s="79"/>
      <c r="Q54" s="79"/>
    </row>
    <row r="55" spans="1:17">
      <c r="A55" s="79"/>
      <c r="B55" s="79"/>
      <c r="C55" s="79"/>
      <c r="D55" s="79"/>
      <c r="E55" s="79"/>
      <c r="F55" s="79"/>
      <c r="G55" s="79"/>
      <c r="H55" s="79"/>
      <c r="I55" s="79"/>
      <c r="J55" s="79"/>
      <c r="K55" s="79"/>
      <c r="L55" s="79"/>
      <c r="M55" s="79"/>
      <c r="N55" s="79"/>
      <c r="O55" s="79"/>
      <c r="P55" s="79"/>
      <c r="Q55" s="79"/>
    </row>
    <row r="56" spans="1:17">
      <c r="A56" s="79"/>
      <c r="B56" s="79"/>
      <c r="C56" s="79"/>
      <c r="D56" s="79"/>
      <c r="E56" s="79"/>
      <c r="F56" s="79"/>
      <c r="G56" s="79"/>
      <c r="H56" s="79"/>
      <c r="I56" s="79"/>
      <c r="J56" s="79"/>
      <c r="K56" s="79"/>
      <c r="L56" s="79"/>
      <c r="M56" s="79"/>
      <c r="N56" s="79"/>
      <c r="O56" s="79"/>
      <c r="P56" s="79"/>
      <c r="Q56" s="79"/>
    </row>
    <row r="57" spans="1:17">
      <c r="A57" s="79"/>
      <c r="B57" s="3">
        <f>'5. Module 1 Value'!L$8</f>
        <v>0</v>
      </c>
      <c r="C57" s="79" t="s">
        <v>220</v>
      </c>
      <c r="D57" s="79" t="s">
        <v>212</v>
      </c>
      <c r="E57" s="79" t="s">
        <v>227</v>
      </c>
      <c r="F57" s="79" t="s">
        <v>199</v>
      </c>
      <c r="G57" s="79"/>
      <c r="H57" s="79"/>
      <c r="I57" s="79"/>
      <c r="J57" s="79"/>
      <c r="K57" s="79"/>
      <c r="L57" s="79"/>
      <c r="M57" s="79"/>
      <c r="N57" s="79"/>
      <c r="O57" s="79"/>
      <c r="P57" s="79"/>
      <c r="Q57" s="79"/>
    </row>
    <row r="58" spans="1:17">
      <c r="A58" s="79"/>
      <c r="B58" s="79" t="s">
        <v>394</v>
      </c>
      <c r="C58" s="79">
        <f>COUNTIF('5. Module 1 Value'!$L$30:$L$36,"Low")</f>
        <v>0</v>
      </c>
      <c r="D58" s="79">
        <f>COUNTIF('5. Module 1 Value'!$L$20:$L$27,"Low")</f>
        <v>0</v>
      </c>
      <c r="E58" s="79">
        <f>COUNTIF('5. Module 1 Value'!$L$39:$L$42,"Low")</f>
        <v>0</v>
      </c>
      <c r="F58" s="79">
        <f>COUNTIF('5. Module 1 Value'!$L$10:$L$17,"Low")</f>
        <v>1</v>
      </c>
      <c r="G58" s="79"/>
      <c r="H58" s="79"/>
      <c r="I58" s="79"/>
      <c r="J58" s="79"/>
      <c r="K58" s="79"/>
      <c r="L58" s="79"/>
      <c r="M58" s="79"/>
      <c r="N58" s="79"/>
      <c r="O58" s="79"/>
      <c r="P58" s="79"/>
      <c r="Q58" s="79"/>
    </row>
    <row r="59" spans="1:17">
      <c r="A59" s="79"/>
      <c r="B59" s="79" t="s">
        <v>395</v>
      </c>
      <c r="C59" s="79">
        <f>COUNTIF('5. Module 1 Value'!$L$30:$L$36,"Medium")</f>
        <v>6</v>
      </c>
      <c r="D59" s="79">
        <f>COUNTIF('5. Module 1 Value'!$L$20:$L$27,"Medium")</f>
        <v>6</v>
      </c>
      <c r="E59" s="79">
        <f>COUNTIF('5. Module 1 Value'!$L$39:$L$42,"Medium")</f>
        <v>1</v>
      </c>
      <c r="F59" s="79">
        <f>COUNTIF('5. Module 1 Value'!$L$10:$L$17,"Medium")</f>
        <v>1</v>
      </c>
      <c r="G59" s="79"/>
      <c r="H59" s="79"/>
      <c r="I59" s="79"/>
      <c r="J59" s="79"/>
      <c r="K59" s="79"/>
      <c r="L59" s="79"/>
      <c r="M59" s="79"/>
      <c r="N59" s="79"/>
      <c r="O59" s="79"/>
      <c r="P59" s="79"/>
      <c r="Q59" s="79"/>
    </row>
    <row r="60" spans="1:17">
      <c r="A60" s="79"/>
      <c r="B60" s="79" t="s">
        <v>396</v>
      </c>
      <c r="C60" s="79">
        <f>COUNTIF('5. Module 1 Value'!$L$30:$L$36,"High")</f>
        <v>0</v>
      </c>
      <c r="D60" s="79">
        <f>COUNTIF('5. Module 1 Value'!$L$20:$L$27,"High")</f>
        <v>0</v>
      </c>
      <c r="E60" s="79">
        <f>COUNTIF('5. Module 1 Value'!$L$39:$L$42,"High")</f>
        <v>3</v>
      </c>
      <c r="F60" s="79">
        <f>COUNTIF('5. Module 1 Value'!$L$10:$L$17,"High")</f>
        <v>4</v>
      </c>
      <c r="G60" s="79"/>
      <c r="H60" s="79"/>
      <c r="I60" s="79"/>
      <c r="J60" s="79"/>
      <c r="K60" s="79"/>
      <c r="L60" s="79"/>
      <c r="M60" s="79"/>
      <c r="N60" s="79"/>
      <c r="O60" s="79"/>
      <c r="P60" s="79"/>
      <c r="Q60" s="79"/>
    </row>
    <row r="61" spans="1:17">
      <c r="A61" s="79"/>
      <c r="B61" s="3" t="s">
        <v>237</v>
      </c>
      <c r="C61" s="3">
        <f>SUM(C58:C60)</f>
        <v>6</v>
      </c>
      <c r="D61" s="3">
        <f>SUM(D58:D60)</f>
        <v>6</v>
      </c>
      <c r="E61" s="3">
        <f>SUM(E58:E60)</f>
        <v>4</v>
      </c>
      <c r="F61" s="3">
        <f>SUM(F58:F60)</f>
        <v>6</v>
      </c>
      <c r="G61" s="79"/>
      <c r="H61" s="79"/>
      <c r="I61" s="79"/>
      <c r="J61" s="79"/>
      <c r="K61" s="79"/>
      <c r="L61" s="79"/>
      <c r="M61" s="79"/>
      <c r="N61" s="79"/>
      <c r="O61" s="79"/>
      <c r="P61" s="79"/>
      <c r="Q61" s="79"/>
    </row>
    <row r="62" spans="1:17">
      <c r="A62" s="79"/>
      <c r="B62" s="79" t="s">
        <v>397</v>
      </c>
      <c r="C62" s="79">
        <f>(C58*1)+(C59*2)+(C60*3)</f>
        <v>12</v>
      </c>
      <c r="D62" s="79">
        <f>(D58*1)+(D59*2)+(D60*3)</f>
        <v>12</v>
      </c>
      <c r="E62" s="79">
        <f>(E58*1)+(E59*2)+(E60*3)</f>
        <v>11</v>
      </c>
      <c r="F62" s="79">
        <f>(F58*1)+(F59*2)+(F60*3)</f>
        <v>15</v>
      </c>
      <c r="G62" s="79"/>
      <c r="H62" s="79"/>
      <c r="I62" s="79" t="s">
        <v>398</v>
      </c>
      <c r="J62" s="79"/>
      <c r="K62" s="79"/>
      <c r="L62" s="79"/>
      <c r="M62" s="79"/>
      <c r="N62" s="79"/>
      <c r="O62" s="79"/>
      <c r="P62" s="79"/>
      <c r="Q62" s="79"/>
    </row>
    <row r="63" spans="1:17">
      <c r="A63" s="79"/>
      <c r="B63" s="617" t="s">
        <v>399</v>
      </c>
      <c r="C63" s="618">
        <f>IF(C61=0,"",C62/C61)</f>
        <v>2</v>
      </c>
      <c r="D63" s="618">
        <f>IF(D61=0,"",D62/D61)</f>
        <v>2</v>
      </c>
      <c r="E63" s="618">
        <f>IF(E61=0,"",E62/E61)</f>
        <v>2.75</v>
      </c>
      <c r="F63" s="619">
        <f>IF(F61=0,"",F62/F61)</f>
        <v>2.5</v>
      </c>
      <c r="G63" s="8">
        <f>COUNTIF($C63:$F63,"")</f>
        <v>0</v>
      </c>
      <c r="H63" s="8">
        <f>4-G63</f>
        <v>4</v>
      </c>
      <c r="I63" s="229">
        <f>SUM(C63:F63)/H63</f>
        <v>2.3125</v>
      </c>
      <c r="J63" s="79"/>
      <c r="K63" s="79"/>
      <c r="L63" s="79"/>
      <c r="M63" s="79"/>
      <c r="N63" s="79"/>
      <c r="O63" s="79"/>
      <c r="P63" s="79"/>
      <c r="Q63" s="79"/>
    </row>
    <row r="64" spans="1:17">
      <c r="A64" s="79"/>
      <c r="B64" s="79"/>
      <c r="C64" s="79"/>
      <c r="D64" s="79"/>
      <c r="E64" s="79"/>
      <c r="F64" s="79"/>
      <c r="G64" s="79"/>
      <c r="H64" s="79"/>
      <c r="I64" s="79"/>
      <c r="J64" s="79"/>
      <c r="K64" s="79"/>
      <c r="L64" s="79"/>
      <c r="M64" s="79"/>
      <c r="N64" s="79"/>
      <c r="O64" s="79"/>
      <c r="P64" s="79"/>
      <c r="Q64" s="79"/>
    </row>
    <row r="65" spans="1:17">
      <c r="A65" s="79"/>
      <c r="B65" s="79"/>
      <c r="C65" s="79"/>
      <c r="D65" s="79"/>
      <c r="E65" s="79"/>
      <c r="F65" s="79"/>
      <c r="G65" s="79"/>
      <c r="H65" s="79"/>
      <c r="I65" s="79"/>
      <c r="J65" s="79"/>
      <c r="K65" s="79"/>
      <c r="L65" s="79"/>
      <c r="M65" s="79"/>
      <c r="N65" s="79"/>
      <c r="O65" s="79"/>
      <c r="P65" s="79"/>
      <c r="Q65" s="79"/>
    </row>
    <row r="66" spans="1:17">
      <c r="A66" s="79"/>
      <c r="B66" s="3">
        <f>'5. Module 1 Value'!M$8</f>
        <v>0</v>
      </c>
      <c r="C66" s="79" t="s">
        <v>220</v>
      </c>
      <c r="D66" s="79" t="s">
        <v>212</v>
      </c>
      <c r="E66" s="79" t="s">
        <v>227</v>
      </c>
      <c r="F66" s="79" t="s">
        <v>199</v>
      </c>
      <c r="G66" s="79"/>
      <c r="H66" s="79"/>
      <c r="I66" s="79"/>
      <c r="J66" s="79"/>
      <c r="K66" s="79"/>
      <c r="L66" s="79"/>
      <c r="M66" s="79"/>
      <c r="N66" s="79"/>
      <c r="O66" s="79"/>
      <c r="P66" s="79"/>
      <c r="Q66" s="79"/>
    </row>
    <row r="67" spans="1:17">
      <c r="A67" s="79"/>
      <c r="B67" s="79" t="s">
        <v>394</v>
      </c>
      <c r="C67" s="79">
        <f>COUNTIF('5. Module 1 Value'!$M$30:$M$36,"Low")</f>
        <v>0</v>
      </c>
      <c r="D67" s="79">
        <f>COUNTIF('5. Module 1 Value'!$M$20:$M$27,"Low")</f>
        <v>0</v>
      </c>
      <c r="E67" s="79">
        <f>COUNTIF('5. Module 1 Value'!$M$39:$M$42,"Low")</f>
        <v>0</v>
      </c>
      <c r="F67" s="79">
        <f>COUNTIF('5. Module 1 Value'!$M$10:$M$17,"Low")</f>
        <v>0</v>
      </c>
      <c r="G67" s="79"/>
      <c r="H67" s="79"/>
      <c r="I67" s="79"/>
      <c r="J67" s="79"/>
      <c r="K67" s="79"/>
      <c r="L67" s="79"/>
      <c r="M67" s="79"/>
      <c r="N67" s="79"/>
      <c r="O67" s="79"/>
      <c r="P67" s="79"/>
      <c r="Q67" s="79"/>
    </row>
    <row r="68" spans="1:17">
      <c r="A68" s="79"/>
      <c r="B68" s="79" t="s">
        <v>395</v>
      </c>
      <c r="C68" s="79">
        <f>COUNTIF('5. Module 1 Value'!$M$30:$M$36,"Medium")</f>
        <v>6</v>
      </c>
      <c r="D68" s="79">
        <f>COUNTIF('5. Module 1 Value'!$M$20:$M$27,"Medium")</f>
        <v>6</v>
      </c>
      <c r="E68" s="79">
        <f>COUNTIF('5. Module 1 Value'!$M$39:$M$42,"Medium")</f>
        <v>1</v>
      </c>
      <c r="F68" s="79">
        <f>COUNTIF('5. Module 1 Value'!$M$10:$M$17,"Medium")</f>
        <v>0</v>
      </c>
      <c r="G68" s="79"/>
      <c r="H68" s="79"/>
      <c r="I68" s="79"/>
      <c r="J68" s="79"/>
      <c r="K68" s="79"/>
      <c r="L68" s="79"/>
      <c r="M68" s="79"/>
      <c r="N68" s="79"/>
      <c r="O68" s="79"/>
      <c r="P68" s="79"/>
      <c r="Q68" s="79"/>
    </row>
    <row r="69" spans="1:17">
      <c r="A69" s="79"/>
      <c r="B69" s="79" t="s">
        <v>396</v>
      </c>
      <c r="C69" s="79">
        <f>COUNTIF('5. Module 1 Value'!$M$30:$M$36,"High")</f>
        <v>0</v>
      </c>
      <c r="D69" s="79">
        <f>COUNTIF('5. Module 1 Value'!$M$20:$M$27,"High")</f>
        <v>0</v>
      </c>
      <c r="E69" s="79">
        <f>COUNTIF('5. Module 1 Value'!$M$39:$M$42,"High")</f>
        <v>3</v>
      </c>
      <c r="F69" s="79">
        <f>COUNTIF('5. Module 1 Value'!$M$10:$M$17,"High")</f>
        <v>6</v>
      </c>
      <c r="G69" s="79"/>
      <c r="H69" s="79"/>
      <c r="I69" s="79"/>
      <c r="J69" s="79"/>
      <c r="K69" s="79"/>
      <c r="L69" s="79"/>
      <c r="M69" s="79"/>
      <c r="N69" s="79"/>
      <c r="O69" s="79"/>
      <c r="P69" s="79"/>
      <c r="Q69" s="79"/>
    </row>
    <row r="70" spans="1:17">
      <c r="A70" s="79"/>
      <c r="B70" s="3" t="s">
        <v>237</v>
      </c>
      <c r="C70" s="3">
        <f>SUM(C67:C69)</f>
        <v>6</v>
      </c>
      <c r="D70" s="3">
        <f>SUM(D67:D69)</f>
        <v>6</v>
      </c>
      <c r="E70" s="3">
        <f>SUM(E67:E69)</f>
        <v>4</v>
      </c>
      <c r="F70" s="3">
        <f>SUM(F67:F69)</f>
        <v>6</v>
      </c>
      <c r="G70" s="79"/>
      <c r="H70" s="79"/>
      <c r="I70" s="79"/>
      <c r="J70" s="79"/>
      <c r="K70" s="79"/>
      <c r="L70" s="79"/>
      <c r="M70" s="79"/>
      <c r="N70" s="79"/>
      <c r="O70" s="79"/>
      <c r="P70" s="79"/>
      <c r="Q70" s="79"/>
    </row>
    <row r="71" spans="1:17">
      <c r="A71" s="79"/>
      <c r="B71" s="79" t="s">
        <v>397</v>
      </c>
      <c r="C71" s="79">
        <f>(C67*1)+(C68*2)+(C69*3)</f>
        <v>12</v>
      </c>
      <c r="D71" s="79">
        <f>(D67*1)+(D68*2)+(D69*3)</f>
        <v>12</v>
      </c>
      <c r="E71" s="79">
        <f>(E67*1)+(E68*2)+(E69*3)</f>
        <v>11</v>
      </c>
      <c r="F71" s="79">
        <f>(F67*1)+(F68*2)+(F69*3)</f>
        <v>18</v>
      </c>
      <c r="G71" s="79"/>
      <c r="H71" s="79"/>
      <c r="I71" s="79" t="s">
        <v>398</v>
      </c>
      <c r="J71" s="79"/>
      <c r="K71" s="79"/>
      <c r="L71" s="79"/>
      <c r="M71" s="79"/>
      <c r="N71" s="79"/>
      <c r="O71" s="79"/>
      <c r="P71" s="79"/>
      <c r="Q71" s="79"/>
    </row>
    <row r="72" spans="1:17">
      <c r="A72" s="79"/>
      <c r="B72" s="617" t="s">
        <v>399</v>
      </c>
      <c r="C72" s="618">
        <f>IF(C70=0,"",C71/C70)</f>
        <v>2</v>
      </c>
      <c r="D72" s="618">
        <f>IF(D70=0,"",D71/D70)</f>
        <v>2</v>
      </c>
      <c r="E72" s="618">
        <f>IF(E70=0,"",E71/E70)</f>
        <v>2.75</v>
      </c>
      <c r="F72" s="619">
        <f>IF(F70=0,"",F71/F70)</f>
        <v>3</v>
      </c>
      <c r="G72" s="8">
        <f>COUNTIF($C72:$F72,"")</f>
        <v>0</v>
      </c>
      <c r="H72" s="8">
        <f>4-G72</f>
        <v>4</v>
      </c>
      <c r="I72" s="229">
        <f>SUM(C72:F72)/H72</f>
        <v>2.4375</v>
      </c>
      <c r="J72" s="79"/>
      <c r="K72" s="79"/>
      <c r="L72" s="79"/>
      <c r="M72" s="79"/>
      <c r="N72" s="79"/>
      <c r="O72" s="79"/>
      <c r="P72" s="79"/>
      <c r="Q72" s="79"/>
    </row>
    <row r="73" spans="1:17">
      <c r="A73" s="79"/>
      <c r="B73" s="79"/>
      <c r="C73" s="79"/>
      <c r="D73" s="79"/>
      <c r="E73" s="79"/>
      <c r="F73" s="79"/>
      <c r="G73" s="79"/>
      <c r="H73" s="79"/>
      <c r="I73" s="79"/>
      <c r="J73" s="79"/>
      <c r="K73" s="79"/>
      <c r="L73" s="79"/>
      <c r="M73" s="79"/>
      <c r="N73" s="79"/>
      <c r="O73" s="79"/>
      <c r="P73" s="79"/>
      <c r="Q73" s="79"/>
    </row>
    <row r="74" spans="1:17">
      <c r="A74" s="79"/>
      <c r="B74" s="79"/>
      <c r="C74" s="79"/>
      <c r="D74" s="79"/>
      <c r="E74" s="79"/>
      <c r="F74" s="79"/>
      <c r="G74" s="79"/>
      <c r="H74" s="79"/>
      <c r="I74" s="79"/>
      <c r="J74" s="79"/>
      <c r="K74" s="79"/>
      <c r="L74" s="79"/>
      <c r="M74" s="79"/>
      <c r="N74" s="79"/>
      <c r="O74" s="79"/>
      <c r="P74" s="79"/>
      <c r="Q74" s="79"/>
    </row>
    <row r="75" spans="1:17">
      <c r="A75" s="79"/>
      <c r="B75" s="3">
        <f>'5. Module 1 Value'!N$8</f>
        <v>0</v>
      </c>
      <c r="C75" s="79" t="s">
        <v>220</v>
      </c>
      <c r="D75" s="79" t="s">
        <v>212</v>
      </c>
      <c r="E75" s="79" t="s">
        <v>227</v>
      </c>
      <c r="F75" s="79" t="s">
        <v>199</v>
      </c>
      <c r="G75" s="79"/>
      <c r="H75" s="79"/>
      <c r="I75" s="79"/>
      <c r="J75" s="79"/>
      <c r="K75" s="79"/>
      <c r="L75" s="79"/>
      <c r="M75" s="79"/>
      <c r="N75" s="79"/>
      <c r="O75" s="79"/>
      <c r="P75" s="79"/>
      <c r="Q75" s="79"/>
    </row>
    <row r="76" spans="1:17">
      <c r="A76" s="79"/>
      <c r="B76" s="79" t="s">
        <v>394</v>
      </c>
      <c r="C76" s="79">
        <f>COUNTIF('5. Module 1 Value'!$N$30:$N$36,"Low")</f>
        <v>0</v>
      </c>
      <c r="D76" s="79">
        <f>COUNTIF('5. Module 1 Value'!$N$20:$N$27,"Low")</f>
        <v>0</v>
      </c>
      <c r="E76" s="79">
        <f>COUNTIF('5. Module 1 Value'!$N$39:$N$42,"Low")</f>
        <v>0</v>
      </c>
      <c r="F76" s="79">
        <f>COUNTIF('5. Module 1 Value'!$N$10:$N$17,"Low")</f>
        <v>0</v>
      </c>
      <c r="G76" s="79"/>
      <c r="H76" s="79"/>
      <c r="I76" s="79"/>
      <c r="J76" s="79"/>
      <c r="K76" s="79"/>
      <c r="L76" s="79"/>
      <c r="M76" s="79"/>
      <c r="N76" s="79"/>
      <c r="O76" s="79"/>
      <c r="P76" s="79"/>
      <c r="Q76" s="79"/>
    </row>
    <row r="77" spans="1:17">
      <c r="A77" s="79"/>
      <c r="B77" s="79" t="s">
        <v>395</v>
      </c>
      <c r="C77" s="79">
        <f>COUNTIF('5. Module 1 Value'!$N$30:$N$36,"Medium")</f>
        <v>0</v>
      </c>
      <c r="D77" s="79">
        <f>COUNTIF('5. Module 1 Value'!$N$20:$N$27,"Medium")</f>
        <v>0</v>
      </c>
      <c r="E77" s="79">
        <f>COUNTIF('5. Module 1 Value'!$N$39:$N$42,"Medium")</f>
        <v>0</v>
      </c>
      <c r="F77" s="79">
        <f>COUNTIF('5. Module 1 Value'!$N$10:$N$17,"Medium")</f>
        <v>0</v>
      </c>
      <c r="G77" s="79"/>
      <c r="H77" s="79"/>
      <c r="I77" s="79"/>
      <c r="J77" s="79"/>
      <c r="K77" s="79"/>
      <c r="L77" s="79"/>
      <c r="M77" s="79"/>
      <c r="N77" s="79"/>
      <c r="O77" s="79"/>
      <c r="P77" s="79"/>
      <c r="Q77" s="79"/>
    </row>
    <row r="78" spans="1:17">
      <c r="A78" s="79"/>
      <c r="B78" s="79" t="s">
        <v>396</v>
      </c>
      <c r="C78" s="79">
        <f>COUNTIF('5. Module 1 Value'!$N$30:$N$36,"High")</f>
        <v>0</v>
      </c>
      <c r="D78" s="79">
        <f>COUNTIF('5. Module 1 Value'!$N$20:$N$27,"High")</f>
        <v>0</v>
      </c>
      <c r="E78" s="79">
        <f>COUNTIF('5. Module 1 Value'!$N$39:$N$42,"High")</f>
        <v>0</v>
      </c>
      <c r="F78" s="79">
        <f>COUNTIF('5. Module 1 Value'!$N$10:$N$17,"High")</f>
        <v>0</v>
      </c>
      <c r="G78" s="79"/>
      <c r="H78" s="79"/>
      <c r="I78" s="79"/>
      <c r="J78" s="79"/>
      <c r="K78" s="79"/>
      <c r="L78" s="79"/>
      <c r="M78" s="79"/>
      <c r="N78" s="79"/>
      <c r="O78" s="79"/>
      <c r="P78" s="79"/>
      <c r="Q78" s="79"/>
    </row>
    <row r="79" spans="1:17">
      <c r="A79" s="79"/>
      <c r="B79" s="3" t="s">
        <v>237</v>
      </c>
      <c r="C79" s="3">
        <f>SUM(C76:C78)</f>
        <v>0</v>
      </c>
      <c r="D79" s="3">
        <f>SUM(D76:D78)</f>
        <v>0</v>
      </c>
      <c r="E79" s="3">
        <f>SUM(E76:E78)</f>
        <v>0</v>
      </c>
      <c r="F79" s="3">
        <f>SUM(F76:F78)</f>
        <v>0</v>
      </c>
      <c r="G79" s="79"/>
      <c r="H79" s="79"/>
      <c r="I79" s="79"/>
      <c r="J79" s="79"/>
      <c r="K79" s="79"/>
      <c r="L79" s="79"/>
      <c r="M79" s="79"/>
      <c r="N79" s="79"/>
      <c r="O79" s="79"/>
      <c r="P79" s="79"/>
      <c r="Q79" s="79"/>
    </row>
    <row r="80" spans="1:17">
      <c r="A80" s="79"/>
      <c r="B80" s="79" t="s">
        <v>397</v>
      </c>
      <c r="C80" s="79">
        <f>(C76*1)+(C77*2)+(C78*3)</f>
        <v>0</v>
      </c>
      <c r="D80" s="79">
        <f>(D76*1)+(D77*2)+(D78*3)</f>
        <v>0</v>
      </c>
      <c r="E80" s="79">
        <f>(E76*1)+(E77*2)+(E78*3)</f>
        <v>0</v>
      </c>
      <c r="F80" s="79">
        <f>(F76*1)+(F77*2)+(F78*3)</f>
        <v>0</v>
      </c>
      <c r="G80" s="79"/>
      <c r="H80" s="79"/>
      <c r="I80" s="79" t="s">
        <v>398</v>
      </c>
      <c r="J80" s="79"/>
      <c r="K80" s="79"/>
      <c r="L80" s="79"/>
      <c r="M80" s="79"/>
      <c r="N80" s="79"/>
      <c r="O80" s="79"/>
      <c r="P80" s="79"/>
      <c r="Q80" s="79"/>
    </row>
    <row r="81" spans="1:17">
      <c r="A81" s="79"/>
      <c r="B81" s="617" t="s">
        <v>399</v>
      </c>
      <c r="C81" s="618" t="str">
        <f>IF(C79=0,"",C80/C79)</f>
        <v/>
      </c>
      <c r="D81" s="618" t="str">
        <f>IF(D79=0,"",D80/D79)</f>
        <v/>
      </c>
      <c r="E81" s="618" t="str">
        <f>IF(E79=0,"",E80/E79)</f>
        <v/>
      </c>
      <c r="F81" s="619" t="str">
        <f>IF(F79=0,"",F80/F79)</f>
        <v/>
      </c>
      <c r="G81" s="8">
        <f>COUNTIF($C81:$F81,"")</f>
        <v>4</v>
      </c>
      <c r="H81" s="8">
        <f>4-G81</f>
        <v>0</v>
      </c>
      <c r="I81" s="229" t="e">
        <f>SUM(C81:F81)/H81</f>
        <v>#DIV/0!</v>
      </c>
      <c r="J81" s="79"/>
      <c r="K81" s="79"/>
      <c r="L81" s="79"/>
      <c r="M81" s="79"/>
      <c r="N81" s="79"/>
      <c r="O81" s="79"/>
      <c r="P81" s="79"/>
      <c r="Q81" s="79"/>
    </row>
    <row r="82" spans="1:17">
      <c r="A82" s="79"/>
      <c r="B82" s="79"/>
      <c r="C82" s="79"/>
      <c r="D82" s="79"/>
      <c r="E82" s="79"/>
      <c r="F82" s="79"/>
      <c r="G82" s="79"/>
      <c r="H82" s="79"/>
      <c r="I82" s="79"/>
      <c r="J82" s="79"/>
      <c r="K82" s="79"/>
      <c r="L82" s="79"/>
      <c r="M82" s="79"/>
      <c r="N82" s="79"/>
      <c r="O82" s="79"/>
      <c r="P82" s="79"/>
      <c r="Q82" s="79"/>
    </row>
    <row r="83" spans="1:17">
      <c r="A83" s="79"/>
      <c r="B83" s="79"/>
      <c r="C83" s="79"/>
      <c r="D83" s="79"/>
      <c r="E83" s="79"/>
      <c r="F83" s="79"/>
      <c r="G83" s="79"/>
      <c r="H83" s="79"/>
      <c r="I83" s="79"/>
      <c r="J83" s="79"/>
      <c r="K83" s="79"/>
      <c r="L83" s="79"/>
      <c r="M83" s="79"/>
      <c r="N83" s="79"/>
      <c r="O83" s="79"/>
      <c r="P83" s="79"/>
      <c r="Q83" s="79"/>
    </row>
    <row r="84" spans="1:17">
      <c r="A84" s="79"/>
      <c r="B84" s="3">
        <f>'5. Module 1 Value'!O$8</f>
        <v>0</v>
      </c>
      <c r="C84" s="79" t="s">
        <v>220</v>
      </c>
      <c r="D84" s="79" t="s">
        <v>212</v>
      </c>
      <c r="E84" s="79" t="s">
        <v>227</v>
      </c>
      <c r="F84" s="79" t="s">
        <v>199</v>
      </c>
      <c r="G84" s="79"/>
      <c r="H84" s="79"/>
      <c r="I84" s="79"/>
      <c r="J84" s="79"/>
      <c r="K84" s="79"/>
      <c r="L84" s="79"/>
      <c r="M84" s="79"/>
      <c r="N84" s="79"/>
      <c r="O84" s="79"/>
      <c r="P84" s="79"/>
      <c r="Q84" s="79"/>
    </row>
    <row r="85" spans="1:17">
      <c r="A85" s="79"/>
      <c r="B85" s="79" t="s">
        <v>394</v>
      </c>
      <c r="C85" s="79">
        <f>COUNTIF('5. Module 1 Value'!$O$30:$O$36,"Low")</f>
        <v>0</v>
      </c>
      <c r="D85" s="79">
        <f>COUNTIF('5. Module 1 Value'!$O$20:$O$27,"Low")</f>
        <v>0</v>
      </c>
      <c r="E85" s="79">
        <f>COUNTIF('5. Module 1 Value'!$O$39:$O$42,"Low")</f>
        <v>0</v>
      </c>
      <c r="F85" s="79">
        <f>COUNTIF('5. Module 1 Value'!$O$10:$O$17,"Low")</f>
        <v>0</v>
      </c>
      <c r="G85" s="79"/>
      <c r="H85" s="79"/>
      <c r="I85" s="79"/>
      <c r="J85" s="79"/>
      <c r="K85" s="79"/>
      <c r="L85" s="79"/>
      <c r="M85" s="79"/>
      <c r="N85" s="79"/>
      <c r="O85" s="79"/>
      <c r="P85" s="79"/>
      <c r="Q85" s="79"/>
    </row>
    <row r="86" spans="1:17">
      <c r="A86" s="79"/>
      <c r="B86" s="79" t="s">
        <v>395</v>
      </c>
      <c r="C86" s="79">
        <f>COUNTIF('5. Module 1 Value'!$O$30:$O$36,"Medium")</f>
        <v>0</v>
      </c>
      <c r="D86" s="79">
        <f>COUNTIF('5. Module 1 Value'!$O$20:$O$27,"Medium")</f>
        <v>0</v>
      </c>
      <c r="E86" s="79">
        <f>COUNTIF('5. Module 1 Value'!$O$39:$O$42,"Medium")</f>
        <v>0</v>
      </c>
      <c r="F86" s="79">
        <f>COUNTIF('5. Module 1 Value'!$O$10:$O$17,"Medium")</f>
        <v>0</v>
      </c>
      <c r="G86" s="79"/>
      <c r="H86" s="79"/>
      <c r="I86" s="79"/>
      <c r="J86" s="79"/>
      <c r="K86" s="79"/>
      <c r="L86" s="79"/>
      <c r="M86" s="79"/>
      <c r="N86" s="79"/>
      <c r="O86" s="79"/>
      <c r="P86" s="79"/>
      <c r="Q86" s="79"/>
    </row>
    <row r="87" spans="1:17">
      <c r="A87" s="79"/>
      <c r="B87" s="79" t="s">
        <v>396</v>
      </c>
      <c r="C87" s="79">
        <f>COUNTIF('5. Module 1 Value'!$O$30:$O$36,"High")</f>
        <v>0</v>
      </c>
      <c r="D87" s="79">
        <f>COUNTIF('5. Module 1 Value'!$O$20:$O$27,"High")</f>
        <v>0</v>
      </c>
      <c r="E87" s="79">
        <f>COUNTIF('5. Module 1 Value'!$O$39:$O$42,"High")</f>
        <v>0</v>
      </c>
      <c r="F87" s="79">
        <f>COUNTIF('5. Module 1 Value'!$O$10:$O$17,"High")</f>
        <v>0</v>
      </c>
      <c r="G87" s="79"/>
      <c r="H87" s="79"/>
      <c r="I87" s="79"/>
      <c r="J87" s="79"/>
      <c r="K87" s="79"/>
      <c r="L87" s="79"/>
      <c r="M87" s="79"/>
      <c r="N87" s="79"/>
      <c r="O87" s="79"/>
      <c r="P87" s="79"/>
      <c r="Q87" s="79"/>
    </row>
    <row r="88" spans="1:17">
      <c r="A88" s="79"/>
      <c r="B88" s="3" t="s">
        <v>237</v>
      </c>
      <c r="C88" s="3">
        <f>SUM(C85:C87)</f>
        <v>0</v>
      </c>
      <c r="D88" s="3">
        <f>SUM(D85:D87)</f>
        <v>0</v>
      </c>
      <c r="E88" s="3">
        <f>SUM(E85:E87)</f>
        <v>0</v>
      </c>
      <c r="F88" s="3">
        <f>SUM(F85:F87)</f>
        <v>0</v>
      </c>
      <c r="G88" s="79"/>
      <c r="H88" s="79"/>
      <c r="I88" s="79"/>
      <c r="J88" s="79"/>
      <c r="K88" s="79"/>
      <c r="L88" s="79"/>
      <c r="M88" s="79"/>
      <c r="N88" s="79"/>
      <c r="O88" s="79"/>
      <c r="P88" s="79"/>
      <c r="Q88" s="79"/>
    </row>
    <row r="89" spans="1:17">
      <c r="A89" s="79"/>
      <c r="B89" s="79" t="s">
        <v>397</v>
      </c>
      <c r="C89" s="79">
        <f>(C85*1)+(C86*2)+(C87*3)</f>
        <v>0</v>
      </c>
      <c r="D89" s="79">
        <f>(D85*1)+(D86*2)+(D87*3)</f>
        <v>0</v>
      </c>
      <c r="E89" s="79">
        <f>(E85*1)+(E86*2)+(E87*3)</f>
        <v>0</v>
      </c>
      <c r="F89" s="79">
        <f>(F85*1)+(F86*2)+(F87*3)</f>
        <v>0</v>
      </c>
      <c r="G89" s="79"/>
      <c r="H89" s="79"/>
      <c r="I89" s="79" t="s">
        <v>398</v>
      </c>
      <c r="J89" s="79"/>
      <c r="K89" s="79"/>
      <c r="L89" s="79"/>
      <c r="M89" s="79"/>
      <c r="N89" s="79"/>
      <c r="O89" s="79"/>
      <c r="P89" s="79"/>
      <c r="Q89" s="79"/>
    </row>
    <row r="90" spans="1:17">
      <c r="A90" s="79"/>
      <c r="B90" s="617" t="s">
        <v>399</v>
      </c>
      <c r="C90" s="618" t="str">
        <f>IF(C88=0,"",C89/C88)</f>
        <v/>
      </c>
      <c r="D90" s="618" t="str">
        <f>IF(D88=0,"",D89/D88)</f>
        <v/>
      </c>
      <c r="E90" s="618" t="str">
        <f>IF(E88=0,"",E89/E88)</f>
        <v/>
      </c>
      <c r="F90" s="619" t="str">
        <f>IF(F88=0,"",F89/F88)</f>
        <v/>
      </c>
      <c r="G90" s="8">
        <f>COUNTIF($C90:$F90,"")</f>
        <v>4</v>
      </c>
      <c r="H90" s="8">
        <f>4-G90</f>
        <v>0</v>
      </c>
      <c r="I90" s="229" t="e">
        <f>SUM(C90:F90)/H90</f>
        <v>#DIV/0!</v>
      </c>
      <c r="J90" s="79"/>
      <c r="K90" s="79"/>
      <c r="L90" s="79"/>
      <c r="M90" s="79"/>
      <c r="N90" s="79"/>
      <c r="O90" s="79"/>
      <c r="P90" s="79"/>
      <c r="Q90" s="79"/>
    </row>
    <row r="91" spans="1:17">
      <c r="A91" s="79"/>
      <c r="B91" s="79"/>
      <c r="C91" s="79"/>
      <c r="D91" s="79"/>
      <c r="E91" s="79"/>
      <c r="F91" s="79"/>
      <c r="G91" s="79"/>
      <c r="H91" s="79"/>
      <c r="I91" s="79"/>
      <c r="J91" s="79"/>
      <c r="K91" s="79"/>
      <c r="L91" s="79"/>
      <c r="M91" s="79"/>
      <c r="N91" s="79"/>
      <c r="O91" s="79"/>
      <c r="P91" s="79"/>
      <c r="Q91" s="79"/>
    </row>
    <row r="92" spans="1:17">
      <c r="A92" s="79"/>
      <c r="B92" s="79"/>
      <c r="C92" s="79"/>
      <c r="D92" s="79"/>
      <c r="E92" s="79"/>
      <c r="F92" s="79"/>
      <c r="G92" s="79"/>
      <c r="H92" s="79"/>
      <c r="I92" s="79"/>
      <c r="J92" s="79"/>
      <c r="K92" s="79"/>
      <c r="L92" s="79"/>
      <c r="M92" s="79"/>
      <c r="N92" s="79"/>
      <c r="O92" s="79"/>
      <c r="P92" s="79"/>
      <c r="Q92" s="79"/>
    </row>
    <row r="93" spans="1:17">
      <c r="A93" s="79"/>
      <c r="B93" s="3">
        <f>'5. Module 1 Value'!P$8</f>
        <v>0</v>
      </c>
      <c r="C93" s="79" t="s">
        <v>220</v>
      </c>
      <c r="D93" s="79" t="s">
        <v>212</v>
      </c>
      <c r="E93" s="79" t="s">
        <v>227</v>
      </c>
      <c r="F93" s="79" t="s">
        <v>199</v>
      </c>
      <c r="G93" s="79"/>
      <c r="H93" s="79"/>
      <c r="I93" s="79"/>
      <c r="J93" s="79"/>
      <c r="K93" s="79"/>
      <c r="L93" s="79"/>
      <c r="M93" s="79"/>
      <c r="N93" s="79"/>
      <c r="O93" s="79"/>
      <c r="P93" s="79"/>
      <c r="Q93" s="79"/>
    </row>
    <row r="94" spans="1:17">
      <c r="A94" s="79"/>
      <c r="B94" s="79" t="s">
        <v>394</v>
      </c>
      <c r="C94" s="79">
        <f>COUNTIF('5. Module 1 Value'!$P$30:$P$36,"Low")</f>
        <v>0</v>
      </c>
      <c r="D94" s="79">
        <f>COUNTIF('5. Module 1 Value'!$P$20:$P$27,"Low")</f>
        <v>0</v>
      </c>
      <c r="E94" s="79">
        <f>COUNTIF('5. Module 1 Value'!$P$39:$P$42,"Low")</f>
        <v>0</v>
      </c>
      <c r="F94" s="79">
        <f>COUNTIF('5. Module 1 Value'!$P$10:$P$17,"Low")</f>
        <v>0</v>
      </c>
      <c r="G94" s="79"/>
      <c r="H94" s="79"/>
      <c r="I94" s="79"/>
      <c r="J94" s="79"/>
      <c r="K94" s="79"/>
      <c r="L94" s="79"/>
      <c r="M94" s="79"/>
      <c r="N94" s="79"/>
      <c r="O94" s="79"/>
      <c r="P94" s="79"/>
      <c r="Q94" s="79"/>
    </row>
    <row r="95" spans="1:17">
      <c r="A95" s="79"/>
      <c r="B95" s="79" t="s">
        <v>395</v>
      </c>
      <c r="C95" s="79">
        <f>COUNTIF('5. Module 1 Value'!$P$30:$P$36,"Medium")</f>
        <v>0</v>
      </c>
      <c r="D95" s="79">
        <f>COUNTIF('5. Module 1 Value'!$P$20:$P$27,"Medium")</f>
        <v>0</v>
      </c>
      <c r="E95" s="79">
        <f>COUNTIF('5. Module 1 Value'!$P$39:$P$42,"Medium")</f>
        <v>0</v>
      </c>
      <c r="F95" s="79">
        <f>COUNTIF('5. Module 1 Value'!$P$10:$P$17,"Medium")</f>
        <v>0</v>
      </c>
      <c r="G95" s="79"/>
      <c r="H95" s="79"/>
      <c r="I95" s="79"/>
      <c r="J95" s="79"/>
      <c r="K95" s="79"/>
      <c r="L95" s="79"/>
      <c r="M95" s="79"/>
      <c r="N95" s="79"/>
      <c r="O95" s="79"/>
      <c r="P95" s="79"/>
      <c r="Q95" s="79"/>
    </row>
    <row r="96" spans="1:17">
      <c r="A96" s="79"/>
      <c r="B96" s="79" t="s">
        <v>396</v>
      </c>
      <c r="C96" s="79">
        <f>COUNTIF('5. Module 1 Value'!$P$30:$P$36,"High")</f>
        <v>0</v>
      </c>
      <c r="D96" s="79">
        <f>COUNTIF('5. Module 1 Value'!$P$20:$P$27,"High")</f>
        <v>0</v>
      </c>
      <c r="E96" s="79">
        <f>COUNTIF('5. Module 1 Value'!$P$39:$P$42,"High")</f>
        <v>0</v>
      </c>
      <c r="F96" s="79">
        <f>COUNTIF('5. Module 1 Value'!$P$10:$P$17,"High")</f>
        <v>0</v>
      </c>
      <c r="G96" s="79"/>
      <c r="H96" s="79"/>
      <c r="I96" s="79"/>
      <c r="J96" s="79"/>
      <c r="K96" s="79"/>
      <c r="L96" s="79"/>
      <c r="M96" s="79"/>
      <c r="N96" s="79"/>
      <c r="O96" s="79"/>
      <c r="P96" s="79"/>
      <c r="Q96" s="79"/>
    </row>
    <row r="97" spans="1:17">
      <c r="A97" s="79"/>
      <c r="B97" s="3" t="s">
        <v>237</v>
      </c>
      <c r="C97" s="3">
        <f>SUM(C94:C96)</f>
        <v>0</v>
      </c>
      <c r="D97" s="3">
        <f>SUM(D94:D96)</f>
        <v>0</v>
      </c>
      <c r="E97" s="3">
        <f>SUM(E94:E96)</f>
        <v>0</v>
      </c>
      <c r="F97" s="3">
        <f>SUM(F94:F96)</f>
        <v>0</v>
      </c>
      <c r="G97" s="79"/>
      <c r="H97" s="79"/>
      <c r="I97" s="79"/>
      <c r="J97" s="79"/>
      <c r="K97" s="79"/>
      <c r="L97" s="79"/>
      <c r="M97" s="79"/>
      <c r="N97" s="79"/>
      <c r="O97" s="79"/>
      <c r="P97" s="79"/>
      <c r="Q97" s="79"/>
    </row>
    <row r="98" spans="1:17">
      <c r="A98" s="79"/>
      <c r="B98" s="79" t="s">
        <v>397</v>
      </c>
      <c r="C98" s="79">
        <f>(C94*1)+(C95*2)+(C96*3)</f>
        <v>0</v>
      </c>
      <c r="D98" s="79">
        <f>(D94*1)+(D95*2)+(D96*3)</f>
        <v>0</v>
      </c>
      <c r="E98" s="79">
        <f>(E94*1)+(E95*2)+(E96*3)</f>
        <v>0</v>
      </c>
      <c r="F98" s="79">
        <f>(F94*1)+(F95*2)+(F96*3)</f>
        <v>0</v>
      </c>
      <c r="G98" s="79"/>
      <c r="H98" s="79"/>
      <c r="I98" s="79" t="s">
        <v>398</v>
      </c>
      <c r="J98" s="79"/>
      <c r="K98" s="79"/>
      <c r="L98" s="79"/>
      <c r="M98" s="79"/>
      <c r="N98" s="79"/>
      <c r="O98" s="79"/>
      <c r="P98" s="79"/>
      <c r="Q98" s="79"/>
    </row>
    <row r="99" spans="1:17">
      <c r="A99" s="79"/>
      <c r="B99" s="617" t="s">
        <v>399</v>
      </c>
      <c r="C99" s="618" t="str">
        <f>IF(C97=0,"",C98/C97)</f>
        <v/>
      </c>
      <c r="D99" s="618" t="str">
        <f>IF(D97=0,"",D98/D97)</f>
        <v/>
      </c>
      <c r="E99" s="618" t="str">
        <f>IF(E97=0,"",E98/E97)</f>
        <v/>
      </c>
      <c r="F99" s="619" t="str">
        <f>IF(F97=0,"",F98/F97)</f>
        <v/>
      </c>
      <c r="G99" s="8">
        <f>COUNTIF($C99:$F99,"")</f>
        <v>4</v>
      </c>
      <c r="H99" s="8">
        <f>4-G99</f>
        <v>0</v>
      </c>
      <c r="I99" s="229" t="e">
        <f>SUM(C99:F99)/H99</f>
        <v>#DIV/0!</v>
      </c>
      <c r="J99" s="79"/>
      <c r="K99" s="79"/>
      <c r="L99" s="79"/>
      <c r="M99" s="79"/>
      <c r="N99" s="79"/>
      <c r="O99" s="79"/>
      <c r="P99" s="79"/>
      <c r="Q99" s="79"/>
    </row>
    <row r="100" spans="1:17">
      <c r="A100" s="79"/>
      <c r="B100" s="79"/>
      <c r="C100" s="79"/>
      <c r="D100" s="79"/>
      <c r="E100" s="79"/>
      <c r="F100" s="79"/>
      <c r="G100" s="79"/>
      <c r="H100" s="79"/>
      <c r="I100" s="79"/>
      <c r="J100" s="79"/>
      <c r="K100" s="79"/>
      <c r="L100" s="79"/>
      <c r="M100" s="79"/>
      <c r="N100" s="79"/>
      <c r="O100" s="79"/>
      <c r="P100" s="79"/>
      <c r="Q100" s="79"/>
    </row>
    <row r="101" spans="1:17">
      <c r="A101" s="79"/>
      <c r="B101" s="79"/>
      <c r="C101" s="79"/>
      <c r="D101" s="79"/>
      <c r="E101" s="79"/>
      <c r="F101" s="79"/>
      <c r="G101" s="79"/>
      <c r="H101" s="79"/>
      <c r="I101" s="79"/>
      <c r="J101" s="79"/>
      <c r="K101" s="79"/>
      <c r="L101" s="79"/>
      <c r="M101" s="79"/>
      <c r="N101" s="79"/>
      <c r="O101" s="79"/>
      <c r="P101" s="79"/>
      <c r="Q101" s="79"/>
    </row>
    <row r="102" spans="1:17">
      <c r="A102" s="79"/>
      <c r="B102" s="3">
        <f>'5. Module 1 Value'!Q$8</f>
        <v>0</v>
      </c>
      <c r="C102" s="79" t="s">
        <v>220</v>
      </c>
      <c r="D102" s="79" t="s">
        <v>212</v>
      </c>
      <c r="E102" s="79" t="s">
        <v>227</v>
      </c>
      <c r="F102" s="79" t="s">
        <v>199</v>
      </c>
      <c r="G102" s="79"/>
      <c r="H102" s="79"/>
      <c r="I102" s="79"/>
      <c r="J102" s="79"/>
      <c r="K102" s="79"/>
      <c r="L102" s="79"/>
      <c r="M102" s="79"/>
      <c r="N102" s="79"/>
      <c r="O102" s="79"/>
      <c r="P102" s="79"/>
      <c r="Q102" s="79"/>
    </row>
    <row r="103" spans="1:17">
      <c r="A103" s="79"/>
      <c r="B103" s="79" t="s">
        <v>394</v>
      </c>
      <c r="C103" s="79">
        <f>COUNTIF('5. Module 1 Value'!$Q$30:$Q$36,"Low")</f>
        <v>0</v>
      </c>
      <c r="D103" s="79">
        <f>COUNTIF('5. Module 1 Value'!$Q$20:$Q$27,"Low")</f>
        <v>0</v>
      </c>
      <c r="E103" s="79">
        <f>COUNTIF('5. Module 1 Value'!$Q$39:$Q$42,"Low")</f>
        <v>0</v>
      </c>
      <c r="F103" s="79">
        <f>COUNTIF('5. Module 1 Value'!$Q$10:$Q$17,"Low")</f>
        <v>0</v>
      </c>
      <c r="G103" s="79"/>
      <c r="H103" s="79"/>
      <c r="I103" s="79"/>
      <c r="J103" s="79"/>
      <c r="K103" s="79"/>
      <c r="L103" s="79"/>
      <c r="M103" s="79"/>
      <c r="N103" s="79"/>
      <c r="O103" s="79"/>
      <c r="P103" s="79"/>
      <c r="Q103" s="79"/>
    </row>
    <row r="104" spans="1:17">
      <c r="A104" s="79"/>
      <c r="B104" s="79" t="s">
        <v>395</v>
      </c>
      <c r="C104" s="79">
        <f>COUNTIF('5. Module 1 Value'!$Q$30:$Q$36,"Medium")</f>
        <v>0</v>
      </c>
      <c r="D104" s="79">
        <f>COUNTIF('5. Module 1 Value'!$Q$20:$Q$27,"Medium")</f>
        <v>0</v>
      </c>
      <c r="E104" s="79">
        <f>COUNTIF('5. Module 1 Value'!$Q$39:$Q$42,"Medium")</f>
        <v>0</v>
      </c>
      <c r="F104" s="79">
        <f>COUNTIF('5. Module 1 Value'!$Q$10:$Q$17,"Medium")</f>
        <v>0</v>
      </c>
      <c r="G104" s="79"/>
      <c r="H104" s="79"/>
      <c r="I104" s="79"/>
      <c r="J104" s="79"/>
      <c r="K104" s="79"/>
      <c r="L104" s="79"/>
      <c r="M104" s="79"/>
      <c r="N104" s="79"/>
      <c r="O104" s="79"/>
      <c r="P104" s="79"/>
      <c r="Q104" s="79"/>
    </row>
    <row r="105" spans="1:17">
      <c r="A105" s="79"/>
      <c r="B105" s="79" t="s">
        <v>396</v>
      </c>
      <c r="C105" s="79">
        <f>COUNTIF('5. Module 1 Value'!$Q$30:$Q$36,"High")</f>
        <v>0</v>
      </c>
      <c r="D105" s="79">
        <f>COUNTIF('5. Module 1 Value'!$Q$20:$Q$27,"High")</f>
        <v>0</v>
      </c>
      <c r="E105" s="79">
        <f>COUNTIF('5. Module 1 Value'!$Q$39:$Q$42,"High")</f>
        <v>0</v>
      </c>
      <c r="F105" s="79">
        <f>COUNTIF('5. Module 1 Value'!$Q$10:$Q$17,"High")</f>
        <v>0</v>
      </c>
      <c r="G105" s="79"/>
      <c r="H105" s="79"/>
      <c r="I105" s="79"/>
      <c r="J105" s="79"/>
      <c r="K105" s="79"/>
      <c r="L105" s="79"/>
      <c r="M105" s="79"/>
      <c r="N105" s="79"/>
      <c r="O105" s="79"/>
      <c r="P105" s="79"/>
      <c r="Q105" s="79"/>
    </row>
    <row r="106" spans="1:17">
      <c r="A106" s="79"/>
      <c r="B106" s="3" t="s">
        <v>237</v>
      </c>
      <c r="C106" s="3">
        <f>SUM(C103:C105)</f>
        <v>0</v>
      </c>
      <c r="D106" s="3">
        <f>SUM(D103:D105)</f>
        <v>0</v>
      </c>
      <c r="E106" s="3">
        <f>SUM(E103:E105)</f>
        <v>0</v>
      </c>
      <c r="F106" s="3">
        <f>SUM(F103:F105)</f>
        <v>0</v>
      </c>
      <c r="G106" s="79"/>
      <c r="H106" s="79"/>
      <c r="I106" s="79"/>
      <c r="J106" s="79"/>
      <c r="K106" s="79"/>
      <c r="L106" s="79"/>
      <c r="M106" s="79"/>
      <c r="N106" s="79"/>
      <c r="O106" s="79"/>
      <c r="P106" s="79"/>
      <c r="Q106" s="79"/>
    </row>
    <row r="107" spans="1:17">
      <c r="A107" s="79"/>
      <c r="B107" s="79" t="s">
        <v>397</v>
      </c>
      <c r="C107" s="79">
        <f>(C103*1)+(C104*2)+(C105*3)</f>
        <v>0</v>
      </c>
      <c r="D107" s="79">
        <f>(D103*1)+(D104*2)+(D105*3)</f>
        <v>0</v>
      </c>
      <c r="E107" s="79">
        <f>(E103*1)+(E104*2)+(E105*3)</f>
        <v>0</v>
      </c>
      <c r="F107" s="79">
        <f>(F103*1)+(F104*2)+(F105*3)</f>
        <v>0</v>
      </c>
      <c r="G107" s="79"/>
      <c r="H107" s="79"/>
      <c r="I107" s="79" t="s">
        <v>398</v>
      </c>
      <c r="J107" s="79"/>
      <c r="K107" s="79"/>
      <c r="L107" s="79"/>
      <c r="M107" s="79"/>
      <c r="N107" s="79"/>
      <c r="O107" s="79"/>
      <c r="P107" s="79"/>
      <c r="Q107" s="79"/>
    </row>
    <row r="108" spans="1:17">
      <c r="A108" s="79"/>
      <c r="B108" s="617" t="s">
        <v>399</v>
      </c>
      <c r="C108" s="618" t="str">
        <f>IF(C106=0,"",C107/C106)</f>
        <v/>
      </c>
      <c r="D108" s="618" t="str">
        <f>IF(D106=0,"",D107/D106)</f>
        <v/>
      </c>
      <c r="E108" s="618" t="str">
        <f>IF(E106=0,"",E107/E106)</f>
        <v/>
      </c>
      <c r="F108" s="619" t="str">
        <f>IF(F106=0,"",F107/F106)</f>
        <v/>
      </c>
      <c r="G108" s="8">
        <f>COUNTIF($C108:$F108,"")</f>
        <v>4</v>
      </c>
      <c r="H108" s="8">
        <f>4-G108</f>
        <v>0</v>
      </c>
      <c r="I108" s="229" t="e">
        <f>SUM(C108:F108)/H108</f>
        <v>#DIV/0!</v>
      </c>
      <c r="J108" s="79"/>
      <c r="K108" s="79"/>
      <c r="L108" s="79"/>
      <c r="M108" s="79"/>
      <c r="N108" s="79"/>
      <c r="O108" s="79"/>
      <c r="P108" s="79"/>
      <c r="Q108" s="79"/>
    </row>
    <row r="109" spans="1:17">
      <c r="A109" s="79"/>
      <c r="B109" s="79"/>
      <c r="C109" s="79"/>
      <c r="D109" s="79"/>
      <c r="E109" s="79"/>
      <c r="F109" s="79"/>
      <c r="G109" s="79"/>
      <c r="H109" s="79"/>
      <c r="I109" s="79"/>
      <c r="J109" s="79"/>
      <c r="K109" s="79"/>
      <c r="L109" s="79"/>
      <c r="M109" s="79"/>
      <c r="N109" s="79"/>
      <c r="O109" s="79"/>
      <c r="P109" s="79"/>
      <c r="Q109" s="79"/>
    </row>
    <row r="110" spans="1:17">
      <c r="A110" s="79"/>
      <c r="B110" s="79"/>
      <c r="C110" s="79"/>
      <c r="D110" s="79"/>
      <c r="E110" s="79"/>
      <c r="F110" s="79"/>
      <c r="G110" s="79"/>
      <c r="H110" s="79"/>
      <c r="I110" s="79"/>
      <c r="J110" s="79"/>
      <c r="K110" s="79"/>
      <c r="L110" s="79"/>
      <c r="M110" s="79"/>
      <c r="N110" s="79"/>
      <c r="O110" s="79"/>
      <c r="P110" s="79"/>
      <c r="Q110" s="79"/>
    </row>
    <row r="111" spans="1:17">
      <c r="A111" s="79"/>
      <c r="B111" s="3">
        <f>'5. Module 1 Value'!R$8</f>
        <v>0</v>
      </c>
      <c r="C111" s="79" t="s">
        <v>220</v>
      </c>
      <c r="D111" s="79" t="s">
        <v>212</v>
      </c>
      <c r="E111" s="79" t="s">
        <v>227</v>
      </c>
      <c r="F111" s="79" t="s">
        <v>199</v>
      </c>
      <c r="G111" s="79"/>
      <c r="H111" s="79"/>
      <c r="I111" s="79"/>
      <c r="J111" s="79"/>
      <c r="K111" s="79"/>
      <c r="L111" s="79"/>
      <c r="M111" s="79"/>
      <c r="N111" s="79"/>
      <c r="O111" s="79"/>
      <c r="P111" s="79"/>
      <c r="Q111" s="79"/>
    </row>
    <row r="112" spans="1:17">
      <c r="A112" s="79"/>
      <c r="B112" s="79" t="s">
        <v>394</v>
      </c>
      <c r="C112" s="79">
        <f>COUNTIF('5. Module 1 Value'!$R$30:$R$36,"Low")</f>
        <v>0</v>
      </c>
      <c r="D112" s="79">
        <f>COUNTIF('5. Module 1 Value'!$R$20:$R$27,"Low")</f>
        <v>0</v>
      </c>
      <c r="E112" s="79">
        <f>COUNTIF('5. Module 1 Value'!$R$39:$R$42,"Low")</f>
        <v>0</v>
      </c>
      <c r="F112" s="79">
        <f>COUNTIF('5. Module 1 Value'!$R$10:$R$17,"Low")</f>
        <v>0</v>
      </c>
      <c r="G112" s="79"/>
      <c r="H112" s="79"/>
      <c r="I112" s="79"/>
      <c r="J112" s="79"/>
      <c r="K112" s="79"/>
      <c r="L112" s="79"/>
      <c r="M112" s="79"/>
      <c r="N112" s="79"/>
      <c r="O112" s="79"/>
      <c r="P112" s="79"/>
      <c r="Q112" s="79"/>
    </row>
    <row r="113" spans="1:17">
      <c r="A113" s="79"/>
      <c r="B113" s="79" t="s">
        <v>395</v>
      </c>
      <c r="C113" s="79">
        <f>COUNTIF('5. Module 1 Value'!$R$30:$R$36,"Medium")</f>
        <v>0</v>
      </c>
      <c r="D113" s="79">
        <f>COUNTIF('5. Module 1 Value'!$R$20:$R$27,"Medium")</f>
        <v>0</v>
      </c>
      <c r="E113" s="79">
        <f>COUNTIF('5. Module 1 Value'!$R$39:$R$42,"Medium")</f>
        <v>0</v>
      </c>
      <c r="F113" s="79">
        <f>COUNTIF('5. Module 1 Value'!$R$10:$R$17,"Medium")</f>
        <v>0</v>
      </c>
      <c r="G113" s="79"/>
      <c r="H113" s="79"/>
      <c r="I113" s="79"/>
      <c r="J113" s="79"/>
      <c r="K113" s="79"/>
      <c r="L113" s="79"/>
      <c r="M113" s="79"/>
      <c r="N113" s="79"/>
      <c r="O113" s="79"/>
      <c r="P113" s="79"/>
      <c r="Q113" s="79"/>
    </row>
    <row r="114" spans="1:17">
      <c r="A114" s="79"/>
      <c r="B114" s="79" t="s">
        <v>396</v>
      </c>
      <c r="C114" s="79">
        <f>COUNTIF('5. Module 1 Value'!$R$30:$R$36,"High")</f>
        <v>0</v>
      </c>
      <c r="D114" s="79">
        <f>COUNTIF('5. Module 1 Value'!$R$20:$R$27,"High")</f>
        <v>0</v>
      </c>
      <c r="E114" s="79">
        <f>COUNTIF('5. Module 1 Value'!$R$39:$R$42,"High")</f>
        <v>0</v>
      </c>
      <c r="F114" s="79">
        <f>COUNTIF('5. Module 1 Value'!$R$10:$R$17,"High")</f>
        <v>0</v>
      </c>
      <c r="G114" s="79"/>
      <c r="H114" s="79"/>
      <c r="I114" s="79"/>
      <c r="J114" s="79"/>
      <c r="K114" s="79"/>
      <c r="L114" s="79"/>
      <c r="M114" s="79"/>
      <c r="N114" s="79"/>
      <c r="O114" s="79"/>
      <c r="P114" s="79"/>
      <c r="Q114" s="79"/>
    </row>
    <row r="115" spans="1:17">
      <c r="A115" s="79"/>
      <c r="B115" s="3" t="s">
        <v>237</v>
      </c>
      <c r="C115" s="3">
        <f>SUM(C112:C114)</f>
        <v>0</v>
      </c>
      <c r="D115" s="3">
        <f>SUM(D112:D114)</f>
        <v>0</v>
      </c>
      <c r="E115" s="3">
        <f>SUM(E112:E114)</f>
        <v>0</v>
      </c>
      <c r="F115" s="3">
        <f>SUM(F112:F114)</f>
        <v>0</v>
      </c>
      <c r="G115" s="79"/>
      <c r="H115" s="79"/>
      <c r="I115" s="79"/>
      <c r="J115" s="79"/>
      <c r="K115" s="79"/>
      <c r="L115" s="79"/>
      <c r="M115" s="79"/>
      <c r="N115" s="79"/>
      <c r="O115" s="79"/>
      <c r="P115" s="79"/>
      <c r="Q115" s="79"/>
    </row>
    <row r="116" spans="1:17">
      <c r="A116" s="79"/>
      <c r="B116" s="79" t="s">
        <v>397</v>
      </c>
      <c r="C116" s="79">
        <f>(C112*1)+(C113*2)+(C114*3)</f>
        <v>0</v>
      </c>
      <c r="D116" s="79">
        <f>(D112*1)+(D113*2)+(D114*3)</f>
        <v>0</v>
      </c>
      <c r="E116" s="79">
        <f>(E112*1)+(E113*2)+(E114*3)</f>
        <v>0</v>
      </c>
      <c r="F116" s="79">
        <f>(F112*1)+(F113*2)+(F114*3)</f>
        <v>0</v>
      </c>
      <c r="G116" s="79"/>
      <c r="H116" s="79"/>
      <c r="I116" s="79" t="s">
        <v>398</v>
      </c>
      <c r="J116" s="79"/>
      <c r="K116" s="79"/>
      <c r="L116" s="79"/>
      <c r="M116" s="79"/>
      <c r="N116" s="79"/>
      <c r="O116" s="79"/>
      <c r="P116" s="79"/>
      <c r="Q116" s="79"/>
    </row>
    <row r="117" spans="1:17">
      <c r="A117" s="79"/>
      <c r="B117" s="617" t="s">
        <v>399</v>
      </c>
      <c r="C117" s="618" t="str">
        <f>IF(C115=0,"",C116/C115)</f>
        <v/>
      </c>
      <c r="D117" s="618" t="str">
        <f>IF(D115=0,"",D116/D115)</f>
        <v/>
      </c>
      <c r="E117" s="618" t="str">
        <f>IF(E115=0,"",E116/E115)</f>
        <v/>
      </c>
      <c r="F117" s="619" t="str">
        <f>IF(F115=0,"",F116/F115)</f>
        <v/>
      </c>
      <c r="G117" s="8">
        <f>COUNTIF($C117:$F117,"")</f>
        <v>4</v>
      </c>
      <c r="H117" s="8">
        <f>4-G117</f>
        <v>0</v>
      </c>
      <c r="I117" s="229" t="e">
        <f>SUM(C117:F117)/H117</f>
        <v>#DIV/0!</v>
      </c>
      <c r="J117" s="79"/>
      <c r="K117" s="79"/>
      <c r="L117" s="79"/>
      <c r="M117" s="79"/>
      <c r="N117" s="79"/>
      <c r="O117" s="79"/>
      <c r="P117" s="79"/>
      <c r="Q117" s="79"/>
    </row>
    <row r="118" spans="1:17">
      <c r="A118" s="79"/>
      <c r="B118" s="79"/>
      <c r="C118" s="79"/>
      <c r="D118" s="79"/>
      <c r="E118" s="79"/>
      <c r="F118" s="79"/>
      <c r="G118" s="79"/>
      <c r="H118" s="79"/>
      <c r="I118" s="79"/>
      <c r="J118" s="79"/>
      <c r="K118" s="79"/>
      <c r="L118" s="79"/>
      <c r="M118" s="79"/>
      <c r="N118" s="79"/>
      <c r="O118" s="79"/>
      <c r="P118" s="79"/>
      <c r="Q118" s="79"/>
    </row>
    <row r="119" spans="1:17">
      <c r="A119" s="79"/>
      <c r="B119" s="79"/>
      <c r="C119" s="79"/>
      <c r="D119" s="79"/>
      <c r="E119" s="79"/>
      <c r="F119" s="79"/>
      <c r="G119" s="79"/>
      <c r="H119" s="79"/>
      <c r="I119" s="79"/>
      <c r="J119" s="79"/>
      <c r="K119" s="79"/>
      <c r="L119" s="79"/>
      <c r="M119" s="79"/>
      <c r="N119" s="79"/>
      <c r="O119" s="79"/>
      <c r="P119" s="79"/>
      <c r="Q119" s="79"/>
    </row>
    <row r="120" spans="1:17">
      <c r="A120" s="79"/>
      <c r="B120" s="3">
        <f>'5. Module 1 Value'!S$8</f>
        <v>0</v>
      </c>
      <c r="C120" s="79" t="s">
        <v>220</v>
      </c>
      <c r="D120" s="79" t="s">
        <v>212</v>
      </c>
      <c r="E120" s="79" t="s">
        <v>227</v>
      </c>
      <c r="F120" s="79" t="s">
        <v>199</v>
      </c>
      <c r="G120" s="79"/>
      <c r="H120" s="79"/>
      <c r="I120" s="79"/>
      <c r="J120" s="79"/>
      <c r="K120" s="79"/>
      <c r="L120" s="79"/>
      <c r="M120" s="79"/>
      <c r="N120" s="79"/>
      <c r="O120" s="79"/>
      <c r="P120" s="79"/>
      <c r="Q120" s="79"/>
    </row>
    <row r="121" spans="1:17">
      <c r="A121" s="79"/>
      <c r="B121" s="79" t="s">
        <v>394</v>
      </c>
      <c r="C121" s="79">
        <f>COUNTIF('5. Module 1 Value'!$S$30:$S$36,"Low")</f>
        <v>0</v>
      </c>
      <c r="D121" s="79">
        <f>COUNTIF('5. Module 1 Value'!$S$20:$S$27,"Low")</f>
        <v>0</v>
      </c>
      <c r="E121" s="79">
        <f>COUNTIF('5. Module 1 Value'!$S$39:$S$42,"Low")</f>
        <v>0</v>
      </c>
      <c r="F121" s="79">
        <f>COUNTIF('5. Module 1 Value'!$S$10:$S$17,"Low")</f>
        <v>0</v>
      </c>
      <c r="G121" s="79"/>
      <c r="H121" s="79"/>
      <c r="I121" s="79"/>
      <c r="J121" s="79"/>
      <c r="K121" s="79"/>
      <c r="L121" s="79"/>
      <c r="M121" s="79"/>
      <c r="N121" s="79"/>
      <c r="O121" s="79"/>
      <c r="P121" s="79"/>
      <c r="Q121" s="79"/>
    </row>
    <row r="122" spans="1:17">
      <c r="A122" s="79"/>
      <c r="B122" s="79" t="s">
        <v>395</v>
      </c>
      <c r="C122" s="79">
        <f>COUNTIF('5. Module 1 Value'!$S$30:$S$36,"Medium")</f>
        <v>0</v>
      </c>
      <c r="D122" s="79">
        <f>COUNTIF('5. Module 1 Value'!$S$20:$S$27,"Medium")</f>
        <v>0</v>
      </c>
      <c r="E122" s="79">
        <f>COUNTIF('5. Module 1 Value'!$S$39:$S$42,"Medium")</f>
        <v>0</v>
      </c>
      <c r="F122" s="79">
        <f>COUNTIF('5. Module 1 Value'!$S$10:$S$17,"Medium")</f>
        <v>0</v>
      </c>
      <c r="G122" s="79"/>
      <c r="H122" s="79"/>
      <c r="I122" s="79"/>
      <c r="J122" s="79"/>
      <c r="K122" s="79"/>
      <c r="L122" s="79"/>
      <c r="M122" s="79"/>
      <c r="N122" s="79"/>
      <c r="O122" s="79"/>
      <c r="P122" s="79"/>
      <c r="Q122" s="79"/>
    </row>
    <row r="123" spans="1:17">
      <c r="A123" s="79"/>
      <c r="B123" s="79" t="s">
        <v>396</v>
      </c>
      <c r="C123" s="79">
        <f>COUNTIF('5. Module 1 Value'!$S$30:$S$36,"High")</f>
        <v>0</v>
      </c>
      <c r="D123" s="79">
        <f>COUNTIF('5. Module 1 Value'!$S$20:$S$27,"High")</f>
        <v>0</v>
      </c>
      <c r="E123" s="79">
        <f>COUNTIF('5. Module 1 Value'!$S$39:$S$42,"High")</f>
        <v>0</v>
      </c>
      <c r="F123" s="79">
        <f>COUNTIF('5. Module 1 Value'!$S$10:$S$17,"High")</f>
        <v>0</v>
      </c>
      <c r="G123" s="79"/>
      <c r="H123" s="79"/>
      <c r="I123" s="79"/>
      <c r="J123" s="79"/>
      <c r="K123" s="79"/>
      <c r="L123" s="79"/>
      <c r="M123" s="79"/>
      <c r="N123" s="79"/>
      <c r="O123" s="79"/>
      <c r="P123" s="79"/>
      <c r="Q123" s="79"/>
    </row>
    <row r="124" spans="1:17">
      <c r="A124" s="79"/>
      <c r="B124" s="3" t="s">
        <v>237</v>
      </c>
      <c r="C124" s="3">
        <f>SUM(C121:C123)</f>
        <v>0</v>
      </c>
      <c r="D124" s="3">
        <f>SUM(D121:D123)</f>
        <v>0</v>
      </c>
      <c r="E124" s="3">
        <f>SUM(E121:E123)</f>
        <v>0</v>
      </c>
      <c r="F124" s="3">
        <f>SUM(F121:F123)</f>
        <v>0</v>
      </c>
      <c r="G124" s="79"/>
      <c r="H124" s="79"/>
      <c r="I124" s="79"/>
      <c r="J124" s="79"/>
      <c r="K124" s="79"/>
      <c r="L124" s="79"/>
      <c r="M124" s="79"/>
      <c r="N124" s="79"/>
      <c r="O124" s="79"/>
      <c r="P124" s="79"/>
      <c r="Q124" s="79"/>
    </row>
    <row r="125" spans="1:17">
      <c r="A125" s="79"/>
      <c r="B125" s="79" t="s">
        <v>397</v>
      </c>
      <c r="C125" s="79">
        <f>(C121*1)+(C122*2)+(C123*3)</f>
        <v>0</v>
      </c>
      <c r="D125" s="79">
        <f>(D121*1)+(D122*2)+(D123*3)</f>
        <v>0</v>
      </c>
      <c r="E125" s="79">
        <f>(E121*1)+(E122*2)+(E123*3)</f>
        <v>0</v>
      </c>
      <c r="F125" s="79">
        <f>(F121*1)+(F122*2)+(F123*3)</f>
        <v>0</v>
      </c>
      <c r="G125" s="79"/>
      <c r="H125" s="79"/>
      <c r="I125" s="79" t="s">
        <v>398</v>
      </c>
      <c r="J125" s="79"/>
      <c r="K125" s="79"/>
      <c r="L125" s="79"/>
      <c r="M125" s="79"/>
      <c r="N125" s="79"/>
      <c r="O125" s="79"/>
      <c r="P125" s="79"/>
      <c r="Q125" s="79"/>
    </row>
    <row r="126" spans="1:17">
      <c r="A126" s="79"/>
      <c r="B126" s="617" t="s">
        <v>399</v>
      </c>
      <c r="C126" s="618" t="str">
        <f>IF(C124=0,"",C125/C124)</f>
        <v/>
      </c>
      <c r="D126" s="618" t="str">
        <f>IF(D124=0,"",D125/D124)</f>
        <v/>
      </c>
      <c r="E126" s="618" t="str">
        <f>IF(E124=0,"",E125/E124)</f>
        <v/>
      </c>
      <c r="F126" s="619" t="str">
        <f>IF(F124=0,"",F125/F124)</f>
        <v/>
      </c>
      <c r="G126" s="8">
        <f>COUNTIF($C126:$F126,"")</f>
        <v>4</v>
      </c>
      <c r="H126" s="8">
        <f>4-G126</f>
        <v>0</v>
      </c>
      <c r="I126" s="229" t="e">
        <f>SUM(C126:F126)/H126</f>
        <v>#DIV/0!</v>
      </c>
      <c r="J126" s="79"/>
      <c r="K126" s="79"/>
      <c r="L126" s="79"/>
      <c r="M126" s="79"/>
      <c r="N126" s="79"/>
      <c r="O126" s="79"/>
      <c r="P126" s="79"/>
      <c r="Q126" s="79"/>
    </row>
    <row r="127" spans="1:17">
      <c r="A127" s="79"/>
      <c r="B127" s="79"/>
      <c r="C127" s="79"/>
      <c r="D127" s="79"/>
      <c r="E127" s="79"/>
      <c r="F127" s="79"/>
      <c r="G127" s="79"/>
      <c r="H127" s="79"/>
      <c r="I127" s="79"/>
      <c r="J127" s="79"/>
      <c r="K127" s="79"/>
      <c r="L127" s="79"/>
      <c r="M127" s="79"/>
      <c r="N127" s="79"/>
      <c r="O127" s="79"/>
      <c r="P127" s="79"/>
      <c r="Q127" s="79"/>
    </row>
    <row r="128" spans="1:17">
      <c r="A128" s="79"/>
      <c r="B128" s="79"/>
      <c r="C128" s="79"/>
      <c r="D128" s="79"/>
      <c r="E128" s="79"/>
      <c r="F128" s="79"/>
      <c r="G128" s="79"/>
      <c r="H128" s="79"/>
      <c r="I128" s="79"/>
      <c r="J128" s="79"/>
      <c r="K128" s="79"/>
      <c r="L128" s="79"/>
      <c r="M128" s="79"/>
      <c r="N128" s="79"/>
      <c r="O128" s="79"/>
      <c r="P128" s="79"/>
      <c r="Q128" s="79"/>
    </row>
    <row r="129" spans="1:17">
      <c r="A129" s="79"/>
      <c r="B129" s="3">
        <f>'5. Module 1 Value'!T$8</f>
        <v>0</v>
      </c>
      <c r="C129" s="79" t="s">
        <v>220</v>
      </c>
      <c r="D129" s="79" t="s">
        <v>212</v>
      </c>
      <c r="E129" s="79" t="s">
        <v>227</v>
      </c>
      <c r="F129" s="79" t="s">
        <v>199</v>
      </c>
      <c r="G129" s="79"/>
      <c r="H129" s="79"/>
      <c r="I129" s="79"/>
      <c r="J129" s="79"/>
      <c r="K129" s="79"/>
      <c r="L129" s="79"/>
      <c r="M129" s="79"/>
      <c r="N129" s="79"/>
      <c r="O129" s="79"/>
      <c r="P129" s="79"/>
      <c r="Q129" s="79"/>
    </row>
    <row r="130" spans="1:17">
      <c r="A130" s="79"/>
      <c r="B130" s="79" t="s">
        <v>394</v>
      </c>
      <c r="C130" s="79">
        <f>COUNTIF('5. Module 1 Value'!$T$30:$T$36,"Low")</f>
        <v>0</v>
      </c>
      <c r="D130" s="79">
        <f>COUNTIF('5. Module 1 Value'!$T$20:$T$27,"Low")</f>
        <v>0</v>
      </c>
      <c r="E130" s="79">
        <f>COUNTIF('5. Module 1 Value'!$T$39:$T$42,"Low")</f>
        <v>0</v>
      </c>
      <c r="F130" s="79">
        <f>COUNTIF('5. Module 1 Value'!$T$10:$T$17,"Low")</f>
        <v>0</v>
      </c>
      <c r="G130" s="79"/>
      <c r="H130" s="79"/>
      <c r="I130" s="79"/>
      <c r="J130" s="79"/>
      <c r="K130" s="79"/>
      <c r="L130" s="79"/>
      <c r="M130" s="79"/>
      <c r="N130" s="79"/>
      <c r="O130" s="79"/>
      <c r="P130" s="79"/>
      <c r="Q130" s="79"/>
    </row>
    <row r="131" spans="1:17">
      <c r="A131" s="79"/>
      <c r="B131" s="79" t="s">
        <v>395</v>
      </c>
      <c r="C131" s="79">
        <f>COUNTIF('5. Module 1 Value'!$T$30:$T$36,"Medium")</f>
        <v>0</v>
      </c>
      <c r="D131" s="79">
        <f>COUNTIF('5. Module 1 Value'!$T$20:$T$27,"Medium")</f>
        <v>0</v>
      </c>
      <c r="E131" s="79">
        <f>COUNTIF('5. Module 1 Value'!$T$39:$T$42,"Medium")</f>
        <v>0</v>
      </c>
      <c r="F131" s="79">
        <f>COUNTIF('5. Module 1 Value'!$T$10:$T$17,"Medium")</f>
        <v>0</v>
      </c>
      <c r="G131" s="79"/>
      <c r="H131" s="79"/>
      <c r="I131" s="79"/>
      <c r="J131" s="79"/>
      <c r="K131" s="79"/>
      <c r="L131" s="79"/>
      <c r="M131" s="79"/>
      <c r="N131" s="79"/>
      <c r="O131" s="79"/>
      <c r="P131" s="79"/>
      <c r="Q131" s="79"/>
    </row>
    <row r="132" spans="1:17">
      <c r="A132" s="79"/>
      <c r="B132" s="79" t="s">
        <v>396</v>
      </c>
      <c r="C132" s="79">
        <f>COUNTIF('5. Module 1 Value'!$T$30:$T$36,"High")</f>
        <v>0</v>
      </c>
      <c r="D132" s="79">
        <f>COUNTIF('5. Module 1 Value'!$T$20:$T$27,"High")</f>
        <v>0</v>
      </c>
      <c r="E132" s="79">
        <f>COUNTIF('5. Module 1 Value'!$T$39:$T$42,"High")</f>
        <v>0</v>
      </c>
      <c r="F132" s="79">
        <f>COUNTIF('5. Module 1 Value'!$T$10:$T$17,"High")</f>
        <v>0</v>
      </c>
      <c r="G132" s="79"/>
      <c r="H132" s="79"/>
      <c r="I132" s="79"/>
      <c r="J132" s="79"/>
      <c r="K132" s="79"/>
      <c r="L132" s="79"/>
      <c r="M132" s="79"/>
      <c r="N132" s="79"/>
      <c r="O132" s="79"/>
      <c r="P132" s="79"/>
      <c r="Q132" s="79"/>
    </row>
    <row r="133" spans="1:17">
      <c r="A133" s="79"/>
      <c r="B133" s="3" t="s">
        <v>237</v>
      </c>
      <c r="C133" s="3">
        <f>SUM(C130:C132)</f>
        <v>0</v>
      </c>
      <c r="D133" s="3">
        <f>SUM(D130:D132)</f>
        <v>0</v>
      </c>
      <c r="E133" s="3">
        <f>SUM(E130:E132)</f>
        <v>0</v>
      </c>
      <c r="F133" s="3">
        <f>SUM(F130:F132)</f>
        <v>0</v>
      </c>
      <c r="G133" s="79"/>
      <c r="H133" s="79"/>
      <c r="I133" s="79"/>
      <c r="J133" s="79"/>
      <c r="K133" s="79"/>
      <c r="L133" s="79"/>
      <c r="M133" s="79"/>
      <c r="N133" s="79"/>
      <c r="O133" s="79"/>
      <c r="P133" s="79"/>
      <c r="Q133" s="79"/>
    </row>
    <row r="134" spans="1:17">
      <c r="A134" s="79"/>
      <c r="B134" s="79" t="s">
        <v>397</v>
      </c>
      <c r="C134" s="79">
        <f>(C130*1)+(C131*2)+(C132*3)</f>
        <v>0</v>
      </c>
      <c r="D134" s="79">
        <f>(D130*1)+(D131*2)+(D132*3)</f>
        <v>0</v>
      </c>
      <c r="E134" s="79">
        <f>(E130*1)+(E131*2)+(E132*3)</f>
        <v>0</v>
      </c>
      <c r="F134" s="79">
        <f>(F130*1)+(F131*2)+(F132*3)</f>
        <v>0</v>
      </c>
      <c r="G134" s="79"/>
      <c r="H134" s="79"/>
      <c r="I134" s="79" t="s">
        <v>398</v>
      </c>
      <c r="J134" s="79"/>
      <c r="K134" s="79"/>
      <c r="L134" s="79"/>
      <c r="M134" s="79"/>
      <c r="N134" s="79"/>
      <c r="O134" s="79"/>
      <c r="P134" s="79"/>
      <c r="Q134" s="79"/>
    </row>
    <row r="135" spans="1:17">
      <c r="A135" s="79"/>
      <c r="B135" s="617" t="s">
        <v>399</v>
      </c>
      <c r="C135" s="618" t="str">
        <f>IF(C133=0,"",C134/C133)</f>
        <v/>
      </c>
      <c r="D135" s="618" t="str">
        <f>IF(D133=0,"",D134/D133)</f>
        <v/>
      </c>
      <c r="E135" s="618" t="str">
        <f>IF(E133=0,"",E134/E133)</f>
        <v/>
      </c>
      <c r="F135" s="619" t="str">
        <f>IF(F133=0,"",F134/F133)</f>
        <v/>
      </c>
      <c r="G135" s="8">
        <f>COUNTIF($C135:$F135,"")</f>
        <v>4</v>
      </c>
      <c r="H135" s="8">
        <f>4-G135</f>
        <v>0</v>
      </c>
      <c r="I135" s="229" t="e">
        <f>SUM(C135:F135)/H135</f>
        <v>#DIV/0!</v>
      </c>
      <c r="J135" s="79"/>
      <c r="K135" s="79"/>
      <c r="L135" s="79"/>
      <c r="M135" s="79"/>
      <c r="N135" s="79"/>
      <c r="O135" s="79"/>
      <c r="P135" s="79"/>
      <c r="Q135" s="79"/>
    </row>
    <row r="136" spans="1:17">
      <c r="A136" s="79"/>
      <c r="B136" s="79"/>
      <c r="C136" s="79"/>
      <c r="D136" s="79"/>
      <c r="E136" s="79"/>
      <c r="F136" s="79"/>
      <c r="G136" s="79"/>
      <c r="H136" s="79"/>
      <c r="I136" s="79"/>
      <c r="J136" s="79"/>
      <c r="K136" s="79"/>
      <c r="L136" s="79"/>
      <c r="M136" s="79"/>
      <c r="N136" s="79"/>
      <c r="O136" s="79"/>
      <c r="P136" s="79"/>
      <c r="Q136" s="79"/>
    </row>
    <row r="137" spans="1:17">
      <c r="A137" s="79"/>
      <c r="B137" s="79"/>
      <c r="C137" s="79"/>
      <c r="D137" s="79"/>
      <c r="E137" s="79"/>
      <c r="F137" s="79"/>
      <c r="G137" s="79"/>
      <c r="H137" s="79"/>
      <c r="I137" s="79"/>
      <c r="J137" s="79"/>
      <c r="K137" s="79"/>
      <c r="L137" s="79"/>
      <c r="M137" s="79"/>
      <c r="N137" s="79"/>
      <c r="O137" s="79"/>
      <c r="P137" s="79"/>
      <c r="Q137" s="79"/>
    </row>
    <row r="138" spans="1:17">
      <c r="A138" s="79"/>
      <c r="B138" s="3">
        <f>'5. Module 1 Value'!U$8</f>
        <v>0</v>
      </c>
      <c r="C138" s="79" t="s">
        <v>220</v>
      </c>
      <c r="D138" s="79" t="s">
        <v>212</v>
      </c>
      <c r="E138" s="79" t="s">
        <v>227</v>
      </c>
      <c r="F138" s="79" t="s">
        <v>199</v>
      </c>
      <c r="G138" s="79"/>
      <c r="H138" s="79"/>
      <c r="I138" s="79"/>
      <c r="J138" s="79"/>
      <c r="K138" s="79"/>
      <c r="L138" s="79"/>
      <c r="M138" s="79"/>
      <c r="N138" s="79"/>
      <c r="O138" s="79"/>
      <c r="P138" s="79"/>
      <c r="Q138" s="79"/>
    </row>
    <row r="139" spans="1:17">
      <c r="A139" s="79"/>
      <c r="B139" s="79" t="s">
        <v>394</v>
      </c>
      <c r="C139" s="79">
        <f>COUNTIF('5. Module 1 Value'!$U$30:$U$36,"Low")</f>
        <v>0</v>
      </c>
      <c r="D139" s="79">
        <f>COUNTIF('5. Module 1 Value'!$U$20:$U$27,"Low")</f>
        <v>0</v>
      </c>
      <c r="E139" s="79">
        <f>COUNTIF('5. Module 1 Value'!$U$39:$U$42,"Low")</f>
        <v>0</v>
      </c>
      <c r="F139" s="79">
        <f>COUNTIF('5. Module 1 Value'!$U$10:$U$17,"Low")</f>
        <v>0</v>
      </c>
      <c r="G139" s="79"/>
      <c r="H139" s="79"/>
      <c r="I139" s="79"/>
      <c r="J139" s="79"/>
      <c r="K139" s="79"/>
      <c r="L139" s="79"/>
      <c r="M139" s="79"/>
      <c r="N139" s="79"/>
      <c r="O139" s="79"/>
      <c r="P139" s="79"/>
      <c r="Q139" s="79"/>
    </row>
    <row r="140" spans="1:17">
      <c r="A140" s="79"/>
      <c r="B140" s="79" t="s">
        <v>395</v>
      </c>
      <c r="C140" s="79">
        <f>COUNTIF('5. Module 1 Value'!$U$30:$U$36,"Medium")</f>
        <v>0</v>
      </c>
      <c r="D140" s="79">
        <f>COUNTIF('5. Module 1 Value'!$U$20:$U$27,"Medium")</f>
        <v>0</v>
      </c>
      <c r="E140" s="79">
        <f>COUNTIF('5. Module 1 Value'!$U$39:$U$42,"Medium")</f>
        <v>0</v>
      </c>
      <c r="F140" s="79">
        <f>COUNTIF('5. Module 1 Value'!$U$10:$U$17,"Medium")</f>
        <v>0</v>
      </c>
      <c r="G140" s="79"/>
      <c r="H140" s="79"/>
      <c r="I140" s="79"/>
      <c r="J140" s="79"/>
      <c r="K140" s="79"/>
      <c r="L140" s="79"/>
      <c r="M140" s="79"/>
      <c r="N140" s="79"/>
      <c r="O140" s="79"/>
      <c r="P140" s="79"/>
      <c r="Q140" s="79"/>
    </row>
    <row r="141" spans="1:17">
      <c r="A141" s="79"/>
      <c r="B141" s="79" t="s">
        <v>396</v>
      </c>
      <c r="C141" s="79">
        <f>COUNTIF('5. Module 1 Value'!$U$30:$U$36,"High")</f>
        <v>0</v>
      </c>
      <c r="D141" s="79">
        <f>COUNTIF('5. Module 1 Value'!$U$20:$U$27,"High")</f>
        <v>0</v>
      </c>
      <c r="E141" s="79">
        <f>COUNTIF('5. Module 1 Value'!$U$39:$U$42,"High")</f>
        <v>0</v>
      </c>
      <c r="F141" s="79">
        <f>COUNTIF('5. Module 1 Value'!$U$10:$U$17,"High")</f>
        <v>0</v>
      </c>
      <c r="G141" s="79"/>
      <c r="H141" s="79"/>
      <c r="I141" s="79"/>
      <c r="J141" s="79"/>
      <c r="K141" s="79"/>
      <c r="L141" s="79"/>
      <c r="M141" s="79"/>
      <c r="N141" s="79"/>
      <c r="O141" s="79"/>
      <c r="P141" s="79"/>
      <c r="Q141" s="79"/>
    </row>
    <row r="142" spans="1:17">
      <c r="A142" s="79"/>
      <c r="B142" s="3" t="s">
        <v>237</v>
      </c>
      <c r="C142" s="3">
        <f>SUM(C139:C141)</f>
        <v>0</v>
      </c>
      <c r="D142" s="3">
        <f>SUM(D139:D141)</f>
        <v>0</v>
      </c>
      <c r="E142" s="3">
        <f>SUM(E139:E141)</f>
        <v>0</v>
      </c>
      <c r="F142" s="3">
        <f>SUM(F139:F141)</f>
        <v>0</v>
      </c>
      <c r="G142" s="79"/>
      <c r="H142" s="79"/>
      <c r="I142" s="79"/>
      <c r="J142" s="79"/>
      <c r="K142" s="79"/>
      <c r="L142" s="79"/>
      <c r="M142" s="79"/>
      <c r="N142" s="79"/>
      <c r="O142" s="79"/>
      <c r="P142" s="79"/>
      <c r="Q142" s="79"/>
    </row>
    <row r="143" spans="1:17">
      <c r="A143" s="79"/>
      <c r="B143" s="79" t="s">
        <v>397</v>
      </c>
      <c r="C143" s="79">
        <f>(C139*1)+(C140*2)+(C141*3)</f>
        <v>0</v>
      </c>
      <c r="D143" s="79">
        <f>(D139*1)+(D140*2)+(D141*3)</f>
        <v>0</v>
      </c>
      <c r="E143" s="79">
        <f>(E139*1)+(E140*2)+(E141*3)</f>
        <v>0</v>
      </c>
      <c r="F143" s="79">
        <f>(F139*1)+(F140*2)+(F141*3)</f>
        <v>0</v>
      </c>
      <c r="G143" s="79"/>
      <c r="H143" s="79"/>
      <c r="I143" s="79" t="s">
        <v>398</v>
      </c>
      <c r="J143" s="79"/>
      <c r="K143" s="79"/>
      <c r="L143" s="79"/>
      <c r="M143" s="79"/>
      <c r="N143" s="79"/>
      <c r="O143" s="79"/>
      <c r="P143" s="79"/>
      <c r="Q143" s="79"/>
    </row>
    <row r="144" spans="1:17">
      <c r="A144" s="79"/>
      <c r="B144" s="617" t="s">
        <v>399</v>
      </c>
      <c r="C144" s="618" t="str">
        <f>IF(C142=0,"",C143/C142)</f>
        <v/>
      </c>
      <c r="D144" s="618" t="str">
        <f>IF(D142=0,"",D143/D142)</f>
        <v/>
      </c>
      <c r="E144" s="618" t="str">
        <f>IF(E142=0,"",E143/E142)</f>
        <v/>
      </c>
      <c r="F144" s="619" t="str">
        <f>IF(F142=0,"",F143/F142)</f>
        <v/>
      </c>
      <c r="G144" s="8">
        <f>COUNTIF($C144:$F144,"")</f>
        <v>4</v>
      </c>
      <c r="H144" s="8">
        <f>4-G144</f>
        <v>0</v>
      </c>
      <c r="I144" s="229" t="e">
        <f>SUM(C144:F144)/H144</f>
        <v>#DIV/0!</v>
      </c>
      <c r="J144" s="79"/>
      <c r="K144" s="79"/>
      <c r="L144" s="79"/>
      <c r="M144" s="79"/>
      <c r="N144" s="79"/>
      <c r="O144" s="79"/>
      <c r="P144" s="79"/>
      <c r="Q144" s="79"/>
    </row>
    <row r="145" spans="1:17">
      <c r="A145" s="79"/>
      <c r="B145" s="79"/>
      <c r="C145" s="79"/>
      <c r="D145" s="79"/>
      <c r="E145" s="79"/>
      <c r="F145" s="79"/>
      <c r="G145" s="79"/>
      <c r="H145" s="79"/>
      <c r="I145" s="79"/>
      <c r="J145" s="79"/>
      <c r="K145" s="79"/>
      <c r="L145" s="79"/>
      <c r="M145" s="79"/>
      <c r="N145" s="79"/>
      <c r="O145" s="79"/>
      <c r="P145" s="79"/>
      <c r="Q145" s="79"/>
    </row>
    <row r="146" spans="1:17">
      <c r="A146" s="79"/>
      <c r="B146" s="79"/>
      <c r="C146" s="79"/>
      <c r="D146" s="79"/>
      <c r="E146" s="79"/>
      <c r="F146" s="79"/>
      <c r="G146" s="79"/>
      <c r="H146" s="79"/>
      <c r="I146" s="79"/>
      <c r="J146" s="79"/>
      <c r="K146" s="79"/>
      <c r="L146" s="79"/>
      <c r="M146" s="79"/>
      <c r="N146" s="79"/>
      <c r="O146" s="79"/>
      <c r="P146" s="79"/>
      <c r="Q146" s="79"/>
    </row>
    <row r="147" spans="1:17">
      <c r="A147" s="79"/>
      <c r="B147" s="3">
        <f>'5. Module 1 Value'!V$8</f>
        <v>0</v>
      </c>
      <c r="C147" s="79" t="s">
        <v>220</v>
      </c>
      <c r="D147" s="79" t="s">
        <v>212</v>
      </c>
      <c r="E147" s="79" t="s">
        <v>227</v>
      </c>
      <c r="F147" s="79" t="s">
        <v>199</v>
      </c>
      <c r="G147" s="79"/>
      <c r="H147" s="79"/>
      <c r="I147" s="79"/>
      <c r="J147" s="79"/>
      <c r="K147" s="79"/>
      <c r="L147" s="79"/>
      <c r="M147" s="79"/>
      <c r="N147" s="79"/>
      <c r="O147" s="79"/>
      <c r="P147" s="79"/>
      <c r="Q147" s="79"/>
    </row>
    <row r="148" spans="1:17">
      <c r="A148" s="79"/>
      <c r="B148" s="79" t="s">
        <v>394</v>
      </c>
      <c r="C148" s="79">
        <f>COUNTIF('5. Module 1 Value'!$V$30:$V$36,"Low")</f>
        <v>0</v>
      </c>
      <c r="D148" s="79">
        <f>COUNTIF('5. Module 1 Value'!$V$20:$V$27,"Low")</f>
        <v>0</v>
      </c>
      <c r="E148" s="79">
        <f>COUNTIF('5. Module 1 Value'!$V$39:$V$42,"Low")</f>
        <v>0</v>
      </c>
      <c r="F148" s="79">
        <f>COUNTIF('5. Module 1 Value'!$V$10:$V$17,"Low")</f>
        <v>0</v>
      </c>
      <c r="G148" s="79"/>
      <c r="H148" s="79"/>
      <c r="I148" s="79"/>
      <c r="J148" s="79"/>
      <c r="K148" s="79"/>
      <c r="L148" s="79"/>
      <c r="M148" s="79"/>
      <c r="N148" s="79"/>
      <c r="O148" s="79"/>
      <c r="P148" s="79"/>
      <c r="Q148" s="79"/>
    </row>
    <row r="149" spans="1:17">
      <c r="A149" s="79"/>
      <c r="B149" s="79" t="s">
        <v>395</v>
      </c>
      <c r="C149" s="79">
        <f>COUNTIF('5. Module 1 Value'!$V$30:$V$36,"Medium")</f>
        <v>0</v>
      </c>
      <c r="D149" s="79">
        <f>COUNTIF('5. Module 1 Value'!$V$20:$V$27,"Medium")</f>
        <v>0</v>
      </c>
      <c r="E149" s="79">
        <f>COUNTIF('5. Module 1 Value'!$V$39:$V$42,"Medium")</f>
        <v>0</v>
      </c>
      <c r="F149" s="79">
        <f>COUNTIF('5. Module 1 Value'!$V$10:$V$17,"Medium")</f>
        <v>0</v>
      </c>
      <c r="G149" s="79"/>
      <c r="H149" s="79"/>
      <c r="I149" s="79"/>
      <c r="J149" s="79"/>
      <c r="K149" s="79"/>
      <c r="L149" s="79"/>
      <c r="M149" s="79"/>
      <c r="N149" s="79"/>
      <c r="O149" s="79"/>
      <c r="P149" s="79"/>
      <c r="Q149" s="79"/>
    </row>
    <row r="150" spans="1:17">
      <c r="A150" s="79"/>
      <c r="B150" s="79" t="s">
        <v>396</v>
      </c>
      <c r="C150" s="79">
        <f>COUNTIF('5. Module 1 Value'!$V$30:$V$36,"High")</f>
        <v>0</v>
      </c>
      <c r="D150" s="79">
        <f>COUNTIF('5. Module 1 Value'!$V$20:$V$27,"High")</f>
        <v>0</v>
      </c>
      <c r="E150" s="79">
        <f>COUNTIF('5. Module 1 Value'!$V$39:$V$42,"High")</f>
        <v>0</v>
      </c>
      <c r="F150" s="79">
        <f>COUNTIF('5. Module 1 Value'!$V$10:$V$17,"High")</f>
        <v>0</v>
      </c>
      <c r="G150" s="79"/>
      <c r="H150" s="79"/>
      <c r="I150" s="79"/>
      <c r="J150" s="79"/>
      <c r="K150" s="79"/>
      <c r="L150" s="79"/>
      <c r="M150" s="79"/>
      <c r="N150" s="79"/>
      <c r="O150" s="79"/>
      <c r="P150" s="79"/>
      <c r="Q150" s="79"/>
    </row>
    <row r="151" spans="1:17">
      <c r="A151" s="79"/>
      <c r="B151" s="3" t="s">
        <v>237</v>
      </c>
      <c r="C151" s="3">
        <f>SUM(C148:C150)</f>
        <v>0</v>
      </c>
      <c r="D151" s="3">
        <f>SUM(D148:D150)</f>
        <v>0</v>
      </c>
      <c r="E151" s="3">
        <f>SUM(E148:E150)</f>
        <v>0</v>
      </c>
      <c r="F151" s="3">
        <f>SUM(F148:F150)</f>
        <v>0</v>
      </c>
      <c r="G151" s="79"/>
      <c r="H151" s="79"/>
      <c r="I151" s="79"/>
      <c r="J151" s="79"/>
      <c r="K151" s="79"/>
      <c r="L151" s="79"/>
      <c r="M151" s="79"/>
      <c r="N151" s="79"/>
      <c r="O151" s="79"/>
      <c r="P151" s="79"/>
      <c r="Q151" s="79"/>
    </row>
    <row r="152" spans="1:17">
      <c r="A152" s="79"/>
      <c r="B152" s="79" t="s">
        <v>397</v>
      </c>
      <c r="C152" s="79">
        <f>(C148*1)+(C149*2)+(C150*3)</f>
        <v>0</v>
      </c>
      <c r="D152" s="79">
        <f>(D148*1)+(D149*2)+(D150*3)</f>
        <v>0</v>
      </c>
      <c r="E152" s="79">
        <f>(E148*1)+(E149*2)+(E150*3)</f>
        <v>0</v>
      </c>
      <c r="F152" s="79">
        <f>(F148*1)+(F149*2)+(F150*3)</f>
        <v>0</v>
      </c>
      <c r="G152" s="79"/>
      <c r="H152" s="79"/>
      <c r="I152" s="79" t="s">
        <v>398</v>
      </c>
      <c r="J152" s="79"/>
      <c r="K152" s="79"/>
      <c r="L152" s="79"/>
      <c r="M152" s="79"/>
      <c r="N152" s="79"/>
      <c r="O152" s="79"/>
      <c r="P152" s="79"/>
      <c r="Q152" s="79"/>
    </row>
    <row r="153" spans="1:17">
      <c r="A153" s="79"/>
      <c r="B153" s="617" t="s">
        <v>399</v>
      </c>
      <c r="C153" s="618" t="str">
        <f>IF(C151=0,"",C152/C151)</f>
        <v/>
      </c>
      <c r="D153" s="618" t="str">
        <f>IF(D151=0,"",D152/D151)</f>
        <v/>
      </c>
      <c r="E153" s="618" t="str">
        <f>IF(E151=0,"",E152/E151)</f>
        <v/>
      </c>
      <c r="F153" s="619" t="str">
        <f>IF(F151=0,"",F152/F151)</f>
        <v/>
      </c>
      <c r="G153" s="8">
        <f>COUNTIF($C153:$F153,"")</f>
        <v>4</v>
      </c>
      <c r="H153" s="8">
        <f>4-G153</f>
        <v>0</v>
      </c>
      <c r="I153" s="229" t="e">
        <f>SUM(C153:F153)/H153</f>
        <v>#DIV/0!</v>
      </c>
      <c r="J153" s="79"/>
      <c r="K153" s="79"/>
      <c r="L153" s="79"/>
      <c r="M153" s="79"/>
      <c r="N153" s="79"/>
      <c r="O153" s="79"/>
      <c r="P153" s="79"/>
      <c r="Q153" s="79"/>
    </row>
    <row r="154" spans="1:17">
      <c r="A154" s="79"/>
      <c r="B154" s="79"/>
      <c r="C154" s="79"/>
      <c r="D154" s="79"/>
      <c r="E154" s="79"/>
      <c r="F154" s="79"/>
      <c r="G154" s="79"/>
      <c r="H154" s="79"/>
      <c r="I154" s="79"/>
      <c r="J154" s="79"/>
      <c r="K154" s="79"/>
      <c r="L154" s="79"/>
      <c r="M154" s="79"/>
      <c r="N154" s="79"/>
      <c r="O154" s="79"/>
      <c r="P154" s="79"/>
      <c r="Q154" s="79"/>
    </row>
    <row r="155" spans="1:17">
      <c r="A155" s="79"/>
      <c r="B155" s="79"/>
      <c r="C155" s="79"/>
      <c r="D155" s="79"/>
      <c r="E155" s="79"/>
      <c r="F155" s="79"/>
      <c r="G155" s="79"/>
      <c r="H155" s="79"/>
      <c r="I155" s="79"/>
      <c r="J155" s="79"/>
      <c r="K155" s="79"/>
      <c r="L155" s="79"/>
      <c r="M155" s="79"/>
      <c r="N155" s="79"/>
      <c r="O155" s="79"/>
      <c r="P155" s="79"/>
      <c r="Q155" s="79"/>
    </row>
    <row r="156" spans="1:17">
      <c r="A156" s="79"/>
      <c r="B156" s="3">
        <f>'5. Module 1 Value'!W$8</f>
        <v>0</v>
      </c>
      <c r="C156" s="79" t="s">
        <v>220</v>
      </c>
      <c r="D156" s="79" t="s">
        <v>212</v>
      </c>
      <c r="E156" s="79" t="s">
        <v>227</v>
      </c>
      <c r="F156" s="79" t="s">
        <v>199</v>
      </c>
      <c r="G156" s="79"/>
      <c r="H156" s="79"/>
      <c r="I156" s="79"/>
      <c r="J156" s="79"/>
      <c r="K156" s="79"/>
      <c r="L156" s="79"/>
      <c r="M156" s="79"/>
      <c r="N156" s="79"/>
      <c r="O156" s="79"/>
      <c r="P156" s="79"/>
      <c r="Q156" s="79"/>
    </row>
    <row r="157" spans="1:17">
      <c r="A157" s="79"/>
      <c r="B157" s="79" t="s">
        <v>394</v>
      </c>
      <c r="C157" s="79">
        <f>COUNTIF('5. Module 1 Value'!$W$30:$W$36,"Low")</f>
        <v>0</v>
      </c>
      <c r="D157" s="79">
        <f>COUNTIF('5. Module 1 Value'!$W$20:$W$27,"Low")</f>
        <v>0</v>
      </c>
      <c r="E157" s="79">
        <f>COUNTIF('5. Module 1 Value'!$W$39:$W$42,"Low")</f>
        <v>0</v>
      </c>
      <c r="F157" s="79">
        <f>COUNTIF('5. Module 1 Value'!$W$10:$W$17,"Low")</f>
        <v>0</v>
      </c>
      <c r="G157" s="79"/>
      <c r="H157" s="79"/>
      <c r="I157" s="79"/>
      <c r="J157" s="79"/>
      <c r="K157" s="79"/>
      <c r="L157" s="79"/>
      <c r="M157" s="79"/>
      <c r="N157" s="79"/>
      <c r="O157" s="79"/>
      <c r="P157" s="79"/>
      <c r="Q157" s="79"/>
    </row>
    <row r="158" spans="1:17">
      <c r="A158" s="79"/>
      <c r="B158" s="79" t="s">
        <v>395</v>
      </c>
      <c r="C158" s="79">
        <f>COUNTIF('5. Module 1 Value'!$W$30:$W$36,"Medium")</f>
        <v>0</v>
      </c>
      <c r="D158" s="79">
        <f>COUNTIF('5. Module 1 Value'!$W$20:$W$27,"Medium")</f>
        <v>0</v>
      </c>
      <c r="E158" s="79">
        <f>COUNTIF('5. Module 1 Value'!$W$39:$W$42,"Medium")</f>
        <v>0</v>
      </c>
      <c r="F158" s="79">
        <f>COUNTIF('5. Module 1 Value'!$W$10:$W$17,"Medium")</f>
        <v>0</v>
      </c>
      <c r="G158" s="79"/>
      <c r="H158" s="79"/>
      <c r="I158" s="79"/>
      <c r="J158" s="79"/>
      <c r="K158" s="79"/>
      <c r="L158" s="79"/>
      <c r="M158" s="79"/>
      <c r="N158" s="79"/>
      <c r="O158" s="79"/>
      <c r="P158" s="79"/>
      <c r="Q158" s="79"/>
    </row>
    <row r="159" spans="1:17">
      <c r="A159" s="79"/>
      <c r="B159" s="79" t="s">
        <v>396</v>
      </c>
      <c r="C159" s="79">
        <f>COUNTIF('5. Module 1 Value'!$W$30:$W$36,"High")</f>
        <v>0</v>
      </c>
      <c r="D159" s="79">
        <f>COUNTIF('5. Module 1 Value'!$W$20:$W$27,"High")</f>
        <v>0</v>
      </c>
      <c r="E159" s="79">
        <f>COUNTIF('5. Module 1 Value'!$W$39:$W$42,"High")</f>
        <v>0</v>
      </c>
      <c r="F159" s="79">
        <f>COUNTIF('5. Module 1 Value'!$W$10:$W$17,"High")</f>
        <v>0</v>
      </c>
      <c r="G159" s="79"/>
      <c r="H159" s="79"/>
      <c r="I159" s="79"/>
      <c r="J159" s="79"/>
      <c r="K159" s="79"/>
      <c r="L159" s="79"/>
      <c r="M159" s="79"/>
      <c r="N159" s="79"/>
      <c r="O159" s="79"/>
      <c r="P159" s="79"/>
      <c r="Q159" s="79"/>
    </row>
    <row r="160" spans="1:17">
      <c r="A160" s="79"/>
      <c r="B160" s="3" t="s">
        <v>237</v>
      </c>
      <c r="C160" s="3">
        <f>SUM(C157:C159)</f>
        <v>0</v>
      </c>
      <c r="D160" s="3">
        <f>SUM(D157:D159)</f>
        <v>0</v>
      </c>
      <c r="E160" s="3">
        <f>SUM(E157:E159)</f>
        <v>0</v>
      </c>
      <c r="F160" s="3">
        <f>SUM(F157:F159)</f>
        <v>0</v>
      </c>
      <c r="G160" s="79"/>
      <c r="H160" s="79"/>
      <c r="I160" s="79"/>
      <c r="J160" s="79"/>
      <c r="K160" s="79"/>
      <c r="L160" s="79"/>
      <c r="M160" s="79"/>
      <c r="N160" s="79"/>
      <c r="O160" s="79"/>
      <c r="P160" s="79"/>
      <c r="Q160" s="79"/>
    </row>
    <row r="161" spans="1:17">
      <c r="A161" s="79"/>
      <c r="B161" s="79" t="s">
        <v>397</v>
      </c>
      <c r="C161" s="79">
        <f>(C157*1)+(C158*2)+(C159*3)</f>
        <v>0</v>
      </c>
      <c r="D161" s="79">
        <f>(D157*1)+(D158*2)+(D159*3)</f>
        <v>0</v>
      </c>
      <c r="E161" s="79">
        <f>(E157*1)+(E158*2)+(E159*3)</f>
        <v>0</v>
      </c>
      <c r="F161" s="79">
        <f>(F157*1)+(F158*2)+(F159*3)</f>
        <v>0</v>
      </c>
      <c r="G161" s="79"/>
      <c r="H161" s="79"/>
      <c r="I161" s="79" t="s">
        <v>398</v>
      </c>
      <c r="J161" s="79"/>
      <c r="K161" s="79"/>
      <c r="L161" s="79"/>
      <c r="M161" s="79"/>
      <c r="N161" s="79"/>
      <c r="O161" s="79"/>
      <c r="P161" s="79"/>
      <c r="Q161" s="79"/>
    </row>
    <row r="162" spans="1:17">
      <c r="A162" s="79"/>
      <c r="B162" s="617" t="s">
        <v>399</v>
      </c>
      <c r="C162" s="618" t="str">
        <f>IF(C160=0,"",C161/C160)</f>
        <v/>
      </c>
      <c r="D162" s="618" t="str">
        <f>IF(D160=0,"",D161/D160)</f>
        <v/>
      </c>
      <c r="E162" s="618" t="str">
        <f>IF(E160=0,"",E161/E160)</f>
        <v/>
      </c>
      <c r="F162" s="619" t="str">
        <f>IF(F160=0,"",F161/F160)</f>
        <v/>
      </c>
      <c r="G162" s="8">
        <f>COUNTIF($C162:$F162,"")</f>
        <v>4</v>
      </c>
      <c r="H162" s="8">
        <f>4-G162</f>
        <v>0</v>
      </c>
      <c r="I162" s="229" t="e">
        <f>SUM(C162:F162)/H162</f>
        <v>#DIV/0!</v>
      </c>
      <c r="J162" s="79"/>
      <c r="K162" s="79"/>
      <c r="L162" s="79"/>
      <c r="M162" s="79"/>
      <c r="N162" s="79"/>
      <c r="O162" s="79"/>
      <c r="P162" s="79"/>
      <c r="Q162" s="79"/>
    </row>
    <row r="163" spans="1:17">
      <c r="A163" s="79"/>
      <c r="B163" s="79"/>
      <c r="C163" s="79"/>
      <c r="D163" s="79"/>
      <c r="E163" s="79"/>
      <c r="F163" s="79"/>
      <c r="G163" s="79"/>
      <c r="H163" s="79"/>
      <c r="I163" s="79"/>
      <c r="J163" s="79"/>
      <c r="K163" s="79"/>
      <c r="L163" s="79"/>
      <c r="M163" s="79"/>
      <c r="N163" s="79"/>
      <c r="O163" s="79"/>
      <c r="P163" s="79"/>
      <c r="Q163" s="79"/>
    </row>
    <row r="164" spans="1:17">
      <c r="A164" s="79"/>
      <c r="B164" s="79"/>
      <c r="C164" s="79"/>
      <c r="D164" s="79"/>
      <c r="E164" s="79"/>
      <c r="F164" s="79"/>
      <c r="G164" s="79"/>
      <c r="H164" s="79"/>
      <c r="I164" s="79"/>
      <c r="J164" s="79"/>
      <c r="K164" s="79"/>
      <c r="L164" s="79"/>
      <c r="M164" s="79"/>
      <c r="N164" s="79"/>
      <c r="O164" s="79"/>
      <c r="P164" s="79"/>
      <c r="Q164" s="79"/>
    </row>
    <row r="165" spans="1:17">
      <c r="A165" s="79"/>
      <c r="B165" s="3">
        <f>'5. Module 1 Value'!X$8</f>
        <v>0</v>
      </c>
      <c r="C165" s="79" t="s">
        <v>220</v>
      </c>
      <c r="D165" s="79" t="s">
        <v>212</v>
      </c>
      <c r="E165" s="79" t="s">
        <v>227</v>
      </c>
      <c r="F165" s="79" t="s">
        <v>199</v>
      </c>
      <c r="G165" s="79"/>
      <c r="H165" s="79"/>
      <c r="I165" s="79"/>
      <c r="J165" s="79"/>
      <c r="K165" s="79"/>
      <c r="L165" s="79"/>
      <c r="M165" s="79"/>
      <c r="N165" s="79"/>
      <c r="O165" s="79"/>
      <c r="P165" s="79"/>
      <c r="Q165" s="79"/>
    </row>
    <row r="166" spans="1:17">
      <c r="A166" s="79"/>
      <c r="B166" s="79" t="s">
        <v>394</v>
      </c>
      <c r="C166" s="79">
        <f>COUNTIF('5. Module 1 Value'!$X$30:$X$36,"Low")</f>
        <v>0</v>
      </c>
      <c r="D166" s="79">
        <f>COUNTIF('5. Module 1 Value'!$X$20:$X$27,"Low")</f>
        <v>0</v>
      </c>
      <c r="E166" s="79">
        <f>COUNTIF('5. Module 1 Value'!$X$39:$X$42,"Low")</f>
        <v>0</v>
      </c>
      <c r="F166" s="79">
        <f>COUNTIF('5. Module 1 Value'!$X$10:$X$17,"Low")</f>
        <v>0</v>
      </c>
      <c r="G166" s="79"/>
      <c r="H166" s="79"/>
      <c r="I166" s="79"/>
      <c r="J166" s="79"/>
      <c r="K166" s="79"/>
      <c r="L166" s="79"/>
      <c r="M166" s="79"/>
      <c r="N166" s="79"/>
      <c r="O166" s="79"/>
      <c r="P166" s="79"/>
      <c r="Q166" s="79"/>
    </row>
    <row r="167" spans="1:17">
      <c r="A167" s="79"/>
      <c r="B167" s="79" t="s">
        <v>395</v>
      </c>
      <c r="C167" s="79">
        <f>COUNTIF('5. Module 1 Value'!$X$30:$X$36,"Medium")</f>
        <v>0</v>
      </c>
      <c r="D167" s="79">
        <f>COUNTIF('5. Module 1 Value'!$X$20:$X$27,"Medium")</f>
        <v>0</v>
      </c>
      <c r="E167" s="79">
        <f>COUNTIF('5. Module 1 Value'!$X$39:$X$42,"Medium")</f>
        <v>0</v>
      </c>
      <c r="F167" s="79">
        <f>COUNTIF('5. Module 1 Value'!$X$10:$X$17,"Medium")</f>
        <v>0</v>
      </c>
      <c r="G167" s="79"/>
      <c r="H167" s="79"/>
      <c r="I167" s="79"/>
      <c r="J167" s="79"/>
      <c r="K167" s="79"/>
      <c r="L167" s="79"/>
      <c r="M167" s="79"/>
      <c r="N167" s="79"/>
      <c r="O167" s="79"/>
      <c r="P167" s="79"/>
      <c r="Q167" s="79"/>
    </row>
    <row r="168" spans="1:17">
      <c r="A168" s="79"/>
      <c r="B168" s="79" t="s">
        <v>396</v>
      </c>
      <c r="C168" s="79">
        <f>COUNTIF('5. Module 1 Value'!$X$30:$X$36,"High")</f>
        <v>0</v>
      </c>
      <c r="D168" s="79">
        <f>COUNTIF('5. Module 1 Value'!$X$20:$X$27,"High")</f>
        <v>0</v>
      </c>
      <c r="E168" s="79">
        <f>COUNTIF('5. Module 1 Value'!$X$39:$X$42,"High")</f>
        <v>0</v>
      </c>
      <c r="F168" s="79">
        <f>COUNTIF('5. Module 1 Value'!$X$10:$X$17,"High")</f>
        <v>0</v>
      </c>
      <c r="G168" s="79"/>
      <c r="H168" s="79"/>
      <c r="I168" s="79"/>
      <c r="J168" s="79"/>
      <c r="K168" s="79"/>
      <c r="L168" s="79"/>
      <c r="M168" s="79"/>
      <c r="N168" s="79"/>
      <c r="O168" s="79"/>
      <c r="P168" s="79"/>
      <c r="Q168" s="79"/>
    </row>
    <row r="169" spans="1:17">
      <c r="A169" s="79"/>
      <c r="B169" s="3" t="s">
        <v>237</v>
      </c>
      <c r="C169" s="3">
        <f>SUM(C166:C168)</f>
        <v>0</v>
      </c>
      <c r="D169" s="3">
        <f>SUM(D166:D168)</f>
        <v>0</v>
      </c>
      <c r="E169" s="3">
        <f>SUM(E166:E168)</f>
        <v>0</v>
      </c>
      <c r="F169" s="3">
        <f>SUM(F166:F168)</f>
        <v>0</v>
      </c>
      <c r="G169" s="79"/>
      <c r="H169" s="79"/>
      <c r="I169" s="79"/>
      <c r="J169" s="79"/>
      <c r="K169" s="79"/>
      <c r="L169" s="79"/>
      <c r="M169" s="79"/>
      <c r="N169" s="79"/>
      <c r="O169" s="79"/>
      <c r="P169" s="79"/>
      <c r="Q169" s="79"/>
    </row>
    <row r="170" spans="1:17">
      <c r="A170" s="79"/>
      <c r="B170" s="79" t="s">
        <v>397</v>
      </c>
      <c r="C170" s="79">
        <f>(C166*1)+(C167*2)+(C168*3)</f>
        <v>0</v>
      </c>
      <c r="D170" s="79">
        <f>(D166*1)+(D167*2)+(D168*3)</f>
        <v>0</v>
      </c>
      <c r="E170" s="79">
        <f>(E166*1)+(E167*2)+(E168*3)</f>
        <v>0</v>
      </c>
      <c r="F170" s="79">
        <f>(F166*1)+(F167*2)+(F168*3)</f>
        <v>0</v>
      </c>
      <c r="G170" s="79"/>
      <c r="H170" s="79"/>
      <c r="I170" s="79" t="s">
        <v>398</v>
      </c>
      <c r="J170" s="79"/>
      <c r="K170" s="79"/>
      <c r="L170" s="79"/>
      <c r="M170" s="79"/>
      <c r="N170" s="79"/>
      <c r="O170" s="79"/>
      <c r="P170" s="79"/>
      <c r="Q170" s="79"/>
    </row>
    <row r="171" spans="1:17">
      <c r="A171" s="79"/>
      <c r="B171" s="617" t="s">
        <v>399</v>
      </c>
      <c r="C171" s="618" t="str">
        <f>IF(C169=0,"",C170/C169)</f>
        <v/>
      </c>
      <c r="D171" s="618" t="str">
        <f>IF(D169=0,"",D170/D169)</f>
        <v/>
      </c>
      <c r="E171" s="618" t="str">
        <f>IF(E169=0,"",E170/E169)</f>
        <v/>
      </c>
      <c r="F171" s="619" t="str">
        <f>IF(F169=0,"",F170/F169)</f>
        <v/>
      </c>
      <c r="G171" s="8">
        <f>COUNTIF($C171:$F171,"")</f>
        <v>4</v>
      </c>
      <c r="H171" s="8">
        <f>4-G171</f>
        <v>0</v>
      </c>
      <c r="I171" s="229" t="e">
        <f>SUM(C171:F171)/H171</f>
        <v>#DIV/0!</v>
      </c>
      <c r="J171" s="79"/>
      <c r="K171" s="79"/>
      <c r="L171" s="79"/>
      <c r="M171" s="79"/>
      <c r="N171" s="79"/>
      <c r="O171" s="79"/>
      <c r="P171" s="79"/>
      <c r="Q171" s="79"/>
    </row>
    <row r="172" spans="1:17">
      <c r="A172" s="79"/>
      <c r="B172" s="79"/>
      <c r="C172" s="79"/>
      <c r="D172" s="79"/>
      <c r="E172" s="79"/>
      <c r="F172" s="79"/>
      <c r="G172" s="79"/>
      <c r="H172" s="79"/>
      <c r="I172" s="79"/>
      <c r="J172" s="79"/>
      <c r="K172" s="79"/>
      <c r="L172" s="79"/>
      <c r="M172" s="79"/>
      <c r="N172" s="79"/>
      <c r="O172" s="79"/>
      <c r="P172" s="79"/>
      <c r="Q172" s="79"/>
    </row>
    <row r="173" spans="1:17">
      <c r="A173" s="79"/>
      <c r="B173" s="79"/>
      <c r="C173" s="79"/>
      <c r="D173" s="79"/>
      <c r="E173" s="79"/>
      <c r="F173" s="79"/>
      <c r="G173" s="79"/>
      <c r="H173" s="79"/>
      <c r="I173" s="79"/>
      <c r="J173" s="79"/>
      <c r="K173" s="79"/>
      <c r="L173" s="79"/>
      <c r="M173" s="79"/>
      <c r="N173" s="79"/>
      <c r="O173" s="79"/>
      <c r="P173" s="79"/>
      <c r="Q173" s="79"/>
    </row>
    <row r="174" spans="1:17">
      <c r="A174" s="79"/>
      <c r="B174" s="3">
        <f>'5. Module 1 Value'!Y$8</f>
        <v>0</v>
      </c>
      <c r="C174" s="79" t="s">
        <v>220</v>
      </c>
      <c r="D174" s="79" t="s">
        <v>212</v>
      </c>
      <c r="E174" s="79" t="s">
        <v>227</v>
      </c>
      <c r="F174" s="79" t="s">
        <v>199</v>
      </c>
      <c r="G174" s="79"/>
      <c r="H174" s="79"/>
      <c r="I174" s="79"/>
      <c r="J174" s="79"/>
      <c r="K174" s="79"/>
      <c r="L174" s="79"/>
      <c r="M174" s="79"/>
      <c r="N174" s="79"/>
      <c r="O174" s="79"/>
      <c r="P174" s="79"/>
      <c r="Q174" s="79"/>
    </row>
    <row r="175" spans="1:17">
      <c r="A175" s="79"/>
      <c r="B175" s="79" t="s">
        <v>394</v>
      </c>
      <c r="C175" s="79">
        <f>COUNTIF('5. Module 1 Value'!$Y$30:$Y$36,"Low")</f>
        <v>0</v>
      </c>
      <c r="D175" s="79">
        <f>COUNTIF('5. Module 1 Value'!$Y$20:$Y$27,"Low")</f>
        <v>0</v>
      </c>
      <c r="E175" s="79">
        <f>COUNTIF('5. Module 1 Value'!$Y$39:$Y$42,"Low")</f>
        <v>0</v>
      </c>
      <c r="F175" s="79">
        <f>COUNTIF('5. Module 1 Value'!$Y$10:$Y$17,"Low")</f>
        <v>0</v>
      </c>
      <c r="G175" s="79"/>
      <c r="H175" s="79"/>
      <c r="I175" s="79"/>
      <c r="J175" s="79"/>
      <c r="K175" s="79"/>
      <c r="L175" s="79"/>
      <c r="M175" s="79"/>
      <c r="N175" s="79"/>
      <c r="O175" s="79"/>
      <c r="P175" s="79"/>
      <c r="Q175" s="79"/>
    </row>
    <row r="176" spans="1:17">
      <c r="A176" s="79"/>
      <c r="B176" s="79" t="s">
        <v>395</v>
      </c>
      <c r="C176" s="79">
        <f>COUNTIF('5. Module 1 Value'!$Y$30:$Y$36,"Medium")</f>
        <v>0</v>
      </c>
      <c r="D176" s="79">
        <f>COUNTIF('5. Module 1 Value'!$Y$20:$Y$27,"Medium")</f>
        <v>0</v>
      </c>
      <c r="E176" s="79">
        <f>COUNTIF('5. Module 1 Value'!$Y$39:$Y$42,"Medium")</f>
        <v>0</v>
      </c>
      <c r="F176" s="79">
        <f>COUNTIF('5. Module 1 Value'!$Y$10:$Y$17,"Medium")</f>
        <v>0</v>
      </c>
      <c r="G176" s="79"/>
      <c r="H176" s="79"/>
      <c r="I176" s="79"/>
      <c r="J176" s="79"/>
      <c r="K176" s="79"/>
      <c r="L176" s="79"/>
      <c r="M176" s="79"/>
      <c r="N176" s="79"/>
      <c r="O176" s="79"/>
      <c r="P176" s="79"/>
      <c r="Q176" s="79"/>
    </row>
    <row r="177" spans="1:17">
      <c r="A177" s="79"/>
      <c r="B177" s="79" t="s">
        <v>396</v>
      </c>
      <c r="C177" s="79">
        <f>COUNTIF('5. Module 1 Value'!$Y$30:$Y$36,"High")</f>
        <v>0</v>
      </c>
      <c r="D177" s="79">
        <f>COUNTIF('5. Module 1 Value'!$Y$20:$Y$27,"High")</f>
        <v>0</v>
      </c>
      <c r="E177" s="79">
        <f>COUNTIF('5. Module 1 Value'!$Y$39:$Y$42,"High")</f>
        <v>0</v>
      </c>
      <c r="F177" s="79">
        <f>COUNTIF('5. Module 1 Value'!$Y$10:$Y$17,"High")</f>
        <v>0</v>
      </c>
      <c r="G177" s="79"/>
      <c r="H177" s="79"/>
      <c r="I177" s="79"/>
      <c r="J177" s="79"/>
      <c r="K177" s="79"/>
      <c r="L177" s="79"/>
      <c r="M177" s="79"/>
      <c r="N177" s="79"/>
      <c r="O177" s="79"/>
      <c r="P177" s="79"/>
      <c r="Q177" s="79"/>
    </row>
    <row r="178" spans="1:17">
      <c r="A178" s="79"/>
      <c r="B178" s="3" t="s">
        <v>237</v>
      </c>
      <c r="C178" s="3">
        <f>SUM(C175:C177)</f>
        <v>0</v>
      </c>
      <c r="D178" s="3">
        <f>SUM(D175:D177)</f>
        <v>0</v>
      </c>
      <c r="E178" s="3">
        <f>SUM(E175:E177)</f>
        <v>0</v>
      </c>
      <c r="F178" s="3">
        <f>SUM(F175:F177)</f>
        <v>0</v>
      </c>
      <c r="G178" s="79"/>
      <c r="H178" s="79"/>
      <c r="I178" s="79"/>
      <c r="J178" s="79"/>
      <c r="K178" s="79"/>
      <c r="L178" s="79"/>
      <c r="M178" s="79"/>
      <c r="N178" s="79"/>
      <c r="O178" s="79"/>
      <c r="P178" s="79"/>
      <c r="Q178" s="79"/>
    </row>
    <row r="179" spans="1:17">
      <c r="A179" s="79"/>
      <c r="B179" s="79" t="s">
        <v>397</v>
      </c>
      <c r="C179" s="79">
        <f>(C175*1)+(C176*2)+(C177*3)</f>
        <v>0</v>
      </c>
      <c r="D179" s="79">
        <f>(D175*1)+(D176*2)+(D177*3)</f>
        <v>0</v>
      </c>
      <c r="E179" s="79">
        <f>(E175*1)+(E176*2)+(E177*3)</f>
        <v>0</v>
      </c>
      <c r="F179" s="79">
        <f>(F175*1)+(F176*2)+(F177*3)</f>
        <v>0</v>
      </c>
      <c r="G179" s="79"/>
      <c r="H179" s="79"/>
      <c r="I179" s="79" t="s">
        <v>398</v>
      </c>
      <c r="J179" s="79"/>
      <c r="K179" s="79"/>
      <c r="L179" s="79"/>
      <c r="M179" s="79"/>
      <c r="N179" s="79"/>
      <c r="O179" s="79"/>
      <c r="P179" s="79"/>
      <c r="Q179" s="79"/>
    </row>
    <row r="180" spans="1:17">
      <c r="A180" s="79"/>
      <c r="B180" s="617" t="s">
        <v>399</v>
      </c>
      <c r="C180" s="618" t="str">
        <f>IF(C178=0,"",C179/C178)</f>
        <v/>
      </c>
      <c r="D180" s="618" t="str">
        <f>IF(D178=0,"",D179/D178)</f>
        <v/>
      </c>
      <c r="E180" s="618" t="str">
        <f>IF(E178=0,"",E179/E178)</f>
        <v/>
      </c>
      <c r="F180" s="619" t="str">
        <f>IF(F178=0,"",F179/F178)</f>
        <v/>
      </c>
      <c r="G180" s="8">
        <f>COUNTIF($C180:$F180,"")</f>
        <v>4</v>
      </c>
      <c r="H180" s="8">
        <f>4-G180</f>
        <v>0</v>
      </c>
      <c r="I180" s="229" t="e">
        <f>SUM(C180:F180)/H180</f>
        <v>#DIV/0!</v>
      </c>
      <c r="J180" s="79"/>
      <c r="K180" s="79"/>
      <c r="L180" s="79"/>
      <c r="M180" s="79"/>
      <c r="N180" s="79"/>
      <c r="O180" s="79"/>
      <c r="P180" s="79"/>
      <c r="Q180" s="79"/>
    </row>
    <row r="181" spans="1:17">
      <c r="A181" s="79"/>
      <c r="B181" s="79"/>
      <c r="C181" s="79"/>
      <c r="D181" s="79"/>
      <c r="E181" s="79"/>
      <c r="F181" s="79"/>
      <c r="G181" s="79"/>
      <c r="H181" s="79"/>
      <c r="I181" s="79"/>
      <c r="J181" s="79"/>
      <c r="K181" s="79"/>
      <c r="L181" s="79"/>
      <c r="M181" s="79"/>
      <c r="N181" s="79"/>
      <c r="O181" s="79"/>
      <c r="P181" s="79"/>
      <c r="Q181" s="79"/>
    </row>
    <row r="182" spans="1:17">
      <c r="A182" s="79"/>
      <c r="B182" s="79"/>
      <c r="C182" s="79"/>
      <c r="D182" s="79"/>
      <c r="E182" s="79"/>
      <c r="F182" s="79"/>
      <c r="G182" s="79"/>
      <c r="H182" s="79"/>
      <c r="I182" s="79"/>
      <c r="J182" s="79"/>
      <c r="K182" s="79"/>
      <c r="L182" s="79"/>
      <c r="M182" s="79"/>
      <c r="N182" s="79"/>
      <c r="O182" s="79"/>
      <c r="P182" s="79"/>
      <c r="Q182" s="79"/>
    </row>
    <row r="183" spans="1:17">
      <c r="A183" s="79"/>
      <c r="B183" s="79"/>
      <c r="C183" s="79"/>
      <c r="D183" s="79"/>
      <c r="E183" s="79"/>
      <c r="F183" s="79"/>
      <c r="G183" s="79"/>
      <c r="H183" s="79"/>
      <c r="I183" s="79"/>
      <c r="J183" s="79"/>
      <c r="K183" s="79"/>
      <c r="L183" s="79"/>
      <c r="M183" s="79"/>
      <c r="N183" s="79"/>
      <c r="O183" s="79"/>
      <c r="P183" s="79"/>
      <c r="Q183" s="79"/>
    </row>
    <row r="184" spans="1:17">
      <c r="A184" s="79"/>
      <c r="B184" s="79"/>
      <c r="C184" s="79"/>
      <c r="D184" s="79"/>
      <c r="E184" s="79"/>
      <c r="F184" s="79"/>
      <c r="G184" s="79"/>
      <c r="H184" s="79"/>
      <c r="I184" s="79"/>
      <c r="J184" s="79"/>
      <c r="K184" s="79"/>
      <c r="L184" s="79"/>
      <c r="M184" s="79"/>
      <c r="N184" s="79"/>
      <c r="O184" s="79"/>
      <c r="P184" s="79"/>
      <c r="Q184" s="79"/>
    </row>
    <row r="185" spans="1:17">
      <c r="A185" s="79"/>
      <c r="B185" s="79"/>
      <c r="C185" s="79"/>
      <c r="D185" s="79"/>
      <c r="E185" s="79"/>
      <c r="F185" s="79"/>
      <c r="G185" s="79"/>
      <c r="H185" s="79"/>
      <c r="I185" s="79"/>
      <c r="J185" s="79"/>
      <c r="K185" s="79"/>
      <c r="L185" s="79"/>
      <c r="M185" s="79"/>
      <c r="N185" s="79"/>
      <c r="O185" s="79"/>
      <c r="P185" s="79"/>
      <c r="Q185" s="79"/>
    </row>
    <row r="186" spans="1:17">
      <c r="A186" s="79"/>
      <c r="B186" s="79"/>
      <c r="C186" s="79"/>
      <c r="D186" s="79"/>
      <c r="E186" s="79"/>
      <c r="F186" s="79"/>
      <c r="G186" s="79"/>
      <c r="H186" s="79"/>
      <c r="I186" s="79"/>
      <c r="J186" s="79"/>
      <c r="K186" s="79"/>
      <c r="L186" s="79"/>
      <c r="M186" s="79"/>
      <c r="N186" s="79"/>
      <c r="O186" s="79"/>
      <c r="P186" s="79"/>
      <c r="Q186" s="79"/>
    </row>
    <row r="187" spans="1:17">
      <c r="A187" s="79"/>
      <c r="B187" s="79"/>
      <c r="C187" s="79"/>
      <c r="D187" s="79"/>
      <c r="E187" s="79"/>
      <c r="F187" s="79"/>
      <c r="G187" s="79"/>
      <c r="H187" s="79"/>
      <c r="I187" s="79"/>
      <c r="J187" s="79"/>
      <c r="K187" s="79"/>
      <c r="L187" s="79"/>
      <c r="M187" s="79"/>
      <c r="N187" s="79"/>
      <c r="O187" s="79"/>
      <c r="P187" s="79"/>
      <c r="Q187" s="79"/>
    </row>
  </sheetData>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dimension ref="A1:R42"/>
  <sheetViews>
    <sheetView zoomScaleNormal="100" workbookViewId="0" xr3:uid="{274F5AE0-5452-572F-8038-C13FFDA59D49}">
      <selection activeCell="J37" sqref="J37:K40"/>
    </sheetView>
  </sheetViews>
  <sheetFormatPr defaultRowHeight="12.75"/>
  <cols>
    <col min="1" max="1" width="2.85546875" customWidth="1"/>
  </cols>
  <sheetData>
    <row r="1" spans="1:18" ht="15" customHeight="1">
      <c r="A1" s="79"/>
      <c r="B1" s="79"/>
      <c r="C1" s="79"/>
      <c r="D1" s="79"/>
      <c r="E1" s="79"/>
      <c r="F1" s="79"/>
      <c r="G1" s="79"/>
      <c r="H1" s="79"/>
      <c r="I1" s="79"/>
      <c r="J1" s="79"/>
      <c r="K1" s="79"/>
      <c r="L1" s="79"/>
      <c r="M1" s="79"/>
      <c r="N1" s="79"/>
      <c r="O1" s="79"/>
      <c r="P1" s="79"/>
      <c r="Q1" s="79"/>
      <c r="R1" s="79"/>
    </row>
    <row r="2" spans="1:18" ht="33.75" customHeight="1">
      <c r="A2" s="79"/>
      <c r="B2" s="17" t="s">
        <v>400</v>
      </c>
      <c r="C2" s="79"/>
      <c r="D2" s="79"/>
      <c r="E2" s="79"/>
      <c r="F2" s="79"/>
      <c r="G2" s="79"/>
      <c r="H2" s="79"/>
      <c r="I2" s="79"/>
      <c r="J2" s="79"/>
      <c r="K2" s="79"/>
      <c r="L2" s="79"/>
      <c r="M2" s="79"/>
      <c r="N2" s="79"/>
      <c r="O2" s="79"/>
      <c r="P2" s="79"/>
      <c r="Q2" s="79"/>
      <c r="R2" s="79"/>
    </row>
    <row r="3" spans="1:18" ht="13.5" thickBot="1">
      <c r="A3" s="79"/>
      <c r="B3" s="79" t="s">
        <v>401</v>
      </c>
      <c r="C3" s="79"/>
      <c r="D3" s="79"/>
      <c r="E3" s="79"/>
      <c r="F3" s="79"/>
      <c r="G3" s="79"/>
      <c r="H3" s="79"/>
      <c r="I3" s="79"/>
      <c r="J3" s="79" t="s">
        <v>401</v>
      </c>
      <c r="K3" s="79"/>
      <c r="L3" s="79"/>
      <c r="M3" s="79"/>
      <c r="N3" s="79"/>
      <c r="O3" s="79"/>
      <c r="P3" s="79"/>
      <c r="Q3" s="79"/>
      <c r="R3" s="79"/>
    </row>
    <row r="4" spans="1:18">
      <c r="A4" s="79"/>
      <c r="B4" s="323"/>
      <c r="C4" s="324" t="s">
        <v>402</v>
      </c>
      <c r="D4" s="325" t="s">
        <v>403</v>
      </c>
      <c r="E4" s="79"/>
      <c r="F4" s="307"/>
      <c r="G4" s="307"/>
      <c r="H4" s="307"/>
      <c r="I4" s="79"/>
      <c r="J4" s="16"/>
      <c r="K4" s="14" t="s">
        <v>402</v>
      </c>
      <c r="L4" s="15" t="s">
        <v>403</v>
      </c>
      <c r="M4" s="79"/>
      <c r="N4" s="307"/>
      <c r="O4" s="307"/>
      <c r="P4" s="79"/>
      <c r="Q4" s="79"/>
      <c r="R4" s="79"/>
    </row>
    <row r="5" spans="1:18">
      <c r="A5" s="79"/>
      <c r="B5" s="620">
        <f>'5. Hide Calc OA'!$B$3</f>
        <v>0</v>
      </c>
      <c r="C5" s="621">
        <f>'4. Hide Calc RA'!$J$9</f>
        <v>1.2933333333333334</v>
      </c>
      <c r="D5" s="622">
        <f>'5. Hide Calc OA'!$I$9</f>
        <v>1.8958333333333335</v>
      </c>
      <c r="E5" s="79"/>
      <c r="F5" s="307"/>
      <c r="G5" s="307"/>
      <c r="H5" s="307"/>
      <c r="I5" s="79"/>
      <c r="J5" s="79"/>
      <c r="K5" s="79"/>
      <c r="L5" s="79"/>
      <c r="M5" s="79"/>
      <c r="N5" s="307"/>
      <c r="O5" s="307"/>
      <c r="P5" s="307"/>
      <c r="Q5" s="79"/>
      <c r="R5" s="79"/>
    </row>
    <row r="6" spans="1:18">
      <c r="A6" s="79"/>
      <c r="B6" s="620">
        <f>'5. Hide Calc OA'!$B$12</f>
        <v>0</v>
      </c>
      <c r="C6" s="621">
        <f>'4. Hide Calc RA'!J18</f>
        <v>2.4666666666666663</v>
      </c>
      <c r="D6" s="622">
        <f>'5. Hide Calc OA'!$I$18</f>
        <v>2.0625</v>
      </c>
      <c r="E6" s="79"/>
      <c r="F6" s="307" t="s">
        <v>404</v>
      </c>
      <c r="G6" s="307"/>
      <c r="H6" s="307"/>
      <c r="I6" s="79"/>
      <c r="J6" s="79"/>
      <c r="K6" s="79"/>
      <c r="L6" s="79"/>
      <c r="M6" s="79"/>
      <c r="N6" s="307"/>
      <c r="O6" s="307"/>
      <c r="P6" s="307"/>
      <c r="Q6" s="79"/>
      <c r="R6" s="79"/>
    </row>
    <row r="7" spans="1:18">
      <c r="A7" s="79"/>
      <c r="B7" s="620">
        <f>'5. Hide Calc OA'!$B$21</f>
        <v>0</v>
      </c>
      <c r="C7" s="621">
        <f>'4. Hide Calc RA'!J27</f>
        <v>2.4933333333333332</v>
      </c>
      <c r="D7" s="622">
        <f>'5. Hide Calc OA'!$I$27</f>
        <v>1.9791666666666665</v>
      </c>
      <c r="E7" s="79"/>
      <c r="F7" s="307">
        <f>IF('5. Hide Calc OA'!$I$9&lt;G14,G14,'5. Hide Calc OA'!$I$9)</f>
        <v>1.8958333333333335</v>
      </c>
      <c r="G7" s="307"/>
      <c r="H7" s="307"/>
      <c r="I7" s="79"/>
      <c r="J7" s="79"/>
      <c r="K7" s="79"/>
      <c r="L7" s="79"/>
      <c r="M7" s="79"/>
      <c r="N7" s="307"/>
      <c r="O7" s="307"/>
      <c r="P7" s="307"/>
      <c r="Q7" s="79"/>
      <c r="R7" s="79"/>
    </row>
    <row r="8" spans="1:18">
      <c r="A8" s="79"/>
      <c r="B8" s="620">
        <f>'5. Hide Calc OA'!$B$30</f>
        <v>0</v>
      </c>
      <c r="C8" s="621">
        <f>'4. Hide Calc RA'!J36</f>
        <v>1.2933333333333334</v>
      </c>
      <c r="D8" s="622">
        <f>'5. Hide Calc OA'!$I$36</f>
        <v>2.25</v>
      </c>
      <c r="E8" s="79"/>
      <c r="F8" s="307"/>
      <c r="G8" s="307"/>
      <c r="H8" s="307"/>
      <c r="I8" s="79"/>
      <c r="J8" s="79"/>
      <c r="K8" s="79"/>
      <c r="L8" s="79"/>
      <c r="M8" s="79"/>
      <c r="N8" s="307"/>
      <c r="O8" s="307"/>
      <c r="P8" s="307"/>
      <c r="Q8" s="79"/>
      <c r="R8" s="79"/>
    </row>
    <row r="9" spans="1:18">
      <c r="A9" s="79"/>
      <c r="B9" s="620">
        <f>'5. Hide Calc OA'!$B$39</f>
        <v>0</v>
      </c>
      <c r="C9" s="623">
        <f>'4. Hide Calc RA'!J45</f>
        <v>1.3333333333333333</v>
      </c>
      <c r="D9" s="622">
        <f>'5. Hide Calc OA'!$I$45</f>
        <v>2.2916666666666665</v>
      </c>
      <c r="E9" s="79"/>
      <c r="F9" s="307"/>
      <c r="G9" s="307"/>
      <c r="H9" s="307"/>
      <c r="I9" s="79"/>
      <c r="J9" s="79"/>
      <c r="K9" s="79"/>
      <c r="L9" s="79"/>
      <c r="M9" s="79"/>
      <c r="N9" s="307"/>
      <c r="O9" s="307"/>
      <c r="P9" s="307"/>
      <c r="Q9" s="79"/>
      <c r="R9" s="79"/>
    </row>
    <row r="10" spans="1:18">
      <c r="A10" s="79"/>
      <c r="B10" s="620">
        <f>'5. Hide Calc OA'!$B$48</f>
        <v>0</v>
      </c>
      <c r="C10" s="623">
        <f>'4. Hide Calc RA'!J54</f>
        <v>1.2933333333333334</v>
      </c>
      <c r="D10" s="624">
        <f>'5. Hide Calc OA'!$I$54</f>
        <v>2.1041666666666665</v>
      </c>
      <c r="E10" s="79"/>
      <c r="F10" s="307"/>
      <c r="G10" s="307"/>
      <c r="H10" s="307"/>
      <c r="I10" s="79"/>
      <c r="J10" s="79"/>
      <c r="K10" s="79"/>
      <c r="L10" s="79"/>
      <c r="M10" s="79"/>
      <c r="N10" s="307"/>
      <c r="O10" s="307"/>
      <c r="P10" s="307"/>
      <c r="Q10" s="79"/>
      <c r="R10" s="79"/>
    </row>
    <row r="11" spans="1:18">
      <c r="A11" s="79"/>
      <c r="B11" s="620">
        <f>'5. Hide Calc OA'!$B$57</f>
        <v>0</v>
      </c>
      <c r="C11" s="623">
        <f>'4. Hide Calc RA'!J63</f>
        <v>2.1866666666666665</v>
      </c>
      <c r="D11" s="624">
        <f>'5. Hide Calc OA'!$I$63</f>
        <v>2.3125</v>
      </c>
      <c r="E11" s="79"/>
      <c r="F11" s="307"/>
      <c r="G11" s="307"/>
      <c r="H11" s="307"/>
      <c r="I11" s="79"/>
      <c r="J11" s="79"/>
      <c r="K11" s="79"/>
      <c r="L11" s="79"/>
      <c r="M11" s="79"/>
      <c r="N11" s="307"/>
      <c r="O11" s="307"/>
      <c r="P11" s="307"/>
      <c r="Q11" s="79"/>
      <c r="R11" s="79"/>
    </row>
    <row r="12" spans="1:18">
      <c r="A12" s="79"/>
      <c r="B12" s="620">
        <f>'5. Hide Calc OA'!$B$66</f>
        <v>0</v>
      </c>
      <c r="C12" s="623">
        <f>'4. Hide Calc RA'!J72</f>
        <v>2.75</v>
      </c>
      <c r="D12" s="622">
        <f>'5. Hide Calc OA'!$I$72</f>
        <v>2.4375</v>
      </c>
      <c r="E12" s="79"/>
      <c r="F12" s="307"/>
      <c r="G12" s="307"/>
      <c r="H12" s="307"/>
      <c r="I12" s="79"/>
      <c r="J12" s="79"/>
      <c r="K12" s="79"/>
      <c r="L12" s="79"/>
      <c r="M12" s="79"/>
      <c r="N12" s="307"/>
      <c r="O12" s="307"/>
      <c r="P12" s="307"/>
      <c r="Q12" s="79"/>
      <c r="R12" s="79"/>
    </row>
    <row r="13" spans="1:18">
      <c r="A13" s="79"/>
      <c r="B13" s="620">
        <f>'5. Hide Calc OA'!$B75</f>
        <v>0</v>
      </c>
      <c r="C13" s="623" t="e">
        <f>'4. Hide Calc RA'!J81</f>
        <v>#DIV/0!</v>
      </c>
      <c r="D13" s="622" t="e">
        <f>'5. Hide Calc OA'!$I$81</f>
        <v>#DIV/0!</v>
      </c>
      <c r="E13" s="79"/>
      <c r="F13" s="307"/>
      <c r="G13" s="307"/>
      <c r="H13" s="307"/>
      <c r="I13" s="79"/>
      <c r="J13" s="79"/>
      <c r="K13" s="79"/>
      <c r="L13" s="79"/>
      <c r="M13" s="79"/>
      <c r="N13" s="307"/>
      <c r="O13" s="307"/>
      <c r="P13" s="307"/>
      <c r="Q13" s="79"/>
      <c r="R13" s="79"/>
    </row>
    <row r="14" spans="1:18">
      <c r="A14" s="79"/>
      <c r="B14" s="620">
        <f>'5. Hide Calc OA'!$B$84</f>
        <v>0</v>
      </c>
      <c r="C14" s="621" t="e">
        <f>'4. Hide Calc RA'!J90</f>
        <v>#DIV/0!</v>
      </c>
      <c r="D14" s="622" t="e">
        <f>'5. Hide Calc OA'!$I$90</f>
        <v>#DIV/0!</v>
      </c>
      <c r="E14" s="79"/>
      <c r="F14" s="307" t="s">
        <v>405</v>
      </c>
      <c r="G14" s="307">
        <v>1.5</v>
      </c>
      <c r="H14" s="307"/>
      <c r="I14" s="79"/>
      <c r="J14" s="79"/>
      <c r="K14" s="79"/>
      <c r="L14" s="79"/>
      <c r="M14" s="79"/>
      <c r="N14" s="307"/>
      <c r="O14" s="307"/>
      <c r="P14" s="307"/>
      <c r="Q14" s="79"/>
      <c r="R14" s="79"/>
    </row>
    <row r="15" spans="1:18">
      <c r="A15" s="79"/>
      <c r="B15" s="620">
        <f>'5. Hide Calc OA'!$B$93</f>
        <v>0</v>
      </c>
      <c r="C15" s="621" t="e">
        <f>'4. Hide Calc RA'!$J$99</f>
        <v>#DIV/0!</v>
      </c>
      <c r="D15" s="622" t="e">
        <f>'5. Hide Calc OA'!$I$99</f>
        <v>#DIV/0!</v>
      </c>
      <c r="E15" s="79"/>
      <c r="F15" s="79"/>
      <c r="G15" s="79"/>
      <c r="H15" s="79"/>
      <c r="I15" s="79"/>
      <c r="J15" s="79"/>
      <c r="K15" s="79"/>
      <c r="L15" s="79"/>
      <c r="M15" s="79"/>
      <c r="N15" s="79"/>
      <c r="O15" s="79"/>
      <c r="P15" s="307"/>
      <c r="Q15" s="79"/>
      <c r="R15" s="79"/>
    </row>
    <row r="16" spans="1:18">
      <c r="A16" s="79"/>
      <c r="B16" s="620">
        <f>'5. Hide Calc OA'!$B$102</f>
        <v>0</v>
      </c>
      <c r="C16" s="621" t="e">
        <f>'4. Hide Calc RA'!J108</f>
        <v>#DIV/0!</v>
      </c>
      <c r="D16" s="622" t="e">
        <f>'5. Hide Calc OA'!$I$108</f>
        <v>#DIV/0!</v>
      </c>
      <c r="E16" s="79"/>
      <c r="F16" s="79"/>
      <c r="G16" s="79"/>
      <c r="H16" s="79"/>
      <c r="I16" s="79"/>
      <c r="J16" s="79" t="s">
        <v>402</v>
      </c>
      <c r="K16" s="79"/>
      <c r="L16" s="79"/>
      <c r="M16" s="79"/>
      <c r="N16" s="79" t="s">
        <v>403</v>
      </c>
      <c r="O16" s="79"/>
      <c r="P16" s="79"/>
      <c r="Q16" s="79"/>
      <c r="R16" s="79"/>
    </row>
    <row r="17" spans="1:18">
      <c r="A17" s="79"/>
      <c r="B17" s="620">
        <f>'5. Hide Calc OA'!$B$111</f>
        <v>0</v>
      </c>
      <c r="C17" s="621" t="e">
        <f>'4. Hide Calc RA'!J117</f>
        <v>#DIV/0!</v>
      </c>
      <c r="D17" s="622" t="e">
        <f>'5. Hide Calc OA'!$I$117</f>
        <v>#DIV/0!</v>
      </c>
      <c r="E17" s="79"/>
      <c r="F17" s="79"/>
      <c r="G17" s="79"/>
      <c r="H17" s="79"/>
      <c r="I17" s="79"/>
      <c r="J17" s="79">
        <v>0</v>
      </c>
      <c r="K17" s="79"/>
      <c r="L17" s="79"/>
      <c r="M17" s="79"/>
      <c r="N17" s="79">
        <v>0</v>
      </c>
      <c r="O17" s="79"/>
      <c r="P17" s="79"/>
      <c r="Q17" s="79"/>
      <c r="R17" s="79"/>
    </row>
    <row r="18" spans="1:18">
      <c r="A18" s="79"/>
      <c r="B18" s="620">
        <f>'5. Hide Calc OA'!$B$120</f>
        <v>0</v>
      </c>
      <c r="C18" s="621" t="e">
        <f>'4. Hide Calc RA'!J126</f>
        <v>#DIV/0!</v>
      </c>
      <c r="D18" s="622" t="e">
        <f>'5. Hide Calc OA'!$I$126</f>
        <v>#DIV/0!</v>
      </c>
      <c r="E18" s="79"/>
      <c r="F18" s="79"/>
      <c r="G18" s="79"/>
      <c r="H18" s="79"/>
      <c r="I18" s="79"/>
      <c r="J18" s="79">
        <v>1</v>
      </c>
      <c r="K18" s="79">
        <v>1.67</v>
      </c>
      <c r="L18" s="79"/>
      <c r="M18" s="79"/>
      <c r="N18" s="79">
        <v>1</v>
      </c>
      <c r="O18" s="79">
        <v>1.67</v>
      </c>
      <c r="P18" s="79"/>
      <c r="Q18" s="79"/>
      <c r="R18" s="79"/>
    </row>
    <row r="19" spans="1:18">
      <c r="A19" s="79"/>
      <c r="B19" s="620">
        <f>'5. Hide Calc OA'!$B$129</f>
        <v>0</v>
      </c>
      <c r="C19" s="623" t="e">
        <f>'4. Hide Calc RA'!J135</f>
        <v>#DIV/0!</v>
      </c>
      <c r="D19" s="622" t="e">
        <f>'5. Hide Calc OA'!$I$135</f>
        <v>#DIV/0!</v>
      </c>
      <c r="E19" s="79"/>
      <c r="F19" s="79"/>
      <c r="G19" s="79"/>
      <c r="H19" s="79"/>
      <c r="I19" s="79"/>
      <c r="J19" s="79">
        <v>1.67</v>
      </c>
      <c r="K19" s="79">
        <v>2.33</v>
      </c>
      <c r="L19" s="79"/>
      <c r="M19" s="79"/>
      <c r="N19" s="79">
        <v>1.67</v>
      </c>
      <c r="O19" s="79">
        <v>2.33</v>
      </c>
      <c r="P19" s="79"/>
      <c r="Q19" s="79"/>
      <c r="R19" s="79"/>
    </row>
    <row r="20" spans="1:18">
      <c r="A20" s="79"/>
      <c r="B20" s="620">
        <f>'5. Hide Calc OA'!$B$138</f>
        <v>0</v>
      </c>
      <c r="C20" s="623" t="e">
        <f>'4. Hide Calc RA'!J144</f>
        <v>#DIV/0!</v>
      </c>
      <c r="D20" s="622" t="e">
        <f>'5. Hide Calc OA'!$I$144</f>
        <v>#DIV/0!</v>
      </c>
      <c r="E20" s="79"/>
      <c r="F20" s="79"/>
      <c r="G20" s="79"/>
      <c r="H20" s="79"/>
      <c r="I20" s="79"/>
      <c r="J20" s="79">
        <v>2.33</v>
      </c>
      <c r="K20" s="79">
        <v>3</v>
      </c>
      <c r="L20" s="79"/>
      <c r="M20" s="79"/>
      <c r="N20" s="79">
        <v>2.33</v>
      </c>
      <c r="O20" s="79">
        <v>3</v>
      </c>
      <c r="P20" s="79"/>
      <c r="Q20" s="79"/>
      <c r="R20" s="79"/>
    </row>
    <row r="21" spans="1:18">
      <c r="A21" s="79"/>
      <c r="B21" s="620">
        <f>'5. Hide Calc OA'!$B$147</f>
        <v>0</v>
      </c>
      <c r="C21" s="623" t="e">
        <f>'4. Hide Calc RA'!J153</f>
        <v>#DIV/0!</v>
      </c>
      <c r="D21" s="622" t="e">
        <f>'5. Hide Calc OA'!$I$153</f>
        <v>#DIV/0!</v>
      </c>
      <c r="E21" s="79"/>
      <c r="F21" s="79"/>
      <c r="G21" s="79"/>
      <c r="H21" s="79"/>
      <c r="I21" s="79"/>
      <c r="J21" s="79"/>
      <c r="K21" s="79"/>
      <c r="L21" s="79"/>
      <c r="M21" s="79"/>
      <c r="N21" s="79"/>
      <c r="O21" s="79"/>
      <c r="P21" s="79"/>
      <c r="Q21" s="79"/>
      <c r="R21" s="79"/>
    </row>
    <row r="22" spans="1:18">
      <c r="A22" s="79"/>
      <c r="B22" s="620">
        <f>'5. Hide Calc OA'!$B$156</f>
        <v>0</v>
      </c>
      <c r="C22" s="623" t="e">
        <f>'4. Hide Calc RA'!J162</f>
        <v>#DIV/0!</v>
      </c>
      <c r="D22" s="622" t="e">
        <f>'5. Hide Calc OA'!$I$162</f>
        <v>#DIV/0!</v>
      </c>
      <c r="E22" s="79"/>
      <c r="F22" s="79"/>
      <c r="G22" s="79"/>
      <c r="H22" s="79"/>
      <c r="I22" s="79"/>
      <c r="J22" s="79" t="s">
        <v>402</v>
      </c>
      <c r="K22" s="79"/>
      <c r="L22" s="79"/>
      <c r="M22" s="79"/>
      <c r="N22" s="79" t="s">
        <v>403</v>
      </c>
      <c r="O22" s="79"/>
      <c r="P22" s="79"/>
      <c r="Q22" s="79"/>
      <c r="R22" s="79"/>
    </row>
    <row r="23" spans="1:18">
      <c r="A23" s="79"/>
      <c r="B23" s="620">
        <f>'5. Hide Calc OA'!$B165</f>
        <v>0</v>
      </c>
      <c r="C23" s="623" t="e">
        <f>'4. Hide Calc RA'!J171</f>
        <v>#DIV/0!</v>
      </c>
      <c r="D23" s="622" t="e">
        <f>'5. Hide Calc OA'!$I$171</f>
        <v>#DIV/0!</v>
      </c>
      <c r="E23" s="79"/>
      <c r="F23" s="79"/>
      <c r="G23" s="79"/>
      <c r="H23" s="79"/>
      <c r="I23" s="79"/>
      <c r="J23" s="79">
        <v>0</v>
      </c>
      <c r="K23" s="79"/>
      <c r="L23" s="79"/>
      <c r="M23" s="79"/>
      <c r="N23" s="79">
        <v>0</v>
      </c>
      <c r="O23" s="79"/>
      <c r="P23" s="79"/>
      <c r="Q23" s="79"/>
      <c r="R23" s="79"/>
    </row>
    <row r="24" spans="1:18" ht="13.5" thickBot="1">
      <c r="A24" s="79"/>
      <c r="B24" s="326">
        <f>'5. Hide Calc OA'!$B$174</f>
        <v>0</v>
      </c>
      <c r="C24" s="327" t="e">
        <f>'4. Hide Calc RA'!J180</f>
        <v>#DIV/0!</v>
      </c>
      <c r="D24" s="328" t="e">
        <f>'5. Hide Calc OA'!$I$180</f>
        <v>#DIV/0!</v>
      </c>
      <c r="E24" s="79"/>
      <c r="F24" s="79"/>
      <c r="G24" s="79"/>
      <c r="H24" s="79"/>
      <c r="I24" s="79"/>
      <c r="J24" s="79">
        <v>1</v>
      </c>
      <c r="K24" s="79">
        <v>1.67</v>
      </c>
      <c r="L24" s="79"/>
      <c r="M24" s="79"/>
      <c r="N24" s="79">
        <v>1</v>
      </c>
      <c r="O24" s="79">
        <v>1.67</v>
      </c>
      <c r="P24" s="79"/>
      <c r="Q24" s="79"/>
      <c r="R24" s="79"/>
    </row>
    <row r="25" spans="1:18">
      <c r="A25" s="79"/>
      <c r="B25" s="307"/>
      <c r="C25" s="307"/>
      <c r="D25" s="307"/>
      <c r="E25" s="79"/>
      <c r="F25" s="79"/>
      <c r="G25" s="79"/>
      <c r="H25" s="79"/>
      <c r="I25" s="79"/>
      <c r="J25" s="79">
        <v>1.67</v>
      </c>
      <c r="K25" s="79">
        <v>2.33</v>
      </c>
      <c r="L25" s="79"/>
      <c r="M25" s="79"/>
      <c r="N25" s="79">
        <v>1.67</v>
      </c>
      <c r="O25" s="79">
        <v>2.33</v>
      </c>
      <c r="P25" s="79"/>
      <c r="Q25" s="79"/>
      <c r="R25" s="79"/>
    </row>
    <row r="26" spans="1:18">
      <c r="A26" s="79"/>
      <c r="B26" s="307"/>
      <c r="C26" s="307"/>
      <c r="D26" s="307"/>
      <c r="E26" s="79"/>
      <c r="F26" s="79"/>
      <c r="G26" s="79"/>
      <c r="H26" s="79"/>
      <c r="I26" s="79"/>
      <c r="J26" s="79">
        <v>2.33</v>
      </c>
      <c r="K26" s="79">
        <v>3</v>
      </c>
      <c r="L26" s="79"/>
      <c r="M26" s="79"/>
      <c r="N26" s="79">
        <v>2.33</v>
      </c>
      <c r="O26" s="79">
        <v>3</v>
      </c>
      <c r="P26" s="79"/>
      <c r="Q26" s="79"/>
      <c r="R26" s="79"/>
    </row>
    <row r="27" spans="1:18">
      <c r="A27" s="79"/>
      <c r="B27" s="307"/>
      <c r="C27" s="307"/>
      <c r="D27" s="307"/>
      <c r="E27" s="79"/>
      <c r="F27" s="79"/>
      <c r="G27" s="79"/>
      <c r="H27" s="79"/>
      <c r="I27" s="79"/>
      <c r="J27" s="79"/>
      <c r="K27" s="79"/>
      <c r="L27" s="79"/>
      <c r="M27" s="79"/>
      <c r="N27" s="79"/>
      <c r="O27" s="79"/>
      <c r="P27" s="79"/>
      <c r="Q27" s="79"/>
      <c r="R27" s="79"/>
    </row>
    <row r="28" spans="1:18">
      <c r="A28" s="79"/>
      <c r="B28" s="307"/>
      <c r="C28" s="307"/>
      <c r="D28" s="307"/>
      <c r="E28" s="79"/>
      <c r="F28" s="79"/>
      <c r="G28" s="79"/>
      <c r="H28" s="79"/>
      <c r="I28" s="79"/>
      <c r="J28" s="79"/>
      <c r="K28" s="79"/>
      <c r="L28" s="79"/>
      <c r="M28" s="79"/>
      <c r="N28" s="79"/>
      <c r="O28" s="79"/>
      <c r="P28" s="79"/>
      <c r="Q28" s="79"/>
      <c r="R28" s="79"/>
    </row>
    <row r="29" spans="1:18">
      <c r="A29" s="79"/>
      <c r="B29" s="307"/>
      <c r="C29" s="307"/>
      <c r="D29" s="307"/>
      <c r="E29" s="79"/>
      <c r="F29" s="79"/>
      <c r="G29" s="79"/>
      <c r="H29" s="79"/>
      <c r="I29" s="79"/>
      <c r="J29" s="79"/>
      <c r="K29" s="79"/>
      <c r="L29" s="79"/>
      <c r="M29" s="79"/>
      <c r="N29" s="79"/>
      <c r="O29" s="79"/>
      <c r="P29" s="79"/>
      <c r="Q29" s="79"/>
      <c r="R29" s="79"/>
    </row>
    <row r="30" spans="1:18">
      <c r="A30" s="79"/>
      <c r="B30" s="307"/>
      <c r="C30" s="307"/>
      <c r="D30" s="307"/>
      <c r="E30" s="79"/>
      <c r="F30" s="79"/>
      <c r="G30" s="79"/>
      <c r="H30" s="79"/>
      <c r="I30" s="79"/>
      <c r="J30" s="79" t="s">
        <v>402</v>
      </c>
      <c r="K30" s="79"/>
      <c r="L30" s="79"/>
      <c r="M30" s="79"/>
      <c r="N30" s="79" t="s">
        <v>403</v>
      </c>
      <c r="O30" s="79"/>
      <c r="P30" s="79"/>
      <c r="Q30" s="79"/>
      <c r="R30" s="79"/>
    </row>
    <row r="31" spans="1:18">
      <c r="A31" s="79"/>
      <c r="B31" s="307"/>
      <c r="C31" s="307"/>
      <c r="D31" s="307"/>
      <c r="E31" s="79"/>
      <c r="F31" s="79"/>
      <c r="G31" s="79"/>
      <c r="H31" s="79"/>
      <c r="I31" s="79"/>
      <c r="J31" s="79">
        <v>0</v>
      </c>
      <c r="K31" s="79"/>
      <c r="L31" s="79"/>
      <c r="M31" s="79"/>
      <c r="N31" s="79">
        <v>0</v>
      </c>
      <c r="O31" s="79"/>
      <c r="P31" s="79"/>
      <c r="Q31" s="79"/>
      <c r="R31" s="79"/>
    </row>
    <row r="32" spans="1:18">
      <c r="A32" s="79"/>
      <c r="B32" s="307"/>
      <c r="C32" s="307"/>
      <c r="D32" s="307"/>
      <c r="E32" s="79"/>
      <c r="F32" s="79"/>
      <c r="G32" s="79"/>
      <c r="H32" s="79"/>
      <c r="I32" s="79"/>
      <c r="J32" s="79">
        <v>1</v>
      </c>
      <c r="K32" s="79">
        <v>1.67</v>
      </c>
      <c r="L32" s="79"/>
      <c r="M32" s="79"/>
      <c r="N32" s="79">
        <v>1</v>
      </c>
      <c r="O32" s="79">
        <v>1.67</v>
      </c>
      <c r="P32" s="79"/>
      <c r="Q32" s="79"/>
      <c r="R32" s="79"/>
    </row>
    <row r="33" spans="1:18">
      <c r="A33" s="79"/>
      <c r="B33" s="307"/>
      <c r="C33" s="307"/>
      <c r="D33" s="307"/>
      <c r="E33" s="79"/>
      <c r="F33" s="79"/>
      <c r="G33" s="79"/>
      <c r="H33" s="79"/>
      <c r="I33" s="79"/>
      <c r="J33" s="79">
        <v>1.67</v>
      </c>
      <c r="K33" s="79">
        <v>2.33</v>
      </c>
      <c r="L33" s="79"/>
      <c r="M33" s="79"/>
      <c r="N33" s="79">
        <v>1.67</v>
      </c>
      <c r="O33" s="79">
        <v>2.33</v>
      </c>
      <c r="P33" s="79"/>
      <c r="Q33" s="79"/>
      <c r="R33" s="79"/>
    </row>
    <row r="34" spans="1:18">
      <c r="A34" s="79"/>
      <c r="B34" s="307"/>
      <c r="C34" s="307"/>
      <c r="D34" s="307"/>
      <c r="E34" s="79"/>
      <c r="F34" s="79"/>
      <c r="G34" s="79"/>
      <c r="H34" s="79"/>
      <c r="I34" s="79"/>
      <c r="J34" s="79">
        <v>2.33</v>
      </c>
      <c r="K34" s="79">
        <v>3</v>
      </c>
      <c r="L34" s="79"/>
      <c r="M34" s="79"/>
      <c r="N34" s="79">
        <v>2.33</v>
      </c>
      <c r="O34" s="79">
        <v>3</v>
      </c>
      <c r="P34" s="79"/>
      <c r="Q34" s="79"/>
      <c r="R34" s="79"/>
    </row>
    <row r="35" spans="1:18">
      <c r="A35" s="79"/>
      <c r="B35" s="307"/>
      <c r="C35" s="307"/>
      <c r="D35" s="307"/>
      <c r="E35" s="79"/>
      <c r="F35" s="79"/>
      <c r="G35" s="79"/>
      <c r="H35" s="79"/>
      <c r="I35" s="79"/>
      <c r="J35" s="79"/>
      <c r="K35" s="79"/>
      <c r="L35" s="79"/>
      <c r="M35" s="79"/>
      <c r="N35" s="79"/>
      <c r="O35" s="79"/>
      <c r="P35" s="79"/>
      <c r="Q35" s="79"/>
      <c r="R35" s="79"/>
    </row>
    <row r="36" spans="1:18">
      <c r="A36" s="79"/>
      <c r="B36" s="307"/>
      <c r="C36" s="307"/>
      <c r="D36" s="307"/>
      <c r="E36" s="79"/>
      <c r="F36" s="79"/>
      <c r="G36" s="79"/>
      <c r="H36" s="79"/>
      <c r="I36" s="79"/>
      <c r="J36" s="79" t="s">
        <v>402</v>
      </c>
      <c r="K36" s="79"/>
      <c r="L36" s="79"/>
      <c r="M36" s="79"/>
      <c r="N36" s="79" t="s">
        <v>403</v>
      </c>
      <c r="O36" s="79"/>
      <c r="P36" s="79"/>
      <c r="Q36" s="79"/>
      <c r="R36" s="79"/>
    </row>
    <row r="37" spans="1:18">
      <c r="A37" s="79"/>
      <c r="B37" s="307"/>
      <c r="C37" s="307"/>
      <c r="D37" s="307"/>
      <c r="E37" s="79"/>
      <c r="F37" s="79"/>
      <c r="G37" s="79"/>
      <c r="H37" s="79"/>
      <c r="I37" s="79"/>
      <c r="J37" s="79">
        <v>0</v>
      </c>
      <c r="K37" s="79"/>
      <c r="L37" s="79"/>
      <c r="M37" s="79"/>
      <c r="N37" s="79">
        <v>0</v>
      </c>
      <c r="O37" s="79"/>
      <c r="P37" s="79"/>
      <c r="Q37" s="79"/>
      <c r="R37" s="79"/>
    </row>
    <row r="38" spans="1:18">
      <c r="A38" s="79"/>
      <c r="B38" s="307"/>
      <c r="C38" s="307"/>
      <c r="D38" s="307"/>
      <c r="E38" s="79"/>
      <c r="F38" s="79"/>
      <c r="G38" s="79"/>
      <c r="H38" s="79"/>
      <c r="I38" s="79"/>
      <c r="J38" s="79">
        <v>1</v>
      </c>
      <c r="K38" s="79">
        <v>1.67</v>
      </c>
      <c r="L38" s="79"/>
      <c r="M38" s="79"/>
      <c r="N38" s="79">
        <v>1</v>
      </c>
      <c r="O38" s="79">
        <v>1.67</v>
      </c>
      <c r="P38" s="79"/>
      <c r="Q38" s="79"/>
      <c r="R38" s="79"/>
    </row>
    <row r="39" spans="1:18">
      <c r="A39" s="79"/>
      <c r="B39" s="307"/>
      <c r="C39" s="307"/>
      <c r="D39" s="79"/>
      <c r="E39" s="79"/>
      <c r="F39" s="79"/>
      <c r="G39" s="79"/>
      <c r="H39" s="79"/>
      <c r="I39" s="79"/>
      <c r="J39" s="79">
        <v>1.67</v>
      </c>
      <c r="K39" s="79">
        <v>2.33</v>
      </c>
      <c r="L39" s="79"/>
      <c r="M39" s="79"/>
      <c r="N39" s="79">
        <v>1.67</v>
      </c>
      <c r="O39" s="79">
        <v>2.33</v>
      </c>
      <c r="P39" s="79"/>
      <c r="Q39" s="79"/>
      <c r="R39" s="79"/>
    </row>
    <row r="40" spans="1:18">
      <c r="A40" s="79"/>
      <c r="B40" s="307"/>
      <c r="C40" s="307"/>
      <c r="D40" s="79"/>
      <c r="E40" s="79"/>
      <c r="F40" s="79"/>
      <c r="G40" s="79"/>
      <c r="H40" s="79"/>
      <c r="I40" s="79"/>
      <c r="J40" s="79">
        <v>2.33</v>
      </c>
      <c r="K40" s="79">
        <v>3</v>
      </c>
      <c r="L40" s="79"/>
      <c r="M40" s="79"/>
      <c r="N40" s="79">
        <v>2.33</v>
      </c>
      <c r="O40" s="79">
        <v>3</v>
      </c>
      <c r="P40" s="79"/>
      <c r="Q40" s="79"/>
      <c r="R40" s="79"/>
    </row>
    <row r="41" spans="1:18">
      <c r="A41" s="79"/>
      <c r="B41" s="307"/>
      <c r="C41" s="307"/>
      <c r="D41" s="79"/>
      <c r="E41" s="79"/>
      <c r="F41" s="79"/>
      <c r="G41" s="79"/>
      <c r="H41" s="79"/>
      <c r="I41" s="79"/>
      <c r="J41" s="79"/>
      <c r="K41" s="79"/>
      <c r="L41" s="79"/>
      <c r="M41" s="79"/>
      <c r="N41" s="79"/>
      <c r="O41" s="79"/>
      <c r="P41" s="79"/>
      <c r="Q41" s="79"/>
      <c r="R41" s="79"/>
    </row>
    <row r="42" spans="1:18">
      <c r="A42" s="79"/>
      <c r="B42" s="307"/>
      <c r="C42" s="307"/>
      <c r="D42" s="79"/>
      <c r="E42" s="79"/>
      <c r="F42" s="79"/>
      <c r="G42" s="79"/>
      <c r="H42" s="79"/>
      <c r="I42" s="79"/>
      <c r="J42" s="79"/>
      <c r="K42" s="79"/>
      <c r="L42" s="79"/>
      <c r="M42" s="79"/>
      <c r="N42" s="79"/>
      <c r="O42" s="79"/>
      <c r="P42" s="79"/>
      <c r="Q42" s="79"/>
      <c r="R42" s="79"/>
    </row>
  </sheetData>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4791"/>
  <sheetViews>
    <sheetView showGridLines="0" zoomScaleNormal="100" workbookViewId="0" xr3:uid="{33642244-9AC9-5136-AF77-195C889548CE}">
      <pane ySplit="13" topLeftCell="A111" activePane="bottomLeft" state="frozen"/>
      <selection pane="bottomLeft" activeCell="E40" sqref="E40"/>
    </sheetView>
  </sheetViews>
  <sheetFormatPr defaultColWidth="9.140625" defaultRowHeight="12.75"/>
  <cols>
    <col min="1" max="1" width="2.85546875" style="2" customWidth="1"/>
    <col min="2" max="2" width="7.140625" style="2" customWidth="1"/>
    <col min="3" max="3" width="9.7109375" style="2" customWidth="1"/>
    <col min="4" max="4" width="16.140625" style="2" customWidth="1"/>
    <col min="5" max="5" width="12.5703125" style="2" customWidth="1"/>
    <col min="6" max="6" width="8.140625" style="2" customWidth="1"/>
    <col min="7" max="8" width="9.140625" style="2" customWidth="1"/>
    <col min="9" max="9" width="9.85546875" style="2" customWidth="1"/>
    <col min="10" max="10" width="8" style="2" customWidth="1"/>
    <col min="11" max="11" width="1.85546875" style="2" customWidth="1"/>
    <col min="12" max="12" width="9.140625" style="2"/>
    <col min="13" max="13" width="15.5703125" style="2" bestFit="1" customWidth="1"/>
    <col min="14" max="14" width="14.42578125" style="2" customWidth="1"/>
    <col min="15" max="16384" width="9.140625" style="2"/>
  </cols>
  <sheetData>
    <row r="1" spans="1:10" ht="15" customHeight="1">
      <c r="A1" s="307"/>
      <c r="B1" s="307"/>
      <c r="C1" s="307"/>
      <c r="D1" s="307"/>
      <c r="E1" s="307"/>
      <c r="F1" s="307"/>
      <c r="G1" s="307"/>
      <c r="H1" s="307"/>
      <c r="I1" s="307"/>
      <c r="J1" s="307"/>
    </row>
    <row r="2" spans="1:10" ht="16.5" customHeight="1">
      <c r="A2" s="307"/>
      <c r="B2" s="625" t="s">
        <v>406</v>
      </c>
      <c r="C2" s="626"/>
      <c r="D2" s="626"/>
      <c r="E2" s="626"/>
      <c r="F2" s="627"/>
      <c r="G2" s="627"/>
      <c r="H2" s="627"/>
      <c r="I2" s="627"/>
      <c r="J2" s="628"/>
    </row>
    <row r="3" spans="1:10">
      <c r="A3" s="307"/>
      <c r="B3" s="307"/>
      <c r="C3" s="307"/>
      <c r="D3" s="307"/>
      <c r="E3" s="307"/>
      <c r="F3" s="307"/>
      <c r="G3" s="307"/>
      <c r="H3" s="307"/>
      <c r="I3" s="307"/>
      <c r="J3" s="307"/>
    </row>
    <row r="4" spans="1:10" ht="18">
      <c r="A4" s="307"/>
      <c r="B4" s="57" t="s">
        <v>12</v>
      </c>
      <c r="C4" s="307"/>
      <c r="D4" s="307"/>
      <c r="E4" s="307"/>
      <c r="F4" s="307"/>
      <c r="G4" s="307"/>
      <c r="H4" s="307"/>
      <c r="I4" s="307"/>
      <c r="J4" s="307"/>
    </row>
    <row r="5" spans="1:10" ht="18">
      <c r="A5" s="307"/>
      <c r="B5" s="57"/>
      <c r="C5" s="307"/>
      <c r="D5" s="307"/>
      <c r="E5" s="307"/>
      <c r="F5" s="307"/>
      <c r="G5" s="307"/>
      <c r="H5" s="307"/>
      <c r="I5" s="307"/>
      <c r="J5" s="307"/>
    </row>
    <row r="6" spans="1:10" ht="18">
      <c r="A6" s="307"/>
      <c r="B6" s="57"/>
      <c r="C6" s="307"/>
      <c r="D6" s="307"/>
      <c r="E6" s="307"/>
      <c r="F6" s="307"/>
      <c r="G6" s="307"/>
      <c r="H6" s="307"/>
      <c r="I6" s="307"/>
      <c r="J6" s="307"/>
    </row>
    <row r="7" spans="1:10">
      <c r="A7" s="307"/>
      <c r="B7" s="307"/>
      <c r="C7" s="307"/>
      <c r="D7" s="307"/>
      <c r="E7" s="307"/>
      <c r="F7" s="307"/>
      <c r="G7" s="307"/>
      <c r="H7" s="307"/>
      <c r="I7" s="307"/>
      <c r="J7" s="307"/>
    </row>
    <row r="8" spans="1:10" ht="15" customHeight="1">
      <c r="A8" s="307"/>
      <c r="B8" s="440" t="str">
        <f>IF( ISBLANK('4. Module 1 Services'!B7), "", '4. Module 1 Services'!B7 )</f>
        <v/>
      </c>
      <c r="C8" s="440"/>
      <c r="D8" s="119" t="str">
        <f>IF(ISBLANK('4. Module 1 Services'!B8),"", '4. Module 1 Services'!B8)</f>
        <v/>
      </c>
      <c r="E8" s="440" t="str">
        <f>IF( ISBLANK( '4. Module 1 Services'!B9 ), "", '4. Module 1 Services'!B9)</f>
        <v/>
      </c>
      <c r="F8" s="440"/>
      <c r="G8" s="440" t="str">
        <f>IF( ISBLANK( '4. Module 1 Services'!B10), "", '4. Module 1 Services'!B10)</f>
        <v/>
      </c>
      <c r="H8" s="440"/>
      <c r="I8" s="119" t="str">
        <f>IF( ISBLANK('4. Module 1 Services'!B11), "", '4. Module 1 Services'!B11 )</f>
        <v/>
      </c>
      <c r="J8" s="307"/>
    </row>
    <row r="9" spans="1:10">
      <c r="A9" s="307"/>
      <c r="B9" s="440" t="str">
        <f>IF( ISBLANK('4. Module 1 Services'!B12), "", '4. Module 1 Services'!B12)</f>
        <v/>
      </c>
      <c r="C9" s="440"/>
      <c r="D9" s="119" t="str">
        <f>IF( ISBLANK('4. Module 1 Services'!B13), "", '4. Module 1 Services'!B13)</f>
        <v/>
      </c>
      <c r="E9" s="119" t="str">
        <f>IF( ISBLANK('4. Module 1 Services'!B14), "", '4. Module 1 Services'!B14)</f>
        <v/>
      </c>
      <c r="F9" s="307"/>
      <c r="G9" s="440" t="str">
        <f>IF( ISBLANK('4. Module 1 Services'!B15), "", '4. Module 1 Services'!B15 )</f>
        <v/>
      </c>
      <c r="H9" s="440"/>
      <c r="I9" s="119" t="str">
        <f>IF( ISBLANK( '4. Module 1 Services'!B16 ), "", '4. Module 1 Services'!B16)</f>
        <v/>
      </c>
      <c r="J9" s="307"/>
    </row>
    <row r="10" spans="1:10" s="79" customFormat="1">
      <c r="A10" s="307"/>
      <c r="B10" s="440" t="str">
        <f>IF( ISBLANK('4. Module 1 Services'!B17), "", '4. Module 1 Services'!B17)</f>
        <v/>
      </c>
      <c r="C10" s="440"/>
      <c r="D10" s="119" t="str">
        <f>IF( ISBLANK( '4. Module 1 Services'!B18 ), "", '4. Module 1 Services'!B18)</f>
        <v/>
      </c>
      <c r="E10" s="440" t="str">
        <f>IF( ISBLANK('4. Module 1 Services'!B19), "", '4. Module 1 Services'!B19)</f>
        <v/>
      </c>
      <c r="F10" s="440"/>
      <c r="G10" s="440" t="str">
        <f>IF( ISBLANK('4. Module 1 Services'!B20), "", '4. Module 1 Services'!B20)</f>
        <v/>
      </c>
      <c r="H10" s="440"/>
      <c r="I10" s="119" t="str">
        <f>IF( ISBLANK('4. Module 1 Services'!B21), "", '4. Module 1 Services'!B21)</f>
        <v/>
      </c>
      <c r="J10" s="307"/>
    </row>
    <row r="11" spans="1:10" s="79" customFormat="1">
      <c r="A11" s="307"/>
      <c r="B11" s="440" t="str">
        <f>IF( ISBLANK('4. Module 1 Services'!B22), "", '4. Module 1 Services'!B22)</f>
        <v/>
      </c>
      <c r="C11" s="440"/>
      <c r="D11" s="119" t="str">
        <f>IF( ISBLANK(  '4. Module 1 Services'!B23 ), "",  '4. Module 1 Services'!B23)</f>
        <v/>
      </c>
      <c r="E11" s="119" t="str">
        <f>IF( ISBLANK('4. Module 1 Services'!B24), "", '4. Module 1 Services'!B24)</f>
        <v/>
      </c>
      <c r="F11" s="307"/>
      <c r="G11" s="440" t="str">
        <f>IF( ISBLANK( '4. Module 1 Services'!B25), "", '4. Module 1 Services'!B25)</f>
        <v/>
      </c>
      <c r="H11" s="440"/>
      <c r="I11" s="119" t="str">
        <f>IF( ISBLANK('4. Module 1 Services'!B26), "", '4. Module 1 Services'!B26)</f>
        <v/>
      </c>
      <c r="J11" s="307"/>
    </row>
    <row r="12" spans="1:10" s="79" customFormat="1">
      <c r="A12" s="307"/>
      <c r="B12" s="340"/>
      <c r="C12" s="340"/>
      <c r="D12" s="119"/>
      <c r="E12" s="119"/>
      <c r="F12" s="307"/>
      <c r="G12" s="340"/>
      <c r="H12" s="340"/>
      <c r="I12" s="119"/>
      <c r="J12" s="307"/>
    </row>
    <row r="13" spans="1:10" s="79" customFormat="1">
      <c r="A13" s="307"/>
      <c r="B13" s="340"/>
      <c r="C13" s="340"/>
      <c r="D13" s="119"/>
      <c r="E13" s="119"/>
      <c r="F13" s="307"/>
      <c r="G13" s="340"/>
      <c r="H13" s="340"/>
      <c r="I13" s="119"/>
      <c r="J13" s="307"/>
    </row>
    <row r="14" spans="1:10">
      <c r="A14" s="307"/>
      <c r="B14" s="58"/>
      <c r="C14" s="58"/>
      <c r="D14" s="307"/>
      <c r="E14" s="307"/>
      <c r="F14" s="307"/>
      <c r="G14" s="307"/>
      <c r="H14" s="307"/>
      <c r="I14" s="307"/>
      <c r="J14" s="307"/>
    </row>
    <row r="15" spans="1:10" ht="25.5" customHeight="1">
      <c r="A15" s="307"/>
      <c r="B15" s="629">
        <f>'4. Module 1 Services'!B7</f>
        <v>0</v>
      </c>
      <c r="C15" s="630"/>
      <c r="D15" s="630"/>
      <c r="E15" s="630"/>
      <c r="F15" s="630"/>
      <c r="G15" s="630"/>
      <c r="H15" s="630"/>
      <c r="I15" s="630"/>
      <c r="J15" s="631"/>
    </row>
    <row r="16" spans="1:10">
      <c r="A16" s="307"/>
      <c r="B16" s="307"/>
      <c r="C16" s="307"/>
      <c r="D16" s="307"/>
      <c r="E16" s="307"/>
      <c r="F16" s="307"/>
      <c r="G16" s="307"/>
      <c r="H16" s="307"/>
      <c r="I16" s="307"/>
      <c r="J16" s="307"/>
    </row>
    <row r="17" spans="1:10" ht="18">
      <c r="A17" s="307"/>
      <c r="B17" s="59" t="s">
        <v>169</v>
      </c>
      <c r="C17" s="307"/>
      <c r="D17" s="307"/>
      <c r="E17" s="307"/>
      <c r="F17" s="307"/>
      <c r="G17" s="307"/>
      <c r="H17" s="307"/>
      <c r="I17" s="307"/>
      <c r="J17" s="307"/>
    </row>
    <row r="18" spans="1:10">
      <c r="A18" s="307"/>
      <c r="B18" s="307"/>
      <c r="C18" s="307"/>
      <c r="D18" s="307"/>
      <c r="E18" s="307"/>
      <c r="F18" s="307"/>
      <c r="G18" s="307"/>
      <c r="H18" s="307"/>
      <c r="I18" s="307"/>
      <c r="J18" s="307"/>
    </row>
    <row r="19" spans="1:10">
      <c r="A19" s="307"/>
      <c r="B19" s="443" t="s">
        <v>407</v>
      </c>
      <c r="C19" s="443"/>
      <c r="D19" s="443"/>
      <c r="E19" s="443"/>
      <c r="F19" s="307"/>
      <c r="G19" s="307"/>
      <c r="H19" s="307"/>
      <c r="I19" s="307"/>
      <c r="J19" s="307"/>
    </row>
    <row r="20" spans="1:10" ht="7.5" customHeight="1">
      <c r="A20" s="307"/>
      <c r="B20" s="307"/>
      <c r="C20" s="307"/>
      <c r="D20" s="307"/>
      <c r="E20" s="307"/>
      <c r="F20" s="307"/>
      <c r="G20" s="441" t="str">
        <f>IF($E$29="Low",'4. HIDE Calc Module 2_1'!$C$48,IF($E$29="Medium",'4. HIDE Calc Module 2_1'!$C$49,IF($E$29="High",'4. HIDE Calc Module 2_1'!$C$50)))</f>
        <v>An overall yellow means that on average the benefits of moving this service to cloud delivery have been rated medium. 
The service will place in the middle range on the opportunities axis in the summary charts below.</v>
      </c>
      <c r="H20" s="441"/>
      <c r="I20" s="441"/>
      <c r="J20" s="307"/>
    </row>
    <row r="21" spans="1:10">
      <c r="A21" s="307"/>
      <c r="B21" s="39" t="s">
        <v>220</v>
      </c>
      <c r="C21" s="39"/>
      <c r="D21" s="39"/>
      <c r="E21" s="33" t="str">
        <f>IF('5. Hide Calc OA'!C$9="","",IF(AND('5. Hide Calc OA'!C$9&gt;='7. Hide Graph Calc'!$N$24,'5. Hide Calc OA'!C$9&lt;='7. Hide Graph Calc'!$O$24),"Low",IF(AND('5. Hide Calc OA'!C$9&gt;'7. Hide Graph Calc'!$N$25,'5. Hide Calc OA'!C$9&lt;='7. Hide Graph Calc'!$O$25),"Medium",IF(AND('5. Hide Calc OA'!C$9&gt;'7. Hide Graph Calc'!$N$26,'5. Hide Calc OA'!C$9&lt;='7. Hide Graph Calc'!$O$26),"High"))))</f>
        <v>Low</v>
      </c>
      <c r="F21" s="307"/>
      <c r="G21" s="441"/>
      <c r="H21" s="441"/>
      <c r="I21" s="441"/>
      <c r="J21" s="307"/>
    </row>
    <row r="22" spans="1:10" ht="7.5" customHeight="1">
      <c r="A22" s="307"/>
      <c r="B22" s="39"/>
      <c r="C22" s="39"/>
      <c r="D22" s="39"/>
      <c r="E22" s="33"/>
      <c r="F22" s="307"/>
      <c r="G22" s="441"/>
      <c r="H22" s="441"/>
      <c r="I22" s="441"/>
      <c r="J22" s="307"/>
    </row>
    <row r="23" spans="1:10">
      <c r="A23" s="307"/>
      <c r="B23" s="39" t="s">
        <v>212</v>
      </c>
      <c r="C23" s="39"/>
      <c r="D23" s="39"/>
      <c r="E23" s="33" t="str">
        <f>IF('5. Hide Calc OA'!D$9="","",IF(AND('5. Hide Calc OA'!D$9&gt;='7. Hide Graph Calc'!$N$24,'5. Hide Calc OA'!D$9&lt;='7. Hide Graph Calc'!$O$24),"Low",IF(AND('5. Hide Calc OA'!D$9&gt;'7. Hide Graph Calc'!$N$25,'5. Hide Calc OA'!D$9&lt;='7. Hide Graph Calc'!$O$25),"Medium",IF(AND('5. Hide Calc OA'!D$9&gt;'7. Hide Graph Calc'!$N$26,'5. Hide Calc OA'!D$9&lt;='7. Hide Graph Calc'!$O$26),"High"))))</f>
        <v>Medium</v>
      </c>
      <c r="F23" s="307"/>
      <c r="G23" s="441"/>
      <c r="H23" s="441"/>
      <c r="I23" s="441"/>
      <c r="J23" s="307"/>
    </row>
    <row r="24" spans="1:10" ht="7.5" customHeight="1">
      <c r="A24" s="307"/>
      <c r="B24" s="39"/>
      <c r="C24" s="39"/>
      <c r="D24" s="39"/>
      <c r="E24" s="33"/>
      <c r="F24" s="307"/>
      <c r="G24" s="441"/>
      <c r="H24" s="441"/>
      <c r="I24" s="441"/>
      <c r="J24" s="307"/>
    </row>
    <row r="25" spans="1:10">
      <c r="A25" s="307"/>
      <c r="B25" s="39" t="s">
        <v>227</v>
      </c>
      <c r="C25" s="39"/>
      <c r="D25" s="39"/>
      <c r="E25" s="33" t="str">
        <f>IF('5. Hide Calc OA'!E$9="","",IF(AND('5. Hide Calc OA'!E$9&gt;='7. Hide Graph Calc'!$N$24,'5. Hide Calc OA'!E$9&lt;='7. Hide Graph Calc'!$O$24),"Low",IF(AND('5. Hide Calc OA'!E$9&gt;'7. Hide Graph Calc'!$N$25,'5. Hide Calc OA'!E$9&lt;='7. Hide Graph Calc'!$O$25),"Medium",IF(AND('5. Hide Calc OA'!E$9&gt;'7. Hide Graph Calc'!$N$26,'5. Hide Calc OA'!E$9&lt;='7. Hide Graph Calc'!$O$26),"High"))))</f>
        <v>Medium</v>
      </c>
      <c r="F25" s="307"/>
      <c r="G25" s="441"/>
      <c r="H25" s="441"/>
      <c r="I25" s="441"/>
      <c r="J25" s="307"/>
    </row>
    <row r="26" spans="1:10" ht="18.75" customHeight="1">
      <c r="A26" s="307"/>
      <c r="B26" s="39"/>
      <c r="C26" s="39"/>
      <c r="D26" s="39"/>
      <c r="E26" s="33"/>
      <c r="F26" s="307"/>
      <c r="G26" s="441"/>
      <c r="H26" s="441"/>
      <c r="I26" s="441"/>
      <c r="J26" s="307"/>
    </row>
    <row r="27" spans="1:10">
      <c r="A27" s="307"/>
      <c r="B27" s="39" t="s">
        <v>199</v>
      </c>
      <c r="C27" s="39"/>
      <c r="D27" s="39"/>
      <c r="E27" s="33" t="str">
        <f>IF('5. Hide Calc OA'!F$9="","",IF(AND('5. Hide Calc OA'!F$9&gt;='7. Hide Graph Calc'!$N$24,'5. Hide Calc OA'!F$9&lt;='7. Hide Graph Calc'!$O$24),"Low",IF(AND('5. Hide Calc OA'!F$9&gt;'7. Hide Graph Calc'!$N$25,'5. Hide Calc OA'!F$9&lt;='7. Hide Graph Calc'!$O$25),"Medium",IF(AND('5. Hide Calc OA'!F$9&gt;'7. Hide Graph Calc'!$N$26,'5. Hide Calc OA'!F$9&lt;='7. Hide Graph Calc'!$O$26),"High"))))</f>
        <v>High</v>
      </c>
      <c r="F27" s="307"/>
      <c r="G27" s="441"/>
      <c r="H27" s="441"/>
      <c r="I27" s="441"/>
      <c r="J27" s="307"/>
    </row>
    <row r="28" spans="1:10" ht="7.5" customHeight="1">
      <c r="A28" s="307"/>
      <c r="B28" s="39"/>
      <c r="C28" s="39"/>
      <c r="D28" s="39"/>
      <c r="E28" s="33"/>
      <c r="F28" s="307"/>
      <c r="G28" s="441"/>
      <c r="H28" s="441"/>
      <c r="I28" s="441"/>
      <c r="J28" s="307"/>
    </row>
    <row r="29" spans="1:10" ht="18" customHeight="1">
      <c r="A29" s="307"/>
      <c r="B29" s="60" t="s">
        <v>173</v>
      </c>
      <c r="C29" s="39"/>
      <c r="D29" s="39"/>
      <c r="E29" s="61" t="str">
        <f>IF('5. Hide Calc OA'!I$9="","",IF(AND('5. Hide Calc OA'!I$9&gt;='7. Hide Graph Calc'!$N$24,'5. Hide Calc OA'!I$9&lt;='7. Hide Graph Calc'!$O$24),"Low",IF(AND('5. Hide Calc OA'!I$9&gt;'7. Hide Graph Calc'!$N$25,'5. Hide Calc OA'!I$9&lt;='7. Hide Graph Calc'!$O$25),"Medium",IF(AND('5. Hide Calc OA'!I$9&gt;'7. Hide Graph Calc'!$N$26,'5. Hide Calc OA'!I$9&lt;='7. Hide Graph Calc'!$O$26),"High"))))</f>
        <v>Medium</v>
      </c>
      <c r="F29" s="62" t="s">
        <v>408</v>
      </c>
      <c r="G29" s="441"/>
      <c r="H29" s="441"/>
      <c r="I29" s="441"/>
      <c r="J29" s="307"/>
    </row>
    <row r="30" spans="1:10">
      <c r="A30" s="307"/>
      <c r="B30" s="39"/>
      <c r="C30" s="39"/>
      <c r="D30" s="39"/>
      <c r="E30" s="39"/>
      <c r="F30" s="307"/>
      <c r="G30" s="307"/>
      <c r="H30" s="307"/>
      <c r="I30" s="307"/>
      <c r="J30" s="307"/>
    </row>
    <row r="31" spans="1:10">
      <c r="A31" s="307"/>
      <c r="B31" s="442" t="s">
        <v>409</v>
      </c>
      <c r="C31" s="442"/>
      <c r="D31" s="442"/>
      <c r="E31" s="442"/>
      <c r="F31" s="307"/>
      <c r="G31" s="307"/>
      <c r="H31" s="307"/>
      <c r="I31" s="307"/>
      <c r="J31" s="307"/>
    </row>
    <row r="32" spans="1:10" ht="7.5" customHeight="1">
      <c r="A32" s="307"/>
      <c r="B32" s="39"/>
      <c r="C32" s="39"/>
      <c r="D32" s="39"/>
      <c r="E32" s="39"/>
      <c r="F32" s="307"/>
      <c r="G32" s="307"/>
      <c r="H32" s="307"/>
      <c r="I32" s="307"/>
      <c r="J32" s="307"/>
    </row>
    <row r="33" spans="1:10">
      <c r="A33" s="307"/>
      <c r="B33" s="60" t="s">
        <v>246</v>
      </c>
      <c r="C33" s="60"/>
      <c r="D33" s="60"/>
      <c r="E33" s="63" t="str">
        <f>'6. Module 1 Readiness'!$H$23</f>
        <v>Red</v>
      </c>
      <c r="F33" s="307"/>
      <c r="G33" s="307"/>
      <c r="H33" s="307"/>
      <c r="I33" s="307"/>
      <c r="J33" s="307"/>
    </row>
    <row r="34" spans="1:10" ht="7.5" customHeight="1">
      <c r="A34" s="307"/>
      <c r="B34" s="60"/>
      <c r="C34" s="60"/>
      <c r="D34" s="60"/>
      <c r="E34" s="63"/>
      <c r="F34" s="307"/>
      <c r="G34" s="307"/>
      <c r="H34" s="307"/>
      <c r="I34" s="307"/>
      <c r="J34" s="307"/>
    </row>
    <row r="35" spans="1:10" ht="7.5" customHeight="1">
      <c r="A35" s="307"/>
      <c r="B35" s="39"/>
      <c r="C35" s="39"/>
      <c r="D35" s="39"/>
      <c r="E35" s="33"/>
      <c r="F35" s="307"/>
      <c r="G35" s="441" t="str">
        <f>IF($E$46="Red",'4. HIDE Calc Module 2_1'!$C$54,IF($E$46="Yellow",'4. HIDE Calc Module 2_1'!$C$55,IF($E$46="Green",'4. HIDE Calc Module 2_1'!$C$56)))</f>
        <v>An overall red score means that significant challenges exist across the range of readiness criteria.
This service will appear toward the left on the readiness scale in the summary chart below.</v>
      </c>
      <c r="H35" s="441"/>
      <c r="I35" s="441"/>
      <c r="J35" s="307"/>
    </row>
    <row r="36" spans="1:10">
      <c r="A36" s="307"/>
      <c r="B36" s="35" t="s">
        <v>233</v>
      </c>
      <c r="C36" s="35"/>
      <c r="D36" s="35"/>
      <c r="E36" s="55" t="str">
        <f>IF('4. Hide Calc RA'!C$9="","",IF(AND('4. Hide Calc RA'!C$9&gt;='7. Hide Graph Calc'!$J$24,'4. Hide Calc RA'!C$9&lt;='7. Hide Graph Calc'!$K$24),"Red",IF(AND('4. Hide Calc RA'!C$9&gt;'7. Hide Graph Calc'!$J$25,'4. Hide Calc RA'!C$9&lt;='7. Hide Graph Calc'!$K$25),"Yellow",IF(AND('4. Hide Calc RA'!C$9&gt;'7. Hide Graph Calc'!$J$26,'4. Hide Calc RA'!C$9&lt;='7. Hide Graph Calc'!$K$26),"Green"))))</f>
        <v>Red</v>
      </c>
      <c r="F36" s="307"/>
      <c r="G36" s="441"/>
      <c r="H36" s="441"/>
      <c r="I36" s="441"/>
      <c r="J36" s="307"/>
    </row>
    <row r="37" spans="1:10" ht="7.5" customHeight="1">
      <c r="A37" s="307"/>
      <c r="B37" s="39"/>
      <c r="C37" s="39"/>
      <c r="D37" s="39"/>
      <c r="E37" s="33"/>
      <c r="F37" s="307"/>
      <c r="G37" s="441"/>
      <c r="H37" s="441"/>
      <c r="I37" s="441"/>
      <c r="J37" s="307"/>
    </row>
    <row r="38" spans="1:10">
      <c r="A38" s="307"/>
      <c r="B38" s="35" t="s">
        <v>234</v>
      </c>
      <c r="C38" s="35"/>
      <c r="D38" s="35"/>
      <c r="E38" s="55" t="str">
        <f>IF('4. Hide Calc RA'!D$9="","",IF(AND('4. Hide Calc RA'!D$9&gt;='7. Hide Graph Calc'!$J$24,'4. Hide Calc RA'!D$9&lt;='7. Hide Graph Calc'!$K$24),"Red",IF(AND('4. Hide Calc RA'!D$9&gt;'7. Hide Graph Calc'!$J$25,'4. Hide Calc RA'!D$9&lt;='7. Hide Graph Calc'!$K$25),"Yellow",IF(AND('4. Hide Calc RA'!D$9&gt;'7. Hide Graph Calc'!$J$26,'4. Hide Calc RA'!D$9&lt;='7. Hide Graph Calc'!$K$26),"Green"))))</f>
        <v>Red</v>
      </c>
      <c r="F38" s="307"/>
      <c r="G38" s="441"/>
      <c r="H38" s="441"/>
      <c r="I38" s="441"/>
      <c r="J38" s="307"/>
    </row>
    <row r="39" spans="1:10" ht="7.5" customHeight="1">
      <c r="A39" s="307"/>
      <c r="B39" s="39"/>
      <c r="C39" s="39"/>
      <c r="D39" s="39"/>
      <c r="E39" s="33"/>
      <c r="F39" s="307"/>
      <c r="G39" s="441"/>
      <c r="H39" s="441"/>
      <c r="I39" s="441"/>
      <c r="J39" s="307"/>
    </row>
    <row r="40" spans="1:10">
      <c r="A40" s="307"/>
      <c r="B40" s="35" t="s">
        <v>27</v>
      </c>
      <c r="C40" s="39"/>
      <c r="D40" s="39"/>
      <c r="E40" s="33" t="str">
        <f>IF('4. Hide Calc RA'!E$9="","",IF(AND('4. Hide Calc RA'!E$9&gt;='7. Hide Graph Calc'!$J$24,'4. Hide Calc RA'!E$9&lt;='7. Hide Graph Calc'!$K$24),"Red",IF(AND('4. Hide Calc RA'!E$9&gt;'7. Hide Graph Calc'!$J$25,'4. Hide Calc RA'!E$9&lt;='7. Hide Graph Calc'!$K$25),"Yellow",IF(AND('4. Hide Calc RA'!E$9&gt;'7. Hide Graph Calc'!$J$26,'4. Hide Calc RA'!E$9&lt;='7. Hide Graph Calc'!$K$26),"Green"))))</f>
        <v>Red</v>
      </c>
      <c r="F40" s="307"/>
      <c r="G40" s="441"/>
      <c r="H40" s="441"/>
      <c r="I40" s="441"/>
      <c r="J40" s="307"/>
    </row>
    <row r="41" spans="1:10" ht="7.5" customHeight="1">
      <c r="A41" s="307"/>
      <c r="B41" s="39"/>
      <c r="C41" s="39"/>
      <c r="D41" s="39"/>
      <c r="E41" s="33"/>
      <c r="F41" s="307"/>
      <c r="G41" s="441"/>
      <c r="H41" s="441"/>
      <c r="I41" s="441"/>
      <c r="J41" s="307"/>
    </row>
    <row r="42" spans="1:10">
      <c r="A42" s="307"/>
      <c r="B42" s="35" t="s">
        <v>235</v>
      </c>
      <c r="C42" s="35"/>
      <c r="D42" s="35"/>
      <c r="E42" s="55" t="str">
        <f>IF('4. Hide Calc RA'!F$9="","",IF(AND('4. Hide Calc RA'!F$9&gt;='7. Hide Graph Calc'!$J$24,'4. Hide Calc RA'!F$9&lt;='7. Hide Graph Calc'!$K$24),"Red",IF(AND('4. Hide Calc RA'!F$9&gt;'7. Hide Graph Calc'!$J$25,'4. Hide Calc RA'!F$9&lt;='7. Hide Graph Calc'!$K$25),"Yellow",IF(AND('4. Hide Calc RA'!F$9&gt;'7. Hide Graph Calc'!$J$26,'4. Hide Calc RA'!F$9&lt;='7. Hide Graph Calc'!$K$26),"Green"))))</f>
        <v>Red</v>
      </c>
      <c r="F42" s="307"/>
      <c r="G42" s="441"/>
      <c r="H42" s="441"/>
      <c r="I42" s="441"/>
      <c r="J42" s="307"/>
    </row>
    <row r="43" spans="1:10" ht="7.5" customHeight="1">
      <c r="A43" s="307"/>
      <c r="B43" s="39"/>
      <c r="C43" s="39"/>
      <c r="D43" s="39"/>
      <c r="E43" s="33"/>
      <c r="F43" s="307"/>
      <c r="G43" s="441"/>
      <c r="H43" s="441"/>
      <c r="I43" s="441"/>
      <c r="J43" s="307"/>
    </row>
    <row r="44" spans="1:10" s="79" customFormat="1">
      <c r="A44" s="307"/>
      <c r="B44" s="35" t="s">
        <v>236</v>
      </c>
      <c r="C44" s="35"/>
      <c r="D44" s="35"/>
      <c r="E44" s="55" t="str">
        <f>IF('4. Hide Calc RA'!G$9="","",IF(AND('4. Hide Calc RA'!G$9&gt;='7. Hide Graph Calc'!$J$38,'4. Hide Calc RA'!G$9&lt;='7. Hide Graph Calc'!$K$38),"Red",IF(AND('4. Hide Calc RA'!G$9&gt;'7. Hide Graph Calc'!$J$39,'4. Hide Calc RA'!G$9&lt;='7. Hide Graph Calc'!$K$39),"Yellow",IF(AND('4. Hide Calc RA'!G$9&gt;'7. Hide Graph Calc'!$J$40,'4. Hide Calc RA'!G$9&lt;='7. Hide Graph Calc'!$K$40),"Green"))))</f>
        <v>Red</v>
      </c>
      <c r="F44" s="307"/>
      <c r="G44" s="441"/>
      <c r="H44" s="441"/>
      <c r="I44" s="441"/>
      <c r="J44" s="307"/>
    </row>
    <row r="45" spans="1:10" s="79" customFormat="1" ht="7.5" customHeight="1">
      <c r="A45" s="307"/>
      <c r="B45" s="39"/>
      <c r="C45" s="39"/>
      <c r="D45" s="39"/>
      <c r="E45" s="33"/>
      <c r="F45" s="307"/>
      <c r="G45" s="441"/>
      <c r="H45" s="441"/>
      <c r="I45" s="441"/>
      <c r="J45" s="307"/>
    </row>
    <row r="46" spans="1:10" ht="18" customHeight="1">
      <c r="A46" s="307"/>
      <c r="B46" s="60" t="s">
        <v>173</v>
      </c>
      <c r="C46" s="60"/>
      <c r="D46" s="60"/>
      <c r="E46" s="61" t="str">
        <f>IF('4. Hide Calc RA'!J$9="","",IF(AND('4. Hide Calc RA'!J$9&gt;='7. Hide Graph Calc'!$J$24,'4. Hide Calc RA'!J$9&lt;='7. Hide Graph Calc'!$K$24),"Red",IF(AND('4. Hide Calc RA'!J$9&gt;'7. Hide Graph Calc'!$J$25,'4. Hide Calc RA'!J$9&lt;='7. Hide Graph Calc'!$K$25),"Yellow",IF(AND('4. Hide Calc RA'!J$9&gt;'7. Hide Graph Calc'!$J$26,'4. Hide Calc RA'!J$9&lt;='7. Hide Graph Calc'!$K$26),"Green"))))</f>
        <v>Red</v>
      </c>
      <c r="F46" s="62" t="s">
        <v>408</v>
      </c>
      <c r="G46" s="441"/>
      <c r="H46" s="441"/>
      <c r="I46" s="441"/>
      <c r="J46" s="307"/>
    </row>
    <row r="47" spans="1:10">
      <c r="A47" s="307"/>
      <c r="B47" s="307"/>
      <c r="C47" s="307"/>
      <c r="D47" s="307"/>
      <c r="E47" s="307"/>
      <c r="F47" s="307"/>
      <c r="G47" s="307"/>
      <c r="H47" s="307"/>
      <c r="I47" s="307"/>
      <c r="J47" s="307"/>
    </row>
    <row r="48" spans="1:10">
      <c r="A48" s="307"/>
      <c r="B48" s="307"/>
      <c r="C48" s="307"/>
      <c r="D48" s="307"/>
      <c r="E48" s="307"/>
      <c r="F48" s="307"/>
      <c r="G48" s="307"/>
      <c r="H48" s="307"/>
      <c r="I48" s="307"/>
      <c r="J48" s="307"/>
    </row>
    <row r="49" spans="1:10" ht="18">
      <c r="A49" s="307"/>
      <c r="B49" s="59" t="s">
        <v>410</v>
      </c>
      <c r="C49" s="307"/>
      <c r="D49" s="307"/>
      <c r="E49" s="307"/>
      <c r="F49" s="307"/>
      <c r="G49" s="307"/>
      <c r="H49" s="307"/>
      <c r="I49" s="307"/>
      <c r="J49" s="307"/>
    </row>
    <row r="50" spans="1:10">
      <c r="A50" s="307"/>
      <c r="B50" s="307"/>
      <c r="C50" s="307"/>
      <c r="D50" s="307"/>
      <c r="E50" s="307"/>
      <c r="F50" s="307"/>
      <c r="G50" s="307"/>
      <c r="H50" s="307"/>
      <c r="I50" s="307"/>
      <c r="J50" s="307"/>
    </row>
    <row r="51" spans="1:10" ht="104.25" customHeight="1">
      <c r="A51" s="307"/>
      <c r="B51" s="441" t="s">
        <v>411</v>
      </c>
      <c r="C51" s="441"/>
      <c r="D51" s="441"/>
      <c r="E51" s="441"/>
      <c r="F51" s="441"/>
      <c r="G51" s="441"/>
      <c r="H51" s="441"/>
      <c r="I51" s="441"/>
      <c r="J51" s="441"/>
    </row>
    <row r="52" spans="1:10">
      <c r="A52" s="307"/>
      <c r="B52" s="307"/>
      <c r="C52" s="307"/>
      <c r="D52" s="307"/>
      <c r="E52" s="307"/>
      <c r="F52" s="307"/>
      <c r="G52" s="307"/>
      <c r="H52" s="307"/>
      <c r="I52" s="307"/>
      <c r="J52" s="307"/>
    </row>
    <row r="53" spans="1:10">
      <c r="A53" s="307"/>
      <c r="B53" s="307"/>
      <c r="C53" s="307"/>
      <c r="D53" s="307"/>
      <c r="E53" s="307"/>
      <c r="F53" s="307"/>
      <c r="G53" s="307"/>
      <c r="H53" s="307"/>
      <c r="I53" s="307"/>
      <c r="J53" s="307"/>
    </row>
    <row r="54" spans="1:10">
      <c r="A54" s="307"/>
      <c r="B54" s="307"/>
      <c r="C54" s="307"/>
      <c r="D54" s="307"/>
      <c r="E54" s="307"/>
      <c r="F54" s="307"/>
      <c r="G54" s="307"/>
      <c r="H54" s="307"/>
      <c r="I54" s="307"/>
      <c r="J54" s="307"/>
    </row>
    <row r="55" spans="1:10">
      <c r="A55" s="307"/>
      <c r="B55" s="307"/>
      <c r="C55" s="307"/>
      <c r="D55" s="307"/>
      <c r="E55" s="307"/>
      <c r="F55" s="307"/>
      <c r="G55" s="307"/>
      <c r="H55" s="307"/>
      <c r="I55" s="307"/>
      <c r="J55" s="307"/>
    </row>
    <row r="56" spans="1:10">
      <c r="A56" s="307"/>
      <c r="B56" s="307"/>
      <c r="C56" s="307"/>
      <c r="D56" s="307"/>
      <c r="E56" s="307"/>
      <c r="F56" s="307"/>
      <c r="G56" s="307"/>
      <c r="H56" s="307"/>
      <c r="I56" s="307"/>
      <c r="J56" s="307"/>
    </row>
    <row r="57" spans="1:10">
      <c r="A57" s="307"/>
      <c r="B57" s="307"/>
      <c r="C57" s="307"/>
      <c r="D57" s="307"/>
      <c r="E57" s="307"/>
      <c r="F57" s="307"/>
      <c r="G57" s="307"/>
      <c r="H57" s="307"/>
      <c r="I57" s="307"/>
      <c r="J57" s="307"/>
    </row>
    <row r="58" spans="1:10">
      <c r="A58" s="307"/>
      <c r="B58" s="307"/>
      <c r="C58" s="307"/>
      <c r="D58" s="307"/>
      <c r="E58" s="307"/>
      <c r="F58" s="307"/>
      <c r="G58" s="307"/>
      <c r="H58" s="307"/>
      <c r="I58" s="307"/>
      <c r="J58" s="307"/>
    </row>
    <row r="59" spans="1:10">
      <c r="A59" s="307"/>
      <c r="B59" s="307"/>
      <c r="C59" s="307"/>
      <c r="D59" s="307"/>
      <c r="E59" s="307"/>
      <c r="F59" s="307"/>
      <c r="G59" s="307"/>
      <c r="H59" s="307"/>
      <c r="I59" s="307"/>
      <c r="J59" s="307"/>
    </row>
    <row r="60" spans="1:10">
      <c r="A60" s="307"/>
      <c r="B60" s="307"/>
      <c r="C60" s="307"/>
      <c r="D60" s="307"/>
      <c r="E60" s="307"/>
      <c r="F60" s="307"/>
      <c r="G60" s="307"/>
      <c r="H60" s="307"/>
      <c r="I60" s="307"/>
      <c r="J60" s="307"/>
    </row>
    <row r="61" spans="1:10">
      <c r="A61" s="307"/>
      <c r="B61" s="307"/>
      <c r="C61" s="307"/>
      <c r="D61" s="307"/>
      <c r="E61" s="307"/>
      <c r="F61" s="307"/>
      <c r="G61" s="307"/>
      <c r="H61" s="307"/>
      <c r="I61" s="307"/>
      <c r="J61" s="307"/>
    </row>
    <row r="62" spans="1:10">
      <c r="A62" s="307"/>
      <c r="B62" s="307"/>
      <c r="C62" s="307"/>
      <c r="D62" s="307"/>
      <c r="E62" s="307"/>
      <c r="F62" s="307"/>
      <c r="G62" s="307"/>
      <c r="H62" s="307"/>
      <c r="I62" s="307"/>
      <c r="J62" s="307"/>
    </row>
    <row r="63" spans="1:10">
      <c r="A63" s="307"/>
      <c r="B63" s="307"/>
      <c r="C63" s="307"/>
      <c r="D63" s="307"/>
      <c r="E63" s="307"/>
      <c r="F63" s="307"/>
      <c r="G63" s="307"/>
      <c r="H63" s="307"/>
      <c r="I63" s="307"/>
      <c r="J63" s="307"/>
    </row>
    <row r="64" spans="1:10">
      <c r="A64" s="307"/>
      <c r="B64" s="307"/>
      <c r="C64" s="307"/>
      <c r="D64" s="307"/>
      <c r="E64" s="307"/>
      <c r="F64" s="307"/>
      <c r="G64" s="307"/>
      <c r="H64" s="307"/>
      <c r="I64" s="307"/>
      <c r="J64" s="307"/>
    </row>
    <row r="65" spans="1:10">
      <c r="A65" s="307"/>
      <c r="B65" s="307"/>
      <c r="C65" s="307"/>
      <c r="D65" s="307"/>
      <c r="E65" s="307"/>
      <c r="F65" s="307"/>
      <c r="G65" s="307"/>
      <c r="H65" s="307"/>
      <c r="I65" s="307"/>
      <c r="J65" s="307"/>
    </row>
    <row r="66" spans="1:10">
      <c r="A66" s="307"/>
      <c r="B66" s="307"/>
      <c r="C66" s="307"/>
      <c r="D66" s="307"/>
      <c r="E66" s="307"/>
      <c r="F66" s="307"/>
      <c r="G66" s="307"/>
      <c r="H66" s="307"/>
      <c r="I66" s="307"/>
      <c r="J66" s="307"/>
    </row>
    <row r="67" spans="1:10">
      <c r="A67" s="307"/>
      <c r="B67" s="307"/>
      <c r="C67" s="307"/>
      <c r="D67" s="307"/>
      <c r="E67" s="307"/>
      <c r="F67" s="307"/>
      <c r="G67" s="307"/>
      <c r="H67" s="307"/>
      <c r="I67" s="307"/>
      <c r="J67" s="307"/>
    </row>
    <row r="68" spans="1:10">
      <c r="A68" s="307"/>
      <c r="B68" s="307"/>
      <c r="C68" s="307"/>
      <c r="D68" s="307"/>
      <c r="E68" s="307"/>
      <c r="F68" s="307"/>
      <c r="G68" s="307"/>
      <c r="H68" s="307"/>
      <c r="I68" s="307"/>
      <c r="J68" s="307"/>
    </row>
    <row r="69" spans="1:10">
      <c r="A69" s="307"/>
      <c r="B69" s="307"/>
      <c r="C69" s="307"/>
      <c r="D69" s="307"/>
      <c r="E69" s="307"/>
      <c r="F69" s="307"/>
      <c r="G69" s="307"/>
      <c r="H69" s="307"/>
      <c r="I69" s="307"/>
      <c r="J69" s="307"/>
    </row>
    <row r="70" spans="1:10">
      <c r="A70" s="307"/>
      <c r="B70" s="307"/>
      <c r="C70" s="307"/>
      <c r="D70" s="307"/>
      <c r="E70" s="307"/>
      <c r="F70" s="307"/>
      <c r="G70" s="307"/>
      <c r="H70" s="307"/>
      <c r="I70" s="307"/>
      <c r="J70" s="307"/>
    </row>
    <row r="71" spans="1:10">
      <c r="A71" s="307"/>
      <c r="B71" s="307"/>
      <c r="C71" s="307"/>
      <c r="D71" s="307"/>
      <c r="E71" s="307"/>
      <c r="F71" s="307"/>
      <c r="G71" s="307"/>
      <c r="H71" s="307"/>
      <c r="I71" s="307"/>
      <c r="J71" s="307"/>
    </row>
    <row r="72" spans="1:10">
      <c r="A72" s="307"/>
      <c r="B72" s="307"/>
      <c r="C72" s="307"/>
      <c r="D72" s="307"/>
      <c r="E72" s="307"/>
      <c r="F72" s="307"/>
      <c r="G72" s="307"/>
      <c r="H72" s="307"/>
      <c r="I72" s="307"/>
      <c r="J72" s="307"/>
    </row>
    <row r="73" spans="1:10">
      <c r="A73" s="307"/>
      <c r="B73" s="307"/>
      <c r="C73" s="307"/>
      <c r="D73" s="307"/>
      <c r="E73" s="307"/>
      <c r="F73" s="307"/>
      <c r="G73" s="307"/>
      <c r="H73" s="307"/>
      <c r="I73" s="307"/>
      <c r="J73" s="307"/>
    </row>
    <row r="74" spans="1:10">
      <c r="A74" s="307"/>
      <c r="B74" s="307"/>
      <c r="C74" s="307"/>
      <c r="D74" s="307"/>
      <c r="E74" s="307"/>
      <c r="F74" s="307"/>
      <c r="G74" s="307"/>
      <c r="H74" s="307"/>
      <c r="I74" s="307"/>
      <c r="J74" s="307"/>
    </row>
    <row r="75" spans="1:10">
      <c r="A75" s="307"/>
      <c r="B75" s="307"/>
      <c r="C75" s="307"/>
      <c r="D75" s="307"/>
      <c r="E75" s="307"/>
      <c r="F75" s="307"/>
      <c r="G75" s="307"/>
      <c r="H75" s="307"/>
      <c r="I75" s="307"/>
      <c r="J75" s="307"/>
    </row>
    <row r="76" spans="1:10">
      <c r="A76" s="307"/>
      <c r="B76" s="307"/>
      <c r="C76" s="307"/>
      <c r="D76" s="307"/>
      <c r="E76" s="307"/>
      <c r="F76" s="307"/>
      <c r="G76" s="307"/>
      <c r="H76" s="307"/>
      <c r="I76" s="307"/>
      <c r="J76" s="307"/>
    </row>
    <row r="77" spans="1:10">
      <c r="A77" s="307"/>
      <c r="B77" s="307"/>
      <c r="C77" s="307"/>
      <c r="D77" s="307"/>
      <c r="E77" s="307"/>
      <c r="F77" s="307"/>
      <c r="G77" s="307"/>
      <c r="H77" s="307"/>
      <c r="I77" s="307"/>
      <c r="J77" s="307"/>
    </row>
    <row r="78" spans="1:10">
      <c r="A78" s="307"/>
      <c r="B78" s="307"/>
      <c r="C78" s="307"/>
      <c r="D78" s="307"/>
      <c r="E78" s="307"/>
      <c r="F78" s="307"/>
      <c r="G78" s="307"/>
      <c r="H78" s="307"/>
      <c r="I78" s="307"/>
      <c r="J78" s="307"/>
    </row>
    <row r="79" spans="1:10">
      <c r="A79" s="307"/>
      <c r="B79" s="307"/>
      <c r="C79" s="307"/>
      <c r="D79" s="307"/>
      <c r="E79" s="307"/>
      <c r="F79" s="307"/>
      <c r="G79" s="307"/>
      <c r="H79" s="307"/>
      <c r="I79" s="307"/>
      <c r="J79" s="307"/>
    </row>
    <row r="80" spans="1:10">
      <c r="A80" s="307"/>
      <c r="B80" s="307"/>
      <c r="C80" s="307"/>
      <c r="D80" s="307"/>
      <c r="E80" s="307"/>
      <c r="F80" s="307"/>
      <c r="G80" s="307"/>
      <c r="H80" s="307"/>
      <c r="I80" s="307"/>
      <c r="J80" s="307"/>
    </row>
    <row r="81" spans="1:10">
      <c r="A81" s="307"/>
      <c r="B81" s="307"/>
      <c r="C81" s="307"/>
      <c r="D81" s="307"/>
      <c r="E81" s="307"/>
      <c r="F81" s="307"/>
      <c r="G81" s="307"/>
      <c r="H81" s="307"/>
      <c r="I81" s="307"/>
      <c r="J81" s="307"/>
    </row>
    <row r="82" spans="1:10">
      <c r="A82" s="307"/>
      <c r="B82" s="307"/>
      <c r="C82" s="307"/>
      <c r="D82" s="307"/>
      <c r="E82" s="307"/>
      <c r="F82" s="307"/>
      <c r="G82" s="307"/>
      <c r="H82" s="307"/>
      <c r="I82" s="307"/>
      <c r="J82" s="307"/>
    </row>
    <row r="83" spans="1:10">
      <c r="A83" s="307"/>
      <c r="B83" s="307"/>
      <c r="C83" s="307"/>
      <c r="D83" s="307"/>
      <c r="E83" s="307"/>
      <c r="F83" s="307"/>
      <c r="G83" s="307"/>
      <c r="H83" s="307"/>
      <c r="I83" s="307"/>
      <c r="J83" s="307"/>
    </row>
    <row r="84" spans="1:10">
      <c r="A84" s="307"/>
      <c r="B84" s="307"/>
      <c r="C84" s="307"/>
      <c r="D84" s="307"/>
      <c r="E84" s="307"/>
      <c r="F84" s="307"/>
      <c r="G84" s="307"/>
      <c r="H84" s="307"/>
      <c r="I84" s="307"/>
      <c r="J84" s="307"/>
    </row>
    <row r="85" spans="1:10">
      <c r="A85" s="307"/>
      <c r="B85" s="307"/>
      <c r="C85" s="307"/>
      <c r="D85" s="307"/>
      <c r="E85" s="307"/>
      <c r="F85" s="307"/>
      <c r="G85" s="307"/>
      <c r="H85" s="307"/>
      <c r="I85" s="307"/>
      <c r="J85" s="307"/>
    </row>
    <row r="86" spans="1:10">
      <c r="A86" s="307"/>
      <c r="B86" s="307"/>
      <c r="C86" s="307"/>
      <c r="D86" s="307"/>
      <c r="E86" s="307"/>
      <c r="F86" s="307"/>
      <c r="G86" s="307"/>
      <c r="H86" s="307"/>
      <c r="I86" s="307"/>
      <c r="J86" s="307"/>
    </row>
    <row r="87" spans="1:10">
      <c r="A87" s="307"/>
      <c r="B87" s="307"/>
      <c r="C87" s="307"/>
      <c r="D87" s="307"/>
      <c r="E87" s="307"/>
      <c r="F87" s="307"/>
      <c r="G87" s="307"/>
      <c r="H87" s="307"/>
      <c r="I87" s="307"/>
      <c r="J87" s="307"/>
    </row>
    <row r="88" spans="1:10">
      <c r="A88" s="307"/>
      <c r="B88" s="307"/>
      <c r="C88" s="307"/>
      <c r="D88" s="307"/>
      <c r="E88" s="307"/>
      <c r="F88" s="307"/>
      <c r="G88" s="307"/>
      <c r="H88" s="307"/>
      <c r="I88" s="307"/>
      <c r="J88" s="307"/>
    </row>
    <row r="89" spans="1:10">
      <c r="A89" s="307"/>
      <c r="B89" s="307"/>
      <c r="C89" s="307"/>
      <c r="D89" s="307"/>
      <c r="E89" s="307"/>
      <c r="F89" s="307"/>
      <c r="G89" s="307"/>
      <c r="H89" s="307"/>
      <c r="I89" s="307"/>
      <c r="J89" s="307"/>
    </row>
    <row r="90" spans="1:10">
      <c r="A90" s="307"/>
      <c r="B90" s="307"/>
      <c r="C90" s="307"/>
      <c r="D90" s="307"/>
      <c r="E90" s="307"/>
      <c r="F90" s="307"/>
      <c r="G90" s="307"/>
      <c r="H90" s="307"/>
      <c r="I90" s="307"/>
      <c r="J90" s="307"/>
    </row>
    <row r="91" spans="1:10">
      <c r="A91" s="307"/>
      <c r="B91" s="307"/>
      <c r="C91" s="307"/>
      <c r="D91" s="307"/>
      <c r="E91" s="307"/>
      <c r="F91" s="307"/>
      <c r="G91" s="307"/>
      <c r="H91" s="307"/>
      <c r="I91" s="307"/>
      <c r="J91" s="307"/>
    </row>
    <row r="92" spans="1:10">
      <c r="A92" s="307"/>
      <c r="B92" s="307"/>
      <c r="C92" s="307"/>
      <c r="D92" s="307"/>
      <c r="E92" s="307"/>
      <c r="F92" s="307"/>
      <c r="G92" s="307"/>
      <c r="H92" s="307"/>
      <c r="I92" s="307"/>
      <c r="J92" s="307"/>
    </row>
    <row r="93" spans="1:10">
      <c r="A93" s="307"/>
      <c r="B93" s="307"/>
      <c r="C93" s="307"/>
      <c r="D93" s="307"/>
      <c r="E93" s="307"/>
      <c r="F93" s="307"/>
      <c r="G93" s="307"/>
      <c r="H93" s="307"/>
      <c r="I93" s="307"/>
      <c r="J93" s="307"/>
    </row>
    <row r="94" spans="1:10">
      <c r="A94" s="307"/>
      <c r="B94" s="307"/>
      <c r="C94" s="307"/>
      <c r="D94" s="307"/>
      <c r="E94" s="307"/>
      <c r="F94" s="307"/>
      <c r="G94" s="307"/>
      <c r="H94" s="307"/>
      <c r="I94" s="307"/>
      <c r="J94" s="307"/>
    </row>
    <row r="95" spans="1:10">
      <c r="A95" s="307"/>
      <c r="B95" s="307"/>
      <c r="C95" s="307"/>
      <c r="D95" s="307"/>
      <c r="E95" s="307"/>
      <c r="F95" s="307"/>
      <c r="G95" s="307"/>
      <c r="H95" s="307"/>
      <c r="I95" s="307"/>
      <c r="J95" s="307"/>
    </row>
    <row r="96" spans="1:10">
      <c r="A96" s="307"/>
      <c r="B96" s="307"/>
      <c r="C96" s="307"/>
      <c r="D96" s="307"/>
      <c r="E96" s="307"/>
      <c r="F96" s="307"/>
      <c r="G96" s="307"/>
      <c r="H96" s="307"/>
      <c r="I96" s="307"/>
      <c r="J96" s="307"/>
    </row>
    <row r="97" spans="1:10">
      <c r="A97" s="307"/>
      <c r="B97" s="307"/>
      <c r="C97" s="307"/>
      <c r="D97" s="307"/>
      <c r="E97" s="307"/>
      <c r="F97" s="307"/>
      <c r="G97" s="307"/>
      <c r="H97" s="307"/>
      <c r="I97" s="307"/>
      <c r="J97" s="307"/>
    </row>
    <row r="98" spans="1:10">
      <c r="A98" s="307"/>
      <c r="B98" s="307"/>
      <c r="C98" s="307"/>
      <c r="D98" s="307"/>
      <c r="E98" s="307"/>
      <c r="F98" s="307"/>
      <c r="G98" s="307"/>
      <c r="H98" s="307"/>
      <c r="I98" s="307"/>
      <c r="J98" s="307"/>
    </row>
    <row r="99" spans="1:10">
      <c r="A99" s="307"/>
      <c r="B99" s="307"/>
      <c r="C99" s="307"/>
      <c r="D99" s="307"/>
      <c r="E99" s="307"/>
      <c r="F99" s="307"/>
      <c r="G99" s="307"/>
      <c r="H99" s="307"/>
      <c r="I99" s="307"/>
      <c r="J99" s="307"/>
    </row>
    <row r="100" spans="1:10">
      <c r="A100" s="307"/>
      <c r="B100" s="307"/>
      <c r="C100" s="307"/>
      <c r="D100" s="307"/>
      <c r="E100" s="307"/>
      <c r="F100" s="307"/>
      <c r="G100" s="307"/>
      <c r="H100" s="307"/>
      <c r="I100" s="307"/>
      <c r="J100" s="307"/>
    </row>
    <row r="101" spans="1:10">
      <c r="A101" s="307"/>
      <c r="B101" s="307"/>
      <c r="C101" s="307"/>
      <c r="D101" s="307"/>
      <c r="E101" s="307"/>
      <c r="F101" s="307"/>
      <c r="G101" s="307"/>
      <c r="H101" s="307"/>
      <c r="I101" s="307"/>
      <c r="J101" s="307"/>
    </row>
    <row r="102" spans="1:10">
      <c r="A102" s="307"/>
      <c r="B102" s="307"/>
      <c r="C102" s="307"/>
      <c r="D102" s="307"/>
      <c r="E102" s="307"/>
      <c r="F102" s="307"/>
      <c r="G102" s="307"/>
      <c r="H102" s="307"/>
      <c r="I102" s="307"/>
      <c r="J102" s="307"/>
    </row>
    <row r="103" spans="1:10" ht="21.75" customHeight="1">
      <c r="A103" s="79"/>
      <c r="B103" s="632" t="s">
        <v>246</v>
      </c>
      <c r="C103" s="633"/>
      <c r="D103" s="633"/>
      <c r="E103" s="633"/>
      <c r="F103" s="633"/>
      <c r="G103" s="633"/>
      <c r="H103" s="633"/>
      <c r="I103" s="633"/>
      <c r="J103" s="554" t="str">
        <f>'6. Module 1 Readiness'!H23</f>
        <v>Red</v>
      </c>
    </row>
    <row r="104" spans="1:10">
      <c r="A104" s="79"/>
      <c r="B104" s="42" t="s">
        <v>43</v>
      </c>
      <c r="C104" s="39"/>
      <c r="D104" s="39"/>
      <c r="E104" s="39"/>
      <c r="F104" s="39"/>
      <c r="G104" s="39"/>
      <c r="H104" s="39"/>
      <c r="I104" s="39"/>
      <c r="J104" s="40"/>
    </row>
    <row r="105" spans="1:10" ht="86.25" customHeight="1">
      <c r="A105" s="79"/>
      <c r="B105" s="435" t="str">
        <f>Sheet2!B21</f>
        <v xml:space="preserve">Core mission-critical services are your last candidates for external cloud and internal virtualization. With data criticality high, it is likely that the security, availability, and performance requirements of the business are beyond what can be expected from the cloud. However, "cloud no" does not mean "cloud never." Some interim steps and actions are covered in the recommendations. </v>
      </c>
      <c r="C105" s="394"/>
      <c r="D105" s="394"/>
      <c r="E105" s="394"/>
      <c r="F105" s="394"/>
      <c r="G105" s="394"/>
      <c r="H105" s="394"/>
      <c r="I105" s="394"/>
      <c r="J105" s="436"/>
    </row>
    <row r="106" spans="1:10">
      <c r="A106" s="79"/>
      <c r="B106" s="42" t="s">
        <v>44</v>
      </c>
      <c r="C106" s="39"/>
      <c r="D106" s="39"/>
      <c r="E106" s="39"/>
      <c r="F106" s="39"/>
      <c r="G106" s="39"/>
      <c r="H106" s="39"/>
      <c r="I106" s="39"/>
      <c r="J106" s="40"/>
    </row>
    <row r="107" spans="1:10" ht="192.75" customHeight="1">
      <c r="A107" s="79"/>
      <c r="B107" s="437" t="str">
        <f>Sheet2!D21</f>
        <v>• Make sure that this is truly a gold-level service. Many services are important to the enterprise but not core critical. Email, for example, may be very critically important to many but an email outage or lost data would not be catastrophic to production. If the service is really important but not core critical, select moderate criticality. 
• Look to internal cloud first for these workloads but only after all other workloads have been dealt with. Also complete the following: 
     o Careful cost analysis for feasibility of platform change. If the workload is on a proprietary system, it is not a foregone conclusion that it will be cheaper to move it to even an internally managed cloud. 
     o Performance/availability analysis and gold-level provisioning. Even within an internal cloud, these workloads likely will require special capacity (and not just be put into a general resource pool). 
• Look at all the dependencies of the service and explore the possibility of isolating the truly critical elements in a hybrid approach. For example, a critical database may be housed and maintained using traditional means but the other elements of the web application that queries the data are moved to the cloud. Integration/communication becomes a major issue for a hybrid approach.</v>
      </c>
      <c r="C107" s="438"/>
      <c r="D107" s="438"/>
      <c r="E107" s="438"/>
      <c r="F107" s="438"/>
      <c r="G107" s="438"/>
      <c r="H107" s="438"/>
      <c r="I107" s="438"/>
      <c r="J107" s="439"/>
    </row>
    <row r="108" spans="1:10">
      <c r="A108" s="79"/>
      <c r="B108" s="27"/>
      <c r="C108" s="27"/>
      <c r="D108" s="27"/>
      <c r="E108" s="27"/>
      <c r="F108" s="27"/>
      <c r="G108" s="27"/>
      <c r="H108" s="27"/>
      <c r="I108" s="27"/>
      <c r="J108" s="27"/>
    </row>
    <row r="109" spans="1:10" ht="21.75" customHeight="1">
      <c r="A109" s="79"/>
      <c r="B109" s="632" t="s">
        <v>233</v>
      </c>
      <c r="C109" s="633"/>
      <c r="D109" s="633"/>
      <c r="E109" s="633"/>
      <c r="F109" s="633"/>
      <c r="G109" s="633"/>
      <c r="H109" s="633"/>
      <c r="I109" s="633"/>
      <c r="J109" s="550" t="str">
        <f>E36</f>
        <v>Red</v>
      </c>
    </row>
    <row r="110" spans="1:10">
      <c r="A110" s="79"/>
      <c r="B110" s="54"/>
      <c r="C110" s="35"/>
      <c r="D110" s="35"/>
      <c r="E110" s="55"/>
      <c r="F110" s="39"/>
      <c r="G110" s="39"/>
      <c r="H110" s="39"/>
      <c r="I110" s="39"/>
      <c r="J110" s="40"/>
    </row>
    <row r="111" spans="1:10" ht="15.75" customHeight="1">
      <c r="A111" s="79"/>
      <c r="B111" s="550" t="str">
        <f>'6. Module 1 Readiness'!H26</f>
        <v>Yellow</v>
      </c>
      <c r="C111" s="41" t="s">
        <v>412</v>
      </c>
      <c r="D111" s="39"/>
      <c r="E111" s="39"/>
      <c r="F111" s="39"/>
      <c r="G111" s="39"/>
      <c r="H111" s="39"/>
      <c r="I111" s="39"/>
      <c r="J111" s="40"/>
    </row>
    <row r="112" spans="1:10">
      <c r="A112" s="79"/>
      <c r="B112" s="42" t="s">
        <v>43</v>
      </c>
      <c r="C112" s="39"/>
      <c r="D112" s="39"/>
      <c r="E112" s="39"/>
      <c r="F112" s="39"/>
      <c r="G112" s="39"/>
      <c r="H112" s="39"/>
      <c r="I112" s="39"/>
      <c r="J112" s="40"/>
    </row>
    <row r="113" spans="1:10" ht="42" customHeight="1">
      <c r="A113" s="79"/>
      <c r="B113" s="435" t="str">
        <f>Sheet2!B28</f>
        <v xml:space="preserve">When it comes to critical systems, the current process maturity for security management is an important starting point for discussion/negotiation with cloud service providers.  </v>
      </c>
      <c r="C113" s="394"/>
      <c r="D113" s="394"/>
      <c r="E113" s="394"/>
      <c r="F113" s="394"/>
      <c r="G113" s="394"/>
      <c r="H113" s="394"/>
      <c r="I113" s="394"/>
      <c r="J113" s="436"/>
    </row>
    <row r="114" spans="1:10">
      <c r="A114" s="79"/>
      <c r="B114" s="42" t="s">
        <v>44</v>
      </c>
      <c r="C114" s="39"/>
      <c r="D114" s="39"/>
      <c r="E114" s="39"/>
      <c r="F114" s="39"/>
      <c r="G114" s="39"/>
      <c r="H114" s="39"/>
      <c r="I114" s="39"/>
      <c r="J114" s="40"/>
    </row>
    <row r="115" spans="1:10" ht="98.25" customHeight="1">
      <c r="A115" s="79"/>
      <c r="B115" s="435" t="str">
        <f>Sheet2!D28</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C115" s="394"/>
      <c r="D115" s="394"/>
      <c r="E115" s="394"/>
      <c r="F115" s="394"/>
      <c r="G115" s="394"/>
      <c r="H115" s="394"/>
      <c r="I115" s="394"/>
      <c r="J115" s="436"/>
    </row>
    <row r="116" spans="1:10">
      <c r="A116" s="79"/>
      <c r="B116" s="38"/>
      <c r="C116" s="39"/>
      <c r="D116" s="39"/>
      <c r="E116" s="39"/>
      <c r="F116" s="39"/>
      <c r="G116" s="39"/>
      <c r="H116" s="39"/>
      <c r="I116" s="39"/>
      <c r="J116" s="40"/>
    </row>
    <row r="117" spans="1:10" ht="15.75" customHeight="1">
      <c r="A117" s="79"/>
      <c r="B117" s="550" t="str">
        <f>'6. Module 1 Readiness'!H27</f>
        <v>Red</v>
      </c>
      <c r="C117" s="41" t="s">
        <v>413</v>
      </c>
      <c r="D117" s="39"/>
      <c r="E117" s="39"/>
      <c r="F117" s="39"/>
      <c r="G117" s="39"/>
      <c r="H117" s="39"/>
      <c r="I117" s="39"/>
      <c r="J117" s="40"/>
    </row>
    <row r="118" spans="1:10">
      <c r="A118" s="79"/>
      <c r="B118" s="42" t="s">
        <v>43</v>
      </c>
      <c r="C118" s="39"/>
      <c r="D118" s="39"/>
      <c r="E118" s="39"/>
      <c r="F118" s="39"/>
      <c r="G118" s="39"/>
      <c r="H118" s="39"/>
      <c r="I118" s="39"/>
      <c r="J118" s="40"/>
    </row>
    <row r="119" spans="1:10" ht="33" customHeight="1">
      <c r="A119" s="79"/>
      <c r="B119" s="435" t="str">
        <f>Sheet2!B29</f>
        <v xml:space="preserve">If the system and data are subject to specific legal and regulatory compliance, even if they are not highly critical, this will push up the requirements for a CSP and likely the cost of the solution.   </v>
      </c>
      <c r="C119" s="394"/>
      <c r="D119" s="394"/>
      <c r="E119" s="394"/>
      <c r="F119" s="394"/>
      <c r="G119" s="394"/>
      <c r="H119" s="394"/>
      <c r="I119" s="394"/>
      <c r="J119" s="436"/>
    </row>
    <row r="120" spans="1:10">
      <c r="A120" s="79"/>
      <c r="B120" s="42" t="s">
        <v>44</v>
      </c>
      <c r="C120" s="39"/>
      <c r="D120" s="39"/>
      <c r="E120" s="39"/>
      <c r="F120" s="39"/>
      <c r="G120" s="39"/>
      <c r="H120" s="39"/>
      <c r="I120" s="39"/>
      <c r="J120" s="40"/>
    </row>
    <row r="121" spans="1:10" ht="42.75" customHeight="1">
      <c r="A121" s="79"/>
      <c r="B121" s="435" t="str">
        <f>Sheet2!D29</f>
        <v xml:space="preserve">• Require potential CSP partners to demonstrate how they achieve, document, and attest to compliance with the regulation that you must comply (examples: HIPAA, CJIS, PCI). </v>
      </c>
      <c r="C121" s="394"/>
      <c r="D121" s="394"/>
      <c r="E121" s="394"/>
      <c r="F121" s="394"/>
      <c r="G121" s="394"/>
      <c r="H121" s="394"/>
      <c r="I121" s="394"/>
      <c r="J121" s="436"/>
    </row>
    <row r="122" spans="1:10">
      <c r="A122" s="79"/>
      <c r="B122" s="38"/>
      <c r="C122" s="39"/>
      <c r="D122" s="39"/>
      <c r="E122" s="39"/>
      <c r="F122" s="39"/>
      <c r="G122" s="39"/>
      <c r="H122" s="39"/>
      <c r="I122" s="39"/>
      <c r="J122" s="40"/>
    </row>
    <row r="123" spans="1:10" ht="15">
      <c r="A123" s="79"/>
      <c r="B123" s="550" t="str">
        <f>'6. Module 1 Readiness'!H28</f>
        <v>Red</v>
      </c>
      <c r="C123" s="41" t="s">
        <v>414</v>
      </c>
      <c r="D123" s="39"/>
      <c r="E123" s="39"/>
      <c r="F123" s="39"/>
      <c r="G123" s="39"/>
      <c r="H123" s="39"/>
      <c r="I123" s="39"/>
      <c r="J123" s="40"/>
    </row>
    <row r="124" spans="1:10">
      <c r="A124" s="79"/>
      <c r="B124" s="42" t="s">
        <v>43</v>
      </c>
      <c r="C124" s="39"/>
      <c r="D124" s="39"/>
      <c r="E124" s="39"/>
      <c r="F124" s="39"/>
      <c r="G124" s="39"/>
      <c r="H124" s="39"/>
      <c r="I124" s="39"/>
      <c r="J124" s="40"/>
    </row>
    <row r="125" spans="1:10" ht="42.75" customHeight="1">
      <c r="A125" s="79"/>
      <c r="B125" s="435" t="str">
        <f>Sheet2!B30</f>
        <v xml:space="preserve">Access management is key to both security and service management for the end user. If privilege-based access is a requirement for the service, you will need to integrate cloud access with your authentication system.  </v>
      </c>
      <c r="C125" s="394"/>
      <c r="D125" s="394"/>
      <c r="E125" s="394"/>
      <c r="F125" s="394"/>
      <c r="G125" s="394"/>
      <c r="H125" s="394"/>
      <c r="I125" s="394"/>
      <c r="J125" s="436"/>
    </row>
    <row r="126" spans="1:10">
      <c r="A126" s="79"/>
      <c r="B126" s="42" t="s">
        <v>44</v>
      </c>
      <c r="C126" s="39"/>
      <c r="D126" s="39"/>
      <c r="E126" s="39"/>
      <c r="F126" s="39"/>
      <c r="G126" s="39"/>
      <c r="H126" s="39"/>
      <c r="I126" s="39"/>
      <c r="J126" s="40"/>
    </row>
    <row r="127" spans="1:10" ht="99.75" customHeight="1">
      <c r="A127" s="79"/>
      <c r="B127" s="435" t="str">
        <f>Sheet2!D30</f>
        <v xml:space="preserve">• Do not proceed until the costs of multiple access regimes (in security risk and service) has been accurately assessed. 
• Review how cloud services provide access granularity and authentication. Is this good enough for the service being considered?  </v>
      </c>
      <c r="C127" s="394"/>
      <c r="D127" s="394"/>
      <c r="E127" s="394"/>
      <c r="F127" s="394"/>
      <c r="G127" s="394"/>
      <c r="H127" s="394"/>
      <c r="I127" s="394"/>
      <c r="J127" s="436"/>
    </row>
    <row r="128" spans="1:10" ht="13.5" thickBot="1">
      <c r="A128" s="79"/>
      <c r="B128" s="38"/>
      <c r="C128" s="39"/>
      <c r="D128" s="39"/>
      <c r="E128" s="39"/>
      <c r="F128" s="39"/>
      <c r="G128" s="39"/>
      <c r="H128" s="39"/>
      <c r="I128" s="39"/>
      <c r="J128" s="40"/>
    </row>
    <row r="129" spans="1:10" ht="15.75" thickBot="1">
      <c r="A129" s="79"/>
      <c r="B129" s="114" t="str">
        <f>'6. Module 1 Readiness'!H29</f>
        <v>Red</v>
      </c>
      <c r="C129" s="41" t="s">
        <v>415</v>
      </c>
      <c r="D129" s="39"/>
      <c r="E129" s="39"/>
      <c r="F129" s="39"/>
      <c r="G129" s="39"/>
      <c r="H129" s="39"/>
      <c r="I129" s="39"/>
      <c r="J129" s="40"/>
    </row>
    <row r="130" spans="1:10">
      <c r="A130" s="79"/>
      <c r="B130" s="42" t="s">
        <v>43</v>
      </c>
      <c r="C130" s="39"/>
      <c r="D130" s="39"/>
      <c r="E130" s="39"/>
      <c r="F130" s="39"/>
      <c r="G130" s="39"/>
      <c r="H130" s="39"/>
      <c r="I130" s="39"/>
      <c r="J130" s="40"/>
    </row>
    <row r="131" spans="1:10" ht="46.5" customHeight="1">
      <c r="A131" s="79"/>
      <c r="B131" s="435" t="str">
        <f>Sheet2!B31</f>
        <v xml:space="preserve">Data location and encryption may be stringently spelled out by compliance requirements. Even those not under legal compliance strictures will likely want assurances around the encryption of data both in transit and at rest.    </v>
      </c>
      <c r="C131" s="394"/>
      <c r="D131" s="394"/>
      <c r="E131" s="394"/>
      <c r="F131" s="394"/>
      <c r="G131" s="394"/>
      <c r="H131" s="394"/>
      <c r="I131" s="394"/>
      <c r="J131" s="436"/>
    </row>
    <row r="132" spans="1:10">
      <c r="A132" s="79"/>
      <c r="B132" s="42" t="s">
        <v>44</v>
      </c>
      <c r="C132" s="39"/>
      <c r="D132" s="39"/>
      <c r="E132" s="39"/>
      <c r="F132" s="39"/>
      <c r="G132" s="39"/>
      <c r="H132" s="39"/>
      <c r="I132" s="39"/>
      <c r="J132" s="40"/>
    </row>
    <row r="133" spans="1:10" ht="54.75" customHeight="1">
      <c r="A133" s="79"/>
      <c r="B133" s="435" t="str">
        <f>Sheet2!D31</f>
        <v xml:space="preserve">• If encryption is not required for data to meet compliance, review whether it is needed to meet the CIA requirements of the service. 
• Look for at rest encryption requirements for sensitive data. This is particularly important for cloud storage such as a cloud-based archive. </v>
      </c>
      <c r="C133" s="394"/>
      <c r="D133" s="394"/>
      <c r="E133" s="394"/>
      <c r="F133" s="394"/>
      <c r="G133" s="394"/>
      <c r="H133" s="394"/>
      <c r="I133" s="394"/>
      <c r="J133" s="436"/>
    </row>
    <row r="134" spans="1:10" ht="13.5" thickBot="1">
      <c r="A134" s="79"/>
      <c r="B134" s="38"/>
      <c r="C134" s="39"/>
      <c r="D134" s="39"/>
      <c r="E134" s="39"/>
      <c r="F134" s="39"/>
      <c r="G134" s="39"/>
      <c r="H134" s="39"/>
      <c r="I134" s="39"/>
      <c r="J134" s="40"/>
    </row>
    <row r="135" spans="1:10" ht="15.75" thickBot="1">
      <c r="A135" s="79"/>
      <c r="B135" s="114" t="str">
        <f>'6. Module 1 Readiness'!H30</f>
        <v>Red</v>
      </c>
      <c r="C135" s="41" t="s">
        <v>416</v>
      </c>
      <c r="D135" s="39"/>
      <c r="E135" s="39"/>
      <c r="F135" s="39"/>
      <c r="G135" s="39"/>
      <c r="H135" s="39"/>
      <c r="I135" s="39"/>
      <c r="J135" s="40"/>
    </row>
    <row r="136" spans="1:10">
      <c r="A136" s="79"/>
      <c r="B136" s="42" t="s">
        <v>43</v>
      </c>
      <c r="C136" s="39"/>
      <c r="D136" s="39"/>
      <c r="E136" s="39"/>
      <c r="F136" s="39"/>
      <c r="G136" s="39"/>
      <c r="H136" s="39"/>
      <c r="I136" s="39"/>
      <c r="J136" s="40"/>
    </row>
    <row r="137" spans="1:10" ht="42" customHeight="1">
      <c r="A137" s="79"/>
      <c r="B137" s="435" t="str">
        <f>Sheet2!B32</f>
        <v xml:space="preserve">Under rules of civil procedures, for example, the enterprise must be able to reasonably expedite the discovery of specific data of which it has "possession, custody, or control." This can become problematic if data is in the cloud.  </v>
      </c>
      <c r="C137" s="394"/>
      <c r="D137" s="394"/>
      <c r="E137" s="394"/>
      <c r="F137" s="394"/>
      <c r="G137" s="394"/>
      <c r="H137" s="394"/>
      <c r="I137" s="394"/>
      <c r="J137" s="436"/>
    </row>
    <row r="138" spans="1:10">
      <c r="A138" s="79"/>
      <c r="B138" s="42" t="s">
        <v>44</v>
      </c>
      <c r="C138" s="39"/>
      <c r="D138" s="39"/>
      <c r="E138" s="39"/>
      <c r="F138" s="39"/>
      <c r="G138" s="39"/>
      <c r="H138" s="39"/>
      <c r="I138" s="39"/>
      <c r="J138" s="40"/>
    </row>
    <row r="139" spans="1:10" ht="54.75" customHeight="1">
      <c r="A139" s="79"/>
      <c r="B139" s="437" t="str">
        <f>Sheet2!D32</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C139" s="438"/>
      <c r="D139" s="438"/>
      <c r="E139" s="438"/>
      <c r="F139" s="438"/>
      <c r="G139" s="438"/>
      <c r="H139" s="438"/>
      <c r="I139" s="438"/>
      <c r="J139" s="439"/>
    </row>
    <row r="140" spans="1:10">
      <c r="A140" s="79"/>
      <c r="B140" s="27"/>
      <c r="C140" s="27"/>
      <c r="D140" s="27"/>
      <c r="E140" s="27"/>
      <c r="F140" s="27"/>
      <c r="G140" s="27"/>
      <c r="H140" s="27"/>
      <c r="I140" s="27"/>
      <c r="J140" s="27"/>
    </row>
    <row r="141" spans="1:10" ht="21.75" customHeight="1">
      <c r="A141" s="79"/>
      <c r="B141" s="632" t="s">
        <v>234</v>
      </c>
      <c r="C141" s="633"/>
      <c r="D141" s="633"/>
      <c r="E141" s="633"/>
      <c r="F141" s="633"/>
      <c r="G141" s="633"/>
      <c r="H141" s="633"/>
      <c r="I141" s="633"/>
      <c r="J141" s="550" t="str">
        <f>E38</f>
        <v>Red</v>
      </c>
    </row>
    <row r="142" spans="1:10">
      <c r="A142" s="79"/>
      <c r="B142" s="38"/>
      <c r="C142" s="39"/>
      <c r="D142" s="39"/>
      <c r="E142" s="39"/>
      <c r="F142" s="39"/>
      <c r="G142" s="39"/>
      <c r="H142" s="39"/>
      <c r="I142" s="39"/>
      <c r="J142" s="40"/>
    </row>
    <row r="143" spans="1:10" ht="15">
      <c r="A143" s="79"/>
      <c r="B143" s="550" t="str">
        <f>'6. Module 1 Readiness'!H33</f>
        <v>Yellow</v>
      </c>
      <c r="C143" s="41" t="s">
        <v>417</v>
      </c>
      <c r="D143" s="39"/>
      <c r="E143" s="39"/>
      <c r="F143" s="39"/>
      <c r="G143" s="39"/>
      <c r="H143" s="39"/>
      <c r="I143" s="39"/>
      <c r="J143" s="40"/>
    </row>
    <row r="144" spans="1:10">
      <c r="A144" s="79"/>
      <c r="B144" s="42" t="s">
        <v>43</v>
      </c>
      <c r="C144" s="39"/>
      <c r="D144" s="39"/>
      <c r="E144" s="39"/>
      <c r="F144" s="39"/>
      <c r="G144" s="39"/>
      <c r="H144" s="39"/>
      <c r="I144" s="39"/>
      <c r="J144" s="40"/>
    </row>
    <row r="145" spans="1:10" ht="43.5" customHeight="1">
      <c r="A145" s="79"/>
      <c r="B145" s="435" t="str">
        <f>Sheet2!B35</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C145" s="394"/>
      <c r="D145" s="394"/>
      <c r="E145" s="394"/>
      <c r="F145" s="394"/>
      <c r="G145" s="394"/>
      <c r="H145" s="394"/>
      <c r="I145" s="394"/>
      <c r="J145" s="436"/>
    </row>
    <row r="146" spans="1:10">
      <c r="A146" s="79"/>
      <c r="B146" s="42" t="s">
        <v>44</v>
      </c>
      <c r="C146" s="39"/>
      <c r="D146" s="39"/>
      <c r="E146" s="39"/>
      <c r="F146" s="39"/>
      <c r="G146" s="39"/>
      <c r="H146" s="39"/>
      <c r="I146" s="39"/>
      <c r="J146" s="40"/>
    </row>
    <row r="147" spans="1:10" ht="54.75" customHeight="1">
      <c r="A147" s="79"/>
      <c r="B147" s="435" t="str">
        <f>Sheet2!D35</f>
        <v xml:space="preserve">• Establish availability and restore time requirements based on a minimum requirement of the current service provisioning. 
• Be sure to consider if the service is currently over-provisioned. This is why you should focus on minimum requirements. </v>
      </c>
      <c r="C147" s="394"/>
      <c r="D147" s="394"/>
      <c r="E147" s="394"/>
      <c r="F147" s="394"/>
      <c r="G147" s="394"/>
      <c r="H147" s="394"/>
      <c r="I147" s="394"/>
      <c r="J147" s="436"/>
    </row>
    <row r="148" spans="1:10">
      <c r="A148" s="79"/>
      <c r="B148" s="38"/>
      <c r="C148" s="39"/>
      <c r="D148" s="39"/>
      <c r="E148" s="39"/>
      <c r="F148" s="39"/>
      <c r="G148" s="39"/>
      <c r="H148" s="39"/>
      <c r="I148" s="39"/>
      <c r="J148" s="40"/>
    </row>
    <row r="149" spans="1:10" ht="15">
      <c r="A149" s="79"/>
      <c r="B149" s="550" t="str">
        <f>'6. Module 1 Readiness'!H34</f>
        <v>Red</v>
      </c>
      <c r="C149" s="41" t="s">
        <v>181</v>
      </c>
      <c r="D149" s="39"/>
      <c r="E149" s="39"/>
      <c r="F149" s="39"/>
      <c r="G149" s="39"/>
      <c r="H149" s="39"/>
      <c r="I149" s="39"/>
      <c r="J149" s="40"/>
    </row>
    <row r="150" spans="1:10">
      <c r="A150" s="79"/>
      <c r="B150" s="42" t="s">
        <v>43</v>
      </c>
      <c r="C150" s="39"/>
      <c r="D150" s="39"/>
      <c r="E150" s="39"/>
      <c r="F150" s="39"/>
      <c r="G150" s="39"/>
      <c r="H150" s="39"/>
      <c r="I150" s="39"/>
      <c r="J150" s="40"/>
    </row>
    <row r="151" spans="1:10" ht="52.5" customHeight="1">
      <c r="A151" s="79"/>
      <c r="B151" s="435" t="str">
        <f>Sheet2!B36</f>
        <v xml:space="preserve">If IT is to be a service broker, it must have policies and procedures to be a service intermediary between the CSP and the consumer of the service. An external CSP SLA that only quotes an uptime figure and compensatory credits is useless to the consumer when the service goes away. </v>
      </c>
      <c r="C151" s="394"/>
      <c r="D151" s="394"/>
      <c r="E151" s="394"/>
      <c r="F151" s="394"/>
      <c r="G151" s="394"/>
      <c r="H151" s="394"/>
      <c r="I151" s="394"/>
      <c r="J151" s="436"/>
    </row>
    <row r="152" spans="1:10">
      <c r="A152" s="79"/>
      <c r="B152" s="42" t="s">
        <v>44</v>
      </c>
      <c r="C152" s="39"/>
      <c r="D152" s="39"/>
      <c r="E152" s="39"/>
      <c r="F152" s="39"/>
      <c r="G152" s="39"/>
      <c r="H152" s="39"/>
      <c r="I152" s="39"/>
      <c r="J152" s="40"/>
    </row>
    <row r="153" spans="1:10" ht="57.75" customHeight="1">
      <c r="A153" s="79"/>
      <c r="B153" s="435" t="str">
        <f>Sheet2!D36</f>
        <v>• Ascertain the role that internal IT will play in service delivery (for example, network speed and availability).
• Document service plans, if not full SLAs, that specify how the service will be monitored and who will handle communication and remediation in case of a problem.</v>
      </c>
      <c r="C153" s="394"/>
      <c r="D153" s="394"/>
      <c r="E153" s="394"/>
      <c r="F153" s="394"/>
      <c r="G153" s="394"/>
      <c r="H153" s="394"/>
      <c r="I153" s="394"/>
      <c r="J153" s="436"/>
    </row>
    <row r="154" spans="1:10">
      <c r="A154" s="79"/>
      <c r="B154" s="38"/>
      <c r="C154" s="39"/>
      <c r="D154" s="39"/>
      <c r="E154" s="39"/>
      <c r="F154" s="39"/>
      <c r="G154" s="39"/>
      <c r="H154" s="39"/>
      <c r="I154" s="39"/>
      <c r="J154" s="40"/>
    </row>
    <row r="155" spans="1:10" ht="15">
      <c r="A155" s="79"/>
      <c r="B155" s="550" t="str">
        <f>'6. Module 1 Readiness'!H35</f>
        <v>Yellow</v>
      </c>
      <c r="C155" s="41" t="s">
        <v>418</v>
      </c>
      <c r="D155" s="39"/>
      <c r="E155" s="39"/>
      <c r="F155" s="39"/>
      <c r="G155" s="39"/>
      <c r="H155" s="39"/>
      <c r="I155" s="39"/>
      <c r="J155" s="40"/>
    </row>
    <row r="156" spans="1:10">
      <c r="A156" s="79"/>
      <c r="B156" s="42" t="s">
        <v>43</v>
      </c>
      <c r="C156" s="39"/>
      <c r="D156" s="39"/>
      <c r="E156" s="39"/>
      <c r="F156" s="39"/>
      <c r="G156" s="39"/>
      <c r="H156" s="39"/>
      <c r="I156" s="39"/>
      <c r="J156" s="40"/>
    </row>
    <row r="157" spans="1:10" ht="32.25" customHeight="1">
      <c r="A157" s="79"/>
      <c r="B157" s="435" t="str">
        <f>Sheet2!B37</f>
        <v xml:space="preserve">Availability is not the only measure of service. Some services, such as transactional services, are performance sensitive. A clear idea of business expectations is an important first step. </v>
      </c>
      <c r="C157" s="394"/>
      <c r="D157" s="394"/>
      <c r="E157" s="394"/>
      <c r="F157" s="394"/>
      <c r="G157" s="394"/>
      <c r="H157" s="394"/>
      <c r="I157" s="394"/>
      <c r="J157" s="436"/>
    </row>
    <row r="158" spans="1:10">
      <c r="A158" s="79"/>
      <c r="B158" s="42" t="s">
        <v>44</v>
      </c>
      <c r="C158" s="39"/>
      <c r="D158" s="39"/>
      <c r="E158" s="39"/>
      <c r="F158" s="39"/>
      <c r="G158" s="39"/>
      <c r="H158" s="39"/>
      <c r="I158" s="39"/>
      <c r="J158" s="40"/>
    </row>
    <row r="159" spans="1:10" ht="57" customHeight="1">
      <c r="A159" s="79"/>
      <c r="B159" s="435" t="str">
        <f>Sheet2!D37</f>
        <v>• Make performance monitoring a part of CSP management.
•  Select CSPs that surface end-to-end performance metrics and make them available for ongoing customer monitoring. 
•  Be sure to include the entire service chain in performance monitoring (not just the hosting CSP).</v>
      </c>
      <c r="C159" s="394"/>
      <c r="D159" s="394"/>
      <c r="E159" s="394"/>
      <c r="F159" s="394"/>
      <c r="G159" s="394"/>
      <c r="H159" s="394"/>
      <c r="I159" s="394"/>
      <c r="J159" s="436"/>
    </row>
    <row r="160" spans="1:10">
      <c r="A160" s="79"/>
      <c r="B160" s="38"/>
      <c r="C160" s="39"/>
      <c r="D160" s="39"/>
      <c r="E160" s="39"/>
      <c r="F160" s="39"/>
      <c r="G160" s="39"/>
      <c r="H160" s="39"/>
      <c r="I160" s="39"/>
      <c r="J160" s="40"/>
    </row>
    <row r="161" spans="1:10" ht="15">
      <c r="A161" s="79"/>
      <c r="B161" s="550" t="str">
        <f>'6. Module 1 Readiness'!H36</f>
        <v/>
      </c>
      <c r="C161" s="41" t="s">
        <v>419</v>
      </c>
      <c r="D161" s="39"/>
      <c r="E161" s="39"/>
      <c r="F161" s="39"/>
      <c r="G161" s="39"/>
      <c r="H161" s="39"/>
      <c r="I161" s="39"/>
      <c r="J161" s="40"/>
    </row>
    <row r="162" spans="1:10">
      <c r="A162" s="79"/>
      <c r="B162" s="42" t="s">
        <v>43</v>
      </c>
      <c r="C162" s="39"/>
      <c r="D162" s="39"/>
      <c r="E162" s="39"/>
      <c r="F162" s="39"/>
      <c r="G162" s="39"/>
      <c r="H162" s="39"/>
      <c r="I162" s="39"/>
      <c r="J162" s="40"/>
    </row>
    <row r="163" spans="1:10" ht="33" customHeight="1">
      <c r="A163" s="79"/>
      <c r="B163" s="435" t="str">
        <f>Sheet2!B38</f>
        <v>N/A</v>
      </c>
      <c r="C163" s="394"/>
      <c r="D163" s="394"/>
      <c r="E163" s="394"/>
      <c r="F163" s="394"/>
      <c r="G163" s="394"/>
      <c r="H163" s="394"/>
      <c r="I163" s="394"/>
      <c r="J163" s="436"/>
    </row>
    <row r="164" spans="1:10">
      <c r="A164" s="79"/>
      <c r="B164" s="42" t="s">
        <v>44</v>
      </c>
      <c r="C164" s="39"/>
      <c r="D164" s="39"/>
      <c r="E164" s="39"/>
      <c r="F164" s="39"/>
      <c r="G164" s="39"/>
      <c r="H164" s="39"/>
      <c r="I164" s="39"/>
      <c r="J164" s="40"/>
    </row>
    <row r="165" spans="1:10" ht="30" customHeight="1">
      <c r="A165" s="79"/>
      <c r="B165" s="437" t="str">
        <f>Sheet2!D38</f>
        <v>N/A</v>
      </c>
      <c r="C165" s="438"/>
      <c r="D165" s="438"/>
      <c r="E165" s="438"/>
      <c r="F165" s="438"/>
      <c r="G165" s="438"/>
      <c r="H165" s="438"/>
      <c r="I165" s="438"/>
      <c r="J165" s="439"/>
    </row>
    <row r="166" spans="1:10">
      <c r="A166" s="79"/>
      <c r="B166" s="27"/>
      <c r="C166" s="27"/>
      <c r="D166" s="27"/>
      <c r="E166" s="27"/>
      <c r="F166" s="27"/>
      <c r="G166" s="27"/>
      <c r="H166" s="27"/>
      <c r="I166" s="27"/>
      <c r="J166" s="27"/>
    </row>
    <row r="167" spans="1:10" ht="21.75" customHeight="1">
      <c r="A167" s="79"/>
      <c r="B167" s="634" t="s">
        <v>27</v>
      </c>
      <c r="C167" s="633"/>
      <c r="D167" s="633"/>
      <c r="E167" s="633"/>
      <c r="F167" s="633"/>
      <c r="G167" s="633"/>
      <c r="H167" s="633"/>
      <c r="I167" s="633"/>
      <c r="J167" s="550" t="str">
        <f>E40</f>
        <v>Red</v>
      </c>
    </row>
    <row r="168" spans="1:10">
      <c r="A168" s="79"/>
      <c r="B168" s="38"/>
      <c r="C168" s="39"/>
      <c r="D168" s="39"/>
      <c r="E168" s="39"/>
      <c r="F168" s="39"/>
      <c r="G168" s="39"/>
      <c r="H168" s="39"/>
      <c r="I168" s="39"/>
      <c r="J168" s="40"/>
    </row>
    <row r="169" spans="1:10" ht="15">
      <c r="A169" s="79"/>
      <c r="B169" s="550" t="str">
        <f>'6. Module 1 Readiness'!H39</f>
        <v>Red</v>
      </c>
      <c r="C169" s="41" t="s">
        <v>420</v>
      </c>
      <c r="D169" s="39"/>
      <c r="E169" s="39"/>
      <c r="F169" s="39"/>
      <c r="G169" s="39"/>
      <c r="H169" s="39"/>
      <c r="I169" s="39"/>
      <c r="J169" s="40"/>
    </row>
    <row r="170" spans="1:10">
      <c r="A170" s="79"/>
      <c r="B170" s="42" t="s">
        <v>43</v>
      </c>
      <c r="C170" s="39"/>
      <c r="D170" s="39"/>
      <c r="E170" s="39"/>
      <c r="F170" s="39"/>
      <c r="G170" s="39"/>
      <c r="H170" s="39"/>
      <c r="I170" s="39"/>
      <c r="J170" s="40"/>
    </row>
    <row r="171" spans="1:10" ht="32.25" customHeight="1">
      <c r="A171" s="79"/>
      <c r="B171" s="435" t="str">
        <f>Sheet2!B41</f>
        <v>If integration is a key requirement, proceed with caution. Is there already an application integration strategy in place?</v>
      </c>
      <c r="C171" s="394"/>
      <c r="D171" s="394"/>
      <c r="E171" s="394"/>
      <c r="F171" s="394"/>
      <c r="G171" s="394"/>
      <c r="H171" s="394"/>
      <c r="I171" s="394"/>
      <c r="J171" s="436"/>
    </row>
    <row r="172" spans="1:10">
      <c r="A172" s="79"/>
      <c r="B172" s="42" t="s">
        <v>44</v>
      </c>
      <c r="C172" s="39"/>
      <c r="D172" s="39"/>
      <c r="E172" s="39"/>
      <c r="F172" s="39"/>
      <c r="G172" s="39"/>
      <c r="H172" s="39"/>
      <c r="I172" s="39"/>
      <c r="J172" s="40"/>
    </row>
    <row r="173" spans="1:10" ht="56.25" customHeight="1">
      <c r="A173" s="79"/>
      <c r="B173" s="435" t="str">
        <f>Sheet2!D41</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C173" s="394"/>
      <c r="D173" s="394"/>
      <c r="E173" s="394"/>
      <c r="F173" s="394"/>
      <c r="G173" s="394"/>
      <c r="H173" s="394"/>
      <c r="I173" s="394"/>
      <c r="J173" s="436"/>
    </row>
    <row r="174" spans="1:10">
      <c r="A174" s="79"/>
      <c r="B174" s="38"/>
      <c r="C174" s="39"/>
      <c r="D174" s="39"/>
      <c r="E174" s="39"/>
      <c r="F174" s="39"/>
      <c r="G174" s="39"/>
      <c r="H174" s="39"/>
      <c r="I174" s="39"/>
      <c r="J174" s="40"/>
    </row>
    <row r="175" spans="1:10" ht="15">
      <c r="A175" s="79"/>
      <c r="B175" s="550" t="str">
        <f>'6. Module 1 Readiness'!H40</f>
        <v>Red</v>
      </c>
      <c r="C175" s="41" t="s">
        <v>421</v>
      </c>
      <c r="D175" s="39"/>
      <c r="E175" s="39"/>
      <c r="F175" s="39"/>
      <c r="G175" s="39"/>
      <c r="H175" s="39"/>
      <c r="I175" s="39"/>
      <c r="J175" s="40"/>
    </row>
    <row r="176" spans="1:10">
      <c r="A176" s="79"/>
      <c r="B176" s="42" t="s">
        <v>43</v>
      </c>
      <c r="C176" s="39"/>
      <c r="D176" s="39"/>
      <c r="E176" s="39"/>
      <c r="F176" s="39"/>
      <c r="G176" s="39"/>
      <c r="H176" s="39"/>
      <c r="I176" s="39"/>
      <c r="J176" s="40"/>
    </row>
    <row r="177" spans="1:10" ht="42" customHeight="1">
      <c r="A177" s="79"/>
      <c r="B177" s="435" t="str">
        <f>Sheet2!B42</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C177" s="394"/>
      <c r="D177" s="394"/>
      <c r="E177" s="394"/>
      <c r="F177" s="394"/>
      <c r="G177" s="394"/>
      <c r="H177" s="394"/>
      <c r="I177" s="394"/>
      <c r="J177" s="436"/>
    </row>
    <row r="178" spans="1:10">
      <c r="A178" s="79"/>
      <c r="B178" s="42" t="s">
        <v>44</v>
      </c>
      <c r="C178" s="39"/>
      <c r="D178" s="39"/>
      <c r="E178" s="39"/>
      <c r="F178" s="39"/>
      <c r="G178" s="39"/>
      <c r="H178" s="39"/>
      <c r="I178" s="39"/>
      <c r="J178" s="40"/>
    </row>
    <row r="179" spans="1:10" ht="60.75" customHeight="1">
      <c r="A179" s="79"/>
      <c r="B179" s="435" t="str">
        <f>Sheet2!D42</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C179" s="394"/>
      <c r="D179" s="394"/>
      <c r="E179" s="394"/>
      <c r="F179" s="394"/>
      <c r="G179" s="394"/>
      <c r="H179" s="394"/>
      <c r="I179" s="394"/>
      <c r="J179" s="436"/>
    </row>
    <row r="180" spans="1:10">
      <c r="A180" s="79"/>
      <c r="B180" s="38"/>
      <c r="C180" s="39"/>
      <c r="D180" s="39"/>
      <c r="E180" s="39"/>
      <c r="F180" s="39"/>
      <c r="G180" s="39"/>
      <c r="H180" s="39"/>
      <c r="I180" s="39"/>
      <c r="J180" s="40"/>
    </row>
    <row r="181" spans="1:10" ht="15">
      <c r="A181" s="79"/>
      <c r="B181" s="550" t="str">
        <f>'6. Module 1 Readiness'!H41</f>
        <v>Yellow</v>
      </c>
      <c r="C181" s="41" t="s">
        <v>422</v>
      </c>
      <c r="D181" s="39"/>
      <c r="E181" s="39"/>
      <c r="F181" s="39"/>
      <c r="G181" s="39"/>
      <c r="H181" s="39"/>
      <c r="I181" s="39"/>
      <c r="J181" s="40"/>
    </row>
    <row r="182" spans="1:10">
      <c r="A182" s="79"/>
      <c r="B182" s="42" t="s">
        <v>43</v>
      </c>
      <c r="C182" s="39"/>
      <c r="D182" s="39"/>
      <c r="E182" s="39"/>
      <c r="F182" s="39"/>
      <c r="G182" s="39"/>
      <c r="H182" s="39"/>
      <c r="I182" s="39"/>
      <c r="J182" s="40"/>
    </row>
    <row r="183" spans="1:10" ht="30" customHeight="1">
      <c r="A183" s="79"/>
      <c r="B183" s="435" t="str">
        <f>Sheet2!B43</f>
        <v xml:space="preserve">Integration can be greatly enhanced if two applications speak the same language and adhere to standard APIs. Heavily customized apps written with legacy languages require specialized work for integration. </v>
      </c>
      <c r="C183" s="394"/>
      <c r="D183" s="394"/>
      <c r="E183" s="394"/>
      <c r="F183" s="394"/>
      <c r="G183" s="394"/>
      <c r="H183" s="394"/>
      <c r="I183" s="394"/>
      <c r="J183" s="436"/>
    </row>
    <row r="184" spans="1:10">
      <c r="A184" s="79"/>
      <c r="B184" s="42" t="s">
        <v>44</v>
      </c>
      <c r="C184" s="39"/>
      <c r="D184" s="39"/>
      <c r="E184" s="39"/>
      <c r="F184" s="39"/>
      <c r="G184" s="39"/>
      <c r="H184" s="39"/>
      <c r="I184" s="39"/>
      <c r="J184" s="40"/>
    </row>
    <row r="185" spans="1:10" ht="21" customHeight="1">
      <c r="A185" s="79"/>
      <c r="B185" s="435" t="str">
        <f>Sheet2!D43</f>
        <v>• If integration is required, readiness is high.</v>
      </c>
      <c r="C185" s="394"/>
      <c r="D185" s="394"/>
      <c r="E185" s="394"/>
      <c r="F185" s="394"/>
      <c r="G185" s="394"/>
      <c r="H185" s="394"/>
      <c r="I185" s="394"/>
      <c r="J185" s="436"/>
    </row>
    <row r="186" spans="1:10">
      <c r="A186" s="79"/>
      <c r="B186" s="38"/>
      <c r="C186" s="39"/>
      <c r="D186" s="39"/>
      <c r="E186" s="39"/>
      <c r="F186" s="39"/>
      <c r="G186" s="39"/>
      <c r="H186" s="39"/>
      <c r="I186" s="39"/>
      <c r="J186" s="40"/>
    </row>
    <row r="187" spans="1:10" ht="15">
      <c r="A187" s="79"/>
      <c r="B187" s="550" t="str">
        <f>'6. Module 1 Readiness'!H42</f>
        <v>Red</v>
      </c>
      <c r="C187" s="41" t="s">
        <v>423</v>
      </c>
      <c r="D187" s="39"/>
      <c r="E187" s="39"/>
      <c r="F187" s="39"/>
      <c r="G187" s="39"/>
      <c r="H187" s="39"/>
      <c r="I187" s="39"/>
      <c r="J187" s="40"/>
    </row>
    <row r="188" spans="1:10">
      <c r="A188" s="79"/>
      <c r="B188" s="42" t="s">
        <v>43</v>
      </c>
      <c r="C188" s="39"/>
      <c r="D188" s="39"/>
      <c r="E188" s="39"/>
      <c r="F188" s="39"/>
      <c r="G188" s="39"/>
      <c r="H188" s="39"/>
      <c r="I188" s="39"/>
      <c r="J188" s="40"/>
    </row>
    <row r="189" spans="1:10" ht="30.75" customHeight="1">
      <c r="A189" s="79"/>
      <c r="B189" s="435" t="str">
        <f>Sheet2!B44</f>
        <v xml:space="preserve">The biggest concern with complex, highly customized integration and interdependency schemes is that they will “break” if moved to a cloud. </v>
      </c>
      <c r="C189" s="394"/>
      <c r="D189" s="394"/>
      <c r="E189" s="394"/>
      <c r="F189" s="394"/>
      <c r="G189" s="394"/>
      <c r="H189" s="394"/>
      <c r="I189" s="394"/>
      <c r="J189" s="436"/>
    </row>
    <row r="190" spans="1:10">
      <c r="A190" s="79"/>
      <c r="B190" s="42" t="s">
        <v>44</v>
      </c>
      <c r="C190" s="39"/>
      <c r="D190" s="39"/>
      <c r="E190" s="39"/>
      <c r="F190" s="39"/>
      <c r="G190" s="39"/>
      <c r="H190" s="39"/>
      <c r="I190" s="39"/>
      <c r="J190" s="40"/>
    </row>
    <row r="191" spans="1:10" ht="99.75" customHeight="1">
      <c r="A191" s="79"/>
      <c r="B191" s="435" t="str">
        <f>Sheet2!D44</f>
        <v xml:space="preserve">• Do not move this service to the cloud as its interdependencies and integration points need to be clearly documented and understood. 
• Consider replacement rather than re-hosting to cloud. In the case of a legacy beast, it will make more sense to look at moving to a new application for this service. The requirements for the new application could move to standardized APIs and middleware. 
• A SaaS option could be considered (as well as a PaaS built solution), but careful consideration of business criticality must be in play if SaaS is considered. </v>
      </c>
      <c r="C191" s="394"/>
      <c r="D191" s="394"/>
      <c r="E191" s="394"/>
      <c r="F191" s="394"/>
      <c r="G191" s="394"/>
      <c r="H191" s="394"/>
      <c r="I191" s="394"/>
      <c r="J191" s="436"/>
    </row>
    <row r="192" spans="1:10">
      <c r="A192" s="79"/>
      <c r="B192" s="38"/>
      <c r="C192" s="39"/>
      <c r="D192" s="39"/>
      <c r="E192" s="39"/>
      <c r="F192" s="39"/>
      <c r="G192" s="39"/>
      <c r="H192" s="39"/>
      <c r="I192" s="39"/>
      <c r="J192" s="40"/>
    </row>
    <row r="193" spans="1:10" ht="15">
      <c r="A193" s="79"/>
      <c r="B193" s="550" t="str">
        <f>'6. Module 1 Readiness'!H43</f>
        <v>Yellow</v>
      </c>
      <c r="C193" s="41" t="s">
        <v>424</v>
      </c>
      <c r="D193" s="39"/>
      <c r="E193" s="39"/>
      <c r="F193" s="39"/>
      <c r="G193" s="39"/>
      <c r="H193" s="39"/>
      <c r="I193" s="39"/>
      <c r="J193" s="40"/>
    </row>
    <row r="194" spans="1:10">
      <c r="A194" s="79"/>
      <c r="B194" s="42" t="s">
        <v>43</v>
      </c>
      <c r="C194" s="39"/>
      <c r="D194" s="39"/>
      <c r="E194" s="39"/>
      <c r="F194" s="39"/>
      <c r="G194" s="39"/>
      <c r="H194" s="39"/>
      <c r="I194" s="39"/>
      <c r="J194" s="40"/>
    </row>
    <row r="195" spans="1:10" ht="33" customHeight="1">
      <c r="A195" s="79"/>
      <c r="B195" s="435" t="str">
        <f>Sheet2!B45</f>
        <v xml:space="preserve">If this application does not require integration with shared data sources, it presents lower challenges as a cloud candidate. </v>
      </c>
      <c r="C195" s="394"/>
      <c r="D195" s="394"/>
      <c r="E195" s="394"/>
      <c r="F195" s="394"/>
      <c r="G195" s="394"/>
      <c r="H195" s="394"/>
      <c r="I195" s="394"/>
      <c r="J195" s="436"/>
    </row>
    <row r="196" spans="1:10">
      <c r="A196" s="79"/>
      <c r="B196" s="42" t="s">
        <v>44</v>
      </c>
      <c r="C196" s="39"/>
      <c r="D196" s="39"/>
      <c r="E196" s="39"/>
      <c r="F196" s="39"/>
      <c r="G196" s="39"/>
      <c r="H196" s="39"/>
      <c r="I196" s="39"/>
      <c r="J196" s="40"/>
    </row>
    <row r="197" spans="1:10" ht="98.25" customHeight="1">
      <c r="A197" s="79"/>
      <c r="B197" s="437" t="str">
        <f>Sheet2!D45</f>
        <v xml:space="preserve">• Data integration may not be a requirement for this application; however, you should examine the potential for integration as a business enabler. 
• Is it possible that data integration will be valued in the future? Start planning now. </v>
      </c>
      <c r="C197" s="438"/>
      <c r="D197" s="438"/>
      <c r="E197" s="438"/>
      <c r="F197" s="438"/>
      <c r="G197" s="438"/>
      <c r="H197" s="438"/>
      <c r="I197" s="438"/>
      <c r="J197" s="439"/>
    </row>
    <row r="198" spans="1:10">
      <c r="A198" s="79"/>
      <c r="B198" s="27"/>
      <c r="C198" s="27"/>
      <c r="D198" s="27"/>
      <c r="E198" s="27"/>
      <c r="F198" s="27"/>
      <c r="G198" s="27"/>
      <c r="H198" s="27"/>
      <c r="I198" s="27"/>
      <c r="J198" s="27"/>
    </row>
    <row r="199" spans="1:10" ht="21.75" customHeight="1">
      <c r="A199" s="79"/>
      <c r="B199" s="634" t="s">
        <v>235</v>
      </c>
      <c r="C199" s="633"/>
      <c r="D199" s="633"/>
      <c r="E199" s="633"/>
      <c r="F199" s="633"/>
      <c r="G199" s="633"/>
      <c r="H199" s="633"/>
      <c r="I199" s="633"/>
      <c r="J199" s="550" t="str">
        <f>E42</f>
        <v>Red</v>
      </c>
    </row>
    <row r="200" spans="1:10">
      <c r="A200" s="79"/>
      <c r="B200" s="38"/>
      <c r="C200" s="39"/>
      <c r="D200" s="39"/>
      <c r="E200" s="39"/>
      <c r="F200" s="39"/>
      <c r="G200" s="39"/>
      <c r="H200" s="39"/>
      <c r="I200" s="39"/>
      <c r="J200" s="40"/>
    </row>
    <row r="201" spans="1:10" ht="15">
      <c r="A201" s="79"/>
      <c r="B201" s="550" t="str">
        <f>'6. Module 1 Readiness'!H46</f>
        <v>Red</v>
      </c>
      <c r="C201" s="41" t="s">
        <v>425</v>
      </c>
      <c r="D201" s="39"/>
      <c r="E201" s="39"/>
      <c r="F201" s="39"/>
      <c r="G201" s="39"/>
      <c r="H201" s="39"/>
      <c r="I201" s="39"/>
      <c r="J201" s="40"/>
    </row>
    <row r="202" spans="1:10">
      <c r="A202" s="79"/>
      <c r="B202" s="42" t="s">
        <v>43</v>
      </c>
      <c r="C202" s="39"/>
      <c r="D202" s="39"/>
      <c r="E202" s="39"/>
      <c r="F202" s="39"/>
      <c r="G202" s="39"/>
      <c r="H202" s="39"/>
      <c r="I202" s="39"/>
      <c r="J202" s="40"/>
    </row>
    <row r="203" spans="1:10" ht="19.5" customHeight="1">
      <c r="A203" s="79"/>
      <c r="B203" s="38" t="str">
        <f>Sheet2!B48</f>
        <v xml:space="preserve">Network latency and availability are critical links in the chain. </v>
      </c>
      <c r="C203" s="39"/>
      <c r="D203" s="39"/>
      <c r="E203" s="39"/>
      <c r="F203" s="39"/>
      <c r="G203" s="39"/>
      <c r="H203" s="39"/>
      <c r="I203" s="39"/>
      <c r="J203" s="40"/>
    </row>
    <row r="204" spans="1:10">
      <c r="A204" s="79"/>
      <c r="B204" s="42" t="s">
        <v>44</v>
      </c>
      <c r="C204" s="39"/>
      <c r="D204" s="39"/>
      <c r="E204" s="39"/>
      <c r="F204" s="39"/>
      <c r="G204" s="39"/>
      <c r="H204" s="39"/>
      <c r="I204" s="39"/>
      <c r="J204" s="40"/>
    </row>
    <row r="205" spans="1:10" ht="62.25" customHeight="1">
      <c r="A205" s="79"/>
      <c r="B205" s="435" t="str">
        <f>Sheet2!D48</f>
        <v xml:space="preserve">• Capacity but also redundancy are important considerations. Access at internet speeds may be acceptable but what if your network goes down or your telecom carrier has a service interruption?
• Consider redundant carriers as well as redundant infrastructure if the service is medium to high criticality. </v>
      </c>
      <c r="C205" s="394"/>
      <c r="D205" s="394"/>
      <c r="E205" s="394"/>
      <c r="F205" s="394"/>
      <c r="G205" s="394"/>
      <c r="H205" s="394"/>
      <c r="I205" s="394"/>
      <c r="J205" s="436"/>
    </row>
    <row r="206" spans="1:10">
      <c r="A206" s="79"/>
      <c r="B206" s="38"/>
      <c r="C206" s="39"/>
      <c r="D206" s="39"/>
      <c r="E206" s="39"/>
      <c r="F206" s="39"/>
      <c r="G206" s="39"/>
      <c r="H206" s="39"/>
      <c r="I206" s="39"/>
      <c r="J206" s="40"/>
    </row>
    <row r="207" spans="1:10" ht="15">
      <c r="A207" s="79"/>
      <c r="B207" s="550" t="str">
        <f>'6. Module 1 Readiness'!H47</f>
        <v>Red</v>
      </c>
      <c r="C207" s="41" t="s">
        <v>426</v>
      </c>
      <c r="D207" s="39"/>
      <c r="E207" s="39"/>
      <c r="F207" s="39"/>
      <c r="G207" s="39"/>
      <c r="H207" s="39"/>
      <c r="I207" s="39"/>
      <c r="J207" s="40"/>
    </row>
    <row r="208" spans="1:10">
      <c r="A208" s="79"/>
      <c r="B208" s="42" t="s">
        <v>43</v>
      </c>
      <c r="C208" s="39"/>
      <c r="D208" s="39"/>
      <c r="E208" s="39"/>
      <c r="F208" s="39"/>
      <c r="G208" s="39"/>
      <c r="H208" s="39"/>
      <c r="I208" s="39"/>
      <c r="J208" s="40"/>
    </row>
    <row r="209" spans="1:10" ht="29.25" customHeight="1">
      <c r="A209" s="79"/>
      <c r="B209" s="435" t="str">
        <f>Sheet2!B49</f>
        <v xml:space="preserve">Clear understanding of storage provisioning requirements for performance and availability will be critical to building internal clouds and evaluating costs of external CSPs. </v>
      </c>
      <c r="C209" s="394"/>
      <c r="D209" s="394"/>
      <c r="E209" s="394"/>
      <c r="F209" s="394"/>
      <c r="G209" s="394"/>
      <c r="H209" s="394"/>
      <c r="I209" s="394"/>
      <c r="J209" s="436"/>
    </row>
    <row r="210" spans="1:10">
      <c r="A210" s="79"/>
      <c r="B210" s="42" t="s">
        <v>44</v>
      </c>
      <c r="C210" s="39"/>
      <c r="D210" s="39"/>
      <c r="E210" s="39"/>
      <c r="F210" s="39"/>
      <c r="G210" s="39"/>
      <c r="H210" s="39"/>
      <c r="I210" s="39"/>
      <c r="J210" s="40"/>
    </row>
    <row r="211" spans="1:10" ht="47.25" customHeight="1">
      <c r="A211" s="79"/>
      <c r="B211" s="435" t="str">
        <f>Sheet2!D49</f>
        <v xml:space="preserve">• Avoid moving this service to the cloud until the storage requirements are fully analyzed and understood. </v>
      </c>
      <c r="C211" s="394"/>
      <c r="D211" s="394"/>
      <c r="E211" s="394"/>
      <c r="F211" s="394"/>
      <c r="G211" s="394"/>
      <c r="H211" s="394"/>
      <c r="I211" s="394"/>
      <c r="J211" s="436"/>
    </row>
    <row r="212" spans="1:10">
      <c r="A212" s="79"/>
      <c r="B212" s="38"/>
      <c r="C212" s="39"/>
      <c r="D212" s="39"/>
      <c r="E212" s="39"/>
      <c r="F212" s="39"/>
      <c r="G212" s="39"/>
      <c r="H212" s="39"/>
      <c r="I212" s="39"/>
      <c r="J212" s="40"/>
    </row>
    <row r="213" spans="1:10" ht="15">
      <c r="A213" s="79"/>
      <c r="B213" s="550" t="str">
        <f>'6. Module 1 Readiness'!H48</f>
        <v>Red</v>
      </c>
      <c r="C213" s="41" t="s">
        <v>427</v>
      </c>
      <c r="D213" s="39"/>
      <c r="E213" s="39"/>
      <c r="F213" s="39"/>
      <c r="G213" s="39"/>
      <c r="H213" s="39"/>
      <c r="I213" s="39"/>
      <c r="J213" s="40"/>
    </row>
    <row r="214" spans="1:10">
      <c r="A214" s="79"/>
      <c r="B214" s="42" t="s">
        <v>43</v>
      </c>
      <c r="C214" s="39"/>
      <c r="D214" s="39"/>
      <c r="E214" s="39"/>
      <c r="F214" s="39"/>
      <c r="G214" s="39"/>
      <c r="H214" s="39"/>
      <c r="I214" s="39"/>
      <c r="J214" s="40"/>
    </row>
    <row r="215" spans="1:10" ht="30.75" customHeight="1">
      <c r="A215" s="79"/>
      <c r="B215" s="435" t="str">
        <f>Sheet2!B50</f>
        <v xml:space="preserve">Virtual abstraction is foundational to cloud. CPU, memory, and storage requirements need to be within the capacity bounds of virtual machines. </v>
      </c>
      <c r="C215" s="394"/>
      <c r="D215" s="394"/>
      <c r="E215" s="394"/>
      <c r="F215" s="394"/>
      <c r="G215" s="394"/>
      <c r="H215" s="394"/>
      <c r="I215" s="394"/>
      <c r="J215" s="436"/>
    </row>
    <row r="216" spans="1:10">
      <c r="A216" s="79"/>
      <c r="B216" s="42" t="s">
        <v>44</v>
      </c>
      <c r="C216" s="39"/>
      <c r="D216" s="39"/>
      <c r="E216" s="39"/>
      <c r="F216" s="39"/>
      <c r="G216" s="39"/>
      <c r="H216" s="39"/>
      <c r="I216" s="39"/>
      <c r="J216" s="40"/>
    </row>
    <row r="217" spans="1:10" ht="40.5" customHeight="1">
      <c r="A217" s="79"/>
      <c r="B217" s="435" t="str">
        <f>Sheet2!D50</f>
        <v xml:space="preserve">• If the workloads associated with this service have not yet been evaluated for physical to virtual migration, you are not ready to move this service to an IaaS cloud. </v>
      </c>
      <c r="C217" s="394"/>
      <c r="D217" s="394"/>
      <c r="E217" s="394"/>
      <c r="F217" s="394"/>
      <c r="G217" s="394"/>
      <c r="H217" s="394"/>
      <c r="I217" s="394"/>
      <c r="J217" s="436"/>
    </row>
    <row r="218" spans="1:10">
      <c r="A218" s="79"/>
      <c r="B218" s="38"/>
      <c r="C218" s="39"/>
      <c r="D218" s="39"/>
      <c r="E218" s="39"/>
      <c r="F218" s="39"/>
      <c r="G218" s="39"/>
      <c r="H218" s="39"/>
      <c r="I218" s="39"/>
      <c r="J218" s="40"/>
    </row>
    <row r="219" spans="1:10" ht="15">
      <c r="A219" s="79"/>
      <c r="B219" s="550" t="str">
        <f>'6. Module 1 Readiness'!H49</f>
        <v>Yellow</v>
      </c>
      <c r="C219" s="41" t="s">
        <v>428</v>
      </c>
      <c r="D219" s="39"/>
      <c r="E219" s="39"/>
      <c r="F219" s="39"/>
      <c r="G219" s="39"/>
      <c r="H219" s="39"/>
      <c r="I219" s="39"/>
      <c r="J219" s="40"/>
    </row>
    <row r="220" spans="1:10">
      <c r="A220" s="79"/>
      <c r="B220" s="42" t="s">
        <v>43</v>
      </c>
      <c r="C220" s="39"/>
      <c r="D220" s="39"/>
      <c r="E220" s="39"/>
      <c r="F220" s="39"/>
      <c r="G220" s="39"/>
      <c r="H220" s="39"/>
      <c r="I220" s="39"/>
      <c r="J220" s="40"/>
    </row>
    <row r="221" spans="1:10" ht="42.75" customHeight="1">
      <c r="A221" s="79"/>
      <c r="B221" s="435" t="str">
        <f>Sheet2!B51</f>
        <v xml:space="preserve">Specialized and proprietary components can be an impediment, or at least a complicating factor, for moving a service to the cloud. </v>
      </c>
      <c r="C221" s="394"/>
      <c r="D221" s="394"/>
      <c r="E221" s="394"/>
      <c r="F221" s="394"/>
      <c r="G221" s="394"/>
      <c r="H221" s="394"/>
      <c r="I221" s="394"/>
      <c r="J221" s="436"/>
    </row>
    <row r="222" spans="1:10">
      <c r="A222" s="79"/>
      <c r="B222" s="42" t="s">
        <v>44</v>
      </c>
      <c r="C222" s="39"/>
      <c r="D222" s="39"/>
      <c r="E222" s="39"/>
      <c r="F222" s="39"/>
      <c r="G222" s="39"/>
      <c r="H222" s="39"/>
      <c r="I222" s="39"/>
      <c r="J222" s="40"/>
    </row>
    <row r="223" spans="1:10" ht="68.25" customHeight="1">
      <c r="A223" s="79"/>
      <c r="B223" s="435" t="str">
        <f>Sheet2!D51</f>
        <v xml:space="preserve">• Selecting "disagree" for this statement indicates the workload is a lower risk for moving to a cloud platform such as private or public IaaS. </v>
      </c>
      <c r="C223" s="394"/>
      <c r="D223" s="394"/>
      <c r="E223" s="394"/>
      <c r="F223" s="394"/>
      <c r="G223" s="394"/>
      <c r="H223" s="394"/>
      <c r="I223" s="394"/>
      <c r="J223" s="436"/>
    </row>
    <row r="224" spans="1:10">
      <c r="A224" s="79"/>
      <c r="B224" s="38"/>
      <c r="C224" s="39"/>
      <c r="D224" s="39"/>
      <c r="E224" s="39"/>
      <c r="F224" s="39"/>
      <c r="G224" s="39"/>
      <c r="H224" s="39"/>
      <c r="I224" s="39"/>
      <c r="J224" s="40"/>
    </row>
    <row r="225" spans="1:10" ht="15">
      <c r="A225" s="79"/>
      <c r="B225" s="550" t="str">
        <f>'6. Module 1 Readiness'!H50</f>
        <v>Red</v>
      </c>
      <c r="C225" s="41" t="s">
        <v>429</v>
      </c>
      <c r="D225" s="39"/>
      <c r="E225" s="39"/>
      <c r="F225" s="39"/>
      <c r="G225" s="39"/>
      <c r="H225" s="39"/>
      <c r="I225" s="39"/>
      <c r="J225" s="40"/>
    </row>
    <row r="226" spans="1:10">
      <c r="A226" s="79"/>
      <c r="B226" s="42" t="s">
        <v>43</v>
      </c>
      <c r="C226" s="39"/>
      <c r="D226" s="39"/>
      <c r="E226" s="39"/>
      <c r="F226" s="39"/>
      <c r="G226" s="39"/>
      <c r="H226" s="39"/>
      <c r="I226" s="39"/>
      <c r="J226" s="40"/>
    </row>
    <row r="227" spans="1:10" ht="30.75" customHeight="1">
      <c r="A227" s="79"/>
      <c r="B227" s="435" t="str">
        <f>Sheet2!B52</f>
        <v xml:space="preserve">Portability is particularly valuable in multi-cloud and hybrid situations. Service can be moved to where resource costs are lowest and security/availability are good enough. </v>
      </c>
      <c r="C227" s="394"/>
      <c r="D227" s="394"/>
      <c r="E227" s="394"/>
      <c r="F227" s="394"/>
      <c r="G227" s="394"/>
      <c r="H227" s="394"/>
      <c r="I227" s="394"/>
      <c r="J227" s="436"/>
    </row>
    <row r="228" spans="1:10">
      <c r="A228" s="79"/>
      <c r="B228" s="42" t="s">
        <v>44</v>
      </c>
      <c r="C228" s="39"/>
      <c r="D228" s="39"/>
      <c r="E228" s="39"/>
      <c r="F228" s="39"/>
      <c r="G228" s="39"/>
      <c r="H228" s="39"/>
      <c r="I228" s="39"/>
      <c r="J228" s="40"/>
    </row>
    <row r="229" spans="1:10" ht="48" customHeight="1">
      <c r="A229" s="79"/>
      <c r="B229" s="437" t="str">
        <f>Sheet2!D52</f>
        <v xml:space="preserve">• If the service does not have portability, it may be ready for a specific cloud -- internal private -- but will not have flexibility of location to vary on cost. </v>
      </c>
      <c r="C229" s="438"/>
      <c r="D229" s="438"/>
      <c r="E229" s="438"/>
      <c r="F229" s="438"/>
      <c r="G229" s="438"/>
      <c r="H229" s="438"/>
      <c r="I229" s="438"/>
      <c r="J229" s="439"/>
    </row>
    <row r="230" spans="1:10">
      <c r="A230" s="79"/>
      <c r="B230" s="27"/>
      <c r="C230" s="27"/>
      <c r="D230" s="27"/>
      <c r="E230" s="27"/>
      <c r="F230" s="27"/>
      <c r="G230" s="27"/>
      <c r="H230" s="27"/>
      <c r="I230" s="27"/>
      <c r="J230" s="27"/>
    </row>
    <row r="231" spans="1:10" s="79" customFormat="1">
      <c r="B231" s="632" t="s">
        <v>236</v>
      </c>
      <c r="C231" s="633"/>
      <c r="D231" s="633"/>
      <c r="E231" s="633"/>
      <c r="F231" s="633"/>
      <c r="G231" s="633"/>
      <c r="H231" s="633"/>
      <c r="I231" s="633"/>
      <c r="J231" s="550" t="str">
        <f>'7. Module 1 Summary'!E44</f>
        <v>Red</v>
      </c>
    </row>
    <row r="232" spans="1:10" s="79" customFormat="1">
      <c r="B232" s="54"/>
      <c r="C232" s="35"/>
      <c r="D232" s="35"/>
      <c r="E232" s="55"/>
      <c r="F232" s="39"/>
      <c r="G232" s="39"/>
      <c r="H232" s="39"/>
      <c r="I232" s="39"/>
      <c r="J232" s="40"/>
    </row>
    <row r="233" spans="1:10" s="79" customFormat="1" ht="15">
      <c r="B233" s="550" t="str">
        <f>'6. Module 1 Readiness'!H53</f>
        <v>Red</v>
      </c>
      <c r="C233" s="41" t="s">
        <v>430</v>
      </c>
      <c r="D233" s="39"/>
      <c r="E233" s="39"/>
      <c r="F233" s="39"/>
      <c r="G233" s="39"/>
      <c r="H233" s="39"/>
      <c r="I233" s="39"/>
      <c r="J233" s="40"/>
    </row>
    <row r="234" spans="1:10" s="79" customFormat="1">
      <c r="B234" s="42" t="s">
        <v>43</v>
      </c>
      <c r="C234" s="39"/>
      <c r="D234" s="39"/>
      <c r="E234" s="39"/>
      <c r="F234" s="39"/>
      <c r="G234" s="39"/>
      <c r="H234" s="39"/>
      <c r="I234" s="39"/>
      <c r="J234" s="40"/>
    </row>
    <row r="235" spans="1:10" s="79" customFormat="1" ht="51" customHeight="1">
      <c r="B235" s="435" t="str">
        <f>Sheet2!B55</f>
        <v>Where the application "lives" should be immaterial for the maintenance of the application. "Not here" does not abrogate IT of its accountability for service and availability.</v>
      </c>
      <c r="C235" s="394"/>
      <c r="D235" s="394"/>
      <c r="E235" s="394"/>
      <c r="F235" s="394"/>
      <c r="G235" s="394"/>
      <c r="H235" s="394"/>
      <c r="I235" s="394"/>
      <c r="J235" s="436"/>
    </row>
    <row r="236" spans="1:10" s="79" customFormat="1">
      <c r="B236" s="42" t="s">
        <v>44</v>
      </c>
      <c r="C236" s="39"/>
      <c r="D236" s="39"/>
      <c r="E236" s="39"/>
      <c r="F236" s="39"/>
      <c r="G236" s="39"/>
      <c r="H236" s="39"/>
      <c r="I236" s="39"/>
      <c r="J236" s="40"/>
    </row>
    <row r="237" spans="1:10" s="79" customFormat="1" ht="58.5" customHeight="1">
      <c r="B237" s="435" t="str">
        <f>Sheet2!D55</f>
        <v xml:space="preserve">Moving an application to the cloud will not solve maintenance and management problems. Get your team trained up on procedures first. </v>
      </c>
      <c r="C237" s="394"/>
      <c r="D237" s="394"/>
      <c r="E237" s="394"/>
      <c r="F237" s="394"/>
      <c r="G237" s="394"/>
      <c r="H237" s="394"/>
      <c r="I237" s="394"/>
      <c r="J237" s="436"/>
    </row>
    <row r="238" spans="1:10" s="79" customFormat="1">
      <c r="B238" s="38"/>
      <c r="C238" s="39"/>
      <c r="D238" s="39"/>
      <c r="E238" s="39"/>
      <c r="F238" s="39"/>
      <c r="G238" s="39"/>
      <c r="H238" s="39"/>
      <c r="I238" s="39"/>
      <c r="J238" s="40"/>
    </row>
    <row r="239" spans="1:10" s="79" customFormat="1" ht="15">
      <c r="B239" s="550" t="str">
        <f>'6. Module 1 Readiness'!H54</f>
        <v>Red</v>
      </c>
      <c r="C239" s="41" t="s">
        <v>431</v>
      </c>
      <c r="D239" s="39"/>
      <c r="E239" s="39"/>
      <c r="F239" s="39"/>
      <c r="G239" s="39"/>
      <c r="H239" s="39"/>
      <c r="I239" s="39"/>
      <c r="J239" s="40"/>
    </row>
    <row r="240" spans="1:10" s="79" customFormat="1">
      <c r="B240" s="42" t="s">
        <v>43</v>
      </c>
      <c r="C240" s="39"/>
      <c r="D240" s="39"/>
      <c r="E240" s="39"/>
      <c r="F240" s="39"/>
      <c r="G240" s="39"/>
      <c r="H240" s="39"/>
      <c r="I240" s="39"/>
      <c r="J240" s="40"/>
    </row>
    <row r="241" spans="1:10" s="79" customFormat="1" ht="41.25" customHeight="1">
      <c r="B241" s="435" t="str">
        <f>Sheet2!B56</f>
        <v xml:space="preserve">Success in adopting cloud solutions isn’t possible without a solid integration strategy. Integration skills and operational frameworks need to be in practice in advance of cloud adoption. </v>
      </c>
      <c r="C241" s="394"/>
      <c r="D241" s="394"/>
      <c r="E241" s="394"/>
      <c r="F241" s="394"/>
      <c r="G241" s="394"/>
      <c r="H241" s="394"/>
      <c r="I241" s="394"/>
      <c r="J241" s="436"/>
    </row>
    <row r="242" spans="1:10" s="79" customFormat="1">
      <c r="B242" s="42" t="s">
        <v>44</v>
      </c>
      <c r="C242" s="39"/>
      <c r="D242" s="39"/>
      <c r="E242" s="39"/>
      <c r="F242" s="39"/>
      <c r="G242" s="39"/>
      <c r="H242" s="39"/>
      <c r="I242" s="39"/>
      <c r="J242" s="40"/>
    </row>
    <row r="243" spans="1:10" s="79" customFormat="1" ht="31.5" customHeight="1">
      <c r="B243" s="435" t="str">
        <f>Sheet2!D56</f>
        <v xml:space="preserve">Tend to your integration strategy first. Do not entertain externalizing this resource until the full implication of integration is evaluated. </v>
      </c>
      <c r="C243" s="394"/>
      <c r="D243" s="394"/>
      <c r="E243" s="394"/>
      <c r="F243" s="394"/>
      <c r="G243" s="394"/>
      <c r="H243" s="394"/>
      <c r="I243" s="394"/>
      <c r="J243" s="436"/>
    </row>
    <row r="244" spans="1:10" s="79" customFormat="1">
      <c r="B244" s="38"/>
      <c r="C244" s="39"/>
      <c r="D244" s="39"/>
      <c r="E244" s="39"/>
      <c r="F244" s="39"/>
      <c r="G244" s="39"/>
      <c r="H244" s="39"/>
      <c r="I244" s="39"/>
      <c r="J244" s="40"/>
    </row>
    <row r="245" spans="1:10" s="79" customFormat="1" ht="15">
      <c r="B245" s="550" t="str">
        <f>'6. Module 1 Readiness'!H55</f>
        <v>Red</v>
      </c>
      <c r="C245" s="41" t="s">
        <v>432</v>
      </c>
      <c r="D245" s="39"/>
      <c r="E245" s="39"/>
      <c r="F245" s="39"/>
      <c r="G245" s="39"/>
      <c r="H245" s="39"/>
      <c r="I245" s="39"/>
      <c r="J245" s="40"/>
    </row>
    <row r="246" spans="1:10" s="79" customFormat="1">
      <c r="B246" s="42" t="s">
        <v>43</v>
      </c>
      <c r="C246" s="39"/>
      <c r="D246" s="39"/>
      <c r="E246" s="39"/>
      <c r="F246" s="39"/>
      <c r="G246" s="39"/>
      <c r="H246" s="39"/>
      <c r="I246" s="39"/>
      <c r="J246" s="40"/>
    </row>
    <row r="247" spans="1:10" s="79" customFormat="1" ht="43.5" customHeight="1">
      <c r="B247" s="435" t="str">
        <f>Sheet2!B57</f>
        <v>An IT department that is not functioning as an internal managed service provider will need to change and develop new practices for a service paradigm.</v>
      </c>
      <c r="C247" s="394"/>
      <c r="D247" s="394"/>
      <c r="E247" s="394"/>
      <c r="F247" s="394"/>
      <c r="G247" s="394"/>
      <c r="H247" s="394"/>
      <c r="I247" s="394"/>
      <c r="J247" s="436"/>
    </row>
    <row r="248" spans="1:10" s="79" customFormat="1">
      <c r="B248" s="42" t="s">
        <v>44</v>
      </c>
      <c r="C248" s="39"/>
      <c r="D248" s="39"/>
      <c r="E248" s="39"/>
      <c r="F248" s="39"/>
      <c r="G248" s="39"/>
      <c r="H248" s="39"/>
      <c r="I248" s="39"/>
      <c r="J248" s="40"/>
    </row>
    <row r="249" spans="1:10" s="79" customFormat="1" ht="93" customHeight="1">
      <c r="B249" s="435" t="str">
        <f>Sheet2!D57</f>
        <v xml:space="preserve">• Focus internal change efforts on becoming an internal service provider. 
• Look to how this application would fit in a catalog of services, with measurable provisioning and consumption. 
</v>
      </c>
      <c r="C249" s="394"/>
      <c r="D249" s="394"/>
      <c r="E249" s="394"/>
      <c r="F249" s="394"/>
      <c r="G249" s="394"/>
      <c r="H249" s="394"/>
      <c r="I249" s="394"/>
      <c r="J249" s="436"/>
    </row>
    <row r="250" spans="1:10">
      <c r="A250" s="79"/>
      <c r="B250" s="27"/>
      <c r="C250" s="27"/>
      <c r="D250" s="27"/>
      <c r="E250" s="27"/>
      <c r="F250" s="27"/>
      <c r="G250" s="27"/>
      <c r="H250" s="27"/>
      <c r="I250" s="27"/>
      <c r="J250" s="27"/>
    </row>
    <row r="251" spans="1:10" ht="13.5" thickBot="1">
      <c r="A251" s="79"/>
      <c r="B251" s="56"/>
      <c r="C251" s="56"/>
      <c r="D251" s="56"/>
      <c r="E251" s="56"/>
      <c r="F251" s="56"/>
      <c r="G251" s="56"/>
      <c r="H251" s="56"/>
      <c r="I251" s="56"/>
      <c r="J251" s="56"/>
    </row>
    <row r="252" spans="1:10">
      <c r="A252" s="79"/>
      <c r="B252" s="27"/>
      <c r="C252" s="27"/>
      <c r="D252" s="27"/>
      <c r="E252" s="27"/>
      <c r="F252" s="27"/>
      <c r="G252" s="27"/>
      <c r="H252" s="27"/>
      <c r="I252" s="27"/>
      <c r="J252" s="27"/>
    </row>
    <row r="253" spans="1:10">
      <c r="A253" s="79"/>
      <c r="B253" s="27"/>
      <c r="C253" s="27"/>
      <c r="D253" s="27"/>
      <c r="E253" s="27"/>
      <c r="F253" s="27"/>
      <c r="G253" s="27"/>
      <c r="H253" s="27"/>
      <c r="I253" s="27"/>
      <c r="J253" s="27"/>
    </row>
    <row r="254" spans="1:10">
      <c r="A254" s="79"/>
      <c r="B254" s="27"/>
      <c r="C254" s="27"/>
      <c r="D254" s="27"/>
      <c r="E254" s="27"/>
      <c r="F254" s="27"/>
      <c r="G254" s="27"/>
      <c r="H254" s="27"/>
      <c r="I254" s="27"/>
      <c r="J254" s="27"/>
    </row>
    <row r="255" spans="1:10" ht="25.5" customHeight="1">
      <c r="A255" s="79"/>
      <c r="B255" s="629">
        <f>'4. Module 1 Services'!B8</f>
        <v>0</v>
      </c>
      <c r="C255" s="630"/>
      <c r="D255" s="630"/>
      <c r="E255" s="630"/>
      <c r="F255" s="630"/>
      <c r="G255" s="630"/>
      <c r="H255" s="630"/>
      <c r="I255" s="630"/>
      <c r="J255" s="631"/>
    </row>
    <row r="256" spans="1:10">
      <c r="A256" s="79"/>
      <c r="B256" s="79"/>
      <c r="C256" s="79"/>
      <c r="D256" s="79"/>
      <c r="E256" s="79"/>
      <c r="F256" s="79"/>
      <c r="G256" s="79"/>
      <c r="H256" s="79"/>
      <c r="I256" s="79"/>
      <c r="J256" s="79"/>
    </row>
    <row r="257" spans="1:10" ht="18">
      <c r="A257" s="79"/>
      <c r="B257" s="31" t="s">
        <v>169</v>
      </c>
      <c r="C257" s="79"/>
      <c r="D257" s="79"/>
      <c r="E257" s="79"/>
      <c r="F257" s="79"/>
      <c r="G257" s="79"/>
      <c r="H257" s="79"/>
      <c r="I257" s="79"/>
      <c r="J257" s="79"/>
    </row>
    <row r="258" spans="1:10">
      <c r="A258" s="79"/>
      <c r="B258" s="79"/>
      <c r="C258" s="79"/>
      <c r="D258" s="79"/>
      <c r="E258" s="79"/>
      <c r="F258" s="79"/>
      <c r="G258" s="79"/>
      <c r="H258" s="79"/>
      <c r="I258" s="79"/>
      <c r="J258" s="79"/>
    </row>
    <row r="259" spans="1:10" ht="13.5" thickBot="1">
      <c r="A259" s="79"/>
      <c r="B259" s="444" t="s">
        <v>407</v>
      </c>
      <c r="C259" s="444"/>
      <c r="D259" s="444"/>
      <c r="E259" s="444"/>
      <c r="F259" s="79"/>
      <c r="G259" s="79"/>
      <c r="H259" s="79"/>
      <c r="I259" s="79"/>
      <c r="J259" s="79"/>
    </row>
    <row r="260" spans="1:10" ht="7.5" customHeight="1">
      <c r="A260" s="79"/>
      <c r="B260" s="79"/>
      <c r="C260" s="79"/>
      <c r="D260" s="79"/>
      <c r="E260" s="79"/>
      <c r="F260" s="79"/>
      <c r="G260" s="445" t="str">
        <f>IF($E$269="Low",'4. HIDE Calc Module 2_1'!$C$48,IF($E$269="Medium",'4. HIDE Calc Module 2_1'!$C$49,IF($E$269="High",'4. HIDE Calc Module 2_1'!$C$50)))</f>
        <v>An overall yellow means that on average the benefits of moving this service to cloud delivery have been rated medium. 
The service will place in the middle range on the opportunities axis in the summary charts below.</v>
      </c>
      <c r="H260" s="446"/>
      <c r="I260" s="447"/>
      <c r="J260" s="79"/>
    </row>
    <row r="261" spans="1:10">
      <c r="A261" s="79"/>
      <c r="B261" s="27" t="s">
        <v>220</v>
      </c>
      <c r="C261" s="27"/>
      <c r="D261" s="27"/>
      <c r="E261" s="635" t="str">
        <f>IF('5. Hide Calc OA'!C$18="","",IF(AND('5. Hide Calc OA'!C$18&gt;='7. Hide Graph Calc'!$N$24,'5. Hide Calc OA'!C$18&lt;='7. Hide Graph Calc'!$O$24),"Low",IF(AND('5. Hide Calc OA'!C$18&gt;'7. Hide Graph Calc'!$N$25,'5. Hide Calc OA'!C$18&lt;='7. Hide Graph Calc'!$O$25),"Medium",IF(AND('5. Hide Calc OA'!C$18&gt;'7. Hide Graph Calc'!$N$26,'5. Hide Calc OA'!C$18&lt;='7. Hide Graph Calc'!$O$26),"High"))))</f>
        <v>Low</v>
      </c>
      <c r="F261" s="79"/>
      <c r="G261" s="448"/>
      <c r="H261" s="441"/>
      <c r="I261" s="449"/>
      <c r="J261" s="79"/>
    </row>
    <row r="262" spans="1:10" ht="7.5" customHeight="1">
      <c r="A262" s="79"/>
      <c r="B262" s="27"/>
      <c r="C262" s="27"/>
      <c r="D262" s="27"/>
      <c r="E262" s="32"/>
      <c r="F262" s="79"/>
      <c r="G262" s="448"/>
      <c r="H262" s="441"/>
      <c r="I262" s="449"/>
      <c r="J262" s="79"/>
    </row>
    <row r="263" spans="1:10">
      <c r="A263" s="79"/>
      <c r="B263" s="27" t="s">
        <v>212</v>
      </c>
      <c r="C263" s="27"/>
      <c r="D263" s="27"/>
      <c r="E263" s="635" t="str">
        <f>IF('5. Hide Calc OA'!D$18="","",IF(AND('5. Hide Calc OA'!D$18&gt;='7. Hide Graph Calc'!$N$24,'5. Hide Calc OA'!D$18&lt;='7. Hide Graph Calc'!$O$24),"Low",IF(AND('5. Hide Calc OA'!D$18&gt;'7. Hide Graph Calc'!$N$25,'5. Hide Calc OA'!D$18&lt;='7. Hide Graph Calc'!$O$25),"Medium",IF(AND('5. Hide Calc OA'!D$18&gt;'7. Hide Graph Calc'!$N$26,'5. Hide Calc OA'!D$18&lt;='7. Hide Graph Calc'!$O$26),"High"))))</f>
        <v>Medium</v>
      </c>
      <c r="F263" s="79"/>
      <c r="G263" s="448"/>
      <c r="H263" s="441"/>
      <c r="I263" s="449"/>
      <c r="J263" s="79"/>
    </row>
    <row r="264" spans="1:10" ht="7.5" customHeight="1">
      <c r="A264" s="79"/>
      <c r="B264" s="27"/>
      <c r="C264" s="27"/>
      <c r="D264" s="27"/>
      <c r="E264" s="32"/>
      <c r="F264" s="79"/>
      <c r="G264" s="448"/>
      <c r="H264" s="441"/>
      <c r="I264" s="449"/>
      <c r="J264" s="79"/>
    </row>
    <row r="265" spans="1:10">
      <c r="A265" s="79"/>
      <c r="B265" s="27" t="s">
        <v>227</v>
      </c>
      <c r="C265" s="27"/>
      <c r="D265" s="27"/>
      <c r="E265" s="635" t="str">
        <f>IF('5. Hide Calc OA'!E$18="","",IF(AND('5. Hide Calc OA'!E$18&gt;='7. Hide Graph Calc'!$N$24,'5. Hide Calc OA'!E$18&lt;='7. Hide Graph Calc'!$O$24),"Low",IF(AND('5. Hide Calc OA'!E$18&gt;'7. Hide Graph Calc'!$N$25,'5. Hide Calc OA'!E$18&lt;='7. Hide Graph Calc'!$O$25),"Medium",IF(AND('5. Hide Calc OA'!E$18&gt;'7. Hide Graph Calc'!$N$26,'5. Hide Calc OA'!E$18&lt;='7. Hide Graph Calc'!$O$26),"High"))))</f>
        <v>Medium</v>
      </c>
      <c r="F265" s="79"/>
      <c r="G265" s="448"/>
      <c r="H265" s="441"/>
      <c r="I265" s="449"/>
      <c r="J265" s="79"/>
    </row>
    <row r="266" spans="1:10" ht="7.5" customHeight="1">
      <c r="A266" s="79"/>
      <c r="B266" s="27"/>
      <c r="C266" s="27"/>
      <c r="D266" s="27"/>
      <c r="E266" s="32"/>
      <c r="F266" s="79"/>
      <c r="G266" s="448"/>
      <c r="H266" s="441"/>
      <c r="I266" s="449"/>
      <c r="J266" s="79"/>
    </row>
    <row r="267" spans="1:10">
      <c r="A267" s="79"/>
      <c r="B267" s="27" t="s">
        <v>199</v>
      </c>
      <c r="C267" s="27"/>
      <c r="D267" s="27"/>
      <c r="E267" s="635" t="str">
        <f>IF('5. Hide Calc OA'!F$18="","",IF(AND('5. Hide Calc OA'!F$18&gt;='7. Hide Graph Calc'!$N$24,'5. Hide Calc OA'!F$18&lt;='7. Hide Graph Calc'!$O$24),"Low",IF(AND('5. Hide Calc OA'!F$18&gt;'7. Hide Graph Calc'!$N$25,'5. Hide Calc OA'!F$18&lt;='7. Hide Graph Calc'!$O$25),"Medium",IF(AND('5. Hide Calc OA'!F$18&gt;'7. Hide Graph Calc'!$N$26,'5. Hide Calc OA'!F$18&lt;='7. Hide Graph Calc'!$O$26),"High"))))</f>
        <v>High</v>
      </c>
      <c r="F267" s="79"/>
      <c r="G267" s="448"/>
      <c r="H267" s="441"/>
      <c r="I267" s="449"/>
      <c r="J267" s="79"/>
    </row>
    <row r="268" spans="1:10" ht="7.5" customHeight="1">
      <c r="A268" s="79"/>
      <c r="B268" s="27"/>
      <c r="C268" s="27"/>
      <c r="D268" s="27"/>
      <c r="E268" s="32"/>
      <c r="F268" s="79"/>
      <c r="G268" s="448"/>
      <c r="H268" s="441"/>
      <c r="I268" s="449"/>
      <c r="J268" s="79"/>
    </row>
    <row r="269" spans="1:10" ht="18" customHeight="1">
      <c r="A269" s="79"/>
      <c r="B269" s="37" t="s">
        <v>173</v>
      </c>
      <c r="C269" s="27"/>
      <c r="D269" s="27"/>
      <c r="E269" s="554" t="str">
        <f>IF('5. Hide Calc OA'!I$18="","",IF(AND('5. Hide Calc OA'!I$18&gt;='7. Hide Graph Calc'!$N$24,'5. Hide Calc OA'!I$18&lt;='7. Hide Graph Calc'!$O$24),"Low",IF(AND('5. Hide Calc OA'!I$18&gt;'7. Hide Graph Calc'!$N$25,'5. Hide Calc OA'!I$18&lt;='7. Hide Graph Calc'!$O$25),"Medium",IF(AND('5. Hide Calc OA'!I$18&gt;'7. Hide Graph Calc'!$N$26,'5. Hide Calc OA'!I$18&lt;='7. Hide Graph Calc'!$O$26),"High"))))</f>
        <v>Medium</v>
      </c>
      <c r="F269" s="19" t="s">
        <v>408</v>
      </c>
      <c r="G269" s="450"/>
      <c r="H269" s="451"/>
      <c r="I269" s="452"/>
      <c r="J269" s="79"/>
    </row>
    <row r="270" spans="1:10">
      <c r="A270" s="79"/>
      <c r="B270" s="27"/>
      <c r="C270" s="27"/>
      <c r="D270" s="27"/>
      <c r="E270" s="27"/>
      <c r="F270" s="79"/>
      <c r="G270" s="79"/>
      <c r="H270" s="79"/>
      <c r="I270" s="79"/>
      <c r="J270" s="79"/>
    </row>
    <row r="271" spans="1:10" ht="13.5" thickBot="1">
      <c r="A271" s="79"/>
      <c r="B271" s="453" t="s">
        <v>409</v>
      </c>
      <c r="C271" s="453"/>
      <c r="D271" s="453"/>
      <c r="E271" s="453"/>
      <c r="F271" s="79"/>
      <c r="G271" s="79"/>
      <c r="H271" s="79"/>
      <c r="I271" s="79"/>
      <c r="J271" s="79"/>
    </row>
    <row r="272" spans="1:10" ht="7.5" customHeight="1">
      <c r="A272" s="79"/>
      <c r="B272" s="27"/>
      <c r="C272" s="27"/>
      <c r="D272" s="27"/>
      <c r="E272" s="27"/>
      <c r="F272" s="79"/>
      <c r="G272" s="79"/>
      <c r="H272" s="79"/>
      <c r="I272" s="79"/>
      <c r="J272" s="79"/>
    </row>
    <row r="273" spans="1:10">
      <c r="A273" s="79"/>
      <c r="B273" s="37" t="s">
        <v>246</v>
      </c>
      <c r="C273" s="37"/>
      <c r="D273" s="37"/>
      <c r="E273" s="636" t="str">
        <f>'6. Module 1 Readiness'!$J$23</f>
        <v>Green</v>
      </c>
      <c r="F273" s="79"/>
      <c r="G273" s="79"/>
      <c r="H273" s="79"/>
      <c r="I273" s="79"/>
      <c r="J273" s="79"/>
    </row>
    <row r="274" spans="1:10" ht="7.5" customHeight="1">
      <c r="A274" s="79"/>
      <c r="B274" s="52"/>
      <c r="C274" s="52"/>
      <c r="D274" s="52"/>
      <c r="E274" s="53"/>
      <c r="F274" s="79"/>
      <c r="G274" s="79"/>
      <c r="H274" s="79"/>
      <c r="I274" s="79"/>
      <c r="J274" s="79"/>
    </row>
    <row r="275" spans="1:10" ht="7.5" customHeight="1">
      <c r="A275" s="79"/>
      <c r="B275" s="27"/>
      <c r="C275" s="39"/>
      <c r="D275" s="39"/>
      <c r="E275" s="33"/>
      <c r="F275" s="79"/>
      <c r="G275" s="445" t="str">
        <f>IF($E$286="Red",'4. HIDE Calc Module 2_1'!$C$54,IF($E$286="Yellow",'4. HIDE Calc Module 2_1'!$C$55,IF($E$286="Green",'4. HIDE Calc Module 2_1'!$C$56)))</f>
        <v>An overall green score means that there is a high state of readiness across the range of readiness criteria. 
This service will appear toward the right side on the readiness scale in the summary chart below.</v>
      </c>
      <c r="H275" s="446"/>
      <c r="I275" s="447"/>
      <c r="J275" s="79"/>
    </row>
    <row r="276" spans="1:10">
      <c r="A276" s="79"/>
      <c r="B276" s="35" t="s">
        <v>233</v>
      </c>
      <c r="C276" s="35"/>
      <c r="D276" s="35"/>
      <c r="E276" s="550" t="str">
        <f>IF('4. Hide Calc RA'!C$18="","",IF(AND('4. Hide Calc RA'!C$18&gt;='7. Hide Graph Calc'!$J$24,'4. Hide Calc RA'!C$18&lt;='7. Hide Graph Calc'!$K$24),"Red",IF(AND('4. Hide Calc RA'!C$18&gt;'7. Hide Graph Calc'!$J$25,'4. Hide Calc RA'!C$18&lt;='7. Hide Graph Calc'!$K$25),"Yellow",IF(AND('4. Hide Calc RA'!C$18&gt;'7. Hide Graph Calc'!$J$26,'4. Hide Calc RA'!C$18&lt;='7. Hide Graph Calc'!$K$26),"Green"))))</f>
        <v>Green</v>
      </c>
      <c r="F276" s="79"/>
      <c r="G276" s="448"/>
      <c r="H276" s="441"/>
      <c r="I276" s="449"/>
      <c r="J276" s="79"/>
    </row>
    <row r="277" spans="1:10" ht="7.5" customHeight="1">
      <c r="A277" s="79"/>
      <c r="B277" s="27"/>
      <c r="C277" s="27"/>
      <c r="D277" s="27"/>
      <c r="E277" s="33"/>
      <c r="F277" s="79"/>
      <c r="G277" s="448"/>
      <c r="H277" s="441"/>
      <c r="I277" s="449"/>
      <c r="J277" s="79"/>
    </row>
    <row r="278" spans="1:10">
      <c r="A278" s="79"/>
      <c r="B278" s="35" t="s">
        <v>234</v>
      </c>
      <c r="C278" s="35"/>
      <c r="D278" s="35"/>
      <c r="E278" s="550" t="str">
        <f>IF('4. Hide Calc RA'!D$18="","",IF(AND('4. Hide Calc RA'!D$18&gt;='7. Hide Graph Calc'!$J$24,'4. Hide Calc RA'!D$18&lt;='7. Hide Graph Calc'!$K$24),"Red",IF(AND('4. Hide Calc RA'!D$18&gt;'7. Hide Graph Calc'!$J$25,'4. Hide Calc RA'!D$18&lt;='7. Hide Graph Calc'!$K$25),"Yellow",IF(AND('4. Hide Calc RA'!D$18&gt;'7. Hide Graph Calc'!$J$26,'4. Hide Calc RA'!D$18&lt;='7. Hide Graph Calc'!$K$26),"Green"))))</f>
        <v>Green</v>
      </c>
      <c r="F278" s="79"/>
      <c r="G278" s="448"/>
      <c r="H278" s="441"/>
      <c r="I278" s="449"/>
      <c r="J278" s="79"/>
    </row>
    <row r="279" spans="1:10" ht="7.5" customHeight="1">
      <c r="A279" s="79"/>
      <c r="B279" s="27"/>
      <c r="C279" s="27"/>
      <c r="D279" s="27"/>
      <c r="E279" s="33"/>
      <c r="F279" s="79"/>
      <c r="G279" s="448"/>
      <c r="H279" s="441"/>
      <c r="I279" s="449"/>
      <c r="J279" s="79"/>
    </row>
    <row r="280" spans="1:10">
      <c r="A280" s="79"/>
      <c r="B280" s="35" t="s">
        <v>27</v>
      </c>
      <c r="C280" s="27"/>
      <c r="D280" s="27"/>
      <c r="E280" s="635" t="str">
        <f>IF('4. Hide Calc RA'!E$18="","",IF(AND('4. Hide Calc RA'!E$18&gt;='7. Hide Graph Calc'!$J$24,'4. Hide Calc RA'!E$18&lt;='7. Hide Graph Calc'!$K$24),"Red",IF(AND('4. Hide Calc RA'!E$18&gt;'7. Hide Graph Calc'!$J$25,'4. Hide Calc RA'!E$18&lt;='7. Hide Graph Calc'!$K$25),"Yellow",IF(AND('4. Hide Calc RA'!E$18&gt;'7. Hide Graph Calc'!$J$26,'4. Hide Calc RA'!E$18&lt;='7. Hide Graph Calc'!$K$26),"Green"))))</f>
        <v>Green</v>
      </c>
      <c r="F280" s="79"/>
      <c r="G280" s="448"/>
      <c r="H280" s="441"/>
      <c r="I280" s="449"/>
      <c r="J280" s="79"/>
    </row>
    <row r="281" spans="1:10" ht="7.5" customHeight="1">
      <c r="A281" s="79"/>
      <c r="B281" s="27"/>
      <c r="C281" s="27"/>
      <c r="D281" s="27"/>
      <c r="E281" s="33"/>
      <c r="F281" s="79"/>
      <c r="G281" s="448"/>
      <c r="H281" s="441"/>
      <c r="I281" s="449"/>
      <c r="J281" s="79"/>
    </row>
    <row r="282" spans="1:10">
      <c r="A282" s="79"/>
      <c r="B282" s="35" t="s">
        <v>235</v>
      </c>
      <c r="C282" s="35"/>
      <c r="D282" s="35"/>
      <c r="E282" s="550" t="str">
        <f>IF('4. Hide Calc RA'!F$18="","",IF(AND('4. Hide Calc RA'!F$18&gt;='7. Hide Graph Calc'!$J$24,'4. Hide Calc RA'!F$18&lt;='7. Hide Graph Calc'!$K$24),"Red",IF(AND('4. Hide Calc RA'!F$18&gt;'7. Hide Graph Calc'!$J$25,'4. Hide Calc RA'!F$18&lt;='7. Hide Graph Calc'!$K$25),"Yellow",IF(AND('4. Hide Calc RA'!F$18&gt;'7. Hide Graph Calc'!$J$26,'4. Hide Calc RA'!F$18&lt;='7. Hide Graph Calc'!$K$26),"Green"))))</f>
        <v>Green</v>
      </c>
      <c r="F282" s="79"/>
      <c r="G282" s="448"/>
      <c r="H282" s="441"/>
      <c r="I282" s="449"/>
      <c r="J282" s="79"/>
    </row>
    <row r="283" spans="1:10" ht="7.5" customHeight="1">
      <c r="A283" s="79"/>
      <c r="B283" s="27"/>
      <c r="C283" s="27"/>
      <c r="D283" s="27"/>
      <c r="E283" s="32"/>
      <c r="F283" s="79"/>
      <c r="G283" s="448"/>
      <c r="H283" s="441"/>
      <c r="I283" s="449"/>
      <c r="J283" s="79"/>
    </row>
    <row r="284" spans="1:10" s="79" customFormat="1">
      <c r="B284" s="35" t="s">
        <v>236</v>
      </c>
      <c r="C284" s="35"/>
      <c r="D284" s="35"/>
      <c r="E284" s="550" t="str">
        <f>IF('4. Hide Calc RA'!G$18="","",IF(AND('4. Hide Calc RA'!G$18&gt;='7. Hide Graph Calc'!$J$38,'4. Hide Calc RA'!G$18&lt;='7. Hide Graph Calc'!$K$38),"Red",IF(AND('4. Hide Calc RA'!G$18&gt;'7. Hide Graph Calc'!$J$39,'4. Hide Calc RA'!G$18&lt;='7. Hide Graph Calc'!$K$39),"Yellow",IF(AND('4. Hide Calc RA'!G$18&gt;'7. Hide Graph Calc'!$J$40,'4. Hide Calc RA'!G$18&lt;='7. Hide Graph Calc'!$K$40),"Green"))))</f>
        <v>Yellow</v>
      </c>
      <c r="G284" s="448"/>
      <c r="H284" s="441"/>
      <c r="I284" s="449"/>
    </row>
    <row r="285" spans="1:10" s="79" customFormat="1" ht="7.5" customHeight="1">
      <c r="B285" s="27"/>
      <c r="C285" s="27"/>
      <c r="D285" s="27"/>
      <c r="E285" s="32"/>
      <c r="G285" s="448"/>
      <c r="H285" s="441"/>
      <c r="I285" s="449"/>
    </row>
    <row r="286" spans="1:10" ht="18" customHeight="1">
      <c r="A286" s="79"/>
      <c r="B286" s="37" t="s">
        <v>173</v>
      </c>
      <c r="C286" s="37"/>
      <c r="D286" s="37"/>
      <c r="E286" s="554" t="str">
        <f>IF('4. Hide Calc RA'!J$18="","",IF(AND('4. Hide Calc RA'!J$18&gt;='7. Hide Graph Calc'!$J$24,'4. Hide Calc RA'!J$18&lt;='7. Hide Graph Calc'!$K$24),"Red",IF(AND('4. Hide Calc RA'!J$18&gt;'7. Hide Graph Calc'!$J$25,'4. Hide Calc RA'!J$18&lt;='7. Hide Graph Calc'!$K$25),"Yellow",IF(AND('4. Hide Calc RA'!J$18&gt;'7. Hide Graph Calc'!$J$26,'4. Hide Calc RA'!J$18&lt;='7. Hide Graph Calc'!$K$26),"Green"))))</f>
        <v>Green</v>
      </c>
      <c r="F286" s="19" t="s">
        <v>408</v>
      </c>
      <c r="G286" s="450"/>
      <c r="H286" s="451"/>
      <c r="I286" s="452"/>
      <c r="J286" s="79"/>
    </row>
    <row r="287" spans="1:10">
      <c r="A287" s="79"/>
      <c r="B287" s="79"/>
      <c r="C287" s="79"/>
      <c r="D287" s="79"/>
      <c r="E287" s="79"/>
      <c r="F287" s="79"/>
      <c r="G287" s="79"/>
      <c r="H287" s="79"/>
      <c r="I287" s="79"/>
      <c r="J287" s="79"/>
    </row>
    <row r="288" spans="1:10">
      <c r="A288" s="79"/>
      <c r="B288" s="79"/>
      <c r="C288" s="79"/>
      <c r="D288" s="79"/>
      <c r="E288" s="79"/>
      <c r="F288" s="79"/>
      <c r="G288" s="79"/>
      <c r="H288" s="79"/>
      <c r="I288" s="79"/>
      <c r="J288" s="79"/>
    </row>
    <row r="289" spans="1:10" ht="18">
      <c r="A289" s="79"/>
      <c r="B289" s="31" t="s">
        <v>410</v>
      </c>
      <c r="C289" s="79"/>
      <c r="D289" s="79"/>
      <c r="E289" s="79"/>
      <c r="F289" s="79"/>
      <c r="G289" s="79"/>
      <c r="H289" s="79"/>
      <c r="I289" s="79"/>
      <c r="J289" s="79"/>
    </row>
    <row r="290" spans="1:10">
      <c r="A290" s="79"/>
      <c r="B290" s="79"/>
      <c r="C290" s="79"/>
      <c r="D290" s="79"/>
      <c r="E290" s="79"/>
      <c r="F290" s="79"/>
      <c r="G290" s="79"/>
      <c r="H290" s="79"/>
      <c r="I290" s="79"/>
      <c r="J290" s="79"/>
    </row>
    <row r="291" spans="1:10" ht="104.25" customHeight="1">
      <c r="A291" s="79"/>
      <c r="B291" s="381" t="s">
        <v>411</v>
      </c>
      <c r="C291" s="381"/>
      <c r="D291" s="381"/>
      <c r="E291" s="381"/>
      <c r="F291" s="381"/>
      <c r="G291" s="381"/>
      <c r="H291" s="381"/>
      <c r="I291" s="381"/>
      <c r="J291" s="381"/>
    </row>
    <row r="292" spans="1:10">
      <c r="A292" s="79"/>
      <c r="B292" s="79"/>
      <c r="C292" s="79"/>
      <c r="D292" s="79"/>
      <c r="E292" s="79"/>
      <c r="F292" s="79"/>
      <c r="G292" s="79"/>
      <c r="H292" s="79"/>
      <c r="I292" s="79"/>
      <c r="J292" s="79"/>
    </row>
    <row r="293" spans="1:10">
      <c r="A293" s="79"/>
      <c r="B293" s="79"/>
      <c r="C293" s="79"/>
      <c r="D293" s="79"/>
      <c r="E293" s="79"/>
      <c r="F293" s="79"/>
      <c r="G293" s="79"/>
      <c r="H293" s="79"/>
      <c r="I293" s="79"/>
      <c r="J293" s="79"/>
    </row>
    <row r="294" spans="1:10">
      <c r="A294" s="79"/>
      <c r="B294" s="79"/>
      <c r="C294" s="79"/>
      <c r="D294" s="79"/>
      <c r="E294" s="79"/>
      <c r="F294" s="79"/>
      <c r="G294" s="79"/>
      <c r="H294" s="79"/>
      <c r="I294" s="79"/>
      <c r="J294" s="79"/>
    </row>
    <row r="295" spans="1:10">
      <c r="A295" s="79"/>
      <c r="B295" s="79"/>
      <c r="C295" s="79"/>
      <c r="D295" s="79"/>
      <c r="E295" s="79"/>
      <c r="F295" s="79"/>
      <c r="G295" s="79"/>
      <c r="H295" s="79"/>
      <c r="I295" s="79"/>
      <c r="J295" s="79"/>
    </row>
    <row r="296" spans="1:10">
      <c r="A296" s="79"/>
      <c r="B296" s="79"/>
      <c r="C296" s="79"/>
      <c r="D296" s="79"/>
      <c r="E296" s="79"/>
      <c r="F296" s="79"/>
      <c r="G296" s="79"/>
      <c r="H296" s="79"/>
      <c r="I296" s="79"/>
      <c r="J296" s="79"/>
    </row>
    <row r="297" spans="1:10">
      <c r="A297" s="79"/>
      <c r="B297" s="79"/>
      <c r="C297" s="79"/>
      <c r="D297" s="79"/>
      <c r="E297" s="79"/>
      <c r="F297" s="79"/>
      <c r="G297" s="79"/>
      <c r="H297" s="79"/>
      <c r="I297" s="79"/>
      <c r="J297" s="79"/>
    </row>
    <row r="298" spans="1:10">
      <c r="A298" s="79"/>
      <c r="B298" s="79"/>
      <c r="C298" s="79"/>
      <c r="D298" s="79"/>
      <c r="E298" s="79"/>
      <c r="F298" s="79"/>
      <c r="G298" s="79"/>
      <c r="H298" s="79"/>
      <c r="I298" s="79"/>
      <c r="J298" s="79"/>
    </row>
    <row r="299" spans="1:10">
      <c r="A299" s="79"/>
      <c r="B299" s="79"/>
      <c r="C299" s="79"/>
      <c r="D299" s="79"/>
      <c r="E299" s="79"/>
      <c r="F299" s="79"/>
      <c r="G299" s="79"/>
      <c r="H299" s="79"/>
      <c r="I299" s="79"/>
      <c r="J299" s="79"/>
    </row>
    <row r="300" spans="1:10">
      <c r="A300" s="79"/>
      <c r="B300" s="79"/>
      <c r="C300" s="79"/>
      <c r="D300" s="79"/>
      <c r="E300" s="79"/>
      <c r="F300" s="79"/>
      <c r="G300" s="79"/>
      <c r="H300" s="79"/>
      <c r="I300" s="79"/>
      <c r="J300" s="79"/>
    </row>
    <row r="301" spans="1:10">
      <c r="A301" s="79"/>
      <c r="B301" s="79"/>
      <c r="C301" s="79"/>
      <c r="D301" s="79"/>
      <c r="E301" s="79"/>
      <c r="F301" s="79"/>
      <c r="G301" s="79"/>
      <c r="H301" s="79"/>
      <c r="I301" s="79"/>
      <c r="J301" s="79"/>
    </row>
    <row r="302" spans="1:10">
      <c r="A302" s="79"/>
      <c r="B302" s="79"/>
      <c r="C302" s="79"/>
      <c r="D302" s="79"/>
      <c r="E302" s="79"/>
      <c r="F302" s="79"/>
      <c r="G302" s="79"/>
      <c r="H302" s="79"/>
      <c r="I302" s="79"/>
      <c r="J302" s="79"/>
    </row>
    <row r="303" spans="1:10">
      <c r="A303" s="79"/>
      <c r="B303" s="79"/>
      <c r="C303" s="79"/>
      <c r="D303" s="79"/>
      <c r="E303" s="79"/>
      <c r="F303" s="79"/>
      <c r="G303" s="79"/>
      <c r="H303" s="79"/>
      <c r="I303" s="79"/>
      <c r="J303" s="79"/>
    </row>
    <row r="304" spans="1:10">
      <c r="A304" s="79"/>
      <c r="B304" s="79"/>
      <c r="C304" s="79"/>
      <c r="D304" s="79"/>
      <c r="E304" s="79"/>
      <c r="F304" s="79"/>
      <c r="G304" s="79"/>
      <c r="H304" s="79"/>
      <c r="I304" s="79"/>
      <c r="J304" s="79"/>
    </row>
    <row r="305" spans="1:10">
      <c r="A305" s="79"/>
      <c r="B305" s="79"/>
      <c r="C305" s="79"/>
      <c r="D305" s="79"/>
      <c r="E305" s="79"/>
      <c r="F305" s="79"/>
      <c r="G305" s="79"/>
      <c r="H305" s="79"/>
      <c r="I305" s="79"/>
      <c r="J305" s="79"/>
    </row>
    <row r="306" spans="1:10">
      <c r="A306" s="79"/>
      <c r="B306" s="79"/>
      <c r="C306" s="79"/>
      <c r="D306" s="79"/>
      <c r="E306" s="79"/>
      <c r="F306" s="79"/>
      <c r="G306" s="79"/>
      <c r="H306" s="79"/>
      <c r="I306" s="79"/>
      <c r="J306" s="79"/>
    </row>
    <row r="307" spans="1:10">
      <c r="A307" s="79"/>
      <c r="B307" s="79"/>
      <c r="C307" s="79"/>
      <c r="D307" s="79"/>
      <c r="E307" s="79"/>
      <c r="F307" s="79"/>
      <c r="G307" s="79"/>
      <c r="H307" s="79"/>
      <c r="I307" s="79"/>
      <c r="J307" s="79"/>
    </row>
    <row r="308" spans="1:10">
      <c r="A308" s="79"/>
      <c r="B308" s="79"/>
      <c r="C308" s="79"/>
      <c r="D308" s="79"/>
      <c r="E308" s="79"/>
      <c r="F308" s="79"/>
      <c r="G308" s="79"/>
      <c r="H308" s="79"/>
      <c r="I308" s="79"/>
      <c r="J308" s="79"/>
    </row>
    <row r="309" spans="1:10">
      <c r="A309" s="79"/>
      <c r="B309" s="79"/>
      <c r="C309" s="79"/>
      <c r="D309" s="79"/>
      <c r="E309" s="79"/>
      <c r="F309" s="79"/>
      <c r="G309" s="79"/>
      <c r="H309" s="79"/>
      <c r="I309" s="79"/>
      <c r="J309" s="79"/>
    </row>
    <row r="310" spans="1:10">
      <c r="A310" s="79"/>
      <c r="B310" s="79"/>
      <c r="C310" s="79"/>
      <c r="D310" s="79"/>
      <c r="E310" s="79"/>
      <c r="F310" s="79"/>
      <c r="G310" s="79"/>
      <c r="H310" s="79"/>
      <c r="I310" s="79"/>
      <c r="J310" s="79"/>
    </row>
    <row r="311" spans="1:10">
      <c r="A311" s="79"/>
      <c r="B311" s="79"/>
      <c r="C311" s="79"/>
      <c r="D311" s="79"/>
      <c r="E311" s="79"/>
      <c r="F311" s="79"/>
      <c r="G311" s="79"/>
      <c r="H311" s="79"/>
      <c r="I311" s="79"/>
      <c r="J311" s="79"/>
    </row>
    <row r="312" spans="1:10">
      <c r="A312" s="79"/>
      <c r="B312" s="79"/>
      <c r="C312" s="79"/>
      <c r="D312" s="79"/>
      <c r="E312" s="79"/>
      <c r="F312" s="79"/>
      <c r="G312" s="79"/>
      <c r="H312" s="79"/>
      <c r="I312" s="79"/>
      <c r="J312" s="79"/>
    </row>
    <row r="313" spans="1:10">
      <c r="A313" s="79"/>
      <c r="B313" s="79"/>
      <c r="C313" s="79"/>
      <c r="D313" s="79"/>
      <c r="E313" s="79"/>
      <c r="F313" s="79"/>
      <c r="G313" s="79"/>
      <c r="H313" s="79"/>
      <c r="I313" s="79"/>
      <c r="J313" s="79"/>
    </row>
    <row r="314" spans="1:10">
      <c r="A314" s="79"/>
      <c r="B314" s="79"/>
      <c r="C314" s="79"/>
      <c r="D314" s="79"/>
      <c r="E314" s="79"/>
      <c r="F314" s="79"/>
      <c r="G314" s="79"/>
      <c r="H314" s="79"/>
      <c r="I314" s="79"/>
      <c r="J314" s="79"/>
    </row>
    <row r="315" spans="1:10">
      <c r="A315" s="79"/>
      <c r="B315" s="79"/>
      <c r="C315" s="79"/>
      <c r="D315" s="79"/>
      <c r="E315" s="79"/>
      <c r="F315" s="79"/>
      <c r="G315" s="79"/>
      <c r="H315" s="79"/>
      <c r="I315" s="79"/>
      <c r="J315" s="79"/>
    </row>
    <row r="316" spans="1:10">
      <c r="A316" s="79"/>
      <c r="B316" s="79"/>
      <c r="C316" s="79"/>
      <c r="D316" s="79"/>
      <c r="E316" s="79"/>
      <c r="F316" s="79"/>
      <c r="G316" s="79"/>
      <c r="H316" s="79"/>
      <c r="I316" s="79"/>
      <c r="J316" s="79"/>
    </row>
    <row r="317" spans="1:10">
      <c r="A317" s="79"/>
      <c r="B317" s="79"/>
      <c r="C317" s="79"/>
      <c r="D317" s="79"/>
      <c r="E317" s="79"/>
      <c r="F317" s="79"/>
      <c r="G317" s="79"/>
      <c r="H317" s="79"/>
      <c r="I317" s="79"/>
      <c r="J317" s="79"/>
    </row>
    <row r="318" spans="1:10">
      <c r="A318" s="79"/>
      <c r="B318" s="79"/>
      <c r="C318" s="79"/>
      <c r="D318" s="79"/>
      <c r="E318" s="79"/>
      <c r="F318" s="79"/>
      <c r="G318" s="79"/>
      <c r="H318" s="79"/>
      <c r="I318" s="79"/>
      <c r="J318" s="79"/>
    </row>
    <row r="319" spans="1:10">
      <c r="A319" s="79"/>
      <c r="B319" s="79"/>
      <c r="C319" s="79"/>
      <c r="D319" s="79"/>
      <c r="E319" s="79"/>
      <c r="F319" s="79"/>
      <c r="G319" s="79"/>
      <c r="H319" s="79"/>
      <c r="I319" s="79"/>
      <c r="J319" s="79"/>
    </row>
    <row r="320" spans="1:10">
      <c r="A320" s="79"/>
      <c r="B320" s="79"/>
      <c r="C320" s="79"/>
      <c r="D320" s="79"/>
      <c r="E320" s="79"/>
      <c r="F320" s="79"/>
      <c r="G320" s="79"/>
      <c r="H320" s="79"/>
      <c r="I320" s="79"/>
      <c r="J320" s="79"/>
    </row>
    <row r="321" spans="1:10">
      <c r="A321" s="79"/>
      <c r="B321" s="79"/>
      <c r="C321" s="79"/>
      <c r="D321" s="79"/>
      <c r="E321" s="79"/>
      <c r="F321" s="79"/>
      <c r="G321" s="79"/>
      <c r="H321" s="79"/>
      <c r="I321" s="79"/>
      <c r="J321" s="79"/>
    </row>
    <row r="322" spans="1:10">
      <c r="A322" s="79"/>
      <c r="B322" s="79"/>
      <c r="C322" s="79"/>
      <c r="D322" s="79"/>
      <c r="E322" s="79"/>
      <c r="F322" s="79"/>
      <c r="G322" s="79"/>
      <c r="H322" s="79"/>
      <c r="I322" s="79"/>
      <c r="J322" s="79"/>
    </row>
    <row r="323" spans="1:10">
      <c r="A323" s="79"/>
      <c r="B323" s="79"/>
      <c r="C323" s="79"/>
      <c r="D323" s="79"/>
      <c r="E323" s="79"/>
      <c r="F323" s="79"/>
      <c r="G323" s="79"/>
      <c r="H323" s="79"/>
      <c r="I323" s="79"/>
      <c r="J323" s="79"/>
    </row>
    <row r="324" spans="1:10">
      <c r="A324" s="79"/>
      <c r="B324" s="79"/>
      <c r="C324" s="79"/>
      <c r="D324" s="79"/>
      <c r="E324" s="79"/>
      <c r="F324" s="79"/>
      <c r="G324" s="79"/>
      <c r="H324" s="79"/>
      <c r="I324" s="79"/>
      <c r="J324" s="79"/>
    </row>
    <row r="325" spans="1:10">
      <c r="A325" s="79"/>
      <c r="B325" s="79"/>
      <c r="C325" s="79"/>
      <c r="D325" s="79"/>
      <c r="E325" s="79"/>
      <c r="F325" s="79"/>
      <c r="G325" s="79"/>
      <c r="H325" s="79"/>
      <c r="I325" s="79"/>
      <c r="J325" s="79"/>
    </row>
    <row r="326" spans="1:10">
      <c r="A326" s="79"/>
      <c r="B326" s="79"/>
      <c r="C326" s="79"/>
      <c r="D326" s="79"/>
      <c r="E326" s="79"/>
      <c r="F326" s="79"/>
      <c r="G326" s="79"/>
      <c r="H326" s="79"/>
      <c r="I326" s="79"/>
      <c r="J326" s="79"/>
    </row>
    <row r="327" spans="1:10">
      <c r="A327" s="79"/>
      <c r="B327" s="79"/>
      <c r="C327" s="79"/>
      <c r="D327" s="79"/>
      <c r="E327" s="79"/>
      <c r="F327" s="79"/>
      <c r="G327" s="79"/>
      <c r="H327" s="79"/>
      <c r="I327" s="79"/>
      <c r="J327" s="79"/>
    </row>
    <row r="328" spans="1:10">
      <c r="A328" s="79"/>
      <c r="B328" s="79"/>
      <c r="C328" s="79"/>
      <c r="D328" s="79"/>
      <c r="E328" s="79"/>
      <c r="F328" s="79"/>
      <c r="G328" s="79"/>
      <c r="H328" s="79"/>
      <c r="I328" s="79"/>
      <c r="J328" s="79"/>
    </row>
    <row r="329" spans="1:10">
      <c r="A329" s="79"/>
      <c r="B329" s="79"/>
      <c r="C329" s="79"/>
      <c r="D329" s="79"/>
      <c r="E329" s="79"/>
      <c r="F329" s="79"/>
      <c r="G329" s="79"/>
      <c r="H329" s="79"/>
      <c r="I329" s="79"/>
      <c r="J329" s="79"/>
    </row>
    <row r="330" spans="1:10">
      <c r="A330" s="79"/>
      <c r="B330" s="79"/>
      <c r="C330" s="79"/>
      <c r="D330" s="79"/>
      <c r="E330" s="79"/>
      <c r="F330" s="79"/>
      <c r="G330" s="79"/>
      <c r="H330" s="79"/>
      <c r="I330" s="79"/>
      <c r="J330" s="79"/>
    </row>
    <row r="331" spans="1:10">
      <c r="A331" s="79"/>
      <c r="B331" s="79"/>
      <c r="C331" s="79"/>
      <c r="D331" s="79"/>
      <c r="E331" s="79"/>
      <c r="F331" s="79"/>
      <c r="G331" s="79"/>
      <c r="H331" s="79"/>
      <c r="I331" s="79"/>
      <c r="J331" s="79"/>
    </row>
    <row r="332" spans="1:10">
      <c r="A332" s="79"/>
      <c r="B332" s="79"/>
      <c r="C332" s="79"/>
      <c r="D332" s="79"/>
      <c r="E332" s="79"/>
      <c r="F332" s="79"/>
      <c r="G332" s="79"/>
      <c r="H332" s="79"/>
      <c r="I332" s="79"/>
      <c r="J332" s="79"/>
    </row>
    <row r="333" spans="1:10">
      <c r="A333" s="79"/>
      <c r="B333" s="79"/>
      <c r="C333" s="79"/>
      <c r="D333" s="79"/>
      <c r="E333" s="79"/>
      <c r="F333" s="79"/>
      <c r="G333" s="79"/>
      <c r="H333" s="79"/>
      <c r="I333" s="79"/>
      <c r="J333" s="79"/>
    </row>
    <row r="334" spans="1:10">
      <c r="A334" s="79"/>
      <c r="B334" s="79"/>
      <c r="C334" s="79"/>
      <c r="D334" s="79"/>
      <c r="E334" s="79"/>
      <c r="F334" s="79"/>
      <c r="G334" s="79"/>
      <c r="H334" s="79"/>
      <c r="I334" s="79"/>
      <c r="J334" s="79"/>
    </row>
    <row r="335" spans="1:10">
      <c r="A335" s="79"/>
      <c r="B335" s="79"/>
      <c r="C335" s="79"/>
      <c r="D335" s="79"/>
      <c r="E335" s="79"/>
      <c r="F335" s="79"/>
      <c r="G335" s="79"/>
      <c r="H335" s="79"/>
      <c r="I335" s="79"/>
      <c r="J335" s="79"/>
    </row>
    <row r="336" spans="1:10">
      <c r="A336" s="79"/>
      <c r="B336" s="79"/>
      <c r="C336" s="79"/>
      <c r="D336" s="79"/>
      <c r="E336" s="79"/>
      <c r="F336" s="79"/>
      <c r="G336" s="79"/>
      <c r="H336" s="79"/>
      <c r="I336" s="79"/>
      <c r="J336" s="79"/>
    </row>
    <row r="337" spans="1:10">
      <c r="A337" s="79"/>
      <c r="B337" s="79"/>
      <c r="C337" s="79"/>
      <c r="D337" s="79"/>
      <c r="E337" s="79"/>
      <c r="F337" s="79"/>
      <c r="G337" s="79"/>
      <c r="H337" s="79"/>
      <c r="I337" s="79"/>
      <c r="J337" s="79"/>
    </row>
    <row r="338" spans="1:10">
      <c r="A338" s="79"/>
      <c r="B338" s="79"/>
      <c r="C338" s="79"/>
      <c r="D338" s="79"/>
      <c r="E338" s="79"/>
      <c r="F338" s="79"/>
      <c r="G338" s="79"/>
      <c r="H338" s="79"/>
      <c r="I338" s="79"/>
      <c r="J338" s="79"/>
    </row>
    <row r="339" spans="1:10">
      <c r="A339" s="79"/>
      <c r="B339" s="79"/>
      <c r="C339" s="79"/>
      <c r="D339" s="79"/>
      <c r="E339" s="79"/>
      <c r="F339" s="79"/>
      <c r="G339" s="79"/>
      <c r="H339" s="79"/>
      <c r="I339" s="79"/>
      <c r="J339" s="79"/>
    </row>
    <row r="340" spans="1:10">
      <c r="A340" s="79"/>
      <c r="B340" s="79"/>
      <c r="C340" s="79"/>
      <c r="D340" s="79"/>
      <c r="E340" s="79"/>
      <c r="F340" s="79"/>
      <c r="G340" s="79"/>
      <c r="H340" s="79"/>
      <c r="I340" s="79"/>
      <c r="J340" s="79"/>
    </row>
    <row r="341" spans="1:10">
      <c r="A341" s="79"/>
      <c r="B341" s="79"/>
      <c r="C341" s="79"/>
      <c r="D341" s="79"/>
      <c r="E341" s="79"/>
      <c r="F341" s="79"/>
      <c r="G341" s="79"/>
      <c r="H341" s="79"/>
      <c r="I341" s="79"/>
      <c r="J341" s="79"/>
    </row>
    <row r="342" spans="1:10">
      <c r="A342" s="79"/>
      <c r="B342" s="79"/>
      <c r="C342" s="79"/>
      <c r="D342" s="79"/>
      <c r="E342" s="79"/>
      <c r="F342" s="79"/>
      <c r="G342" s="79"/>
      <c r="H342" s="79"/>
      <c r="I342" s="79"/>
      <c r="J342" s="79"/>
    </row>
    <row r="343" spans="1:10" ht="21.75" customHeight="1">
      <c r="A343" s="79"/>
      <c r="B343" s="632" t="s">
        <v>246</v>
      </c>
      <c r="C343" s="633"/>
      <c r="D343" s="633"/>
      <c r="E343" s="633"/>
      <c r="F343" s="633"/>
      <c r="G343" s="633"/>
      <c r="H343" s="633"/>
      <c r="I343" s="633"/>
      <c r="J343" s="554" t="str">
        <f>'6. Module 1 Readiness'!J23</f>
        <v>Green</v>
      </c>
    </row>
    <row r="344" spans="1:10">
      <c r="A344" s="79"/>
      <c r="B344" s="42" t="s">
        <v>43</v>
      </c>
      <c r="C344" s="39"/>
      <c r="D344" s="39"/>
      <c r="E344" s="39"/>
      <c r="F344" s="39"/>
      <c r="G344" s="39"/>
      <c r="H344" s="39"/>
      <c r="I344" s="39"/>
      <c r="J344" s="40"/>
    </row>
    <row r="345" spans="1:10" ht="81.75" customHeight="1">
      <c r="A345" s="79"/>
      <c r="B345" s="435" t="str">
        <f>Sheet2!B66</f>
        <v xml:space="preserve">Services that have low data criticality are your first candidates and the most “cloud ready” for consideration. Low does not mean zero importance but in relative terms they are lower than others. Low, for example, might be a productivity app that accesses general work files. These files will still require a measure of protection for “CIA” but they are not critical. </v>
      </c>
      <c r="C345" s="394"/>
      <c r="D345" s="394"/>
      <c r="E345" s="394"/>
      <c r="F345" s="394"/>
      <c r="G345" s="394"/>
      <c r="H345" s="394"/>
      <c r="I345" s="394"/>
      <c r="J345" s="436"/>
    </row>
    <row r="346" spans="1:10">
      <c r="A346" s="79"/>
      <c r="B346" s="42" t="s">
        <v>44</v>
      </c>
      <c r="C346" s="39"/>
      <c r="D346" s="39"/>
      <c r="E346" s="39"/>
      <c r="F346" s="39"/>
      <c r="G346" s="39"/>
      <c r="H346" s="39"/>
      <c r="I346" s="39"/>
      <c r="J346" s="40"/>
    </row>
    <row r="347" spans="1:10" ht="192.75" customHeight="1">
      <c r="A347" s="79"/>
      <c r="B347" s="437" t="str">
        <f>Sheet2!D66</f>
        <v xml:space="preserve">• Move these services to the front of the line for cloud consideration.
• Be sure to consider additional requirements that will come out of the analysis of cloud risks and challenges – these requirements will inform vendor selection. (Example, file sharing might be a green light but if access privilege control and integration are important requirements, this will influence product decisions.)
• Cost/benefit analysis is still required. Cloud ready means this workload is a strong candidate; however, on the cost/value side, it needs to be compared with other options (for example, email might be a green light on the criticality measures but traditionally provisioned internal email could still be a better cost/value fit for the enterprise. </v>
      </c>
      <c r="C347" s="438"/>
      <c r="D347" s="438"/>
      <c r="E347" s="438"/>
      <c r="F347" s="438"/>
      <c r="G347" s="438"/>
      <c r="H347" s="438"/>
      <c r="I347" s="438"/>
      <c r="J347" s="439"/>
    </row>
    <row r="348" spans="1:10">
      <c r="A348" s="79"/>
      <c r="B348" s="27"/>
      <c r="C348" s="27"/>
      <c r="D348" s="27"/>
      <c r="E348" s="27"/>
      <c r="F348" s="27"/>
      <c r="G348" s="27"/>
      <c r="H348" s="27"/>
      <c r="I348" s="27"/>
      <c r="J348" s="27"/>
    </row>
    <row r="349" spans="1:10" ht="21.75" customHeight="1">
      <c r="A349" s="79"/>
      <c r="B349" s="632" t="s">
        <v>233</v>
      </c>
      <c r="C349" s="633"/>
      <c r="D349" s="633"/>
      <c r="E349" s="633"/>
      <c r="F349" s="633"/>
      <c r="G349" s="633"/>
      <c r="H349" s="633"/>
      <c r="I349" s="633"/>
      <c r="J349" s="550" t="str">
        <f>E276</f>
        <v>Green</v>
      </c>
    </row>
    <row r="350" spans="1:10">
      <c r="A350" s="79"/>
      <c r="B350" s="54"/>
      <c r="C350" s="35"/>
      <c r="D350" s="35"/>
      <c r="E350" s="55"/>
      <c r="F350" s="39"/>
      <c r="G350" s="39"/>
      <c r="H350" s="39"/>
      <c r="I350" s="39"/>
      <c r="J350" s="40"/>
    </row>
    <row r="351" spans="1:10" ht="15.75" customHeight="1">
      <c r="A351" s="79"/>
      <c r="B351" s="550" t="str">
        <f>'6. Module 1 Readiness'!J26</f>
        <v>Green</v>
      </c>
      <c r="C351" s="41" t="s">
        <v>412</v>
      </c>
      <c r="D351" s="39"/>
      <c r="E351" s="39"/>
      <c r="F351" s="39"/>
      <c r="G351" s="39"/>
      <c r="H351" s="39"/>
      <c r="I351" s="39"/>
      <c r="J351" s="40"/>
    </row>
    <row r="352" spans="1:10">
      <c r="A352" s="79"/>
      <c r="B352" s="42" t="s">
        <v>43</v>
      </c>
      <c r="C352" s="39"/>
      <c r="D352" s="39"/>
      <c r="E352" s="39"/>
      <c r="F352" s="39"/>
      <c r="G352" s="39"/>
      <c r="H352" s="39"/>
      <c r="I352" s="39"/>
      <c r="J352" s="40"/>
    </row>
    <row r="353" spans="1:10" ht="42" customHeight="1">
      <c r="A353" s="79"/>
      <c r="B353" s="435" t="str">
        <f>Sheet2!B73</f>
        <v xml:space="preserve">When it comes to critical systems, the current process maturity for security management is an important starting point for discussion/negotiation with cloud service providers.  </v>
      </c>
      <c r="C353" s="394"/>
      <c r="D353" s="394"/>
      <c r="E353" s="394"/>
      <c r="F353" s="394"/>
      <c r="G353" s="394"/>
      <c r="H353" s="394"/>
      <c r="I353" s="394"/>
      <c r="J353" s="436"/>
    </row>
    <row r="354" spans="1:10">
      <c r="A354" s="79"/>
      <c r="B354" s="42" t="s">
        <v>44</v>
      </c>
      <c r="C354" s="39"/>
      <c r="D354" s="39"/>
      <c r="E354" s="39"/>
      <c r="F354" s="39"/>
      <c r="G354" s="39"/>
      <c r="H354" s="39"/>
      <c r="I354" s="39"/>
      <c r="J354" s="40"/>
    </row>
    <row r="355" spans="1:10" ht="98.25" customHeight="1">
      <c r="A355" s="79"/>
      <c r="B355" s="435" t="str">
        <f>Sheet2!D73</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C355" s="394"/>
      <c r="D355" s="394"/>
      <c r="E355" s="394"/>
      <c r="F355" s="394"/>
      <c r="G355" s="394"/>
      <c r="H355" s="394"/>
      <c r="I355" s="394"/>
      <c r="J355" s="436"/>
    </row>
    <row r="356" spans="1:10">
      <c r="A356" s="79"/>
      <c r="B356" s="38"/>
      <c r="C356" s="39"/>
      <c r="D356" s="39"/>
      <c r="E356" s="39"/>
      <c r="F356" s="39"/>
      <c r="G356" s="39"/>
      <c r="H356" s="39"/>
      <c r="I356" s="39"/>
      <c r="J356" s="40"/>
    </row>
    <row r="357" spans="1:10" ht="15.75" customHeight="1">
      <c r="A357" s="79"/>
      <c r="B357" s="550" t="str">
        <f>'6. Module 1 Readiness'!J27</f>
        <v>Green</v>
      </c>
      <c r="C357" s="41" t="s">
        <v>413</v>
      </c>
      <c r="D357" s="39"/>
      <c r="E357" s="39"/>
      <c r="F357" s="39"/>
      <c r="G357" s="39"/>
      <c r="H357" s="39"/>
      <c r="I357" s="39"/>
      <c r="J357" s="40"/>
    </row>
    <row r="358" spans="1:10">
      <c r="A358" s="79"/>
      <c r="B358" s="42" t="s">
        <v>43</v>
      </c>
      <c r="C358" s="39"/>
      <c r="D358" s="39"/>
      <c r="E358" s="39"/>
      <c r="F358" s="39"/>
      <c r="G358" s="39"/>
      <c r="H358" s="39"/>
      <c r="I358" s="39"/>
      <c r="J358" s="40"/>
    </row>
    <row r="359" spans="1:10" ht="33" customHeight="1">
      <c r="A359" s="79"/>
      <c r="B359" s="435" t="str">
        <f>Sheet2!B74</f>
        <v xml:space="preserve">If the system and data are subject to specific legal and regulatory compliance, even if they are not highly critical, this will push up the requirements for a CSP and likely the cost of the solution.   </v>
      </c>
      <c r="C359" s="394"/>
      <c r="D359" s="394"/>
      <c r="E359" s="394"/>
      <c r="F359" s="394"/>
      <c r="G359" s="394"/>
      <c r="H359" s="394"/>
      <c r="I359" s="394"/>
      <c r="J359" s="436"/>
    </row>
    <row r="360" spans="1:10">
      <c r="A360" s="79"/>
      <c r="B360" s="42" t="s">
        <v>44</v>
      </c>
      <c r="C360" s="39"/>
      <c r="D360" s="39"/>
      <c r="E360" s="39"/>
      <c r="F360" s="39"/>
      <c r="G360" s="39"/>
      <c r="H360" s="39"/>
      <c r="I360" s="39"/>
      <c r="J360" s="40"/>
    </row>
    <row r="361" spans="1:10" ht="42" customHeight="1">
      <c r="A361" s="79"/>
      <c r="B361" s="435" t="str">
        <f>Sheet2!D74</f>
        <v xml:space="preserve">• Require potential CSP partners to demonstrate how they achieve, document, and attest to compliance with the regulation that you must comply (examples: HIPAA, CJIS, PCI). </v>
      </c>
      <c r="C361" s="394"/>
      <c r="D361" s="394"/>
      <c r="E361" s="394"/>
      <c r="F361" s="394"/>
      <c r="G361" s="394"/>
      <c r="H361" s="394"/>
      <c r="I361" s="394"/>
      <c r="J361" s="436"/>
    </row>
    <row r="362" spans="1:10">
      <c r="A362" s="79"/>
      <c r="B362" s="38"/>
      <c r="C362" s="39"/>
      <c r="D362" s="39"/>
      <c r="E362" s="39"/>
      <c r="F362" s="39"/>
      <c r="G362" s="39"/>
      <c r="H362" s="39"/>
      <c r="I362" s="39"/>
      <c r="J362" s="40"/>
    </row>
    <row r="363" spans="1:10" ht="15">
      <c r="A363" s="79"/>
      <c r="B363" s="550" t="str">
        <f>'6. Module 1 Readiness'!J28</f>
        <v>Yellow</v>
      </c>
      <c r="C363" s="41" t="s">
        <v>414</v>
      </c>
      <c r="D363" s="39"/>
      <c r="E363" s="39"/>
      <c r="F363" s="39"/>
      <c r="G363" s="39"/>
      <c r="H363" s="39"/>
      <c r="I363" s="39"/>
      <c r="J363" s="40"/>
    </row>
    <row r="364" spans="1:10">
      <c r="A364" s="79"/>
      <c r="B364" s="42" t="s">
        <v>43</v>
      </c>
      <c r="C364" s="39"/>
      <c r="D364" s="39"/>
      <c r="E364" s="39"/>
      <c r="F364" s="39"/>
      <c r="G364" s="39"/>
      <c r="H364" s="39"/>
      <c r="I364" s="39"/>
      <c r="J364" s="40"/>
    </row>
    <row r="365" spans="1:10" ht="42.75" customHeight="1">
      <c r="A365" s="79"/>
      <c r="B365" s="435" t="str">
        <f>Sheet2!B75</f>
        <v xml:space="preserve">Access management is key to both security and service management for the end user. If privilege-based access is a requirement for the service, you will need to integrate cloud access with your authentication system.  </v>
      </c>
      <c r="C365" s="394"/>
      <c r="D365" s="394"/>
      <c r="E365" s="394"/>
      <c r="F365" s="394"/>
      <c r="G365" s="394"/>
      <c r="H365" s="394"/>
      <c r="I365" s="394"/>
      <c r="J365" s="436"/>
    </row>
    <row r="366" spans="1:10">
      <c r="A366" s="79"/>
      <c r="B366" s="42" t="s">
        <v>44</v>
      </c>
      <c r="C366" s="39"/>
      <c r="D366" s="39"/>
      <c r="E366" s="39"/>
      <c r="F366" s="39"/>
      <c r="G366" s="39"/>
      <c r="H366" s="39"/>
      <c r="I366" s="39"/>
      <c r="J366" s="40"/>
    </row>
    <row r="367" spans="1:10" ht="99.75" customHeight="1">
      <c r="A367" s="79"/>
      <c r="B367" s="435" t="str">
        <f>Sheet2!D75</f>
        <v xml:space="preserve">• Do not proceed until the costs of multiple access regimes (in security risk and service) has been accurately assessed. 
• Review how cloud services provide access granularity and authentication. Is this good enough for the service being considered?  </v>
      </c>
      <c r="C367" s="394"/>
      <c r="D367" s="394"/>
      <c r="E367" s="394"/>
      <c r="F367" s="394"/>
      <c r="G367" s="394"/>
      <c r="H367" s="394"/>
      <c r="I367" s="394"/>
      <c r="J367" s="436"/>
    </row>
    <row r="368" spans="1:10">
      <c r="A368" s="79"/>
      <c r="B368" s="38"/>
      <c r="C368" s="39"/>
      <c r="D368" s="39"/>
      <c r="E368" s="39"/>
      <c r="F368" s="39"/>
      <c r="G368" s="39"/>
      <c r="H368" s="39"/>
      <c r="I368" s="39"/>
      <c r="J368" s="40"/>
    </row>
    <row r="369" spans="1:10" ht="15">
      <c r="A369" s="79"/>
      <c r="B369" s="550" t="str">
        <f>'6. Module 1 Readiness'!J29</f>
        <v>Yellow</v>
      </c>
      <c r="C369" s="41" t="s">
        <v>415</v>
      </c>
      <c r="D369" s="39"/>
      <c r="E369" s="39"/>
      <c r="F369" s="39"/>
      <c r="G369" s="39"/>
      <c r="H369" s="39"/>
      <c r="I369" s="39"/>
      <c r="J369" s="40"/>
    </row>
    <row r="370" spans="1:10">
      <c r="A370" s="79"/>
      <c r="B370" s="42" t="s">
        <v>43</v>
      </c>
      <c r="C370" s="39"/>
      <c r="D370" s="39"/>
      <c r="E370" s="39"/>
      <c r="F370" s="39"/>
      <c r="G370" s="39"/>
      <c r="H370" s="39"/>
      <c r="I370" s="39"/>
      <c r="J370" s="40"/>
    </row>
    <row r="371" spans="1:10" ht="46.5" customHeight="1">
      <c r="A371" s="79"/>
      <c r="B371" s="435" t="str">
        <f>Sheet2!B76</f>
        <v xml:space="preserve">Data location and encryption may be stringently spelled out by compliance requirements. Even those not under legal compliance strictures will likely want assurances around the encryption of data both in transit and at rest.    </v>
      </c>
      <c r="C371" s="394"/>
      <c r="D371" s="394"/>
      <c r="E371" s="394"/>
      <c r="F371" s="394"/>
      <c r="G371" s="394"/>
      <c r="H371" s="394"/>
      <c r="I371" s="394"/>
      <c r="J371" s="436"/>
    </row>
    <row r="372" spans="1:10">
      <c r="A372" s="79"/>
      <c r="B372" s="42" t="s">
        <v>44</v>
      </c>
      <c r="C372" s="39"/>
      <c r="D372" s="39"/>
      <c r="E372" s="39"/>
      <c r="F372" s="39"/>
      <c r="G372" s="39"/>
      <c r="H372" s="39"/>
      <c r="I372" s="39"/>
      <c r="J372" s="40"/>
    </row>
    <row r="373" spans="1:10" ht="54.75" customHeight="1">
      <c r="A373" s="79"/>
      <c r="B373" s="435" t="str">
        <f>Sheet2!D76</f>
        <v xml:space="preserve">• If encryption is not required for data to meet compliance, review whether it is needed to meet the CIA requirements of the service. 
• Look for at rest encryption requirements for sensitive data. This is particularly important for cloud storage such as a cloud-based archive. </v>
      </c>
      <c r="C373" s="394"/>
      <c r="D373" s="394"/>
      <c r="E373" s="394"/>
      <c r="F373" s="394"/>
      <c r="G373" s="394"/>
      <c r="H373" s="394"/>
      <c r="I373" s="394"/>
      <c r="J373" s="436"/>
    </row>
    <row r="374" spans="1:10">
      <c r="A374" s="79"/>
      <c r="B374" s="38"/>
      <c r="C374" s="39"/>
      <c r="D374" s="39"/>
      <c r="E374" s="39"/>
      <c r="F374" s="39"/>
      <c r="G374" s="39"/>
      <c r="H374" s="39"/>
      <c r="I374" s="39"/>
      <c r="J374" s="40"/>
    </row>
    <row r="375" spans="1:10" ht="15">
      <c r="A375" s="79"/>
      <c r="B375" s="550" t="str">
        <f>'6. Module 1 Readiness'!J30</f>
        <v>Green</v>
      </c>
      <c r="C375" s="41" t="s">
        <v>416</v>
      </c>
      <c r="D375" s="39"/>
      <c r="E375" s="39"/>
      <c r="F375" s="39"/>
      <c r="G375" s="39"/>
      <c r="H375" s="39"/>
      <c r="I375" s="39"/>
      <c r="J375" s="40"/>
    </row>
    <row r="376" spans="1:10">
      <c r="A376" s="79"/>
      <c r="B376" s="42" t="s">
        <v>43</v>
      </c>
      <c r="C376" s="39"/>
      <c r="D376" s="39"/>
      <c r="E376" s="39"/>
      <c r="F376" s="39"/>
      <c r="G376" s="39"/>
      <c r="H376" s="39"/>
      <c r="I376" s="39"/>
      <c r="J376" s="40"/>
    </row>
    <row r="377" spans="1:10" ht="42" customHeight="1">
      <c r="A377" s="79"/>
      <c r="B377" s="435" t="str">
        <f>Sheet2!B77</f>
        <v xml:space="preserve">Under rules of civil procedures, for example, the enterprise must be able to reasonably expedite the discovery of specific data of which it has "possession, custody, or control." This can become problematic if data is in the cloud.  </v>
      </c>
      <c r="C377" s="394"/>
      <c r="D377" s="394"/>
      <c r="E377" s="394"/>
      <c r="F377" s="394"/>
      <c r="G377" s="394"/>
      <c r="H377" s="394"/>
      <c r="I377" s="394"/>
      <c r="J377" s="436"/>
    </row>
    <row r="378" spans="1:10">
      <c r="A378" s="79"/>
      <c r="B378" s="42" t="s">
        <v>44</v>
      </c>
      <c r="C378" s="39"/>
      <c r="D378" s="39"/>
      <c r="E378" s="39"/>
      <c r="F378" s="39"/>
      <c r="G378" s="39"/>
      <c r="H378" s="39"/>
      <c r="I378" s="39"/>
      <c r="J378" s="40"/>
    </row>
    <row r="379" spans="1:10" ht="57" customHeight="1">
      <c r="A379" s="79"/>
      <c r="B379" s="437" t="str">
        <f>Sheet2!D77</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C379" s="438"/>
      <c r="D379" s="438"/>
      <c r="E379" s="438"/>
      <c r="F379" s="438"/>
      <c r="G379" s="438"/>
      <c r="H379" s="438"/>
      <c r="I379" s="438"/>
      <c r="J379" s="439"/>
    </row>
    <row r="380" spans="1:10">
      <c r="A380" s="79"/>
      <c r="B380" s="27"/>
      <c r="C380" s="27"/>
      <c r="D380" s="27"/>
      <c r="E380" s="27"/>
      <c r="F380" s="27"/>
      <c r="G380" s="27"/>
      <c r="H380" s="27"/>
      <c r="I380" s="27"/>
      <c r="J380" s="27"/>
    </row>
    <row r="381" spans="1:10" ht="21.75" customHeight="1">
      <c r="A381" s="79"/>
      <c r="B381" s="632" t="s">
        <v>234</v>
      </c>
      <c r="C381" s="633"/>
      <c r="D381" s="633"/>
      <c r="E381" s="633"/>
      <c r="F381" s="633"/>
      <c r="G381" s="633"/>
      <c r="H381" s="633"/>
      <c r="I381" s="633"/>
      <c r="J381" s="550" t="str">
        <f>E278</f>
        <v>Green</v>
      </c>
    </row>
    <row r="382" spans="1:10">
      <c r="A382" s="79"/>
      <c r="B382" s="38"/>
      <c r="C382" s="39"/>
      <c r="D382" s="39"/>
      <c r="E382" s="39"/>
      <c r="F382" s="39"/>
      <c r="G382" s="39"/>
      <c r="H382" s="39"/>
      <c r="I382" s="39"/>
      <c r="J382" s="40"/>
    </row>
    <row r="383" spans="1:10" ht="15">
      <c r="A383" s="79"/>
      <c r="B383" s="550" t="str">
        <f>'6. Module 1 Readiness'!J33</f>
        <v>Green</v>
      </c>
      <c r="C383" s="41" t="s">
        <v>417</v>
      </c>
      <c r="D383" s="39"/>
      <c r="E383" s="39"/>
      <c r="F383" s="39"/>
      <c r="G383" s="39"/>
      <c r="H383" s="39"/>
      <c r="I383" s="39"/>
      <c r="J383" s="40"/>
    </row>
    <row r="384" spans="1:10">
      <c r="A384" s="79"/>
      <c r="B384" s="42" t="s">
        <v>43</v>
      </c>
      <c r="C384" s="39"/>
      <c r="D384" s="39"/>
      <c r="E384" s="39"/>
      <c r="F384" s="39"/>
      <c r="G384" s="39"/>
      <c r="H384" s="39"/>
      <c r="I384" s="39"/>
      <c r="J384" s="40"/>
    </row>
    <row r="385" spans="1:10" ht="43.5" customHeight="1">
      <c r="A385" s="79"/>
      <c r="B385" s="435" t="str">
        <f>Sheet2!B80</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C385" s="394"/>
      <c r="D385" s="394"/>
      <c r="E385" s="394"/>
      <c r="F385" s="394"/>
      <c r="G385" s="394"/>
      <c r="H385" s="394"/>
      <c r="I385" s="394"/>
      <c r="J385" s="436"/>
    </row>
    <row r="386" spans="1:10">
      <c r="A386" s="79"/>
      <c r="B386" s="42" t="s">
        <v>44</v>
      </c>
      <c r="C386" s="39"/>
      <c r="D386" s="39"/>
      <c r="E386" s="39"/>
      <c r="F386" s="39"/>
      <c r="G386" s="39"/>
      <c r="H386" s="39"/>
      <c r="I386" s="39"/>
      <c r="J386" s="40"/>
    </row>
    <row r="387" spans="1:10" ht="54.75" customHeight="1">
      <c r="A387" s="79"/>
      <c r="B387" s="435" t="str">
        <f>Sheet2!D80</f>
        <v xml:space="preserve">• Establish availability and restore time requirements based on a minimum requirement of the current service provisioning. 
• Be sure to consider if the service is currently over-provisioned. This is why you should focus on minimum requirements. </v>
      </c>
      <c r="C387" s="394"/>
      <c r="D387" s="394"/>
      <c r="E387" s="394"/>
      <c r="F387" s="394"/>
      <c r="G387" s="394"/>
      <c r="H387" s="394"/>
      <c r="I387" s="394"/>
      <c r="J387" s="436"/>
    </row>
    <row r="388" spans="1:10">
      <c r="A388" s="79"/>
      <c r="B388" s="38"/>
      <c r="C388" s="39"/>
      <c r="D388" s="39"/>
      <c r="E388" s="39"/>
      <c r="F388" s="39"/>
      <c r="G388" s="39"/>
      <c r="H388" s="39"/>
      <c r="I388" s="39"/>
      <c r="J388" s="40"/>
    </row>
    <row r="389" spans="1:10" ht="15">
      <c r="A389" s="79"/>
      <c r="B389" s="550" t="str">
        <f>'6. Module 1 Readiness'!J34</f>
        <v>Yellow</v>
      </c>
      <c r="C389" s="41" t="s">
        <v>181</v>
      </c>
      <c r="D389" s="39"/>
      <c r="E389" s="39"/>
      <c r="F389" s="39"/>
      <c r="G389" s="39"/>
      <c r="H389" s="39"/>
      <c r="I389" s="39"/>
      <c r="J389" s="40"/>
    </row>
    <row r="390" spans="1:10">
      <c r="A390" s="79"/>
      <c r="B390" s="42" t="s">
        <v>43</v>
      </c>
      <c r="C390" s="39"/>
      <c r="D390" s="39"/>
      <c r="E390" s="39"/>
      <c r="F390" s="39"/>
      <c r="G390" s="39"/>
      <c r="H390" s="39"/>
      <c r="I390" s="39"/>
      <c r="J390" s="40"/>
    </row>
    <row r="391" spans="1:10" ht="52.5" customHeight="1">
      <c r="A391" s="79"/>
      <c r="B391" s="435" t="str">
        <f>Sheet2!B81</f>
        <v xml:space="preserve">If IT is to be a service broker, it must have policies and procedures to be a service intermediary between the CSP and the consumer of the service. An external CSP SLA that only quotes an uptime figure and compensatory credits is useless to the consumer when the service goes away. </v>
      </c>
      <c r="C391" s="394"/>
      <c r="D391" s="394"/>
      <c r="E391" s="394"/>
      <c r="F391" s="394"/>
      <c r="G391" s="394"/>
      <c r="H391" s="394"/>
      <c r="I391" s="394"/>
      <c r="J391" s="436"/>
    </row>
    <row r="392" spans="1:10">
      <c r="A392" s="79"/>
      <c r="B392" s="42" t="s">
        <v>44</v>
      </c>
      <c r="C392" s="39"/>
      <c r="D392" s="39"/>
      <c r="E392" s="39"/>
      <c r="F392" s="39"/>
      <c r="G392" s="39"/>
      <c r="H392" s="39"/>
      <c r="I392" s="39"/>
      <c r="J392" s="40"/>
    </row>
    <row r="393" spans="1:10" ht="57.75" customHeight="1">
      <c r="A393" s="79"/>
      <c r="B393" s="435" t="str">
        <f>Sheet2!D81</f>
        <v>• Ascertain the role that internal IT will play in service delivery (for example, network speed and availability).
• Document service plans, if not full SLAs, that specify how the service will be monitored and who will handle communication and remediation in case of a problem.</v>
      </c>
      <c r="C393" s="394"/>
      <c r="D393" s="394"/>
      <c r="E393" s="394"/>
      <c r="F393" s="394"/>
      <c r="G393" s="394"/>
      <c r="H393" s="394"/>
      <c r="I393" s="394"/>
      <c r="J393" s="436"/>
    </row>
    <row r="394" spans="1:10">
      <c r="A394" s="79"/>
      <c r="B394" s="38"/>
      <c r="C394" s="39"/>
      <c r="D394" s="39"/>
      <c r="E394" s="39"/>
      <c r="F394" s="39"/>
      <c r="G394" s="39"/>
      <c r="H394" s="39"/>
      <c r="I394" s="39"/>
      <c r="J394" s="40"/>
    </row>
    <row r="395" spans="1:10" ht="15">
      <c r="A395" s="79"/>
      <c r="B395" s="550" t="str">
        <f>'6. Module 1 Readiness'!J35</f>
        <v>Yellow</v>
      </c>
      <c r="C395" s="41" t="s">
        <v>418</v>
      </c>
      <c r="D395" s="39"/>
      <c r="E395" s="39"/>
      <c r="F395" s="39"/>
      <c r="G395" s="39"/>
      <c r="H395" s="39"/>
      <c r="I395" s="39"/>
      <c r="J395" s="40"/>
    </row>
    <row r="396" spans="1:10">
      <c r="A396" s="79"/>
      <c r="B396" s="42" t="s">
        <v>43</v>
      </c>
      <c r="C396" s="39"/>
      <c r="D396" s="39"/>
      <c r="E396" s="39"/>
      <c r="F396" s="39"/>
      <c r="G396" s="39"/>
      <c r="H396" s="39"/>
      <c r="I396" s="39"/>
      <c r="J396" s="40"/>
    </row>
    <row r="397" spans="1:10" ht="32.25" customHeight="1">
      <c r="A397" s="79"/>
      <c r="B397" s="435" t="str">
        <f>Sheet2!B82</f>
        <v xml:space="preserve">Availability is not the only measure of service. Some services, such as transactional services, are performance sensitive. A clear idea of business expectations is an important first step. </v>
      </c>
      <c r="C397" s="394"/>
      <c r="D397" s="394"/>
      <c r="E397" s="394"/>
      <c r="F397" s="394"/>
      <c r="G397" s="394"/>
      <c r="H397" s="394"/>
      <c r="I397" s="394"/>
      <c r="J397" s="436"/>
    </row>
    <row r="398" spans="1:10">
      <c r="A398" s="79"/>
      <c r="B398" s="42" t="s">
        <v>44</v>
      </c>
      <c r="C398" s="39"/>
      <c r="D398" s="39"/>
      <c r="E398" s="39"/>
      <c r="F398" s="39"/>
      <c r="G398" s="39"/>
      <c r="H398" s="39"/>
      <c r="I398" s="39"/>
      <c r="J398" s="40"/>
    </row>
    <row r="399" spans="1:10" ht="57" customHeight="1">
      <c r="A399" s="79"/>
      <c r="B399" s="435" t="str">
        <f>Sheet2!D82</f>
        <v>• Make performance monitoring a part of CSP management.
•  Select CSPs that surface end-to-end performance metrics and make them available for ongoing customer monitoring. 
•  Be sure to include the entire service chain in performance monitoring (not just the hosting CSP).</v>
      </c>
      <c r="C399" s="394"/>
      <c r="D399" s="394"/>
      <c r="E399" s="394"/>
      <c r="F399" s="394"/>
      <c r="G399" s="394"/>
      <c r="H399" s="394"/>
      <c r="I399" s="394"/>
      <c r="J399" s="436"/>
    </row>
    <row r="400" spans="1:10">
      <c r="A400" s="79"/>
      <c r="B400" s="38"/>
      <c r="C400" s="39"/>
      <c r="D400" s="39"/>
      <c r="E400" s="39"/>
      <c r="F400" s="39"/>
      <c r="G400" s="39"/>
      <c r="H400" s="39"/>
      <c r="I400" s="39"/>
      <c r="J400" s="40"/>
    </row>
    <row r="401" spans="1:10" ht="15">
      <c r="A401" s="79"/>
      <c r="B401" s="550" t="str">
        <f>'6. Module 1 Readiness'!J36</f>
        <v/>
      </c>
      <c r="C401" s="41" t="s">
        <v>419</v>
      </c>
      <c r="D401" s="39"/>
      <c r="E401" s="39"/>
      <c r="F401" s="39"/>
      <c r="G401" s="39"/>
      <c r="H401" s="39"/>
      <c r="I401" s="39"/>
      <c r="J401" s="40"/>
    </row>
    <row r="402" spans="1:10">
      <c r="A402" s="79"/>
      <c r="B402" s="42" t="s">
        <v>43</v>
      </c>
      <c r="C402" s="39"/>
      <c r="D402" s="39"/>
      <c r="E402" s="39"/>
      <c r="F402" s="39"/>
      <c r="G402" s="39"/>
      <c r="H402" s="39"/>
      <c r="I402" s="39"/>
      <c r="J402" s="40"/>
    </row>
    <row r="403" spans="1:10" ht="33" customHeight="1">
      <c r="A403" s="79"/>
      <c r="B403" s="435" t="str">
        <f>Sheet2!B83</f>
        <v>N/A</v>
      </c>
      <c r="C403" s="394"/>
      <c r="D403" s="394"/>
      <c r="E403" s="394"/>
      <c r="F403" s="394"/>
      <c r="G403" s="394"/>
      <c r="H403" s="394"/>
      <c r="I403" s="394"/>
      <c r="J403" s="436"/>
    </row>
    <row r="404" spans="1:10">
      <c r="A404" s="79"/>
      <c r="B404" s="42" t="s">
        <v>44</v>
      </c>
      <c r="C404" s="39"/>
      <c r="D404" s="39"/>
      <c r="E404" s="39"/>
      <c r="F404" s="39"/>
      <c r="G404" s="39"/>
      <c r="H404" s="39"/>
      <c r="I404" s="39"/>
      <c r="J404" s="40"/>
    </row>
    <row r="405" spans="1:10" ht="30" customHeight="1">
      <c r="A405" s="79"/>
      <c r="B405" s="437" t="str">
        <f>Sheet2!D83</f>
        <v>N/A</v>
      </c>
      <c r="C405" s="438"/>
      <c r="D405" s="438"/>
      <c r="E405" s="438"/>
      <c r="F405" s="438"/>
      <c r="G405" s="438"/>
      <c r="H405" s="438"/>
      <c r="I405" s="438"/>
      <c r="J405" s="439"/>
    </row>
    <row r="406" spans="1:10">
      <c r="A406" s="79"/>
      <c r="B406" s="27"/>
      <c r="C406" s="27"/>
      <c r="D406" s="27"/>
      <c r="E406" s="27"/>
      <c r="F406" s="27"/>
      <c r="G406" s="27"/>
      <c r="H406" s="27"/>
      <c r="I406" s="27"/>
      <c r="J406" s="27"/>
    </row>
    <row r="407" spans="1:10" ht="21.75" customHeight="1">
      <c r="A407" s="79"/>
      <c r="B407" s="634" t="s">
        <v>27</v>
      </c>
      <c r="C407" s="633"/>
      <c r="D407" s="633"/>
      <c r="E407" s="633"/>
      <c r="F407" s="633"/>
      <c r="G407" s="633"/>
      <c r="H407" s="633"/>
      <c r="I407" s="633"/>
      <c r="J407" s="550" t="str">
        <f>E280</f>
        <v>Green</v>
      </c>
    </row>
    <row r="408" spans="1:10">
      <c r="A408" s="79"/>
      <c r="B408" s="38"/>
      <c r="C408" s="39"/>
      <c r="D408" s="39"/>
      <c r="E408" s="39"/>
      <c r="F408" s="39"/>
      <c r="G408" s="39"/>
      <c r="H408" s="39"/>
      <c r="I408" s="39"/>
      <c r="J408" s="40"/>
    </row>
    <row r="409" spans="1:10" ht="15">
      <c r="A409" s="79"/>
      <c r="B409" s="550" t="str">
        <f>'6. Module 1 Readiness'!J39</f>
        <v>Green</v>
      </c>
      <c r="C409" s="41" t="s">
        <v>420</v>
      </c>
      <c r="D409" s="39"/>
      <c r="E409" s="39"/>
      <c r="F409" s="39"/>
      <c r="G409" s="39"/>
      <c r="H409" s="39"/>
      <c r="I409" s="39"/>
      <c r="J409" s="40"/>
    </row>
    <row r="410" spans="1:10">
      <c r="A410" s="79"/>
      <c r="B410" s="42" t="s">
        <v>43</v>
      </c>
      <c r="C410" s="39"/>
      <c r="D410" s="39"/>
      <c r="E410" s="39"/>
      <c r="F410" s="39"/>
      <c r="G410" s="39"/>
      <c r="H410" s="39"/>
      <c r="I410" s="39"/>
      <c r="J410" s="40"/>
    </row>
    <row r="411" spans="1:10" ht="32.25" customHeight="1">
      <c r="A411" s="79"/>
      <c r="B411" s="435" t="str">
        <f>Sheet2!B86</f>
        <v>If integration is a key requirement, proceed with caution. Is there already an application integration strategy in place?</v>
      </c>
      <c r="C411" s="394"/>
      <c r="D411" s="394"/>
      <c r="E411" s="394"/>
      <c r="F411" s="394"/>
      <c r="G411" s="394"/>
      <c r="H411" s="394"/>
      <c r="I411" s="394"/>
      <c r="J411" s="436"/>
    </row>
    <row r="412" spans="1:10">
      <c r="A412" s="79"/>
      <c r="B412" s="42" t="s">
        <v>44</v>
      </c>
      <c r="C412" s="39"/>
      <c r="D412" s="39"/>
      <c r="E412" s="39"/>
      <c r="F412" s="39"/>
      <c r="G412" s="39"/>
      <c r="H412" s="39"/>
      <c r="I412" s="39"/>
      <c r="J412" s="40"/>
    </row>
    <row r="413" spans="1:10" ht="56.25" customHeight="1">
      <c r="A413" s="79"/>
      <c r="B413" s="435" t="str">
        <f>Sheet2!D86</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C413" s="394"/>
      <c r="D413" s="394"/>
      <c r="E413" s="394"/>
      <c r="F413" s="394"/>
      <c r="G413" s="394"/>
      <c r="H413" s="394"/>
      <c r="I413" s="394"/>
      <c r="J413" s="436"/>
    </row>
    <row r="414" spans="1:10">
      <c r="A414" s="79"/>
      <c r="B414" s="38"/>
      <c r="C414" s="39"/>
      <c r="D414" s="39"/>
      <c r="E414" s="39"/>
      <c r="F414" s="39"/>
      <c r="G414" s="39"/>
      <c r="H414" s="39"/>
      <c r="I414" s="39"/>
      <c r="J414" s="40"/>
    </row>
    <row r="415" spans="1:10" ht="15">
      <c r="A415" s="79"/>
      <c r="B415" s="550" t="str">
        <f>'6. Module 1 Readiness'!J40</f>
        <v>Green</v>
      </c>
      <c r="C415" s="41" t="s">
        <v>421</v>
      </c>
      <c r="D415" s="39"/>
      <c r="E415" s="39"/>
      <c r="F415" s="39"/>
      <c r="G415" s="39"/>
      <c r="H415" s="39"/>
      <c r="I415" s="39"/>
      <c r="J415" s="40"/>
    </row>
    <row r="416" spans="1:10">
      <c r="A416" s="79"/>
      <c r="B416" s="42" t="s">
        <v>43</v>
      </c>
      <c r="C416" s="39"/>
      <c r="D416" s="39"/>
      <c r="E416" s="39"/>
      <c r="F416" s="39"/>
      <c r="G416" s="39"/>
      <c r="H416" s="39"/>
      <c r="I416" s="39"/>
      <c r="J416" s="40"/>
    </row>
    <row r="417" spans="1:10" ht="42" customHeight="1">
      <c r="A417" s="79"/>
      <c r="B417" s="435" t="str">
        <f>Sheet2!B87</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C417" s="394"/>
      <c r="D417" s="394"/>
      <c r="E417" s="394"/>
      <c r="F417" s="394"/>
      <c r="G417" s="394"/>
      <c r="H417" s="394"/>
      <c r="I417" s="394"/>
      <c r="J417" s="436"/>
    </row>
    <row r="418" spans="1:10">
      <c r="A418" s="79"/>
      <c r="B418" s="42" t="s">
        <v>44</v>
      </c>
      <c r="C418" s="39"/>
      <c r="D418" s="39"/>
      <c r="E418" s="39"/>
      <c r="F418" s="39"/>
      <c r="G418" s="39"/>
      <c r="H418" s="39"/>
      <c r="I418" s="39"/>
      <c r="J418" s="40"/>
    </row>
    <row r="419" spans="1:10" ht="60.75" customHeight="1">
      <c r="A419" s="79"/>
      <c r="B419" s="435" t="str">
        <f>Sheet2!D87</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C419" s="394"/>
      <c r="D419" s="394"/>
      <c r="E419" s="394"/>
      <c r="F419" s="394"/>
      <c r="G419" s="394"/>
      <c r="H419" s="394"/>
      <c r="I419" s="394"/>
      <c r="J419" s="436"/>
    </row>
    <row r="420" spans="1:10">
      <c r="A420" s="79"/>
      <c r="B420" s="38"/>
      <c r="C420" s="39"/>
      <c r="D420" s="39"/>
      <c r="E420" s="39"/>
      <c r="F420" s="39"/>
      <c r="G420" s="39"/>
      <c r="H420" s="39"/>
      <c r="I420" s="39"/>
      <c r="J420" s="40"/>
    </row>
    <row r="421" spans="1:10" ht="15">
      <c r="A421" s="79"/>
      <c r="B421" s="550" t="str">
        <f>'6. Module 1 Readiness'!J41</f>
        <v>Green</v>
      </c>
      <c r="C421" s="41" t="s">
        <v>422</v>
      </c>
      <c r="D421" s="39"/>
      <c r="E421" s="39"/>
      <c r="F421" s="39"/>
      <c r="G421" s="39"/>
      <c r="H421" s="39"/>
      <c r="I421" s="39"/>
      <c r="J421" s="40"/>
    </row>
    <row r="422" spans="1:10">
      <c r="A422" s="79"/>
      <c r="B422" s="42" t="s">
        <v>43</v>
      </c>
      <c r="C422" s="39"/>
      <c r="D422" s="39"/>
      <c r="E422" s="39"/>
      <c r="F422" s="39"/>
      <c r="G422" s="39"/>
      <c r="H422" s="39"/>
      <c r="I422" s="39"/>
      <c r="J422" s="40"/>
    </row>
    <row r="423" spans="1:10" ht="30" customHeight="1">
      <c r="A423" s="79"/>
      <c r="B423" s="435" t="str">
        <f>Sheet2!B88</f>
        <v xml:space="preserve">Integration can be greatly enhanced if two applications speak the same language and adhere to standard APIs. Heavily customized apps written with legacy languages require specialized work for integration. </v>
      </c>
      <c r="C423" s="394"/>
      <c r="D423" s="394"/>
      <c r="E423" s="394"/>
      <c r="F423" s="394"/>
      <c r="G423" s="394"/>
      <c r="H423" s="394"/>
      <c r="I423" s="394"/>
      <c r="J423" s="436"/>
    </row>
    <row r="424" spans="1:10">
      <c r="A424" s="79"/>
      <c r="B424" s="42" t="s">
        <v>44</v>
      </c>
      <c r="C424" s="39"/>
      <c r="D424" s="39"/>
      <c r="E424" s="39"/>
      <c r="F424" s="39"/>
      <c r="G424" s="39"/>
      <c r="H424" s="39"/>
      <c r="I424" s="39"/>
      <c r="J424" s="40"/>
    </row>
    <row r="425" spans="1:10" ht="21" customHeight="1">
      <c r="A425" s="79"/>
      <c r="B425" s="435" t="str">
        <f>Sheet2!D88</f>
        <v>• If integration is required, readiness is high.</v>
      </c>
      <c r="C425" s="394"/>
      <c r="D425" s="394"/>
      <c r="E425" s="394"/>
      <c r="F425" s="394"/>
      <c r="G425" s="394"/>
      <c r="H425" s="394"/>
      <c r="I425" s="394"/>
      <c r="J425" s="436"/>
    </row>
    <row r="426" spans="1:10">
      <c r="A426" s="79"/>
      <c r="B426" s="38"/>
      <c r="C426" s="39"/>
      <c r="D426" s="39"/>
      <c r="E426" s="39"/>
      <c r="F426" s="39"/>
      <c r="G426" s="39"/>
      <c r="H426" s="39"/>
      <c r="I426" s="39"/>
      <c r="J426" s="40"/>
    </row>
    <row r="427" spans="1:10" ht="15">
      <c r="A427" s="79"/>
      <c r="B427" s="550" t="str">
        <f>'6. Module 1 Readiness'!J42</f>
        <v>Red</v>
      </c>
      <c r="C427" s="41" t="s">
        <v>423</v>
      </c>
      <c r="D427" s="39"/>
      <c r="E427" s="39"/>
      <c r="F427" s="39"/>
      <c r="G427" s="39"/>
      <c r="H427" s="39"/>
      <c r="I427" s="39"/>
      <c r="J427" s="40"/>
    </row>
    <row r="428" spans="1:10">
      <c r="A428" s="79"/>
      <c r="B428" s="42" t="s">
        <v>43</v>
      </c>
      <c r="C428" s="39"/>
      <c r="D428" s="39"/>
      <c r="E428" s="39"/>
      <c r="F428" s="39"/>
      <c r="G428" s="39"/>
      <c r="H428" s="39"/>
      <c r="I428" s="39"/>
      <c r="J428" s="40"/>
    </row>
    <row r="429" spans="1:10" ht="30.75" customHeight="1">
      <c r="A429" s="79"/>
      <c r="B429" s="435" t="str">
        <f>Sheet2!B89</f>
        <v xml:space="preserve">The biggest concern with complex, highly customized integration and interdependency schemes is that they will “break” if moved to a cloud. </v>
      </c>
      <c r="C429" s="394"/>
      <c r="D429" s="394"/>
      <c r="E429" s="394"/>
      <c r="F429" s="394"/>
      <c r="G429" s="394"/>
      <c r="H429" s="394"/>
      <c r="I429" s="394"/>
      <c r="J429" s="436"/>
    </row>
    <row r="430" spans="1:10">
      <c r="A430" s="79"/>
      <c r="B430" s="42" t="s">
        <v>44</v>
      </c>
      <c r="C430" s="39"/>
      <c r="D430" s="39"/>
      <c r="E430" s="39"/>
      <c r="F430" s="39"/>
      <c r="G430" s="39"/>
      <c r="H430" s="39"/>
      <c r="I430" s="39"/>
      <c r="J430" s="40"/>
    </row>
    <row r="431" spans="1:10" ht="99.75" customHeight="1">
      <c r="A431" s="79"/>
      <c r="B431" s="435" t="str">
        <f>Sheet2!D89</f>
        <v xml:space="preserve">• Do not move this service to the cloud as its interdependencies and integration points need to be clearly documented and understood. 
• Consider replacement rather than re-hosting to cloud. In the case of a legacy beast, it will make more sense to look at moving to a new application for this service. The requirements for the new application could move to standardized APIs and middleware. 
• A SaaS option could be considered (as well as a PaaS built solution), but careful consideration of business criticality must be in play if SaaS is considered. </v>
      </c>
      <c r="C431" s="394"/>
      <c r="D431" s="394"/>
      <c r="E431" s="394"/>
      <c r="F431" s="394"/>
      <c r="G431" s="394"/>
      <c r="H431" s="394"/>
      <c r="I431" s="394"/>
      <c r="J431" s="436"/>
    </row>
    <row r="432" spans="1:10">
      <c r="A432" s="79"/>
      <c r="B432" s="38"/>
      <c r="C432" s="39"/>
      <c r="D432" s="39"/>
      <c r="E432" s="39"/>
      <c r="F432" s="39"/>
      <c r="G432" s="39"/>
      <c r="H432" s="39"/>
      <c r="I432" s="39"/>
      <c r="J432" s="40"/>
    </row>
    <row r="433" spans="1:10" ht="15">
      <c r="A433" s="79"/>
      <c r="B433" s="550" t="str">
        <f>'6. Module 1 Readiness'!J43</f>
        <v>Green</v>
      </c>
      <c r="C433" s="41" t="s">
        <v>424</v>
      </c>
      <c r="D433" s="39"/>
      <c r="E433" s="39"/>
      <c r="F433" s="39"/>
      <c r="G433" s="39"/>
      <c r="H433" s="39"/>
      <c r="I433" s="39"/>
      <c r="J433" s="40"/>
    </row>
    <row r="434" spans="1:10">
      <c r="A434" s="79"/>
      <c r="B434" s="42" t="s">
        <v>43</v>
      </c>
      <c r="C434" s="39"/>
      <c r="D434" s="39"/>
      <c r="E434" s="39"/>
      <c r="F434" s="39"/>
      <c r="G434" s="39"/>
      <c r="H434" s="39"/>
      <c r="I434" s="39"/>
      <c r="J434" s="40"/>
    </row>
    <row r="435" spans="1:10" ht="33" customHeight="1">
      <c r="A435" s="79"/>
      <c r="B435" s="435" t="str">
        <f>Sheet2!B90</f>
        <v xml:space="preserve">If this application does not require integration with shared data sources, it presents lower challenges as a cloud candidate. </v>
      </c>
      <c r="C435" s="394"/>
      <c r="D435" s="394"/>
      <c r="E435" s="394"/>
      <c r="F435" s="394"/>
      <c r="G435" s="394"/>
      <c r="H435" s="394"/>
      <c r="I435" s="394"/>
      <c r="J435" s="436"/>
    </row>
    <row r="436" spans="1:10">
      <c r="A436" s="79"/>
      <c r="B436" s="42" t="s">
        <v>44</v>
      </c>
      <c r="C436" s="39"/>
      <c r="D436" s="39"/>
      <c r="E436" s="39"/>
      <c r="F436" s="39"/>
      <c r="G436" s="39"/>
      <c r="H436" s="39"/>
      <c r="I436" s="39"/>
      <c r="J436" s="40"/>
    </row>
    <row r="437" spans="1:10" ht="98.25" customHeight="1">
      <c r="A437" s="79"/>
      <c r="B437" s="437" t="str">
        <f>Sheet2!D90</f>
        <v xml:space="preserve">• Data integration may not be a requirement for this application; however, you should examine the potential for integration as a business enabler. 
• Is it possible that data integration will be valued in the future? Start planning now. </v>
      </c>
      <c r="C437" s="438"/>
      <c r="D437" s="438"/>
      <c r="E437" s="438"/>
      <c r="F437" s="438"/>
      <c r="G437" s="438"/>
      <c r="H437" s="438"/>
      <c r="I437" s="438"/>
      <c r="J437" s="439"/>
    </row>
    <row r="438" spans="1:10">
      <c r="A438" s="79"/>
      <c r="B438" s="27"/>
      <c r="C438" s="27"/>
      <c r="D438" s="27"/>
      <c r="E438" s="27"/>
      <c r="F438" s="27"/>
      <c r="G438" s="27"/>
      <c r="H438" s="27"/>
      <c r="I438" s="27"/>
      <c r="J438" s="27"/>
    </row>
    <row r="439" spans="1:10" ht="21.75" customHeight="1">
      <c r="A439" s="79"/>
      <c r="B439" s="634" t="s">
        <v>235</v>
      </c>
      <c r="C439" s="633"/>
      <c r="D439" s="633"/>
      <c r="E439" s="633"/>
      <c r="F439" s="633"/>
      <c r="G439" s="633"/>
      <c r="H439" s="633"/>
      <c r="I439" s="633"/>
      <c r="J439" s="550" t="str">
        <f>E282</f>
        <v>Green</v>
      </c>
    </row>
    <row r="440" spans="1:10">
      <c r="A440" s="79"/>
      <c r="B440" s="38"/>
      <c r="C440" s="39"/>
      <c r="D440" s="39"/>
      <c r="E440" s="39"/>
      <c r="F440" s="39"/>
      <c r="G440" s="39"/>
      <c r="H440" s="39"/>
      <c r="I440" s="39"/>
      <c r="J440" s="40"/>
    </row>
    <row r="441" spans="1:10" ht="15">
      <c r="A441" s="79"/>
      <c r="B441" s="550" t="str">
        <f>'6. Module 1 Readiness'!J46</f>
        <v>Green</v>
      </c>
      <c r="C441" s="41" t="s">
        <v>425</v>
      </c>
      <c r="D441" s="39"/>
      <c r="E441" s="39"/>
      <c r="F441" s="39"/>
      <c r="G441" s="39"/>
      <c r="H441" s="39"/>
      <c r="I441" s="39"/>
      <c r="J441" s="40"/>
    </row>
    <row r="442" spans="1:10">
      <c r="A442" s="79"/>
      <c r="B442" s="42" t="s">
        <v>43</v>
      </c>
      <c r="C442" s="39"/>
      <c r="D442" s="39"/>
      <c r="E442" s="39"/>
      <c r="F442" s="39"/>
      <c r="G442" s="39"/>
      <c r="H442" s="39"/>
      <c r="I442" s="39"/>
      <c r="J442" s="40"/>
    </row>
    <row r="443" spans="1:10" ht="19.5" customHeight="1">
      <c r="A443" s="79"/>
      <c r="B443" s="38" t="str">
        <f>Sheet2!B93</f>
        <v xml:space="preserve">Network latency and availability are critical links in the chain. </v>
      </c>
      <c r="C443" s="39"/>
      <c r="D443" s="39"/>
      <c r="E443" s="39"/>
      <c r="F443" s="39"/>
      <c r="G443" s="39"/>
      <c r="H443" s="39"/>
      <c r="I443" s="39"/>
      <c r="J443" s="40"/>
    </row>
    <row r="444" spans="1:10">
      <c r="A444" s="79"/>
      <c r="B444" s="42" t="s">
        <v>44</v>
      </c>
      <c r="C444" s="39"/>
      <c r="D444" s="39"/>
      <c r="E444" s="39"/>
      <c r="F444" s="39"/>
      <c r="G444" s="39"/>
      <c r="H444" s="39"/>
      <c r="I444" s="39"/>
      <c r="J444" s="40"/>
    </row>
    <row r="445" spans="1:10" ht="62.25" customHeight="1">
      <c r="A445" s="79"/>
      <c r="B445" s="435" t="str">
        <f>Sheet2!D93</f>
        <v xml:space="preserve">• Capacity but also redundancy are important considerations. Access at internet speeds may be acceptable but what if your network goes down or your telecom carrier has a service interruption?
• Consider redundant carriers as well as redundant infrastructure if the service is medium to high criticality. </v>
      </c>
      <c r="C445" s="394"/>
      <c r="D445" s="394"/>
      <c r="E445" s="394"/>
      <c r="F445" s="394"/>
      <c r="G445" s="394"/>
      <c r="H445" s="394"/>
      <c r="I445" s="394"/>
      <c r="J445" s="436"/>
    </row>
    <row r="446" spans="1:10">
      <c r="A446" s="79"/>
      <c r="B446" s="38"/>
      <c r="C446" s="39"/>
      <c r="D446" s="39"/>
      <c r="E446" s="39"/>
      <c r="F446" s="39"/>
      <c r="G446" s="39"/>
      <c r="H446" s="39"/>
      <c r="I446" s="39"/>
      <c r="J446" s="40"/>
    </row>
    <row r="447" spans="1:10" ht="15">
      <c r="A447" s="79"/>
      <c r="B447" s="550" t="str">
        <f>'6. Module 1 Readiness'!J47</f>
        <v>Yellow</v>
      </c>
      <c r="C447" s="41" t="s">
        <v>426</v>
      </c>
      <c r="D447" s="39"/>
      <c r="E447" s="39"/>
      <c r="F447" s="39"/>
      <c r="G447" s="39"/>
      <c r="H447" s="39"/>
      <c r="I447" s="39"/>
      <c r="J447" s="40"/>
    </row>
    <row r="448" spans="1:10">
      <c r="A448" s="79"/>
      <c r="B448" s="42" t="s">
        <v>43</v>
      </c>
      <c r="C448" s="39"/>
      <c r="D448" s="39"/>
      <c r="E448" s="39"/>
      <c r="F448" s="39"/>
      <c r="G448" s="39"/>
      <c r="H448" s="39"/>
      <c r="I448" s="39"/>
      <c r="J448" s="40"/>
    </row>
    <row r="449" spans="1:10" ht="29.25" customHeight="1">
      <c r="A449" s="79"/>
      <c r="B449" s="435" t="str">
        <f>Sheet2!B94</f>
        <v xml:space="preserve">Clear understanding of storage provisioning requirements for performance and availability will be critical to building internal clouds and evaluating costs of external CSPs. </v>
      </c>
      <c r="C449" s="394"/>
      <c r="D449" s="394"/>
      <c r="E449" s="394"/>
      <c r="F449" s="394"/>
      <c r="G449" s="394"/>
      <c r="H449" s="394"/>
      <c r="I449" s="394"/>
      <c r="J449" s="436"/>
    </row>
    <row r="450" spans="1:10">
      <c r="A450" s="79"/>
      <c r="B450" s="42" t="s">
        <v>44</v>
      </c>
      <c r="C450" s="39"/>
      <c r="D450" s="39"/>
      <c r="E450" s="39"/>
      <c r="F450" s="39"/>
      <c r="G450" s="39"/>
      <c r="H450" s="39"/>
      <c r="I450" s="39"/>
      <c r="J450" s="40"/>
    </row>
    <row r="451" spans="1:10" ht="47.25" customHeight="1">
      <c r="A451" s="79"/>
      <c r="B451" s="435" t="str">
        <f>Sheet2!D94</f>
        <v xml:space="preserve">• Avoid moving this service to the cloud until the storage requirements are fully analyzed and understood. </v>
      </c>
      <c r="C451" s="394"/>
      <c r="D451" s="394"/>
      <c r="E451" s="394"/>
      <c r="F451" s="394"/>
      <c r="G451" s="394"/>
      <c r="H451" s="394"/>
      <c r="I451" s="394"/>
      <c r="J451" s="436"/>
    </row>
    <row r="452" spans="1:10">
      <c r="A452" s="79"/>
      <c r="B452" s="38"/>
      <c r="C452" s="39"/>
      <c r="D452" s="39"/>
      <c r="E452" s="39"/>
      <c r="F452" s="39"/>
      <c r="G452" s="39"/>
      <c r="H452" s="39"/>
      <c r="I452" s="39"/>
      <c r="J452" s="40"/>
    </row>
    <row r="453" spans="1:10" ht="15">
      <c r="A453" s="79"/>
      <c r="B453" s="550" t="str">
        <f>'6. Module 1 Readiness'!J48</f>
        <v>Green</v>
      </c>
      <c r="C453" s="41" t="s">
        <v>427</v>
      </c>
      <c r="D453" s="39"/>
      <c r="E453" s="39"/>
      <c r="F453" s="39"/>
      <c r="G453" s="39"/>
      <c r="H453" s="39"/>
      <c r="I453" s="39"/>
      <c r="J453" s="40"/>
    </row>
    <row r="454" spans="1:10">
      <c r="A454" s="79"/>
      <c r="B454" s="42" t="s">
        <v>43</v>
      </c>
      <c r="C454" s="39"/>
      <c r="D454" s="39"/>
      <c r="E454" s="39"/>
      <c r="F454" s="39"/>
      <c r="G454" s="39"/>
      <c r="H454" s="39"/>
      <c r="I454" s="39"/>
      <c r="J454" s="40"/>
    </row>
    <row r="455" spans="1:10" ht="30.75" customHeight="1">
      <c r="A455" s="79"/>
      <c r="B455" s="435" t="str">
        <f>Sheet2!B95</f>
        <v xml:space="preserve">Virtual abstraction is foundational to cloud. CPU, memory, and storage requirements need to be within the capacity bounds of virtual machines. </v>
      </c>
      <c r="C455" s="394"/>
      <c r="D455" s="394"/>
      <c r="E455" s="394"/>
      <c r="F455" s="394"/>
      <c r="G455" s="394"/>
      <c r="H455" s="394"/>
      <c r="I455" s="394"/>
      <c r="J455" s="436"/>
    </row>
    <row r="456" spans="1:10">
      <c r="A456" s="79"/>
      <c r="B456" s="42" t="s">
        <v>44</v>
      </c>
      <c r="C456" s="39"/>
      <c r="D456" s="39"/>
      <c r="E456" s="39"/>
      <c r="F456" s="39"/>
      <c r="G456" s="39"/>
      <c r="H456" s="39"/>
      <c r="I456" s="39"/>
      <c r="J456" s="40"/>
    </row>
    <row r="457" spans="1:10" ht="40.5" customHeight="1">
      <c r="A457" s="79"/>
      <c r="B457" s="435" t="str">
        <f>Sheet2!D95</f>
        <v>• Almost all x86 workloads can function in a virtual environment. It is a question of capacity. 
• If the workloads are CPU-intensive, the underlying hardware needs the capacity to host robust vCPU/vRAM virtual machines.</v>
      </c>
      <c r="C457" s="394"/>
      <c r="D457" s="394"/>
      <c r="E457" s="394"/>
      <c r="F457" s="394"/>
      <c r="G457" s="394"/>
      <c r="H457" s="394"/>
      <c r="I457" s="394"/>
      <c r="J457" s="436"/>
    </row>
    <row r="458" spans="1:10">
      <c r="A458" s="79"/>
      <c r="B458" s="38"/>
      <c r="C458" s="39"/>
      <c r="D458" s="39"/>
      <c r="E458" s="39"/>
      <c r="F458" s="39"/>
      <c r="G458" s="39"/>
      <c r="H458" s="39"/>
      <c r="I458" s="39"/>
      <c r="J458" s="40"/>
    </row>
    <row r="459" spans="1:10" ht="15">
      <c r="A459" s="79"/>
      <c r="B459" s="550" t="str">
        <f>'6. Module 1 Readiness'!J49</f>
        <v>Green</v>
      </c>
      <c r="C459" s="41" t="s">
        <v>428</v>
      </c>
      <c r="D459" s="39"/>
      <c r="E459" s="39"/>
      <c r="F459" s="39"/>
      <c r="G459" s="39"/>
      <c r="H459" s="39"/>
      <c r="I459" s="39"/>
      <c r="J459" s="40"/>
    </row>
    <row r="460" spans="1:10">
      <c r="A460" s="79"/>
      <c r="B460" s="42" t="s">
        <v>43</v>
      </c>
      <c r="C460" s="39"/>
      <c r="D460" s="39"/>
      <c r="E460" s="39"/>
      <c r="F460" s="39"/>
      <c r="G460" s="39"/>
      <c r="H460" s="39"/>
      <c r="I460" s="39"/>
      <c r="J460" s="40"/>
    </row>
    <row r="461" spans="1:10" ht="42.75" customHeight="1">
      <c r="A461" s="79"/>
      <c r="B461" s="435" t="str">
        <f>Sheet2!B96</f>
        <v xml:space="preserve">Specialized and proprietary components can be an impediment, or at least a complicating factor, for moving a service to the cloud. </v>
      </c>
      <c r="C461" s="394"/>
      <c r="D461" s="394"/>
      <c r="E461" s="394"/>
      <c r="F461" s="394"/>
      <c r="G461" s="394"/>
      <c r="H461" s="394"/>
      <c r="I461" s="394"/>
      <c r="J461" s="436"/>
    </row>
    <row r="462" spans="1:10">
      <c r="A462" s="79"/>
      <c r="B462" s="42" t="s">
        <v>44</v>
      </c>
      <c r="C462" s="39"/>
      <c r="D462" s="39"/>
      <c r="E462" s="39"/>
      <c r="F462" s="39"/>
      <c r="G462" s="39"/>
      <c r="H462" s="39"/>
      <c r="I462" s="39"/>
      <c r="J462" s="40"/>
    </row>
    <row r="463" spans="1:10" ht="68.25" customHeight="1">
      <c r="A463" s="79"/>
      <c r="B463" s="435" t="str">
        <f>Sheet2!D96</f>
        <v xml:space="preserve">• Selecting "disagree" for this statement indicates the workload is a lower risk for moving to a cloud platform such as private or public IaaS. </v>
      </c>
      <c r="C463" s="394"/>
      <c r="D463" s="394"/>
      <c r="E463" s="394"/>
      <c r="F463" s="394"/>
      <c r="G463" s="394"/>
      <c r="H463" s="394"/>
      <c r="I463" s="394"/>
      <c r="J463" s="436"/>
    </row>
    <row r="464" spans="1:10">
      <c r="A464" s="79"/>
      <c r="B464" s="38"/>
      <c r="C464" s="39"/>
      <c r="D464" s="39"/>
      <c r="E464" s="39"/>
      <c r="F464" s="39"/>
      <c r="G464" s="39"/>
      <c r="H464" s="39"/>
      <c r="I464" s="39"/>
      <c r="J464" s="40"/>
    </row>
    <row r="465" spans="1:10" ht="15">
      <c r="A465" s="79"/>
      <c r="B465" s="550" t="str">
        <f>'6. Module 1 Readiness'!J50</f>
        <v>Green</v>
      </c>
      <c r="C465" s="41" t="s">
        <v>429</v>
      </c>
      <c r="D465" s="39"/>
      <c r="E465" s="39"/>
      <c r="F465" s="39"/>
      <c r="G465" s="39"/>
      <c r="H465" s="39"/>
      <c r="I465" s="39"/>
      <c r="J465" s="40"/>
    </row>
    <row r="466" spans="1:10">
      <c r="A466" s="79"/>
      <c r="B466" s="42" t="s">
        <v>43</v>
      </c>
      <c r="C466" s="39"/>
      <c r="D466" s="39"/>
      <c r="E466" s="39"/>
      <c r="F466" s="39"/>
      <c r="G466" s="39"/>
      <c r="H466" s="39"/>
      <c r="I466" s="39"/>
      <c r="J466" s="40"/>
    </row>
    <row r="467" spans="1:10" ht="30.75" customHeight="1">
      <c r="A467" s="79"/>
      <c r="B467" s="435" t="str">
        <f>Sheet2!B97</f>
        <v xml:space="preserve">Portability is particularly valuable in multi-cloud and hybrid situations. Service can be moved to where resource costs are lowest and security/availability are good enough. </v>
      </c>
      <c r="C467" s="394"/>
      <c r="D467" s="394"/>
      <c r="E467" s="394"/>
      <c r="F467" s="394"/>
      <c r="G467" s="394"/>
      <c r="H467" s="394"/>
      <c r="I467" s="394"/>
      <c r="J467" s="436"/>
    </row>
    <row r="468" spans="1:10">
      <c r="A468" s="79"/>
      <c r="B468" s="42" t="s">
        <v>44</v>
      </c>
      <c r="C468" s="39"/>
      <c r="D468" s="39"/>
      <c r="E468" s="39"/>
      <c r="F468" s="39"/>
      <c r="G468" s="39"/>
      <c r="H468" s="39"/>
      <c r="I468" s="39"/>
      <c r="J468" s="40"/>
    </row>
    <row r="469" spans="1:10" ht="48" customHeight="1">
      <c r="A469" s="79"/>
      <c r="B469" s="437" t="str">
        <f>Sheet2!D97</f>
        <v xml:space="preserve">• Best case is where the application and all its dependencies are developed in a virtualized environment and can be bundled up for moves.
• Be sure to map all dependencies to ensure a component does not get left behind in a move. </v>
      </c>
      <c r="C469" s="438"/>
      <c r="D469" s="438"/>
      <c r="E469" s="438"/>
      <c r="F469" s="438"/>
      <c r="G469" s="438"/>
      <c r="H469" s="438"/>
      <c r="I469" s="438"/>
      <c r="J469" s="439"/>
    </row>
    <row r="470" spans="1:10">
      <c r="A470" s="79"/>
      <c r="B470" s="27"/>
      <c r="C470" s="27"/>
      <c r="D470" s="27"/>
      <c r="E470" s="27"/>
      <c r="F470" s="27"/>
      <c r="G470" s="27"/>
      <c r="H470" s="27"/>
      <c r="I470" s="27"/>
      <c r="J470" s="27"/>
    </row>
    <row r="471" spans="1:10" s="79" customFormat="1">
      <c r="B471" s="632" t="s">
        <v>236</v>
      </c>
      <c r="C471" s="633"/>
      <c r="D471" s="633"/>
      <c r="E471" s="633"/>
      <c r="F471" s="633"/>
      <c r="G471" s="633"/>
      <c r="H471" s="633"/>
      <c r="I471" s="633"/>
      <c r="J471" s="550" t="str">
        <f>'7. Module 1 Summary'!E284</f>
        <v>Yellow</v>
      </c>
    </row>
    <row r="472" spans="1:10" s="79" customFormat="1">
      <c r="B472" s="54"/>
      <c r="C472" s="35"/>
      <c r="D472" s="35"/>
      <c r="E472" s="55"/>
      <c r="F472" s="39"/>
      <c r="G472" s="39"/>
      <c r="H472" s="39"/>
      <c r="I472" s="39"/>
      <c r="J472" s="40"/>
    </row>
    <row r="473" spans="1:10" s="79" customFormat="1" ht="15">
      <c r="B473" s="550" t="str">
        <f>'6. Module 1 Readiness'!J53</f>
        <v>Red</v>
      </c>
      <c r="C473" s="41" t="s">
        <v>430</v>
      </c>
      <c r="D473" s="39"/>
      <c r="E473" s="39"/>
      <c r="F473" s="39"/>
      <c r="G473" s="39"/>
      <c r="H473" s="39"/>
      <c r="I473" s="39"/>
      <c r="J473" s="40"/>
    </row>
    <row r="474" spans="1:10" s="79" customFormat="1">
      <c r="B474" s="42" t="s">
        <v>43</v>
      </c>
      <c r="C474" s="39"/>
      <c r="D474" s="39"/>
      <c r="E474" s="39"/>
      <c r="F474" s="39"/>
      <c r="G474" s="39"/>
      <c r="H474" s="39"/>
      <c r="I474" s="39"/>
      <c r="J474" s="40"/>
    </row>
    <row r="475" spans="1:10" s="79" customFormat="1" ht="43.5" customHeight="1">
      <c r="B475" s="435" t="str">
        <f>Sheet2!B100</f>
        <v>Where the application "lives" should be immaterial for the maintenance of the application. "Not here" does not abrogate IT of its accountability for service and availability.</v>
      </c>
      <c r="C475" s="394"/>
      <c r="D475" s="394"/>
      <c r="E475" s="394"/>
      <c r="F475" s="394"/>
      <c r="G475" s="394"/>
      <c r="H475" s="394"/>
      <c r="I475" s="394"/>
      <c r="J475" s="436"/>
    </row>
    <row r="476" spans="1:10" s="79" customFormat="1">
      <c r="B476" s="42" t="s">
        <v>44</v>
      </c>
      <c r="C476" s="39"/>
      <c r="D476" s="39"/>
      <c r="E476" s="39"/>
      <c r="F476" s="39"/>
      <c r="G476" s="39"/>
      <c r="H476" s="39"/>
      <c r="I476" s="39"/>
      <c r="J476" s="40"/>
    </row>
    <row r="477" spans="1:10" s="79" customFormat="1" ht="82.5" customHeight="1">
      <c r="B477" s="435" t="str">
        <f>Sheet2!D100</f>
        <v xml:space="preserve">Moving an application to the cloud will not solve maintenance and management problems. Get your team trained up on procedures first. </v>
      </c>
      <c r="C477" s="394"/>
      <c r="D477" s="394"/>
      <c r="E477" s="394"/>
      <c r="F477" s="394"/>
      <c r="G477" s="394"/>
      <c r="H477" s="394"/>
      <c r="I477" s="394"/>
      <c r="J477" s="436"/>
    </row>
    <row r="478" spans="1:10" s="79" customFormat="1">
      <c r="B478" s="38"/>
      <c r="C478" s="39"/>
      <c r="D478" s="39"/>
      <c r="E478" s="39"/>
      <c r="F478" s="39"/>
      <c r="G478" s="39"/>
      <c r="H478" s="39"/>
      <c r="I478" s="39"/>
      <c r="J478" s="40"/>
    </row>
    <row r="479" spans="1:10" s="79" customFormat="1" ht="15">
      <c r="B479" s="550" t="str">
        <f>'6. Module 1 Readiness'!J54</f>
        <v>Red</v>
      </c>
      <c r="C479" s="41" t="s">
        <v>431</v>
      </c>
      <c r="D479" s="39"/>
      <c r="E479" s="39"/>
      <c r="F479" s="39"/>
      <c r="G479" s="39"/>
      <c r="H479" s="39"/>
      <c r="I479" s="39"/>
      <c r="J479" s="40"/>
    </row>
    <row r="480" spans="1:10" s="79" customFormat="1">
      <c r="B480" s="42" t="s">
        <v>43</v>
      </c>
      <c r="C480" s="39"/>
      <c r="D480" s="39"/>
      <c r="E480" s="39"/>
      <c r="F480" s="39"/>
      <c r="G480" s="39"/>
      <c r="H480" s="39"/>
      <c r="I480" s="39"/>
      <c r="J480" s="40"/>
    </row>
    <row r="481" spans="1:10" s="79" customFormat="1" ht="54" customHeight="1">
      <c r="B481" s="435" t="str">
        <f>Sheet2!B101</f>
        <v xml:space="preserve">Success in adopting cloud solutions isn’t possible without a solid integration strategy. Integration skills and operational frameworks need to be in practice in advance of cloud adoption. </v>
      </c>
      <c r="C481" s="394"/>
      <c r="D481" s="394"/>
      <c r="E481" s="394"/>
      <c r="F481" s="394"/>
      <c r="G481" s="394"/>
      <c r="H481" s="394"/>
      <c r="I481" s="394"/>
      <c r="J481" s="436"/>
    </row>
    <row r="482" spans="1:10" s="79" customFormat="1">
      <c r="B482" s="42" t="s">
        <v>44</v>
      </c>
      <c r="C482" s="39"/>
      <c r="D482" s="39"/>
      <c r="E482" s="39"/>
      <c r="F482" s="39"/>
      <c r="G482" s="39"/>
      <c r="H482" s="39"/>
      <c r="I482" s="39"/>
      <c r="J482" s="40"/>
    </row>
    <row r="483" spans="1:10" s="79" customFormat="1" ht="46.5" customHeight="1">
      <c r="B483" s="435" t="str">
        <f>Sheet2!D101</f>
        <v xml:space="preserve">Tend to your integration strategy first. Do not entertain externalizing this resource until the full implication of integration is evaluated. </v>
      </c>
      <c r="C483" s="394"/>
      <c r="D483" s="394"/>
      <c r="E483" s="394"/>
      <c r="F483" s="394"/>
      <c r="G483" s="394"/>
      <c r="H483" s="394"/>
      <c r="I483" s="394"/>
      <c r="J483" s="436"/>
    </row>
    <row r="484" spans="1:10" s="79" customFormat="1">
      <c r="B484" s="38"/>
      <c r="C484" s="39"/>
      <c r="D484" s="39"/>
      <c r="E484" s="39"/>
      <c r="F484" s="39"/>
      <c r="G484" s="39"/>
      <c r="H484" s="39"/>
      <c r="I484" s="39"/>
      <c r="J484" s="40"/>
    </row>
    <row r="485" spans="1:10" s="79" customFormat="1" ht="15">
      <c r="B485" s="550" t="str">
        <f>'6. Module 1 Readiness'!J55</f>
        <v>Red</v>
      </c>
      <c r="C485" s="41" t="s">
        <v>432</v>
      </c>
      <c r="D485" s="39"/>
      <c r="E485" s="39"/>
      <c r="F485" s="39"/>
      <c r="G485" s="39"/>
      <c r="H485" s="39"/>
      <c r="I485" s="39"/>
      <c r="J485" s="40"/>
    </row>
    <row r="486" spans="1:10" s="79" customFormat="1">
      <c r="B486" s="42" t="s">
        <v>43</v>
      </c>
      <c r="C486" s="39"/>
      <c r="D486" s="39"/>
      <c r="E486" s="39"/>
      <c r="F486" s="39"/>
      <c r="G486" s="39"/>
      <c r="H486" s="39"/>
      <c r="I486" s="39"/>
      <c r="J486" s="40"/>
    </row>
    <row r="487" spans="1:10" s="79" customFormat="1" ht="44.25" customHeight="1">
      <c r="B487" s="435" t="str">
        <f>Sheet2!B102</f>
        <v>An IT department that is not functioning as an internal managed service provider will need to change and develop new practices for a service paradigm.</v>
      </c>
      <c r="C487" s="394"/>
      <c r="D487" s="394"/>
      <c r="E487" s="394"/>
      <c r="F487" s="394"/>
      <c r="G487" s="394"/>
      <c r="H487" s="394"/>
      <c r="I487" s="394"/>
      <c r="J487" s="436"/>
    </row>
    <row r="488" spans="1:10" s="79" customFormat="1">
      <c r="B488" s="42" t="s">
        <v>44</v>
      </c>
      <c r="C488" s="39"/>
      <c r="D488" s="39"/>
      <c r="E488" s="39"/>
      <c r="F488" s="39"/>
      <c r="G488" s="39"/>
      <c r="H488" s="39"/>
      <c r="I488" s="39"/>
      <c r="J488" s="40"/>
    </row>
    <row r="489" spans="1:10" s="79" customFormat="1" ht="94.5" customHeight="1">
      <c r="B489" s="435" t="str">
        <f>Sheet2!D102</f>
        <v xml:space="preserve">• Focus internal change efforts on becoming an internal service provider. 
• Look to how this application would fit in a catalog of services, with measurable provisioning and consumption. 
</v>
      </c>
      <c r="C489" s="394"/>
      <c r="D489" s="394"/>
      <c r="E489" s="394"/>
      <c r="F489" s="394"/>
      <c r="G489" s="394"/>
      <c r="H489" s="394"/>
      <c r="I489" s="394"/>
      <c r="J489" s="436"/>
    </row>
    <row r="490" spans="1:10">
      <c r="A490" s="79"/>
      <c r="B490" s="27"/>
      <c r="C490" s="27"/>
      <c r="D490" s="27"/>
      <c r="E490" s="27"/>
      <c r="F490" s="27"/>
      <c r="G490" s="27"/>
      <c r="H490" s="27"/>
      <c r="I490" s="27"/>
      <c r="J490" s="27"/>
    </row>
    <row r="491" spans="1:10" ht="13.5" thickBot="1">
      <c r="A491" s="79"/>
      <c r="B491" s="56"/>
      <c r="C491" s="56"/>
      <c r="D491" s="56"/>
      <c r="E491" s="56"/>
      <c r="F491" s="56"/>
      <c r="G491" s="56"/>
      <c r="H491" s="56"/>
      <c r="I491" s="56"/>
      <c r="J491" s="56"/>
    </row>
    <row r="492" spans="1:10">
      <c r="A492" s="79"/>
      <c r="B492" s="27"/>
      <c r="C492" s="27"/>
      <c r="D492" s="27"/>
      <c r="E492" s="27"/>
      <c r="F492" s="27"/>
      <c r="G492" s="27"/>
      <c r="H492" s="27"/>
      <c r="I492" s="27"/>
      <c r="J492" s="27"/>
    </row>
    <row r="493" spans="1:10">
      <c r="A493" s="79"/>
      <c r="B493" s="27"/>
      <c r="C493" s="27"/>
      <c r="D493" s="27"/>
      <c r="E493" s="27"/>
      <c r="F493" s="27"/>
      <c r="G493" s="27"/>
      <c r="H493" s="27"/>
      <c r="I493" s="27"/>
      <c r="J493" s="27"/>
    </row>
    <row r="494" spans="1:10">
      <c r="A494" s="79"/>
      <c r="B494" s="27"/>
      <c r="C494" s="27"/>
      <c r="D494" s="27"/>
      <c r="E494" s="27"/>
      <c r="F494" s="27"/>
      <c r="G494" s="27"/>
      <c r="H494" s="27"/>
      <c r="I494" s="27"/>
      <c r="J494" s="27"/>
    </row>
    <row r="495" spans="1:10" ht="25.5" customHeight="1">
      <c r="A495" s="79"/>
      <c r="B495" s="454">
        <f>'4. Module 1 Services'!B9</f>
        <v>0</v>
      </c>
      <c r="C495" s="454"/>
      <c r="D495" s="454"/>
      <c r="E495" s="454"/>
      <c r="F495" s="454"/>
      <c r="G495" s="454"/>
      <c r="H495" s="454"/>
      <c r="I495" s="454"/>
      <c r="J495" s="454"/>
    </row>
    <row r="496" spans="1:10">
      <c r="A496" s="79"/>
      <c r="B496" s="79"/>
      <c r="C496" s="79"/>
      <c r="D496" s="79"/>
      <c r="E496" s="79"/>
      <c r="F496" s="79"/>
      <c r="G496" s="79"/>
      <c r="H496" s="79"/>
      <c r="I496" s="79"/>
      <c r="J496" s="79"/>
    </row>
    <row r="497" spans="1:10" ht="18">
      <c r="A497" s="79"/>
      <c r="B497" s="31" t="s">
        <v>169</v>
      </c>
      <c r="C497" s="79"/>
      <c r="D497" s="79"/>
      <c r="E497" s="79"/>
      <c r="F497" s="79"/>
      <c r="G497" s="79"/>
      <c r="H497" s="79"/>
      <c r="I497" s="79"/>
      <c r="J497" s="79"/>
    </row>
    <row r="498" spans="1:10">
      <c r="A498" s="79"/>
      <c r="B498" s="79"/>
      <c r="C498" s="79"/>
      <c r="D498" s="79"/>
      <c r="E498" s="79"/>
      <c r="F498" s="79"/>
      <c r="G498" s="79"/>
      <c r="H498" s="79"/>
      <c r="I498" s="79"/>
      <c r="J498" s="79"/>
    </row>
    <row r="499" spans="1:10" ht="13.5" thickBot="1">
      <c r="A499" s="79"/>
      <c r="B499" s="444" t="s">
        <v>407</v>
      </c>
      <c r="C499" s="444"/>
      <c r="D499" s="444"/>
      <c r="E499" s="444"/>
      <c r="F499" s="79"/>
      <c r="G499" s="79"/>
      <c r="H499" s="79"/>
      <c r="I499" s="79"/>
      <c r="J499" s="79"/>
    </row>
    <row r="500" spans="1:10" ht="7.5" customHeight="1">
      <c r="A500" s="79"/>
      <c r="B500" s="79"/>
      <c r="C500" s="79"/>
      <c r="D500" s="79"/>
      <c r="E500" s="79"/>
      <c r="F500" s="79"/>
      <c r="G500" s="445" t="str">
        <f>IF($E$509="Low",'4. HIDE Calc Module 2_1'!$C$48,IF($E$509="Medium",'4. HIDE Calc Module 2_1'!$C$49,IF($E$509="High",'4. HIDE Calc Module 2_1'!$C$50)))</f>
        <v>An overall yellow means that on average the benefits of moving this service to cloud delivery have been rated medium. 
The service will place in the middle range on the opportunities axis in the summary charts below.</v>
      </c>
      <c r="H500" s="446"/>
      <c r="I500" s="447"/>
      <c r="J500" s="79"/>
    </row>
    <row r="501" spans="1:10">
      <c r="A501" s="79"/>
      <c r="B501" s="27" t="s">
        <v>220</v>
      </c>
      <c r="C501" s="27"/>
      <c r="D501" s="27"/>
      <c r="E501" s="635" t="str">
        <f>IF('5. Hide Calc OA'!C$27="","",IF(AND('5. Hide Calc OA'!C$27&gt;='7. Hide Graph Calc'!$N$24,'5. Hide Calc OA'!C$27&lt;='7. Hide Graph Calc'!$O$24),"Low",IF(AND('5. Hide Calc OA'!C$27&gt;'7. Hide Graph Calc'!$N$25,'5. Hide Calc OA'!C$27&lt;='7. Hide Graph Calc'!$O$25),"Medium",IF(AND('5. Hide Calc OA'!C$27&gt;'7. Hide Graph Calc'!$N$26,'5. Hide Calc OA'!C$27&lt;='7. Hide Graph Calc'!$O$26),"High"))))</f>
        <v>Low</v>
      </c>
      <c r="F501" s="79"/>
      <c r="G501" s="448"/>
      <c r="H501" s="441"/>
      <c r="I501" s="449"/>
      <c r="J501" s="79"/>
    </row>
    <row r="502" spans="1:10" ht="7.5" customHeight="1">
      <c r="A502" s="79"/>
      <c r="B502" s="27"/>
      <c r="C502" s="27"/>
      <c r="D502" s="27"/>
      <c r="E502" s="32"/>
      <c r="F502" s="79"/>
      <c r="G502" s="448"/>
      <c r="H502" s="441"/>
      <c r="I502" s="449"/>
      <c r="J502" s="79"/>
    </row>
    <row r="503" spans="1:10" ht="13.5" customHeight="1">
      <c r="A503" s="79"/>
      <c r="B503" s="27" t="s">
        <v>212</v>
      </c>
      <c r="C503" s="27"/>
      <c r="D503" s="27"/>
      <c r="E503" s="635" t="str">
        <f>IF('5. Hide Calc OA'!D$27="","",IF(AND('5. Hide Calc OA'!D$27&gt;='7. Hide Graph Calc'!$N$24,'5. Hide Calc OA'!D$27&lt;='7. Hide Graph Calc'!$O$24),"Low",IF(AND('5. Hide Calc OA'!D$27&gt;'7. Hide Graph Calc'!$N$25,'5. Hide Calc OA'!D$27&lt;='7. Hide Graph Calc'!$O$25),"Medium",IF(AND('5. Hide Calc OA'!D$27&gt;'7. Hide Graph Calc'!$N$26,'5. Hide Calc OA'!D$27&lt;='7. Hide Graph Calc'!$O$26),"High"))))</f>
        <v>Medium</v>
      </c>
      <c r="F503" s="79"/>
      <c r="G503" s="448"/>
      <c r="H503" s="441"/>
      <c r="I503" s="449"/>
      <c r="J503" s="79"/>
    </row>
    <row r="504" spans="1:10" ht="7.5" customHeight="1">
      <c r="A504" s="79"/>
      <c r="B504" s="27"/>
      <c r="C504" s="27"/>
      <c r="D504" s="27"/>
      <c r="E504" s="32"/>
      <c r="F504" s="79"/>
      <c r="G504" s="448"/>
      <c r="H504" s="441"/>
      <c r="I504" s="449"/>
      <c r="J504" s="79"/>
    </row>
    <row r="505" spans="1:10" ht="18" customHeight="1">
      <c r="A505" s="79"/>
      <c r="B505" s="27" t="s">
        <v>227</v>
      </c>
      <c r="C505" s="27"/>
      <c r="D505" s="27"/>
      <c r="E505" s="635" t="str">
        <f>IF('5. Hide Calc OA'!E$27="","",IF(AND('5. Hide Calc OA'!E$27&gt;='7. Hide Graph Calc'!$N$24,'5. Hide Calc OA'!E$27&lt;='7. Hide Graph Calc'!$O$24),"Low",IF(AND('5. Hide Calc OA'!E$27&gt;'7. Hide Graph Calc'!$N$25,'5. Hide Calc OA'!E$27&lt;='7. Hide Graph Calc'!$O$25),"Medium",IF(AND('5. Hide Calc OA'!E$27&gt;'7. Hide Graph Calc'!$N$26,'5. Hide Calc OA'!E$27&lt;='7. Hide Graph Calc'!$O$26),"High"))))</f>
        <v>High</v>
      </c>
      <c r="F505" s="79"/>
      <c r="G505" s="448"/>
      <c r="H505" s="441"/>
      <c r="I505" s="449"/>
      <c r="J505" s="79"/>
    </row>
    <row r="506" spans="1:10" ht="7.5" customHeight="1">
      <c r="A506" s="79"/>
      <c r="B506" s="27"/>
      <c r="C506" s="27"/>
      <c r="D506" s="27"/>
      <c r="E506" s="32"/>
      <c r="F506" s="79"/>
      <c r="G506" s="448"/>
      <c r="H506" s="441"/>
      <c r="I506" s="449"/>
      <c r="J506" s="79"/>
    </row>
    <row r="507" spans="1:10" ht="15.75" customHeight="1">
      <c r="A507" s="79"/>
      <c r="B507" s="27" t="s">
        <v>199</v>
      </c>
      <c r="C507" s="27"/>
      <c r="D507" s="27"/>
      <c r="E507" s="635" t="str">
        <f>IF('5. Hide Calc OA'!F$27="","",IF(AND('5. Hide Calc OA'!F$27&gt;='7. Hide Graph Calc'!$N$24,'5. Hide Calc OA'!F$27&lt;='7. Hide Graph Calc'!$O$24),"Low",IF(AND('5. Hide Calc OA'!F$27&gt;'7. Hide Graph Calc'!$N$25,'5. Hide Calc OA'!F$27&lt;='7. Hide Graph Calc'!$O$25),"Medium",IF(AND('5. Hide Calc OA'!F$27&gt;'7. Hide Graph Calc'!$N$26,'5. Hide Calc OA'!F$27&lt;='7. Hide Graph Calc'!$O$26),"High"))))</f>
        <v>Medium</v>
      </c>
      <c r="F507" s="79"/>
      <c r="G507" s="448"/>
      <c r="H507" s="441"/>
      <c r="I507" s="449"/>
      <c r="J507" s="79"/>
    </row>
    <row r="508" spans="1:10" ht="7.5" customHeight="1">
      <c r="A508" s="79"/>
      <c r="B508" s="27"/>
      <c r="C508" s="27"/>
      <c r="D508" s="27"/>
      <c r="E508" s="32"/>
      <c r="F508" s="79"/>
      <c r="G508" s="448"/>
      <c r="H508" s="441"/>
      <c r="I508" s="449"/>
      <c r="J508" s="79"/>
    </row>
    <row r="509" spans="1:10" ht="18.75" customHeight="1">
      <c r="A509" s="79"/>
      <c r="B509" s="37" t="s">
        <v>173</v>
      </c>
      <c r="C509" s="27"/>
      <c r="D509" s="27"/>
      <c r="E509" s="554" t="str">
        <f>IF('5. Hide Calc OA'!I$27="","",IF(AND('5. Hide Calc OA'!I$27&gt;='7. Hide Graph Calc'!$N$24,'5. Hide Calc OA'!I$27&lt;='7. Hide Graph Calc'!$O$24),"Low",IF(AND('5. Hide Calc OA'!I$27&gt;'7. Hide Graph Calc'!$N$25,'5. Hide Calc OA'!I$27&lt;='7. Hide Graph Calc'!$O$25),"Medium",IF(AND('5. Hide Calc OA'!I$27&gt;'7. Hide Graph Calc'!$N$26,'5. Hide Calc OA'!I$27&lt;='7. Hide Graph Calc'!$O$26),"High"))))</f>
        <v>Medium</v>
      </c>
      <c r="F509" s="19" t="s">
        <v>408</v>
      </c>
      <c r="G509" s="450"/>
      <c r="H509" s="451"/>
      <c r="I509" s="452"/>
      <c r="J509" s="79"/>
    </row>
    <row r="510" spans="1:10">
      <c r="A510" s="79"/>
      <c r="B510" s="27"/>
      <c r="C510" s="27"/>
      <c r="D510" s="27"/>
      <c r="E510" s="27"/>
      <c r="F510" s="79"/>
      <c r="G510" s="79"/>
      <c r="H510" s="79"/>
      <c r="I510" s="79"/>
      <c r="J510" s="79"/>
    </row>
    <row r="511" spans="1:10" ht="13.5" thickBot="1">
      <c r="A511" s="79"/>
      <c r="B511" s="453" t="s">
        <v>409</v>
      </c>
      <c r="C511" s="453"/>
      <c r="D511" s="453"/>
      <c r="E511" s="453"/>
      <c r="F511" s="79"/>
      <c r="G511" s="79"/>
      <c r="H511" s="79"/>
      <c r="I511" s="79"/>
      <c r="J511" s="79"/>
    </row>
    <row r="512" spans="1:10" ht="7.5" customHeight="1">
      <c r="A512" s="79"/>
      <c r="B512" s="27"/>
      <c r="C512" s="27"/>
      <c r="D512" s="27"/>
      <c r="E512" s="27"/>
      <c r="F512" s="79"/>
      <c r="G512" s="79"/>
      <c r="H512" s="79"/>
      <c r="I512" s="79"/>
      <c r="J512" s="79"/>
    </row>
    <row r="513" spans="1:10">
      <c r="A513" s="79"/>
      <c r="B513" s="37" t="s">
        <v>246</v>
      </c>
      <c r="C513" s="37"/>
      <c r="D513" s="37"/>
      <c r="E513" s="636" t="str">
        <f>'6. Module 1 Readiness'!$L$23</f>
        <v>Green</v>
      </c>
      <c r="F513" s="79"/>
      <c r="G513" s="79"/>
      <c r="H513" s="79"/>
      <c r="I513" s="79"/>
      <c r="J513" s="79"/>
    </row>
    <row r="514" spans="1:10" ht="7.5" customHeight="1">
      <c r="A514" s="79"/>
      <c r="B514" s="52"/>
      <c r="C514" s="52"/>
      <c r="D514" s="52"/>
      <c r="E514" s="53"/>
      <c r="F514" s="79"/>
      <c r="G514" s="79"/>
      <c r="H514" s="79"/>
      <c r="I514" s="79"/>
      <c r="J514" s="79"/>
    </row>
    <row r="515" spans="1:10" ht="7.5" customHeight="1">
      <c r="A515" s="79"/>
      <c r="B515" s="27"/>
      <c r="C515" s="39"/>
      <c r="D515" s="39"/>
      <c r="E515" s="33"/>
      <c r="F515" s="79"/>
      <c r="G515" s="445" t="str">
        <f>IF($E$526="Red",'4. HIDE Calc Module 2_1'!$C$54,IF($E$526="Yellow",'4. HIDE Calc Module 2_1'!$C$55,IF($E$526="Green",'4. HIDE Calc Module 2_1'!$C$56)))</f>
        <v>An overall green score means that there is a high state of readiness across the range of readiness criteria. 
This service will appear toward the right side on the readiness scale in the summary chart below.</v>
      </c>
      <c r="H515" s="446"/>
      <c r="I515" s="447"/>
      <c r="J515" s="79"/>
    </row>
    <row r="516" spans="1:10">
      <c r="A516" s="79"/>
      <c r="B516" s="35" t="s">
        <v>233</v>
      </c>
      <c r="C516" s="35"/>
      <c r="D516" s="35"/>
      <c r="E516" s="550" t="str">
        <f>IF('4. Hide Calc RA'!C$27="","",IF(AND('4. Hide Calc RA'!C$27&gt;='7. Hide Graph Calc'!$J$24,'4. Hide Calc RA'!C$27&lt;='7. Hide Graph Calc'!$K$24),"Red",IF(AND('4. Hide Calc RA'!C$27&gt;'7. Hide Graph Calc'!$J$25,'4. Hide Calc RA'!C$27&lt;='7. Hide Graph Calc'!$K$25),"Yellow",IF(AND('4. Hide Calc RA'!C$27&gt;'7. Hide Graph Calc'!$J$26,'4. Hide Calc RA'!C$27&lt;='7. Hide Graph Calc'!$K$26),"Green"))))</f>
        <v>Green</v>
      </c>
      <c r="F516" s="79"/>
      <c r="G516" s="448"/>
      <c r="H516" s="441"/>
      <c r="I516" s="449"/>
      <c r="J516" s="79"/>
    </row>
    <row r="517" spans="1:10" ht="7.5" customHeight="1">
      <c r="A517" s="79"/>
      <c r="B517" s="27"/>
      <c r="C517" s="27"/>
      <c r="D517" s="27"/>
      <c r="E517" s="33"/>
      <c r="F517" s="79"/>
      <c r="G517" s="448"/>
      <c r="H517" s="441"/>
      <c r="I517" s="449"/>
      <c r="J517" s="79"/>
    </row>
    <row r="518" spans="1:10">
      <c r="A518" s="79"/>
      <c r="B518" s="35" t="s">
        <v>234</v>
      </c>
      <c r="C518" s="35"/>
      <c r="D518" s="35"/>
      <c r="E518" s="550" t="str">
        <f>IF('4. Hide Calc RA'!D$27="","",IF(AND('4. Hide Calc RA'!D$27&gt;='7. Hide Graph Calc'!$J$24,'4. Hide Calc RA'!D$27&lt;='7. Hide Graph Calc'!$K$24),"Red",IF(AND('4. Hide Calc RA'!D$27&gt;'7. Hide Graph Calc'!$J$25,'4. Hide Calc RA'!D$27&lt;='7. Hide Graph Calc'!$K$25),"Yellow",IF(AND('4. Hide Calc RA'!D$27&gt;'7. Hide Graph Calc'!$J$26,'4. Hide Calc RA'!D$27&lt;='7. Hide Graph Calc'!$K$26),"Green"))))</f>
        <v>Green</v>
      </c>
      <c r="F518" s="79"/>
      <c r="G518" s="448"/>
      <c r="H518" s="441"/>
      <c r="I518" s="449"/>
      <c r="J518" s="79"/>
    </row>
    <row r="519" spans="1:10" ht="7.5" customHeight="1">
      <c r="A519" s="79"/>
      <c r="B519" s="27"/>
      <c r="C519" s="27"/>
      <c r="D519" s="27"/>
      <c r="E519" s="33"/>
      <c r="F519" s="79"/>
      <c r="G519" s="448"/>
      <c r="H519" s="441"/>
      <c r="I519" s="449"/>
      <c r="J519" s="79"/>
    </row>
    <row r="520" spans="1:10">
      <c r="A520" s="79"/>
      <c r="B520" s="35" t="s">
        <v>27</v>
      </c>
      <c r="C520" s="27"/>
      <c r="D520" s="27"/>
      <c r="E520" s="635" t="str">
        <f>IF('4. Hide Calc RA'!E$27="","",IF(AND('4. Hide Calc RA'!E$27&gt;='7. Hide Graph Calc'!$J$24,'4. Hide Calc RA'!E$27&lt;='7. Hide Graph Calc'!$K$24),"Red",IF(AND('4. Hide Calc RA'!E$27&gt;'7. Hide Graph Calc'!$J$25,'4. Hide Calc RA'!E$27&lt;='7. Hide Graph Calc'!$K$25),"Yellow",IF(AND('4. Hide Calc RA'!E$27&gt;'7. Hide Graph Calc'!$J$26,'4. Hide Calc RA'!E$27&lt;='7. Hide Graph Calc'!$K$26),"Green"))))</f>
        <v>Green</v>
      </c>
      <c r="F520" s="79"/>
      <c r="G520" s="448"/>
      <c r="H520" s="441"/>
      <c r="I520" s="449"/>
      <c r="J520" s="79"/>
    </row>
    <row r="521" spans="1:10" ht="7.5" customHeight="1">
      <c r="A521" s="79"/>
      <c r="B521" s="27"/>
      <c r="C521" s="27"/>
      <c r="D521" s="27"/>
      <c r="E521" s="33"/>
      <c r="F521" s="79"/>
      <c r="G521" s="448"/>
      <c r="H521" s="441"/>
      <c r="I521" s="449"/>
      <c r="J521" s="79"/>
    </row>
    <row r="522" spans="1:10">
      <c r="A522" s="79"/>
      <c r="B522" s="35" t="s">
        <v>235</v>
      </c>
      <c r="C522" s="35"/>
      <c r="D522" s="35"/>
      <c r="E522" s="550" t="str">
        <f>IF('4. Hide Calc RA'!F$27="","",IF(AND('4. Hide Calc RA'!F$27&gt;='7. Hide Graph Calc'!$J$24,'4. Hide Calc RA'!F$27&lt;='7. Hide Graph Calc'!$K$24),"Red",IF(AND('4. Hide Calc RA'!F$27&gt;'7. Hide Graph Calc'!$J$25,'4. Hide Calc RA'!F$27&lt;='7. Hide Graph Calc'!$K$25),"Yellow",IF(AND('4. Hide Calc RA'!F$27&gt;'7. Hide Graph Calc'!$J$26,'4. Hide Calc RA'!F$27&lt;='7. Hide Graph Calc'!$K$26),"Green"))))</f>
        <v>Green</v>
      </c>
      <c r="F522" s="79"/>
      <c r="G522" s="448"/>
      <c r="H522" s="441"/>
      <c r="I522" s="449"/>
      <c r="J522" s="79"/>
    </row>
    <row r="523" spans="1:10" ht="7.5" customHeight="1">
      <c r="A523" s="79"/>
      <c r="B523" s="27"/>
      <c r="C523" s="27"/>
      <c r="D523" s="27"/>
      <c r="E523" s="32"/>
      <c r="F523" s="79"/>
      <c r="G523" s="448"/>
      <c r="H523" s="441"/>
      <c r="I523" s="449"/>
      <c r="J523" s="79"/>
    </row>
    <row r="524" spans="1:10" s="79" customFormat="1">
      <c r="B524" s="35" t="s">
        <v>236</v>
      </c>
      <c r="C524" s="35"/>
      <c r="D524" s="35"/>
      <c r="E524" s="550" t="str">
        <f>IF('4. Hide Calc RA'!G$27="","",IF(AND('4. Hide Calc RA'!G$27&gt;='7. Hide Graph Calc'!$J$38,'4. Hide Calc RA'!G$27&lt;='7. Hide Graph Calc'!$K$38),"Red",IF(AND('4. Hide Calc RA'!G$27&gt;'7. Hide Graph Calc'!$J$39,'4. Hide Calc RA'!G$27&lt;='7. Hide Graph Calc'!$K$39),"Yellow",IF(AND('4. Hide Calc RA'!G$27&gt;'7. Hide Graph Calc'!$J$40,'4. Hide Calc RA'!G$27&lt;='7. Hide Graph Calc'!$K$40),"Green"))))</f>
        <v>Yellow</v>
      </c>
      <c r="G524" s="448"/>
      <c r="H524" s="441"/>
      <c r="I524" s="449"/>
    </row>
    <row r="525" spans="1:10" s="79" customFormat="1" ht="7.5" customHeight="1">
      <c r="B525" s="27"/>
      <c r="C525" s="27"/>
      <c r="D525" s="27"/>
      <c r="E525" s="32"/>
      <c r="G525" s="448"/>
      <c r="H525" s="441"/>
      <c r="I525" s="449"/>
    </row>
    <row r="526" spans="1:10" ht="18" customHeight="1">
      <c r="A526" s="79"/>
      <c r="B526" s="37" t="s">
        <v>173</v>
      </c>
      <c r="C526" s="37"/>
      <c r="D526" s="37"/>
      <c r="E526" s="554" t="str">
        <f>IF('4. Hide Calc RA'!J$27="","",IF(AND('4. Hide Calc RA'!J$27&gt;='7. Hide Graph Calc'!$J$24,'4. Hide Calc RA'!J$27&lt;='7. Hide Graph Calc'!$K$24),"Red",IF(AND('4. Hide Calc RA'!J$27&gt;'7. Hide Graph Calc'!$J$25,'4. Hide Calc RA'!J$27&lt;='7. Hide Graph Calc'!$K$25),"Yellow",IF(AND('4. Hide Calc RA'!J$27&gt;'7. Hide Graph Calc'!$J$26,'4. Hide Calc RA'!J$27&lt;='7. Hide Graph Calc'!$K$26),"Green"))))</f>
        <v>Green</v>
      </c>
      <c r="F526" s="19" t="s">
        <v>408</v>
      </c>
      <c r="G526" s="450"/>
      <c r="H526" s="451"/>
      <c r="I526" s="452"/>
      <c r="J526" s="79"/>
    </row>
    <row r="527" spans="1:10">
      <c r="A527" s="79"/>
      <c r="B527" s="79"/>
      <c r="C527" s="79"/>
      <c r="D527" s="79"/>
      <c r="E527" s="79"/>
      <c r="F527" s="79"/>
      <c r="G527" s="79"/>
      <c r="H527" s="79"/>
      <c r="I527" s="79"/>
      <c r="J527" s="79"/>
    </row>
    <row r="528" spans="1:10">
      <c r="A528" s="79"/>
      <c r="B528" s="79"/>
      <c r="C528" s="79"/>
      <c r="D528" s="79"/>
      <c r="E528" s="79"/>
      <c r="F528" s="79"/>
      <c r="G528" s="79"/>
      <c r="H528" s="79"/>
      <c r="I528" s="79"/>
      <c r="J528" s="79"/>
    </row>
    <row r="529" spans="1:10" ht="18">
      <c r="A529" s="79"/>
      <c r="B529" s="31" t="s">
        <v>410</v>
      </c>
      <c r="C529" s="79"/>
      <c r="D529" s="79"/>
      <c r="E529" s="79"/>
      <c r="F529" s="79"/>
      <c r="G529" s="79"/>
      <c r="H529" s="79"/>
      <c r="I529" s="79"/>
      <c r="J529" s="79"/>
    </row>
    <row r="530" spans="1:10">
      <c r="A530" s="79"/>
      <c r="B530" s="79"/>
      <c r="C530" s="79"/>
      <c r="D530" s="79"/>
      <c r="E530" s="79"/>
      <c r="F530" s="79"/>
      <c r="G530" s="79"/>
      <c r="H530" s="79"/>
      <c r="I530" s="79"/>
      <c r="J530" s="79"/>
    </row>
    <row r="531" spans="1:10" ht="104.25" customHeight="1">
      <c r="A531" s="79"/>
      <c r="B531" s="381" t="s">
        <v>411</v>
      </c>
      <c r="C531" s="381"/>
      <c r="D531" s="381"/>
      <c r="E531" s="381"/>
      <c r="F531" s="381"/>
      <c r="G531" s="381"/>
      <c r="H531" s="381"/>
      <c r="I531" s="381"/>
      <c r="J531" s="381"/>
    </row>
    <row r="532" spans="1:10">
      <c r="A532" s="79"/>
      <c r="B532" s="79"/>
      <c r="C532" s="79"/>
      <c r="D532" s="79"/>
      <c r="E532" s="79"/>
      <c r="F532" s="79"/>
      <c r="G532" s="79"/>
      <c r="H532" s="79"/>
      <c r="I532" s="79"/>
      <c r="J532" s="79"/>
    </row>
    <row r="533" spans="1:10">
      <c r="A533" s="79"/>
      <c r="B533" s="79"/>
      <c r="C533" s="79"/>
      <c r="D533" s="79"/>
      <c r="E533" s="79"/>
      <c r="F533" s="79"/>
      <c r="G533" s="79"/>
      <c r="H533" s="79"/>
      <c r="I533" s="79"/>
      <c r="J533" s="79"/>
    </row>
    <row r="534" spans="1:10">
      <c r="A534" s="79"/>
      <c r="B534" s="79"/>
      <c r="C534" s="79"/>
      <c r="D534" s="79"/>
      <c r="E534" s="79"/>
      <c r="F534" s="79"/>
      <c r="G534" s="79"/>
      <c r="H534" s="79"/>
      <c r="I534" s="79"/>
      <c r="J534" s="79"/>
    </row>
    <row r="535" spans="1:10">
      <c r="A535" s="79"/>
      <c r="B535" s="79"/>
      <c r="C535" s="79"/>
      <c r="D535" s="79"/>
      <c r="E535" s="79"/>
      <c r="F535" s="79"/>
      <c r="G535" s="79"/>
      <c r="H535" s="79"/>
      <c r="I535" s="79"/>
      <c r="J535" s="79"/>
    </row>
    <row r="536" spans="1:10">
      <c r="A536" s="79"/>
      <c r="B536" s="79"/>
      <c r="C536" s="79"/>
      <c r="D536" s="79"/>
      <c r="E536" s="79"/>
      <c r="F536" s="79"/>
      <c r="G536" s="79"/>
      <c r="H536" s="79"/>
      <c r="I536" s="79"/>
      <c r="J536" s="79"/>
    </row>
    <row r="537" spans="1:10">
      <c r="A537" s="79"/>
      <c r="B537" s="79"/>
      <c r="C537" s="79"/>
      <c r="D537" s="79"/>
      <c r="E537" s="79"/>
      <c r="F537" s="79"/>
      <c r="G537" s="79"/>
      <c r="H537" s="79"/>
      <c r="I537" s="79"/>
      <c r="J537" s="79"/>
    </row>
    <row r="538" spans="1:10">
      <c r="A538" s="79"/>
      <c r="B538" s="79"/>
      <c r="C538" s="79"/>
      <c r="D538" s="79"/>
      <c r="E538" s="79"/>
      <c r="F538" s="79"/>
      <c r="G538" s="79"/>
      <c r="H538" s="79"/>
      <c r="I538" s="79"/>
      <c r="J538" s="79"/>
    </row>
    <row r="539" spans="1:10">
      <c r="A539" s="79"/>
      <c r="B539" s="79"/>
      <c r="C539" s="79"/>
      <c r="D539" s="79"/>
      <c r="E539" s="79"/>
      <c r="F539" s="79"/>
      <c r="G539" s="79"/>
      <c r="H539" s="79"/>
      <c r="I539" s="79"/>
      <c r="J539" s="79"/>
    </row>
    <row r="540" spans="1:10">
      <c r="A540" s="79"/>
      <c r="B540" s="79"/>
      <c r="C540" s="79"/>
      <c r="D540" s="79"/>
      <c r="E540" s="79"/>
      <c r="F540" s="79"/>
      <c r="G540" s="79"/>
      <c r="H540" s="79"/>
      <c r="I540" s="79"/>
      <c r="J540" s="79"/>
    </row>
    <row r="541" spans="1:10">
      <c r="A541" s="79"/>
      <c r="B541" s="79"/>
      <c r="C541" s="79"/>
      <c r="D541" s="79"/>
      <c r="E541" s="79"/>
      <c r="F541" s="79"/>
      <c r="G541" s="79"/>
      <c r="H541" s="79"/>
      <c r="I541" s="79"/>
      <c r="J541" s="79"/>
    </row>
    <row r="542" spans="1:10">
      <c r="A542" s="79"/>
      <c r="B542" s="79"/>
      <c r="C542" s="79"/>
      <c r="D542" s="79"/>
      <c r="E542" s="79"/>
      <c r="F542" s="79"/>
      <c r="G542" s="79"/>
      <c r="H542" s="79"/>
      <c r="I542" s="79"/>
      <c r="J542" s="79"/>
    </row>
    <row r="543" spans="1:10">
      <c r="A543" s="79"/>
      <c r="B543" s="79"/>
      <c r="C543" s="79"/>
      <c r="D543" s="79"/>
      <c r="E543" s="79"/>
      <c r="F543" s="79"/>
      <c r="G543" s="79"/>
      <c r="H543" s="79"/>
      <c r="I543" s="79"/>
      <c r="J543" s="79"/>
    </row>
    <row r="544" spans="1:10">
      <c r="A544" s="79"/>
      <c r="B544" s="79"/>
      <c r="C544" s="79"/>
      <c r="D544" s="79"/>
      <c r="E544" s="79"/>
      <c r="F544" s="79"/>
      <c r="G544" s="79"/>
      <c r="H544" s="79"/>
      <c r="I544" s="79"/>
      <c r="J544" s="79"/>
    </row>
    <row r="545" spans="1:10">
      <c r="A545" s="79"/>
      <c r="B545" s="79"/>
      <c r="C545" s="79"/>
      <c r="D545" s="79"/>
      <c r="E545" s="79"/>
      <c r="F545" s="79"/>
      <c r="G545" s="79"/>
      <c r="H545" s="79"/>
      <c r="I545" s="79"/>
      <c r="J545" s="79"/>
    </row>
    <row r="546" spans="1:10">
      <c r="A546" s="79"/>
      <c r="B546" s="79"/>
      <c r="C546" s="79"/>
      <c r="D546" s="79"/>
      <c r="E546" s="79"/>
      <c r="F546" s="79"/>
      <c r="G546" s="79"/>
      <c r="H546" s="79"/>
      <c r="I546" s="79"/>
      <c r="J546" s="79"/>
    </row>
    <row r="547" spans="1:10">
      <c r="A547" s="79"/>
      <c r="B547" s="79"/>
      <c r="C547" s="79"/>
      <c r="D547" s="79"/>
      <c r="E547" s="79"/>
      <c r="F547" s="79"/>
      <c r="G547" s="79"/>
      <c r="H547" s="79"/>
      <c r="I547" s="79"/>
      <c r="J547" s="79"/>
    </row>
    <row r="548" spans="1:10">
      <c r="A548" s="79"/>
      <c r="B548" s="79"/>
      <c r="C548" s="79"/>
      <c r="D548" s="79"/>
      <c r="E548" s="79"/>
      <c r="F548" s="79"/>
      <c r="G548" s="79"/>
      <c r="H548" s="79"/>
      <c r="I548" s="79"/>
      <c r="J548" s="79"/>
    </row>
    <row r="549" spans="1:10">
      <c r="A549" s="79"/>
      <c r="B549" s="79"/>
      <c r="C549" s="79"/>
      <c r="D549" s="79"/>
      <c r="E549" s="79"/>
      <c r="F549" s="79"/>
      <c r="G549" s="79"/>
      <c r="H549" s="79"/>
      <c r="I549" s="79"/>
      <c r="J549" s="79"/>
    </row>
    <row r="550" spans="1:10">
      <c r="A550" s="79"/>
      <c r="B550" s="79"/>
      <c r="C550" s="79"/>
      <c r="D550" s="79"/>
      <c r="E550" s="79"/>
      <c r="F550" s="79"/>
      <c r="G550" s="79"/>
      <c r="H550" s="79"/>
      <c r="I550" s="79"/>
      <c r="J550" s="79"/>
    </row>
    <row r="551" spans="1:10">
      <c r="A551" s="79"/>
      <c r="B551" s="79"/>
      <c r="C551" s="79"/>
      <c r="D551" s="79"/>
      <c r="E551" s="79"/>
      <c r="F551" s="79"/>
      <c r="G551" s="79"/>
      <c r="H551" s="79"/>
      <c r="I551" s="79"/>
      <c r="J551" s="79"/>
    </row>
    <row r="552" spans="1:10">
      <c r="A552" s="79"/>
      <c r="B552" s="79"/>
      <c r="C552" s="79"/>
      <c r="D552" s="79"/>
      <c r="E552" s="79"/>
      <c r="F552" s="79"/>
      <c r="G552" s="79"/>
      <c r="H552" s="79"/>
      <c r="I552" s="79"/>
      <c r="J552" s="79"/>
    </row>
    <row r="553" spans="1:10">
      <c r="A553" s="79"/>
      <c r="B553" s="79"/>
      <c r="C553" s="79"/>
      <c r="D553" s="79"/>
      <c r="E553" s="79"/>
      <c r="F553" s="79"/>
      <c r="G553" s="79"/>
      <c r="H553" s="79"/>
      <c r="I553" s="79"/>
      <c r="J553" s="79"/>
    </row>
    <row r="554" spans="1:10">
      <c r="A554" s="79"/>
      <c r="B554" s="79"/>
      <c r="C554" s="79"/>
      <c r="D554" s="79"/>
      <c r="E554" s="79"/>
      <c r="F554" s="79"/>
      <c r="G554" s="79"/>
      <c r="H554" s="79"/>
      <c r="I554" s="79"/>
      <c r="J554" s="79"/>
    </row>
    <row r="555" spans="1:10">
      <c r="A555" s="79"/>
      <c r="B555" s="79"/>
      <c r="C555" s="79"/>
      <c r="D555" s="79"/>
      <c r="E555" s="79"/>
      <c r="F555" s="79"/>
      <c r="G555" s="79"/>
      <c r="H555" s="79"/>
      <c r="I555" s="79"/>
      <c r="J555" s="79"/>
    </row>
    <row r="556" spans="1:10">
      <c r="A556" s="79"/>
      <c r="B556" s="79"/>
      <c r="C556" s="79"/>
      <c r="D556" s="79"/>
      <c r="E556" s="79"/>
      <c r="F556" s="79"/>
      <c r="G556" s="79"/>
      <c r="H556" s="79"/>
      <c r="I556" s="79"/>
      <c r="J556" s="79"/>
    </row>
    <row r="557" spans="1:10">
      <c r="A557" s="79"/>
      <c r="B557" s="79"/>
      <c r="C557" s="79"/>
      <c r="D557" s="79"/>
      <c r="E557" s="79"/>
      <c r="F557" s="79"/>
      <c r="G557" s="79"/>
      <c r="H557" s="79"/>
      <c r="I557" s="79"/>
      <c r="J557" s="79"/>
    </row>
    <row r="558" spans="1:10">
      <c r="A558" s="79"/>
      <c r="B558" s="79"/>
      <c r="C558" s="79"/>
      <c r="D558" s="79"/>
      <c r="E558" s="79"/>
      <c r="F558" s="79"/>
      <c r="G558" s="79"/>
      <c r="H558" s="79"/>
      <c r="I558" s="79"/>
      <c r="J558" s="79"/>
    </row>
    <row r="559" spans="1:10">
      <c r="A559" s="79"/>
      <c r="B559" s="79"/>
      <c r="C559" s="79"/>
      <c r="D559" s="79"/>
      <c r="E559" s="79"/>
      <c r="F559" s="79"/>
      <c r="G559" s="79"/>
      <c r="H559" s="79"/>
      <c r="I559" s="79"/>
      <c r="J559" s="79"/>
    </row>
    <row r="560" spans="1:10">
      <c r="A560" s="79"/>
      <c r="B560" s="79"/>
      <c r="C560" s="79"/>
      <c r="D560" s="79"/>
      <c r="E560" s="79"/>
      <c r="F560" s="79"/>
      <c r="G560" s="79"/>
      <c r="H560" s="79"/>
      <c r="I560" s="79"/>
      <c r="J560" s="79"/>
    </row>
    <row r="561" spans="1:10">
      <c r="A561" s="79"/>
      <c r="B561" s="79"/>
      <c r="C561" s="79"/>
      <c r="D561" s="79"/>
      <c r="E561" s="79"/>
      <c r="F561" s="79"/>
      <c r="G561" s="79"/>
      <c r="H561" s="79"/>
      <c r="I561" s="79"/>
      <c r="J561" s="79"/>
    </row>
    <row r="562" spans="1:10">
      <c r="A562" s="79"/>
      <c r="B562" s="79"/>
      <c r="C562" s="79"/>
      <c r="D562" s="79"/>
      <c r="E562" s="79"/>
      <c r="F562" s="79"/>
      <c r="G562" s="79"/>
      <c r="H562" s="79"/>
      <c r="I562" s="79"/>
      <c r="J562" s="79"/>
    </row>
    <row r="563" spans="1:10">
      <c r="A563" s="79"/>
      <c r="B563" s="79"/>
      <c r="C563" s="79"/>
      <c r="D563" s="79"/>
      <c r="E563" s="79"/>
      <c r="F563" s="79"/>
      <c r="G563" s="79"/>
      <c r="H563" s="79"/>
      <c r="I563" s="79"/>
      <c r="J563" s="79"/>
    </row>
    <row r="564" spans="1:10">
      <c r="A564" s="79"/>
      <c r="B564" s="79"/>
      <c r="C564" s="79"/>
      <c r="D564" s="79"/>
      <c r="E564" s="79"/>
      <c r="F564" s="79"/>
      <c r="G564" s="79"/>
      <c r="H564" s="79"/>
      <c r="I564" s="79"/>
      <c r="J564" s="79"/>
    </row>
    <row r="565" spans="1:10">
      <c r="A565" s="79"/>
      <c r="B565" s="79"/>
      <c r="C565" s="79"/>
      <c r="D565" s="79"/>
      <c r="E565" s="79"/>
      <c r="F565" s="79"/>
      <c r="G565" s="79"/>
      <c r="H565" s="79"/>
      <c r="I565" s="79"/>
      <c r="J565" s="79"/>
    </row>
    <row r="566" spans="1:10">
      <c r="A566" s="79"/>
      <c r="B566" s="79"/>
      <c r="C566" s="79"/>
      <c r="D566" s="79"/>
      <c r="E566" s="79"/>
      <c r="F566" s="79"/>
      <c r="G566" s="79"/>
      <c r="H566" s="79"/>
      <c r="I566" s="79"/>
      <c r="J566" s="79"/>
    </row>
    <row r="567" spans="1:10">
      <c r="A567" s="79"/>
      <c r="B567" s="79"/>
      <c r="C567" s="79"/>
      <c r="D567" s="79"/>
      <c r="E567" s="79"/>
      <c r="F567" s="79"/>
      <c r="G567" s="79"/>
      <c r="H567" s="79"/>
      <c r="I567" s="79"/>
      <c r="J567" s="79"/>
    </row>
    <row r="568" spans="1:10">
      <c r="A568" s="79"/>
      <c r="B568" s="79"/>
      <c r="C568" s="79"/>
      <c r="D568" s="79"/>
      <c r="E568" s="79"/>
      <c r="F568" s="79"/>
      <c r="G568" s="79"/>
      <c r="H568" s="79"/>
      <c r="I568" s="79"/>
      <c r="J568" s="79"/>
    </row>
    <row r="569" spans="1:10">
      <c r="A569" s="79"/>
      <c r="B569" s="79"/>
      <c r="C569" s="79"/>
      <c r="D569" s="79"/>
      <c r="E569" s="79"/>
      <c r="F569" s="79"/>
      <c r="G569" s="79"/>
      <c r="H569" s="79"/>
      <c r="I569" s="79"/>
      <c r="J569" s="79"/>
    </row>
    <row r="570" spans="1:10">
      <c r="A570" s="79"/>
      <c r="B570" s="79"/>
      <c r="C570" s="79"/>
      <c r="D570" s="79"/>
      <c r="E570" s="79"/>
      <c r="F570" s="79"/>
      <c r="G570" s="79"/>
      <c r="H570" s="79"/>
      <c r="I570" s="79"/>
      <c r="J570" s="79"/>
    </row>
    <row r="571" spans="1:10">
      <c r="A571" s="79"/>
      <c r="B571" s="79"/>
      <c r="C571" s="79"/>
      <c r="D571" s="79"/>
      <c r="E571" s="79"/>
      <c r="F571" s="79"/>
      <c r="G571" s="79"/>
      <c r="H571" s="79"/>
      <c r="I571" s="79"/>
      <c r="J571" s="79"/>
    </row>
    <row r="572" spans="1:10">
      <c r="A572" s="79"/>
      <c r="B572" s="79"/>
      <c r="C572" s="79"/>
      <c r="D572" s="79"/>
      <c r="E572" s="79"/>
      <c r="F572" s="79"/>
      <c r="G572" s="79"/>
      <c r="H572" s="79"/>
      <c r="I572" s="79"/>
      <c r="J572" s="79"/>
    </row>
    <row r="573" spans="1:10">
      <c r="A573" s="79"/>
      <c r="B573" s="79"/>
      <c r="C573" s="79"/>
      <c r="D573" s="79"/>
      <c r="E573" s="79"/>
      <c r="F573" s="79"/>
      <c r="G573" s="79"/>
      <c r="H573" s="79"/>
      <c r="I573" s="79"/>
      <c r="J573" s="79"/>
    </row>
    <row r="574" spans="1:10">
      <c r="A574" s="79"/>
      <c r="B574" s="79"/>
      <c r="C574" s="79"/>
      <c r="D574" s="79"/>
      <c r="E574" s="79"/>
      <c r="F574" s="79"/>
      <c r="G574" s="79"/>
      <c r="H574" s="79"/>
      <c r="I574" s="79"/>
      <c r="J574" s="79"/>
    </row>
    <row r="575" spans="1:10">
      <c r="A575" s="79"/>
      <c r="B575" s="79"/>
      <c r="C575" s="79"/>
      <c r="D575" s="79"/>
      <c r="E575" s="79"/>
      <c r="F575" s="79"/>
      <c r="G575" s="79"/>
      <c r="H575" s="79"/>
      <c r="I575" s="79"/>
      <c r="J575" s="79"/>
    </row>
    <row r="576" spans="1:10">
      <c r="A576" s="79"/>
      <c r="B576" s="79"/>
      <c r="C576" s="79"/>
      <c r="D576" s="79"/>
      <c r="E576" s="79"/>
      <c r="F576" s="79"/>
      <c r="G576" s="79"/>
      <c r="H576" s="79"/>
      <c r="I576" s="79"/>
      <c r="J576" s="79"/>
    </row>
    <row r="577" spans="1:10">
      <c r="A577" s="79"/>
      <c r="B577" s="79"/>
      <c r="C577" s="79"/>
      <c r="D577" s="79"/>
      <c r="E577" s="79"/>
      <c r="F577" s="79"/>
      <c r="G577" s="79"/>
      <c r="H577" s="79"/>
      <c r="I577" s="79"/>
      <c r="J577" s="79"/>
    </row>
    <row r="578" spans="1:10">
      <c r="A578" s="79"/>
      <c r="B578" s="79"/>
      <c r="C578" s="79"/>
      <c r="D578" s="79"/>
      <c r="E578" s="79"/>
      <c r="F578" s="79"/>
      <c r="G578" s="79"/>
      <c r="H578" s="79"/>
      <c r="I578" s="79"/>
      <c r="J578" s="79"/>
    </row>
    <row r="579" spans="1:10">
      <c r="A579" s="79"/>
      <c r="B579" s="79"/>
      <c r="C579" s="79"/>
      <c r="D579" s="79"/>
      <c r="E579" s="79"/>
      <c r="F579" s="79"/>
      <c r="G579" s="79"/>
      <c r="H579" s="79"/>
      <c r="I579" s="79"/>
      <c r="J579" s="79"/>
    </row>
    <row r="580" spans="1:10">
      <c r="A580" s="79"/>
      <c r="B580" s="79"/>
      <c r="C580" s="79"/>
      <c r="D580" s="79"/>
      <c r="E580" s="79"/>
      <c r="F580" s="79"/>
      <c r="G580" s="79"/>
      <c r="H580" s="79"/>
      <c r="I580" s="79"/>
      <c r="J580" s="79"/>
    </row>
    <row r="581" spans="1:10">
      <c r="A581" s="79"/>
      <c r="B581" s="79"/>
      <c r="C581" s="79"/>
      <c r="D581" s="79"/>
      <c r="E581" s="79"/>
      <c r="F581" s="79"/>
      <c r="G581" s="79"/>
      <c r="H581" s="79"/>
      <c r="I581" s="79"/>
      <c r="J581" s="79"/>
    </row>
    <row r="582" spans="1:10">
      <c r="A582" s="79"/>
      <c r="B582" s="79"/>
      <c r="C582" s="79"/>
      <c r="D582" s="79"/>
      <c r="E582" s="79"/>
      <c r="F582" s="79"/>
      <c r="G582" s="79"/>
      <c r="H582" s="79"/>
      <c r="I582" s="79"/>
      <c r="J582" s="79"/>
    </row>
    <row r="583" spans="1:10" ht="21.75" customHeight="1">
      <c r="A583" s="79"/>
      <c r="B583" s="632" t="s">
        <v>246</v>
      </c>
      <c r="C583" s="633"/>
      <c r="D583" s="633"/>
      <c r="E583" s="633"/>
      <c r="F583" s="633"/>
      <c r="G583" s="633"/>
      <c r="H583" s="633"/>
      <c r="I583" s="633"/>
      <c r="J583" s="554" t="str">
        <f>'6. Module 1 Readiness'!L23</f>
        <v>Green</v>
      </c>
    </row>
    <row r="584" spans="1:10">
      <c r="A584" s="79"/>
      <c r="B584" s="42" t="s">
        <v>43</v>
      </c>
      <c r="C584" s="39"/>
      <c r="D584" s="39"/>
      <c r="E584" s="39"/>
      <c r="F584" s="39"/>
      <c r="G584" s="39"/>
      <c r="H584" s="39"/>
      <c r="I584" s="39"/>
      <c r="J584" s="40"/>
    </row>
    <row r="585" spans="1:10" ht="81" customHeight="1">
      <c r="A585" s="79"/>
      <c r="B585" s="435" t="str">
        <f>Sheet2!B111</f>
        <v xml:space="preserve">Services that have low data criticality are your first candidates and the most “cloud ready” for consideration. Low does not mean zero importance but in relative terms they are lower than others. Low, for example, might be a productivity app that accesses general work files. These files will still require a measure of protection for “CIA” but they are not critical. </v>
      </c>
      <c r="C585" s="394"/>
      <c r="D585" s="394"/>
      <c r="E585" s="394"/>
      <c r="F585" s="394"/>
      <c r="G585" s="394"/>
      <c r="H585" s="394"/>
      <c r="I585" s="394"/>
      <c r="J585" s="436"/>
    </row>
    <row r="586" spans="1:10">
      <c r="A586" s="79"/>
      <c r="B586" s="42" t="s">
        <v>44</v>
      </c>
      <c r="C586" s="39"/>
      <c r="D586" s="39"/>
      <c r="E586" s="39"/>
      <c r="F586" s="39"/>
      <c r="G586" s="39"/>
      <c r="H586" s="39"/>
      <c r="I586" s="39"/>
      <c r="J586" s="40"/>
    </row>
    <row r="587" spans="1:10" ht="192.75" customHeight="1">
      <c r="A587" s="79"/>
      <c r="B587" s="437" t="str">
        <f>Sheet2!D111</f>
        <v xml:space="preserve">• Move these services to the front of the line for cloud consideration.
• Be sure to consider additional requirements that will come out of the analysis of cloud risks and challenges – these requirements will inform vendor selection. (Example, file sharing might be a green light but if access privilege control and integration are important requirements, this will influence product decisions.)
• Cost/benefit analysis is still required. Cloud ready means this workload is a strong candidate; however, on the cost/value side, it needs to be compared with other options (for example, email might be a green light on the criticality measures but traditionally provisioned internal email could still be a better cost/value fit for the enterprise. </v>
      </c>
      <c r="C587" s="438"/>
      <c r="D587" s="438"/>
      <c r="E587" s="438"/>
      <c r="F587" s="438"/>
      <c r="G587" s="438"/>
      <c r="H587" s="438"/>
      <c r="I587" s="438"/>
      <c r="J587" s="439"/>
    </row>
    <row r="588" spans="1:10">
      <c r="A588" s="79"/>
      <c r="B588" s="27"/>
      <c r="C588" s="27"/>
      <c r="D588" s="27"/>
      <c r="E588" s="27"/>
      <c r="F588" s="27"/>
      <c r="G588" s="27"/>
      <c r="H588" s="27"/>
      <c r="I588" s="27"/>
      <c r="J588" s="27"/>
    </row>
    <row r="589" spans="1:10" ht="21.75" customHeight="1">
      <c r="A589" s="79"/>
      <c r="B589" s="632" t="s">
        <v>233</v>
      </c>
      <c r="C589" s="633"/>
      <c r="D589" s="633"/>
      <c r="E589" s="633"/>
      <c r="F589" s="633"/>
      <c r="G589" s="633"/>
      <c r="H589" s="633"/>
      <c r="I589" s="633"/>
      <c r="J589" s="550" t="str">
        <f>E516</f>
        <v>Green</v>
      </c>
    </row>
    <row r="590" spans="1:10">
      <c r="A590" s="79"/>
      <c r="B590" s="54"/>
      <c r="C590" s="35"/>
      <c r="D590" s="35"/>
      <c r="E590" s="55"/>
      <c r="F590" s="39"/>
      <c r="G590" s="39"/>
      <c r="H590" s="39"/>
      <c r="I590" s="39"/>
      <c r="J590" s="40"/>
    </row>
    <row r="591" spans="1:10" ht="15.75" customHeight="1">
      <c r="A591" s="79"/>
      <c r="B591" s="550" t="str">
        <f>'6. Module 1 Readiness'!L26</f>
        <v>Green</v>
      </c>
      <c r="C591" s="41" t="s">
        <v>412</v>
      </c>
      <c r="D591" s="39"/>
      <c r="E591" s="39"/>
      <c r="F591" s="39"/>
      <c r="G591" s="39"/>
      <c r="H591" s="39"/>
      <c r="I591" s="39"/>
      <c r="J591" s="40"/>
    </row>
    <row r="592" spans="1:10">
      <c r="A592" s="79"/>
      <c r="B592" s="42" t="s">
        <v>43</v>
      </c>
      <c r="C592" s="39"/>
      <c r="D592" s="39"/>
      <c r="E592" s="39"/>
      <c r="F592" s="39"/>
      <c r="G592" s="39"/>
      <c r="H592" s="39"/>
      <c r="I592" s="39"/>
      <c r="J592" s="40"/>
    </row>
    <row r="593" spans="1:10" ht="42" customHeight="1">
      <c r="A593" s="79"/>
      <c r="B593" s="435" t="str">
        <f>Sheet2!B118</f>
        <v xml:space="preserve">When it comes to critical systems, the current process maturity for security management is an important starting point for discussion/negotiation with cloud service providers.  </v>
      </c>
      <c r="C593" s="394"/>
      <c r="D593" s="394"/>
      <c r="E593" s="394"/>
      <c r="F593" s="394"/>
      <c r="G593" s="394"/>
      <c r="H593" s="394"/>
      <c r="I593" s="394"/>
      <c r="J593" s="436"/>
    </row>
    <row r="594" spans="1:10">
      <c r="A594" s="79"/>
      <c r="B594" s="42" t="s">
        <v>44</v>
      </c>
      <c r="C594" s="39"/>
      <c r="D594" s="39"/>
      <c r="E594" s="39"/>
      <c r="F594" s="39"/>
      <c r="G594" s="39"/>
      <c r="H594" s="39"/>
      <c r="I594" s="39"/>
      <c r="J594" s="40"/>
    </row>
    <row r="595" spans="1:10" ht="98.25" customHeight="1">
      <c r="A595" s="79"/>
      <c r="B595" s="435" t="str">
        <f>Sheet2!D118</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C595" s="394"/>
      <c r="D595" s="394"/>
      <c r="E595" s="394"/>
      <c r="F595" s="394"/>
      <c r="G595" s="394"/>
      <c r="H595" s="394"/>
      <c r="I595" s="394"/>
      <c r="J595" s="436"/>
    </row>
    <row r="596" spans="1:10">
      <c r="A596" s="79"/>
      <c r="B596" s="38"/>
      <c r="C596" s="39"/>
      <c r="D596" s="39"/>
      <c r="E596" s="39"/>
      <c r="F596" s="39"/>
      <c r="G596" s="39"/>
      <c r="H596" s="39"/>
      <c r="I596" s="39"/>
      <c r="J596" s="40"/>
    </row>
    <row r="597" spans="1:10" ht="15.75" customHeight="1">
      <c r="A597" s="79"/>
      <c r="B597" s="550" t="str">
        <f>'6. Module 1 Readiness'!L27</f>
        <v>Green</v>
      </c>
      <c r="C597" s="41" t="s">
        <v>413</v>
      </c>
      <c r="D597" s="39"/>
      <c r="E597" s="39"/>
      <c r="F597" s="39"/>
      <c r="G597" s="39"/>
      <c r="H597" s="39"/>
      <c r="I597" s="39"/>
      <c r="J597" s="40"/>
    </row>
    <row r="598" spans="1:10">
      <c r="A598" s="79"/>
      <c r="B598" s="42" t="s">
        <v>43</v>
      </c>
      <c r="C598" s="39"/>
      <c r="D598" s="39"/>
      <c r="E598" s="39"/>
      <c r="F598" s="39"/>
      <c r="G598" s="39"/>
      <c r="H598" s="39"/>
      <c r="I598" s="39"/>
      <c r="J598" s="40"/>
    </row>
    <row r="599" spans="1:10" ht="33" customHeight="1">
      <c r="A599" s="79"/>
      <c r="B599" s="435" t="str">
        <f>Sheet2!B119</f>
        <v xml:space="preserve">If the system and data are subject to specific legal and regulatory compliance, even if they are not highly critical, this will push up the requirements for a CSP and likely the cost of the solution.   </v>
      </c>
      <c r="C599" s="394"/>
      <c r="D599" s="394"/>
      <c r="E599" s="394"/>
      <c r="F599" s="394"/>
      <c r="G599" s="394"/>
      <c r="H599" s="394"/>
      <c r="I599" s="394"/>
      <c r="J599" s="436"/>
    </row>
    <row r="600" spans="1:10">
      <c r="A600" s="79"/>
      <c r="B600" s="42" t="s">
        <v>44</v>
      </c>
      <c r="C600" s="39"/>
      <c r="D600" s="39"/>
      <c r="E600" s="39"/>
      <c r="F600" s="39"/>
      <c r="G600" s="39"/>
      <c r="H600" s="39"/>
      <c r="I600" s="39"/>
      <c r="J600" s="40"/>
    </row>
    <row r="601" spans="1:10" ht="49.5" customHeight="1">
      <c r="A601" s="79"/>
      <c r="B601" s="435" t="str">
        <f>Sheet2!D119</f>
        <v xml:space="preserve">• Require potential CSP partners to demonstrate how they achieve, document, and attest to compliance with the regulation that you must comply (examples: HIPAA, CJIS, PCI). </v>
      </c>
      <c r="C601" s="394"/>
      <c r="D601" s="394"/>
      <c r="E601" s="394"/>
      <c r="F601" s="394"/>
      <c r="G601" s="394"/>
      <c r="H601" s="394"/>
      <c r="I601" s="394"/>
      <c r="J601" s="436"/>
    </row>
    <row r="602" spans="1:10">
      <c r="A602" s="79"/>
      <c r="B602" s="38"/>
      <c r="C602" s="39"/>
      <c r="D602" s="39"/>
      <c r="E602" s="39"/>
      <c r="F602" s="39"/>
      <c r="G602" s="39"/>
      <c r="H602" s="39"/>
      <c r="I602" s="39"/>
      <c r="J602" s="40"/>
    </row>
    <row r="603" spans="1:10" ht="15">
      <c r="A603" s="79"/>
      <c r="B603" s="550" t="str">
        <f>'6. Module 1 Readiness'!L28</f>
        <v>Yellow</v>
      </c>
      <c r="C603" s="41" t="s">
        <v>414</v>
      </c>
      <c r="D603" s="39"/>
      <c r="E603" s="39"/>
      <c r="F603" s="39"/>
      <c r="G603" s="39"/>
      <c r="H603" s="39"/>
      <c r="I603" s="39"/>
      <c r="J603" s="40"/>
    </row>
    <row r="604" spans="1:10">
      <c r="A604" s="79"/>
      <c r="B604" s="42" t="s">
        <v>43</v>
      </c>
      <c r="C604" s="39"/>
      <c r="D604" s="39"/>
      <c r="E604" s="39"/>
      <c r="F604" s="39"/>
      <c r="G604" s="39"/>
      <c r="H604" s="39"/>
      <c r="I604" s="39"/>
      <c r="J604" s="40"/>
    </row>
    <row r="605" spans="1:10" ht="42.75" customHeight="1">
      <c r="A605" s="79"/>
      <c r="B605" s="435" t="str">
        <f>Sheet2!B120</f>
        <v xml:space="preserve">Access management is key to both security and service management for the end user. If privilege-based access is a requirement for the service, you will need to integrate cloud access with your authentication system.  </v>
      </c>
      <c r="C605" s="394"/>
      <c r="D605" s="394"/>
      <c r="E605" s="394"/>
      <c r="F605" s="394"/>
      <c r="G605" s="394"/>
      <c r="H605" s="394"/>
      <c r="I605" s="394"/>
      <c r="J605" s="436"/>
    </row>
    <row r="606" spans="1:10">
      <c r="A606" s="79"/>
      <c r="B606" s="42" t="s">
        <v>44</v>
      </c>
      <c r="C606" s="39"/>
      <c r="D606" s="39"/>
      <c r="E606" s="39"/>
      <c r="F606" s="39"/>
      <c r="G606" s="39"/>
      <c r="H606" s="39"/>
      <c r="I606" s="39"/>
      <c r="J606" s="40"/>
    </row>
    <row r="607" spans="1:10" ht="99.75" customHeight="1">
      <c r="A607" s="79"/>
      <c r="B607" s="435" t="str">
        <f>Sheet2!D120</f>
        <v xml:space="preserve">• Do not proceed until the costs of multiple access regimes (in security risk and service) has been accurately assessed. 
• Review how cloud services provide access granularity and authentication. Is this good enough for the service being considered?  </v>
      </c>
      <c r="C607" s="394"/>
      <c r="D607" s="394"/>
      <c r="E607" s="394"/>
      <c r="F607" s="394"/>
      <c r="G607" s="394"/>
      <c r="H607" s="394"/>
      <c r="I607" s="394"/>
      <c r="J607" s="436"/>
    </row>
    <row r="608" spans="1:10">
      <c r="A608" s="79"/>
      <c r="B608" s="38"/>
      <c r="C608" s="39"/>
      <c r="D608" s="39"/>
      <c r="E608" s="39"/>
      <c r="F608" s="39"/>
      <c r="G608" s="39"/>
      <c r="H608" s="39"/>
      <c r="I608" s="39"/>
      <c r="J608" s="40"/>
    </row>
    <row r="609" spans="1:10" ht="15">
      <c r="A609" s="79"/>
      <c r="B609" s="550" t="str">
        <f>'6. Module 1 Readiness'!L29</f>
        <v>Yellow</v>
      </c>
      <c r="C609" s="41" t="s">
        <v>415</v>
      </c>
      <c r="D609" s="39"/>
      <c r="E609" s="39"/>
      <c r="F609" s="39"/>
      <c r="G609" s="39"/>
      <c r="H609" s="39"/>
      <c r="I609" s="39"/>
      <c r="J609" s="40"/>
    </row>
    <row r="610" spans="1:10">
      <c r="A610" s="79"/>
      <c r="B610" s="42" t="s">
        <v>43</v>
      </c>
      <c r="C610" s="39"/>
      <c r="D610" s="39"/>
      <c r="E610" s="39"/>
      <c r="F610" s="39"/>
      <c r="G610" s="39"/>
      <c r="H610" s="39"/>
      <c r="I610" s="39"/>
      <c r="J610" s="40"/>
    </row>
    <row r="611" spans="1:10" ht="46.5" customHeight="1">
      <c r="A611" s="79"/>
      <c r="B611" s="435" t="str">
        <f>Sheet2!B121</f>
        <v xml:space="preserve">Data location and encryption may be stringently spelled out by compliance requirements. Even those not under legal compliance strictures will likely want assurances around the encryption of data both in transit and at rest.    </v>
      </c>
      <c r="C611" s="394"/>
      <c r="D611" s="394"/>
      <c r="E611" s="394"/>
      <c r="F611" s="394"/>
      <c r="G611" s="394"/>
      <c r="H611" s="394"/>
      <c r="I611" s="394"/>
      <c r="J611" s="436"/>
    </row>
    <row r="612" spans="1:10">
      <c r="A612" s="79"/>
      <c r="B612" s="42" t="s">
        <v>44</v>
      </c>
      <c r="C612" s="39"/>
      <c r="D612" s="39"/>
      <c r="E612" s="39"/>
      <c r="F612" s="39"/>
      <c r="G612" s="39"/>
      <c r="H612" s="39"/>
      <c r="I612" s="39"/>
      <c r="J612" s="40"/>
    </row>
    <row r="613" spans="1:10" ht="54.75" customHeight="1">
      <c r="A613" s="79"/>
      <c r="B613" s="435" t="str">
        <f>Sheet2!D121</f>
        <v xml:space="preserve">• If encryption is not required for data to meet compliance, review whether it is needed to meet the CIA requirements of the service. 
• Look for at rest encryption requirements for sensitive data. This is particularly important for cloud storage such as a cloud-based archive. </v>
      </c>
      <c r="C613" s="394"/>
      <c r="D613" s="394"/>
      <c r="E613" s="394"/>
      <c r="F613" s="394"/>
      <c r="G613" s="394"/>
      <c r="H613" s="394"/>
      <c r="I613" s="394"/>
      <c r="J613" s="436"/>
    </row>
    <row r="614" spans="1:10">
      <c r="A614" s="79"/>
      <c r="B614" s="38"/>
      <c r="C614" s="39"/>
      <c r="D614" s="39"/>
      <c r="E614" s="39"/>
      <c r="F614" s="39"/>
      <c r="G614" s="39"/>
      <c r="H614" s="39"/>
      <c r="I614" s="39"/>
      <c r="J614" s="40"/>
    </row>
    <row r="615" spans="1:10" ht="15">
      <c r="A615" s="79"/>
      <c r="B615" s="550" t="str">
        <f>'6. Module 1 Readiness'!L30</f>
        <v>Yellow</v>
      </c>
      <c r="C615" s="41" t="s">
        <v>416</v>
      </c>
      <c r="D615" s="39"/>
      <c r="E615" s="39"/>
      <c r="F615" s="39"/>
      <c r="G615" s="39"/>
      <c r="H615" s="39"/>
      <c r="I615" s="39"/>
      <c r="J615" s="40"/>
    </row>
    <row r="616" spans="1:10">
      <c r="A616" s="79"/>
      <c r="B616" s="42" t="s">
        <v>43</v>
      </c>
      <c r="C616" s="39"/>
      <c r="D616" s="39"/>
      <c r="E616" s="39"/>
      <c r="F616" s="39"/>
      <c r="G616" s="39"/>
      <c r="H616" s="39"/>
      <c r="I616" s="39"/>
      <c r="J616" s="40"/>
    </row>
    <row r="617" spans="1:10" ht="42" customHeight="1">
      <c r="A617" s="79"/>
      <c r="B617" s="435" t="str">
        <f>Sheet2!B122</f>
        <v xml:space="preserve">Under rules of civil procedures for example, the enterprise needs to be able to reasonably expedite the discovery of specific data of which it has "possession, custody, or control." This can become problematic if data is in the cloud.  </v>
      </c>
      <c r="C617" s="394"/>
      <c r="D617" s="394"/>
      <c r="E617" s="394"/>
      <c r="F617" s="394"/>
      <c r="G617" s="394"/>
      <c r="H617" s="394"/>
      <c r="I617" s="394"/>
      <c r="J617" s="436"/>
    </row>
    <row r="618" spans="1:10">
      <c r="A618" s="79"/>
      <c r="B618" s="42" t="s">
        <v>44</v>
      </c>
      <c r="C618" s="39"/>
      <c r="D618" s="39"/>
      <c r="E618" s="39"/>
      <c r="F618" s="39"/>
      <c r="G618" s="39"/>
      <c r="H618" s="39"/>
      <c r="I618" s="39"/>
      <c r="J618" s="40"/>
    </row>
    <row r="619" spans="1:10" ht="51" customHeight="1">
      <c r="A619" s="79"/>
      <c r="B619" s="437" t="str">
        <f>Sheet2!D122</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C619" s="438"/>
      <c r="D619" s="438"/>
      <c r="E619" s="438"/>
      <c r="F619" s="438"/>
      <c r="G619" s="438"/>
      <c r="H619" s="438"/>
      <c r="I619" s="438"/>
      <c r="J619" s="439"/>
    </row>
    <row r="620" spans="1:10">
      <c r="A620" s="79"/>
      <c r="B620" s="27"/>
      <c r="C620" s="27"/>
      <c r="D620" s="27"/>
      <c r="E620" s="27"/>
      <c r="F620" s="27"/>
      <c r="G620" s="27"/>
      <c r="H620" s="27"/>
      <c r="I620" s="27"/>
      <c r="J620" s="27"/>
    </row>
    <row r="621" spans="1:10" ht="21.75" customHeight="1">
      <c r="A621" s="79"/>
      <c r="B621" s="632" t="s">
        <v>234</v>
      </c>
      <c r="C621" s="633"/>
      <c r="D621" s="633"/>
      <c r="E621" s="633"/>
      <c r="F621" s="633"/>
      <c r="G621" s="633"/>
      <c r="H621" s="633"/>
      <c r="I621" s="633"/>
      <c r="J621" s="550" t="str">
        <f>E518</f>
        <v>Green</v>
      </c>
    </row>
    <row r="622" spans="1:10">
      <c r="A622" s="79"/>
      <c r="B622" s="38"/>
      <c r="C622" s="39"/>
      <c r="D622" s="39"/>
      <c r="E622" s="39"/>
      <c r="F622" s="39"/>
      <c r="G622" s="39"/>
      <c r="H622" s="39"/>
      <c r="I622" s="39"/>
      <c r="J622" s="40"/>
    </row>
    <row r="623" spans="1:10" ht="15">
      <c r="A623" s="79"/>
      <c r="B623" s="550" t="str">
        <f>'6. Module 1 Readiness'!L33</f>
        <v>Green</v>
      </c>
      <c r="C623" s="41" t="s">
        <v>417</v>
      </c>
      <c r="D623" s="39"/>
      <c r="E623" s="39"/>
      <c r="F623" s="39"/>
      <c r="G623" s="39"/>
      <c r="H623" s="39"/>
      <c r="I623" s="39"/>
      <c r="J623" s="40"/>
    </row>
    <row r="624" spans="1:10">
      <c r="A624" s="79"/>
      <c r="B624" s="42" t="s">
        <v>43</v>
      </c>
      <c r="C624" s="39"/>
      <c r="D624" s="39"/>
      <c r="E624" s="39"/>
      <c r="F624" s="39"/>
      <c r="G624" s="39"/>
      <c r="H624" s="39"/>
      <c r="I624" s="39"/>
      <c r="J624" s="40"/>
    </row>
    <row r="625" spans="1:10" ht="43.5" customHeight="1">
      <c r="A625" s="79"/>
      <c r="B625" s="435" t="str">
        <f>Sheet2!B125</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C625" s="394"/>
      <c r="D625" s="394"/>
      <c r="E625" s="394"/>
      <c r="F625" s="394"/>
      <c r="G625" s="394"/>
      <c r="H625" s="394"/>
      <c r="I625" s="394"/>
      <c r="J625" s="436"/>
    </row>
    <row r="626" spans="1:10">
      <c r="A626" s="79"/>
      <c r="B626" s="42" t="s">
        <v>44</v>
      </c>
      <c r="C626" s="39"/>
      <c r="D626" s="39"/>
      <c r="E626" s="39"/>
      <c r="F626" s="39"/>
      <c r="G626" s="39"/>
      <c r="H626" s="39"/>
      <c r="I626" s="39"/>
      <c r="J626" s="40"/>
    </row>
    <row r="627" spans="1:10" ht="54.75" customHeight="1">
      <c r="A627" s="79"/>
      <c r="B627" s="435" t="str">
        <f>Sheet2!D125</f>
        <v xml:space="preserve">• Establish availability and restore time requirements based on a minimum requirement of the current service provisioning. 
• Be sure to consider if the service is currently over-provisioned. This is why you should focus on minimum requirements. </v>
      </c>
      <c r="C627" s="394"/>
      <c r="D627" s="394"/>
      <c r="E627" s="394"/>
      <c r="F627" s="394"/>
      <c r="G627" s="394"/>
      <c r="H627" s="394"/>
      <c r="I627" s="394"/>
      <c r="J627" s="436"/>
    </row>
    <row r="628" spans="1:10">
      <c r="A628" s="79"/>
      <c r="B628" s="38"/>
      <c r="C628" s="39"/>
      <c r="D628" s="39"/>
      <c r="E628" s="39"/>
      <c r="F628" s="39"/>
      <c r="G628" s="39"/>
      <c r="H628" s="39"/>
      <c r="I628" s="39"/>
      <c r="J628" s="40"/>
    </row>
    <row r="629" spans="1:10" ht="15">
      <c r="A629" s="79"/>
      <c r="B629" s="550" t="str">
        <f>'6. Module 1 Readiness'!L34</f>
        <v>Yellow</v>
      </c>
      <c r="C629" s="41" t="s">
        <v>181</v>
      </c>
      <c r="D629" s="39"/>
      <c r="E629" s="39"/>
      <c r="F629" s="39"/>
      <c r="G629" s="39"/>
      <c r="H629" s="39"/>
      <c r="I629" s="39"/>
      <c r="J629" s="40"/>
    </row>
    <row r="630" spans="1:10">
      <c r="A630" s="79"/>
      <c r="B630" s="42" t="s">
        <v>43</v>
      </c>
      <c r="C630" s="39"/>
      <c r="D630" s="39"/>
      <c r="E630" s="39"/>
      <c r="F630" s="39"/>
      <c r="G630" s="39"/>
      <c r="H630" s="39"/>
      <c r="I630" s="39"/>
      <c r="J630" s="40"/>
    </row>
    <row r="631" spans="1:10" ht="52.5" customHeight="1">
      <c r="A631" s="79"/>
      <c r="B631" s="435" t="str">
        <f>Sheet2!B126</f>
        <v xml:space="preserve">If IT is to be a service broker, it must have policies and procedures to be a service intermediary between the CSP and the consumer of the service. An external CSP SLA that only quotes an uptime figure and compensatory credits is useless to the consumer when the service goes away. </v>
      </c>
      <c r="C631" s="394"/>
      <c r="D631" s="394"/>
      <c r="E631" s="394"/>
      <c r="F631" s="394"/>
      <c r="G631" s="394"/>
      <c r="H631" s="394"/>
      <c r="I631" s="394"/>
      <c r="J631" s="436"/>
    </row>
    <row r="632" spans="1:10">
      <c r="A632" s="79"/>
      <c r="B632" s="42" t="s">
        <v>44</v>
      </c>
      <c r="C632" s="39"/>
      <c r="D632" s="39"/>
      <c r="E632" s="39"/>
      <c r="F632" s="39"/>
      <c r="G632" s="39"/>
      <c r="H632" s="39"/>
      <c r="I632" s="39"/>
      <c r="J632" s="40"/>
    </row>
    <row r="633" spans="1:10" ht="57.75" customHeight="1">
      <c r="A633" s="79"/>
      <c r="B633" s="435" t="str">
        <f>Sheet2!D126</f>
        <v>• Ascertain the role that internal IT will play in service delivery (for example, network speed and availability).
• Document service plans, if not full SLAs, that specify how the service will be monitored and who will handle communication and remediation in case of a problem.</v>
      </c>
      <c r="C633" s="394"/>
      <c r="D633" s="394"/>
      <c r="E633" s="394"/>
      <c r="F633" s="394"/>
      <c r="G633" s="394"/>
      <c r="H633" s="394"/>
      <c r="I633" s="394"/>
      <c r="J633" s="436"/>
    </row>
    <row r="634" spans="1:10">
      <c r="A634" s="79"/>
      <c r="B634" s="38"/>
      <c r="C634" s="39"/>
      <c r="D634" s="39"/>
      <c r="E634" s="39"/>
      <c r="F634" s="39"/>
      <c r="G634" s="39"/>
      <c r="H634" s="39"/>
      <c r="I634" s="39"/>
      <c r="J634" s="40"/>
    </row>
    <row r="635" spans="1:10" ht="15">
      <c r="A635" s="79"/>
      <c r="B635" s="550" t="str">
        <f>'6. Module 1 Readiness'!L35</f>
        <v>Green</v>
      </c>
      <c r="C635" s="41" t="s">
        <v>418</v>
      </c>
      <c r="D635" s="39"/>
      <c r="E635" s="39"/>
      <c r="F635" s="39"/>
      <c r="G635" s="39"/>
      <c r="H635" s="39"/>
      <c r="I635" s="39"/>
      <c r="J635" s="40"/>
    </row>
    <row r="636" spans="1:10">
      <c r="A636" s="79"/>
      <c r="B636" s="42" t="s">
        <v>43</v>
      </c>
      <c r="C636" s="39"/>
      <c r="D636" s="39"/>
      <c r="E636" s="39"/>
      <c r="F636" s="39"/>
      <c r="G636" s="39"/>
      <c r="H636" s="39"/>
      <c r="I636" s="39"/>
      <c r="J636" s="40"/>
    </row>
    <row r="637" spans="1:10" ht="32.25" customHeight="1">
      <c r="A637" s="79"/>
      <c r="B637" s="435" t="str">
        <f>Sheet2!B127</f>
        <v xml:space="preserve">In the case of high value/high criticality data, performance requirements are likely to be more stringent. </v>
      </c>
      <c r="C637" s="394"/>
      <c r="D637" s="394"/>
      <c r="E637" s="394"/>
      <c r="F637" s="394"/>
      <c r="G637" s="394"/>
      <c r="H637" s="394"/>
      <c r="I637" s="394"/>
      <c r="J637" s="436"/>
    </row>
    <row r="638" spans="1:10">
      <c r="A638" s="79"/>
      <c r="B638" s="42" t="s">
        <v>44</v>
      </c>
      <c r="C638" s="39"/>
      <c r="D638" s="39"/>
      <c r="E638" s="39"/>
      <c r="F638" s="39"/>
      <c r="G638" s="39"/>
      <c r="H638" s="39"/>
      <c r="I638" s="39"/>
      <c r="J638" s="40"/>
    </row>
    <row r="639" spans="1:10" ht="57" customHeight="1">
      <c r="A639" s="79"/>
      <c r="B639" s="435" t="str">
        <f>Sheet2!D127</f>
        <v xml:space="preserve">•  Do not even consider moving to the cloud any service that has stringent performance requirements and potential catastrophic results if performance requirements are not met (example, payroll processing does not execute so nobody gets paid). </v>
      </c>
      <c r="C639" s="394"/>
      <c r="D639" s="394"/>
      <c r="E639" s="394"/>
      <c r="F639" s="394"/>
      <c r="G639" s="394"/>
      <c r="H639" s="394"/>
      <c r="I639" s="394"/>
      <c r="J639" s="436"/>
    </row>
    <row r="640" spans="1:10">
      <c r="A640" s="79"/>
      <c r="B640" s="38"/>
      <c r="C640" s="39"/>
      <c r="D640" s="39"/>
      <c r="E640" s="39"/>
      <c r="F640" s="39"/>
      <c r="G640" s="39"/>
      <c r="H640" s="39"/>
      <c r="I640" s="39"/>
      <c r="J640" s="40"/>
    </row>
    <row r="641" spans="1:10" ht="15">
      <c r="A641" s="79"/>
      <c r="B641" s="550" t="str">
        <f>'6. Module 1 Readiness'!L36</f>
        <v/>
      </c>
      <c r="C641" s="41" t="s">
        <v>419</v>
      </c>
      <c r="D641" s="39"/>
      <c r="E641" s="39"/>
      <c r="F641" s="39"/>
      <c r="G641" s="39"/>
      <c r="H641" s="39"/>
      <c r="I641" s="39"/>
      <c r="J641" s="40"/>
    </row>
    <row r="642" spans="1:10">
      <c r="A642" s="79"/>
      <c r="B642" s="42" t="s">
        <v>43</v>
      </c>
      <c r="C642" s="39"/>
      <c r="D642" s="39"/>
      <c r="E642" s="39"/>
      <c r="F642" s="39"/>
      <c r="G642" s="39"/>
      <c r="H642" s="39"/>
      <c r="I642" s="39"/>
      <c r="J642" s="40"/>
    </row>
    <row r="643" spans="1:10" ht="33" customHeight="1">
      <c r="A643" s="79"/>
      <c r="B643" s="435" t="str">
        <f>Sheet2!B128</f>
        <v>N/A</v>
      </c>
      <c r="C643" s="394"/>
      <c r="D643" s="394"/>
      <c r="E643" s="394"/>
      <c r="F643" s="394"/>
      <c r="G643" s="394"/>
      <c r="H643" s="394"/>
      <c r="I643" s="394"/>
      <c r="J643" s="436"/>
    </row>
    <row r="644" spans="1:10">
      <c r="A644" s="79"/>
      <c r="B644" s="42" t="s">
        <v>44</v>
      </c>
      <c r="C644" s="39"/>
      <c r="D644" s="39"/>
      <c r="E644" s="39"/>
      <c r="F644" s="39"/>
      <c r="G644" s="39"/>
      <c r="H644" s="39"/>
      <c r="I644" s="39"/>
      <c r="J644" s="40"/>
    </row>
    <row r="645" spans="1:10" ht="30" customHeight="1">
      <c r="A645" s="79"/>
      <c r="B645" s="437" t="str">
        <f>Sheet2!D128</f>
        <v>N/A</v>
      </c>
      <c r="C645" s="438"/>
      <c r="D645" s="438"/>
      <c r="E645" s="438"/>
      <c r="F645" s="438"/>
      <c r="G645" s="438"/>
      <c r="H645" s="438"/>
      <c r="I645" s="438"/>
      <c r="J645" s="439"/>
    </row>
    <row r="646" spans="1:10">
      <c r="A646" s="79"/>
      <c r="B646" s="27"/>
      <c r="C646" s="27"/>
      <c r="D646" s="27"/>
      <c r="E646" s="27"/>
      <c r="F646" s="27"/>
      <c r="G646" s="27"/>
      <c r="H646" s="27"/>
      <c r="I646" s="27"/>
      <c r="J646" s="27"/>
    </row>
    <row r="647" spans="1:10" ht="21.75" customHeight="1">
      <c r="A647" s="79"/>
      <c r="B647" s="634" t="s">
        <v>27</v>
      </c>
      <c r="C647" s="633"/>
      <c r="D647" s="633"/>
      <c r="E647" s="633"/>
      <c r="F647" s="633"/>
      <c r="G647" s="633"/>
      <c r="H647" s="633"/>
      <c r="I647" s="633"/>
      <c r="J647" s="550" t="str">
        <f>E520</f>
        <v>Green</v>
      </c>
    </row>
    <row r="648" spans="1:10">
      <c r="A648" s="79"/>
      <c r="B648" s="38"/>
      <c r="C648" s="39"/>
      <c r="D648" s="39"/>
      <c r="E648" s="39"/>
      <c r="F648" s="39"/>
      <c r="G648" s="39"/>
      <c r="H648" s="39"/>
      <c r="I648" s="39"/>
      <c r="J648" s="40"/>
    </row>
    <row r="649" spans="1:10" ht="15">
      <c r="A649" s="79"/>
      <c r="B649" s="550" t="str">
        <f>'6. Module 1 Readiness'!L39</f>
        <v>Green</v>
      </c>
      <c r="C649" s="41" t="s">
        <v>420</v>
      </c>
      <c r="D649" s="39"/>
      <c r="E649" s="39"/>
      <c r="F649" s="39"/>
      <c r="G649" s="39"/>
      <c r="H649" s="39"/>
      <c r="I649" s="39"/>
      <c r="J649" s="40"/>
    </row>
    <row r="650" spans="1:10">
      <c r="A650" s="79"/>
      <c r="B650" s="42" t="s">
        <v>43</v>
      </c>
      <c r="C650" s="39"/>
      <c r="D650" s="39"/>
      <c r="E650" s="39"/>
      <c r="F650" s="39"/>
      <c r="G650" s="39"/>
      <c r="H650" s="39"/>
      <c r="I650" s="39"/>
      <c r="J650" s="40"/>
    </row>
    <row r="651" spans="1:10" ht="32.25" customHeight="1">
      <c r="A651" s="79"/>
      <c r="B651" s="435" t="str">
        <f>Sheet2!B131</f>
        <v>If integration is a key requirement, proceed with caution. Is there already an application integration strategy in place?</v>
      </c>
      <c r="C651" s="394"/>
      <c r="D651" s="394"/>
      <c r="E651" s="394"/>
      <c r="F651" s="394"/>
      <c r="G651" s="394"/>
      <c r="H651" s="394"/>
      <c r="I651" s="394"/>
      <c r="J651" s="436"/>
    </row>
    <row r="652" spans="1:10">
      <c r="A652" s="79"/>
      <c r="B652" s="42" t="s">
        <v>44</v>
      </c>
      <c r="C652" s="39"/>
      <c r="D652" s="39"/>
      <c r="E652" s="39"/>
      <c r="F652" s="39"/>
      <c r="G652" s="39"/>
      <c r="H652" s="39"/>
      <c r="I652" s="39"/>
      <c r="J652" s="40"/>
    </row>
    <row r="653" spans="1:10" ht="56.25" customHeight="1">
      <c r="A653" s="79"/>
      <c r="B653" s="435" t="str">
        <f>Sheet2!D131</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C653" s="394"/>
      <c r="D653" s="394"/>
      <c r="E653" s="394"/>
      <c r="F653" s="394"/>
      <c r="G653" s="394"/>
      <c r="H653" s="394"/>
      <c r="I653" s="394"/>
      <c r="J653" s="436"/>
    </row>
    <row r="654" spans="1:10">
      <c r="A654" s="79"/>
      <c r="B654" s="38"/>
      <c r="C654" s="39"/>
      <c r="D654" s="39"/>
      <c r="E654" s="39"/>
      <c r="F654" s="39"/>
      <c r="G654" s="39"/>
      <c r="H654" s="39"/>
      <c r="I654" s="39"/>
      <c r="J654" s="40"/>
    </row>
    <row r="655" spans="1:10" ht="15">
      <c r="A655" s="79"/>
      <c r="B655" s="550" t="str">
        <f>'6. Module 1 Readiness'!L40</f>
        <v>Green</v>
      </c>
      <c r="C655" s="41" t="s">
        <v>421</v>
      </c>
      <c r="D655" s="39"/>
      <c r="E655" s="39"/>
      <c r="F655" s="39"/>
      <c r="G655" s="39"/>
      <c r="H655" s="39"/>
      <c r="I655" s="39"/>
      <c r="J655" s="40"/>
    </row>
    <row r="656" spans="1:10">
      <c r="A656" s="79"/>
      <c r="B656" s="42" t="s">
        <v>43</v>
      </c>
      <c r="C656" s="39"/>
      <c r="D656" s="39"/>
      <c r="E656" s="39"/>
      <c r="F656" s="39"/>
      <c r="G656" s="39"/>
      <c r="H656" s="39"/>
      <c r="I656" s="39"/>
      <c r="J656" s="40"/>
    </row>
    <row r="657" spans="1:10" ht="42" customHeight="1">
      <c r="A657" s="79"/>
      <c r="B657" s="435" t="str">
        <f>Sheet2!B132</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C657" s="394"/>
      <c r="D657" s="394"/>
      <c r="E657" s="394"/>
      <c r="F657" s="394"/>
      <c r="G657" s="394"/>
      <c r="H657" s="394"/>
      <c r="I657" s="394"/>
      <c r="J657" s="436"/>
    </row>
    <row r="658" spans="1:10">
      <c r="A658" s="79"/>
      <c r="B658" s="42" t="s">
        <v>44</v>
      </c>
      <c r="C658" s="39"/>
      <c r="D658" s="39"/>
      <c r="E658" s="39"/>
      <c r="F658" s="39"/>
      <c r="G658" s="39"/>
      <c r="H658" s="39"/>
      <c r="I658" s="39"/>
      <c r="J658" s="40"/>
    </row>
    <row r="659" spans="1:10" ht="60.75" customHeight="1">
      <c r="A659" s="79"/>
      <c r="B659" s="435" t="str">
        <f>Sheet2!D132</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C659" s="394"/>
      <c r="D659" s="394"/>
      <c r="E659" s="394"/>
      <c r="F659" s="394"/>
      <c r="G659" s="394"/>
      <c r="H659" s="394"/>
      <c r="I659" s="394"/>
      <c r="J659" s="436"/>
    </row>
    <row r="660" spans="1:10">
      <c r="A660" s="79"/>
      <c r="B660" s="38"/>
      <c r="C660" s="39"/>
      <c r="D660" s="39"/>
      <c r="E660" s="39"/>
      <c r="F660" s="39"/>
      <c r="G660" s="39"/>
      <c r="H660" s="39"/>
      <c r="I660" s="39"/>
      <c r="J660" s="40"/>
    </row>
    <row r="661" spans="1:10" ht="15">
      <c r="A661" s="79"/>
      <c r="B661" s="550" t="str">
        <f>'6. Module 1 Readiness'!L41</f>
        <v>Green</v>
      </c>
      <c r="C661" s="41" t="s">
        <v>422</v>
      </c>
      <c r="D661" s="39"/>
      <c r="E661" s="39"/>
      <c r="F661" s="39"/>
      <c r="G661" s="39"/>
      <c r="H661" s="39"/>
      <c r="I661" s="39"/>
      <c r="J661" s="40"/>
    </row>
    <row r="662" spans="1:10">
      <c r="A662" s="79"/>
      <c r="B662" s="42" t="s">
        <v>43</v>
      </c>
      <c r="C662" s="39"/>
      <c r="D662" s="39"/>
      <c r="E662" s="39"/>
      <c r="F662" s="39"/>
      <c r="G662" s="39"/>
      <c r="H662" s="39"/>
      <c r="I662" s="39"/>
      <c r="J662" s="40"/>
    </row>
    <row r="663" spans="1:10" ht="30" customHeight="1">
      <c r="A663" s="79"/>
      <c r="B663" s="435" t="str">
        <f>Sheet2!B133</f>
        <v xml:space="preserve">Integration can be greatly enhanced if two applications speak the same language and adhere to standard APIs. Heavily customized apps written with legacy languages require specialized work for integration. </v>
      </c>
      <c r="C663" s="394"/>
      <c r="D663" s="394"/>
      <c r="E663" s="394"/>
      <c r="F663" s="394"/>
      <c r="G663" s="394"/>
      <c r="H663" s="394"/>
      <c r="I663" s="394"/>
      <c r="J663" s="436"/>
    </row>
    <row r="664" spans="1:10">
      <c r="A664" s="79"/>
      <c r="B664" s="42" t="s">
        <v>44</v>
      </c>
      <c r="C664" s="39"/>
      <c r="D664" s="39"/>
      <c r="E664" s="39"/>
      <c r="F664" s="39"/>
      <c r="G664" s="39"/>
      <c r="H664" s="39"/>
      <c r="I664" s="39"/>
      <c r="J664" s="40"/>
    </row>
    <row r="665" spans="1:10" ht="21" customHeight="1">
      <c r="A665" s="79"/>
      <c r="B665" s="435" t="str">
        <f>Sheet2!D133</f>
        <v>• If integration is required, readiness is high.</v>
      </c>
      <c r="C665" s="394"/>
      <c r="D665" s="394"/>
      <c r="E665" s="394"/>
      <c r="F665" s="394"/>
      <c r="G665" s="394"/>
      <c r="H665" s="394"/>
      <c r="I665" s="394"/>
      <c r="J665" s="436"/>
    </row>
    <row r="666" spans="1:10">
      <c r="A666" s="79"/>
      <c r="B666" s="38"/>
      <c r="C666" s="39"/>
      <c r="D666" s="39"/>
      <c r="E666" s="39"/>
      <c r="F666" s="39"/>
      <c r="G666" s="39"/>
      <c r="H666" s="39"/>
      <c r="I666" s="39"/>
      <c r="J666" s="40"/>
    </row>
    <row r="667" spans="1:10" ht="15">
      <c r="A667" s="79"/>
      <c r="B667" s="550" t="str">
        <f>'6. Module 1 Readiness'!L42</f>
        <v>Red</v>
      </c>
      <c r="C667" s="41" t="s">
        <v>423</v>
      </c>
      <c r="D667" s="39"/>
      <c r="E667" s="39"/>
      <c r="F667" s="39"/>
      <c r="G667" s="39"/>
      <c r="H667" s="39"/>
      <c r="I667" s="39"/>
      <c r="J667" s="40"/>
    </row>
    <row r="668" spans="1:10">
      <c r="A668" s="79"/>
      <c r="B668" s="42" t="s">
        <v>43</v>
      </c>
      <c r="C668" s="39"/>
      <c r="D668" s="39"/>
      <c r="E668" s="39"/>
      <c r="F668" s="39"/>
      <c r="G668" s="39"/>
      <c r="H668" s="39"/>
      <c r="I668" s="39"/>
      <c r="J668" s="40"/>
    </row>
    <row r="669" spans="1:10" ht="30.75" customHeight="1">
      <c r="A669" s="79"/>
      <c r="B669" s="435" t="str">
        <f>Sheet2!B134</f>
        <v xml:space="preserve">The biggest concern with complex, highly customized integration and interdependency schemes is that they will “break” if moved to a cloud. </v>
      </c>
      <c r="C669" s="394"/>
      <c r="D669" s="394"/>
      <c r="E669" s="394"/>
      <c r="F669" s="394"/>
      <c r="G669" s="394"/>
      <c r="H669" s="394"/>
      <c r="I669" s="394"/>
      <c r="J669" s="436"/>
    </row>
    <row r="670" spans="1:10">
      <c r="A670" s="79"/>
      <c r="B670" s="42" t="s">
        <v>44</v>
      </c>
      <c r="C670" s="39"/>
      <c r="D670" s="39"/>
      <c r="E670" s="39"/>
      <c r="F670" s="39"/>
      <c r="G670" s="39"/>
      <c r="H670" s="39"/>
      <c r="I670" s="39"/>
      <c r="J670" s="40"/>
    </row>
    <row r="671" spans="1:10" ht="99.75" customHeight="1">
      <c r="A671" s="79"/>
      <c r="B671" s="435" t="str">
        <f>Sheet2!D134</f>
        <v xml:space="preserve">• Do not move this service to the cloud as its interdependencies and integration points need to be clearly documented and understood. 
• Consider replacement rather than re-hosting to cloud. In the case of a legacy beast, it will make more sense to look at moving to a new application for this service. The requirements for the new application could move to standardized APIs and middleware. 
• A SaaS option could be considered (as well as a PaaS built solution), but careful consideration of business criticality must be in play if SaaS is considered. </v>
      </c>
      <c r="C671" s="394"/>
      <c r="D671" s="394"/>
      <c r="E671" s="394"/>
      <c r="F671" s="394"/>
      <c r="G671" s="394"/>
      <c r="H671" s="394"/>
      <c r="I671" s="394"/>
      <c r="J671" s="436"/>
    </row>
    <row r="672" spans="1:10">
      <c r="A672" s="79"/>
      <c r="B672" s="38"/>
      <c r="C672" s="39"/>
      <c r="D672" s="39"/>
      <c r="E672" s="39"/>
      <c r="F672" s="39"/>
      <c r="G672" s="39"/>
      <c r="H672" s="39"/>
      <c r="I672" s="39"/>
      <c r="J672" s="40"/>
    </row>
    <row r="673" spans="1:10" ht="15">
      <c r="A673" s="79"/>
      <c r="B673" s="550" t="str">
        <f>'6. Module 1 Readiness'!L43</f>
        <v>Green</v>
      </c>
      <c r="C673" s="41" t="s">
        <v>424</v>
      </c>
      <c r="D673" s="39"/>
      <c r="E673" s="39"/>
      <c r="F673" s="39"/>
      <c r="G673" s="39"/>
      <c r="H673" s="39"/>
      <c r="I673" s="39"/>
      <c r="J673" s="40"/>
    </row>
    <row r="674" spans="1:10">
      <c r="A674" s="79"/>
      <c r="B674" s="42" t="s">
        <v>43</v>
      </c>
      <c r="C674" s="39"/>
      <c r="D674" s="39"/>
      <c r="E674" s="39"/>
      <c r="F674" s="39"/>
      <c r="G674" s="39"/>
      <c r="H674" s="39"/>
      <c r="I674" s="39"/>
      <c r="J674" s="40"/>
    </row>
    <row r="675" spans="1:10" ht="33" customHeight="1">
      <c r="A675" s="79"/>
      <c r="B675" s="435" t="str">
        <f>Sheet2!B135</f>
        <v xml:space="preserve">If this application does not require integration with shared data sources, it presents lower challenges as a cloud candidate. </v>
      </c>
      <c r="C675" s="394"/>
      <c r="D675" s="394"/>
      <c r="E675" s="394"/>
      <c r="F675" s="394"/>
      <c r="G675" s="394"/>
      <c r="H675" s="394"/>
      <c r="I675" s="394"/>
      <c r="J675" s="436"/>
    </row>
    <row r="676" spans="1:10">
      <c r="A676" s="79"/>
      <c r="B676" s="42" t="s">
        <v>44</v>
      </c>
      <c r="C676" s="39"/>
      <c r="D676" s="39"/>
      <c r="E676" s="39"/>
      <c r="F676" s="39"/>
      <c r="G676" s="39"/>
      <c r="H676" s="39"/>
      <c r="I676" s="39"/>
      <c r="J676" s="40"/>
    </row>
    <row r="677" spans="1:10" ht="98.25" customHeight="1">
      <c r="A677" s="79"/>
      <c r="B677" s="437" t="str">
        <f>Sheet2!D135</f>
        <v xml:space="preserve">• Data integration may not be a requirement for this application; however, you should examine the potential for integration as a business enabler. 
• Is it possible that data integration will be valued in the future? Start planning now. </v>
      </c>
      <c r="C677" s="438"/>
      <c r="D677" s="438"/>
      <c r="E677" s="438"/>
      <c r="F677" s="438"/>
      <c r="G677" s="438"/>
      <c r="H677" s="438"/>
      <c r="I677" s="438"/>
      <c r="J677" s="439"/>
    </row>
    <row r="678" spans="1:10">
      <c r="A678" s="79"/>
      <c r="B678" s="27"/>
      <c r="C678" s="27"/>
      <c r="D678" s="27"/>
      <c r="E678" s="27"/>
      <c r="F678" s="27"/>
      <c r="G678" s="27"/>
      <c r="H678" s="27"/>
      <c r="I678" s="27"/>
      <c r="J678" s="27"/>
    </row>
    <row r="679" spans="1:10" ht="21.75" customHeight="1">
      <c r="A679" s="79"/>
      <c r="B679" s="634" t="s">
        <v>235</v>
      </c>
      <c r="C679" s="633"/>
      <c r="D679" s="633"/>
      <c r="E679" s="633"/>
      <c r="F679" s="633"/>
      <c r="G679" s="633"/>
      <c r="H679" s="633"/>
      <c r="I679" s="633"/>
      <c r="J679" s="550" t="str">
        <f>E522</f>
        <v>Green</v>
      </c>
    </row>
    <row r="680" spans="1:10">
      <c r="A680" s="79"/>
      <c r="B680" s="38"/>
      <c r="C680" s="39"/>
      <c r="D680" s="39"/>
      <c r="E680" s="39"/>
      <c r="F680" s="39"/>
      <c r="G680" s="39"/>
      <c r="H680" s="39"/>
      <c r="I680" s="39"/>
      <c r="J680" s="40"/>
    </row>
    <row r="681" spans="1:10" ht="15">
      <c r="A681" s="79"/>
      <c r="B681" s="550" t="str">
        <f>'6. Module 1 Readiness'!L46</f>
        <v>Green</v>
      </c>
      <c r="C681" s="41" t="s">
        <v>425</v>
      </c>
      <c r="D681" s="39"/>
      <c r="E681" s="39"/>
      <c r="F681" s="39"/>
      <c r="G681" s="39"/>
      <c r="H681" s="39"/>
      <c r="I681" s="39"/>
      <c r="J681" s="40"/>
    </row>
    <row r="682" spans="1:10">
      <c r="A682" s="79"/>
      <c r="B682" s="42" t="s">
        <v>43</v>
      </c>
      <c r="C682" s="39"/>
      <c r="D682" s="39"/>
      <c r="E682" s="39"/>
      <c r="F682" s="39"/>
      <c r="G682" s="39"/>
      <c r="H682" s="39"/>
      <c r="I682" s="39"/>
      <c r="J682" s="40"/>
    </row>
    <row r="683" spans="1:10" ht="19.5" customHeight="1">
      <c r="A683" s="79"/>
      <c r="B683" s="38" t="str">
        <f>Sheet2!B138</f>
        <v xml:space="preserve">Network latency and availability are critical links in the chain. </v>
      </c>
      <c r="C683" s="39"/>
      <c r="D683" s="39"/>
      <c r="E683" s="39"/>
      <c r="F683" s="39"/>
      <c r="G683" s="39"/>
      <c r="H683" s="39"/>
      <c r="I683" s="39"/>
      <c r="J683" s="40"/>
    </row>
    <row r="684" spans="1:10">
      <c r="A684" s="79"/>
      <c r="B684" s="42" t="s">
        <v>44</v>
      </c>
      <c r="C684" s="39"/>
      <c r="D684" s="39"/>
      <c r="E684" s="39"/>
      <c r="F684" s="39"/>
      <c r="G684" s="39"/>
      <c r="H684" s="39"/>
      <c r="I684" s="39"/>
      <c r="J684" s="40"/>
    </row>
    <row r="685" spans="1:10" ht="62.25" customHeight="1">
      <c r="A685" s="79"/>
      <c r="B685" s="435" t="str">
        <f>Sheet2!D138</f>
        <v xml:space="preserve">• Capacity but also redundancy are important considerations. Access at internet speeds may be acceptable but what if your network goes down or your telecom carrier has a service interruption?
• Consider redundant carriers as well as redundant infrastructure if the service is medium to high criticality. </v>
      </c>
      <c r="C685" s="394"/>
      <c r="D685" s="394"/>
      <c r="E685" s="394"/>
      <c r="F685" s="394"/>
      <c r="G685" s="394"/>
      <c r="H685" s="394"/>
      <c r="I685" s="394"/>
      <c r="J685" s="436"/>
    </row>
    <row r="686" spans="1:10">
      <c r="A686" s="79"/>
      <c r="B686" s="38"/>
      <c r="C686" s="39"/>
      <c r="D686" s="39"/>
      <c r="E686" s="39"/>
      <c r="F686" s="39"/>
      <c r="G686" s="39"/>
      <c r="H686" s="39"/>
      <c r="I686" s="39"/>
      <c r="J686" s="40"/>
    </row>
    <row r="687" spans="1:10" ht="15">
      <c r="A687" s="79"/>
      <c r="B687" s="550" t="str">
        <f>'6. Module 1 Readiness'!L47</f>
        <v>Yellow</v>
      </c>
      <c r="C687" s="41" t="s">
        <v>426</v>
      </c>
      <c r="D687" s="39"/>
      <c r="E687" s="39"/>
      <c r="F687" s="39"/>
      <c r="G687" s="39"/>
      <c r="H687" s="39"/>
      <c r="I687" s="39"/>
      <c r="J687" s="40"/>
    </row>
    <row r="688" spans="1:10">
      <c r="A688" s="79"/>
      <c r="B688" s="42" t="s">
        <v>43</v>
      </c>
      <c r="C688" s="39"/>
      <c r="D688" s="39"/>
      <c r="E688" s="39"/>
      <c r="F688" s="39"/>
      <c r="G688" s="39"/>
      <c r="H688" s="39"/>
      <c r="I688" s="39"/>
      <c r="J688" s="40"/>
    </row>
    <row r="689" spans="1:10" ht="29.25" customHeight="1">
      <c r="A689" s="79"/>
      <c r="B689" s="435" t="str">
        <f>Sheet2!B139</f>
        <v xml:space="preserve">Clear understanding of storage provisioning requirements for performance and availability will be critical to building internal clouds and evaluating costs of external CSPs. </v>
      </c>
      <c r="C689" s="394"/>
      <c r="D689" s="394"/>
      <c r="E689" s="394"/>
      <c r="F689" s="394"/>
      <c r="G689" s="394"/>
      <c r="H689" s="394"/>
      <c r="I689" s="394"/>
      <c r="J689" s="436"/>
    </row>
    <row r="690" spans="1:10">
      <c r="A690" s="79"/>
      <c r="B690" s="42" t="s">
        <v>44</v>
      </c>
      <c r="C690" s="39"/>
      <c r="D690" s="39"/>
      <c r="E690" s="39"/>
      <c r="F690" s="39"/>
      <c r="G690" s="39"/>
      <c r="H690" s="39"/>
      <c r="I690" s="39"/>
      <c r="J690" s="40"/>
    </row>
    <row r="691" spans="1:10" ht="47.25" customHeight="1">
      <c r="A691" s="79"/>
      <c r="B691" s="435" t="str">
        <f>Sheet2!D139</f>
        <v xml:space="preserve">• Avoid moving this service to the cloud until the storage requirements are fully analyzed and understood. </v>
      </c>
      <c r="C691" s="394"/>
      <c r="D691" s="394"/>
      <c r="E691" s="394"/>
      <c r="F691" s="394"/>
      <c r="G691" s="394"/>
      <c r="H691" s="394"/>
      <c r="I691" s="394"/>
      <c r="J691" s="436"/>
    </row>
    <row r="692" spans="1:10">
      <c r="A692" s="79"/>
      <c r="B692" s="38"/>
      <c r="C692" s="39"/>
      <c r="D692" s="39"/>
      <c r="E692" s="39"/>
      <c r="F692" s="39"/>
      <c r="G692" s="39"/>
      <c r="H692" s="39"/>
      <c r="I692" s="39"/>
      <c r="J692" s="40"/>
    </row>
    <row r="693" spans="1:10" ht="15">
      <c r="A693" s="79"/>
      <c r="B693" s="550" t="str">
        <f>'6. Module 1 Readiness'!L48</f>
        <v>Green</v>
      </c>
      <c r="C693" s="41" t="s">
        <v>427</v>
      </c>
      <c r="D693" s="39"/>
      <c r="E693" s="39"/>
      <c r="F693" s="39"/>
      <c r="G693" s="39"/>
      <c r="H693" s="39"/>
      <c r="I693" s="39"/>
      <c r="J693" s="40"/>
    </row>
    <row r="694" spans="1:10">
      <c r="A694" s="79"/>
      <c r="B694" s="42" t="s">
        <v>43</v>
      </c>
      <c r="C694" s="39"/>
      <c r="D694" s="39"/>
      <c r="E694" s="39"/>
      <c r="F694" s="39"/>
      <c r="G694" s="39"/>
      <c r="H694" s="39"/>
      <c r="I694" s="39"/>
      <c r="J694" s="40"/>
    </row>
    <row r="695" spans="1:10" ht="30.75" customHeight="1">
      <c r="A695" s="79"/>
      <c r="B695" s="435" t="str">
        <f>Sheet2!B140</f>
        <v xml:space="preserve">Virtual abstraction is foundational to cloud. CPU, memory, and storage requirements need to be within the capacity bounds of virtual machines. </v>
      </c>
      <c r="C695" s="394"/>
      <c r="D695" s="394"/>
      <c r="E695" s="394"/>
      <c r="F695" s="394"/>
      <c r="G695" s="394"/>
      <c r="H695" s="394"/>
      <c r="I695" s="394"/>
      <c r="J695" s="436"/>
    </row>
    <row r="696" spans="1:10">
      <c r="A696" s="79"/>
      <c r="B696" s="42" t="s">
        <v>44</v>
      </c>
      <c r="C696" s="39"/>
      <c r="D696" s="39"/>
      <c r="E696" s="39"/>
      <c r="F696" s="39"/>
      <c r="G696" s="39"/>
      <c r="H696" s="39"/>
      <c r="I696" s="39"/>
      <c r="J696" s="40"/>
    </row>
    <row r="697" spans="1:10" ht="40.5" customHeight="1">
      <c r="A697" s="79"/>
      <c r="B697" s="435" t="str">
        <f>Sheet2!D140</f>
        <v>• Almost all x86 workloads can function in a virtual environment. It is a question of capacity. 
• If the workloads are CPU-intensive, the underlying hardware needs the capacity to host robust vCPU/vRAM virtual machines.</v>
      </c>
      <c r="C697" s="394"/>
      <c r="D697" s="394"/>
      <c r="E697" s="394"/>
      <c r="F697" s="394"/>
      <c r="G697" s="394"/>
      <c r="H697" s="394"/>
      <c r="I697" s="394"/>
      <c r="J697" s="436"/>
    </row>
    <row r="698" spans="1:10">
      <c r="A698" s="79"/>
      <c r="B698" s="38"/>
      <c r="C698" s="39"/>
      <c r="D698" s="39"/>
      <c r="E698" s="39"/>
      <c r="F698" s="39"/>
      <c r="G698" s="39"/>
      <c r="H698" s="39"/>
      <c r="I698" s="39"/>
      <c r="J698" s="40"/>
    </row>
    <row r="699" spans="1:10" ht="15">
      <c r="A699" s="79"/>
      <c r="B699" s="550" t="str">
        <f>'6. Module 1 Readiness'!L49</f>
        <v>Green</v>
      </c>
      <c r="C699" s="41" t="s">
        <v>428</v>
      </c>
      <c r="D699" s="39"/>
      <c r="E699" s="39"/>
      <c r="F699" s="39"/>
      <c r="G699" s="39"/>
      <c r="H699" s="39"/>
      <c r="I699" s="39"/>
      <c r="J699" s="40"/>
    </row>
    <row r="700" spans="1:10">
      <c r="A700" s="79"/>
      <c r="B700" s="42" t="s">
        <v>43</v>
      </c>
      <c r="C700" s="39"/>
      <c r="D700" s="39"/>
      <c r="E700" s="39"/>
      <c r="F700" s="39"/>
      <c r="G700" s="39"/>
      <c r="H700" s="39"/>
      <c r="I700" s="39"/>
      <c r="J700" s="40"/>
    </row>
    <row r="701" spans="1:10" ht="42.75" customHeight="1">
      <c r="A701" s="79"/>
      <c r="B701" s="435" t="str">
        <f>Sheet2!B141</f>
        <v xml:space="preserve">Specialized and proprietary components can be an impediment, or at least a complicating factor, for moving a service to the cloud. </v>
      </c>
      <c r="C701" s="394"/>
      <c r="D701" s="394"/>
      <c r="E701" s="394"/>
      <c r="F701" s="394"/>
      <c r="G701" s="394"/>
      <c r="H701" s="394"/>
      <c r="I701" s="394"/>
      <c r="J701" s="436"/>
    </row>
    <row r="702" spans="1:10">
      <c r="A702" s="79"/>
      <c r="B702" s="42" t="s">
        <v>44</v>
      </c>
      <c r="C702" s="39"/>
      <c r="D702" s="39"/>
      <c r="E702" s="39"/>
      <c r="F702" s="39"/>
      <c r="G702" s="39"/>
      <c r="H702" s="39"/>
      <c r="I702" s="39"/>
      <c r="J702" s="40"/>
    </row>
    <row r="703" spans="1:10" ht="68.25" customHeight="1">
      <c r="A703" s="79"/>
      <c r="B703" s="435" t="str">
        <f>Sheet2!D141</f>
        <v xml:space="preserve">• Selecting "disagree" for this statement indicates the workload is a lower risk for moving to a cloud platform such as private or public IaaS. </v>
      </c>
      <c r="C703" s="394"/>
      <c r="D703" s="394"/>
      <c r="E703" s="394"/>
      <c r="F703" s="394"/>
      <c r="G703" s="394"/>
      <c r="H703" s="394"/>
      <c r="I703" s="394"/>
      <c r="J703" s="436"/>
    </row>
    <row r="704" spans="1:10">
      <c r="A704" s="79"/>
      <c r="B704" s="38"/>
      <c r="C704" s="39"/>
      <c r="D704" s="39"/>
      <c r="E704" s="39"/>
      <c r="F704" s="39"/>
      <c r="G704" s="39"/>
      <c r="H704" s="39"/>
      <c r="I704" s="39"/>
      <c r="J704" s="40"/>
    </row>
    <row r="705" spans="1:10" ht="15">
      <c r="A705" s="79"/>
      <c r="B705" s="550" t="str">
        <f>'6. Module 1 Readiness'!L50</f>
        <v>Green</v>
      </c>
      <c r="C705" s="41" t="s">
        <v>429</v>
      </c>
      <c r="D705" s="39"/>
      <c r="E705" s="39"/>
      <c r="F705" s="39"/>
      <c r="G705" s="39"/>
      <c r="H705" s="39"/>
      <c r="I705" s="39"/>
      <c r="J705" s="40"/>
    </row>
    <row r="706" spans="1:10">
      <c r="A706" s="79"/>
      <c r="B706" s="42" t="s">
        <v>43</v>
      </c>
      <c r="C706" s="39"/>
      <c r="D706" s="39"/>
      <c r="E706" s="39"/>
      <c r="F706" s="39"/>
      <c r="G706" s="39"/>
      <c r="H706" s="39"/>
      <c r="I706" s="39"/>
      <c r="J706" s="40"/>
    </row>
    <row r="707" spans="1:10" ht="30.75" customHeight="1">
      <c r="A707" s="79"/>
      <c r="B707" s="435" t="str">
        <f>Sheet2!B142</f>
        <v xml:space="preserve">Portability is particularly valuable in multi-cloud and hybrid situations. Service can be moved to where resource costs are lowest and security/availability are good enough. </v>
      </c>
      <c r="C707" s="394"/>
      <c r="D707" s="394"/>
      <c r="E707" s="394"/>
      <c r="F707" s="394"/>
      <c r="G707" s="394"/>
      <c r="H707" s="394"/>
      <c r="I707" s="394"/>
      <c r="J707" s="436"/>
    </row>
    <row r="708" spans="1:10">
      <c r="A708" s="79"/>
      <c r="B708" s="42" t="s">
        <v>44</v>
      </c>
      <c r="C708" s="39"/>
      <c r="D708" s="39"/>
      <c r="E708" s="39"/>
      <c r="F708" s="39"/>
      <c r="G708" s="39"/>
      <c r="H708" s="39"/>
      <c r="I708" s="39"/>
      <c r="J708" s="40"/>
    </row>
    <row r="709" spans="1:10" ht="48" customHeight="1">
      <c r="A709" s="79"/>
      <c r="B709" s="437" t="str">
        <f>Sheet2!D142</f>
        <v xml:space="preserve">• Best case is where the application and all its dependencies are developed in a virtualized environment and can be bundled up for moves.
• Be sure to map all dependencies to ensure a component does not get left behind in a move. </v>
      </c>
      <c r="C709" s="438"/>
      <c r="D709" s="438"/>
      <c r="E709" s="438"/>
      <c r="F709" s="438"/>
      <c r="G709" s="438"/>
      <c r="H709" s="438"/>
      <c r="I709" s="438"/>
      <c r="J709" s="439"/>
    </row>
    <row r="710" spans="1:10">
      <c r="A710" s="79"/>
      <c r="B710" s="79"/>
      <c r="C710" s="79"/>
      <c r="D710" s="79"/>
      <c r="E710" s="79"/>
      <c r="F710" s="79"/>
      <c r="G710" s="79"/>
      <c r="H710" s="79"/>
      <c r="I710" s="79"/>
      <c r="J710" s="79"/>
    </row>
    <row r="711" spans="1:10" s="79" customFormat="1">
      <c r="B711" s="632" t="s">
        <v>236</v>
      </c>
      <c r="C711" s="633"/>
      <c r="D711" s="633"/>
      <c r="E711" s="633"/>
      <c r="F711" s="633"/>
      <c r="G711" s="633"/>
      <c r="H711" s="633"/>
      <c r="I711" s="633"/>
      <c r="J711" s="550" t="str">
        <f>'7. Module 1 Summary'!E524</f>
        <v>Yellow</v>
      </c>
    </row>
    <row r="712" spans="1:10" s="79" customFormat="1">
      <c r="B712" s="54"/>
      <c r="C712" s="35"/>
      <c r="D712" s="35"/>
      <c r="E712" s="55"/>
      <c r="F712" s="39"/>
      <c r="G712" s="39"/>
      <c r="H712" s="39"/>
      <c r="I712" s="39"/>
      <c r="J712" s="40"/>
    </row>
    <row r="713" spans="1:10" s="79" customFormat="1" ht="15">
      <c r="B713" s="550" t="str">
        <f>'6. Module 1 Readiness'!L53</f>
        <v>Red</v>
      </c>
      <c r="C713" s="41" t="s">
        <v>430</v>
      </c>
      <c r="D713" s="39"/>
      <c r="E713" s="39"/>
      <c r="F713" s="39"/>
      <c r="G713" s="39"/>
      <c r="H713" s="39"/>
      <c r="I713" s="39"/>
      <c r="J713" s="40"/>
    </row>
    <row r="714" spans="1:10" s="79" customFormat="1">
      <c r="B714" s="42" t="s">
        <v>43</v>
      </c>
      <c r="C714" s="39"/>
      <c r="D714" s="39"/>
      <c r="E714" s="39"/>
      <c r="F714" s="39"/>
      <c r="G714" s="39"/>
      <c r="H714" s="39"/>
      <c r="I714" s="39"/>
      <c r="J714" s="40"/>
    </row>
    <row r="715" spans="1:10" s="79" customFormat="1">
      <c r="B715" s="435" t="str">
        <f>Sheet2!B145</f>
        <v>Where the application "lives" should be immaterial for the maintenance of the application. "Not here" does not abrogate IT of its accountability for service and availability.</v>
      </c>
      <c r="C715" s="394"/>
      <c r="D715" s="394"/>
      <c r="E715" s="394"/>
      <c r="F715" s="394"/>
      <c r="G715" s="394"/>
      <c r="H715" s="394"/>
      <c r="I715" s="394"/>
      <c r="J715" s="436"/>
    </row>
    <row r="716" spans="1:10" s="79" customFormat="1">
      <c r="B716" s="42" t="s">
        <v>44</v>
      </c>
      <c r="C716" s="39"/>
      <c r="D716" s="39"/>
      <c r="E716" s="39"/>
      <c r="F716" s="39"/>
      <c r="G716" s="39"/>
      <c r="H716" s="39"/>
      <c r="I716" s="39"/>
      <c r="J716" s="40"/>
    </row>
    <row r="717" spans="1:10" s="79" customFormat="1">
      <c r="B717" s="435" t="str">
        <f>Sheet2!D145</f>
        <v xml:space="preserve">Moving an application to the cloud will not solve maintenance and management problems. Get your team trained up on procedures first. </v>
      </c>
      <c r="C717" s="394"/>
      <c r="D717" s="394"/>
      <c r="E717" s="394"/>
      <c r="F717" s="394"/>
      <c r="G717" s="394"/>
      <c r="H717" s="394"/>
      <c r="I717" s="394"/>
      <c r="J717" s="436"/>
    </row>
    <row r="718" spans="1:10" s="79" customFormat="1">
      <c r="B718" s="38"/>
      <c r="C718" s="39"/>
      <c r="D718" s="39"/>
      <c r="E718" s="39"/>
      <c r="F718" s="39"/>
      <c r="G718" s="39"/>
      <c r="H718" s="39"/>
      <c r="I718" s="39"/>
      <c r="J718" s="40"/>
    </row>
    <row r="719" spans="1:10" s="79" customFormat="1" ht="15">
      <c r="B719" s="550" t="str">
        <f>'6. Module 1 Readiness'!L54</f>
        <v>Red</v>
      </c>
      <c r="C719" s="41" t="s">
        <v>431</v>
      </c>
      <c r="D719" s="39"/>
      <c r="E719" s="39"/>
      <c r="F719" s="39"/>
      <c r="G719" s="39"/>
      <c r="H719" s="39"/>
      <c r="I719" s="39"/>
      <c r="J719" s="40"/>
    </row>
    <row r="720" spans="1:10" s="79" customFormat="1">
      <c r="B720" s="42" t="s">
        <v>43</v>
      </c>
      <c r="C720" s="39"/>
      <c r="D720" s="39"/>
      <c r="E720" s="39"/>
      <c r="F720" s="39"/>
      <c r="G720" s="39"/>
      <c r="H720" s="39"/>
      <c r="I720" s="39"/>
      <c r="J720" s="40"/>
    </row>
    <row r="721" spans="1:10" s="79" customFormat="1">
      <c r="B721" s="435" t="str">
        <f>Sheet2!B146</f>
        <v xml:space="preserve">Success in adopting cloud solutions isn’t possible without a solid integration strategy. Integration skills and operational frameworks need to be in practice in advance of cloud adoption. </v>
      </c>
      <c r="C721" s="394"/>
      <c r="D721" s="394"/>
      <c r="E721" s="394"/>
      <c r="F721" s="394"/>
      <c r="G721" s="394"/>
      <c r="H721" s="394"/>
      <c r="I721" s="394"/>
      <c r="J721" s="436"/>
    </row>
    <row r="722" spans="1:10" s="79" customFormat="1">
      <c r="B722" s="42" t="s">
        <v>44</v>
      </c>
      <c r="C722" s="39"/>
      <c r="D722" s="39"/>
      <c r="E722" s="39"/>
      <c r="F722" s="39"/>
      <c r="G722" s="39"/>
      <c r="H722" s="39"/>
      <c r="I722" s="39"/>
      <c r="J722" s="40"/>
    </row>
    <row r="723" spans="1:10" s="79" customFormat="1">
      <c r="B723" s="435" t="str">
        <f>Sheet2!D146</f>
        <v xml:space="preserve">Tend to your integration strategy first. Do not entertain externalizing this resource until the full implication of integration is evaluated. </v>
      </c>
      <c r="C723" s="394"/>
      <c r="D723" s="394"/>
      <c r="E723" s="394"/>
      <c r="F723" s="394"/>
      <c r="G723" s="394"/>
      <c r="H723" s="394"/>
      <c r="I723" s="394"/>
      <c r="J723" s="436"/>
    </row>
    <row r="724" spans="1:10" s="79" customFormat="1">
      <c r="B724" s="38"/>
      <c r="C724" s="39"/>
      <c r="D724" s="39"/>
      <c r="E724" s="39"/>
      <c r="F724" s="39"/>
      <c r="G724" s="39"/>
      <c r="H724" s="39"/>
      <c r="I724" s="39"/>
      <c r="J724" s="40"/>
    </row>
    <row r="725" spans="1:10" s="79" customFormat="1" ht="15">
      <c r="B725" s="550" t="str">
        <f>'6. Module 1 Readiness'!L55</f>
        <v>Red</v>
      </c>
      <c r="C725" s="41" t="s">
        <v>432</v>
      </c>
      <c r="D725" s="39"/>
      <c r="E725" s="39"/>
      <c r="F725" s="39"/>
      <c r="G725" s="39"/>
      <c r="H725" s="39"/>
      <c r="I725" s="39"/>
      <c r="J725" s="40"/>
    </row>
    <row r="726" spans="1:10" s="79" customFormat="1">
      <c r="B726" s="42" t="s">
        <v>43</v>
      </c>
      <c r="C726" s="39"/>
      <c r="D726" s="39"/>
      <c r="E726" s="39"/>
      <c r="F726" s="39"/>
      <c r="G726" s="39"/>
      <c r="H726" s="39"/>
      <c r="I726" s="39"/>
      <c r="J726" s="40"/>
    </row>
    <row r="727" spans="1:10" s="79" customFormat="1">
      <c r="B727" s="435" t="str">
        <f>Sheet2!B147</f>
        <v>An IT department that is not functioning as an internal managed service provider will need to change and develop new practices for a service paradigm.</v>
      </c>
      <c r="C727" s="394"/>
      <c r="D727" s="394"/>
      <c r="E727" s="394"/>
      <c r="F727" s="394"/>
      <c r="G727" s="394"/>
      <c r="H727" s="394"/>
      <c r="I727" s="394"/>
      <c r="J727" s="436"/>
    </row>
    <row r="728" spans="1:10" s="79" customFormat="1">
      <c r="B728" s="42" t="s">
        <v>44</v>
      </c>
      <c r="C728" s="39"/>
      <c r="D728" s="39"/>
      <c r="E728" s="39"/>
      <c r="F728" s="39"/>
      <c r="G728" s="39"/>
      <c r="H728" s="39"/>
      <c r="I728" s="39"/>
      <c r="J728" s="40"/>
    </row>
    <row r="729" spans="1:10" s="79" customFormat="1">
      <c r="B729" s="435" t="str">
        <f>Sheet2!D147</f>
        <v xml:space="preserve">• Focus internal change efforts on becoming an internal service provider. 
• Look to how this application would fit in a catalog of services, with measurable provisioning and consumption. 
</v>
      </c>
      <c r="C729" s="394"/>
      <c r="D729" s="394"/>
      <c r="E729" s="394"/>
      <c r="F729" s="394"/>
      <c r="G729" s="394"/>
      <c r="H729" s="394"/>
      <c r="I729" s="394"/>
      <c r="J729" s="436"/>
    </row>
    <row r="730" spans="1:10">
      <c r="A730" s="79"/>
      <c r="B730" s="79"/>
      <c r="C730" s="79"/>
      <c r="D730" s="79"/>
      <c r="E730" s="79"/>
      <c r="F730" s="79"/>
      <c r="G730" s="79"/>
      <c r="H730" s="79"/>
      <c r="I730" s="79"/>
      <c r="J730" s="79"/>
    </row>
    <row r="731" spans="1:10" ht="13.5" thickBot="1">
      <c r="A731" s="79"/>
      <c r="B731" s="51"/>
      <c r="C731" s="51"/>
      <c r="D731" s="51"/>
      <c r="E731" s="51"/>
      <c r="F731" s="51"/>
      <c r="G731" s="51"/>
      <c r="H731" s="51"/>
      <c r="I731" s="51"/>
      <c r="J731" s="51"/>
    </row>
    <row r="732" spans="1:10">
      <c r="A732" s="79"/>
      <c r="B732" s="79"/>
      <c r="C732" s="79"/>
      <c r="D732" s="79"/>
      <c r="E732" s="79"/>
      <c r="F732" s="79"/>
      <c r="G732" s="79"/>
      <c r="H732" s="79"/>
      <c r="I732" s="79"/>
      <c r="J732" s="79"/>
    </row>
    <row r="733" spans="1:10">
      <c r="A733" s="79"/>
      <c r="B733" s="79"/>
      <c r="C733" s="79"/>
      <c r="D733" s="79"/>
      <c r="E733" s="79"/>
      <c r="F733" s="79"/>
      <c r="G733" s="79"/>
      <c r="H733" s="79"/>
      <c r="I733" s="79"/>
      <c r="J733" s="79"/>
    </row>
    <row r="734" spans="1:10">
      <c r="A734" s="79"/>
      <c r="B734" s="79"/>
      <c r="C734" s="79"/>
      <c r="D734" s="79"/>
      <c r="E734" s="79"/>
      <c r="F734" s="79"/>
      <c r="G734" s="79"/>
      <c r="H734" s="79"/>
      <c r="I734" s="79"/>
      <c r="J734" s="79"/>
    </row>
    <row r="735" spans="1:10" ht="25.5" customHeight="1">
      <c r="A735" s="79"/>
      <c r="B735" s="629">
        <f>'4. Module 1 Services'!B10</f>
        <v>0</v>
      </c>
      <c r="C735" s="630"/>
      <c r="D735" s="630"/>
      <c r="E735" s="630"/>
      <c r="F735" s="630"/>
      <c r="G735" s="630"/>
      <c r="H735" s="630"/>
      <c r="I735" s="630"/>
      <c r="J735" s="631"/>
    </row>
    <row r="736" spans="1:10">
      <c r="A736" s="79"/>
      <c r="B736" s="79"/>
      <c r="C736" s="79"/>
      <c r="D736" s="79"/>
      <c r="E736" s="79"/>
      <c r="F736" s="79"/>
      <c r="G736" s="79"/>
      <c r="H736" s="79"/>
      <c r="I736" s="79"/>
      <c r="J736" s="79"/>
    </row>
    <row r="737" spans="1:10" ht="18">
      <c r="A737" s="79"/>
      <c r="B737" s="31" t="s">
        <v>169</v>
      </c>
      <c r="C737" s="79"/>
      <c r="D737" s="79"/>
      <c r="E737" s="79"/>
      <c r="F737" s="79"/>
      <c r="G737" s="79"/>
      <c r="H737" s="79"/>
      <c r="I737" s="79"/>
      <c r="J737" s="79"/>
    </row>
    <row r="738" spans="1:10">
      <c r="A738" s="79"/>
      <c r="B738" s="79"/>
      <c r="C738" s="79"/>
      <c r="D738" s="79"/>
      <c r="E738" s="79"/>
      <c r="F738" s="79"/>
      <c r="G738" s="79"/>
      <c r="H738" s="79"/>
      <c r="I738" s="79"/>
      <c r="J738" s="79"/>
    </row>
    <row r="739" spans="1:10" ht="13.5" thickBot="1">
      <c r="A739" s="79"/>
      <c r="B739" s="444" t="s">
        <v>407</v>
      </c>
      <c r="C739" s="444"/>
      <c r="D739" s="444"/>
      <c r="E739" s="444"/>
      <c r="F739" s="79"/>
      <c r="G739" s="79"/>
      <c r="H739" s="79"/>
      <c r="I739" s="79"/>
      <c r="J739" s="79"/>
    </row>
    <row r="740" spans="1:10" ht="7.5" customHeight="1">
      <c r="A740" s="79"/>
      <c r="B740" s="79"/>
      <c r="C740" s="79"/>
      <c r="D740" s="79"/>
      <c r="E740" s="79"/>
      <c r="F740" s="79"/>
      <c r="G740" s="445" t="str">
        <f>IF($E$749="Low",'4. HIDE Calc Module 2_1'!$C$48,IF($E$749="Medium",'4. HIDE Calc Module 2_1'!$C$49,IF($E$749="High",'4. HIDE Calc Module 2_1'!$C$50)))</f>
        <v>An overall yellow means that on average the benefits of moving this service to cloud delivery have been rated medium. 
The service will place in the middle range on the opportunities axis in the summary charts below.</v>
      </c>
      <c r="H740" s="446"/>
      <c r="I740" s="447"/>
      <c r="J740" s="79"/>
    </row>
    <row r="741" spans="1:10" ht="16.5" customHeight="1">
      <c r="A741" s="79"/>
      <c r="B741" s="27" t="s">
        <v>220</v>
      </c>
      <c r="C741" s="27"/>
      <c r="D741" s="27"/>
      <c r="E741" s="635" t="str">
        <f>IF('5. Hide Calc OA'!C$36="","",IF(AND('5. Hide Calc OA'!C$36&gt;='7. Hide Graph Calc'!$N$24,'5. Hide Calc OA'!C$36&lt;='7. Hide Graph Calc'!$O$24),"Low",IF(AND('5. Hide Calc OA'!C$36&gt;'7. Hide Graph Calc'!$N$25,'5. Hide Calc OA'!C$36&lt;='7. Hide Graph Calc'!$O$25),"Medium",IF(AND('5. Hide Calc OA'!C$36&gt;'7. Hide Graph Calc'!$N$26,'5. Hide Calc OA'!C$36&lt;='7. Hide Graph Calc'!$O$26),"High"))))</f>
        <v>Medium</v>
      </c>
      <c r="F741" s="79"/>
      <c r="G741" s="448"/>
      <c r="H741" s="441"/>
      <c r="I741" s="449"/>
      <c r="J741" s="79"/>
    </row>
    <row r="742" spans="1:10" ht="7.5" customHeight="1">
      <c r="A742" s="79"/>
      <c r="B742" s="27"/>
      <c r="C742" s="27"/>
      <c r="D742" s="27"/>
      <c r="E742" s="32"/>
      <c r="F742" s="79"/>
      <c r="G742" s="448"/>
      <c r="H742" s="441"/>
      <c r="I742" s="449"/>
      <c r="J742" s="79"/>
    </row>
    <row r="743" spans="1:10" ht="16.5" customHeight="1">
      <c r="A743" s="79"/>
      <c r="B743" s="27" t="s">
        <v>212</v>
      </c>
      <c r="C743" s="27"/>
      <c r="D743" s="27"/>
      <c r="E743" s="635" t="str">
        <f>IF('5. Hide Calc OA'!D$36="","",IF(AND('5. Hide Calc OA'!D$36&gt;='7. Hide Graph Calc'!$N$24,'5. Hide Calc OA'!D$36&lt;='7. Hide Graph Calc'!$O$24),"Low",IF(AND('5. Hide Calc OA'!D$36&gt;'7. Hide Graph Calc'!$N$25,'5. Hide Calc OA'!D$36&lt;='7. Hide Graph Calc'!$O$25),"Medium",IF(AND('5. Hide Calc OA'!D$36&gt;'7. Hide Graph Calc'!$N$26,'5. Hide Calc OA'!D$36&lt;='7. Hide Graph Calc'!$O$26),"High"))))</f>
        <v>Medium</v>
      </c>
      <c r="F743" s="79"/>
      <c r="G743" s="448"/>
      <c r="H743" s="441"/>
      <c r="I743" s="449"/>
      <c r="J743" s="79"/>
    </row>
    <row r="744" spans="1:10" ht="7.5" customHeight="1">
      <c r="A744" s="79"/>
      <c r="B744" s="27"/>
      <c r="C744" s="27"/>
      <c r="D744" s="27"/>
      <c r="E744" s="32"/>
      <c r="F744" s="79"/>
      <c r="G744" s="448"/>
      <c r="H744" s="441"/>
      <c r="I744" s="449"/>
      <c r="J744" s="79"/>
    </row>
    <row r="745" spans="1:10" ht="16.5" customHeight="1">
      <c r="A745" s="79"/>
      <c r="B745" s="27" t="s">
        <v>227</v>
      </c>
      <c r="C745" s="27"/>
      <c r="D745" s="27"/>
      <c r="E745" s="635" t="str">
        <f>IF('5. Hide Calc OA'!E$36="","",IF(AND('5. Hide Calc OA'!E$36&gt;='7. Hide Graph Calc'!$N$24,'5. Hide Calc OA'!E$36&lt;='7. Hide Graph Calc'!$O$24),"Low",IF(AND('5. Hide Calc OA'!E$36&gt;'7. Hide Graph Calc'!$N$25,'5. Hide Calc OA'!E$36&lt;='7. Hide Graph Calc'!$O$25),"Medium",IF(AND('5. Hide Calc OA'!E$36&gt;'7. Hide Graph Calc'!$N$26,'5. Hide Calc OA'!E$36&lt;='7. Hide Graph Calc'!$O$26),"High"))))</f>
        <v>High</v>
      </c>
      <c r="F745" s="79"/>
      <c r="G745" s="448"/>
      <c r="H745" s="441"/>
      <c r="I745" s="449"/>
      <c r="J745" s="79"/>
    </row>
    <row r="746" spans="1:10" ht="7.5" customHeight="1">
      <c r="A746" s="79"/>
      <c r="B746" s="27"/>
      <c r="C746" s="27"/>
      <c r="D746" s="27"/>
      <c r="E746" s="32"/>
      <c r="F746" s="79"/>
      <c r="G746" s="448"/>
      <c r="H746" s="441"/>
      <c r="I746" s="449"/>
      <c r="J746" s="79"/>
    </row>
    <row r="747" spans="1:10" ht="15.75" customHeight="1">
      <c r="A747" s="79"/>
      <c r="B747" s="27" t="s">
        <v>199</v>
      </c>
      <c r="C747" s="27"/>
      <c r="D747" s="27"/>
      <c r="E747" s="635" t="str">
        <f>IF('5. Hide Calc OA'!F$36="","",IF(AND('5. Hide Calc OA'!F$36&gt;='7. Hide Graph Calc'!$N$24,'5. Hide Calc OA'!F$36&lt;='7. Hide Graph Calc'!$O$24),"Low",IF(AND('5. Hide Calc OA'!F$36&gt;'7. Hide Graph Calc'!$N$25,'5. Hide Calc OA'!F$36&lt;='7. Hide Graph Calc'!$O$25),"Medium",IF(AND('5. Hide Calc OA'!F$36&gt;'7. Hide Graph Calc'!$N$26,'5. Hide Calc OA'!F$36&lt;='7. Hide Graph Calc'!$O$26),"High"))))</f>
        <v>High</v>
      </c>
      <c r="F747" s="79"/>
      <c r="G747" s="448"/>
      <c r="H747" s="441"/>
      <c r="I747" s="449"/>
      <c r="J747" s="79"/>
    </row>
    <row r="748" spans="1:10" ht="7.5" customHeight="1">
      <c r="A748" s="79"/>
      <c r="B748" s="27"/>
      <c r="C748" s="27"/>
      <c r="D748" s="27"/>
      <c r="E748" s="32"/>
      <c r="F748" s="79"/>
      <c r="G748" s="448"/>
      <c r="H748" s="441"/>
      <c r="I748" s="449"/>
      <c r="J748" s="79"/>
    </row>
    <row r="749" spans="1:10" ht="18" customHeight="1">
      <c r="A749" s="79"/>
      <c r="B749" s="37" t="s">
        <v>173</v>
      </c>
      <c r="C749" s="27"/>
      <c r="D749" s="27"/>
      <c r="E749" s="554" t="str">
        <f>IF('5. Hide Calc OA'!I$36="","",IF(AND('5. Hide Calc OA'!I$36&gt;='7. Hide Graph Calc'!$N$24,'5. Hide Calc OA'!I$36&lt;='7. Hide Graph Calc'!$O$24),"Low",IF(AND('5. Hide Calc OA'!I$36&gt;'7. Hide Graph Calc'!$N$25,'5. Hide Calc OA'!I$36&lt;='7. Hide Graph Calc'!$O$25),"Medium",IF(AND('5. Hide Calc OA'!I$36&gt;'7. Hide Graph Calc'!$N$26,'5. Hide Calc OA'!I$36&lt;='7. Hide Graph Calc'!$O$26),"High"))))</f>
        <v>Medium</v>
      </c>
      <c r="F749" s="19" t="s">
        <v>408</v>
      </c>
      <c r="G749" s="450"/>
      <c r="H749" s="451"/>
      <c r="I749" s="452"/>
      <c r="J749" s="79"/>
    </row>
    <row r="750" spans="1:10">
      <c r="A750" s="79"/>
      <c r="B750" s="27"/>
      <c r="C750" s="27"/>
      <c r="D750" s="27"/>
      <c r="E750" s="27"/>
      <c r="F750" s="79"/>
      <c r="G750" s="79"/>
      <c r="H750" s="79"/>
      <c r="I750" s="79"/>
      <c r="J750" s="79"/>
    </row>
    <row r="751" spans="1:10" ht="13.5" thickBot="1">
      <c r="A751" s="79"/>
      <c r="B751" s="453" t="s">
        <v>409</v>
      </c>
      <c r="C751" s="453"/>
      <c r="D751" s="453"/>
      <c r="E751" s="453"/>
      <c r="F751" s="79"/>
      <c r="G751" s="79"/>
      <c r="H751" s="79"/>
      <c r="I751" s="79"/>
      <c r="J751" s="79"/>
    </row>
    <row r="752" spans="1:10" ht="7.5" customHeight="1">
      <c r="A752" s="79"/>
      <c r="B752" s="27"/>
      <c r="C752" s="27"/>
      <c r="D752" s="27"/>
      <c r="E752" s="27"/>
      <c r="F752" s="79"/>
      <c r="G752" s="79"/>
      <c r="H752" s="79"/>
      <c r="I752" s="79"/>
      <c r="J752" s="79"/>
    </row>
    <row r="753" spans="1:10">
      <c r="A753" s="79"/>
      <c r="B753" s="37" t="s">
        <v>246</v>
      </c>
      <c r="C753" s="37"/>
      <c r="D753" s="37"/>
      <c r="E753" s="636" t="str">
        <f>'6. Module 1 Readiness'!$N$23</f>
        <v>Red</v>
      </c>
      <c r="F753" s="79"/>
      <c r="G753" s="79"/>
      <c r="H753" s="79"/>
      <c r="I753" s="79"/>
      <c r="J753" s="79"/>
    </row>
    <row r="754" spans="1:10" ht="7.5" customHeight="1">
      <c r="A754" s="79"/>
      <c r="B754" s="52"/>
      <c r="C754" s="52"/>
      <c r="D754" s="52"/>
      <c r="E754" s="53"/>
      <c r="F754" s="79"/>
      <c r="G754" s="79"/>
      <c r="H754" s="79"/>
      <c r="I754" s="79"/>
      <c r="J754" s="79"/>
    </row>
    <row r="755" spans="1:10" ht="7.5" customHeight="1">
      <c r="A755" s="79"/>
      <c r="B755" s="27"/>
      <c r="C755" s="39"/>
      <c r="D755" s="39"/>
      <c r="E755" s="33"/>
      <c r="F755" s="79"/>
      <c r="G755" s="445" t="str">
        <f>IF($E$766="Red",'4. HIDE Calc Module 2_1'!$C$54,IF($E$766="Yellow",'4. HIDE Calc Module 2_1'!$C$55,IF($E$766="Green",'4. HIDE Calc Module 2_1'!$C$56)))</f>
        <v>An overall red score means that significant challenges exist across the range of readiness criteria.
This service will appear toward the left on the readiness scale in the summary chart below.</v>
      </c>
      <c r="H755" s="446"/>
      <c r="I755" s="447"/>
      <c r="J755" s="79"/>
    </row>
    <row r="756" spans="1:10">
      <c r="A756" s="79"/>
      <c r="B756" s="35" t="s">
        <v>233</v>
      </c>
      <c r="C756" s="35"/>
      <c r="D756" s="35"/>
      <c r="E756" s="550" t="str">
        <f>IF('4. Hide Calc RA'!C$36="","",IF(AND('4. Hide Calc RA'!C$36&gt;='7. Hide Graph Calc'!$J$24,'4. Hide Calc RA'!C$36&lt;='7. Hide Graph Calc'!$K$24),"Red",IF(AND('4. Hide Calc RA'!C$36&gt;'7. Hide Graph Calc'!$J$25,'4. Hide Calc RA'!C$36&lt;='7. Hide Graph Calc'!$K$25),"Yellow",IF(AND('4. Hide Calc RA'!C$36&gt;'7. Hide Graph Calc'!$J$26,'4. Hide Calc RA'!C$36&lt;='7. Hide Graph Calc'!$K$26),"Green"))))</f>
        <v>Red</v>
      </c>
      <c r="F756" s="79"/>
      <c r="G756" s="448"/>
      <c r="H756" s="441"/>
      <c r="I756" s="449"/>
      <c r="J756" s="79"/>
    </row>
    <row r="757" spans="1:10" ht="7.5" customHeight="1">
      <c r="A757" s="79"/>
      <c r="B757" s="27"/>
      <c r="C757" s="27"/>
      <c r="D757" s="27"/>
      <c r="E757" s="33"/>
      <c r="F757" s="79"/>
      <c r="G757" s="448"/>
      <c r="H757" s="441"/>
      <c r="I757" s="449"/>
      <c r="J757" s="79"/>
    </row>
    <row r="758" spans="1:10">
      <c r="A758" s="79"/>
      <c r="B758" s="35" t="s">
        <v>234</v>
      </c>
      <c r="C758" s="35"/>
      <c r="D758" s="35"/>
      <c r="E758" s="550" t="str">
        <f>IF('4. Hide Calc RA'!D$36="","",IF(AND('4. Hide Calc RA'!D$36&gt;='7. Hide Graph Calc'!$J$24,'4. Hide Calc RA'!D$36&lt;='7. Hide Graph Calc'!$K$24),"Red",IF(AND('4. Hide Calc RA'!D$36&gt;'7. Hide Graph Calc'!$J$25,'4. Hide Calc RA'!D$36&lt;='7. Hide Graph Calc'!$K$25),"Yellow",IF(AND('4. Hide Calc RA'!D$36&gt;'7. Hide Graph Calc'!$J$26,'4. Hide Calc RA'!D$36&lt;='7. Hide Graph Calc'!$K$26),"Green"))))</f>
        <v>Red</v>
      </c>
      <c r="F758" s="79"/>
      <c r="G758" s="448"/>
      <c r="H758" s="441"/>
      <c r="I758" s="449"/>
      <c r="J758" s="79"/>
    </row>
    <row r="759" spans="1:10" ht="7.5" customHeight="1">
      <c r="A759" s="79"/>
      <c r="B759" s="27"/>
      <c r="C759" s="27"/>
      <c r="D759" s="27"/>
      <c r="E759" s="33"/>
      <c r="F759" s="79"/>
      <c r="G759" s="448"/>
      <c r="H759" s="441"/>
      <c r="I759" s="449"/>
      <c r="J759" s="79"/>
    </row>
    <row r="760" spans="1:10">
      <c r="A760" s="79"/>
      <c r="B760" s="35" t="s">
        <v>27</v>
      </c>
      <c r="C760" s="27"/>
      <c r="D760" s="27"/>
      <c r="E760" s="635" t="str">
        <f>IF('4. Hide Calc RA'!E$36="","",IF(AND('4. Hide Calc RA'!E$36&gt;='7. Hide Graph Calc'!$J$24,'4. Hide Calc RA'!E$36&lt;='7. Hide Graph Calc'!$K$24),"Red",IF(AND('4. Hide Calc RA'!E$36&gt;'7. Hide Graph Calc'!$J$25,'4. Hide Calc RA'!E$36&lt;='7. Hide Graph Calc'!$K$25),"Yellow",IF(AND('4. Hide Calc RA'!E$36&gt;'7. Hide Graph Calc'!$J$26,'4. Hide Calc RA'!E$36&lt;='7. Hide Graph Calc'!$K$26),"Green"))))</f>
        <v>Red</v>
      </c>
      <c r="F760" s="79"/>
      <c r="G760" s="448"/>
      <c r="H760" s="441"/>
      <c r="I760" s="449"/>
      <c r="J760" s="79"/>
    </row>
    <row r="761" spans="1:10" ht="7.5" customHeight="1">
      <c r="A761" s="79"/>
      <c r="B761" s="27"/>
      <c r="C761" s="27"/>
      <c r="D761" s="27"/>
      <c r="E761" s="33"/>
      <c r="F761" s="79"/>
      <c r="G761" s="448"/>
      <c r="H761" s="441"/>
      <c r="I761" s="449"/>
      <c r="J761" s="79"/>
    </row>
    <row r="762" spans="1:10">
      <c r="A762" s="79"/>
      <c r="B762" s="35" t="s">
        <v>235</v>
      </c>
      <c r="C762" s="35"/>
      <c r="D762" s="35"/>
      <c r="E762" s="550" t="str">
        <f>IF('4. Hide Calc RA'!F$36="","",IF(AND('4. Hide Calc RA'!F$36&gt;='7. Hide Graph Calc'!$J$24,'4. Hide Calc RA'!F$36&lt;='7. Hide Graph Calc'!$K$24),"Red",IF(AND('4. Hide Calc RA'!F$36&gt;'7. Hide Graph Calc'!$J$25,'4. Hide Calc RA'!F$36&lt;='7. Hide Graph Calc'!$K$25),"Yellow",IF(AND('4. Hide Calc RA'!F$36&gt;'7. Hide Graph Calc'!$J$26,'4. Hide Calc RA'!F$36&lt;='7. Hide Graph Calc'!$K$26),"Green"))))</f>
        <v>Red</v>
      </c>
      <c r="F762" s="79"/>
      <c r="G762" s="448"/>
      <c r="H762" s="441"/>
      <c r="I762" s="449"/>
      <c r="J762" s="79"/>
    </row>
    <row r="763" spans="1:10" ht="7.5" customHeight="1">
      <c r="A763" s="79"/>
      <c r="B763" s="27"/>
      <c r="C763" s="27"/>
      <c r="D763" s="27"/>
      <c r="E763" s="32"/>
      <c r="F763" s="79"/>
      <c r="G763" s="448"/>
      <c r="H763" s="441"/>
      <c r="I763" s="449"/>
      <c r="J763" s="79"/>
    </row>
    <row r="764" spans="1:10" s="79" customFormat="1">
      <c r="B764" s="35" t="s">
        <v>236</v>
      </c>
      <c r="C764" s="35"/>
      <c r="D764" s="35"/>
      <c r="E764" s="550" t="str">
        <f>IF('4. Hide Calc RA'!G$36="","",IF(AND('4. Hide Calc RA'!G$36&gt;='7. Hide Graph Calc'!$J$38,'4. Hide Calc RA'!G$36&lt;='7. Hide Graph Calc'!$K$38),"Red",IF(AND('4. Hide Calc RA'!G$36&gt;'7. Hide Graph Calc'!$J$39,'4. Hide Calc RA'!G$36&lt;='7. Hide Graph Calc'!$K$39),"Yellow",IF(AND('4. Hide Calc RA'!G$36&gt;'7. Hide Graph Calc'!$J$40,'4. Hide Calc RA'!G$36&lt;='7. Hide Graph Calc'!$K$40),"Green"))))</f>
        <v>Red</v>
      </c>
      <c r="G764" s="448"/>
      <c r="H764" s="441"/>
      <c r="I764" s="449"/>
    </row>
    <row r="765" spans="1:10" s="79" customFormat="1" ht="7.5" customHeight="1">
      <c r="B765" s="27"/>
      <c r="C765" s="27"/>
      <c r="D765" s="27"/>
      <c r="E765" s="32"/>
      <c r="G765" s="448"/>
      <c r="H765" s="441"/>
      <c r="I765" s="449"/>
    </row>
    <row r="766" spans="1:10" ht="18" customHeight="1">
      <c r="A766" s="79"/>
      <c r="B766" s="37" t="s">
        <v>173</v>
      </c>
      <c r="C766" s="37"/>
      <c r="D766" s="37"/>
      <c r="E766" s="554" t="str">
        <f>IF('4. Hide Calc RA'!J$36="","",IF(AND('4. Hide Calc RA'!J$36&gt;='7. Hide Graph Calc'!$J$24,'4. Hide Calc RA'!J$36&lt;='7. Hide Graph Calc'!$K$24),"Red",IF(AND('4. Hide Calc RA'!J$36&gt;'7. Hide Graph Calc'!$J$25,'4. Hide Calc RA'!J$36&lt;='7. Hide Graph Calc'!$K$25),"Yellow",IF(AND('4. Hide Calc RA'!J$36&gt;'7. Hide Graph Calc'!$J$26,'4. Hide Calc RA'!J$36&lt;='7. Hide Graph Calc'!$K$26),"Green"))))</f>
        <v>Red</v>
      </c>
      <c r="F766" s="19" t="s">
        <v>408</v>
      </c>
      <c r="G766" s="450"/>
      <c r="H766" s="451"/>
      <c r="I766" s="452"/>
      <c r="J766" s="79"/>
    </row>
    <row r="767" spans="1:10">
      <c r="A767" s="79"/>
      <c r="B767" s="79"/>
      <c r="C767" s="79"/>
      <c r="D767" s="79"/>
      <c r="E767" s="79"/>
      <c r="F767" s="79"/>
      <c r="G767" s="79"/>
      <c r="H767" s="79"/>
      <c r="I767" s="79"/>
      <c r="J767" s="79"/>
    </row>
    <row r="768" spans="1:10">
      <c r="A768" s="79"/>
      <c r="B768" s="79"/>
      <c r="C768" s="79"/>
      <c r="D768" s="79"/>
      <c r="E768" s="79"/>
      <c r="F768" s="79"/>
      <c r="G768" s="79"/>
      <c r="H768" s="79"/>
      <c r="I768" s="79"/>
      <c r="J768" s="79"/>
    </row>
    <row r="769" spans="1:10" ht="18">
      <c r="A769" s="79"/>
      <c r="B769" s="31" t="s">
        <v>410</v>
      </c>
      <c r="C769" s="79"/>
      <c r="D769" s="79"/>
      <c r="E769" s="79"/>
      <c r="F769" s="79"/>
      <c r="G769" s="79"/>
      <c r="H769" s="79"/>
      <c r="I769" s="79"/>
      <c r="J769" s="79"/>
    </row>
    <row r="770" spans="1:10">
      <c r="A770" s="79"/>
      <c r="B770" s="79"/>
      <c r="C770" s="79"/>
      <c r="D770" s="79"/>
      <c r="E770" s="79"/>
      <c r="F770" s="79"/>
      <c r="G770" s="79"/>
      <c r="H770" s="79"/>
      <c r="I770" s="79"/>
      <c r="J770" s="79"/>
    </row>
    <row r="771" spans="1:10" ht="104.25" customHeight="1">
      <c r="A771" s="79"/>
      <c r="B771" s="381" t="s">
        <v>411</v>
      </c>
      <c r="C771" s="381"/>
      <c r="D771" s="381"/>
      <c r="E771" s="381"/>
      <c r="F771" s="381"/>
      <c r="G771" s="381"/>
      <c r="H771" s="381"/>
      <c r="I771" s="381"/>
      <c r="J771" s="381"/>
    </row>
    <row r="772" spans="1:10">
      <c r="A772" s="79"/>
      <c r="B772" s="79"/>
      <c r="C772" s="79"/>
      <c r="D772" s="79"/>
      <c r="E772" s="79"/>
      <c r="F772" s="79"/>
      <c r="G772" s="79"/>
      <c r="H772" s="79"/>
      <c r="I772" s="79"/>
      <c r="J772" s="79"/>
    </row>
    <row r="773" spans="1:10">
      <c r="A773" s="79"/>
      <c r="B773" s="79"/>
      <c r="C773" s="79"/>
      <c r="D773" s="79"/>
      <c r="E773" s="79"/>
      <c r="F773" s="79"/>
      <c r="G773" s="79"/>
      <c r="H773" s="79"/>
      <c r="I773" s="79"/>
      <c r="J773" s="79"/>
    </row>
    <row r="774" spans="1:10">
      <c r="A774" s="79"/>
      <c r="B774" s="79"/>
      <c r="C774" s="79"/>
      <c r="D774" s="79"/>
      <c r="E774" s="79"/>
      <c r="F774" s="79"/>
      <c r="G774" s="79"/>
      <c r="H774" s="79"/>
      <c r="I774" s="79"/>
      <c r="J774" s="79"/>
    </row>
    <row r="775" spans="1:10">
      <c r="A775" s="79"/>
      <c r="B775" s="79"/>
      <c r="C775" s="79"/>
      <c r="D775" s="79"/>
      <c r="E775" s="79"/>
      <c r="F775" s="79"/>
      <c r="G775" s="79"/>
      <c r="H775" s="79"/>
      <c r="I775" s="79"/>
      <c r="J775" s="79"/>
    </row>
    <row r="776" spans="1:10">
      <c r="A776" s="79"/>
      <c r="B776" s="79"/>
      <c r="C776" s="79"/>
      <c r="D776" s="79"/>
      <c r="E776" s="79"/>
      <c r="F776" s="79"/>
      <c r="G776" s="79"/>
      <c r="H776" s="79"/>
      <c r="I776" s="79"/>
      <c r="J776" s="79"/>
    </row>
    <row r="777" spans="1:10">
      <c r="A777" s="79"/>
      <c r="B777" s="79"/>
      <c r="C777" s="79"/>
      <c r="D777" s="79"/>
      <c r="E777" s="79"/>
      <c r="F777" s="79"/>
      <c r="G777" s="79"/>
      <c r="H777" s="79"/>
      <c r="I777" s="79"/>
      <c r="J777" s="79"/>
    </row>
    <row r="778" spans="1:10">
      <c r="A778" s="79"/>
      <c r="B778" s="79"/>
      <c r="C778" s="79"/>
      <c r="D778" s="79"/>
      <c r="E778" s="79"/>
      <c r="F778" s="79"/>
      <c r="G778" s="79"/>
      <c r="H778" s="79"/>
      <c r="I778" s="79"/>
      <c r="J778" s="79"/>
    </row>
    <row r="779" spans="1:10">
      <c r="A779" s="79"/>
      <c r="B779" s="79"/>
      <c r="C779" s="79"/>
      <c r="D779" s="79"/>
      <c r="E779" s="79"/>
      <c r="F779" s="79"/>
      <c r="G779" s="79"/>
      <c r="H779" s="79"/>
      <c r="I779" s="79"/>
      <c r="J779" s="79"/>
    </row>
    <row r="780" spans="1:10">
      <c r="A780" s="79"/>
      <c r="B780" s="79"/>
      <c r="C780" s="79"/>
      <c r="D780" s="79"/>
      <c r="E780" s="79"/>
      <c r="F780" s="79"/>
      <c r="G780" s="79"/>
      <c r="H780" s="79"/>
      <c r="I780" s="79"/>
      <c r="J780" s="79"/>
    </row>
    <row r="781" spans="1:10">
      <c r="A781" s="79"/>
      <c r="B781" s="79"/>
      <c r="C781" s="79"/>
      <c r="D781" s="79"/>
      <c r="E781" s="79"/>
      <c r="F781" s="79"/>
      <c r="G781" s="79"/>
      <c r="H781" s="79"/>
      <c r="I781" s="79"/>
      <c r="J781" s="79"/>
    </row>
    <row r="782" spans="1:10">
      <c r="A782" s="79"/>
      <c r="B782" s="79"/>
      <c r="C782" s="79"/>
      <c r="D782" s="79"/>
      <c r="E782" s="79"/>
      <c r="F782" s="79"/>
      <c r="G782" s="79"/>
      <c r="H782" s="79"/>
      <c r="I782" s="79"/>
      <c r="J782" s="79"/>
    </row>
    <row r="783" spans="1:10">
      <c r="A783" s="79"/>
      <c r="B783" s="79"/>
      <c r="C783" s="79"/>
      <c r="D783" s="79"/>
      <c r="E783" s="79"/>
      <c r="F783" s="79"/>
      <c r="G783" s="79"/>
      <c r="H783" s="79"/>
      <c r="I783" s="79"/>
      <c r="J783" s="79"/>
    </row>
    <row r="784" spans="1:10">
      <c r="A784" s="79"/>
      <c r="B784" s="79"/>
      <c r="C784" s="79"/>
      <c r="D784" s="79"/>
      <c r="E784" s="79"/>
      <c r="F784" s="79"/>
      <c r="G784" s="79"/>
      <c r="H784" s="79"/>
      <c r="I784" s="79"/>
      <c r="J784" s="79"/>
    </row>
    <row r="785" spans="1:10">
      <c r="A785" s="79"/>
      <c r="B785" s="79"/>
      <c r="C785" s="79"/>
      <c r="D785" s="79"/>
      <c r="E785" s="79"/>
      <c r="F785" s="79"/>
      <c r="G785" s="79"/>
      <c r="H785" s="79"/>
      <c r="I785" s="79"/>
      <c r="J785" s="79"/>
    </row>
    <row r="786" spans="1:10">
      <c r="A786" s="79"/>
      <c r="B786" s="79"/>
      <c r="C786" s="79"/>
      <c r="D786" s="79"/>
      <c r="E786" s="79"/>
      <c r="F786" s="79"/>
      <c r="G786" s="79"/>
      <c r="H786" s="79"/>
      <c r="I786" s="79"/>
      <c r="J786" s="79"/>
    </row>
    <row r="787" spans="1:10">
      <c r="A787" s="79"/>
      <c r="B787" s="79"/>
      <c r="C787" s="79"/>
      <c r="D787" s="79"/>
      <c r="E787" s="79"/>
      <c r="F787" s="79"/>
      <c r="G787" s="79"/>
      <c r="H787" s="79"/>
      <c r="I787" s="79"/>
      <c r="J787" s="79"/>
    </row>
    <row r="788" spans="1:10">
      <c r="A788" s="79"/>
      <c r="B788" s="79"/>
      <c r="C788" s="79"/>
      <c r="D788" s="79"/>
      <c r="E788" s="79"/>
      <c r="F788" s="79"/>
      <c r="G788" s="79"/>
      <c r="H788" s="79"/>
      <c r="I788" s="79"/>
      <c r="J788" s="79"/>
    </row>
    <row r="789" spans="1:10">
      <c r="A789" s="79"/>
      <c r="B789" s="79"/>
      <c r="C789" s="79"/>
      <c r="D789" s="79"/>
      <c r="E789" s="79"/>
      <c r="F789" s="79"/>
      <c r="G789" s="79"/>
      <c r="H789" s="79"/>
      <c r="I789" s="79"/>
      <c r="J789" s="79"/>
    </row>
    <row r="790" spans="1:10">
      <c r="A790" s="79"/>
      <c r="B790" s="79"/>
      <c r="C790" s="79"/>
      <c r="D790" s="79"/>
      <c r="E790" s="79"/>
      <c r="F790" s="79"/>
      <c r="G790" s="79"/>
      <c r="H790" s="79"/>
      <c r="I790" s="79"/>
      <c r="J790" s="79"/>
    </row>
    <row r="791" spans="1:10">
      <c r="A791" s="79"/>
      <c r="B791" s="79"/>
      <c r="C791" s="79"/>
      <c r="D791" s="79"/>
      <c r="E791" s="79"/>
      <c r="F791" s="79"/>
      <c r="G791" s="79"/>
      <c r="H791" s="79"/>
      <c r="I791" s="79"/>
      <c r="J791" s="79"/>
    </row>
    <row r="792" spans="1:10">
      <c r="A792" s="79"/>
      <c r="B792" s="79"/>
      <c r="C792" s="79"/>
      <c r="D792" s="79"/>
      <c r="E792" s="79"/>
      <c r="F792" s="79"/>
      <c r="G792" s="79"/>
      <c r="H792" s="79"/>
      <c r="I792" s="79"/>
      <c r="J792" s="79"/>
    </row>
    <row r="793" spans="1:10">
      <c r="A793" s="79"/>
      <c r="B793" s="79"/>
      <c r="C793" s="79"/>
      <c r="D793" s="79"/>
      <c r="E793" s="79"/>
      <c r="F793" s="79"/>
      <c r="G793" s="79"/>
      <c r="H793" s="79"/>
      <c r="I793" s="79"/>
      <c r="J793" s="79"/>
    </row>
    <row r="794" spans="1:10">
      <c r="A794" s="79"/>
      <c r="B794" s="79"/>
      <c r="C794" s="79"/>
      <c r="D794" s="79"/>
      <c r="E794" s="79"/>
      <c r="F794" s="79"/>
      <c r="G794" s="79"/>
      <c r="H794" s="79"/>
      <c r="I794" s="79"/>
      <c r="J794" s="79"/>
    </row>
    <row r="795" spans="1:10">
      <c r="A795" s="79"/>
      <c r="B795" s="79"/>
      <c r="C795" s="79"/>
      <c r="D795" s="79"/>
      <c r="E795" s="79"/>
      <c r="F795" s="79"/>
      <c r="G795" s="79"/>
      <c r="H795" s="79"/>
      <c r="I795" s="79"/>
      <c r="J795" s="79"/>
    </row>
    <row r="796" spans="1:10">
      <c r="A796" s="79"/>
      <c r="B796" s="79"/>
      <c r="C796" s="79"/>
      <c r="D796" s="79"/>
      <c r="E796" s="79"/>
      <c r="F796" s="79"/>
      <c r="G796" s="79"/>
      <c r="H796" s="79"/>
      <c r="I796" s="79"/>
      <c r="J796" s="79"/>
    </row>
    <row r="797" spans="1:10">
      <c r="A797" s="79"/>
      <c r="B797" s="79"/>
      <c r="C797" s="79"/>
      <c r="D797" s="79"/>
      <c r="E797" s="79"/>
      <c r="F797" s="79"/>
      <c r="G797" s="79"/>
      <c r="H797" s="79"/>
      <c r="I797" s="79"/>
      <c r="J797" s="79"/>
    </row>
    <row r="798" spans="1:10">
      <c r="A798" s="79"/>
      <c r="B798" s="79"/>
      <c r="C798" s="79"/>
      <c r="D798" s="79"/>
      <c r="E798" s="79"/>
      <c r="F798" s="79"/>
      <c r="G798" s="79"/>
      <c r="H798" s="79"/>
      <c r="I798" s="79"/>
      <c r="J798" s="79"/>
    </row>
    <row r="799" spans="1:10">
      <c r="A799" s="79"/>
      <c r="B799" s="79"/>
      <c r="C799" s="79"/>
      <c r="D799" s="79"/>
      <c r="E799" s="79"/>
      <c r="F799" s="79"/>
      <c r="G799" s="79"/>
      <c r="H799" s="79"/>
      <c r="I799" s="79"/>
      <c r="J799" s="79"/>
    </row>
    <row r="800" spans="1:10">
      <c r="A800" s="79"/>
      <c r="B800" s="79"/>
      <c r="C800" s="79"/>
      <c r="D800" s="79"/>
      <c r="E800" s="79"/>
      <c r="F800" s="79"/>
      <c r="G800" s="79"/>
      <c r="H800" s="79"/>
      <c r="I800" s="79"/>
      <c r="J800" s="79"/>
    </row>
    <row r="801" spans="1:10">
      <c r="A801" s="79"/>
      <c r="B801" s="79"/>
      <c r="C801" s="79"/>
      <c r="D801" s="79"/>
      <c r="E801" s="79"/>
      <c r="F801" s="79"/>
      <c r="G801" s="79"/>
      <c r="H801" s="79"/>
      <c r="I801" s="79"/>
      <c r="J801" s="79"/>
    </row>
    <row r="802" spans="1:10">
      <c r="A802" s="79"/>
      <c r="B802" s="79"/>
      <c r="C802" s="79"/>
      <c r="D802" s="79"/>
      <c r="E802" s="79"/>
      <c r="F802" s="79"/>
      <c r="G802" s="79"/>
      <c r="H802" s="79"/>
      <c r="I802" s="79"/>
      <c r="J802" s="79"/>
    </row>
    <row r="803" spans="1:10">
      <c r="A803" s="79"/>
      <c r="B803" s="79"/>
      <c r="C803" s="79"/>
      <c r="D803" s="79"/>
      <c r="E803" s="79"/>
      <c r="F803" s="79"/>
      <c r="G803" s="79"/>
      <c r="H803" s="79"/>
      <c r="I803" s="79"/>
      <c r="J803" s="79"/>
    </row>
    <row r="804" spans="1:10">
      <c r="A804" s="79"/>
      <c r="B804" s="79"/>
      <c r="C804" s="79"/>
      <c r="D804" s="79"/>
      <c r="E804" s="79"/>
      <c r="F804" s="79"/>
      <c r="G804" s="79"/>
      <c r="H804" s="79"/>
      <c r="I804" s="79"/>
      <c r="J804" s="79"/>
    </row>
    <row r="805" spans="1:10">
      <c r="A805" s="79"/>
      <c r="B805" s="79"/>
      <c r="C805" s="79"/>
      <c r="D805" s="79"/>
      <c r="E805" s="79"/>
      <c r="F805" s="79"/>
      <c r="G805" s="79"/>
      <c r="H805" s="79"/>
      <c r="I805" s="79"/>
      <c r="J805" s="79"/>
    </row>
    <row r="806" spans="1:10">
      <c r="A806" s="79"/>
      <c r="B806" s="79"/>
      <c r="C806" s="79"/>
      <c r="D806" s="79"/>
      <c r="E806" s="79"/>
      <c r="F806" s="79"/>
      <c r="G806" s="79"/>
      <c r="H806" s="79"/>
      <c r="I806" s="79"/>
      <c r="J806" s="79"/>
    </row>
    <row r="807" spans="1:10">
      <c r="A807" s="79"/>
      <c r="B807" s="79"/>
      <c r="C807" s="79"/>
      <c r="D807" s="79"/>
      <c r="E807" s="79"/>
      <c r="F807" s="79"/>
      <c r="G807" s="79"/>
      <c r="H807" s="79"/>
      <c r="I807" s="79"/>
      <c r="J807" s="79"/>
    </row>
    <row r="808" spans="1:10">
      <c r="A808" s="79"/>
      <c r="B808" s="79"/>
      <c r="C808" s="79"/>
      <c r="D808" s="79"/>
      <c r="E808" s="79"/>
      <c r="F808" s="79"/>
      <c r="G808" s="79"/>
      <c r="H808" s="79"/>
      <c r="I808" s="79"/>
      <c r="J808" s="79"/>
    </row>
    <row r="809" spans="1:10">
      <c r="A809" s="79"/>
      <c r="B809" s="79"/>
      <c r="C809" s="79"/>
      <c r="D809" s="79"/>
      <c r="E809" s="79"/>
      <c r="F809" s="79"/>
      <c r="G809" s="79"/>
      <c r="H809" s="79"/>
      <c r="I809" s="79"/>
      <c r="J809" s="79"/>
    </row>
    <row r="810" spans="1:10">
      <c r="A810" s="79"/>
      <c r="B810" s="79"/>
      <c r="C810" s="79"/>
      <c r="D810" s="79"/>
      <c r="E810" s="79"/>
      <c r="F810" s="79"/>
      <c r="G810" s="79"/>
      <c r="H810" s="79"/>
      <c r="I810" s="79"/>
      <c r="J810" s="79"/>
    </row>
    <row r="811" spans="1:10">
      <c r="A811" s="79"/>
      <c r="B811" s="79"/>
      <c r="C811" s="79"/>
      <c r="D811" s="79"/>
      <c r="E811" s="79"/>
      <c r="F811" s="79"/>
      <c r="G811" s="79"/>
      <c r="H811" s="79"/>
      <c r="I811" s="79"/>
      <c r="J811" s="79"/>
    </row>
    <row r="812" spans="1:10">
      <c r="A812" s="79"/>
      <c r="B812" s="79"/>
      <c r="C812" s="79"/>
      <c r="D812" s="79"/>
      <c r="E812" s="79"/>
      <c r="F812" s="79"/>
      <c r="G812" s="79"/>
      <c r="H812" s="79"/>
      <c r="I812" s="79"/>
      <c r="J812" s="79"/>
    </row>
    <row r="813" spans="1:10">
      <c r="A813" s="79"/>
      <c r="B813" s="79"/>
      <c r="C813" s="79"/>
      <c r="D813" s="79"/>
      <c r="E813" s="79"/>
      <c r="F813" s="79"/>
      <c r="G813" s="79"/>
      <c r="H813" s="79"/>
      <c r="I813" s="79"/>
      <c r="J813" s="79"/>
    </row>
    <row r="814" spans="1:10">
      <c r="A814" s="79"/>
      <c r="B814" s="79"/>
      <c r="C814" s="79"/>
      <c r="D814" s="79"/>
      <c r="E814" s="79"/>
      <c r="F814" s="79"/>
      <c r="G814" s="79"/>
      <c r="H814" s="79"/>
      <c r="I814" s="79"/>
      <c r="J814" s="79"/>
    </row>
    <row r="815" spans="1:10">
      <c r="A815" s="79"/>
      <c r="B815" s="79"/>
      <c r="C815" s="79"/>
      <c r="D815" s="79"/>
      <c r="E815" s="79"/>
      <c r="F815" s="79"/>
      <c r="G815" s="79"/>
      <c r="H815" s="79"/>
      <c r="I815" s="79"/>
      <c r="J815" s="79"/>
    </row>
    <row r="816" spans="1:10">
      <c r="A816" s="79"/>
      <c r="B816" s="79"/>
      <c r="C816" s="79"/>
      <c r="D816" s="79"/>
      <c r="E816" s="79"/>
      <c r="F816" s="79"/>
      <c r="G816" s="79"/>
      <c r="H816" s="79"/>
      <c r="I816" s="79"/>
      <c r="J816" s="79"/>
    </row>
    <row r="817" spans="1:10">
      <c r="A817" s="79"/>
      <c r="B817" s="79"/>
      <c r="C817" s="79"/>
      <c r="D817" s="79"/>
      <c r="E817" s="79"/>
      <c r="F817" s="79"/>
      <c r="G817" s="79"/>
      <c r="H817" s="79"/>
      <c r="I817" s="79"/>
      <c r="J817" s="79"/>
    </row>
    <row r="818" spans="1:10">
      <c r="A818" s="79"/>
      <c r="B818" s="79"/>
      <c r="C818" s="79"/>
      <c r="D818" s="79"/>
      <c r="E818" s="79"/>
      <c r="F818" s="79"/>
      <c r="G818" s="79"/>
      <c r="H818" s="79"/>
      <c r="I818" s="79"/>
      <c r="J818" s="79"/>
    </row>
    <row r="819" spans="1:10">
      <c r="A819" s="79"/>
      <c r="B819" s="79"/>
      <c r="C819" s="79"/>
      <c r="D819" s="79"/>
      <c r="E819" s="79"/>
      <c r="F819" s="79"/>
      <c r="G819" s="79"/>
      <c r="H819" s="79"/>
      <c r="I819" s="79"/>
      <c r="J819" s="79"/>
    </row>
    <row r="820" spans="1:10">
      <c r="A820" s="79"/>
      <c r="B820" s="79"/>
      <c r="C820" s="79"/>
      <c r="D820" s="79"/>
      <c r="E820" s="79"/>
      <c r="F820" s="79"/>
      <c r="G820" s="79"/>
      <c r="H820" s="79"/>
      <c r="I820" s="79"/>
      <c r="J820" s="79"/>
    </row>
    <row r="821" spans="1:10">
      <c r="A821" s="79"/>
      <c r="B821" s="79"/>
      <c r="C821" s="79"/>
      <c r="D821" s="79"/>
      <c r="E821" s="79"/>
      <c r="F821" s="79"/>
      <c r="G821" s="79"/>
      <c r="H821" s="79"/>
      <c r="I821" s="79"/>
      <c r="J821" s="79"/>
    </row>
    <row r="822" spans="1:10">
      <c r="A822" s="79"/>
      <c r="B822" s="79"/>
      <c r="C822" s="79"/>
      <c r="D822" s="79"/>
      <c r="E822" s="79"/>
      <c r="F822" s="79"/>
      <c r="G822" s="79"/>
      <c r="H822" s="79"/>
      <c r="I822" s="79"/>
      <c r="J822" s="79"/>
    </row>
    <row r="823" spans="1:10" ht="21.75" customHeight="1">
      <c r="A823" s="79"/>
      <c r="B823" s="632" t="s">
        <v>246</v>
      </c>
      <c r="C823" s="633"/>
      <c r="D823" s="633"/>
      <c r="E823" s="633"/>
      <c r="F823" s="633"/>
      <c r="G823" s="633"/>
      <c r="H823" s="633"/>
      <c r="I823" s="633"/>
      <c r="J823" s="554" t="str">
        <f>'6. Module 1 Readiness'!N23</f>
        <v>Red</v>
      </c>
    </row>
    <row r="824" spans="1:10">
      <c r="A824" s="79"/>
      <c r="B824" s="42" t="s">
        <v>43</v>
      </c>
      <c r="C824" s="39"/>
      <c r="D824" s="39"/>
      <c r="E824" s="39"/>
      <c r="F824" s="39"/>
      <c r="G824" s="39"/>
      <c r="H824" s="39"/>
      <c r="I824" s="39"/>
      <c r="J824" s="40"/>
    </row>
    <row r="825" spans="1:10" ht="79.5" customHeight="1">
      <c r="A825" s="79"/>
      <c r="B825" s="435" t="str">
        <f>Sheet2!B156</f>
        <v xml:space="preserve">Core mission-critical services are your last candidates for external cloud and internal virtualization. With data criticality high, it is likely that the security, availability, and performance requirements of the business are beyond what can be expected from the cloud. However, "cloud no" does not mean "cloud never." Some interim steps and actions are covered in the recommendations. </v>
      </c>
      <c r="C825" s="394"/>
      <c r="D825" s="394"/>
      <c r="E825" s="394"/>
      <c r="F825" s="394"/>
      <c r="G825" s="394"/>
      <c r="H825" s="394"/>
      <c r="I825" s="394"/>
      <c r="J825" s="436"/>
    </row>
    <row r="826" spans="1:10">
      <c r="A826" s="79"/>
      <c r="B826" s="42" t="s">
        <v>44</v>
      </c>
      <c r="C826" s="39"/>
      <c r="D826" s="39"/>
      <c r="E826" s="39"/>
      <c r="F826" s="39"/>
      <c r="G826" s="39"/>
      <c r="H826" s="39"/>
      <c r="I826" s="39"/>
      <c r="J826" s="40"/>
    </row>
    <row r="827" spans="1:10" ht="192.75" customHeight="1">
      <c r="A827" s="79"/>
      <c r="B827" s="437" t="str">
        <f>Sheet2!D156</f>
        <v>• Make sure that this is truly a gold-level service. Many services are important to the enterprise but not core critical. Email, for example, may be very critically important to many but an email outage or lost data would not be catastrophic to production. If the service is really important but not core critical, select moderate criticality. 
• Look to internal cloud first for these workloads but only after all other workloads have been dealt with. Also complete the following: 
     o Careful cost analysis for feasibility of platform change. If the workload is on a proprietary system, it is not a foregone conclusion that it will be cheaper to move it to even an internally managed cloud. 
     o Performance/availability analysis and gold-level provisioning. Even within an internal cloud, these workloads likely will require special capacity (and not just be put into a general resource pool). 
• Look at all the dependencies of the service and explore the possibility of isolating the truly critical elements in a hybrid approach. For example, a critical database may be housed and maintained using traditional means but the other elements of the web application that queries the data are moved to the cloud. Integration/communication becomes a major issue for a hybrid approach.</v>
      </c>
      <c r="C827" s="438"/>
      <c r="D827" s="438"/>
      <c r="E827" s="438"/>
      <c r="F827" s="438"/>
      <c r="G827" s="438"/>
      <c r="H827" s="438"/>
      <c r="I827" s="438"/>
      <c r="J827" s="439"/>
    </row>
    <row r="828" spans="1:10">
      <c r="A828" s="79"/>
      <c r="B828" s="27"/>
      <c r="C828" s="27"/>
      <c r="D828" s="27"/>
      <c r="E828" s="27"/>
      <c r="F828" s="27"/>
      <c r="G828" s="27"/>
      <c r="H828" s="27"/>
      <c r="I828" s="27"/>
      <c r="J828" s="27"/>
    </row>
    <row r="829" spans="1:10" ht="21.75" customHeight="1">
      <c r="A829" s="79"/>
      <c r="B829" s="632" t="s">
        <v>233</v>
      </c>
      <c r="C829" s="633"/>
      <c r="D829" s="633"/>
      <c r="E829" s="633"/>
      <c r="F829" s="633"/>
      <c r="G829" s="633"/>
      <c r="H829" s="633"/>
      <c r="I829" s="633"/>
      <c r="J829" s="550" t="str">
        <f>E756</f>
        <v>Red</v>
      </c>
    </row>
    <row r="830" spans="1:10">
      <c r="A830" s="79"/>
      <c r="B830" s="54"/>
      <c r="C830" s="35"/>
      <c r="D830" s="35"/>
      <c r="E830" s="55"/>
      <c r="F830" s="39"/>
      <c r="G830" s="39"/>
      <c r="H830" s="39"/>
      <c r="I830" s="39"/>
      <c r="J830" s="40"/>
    </row>
    <row r="831" spans="1:10" ht="15.75" customHeight="1">
      <c r="A831" s="79"/>
      <c r="B831" s="550" t="str">
        <f>'6. Module 1 Readiness'!N26</f>
        <v>Yellow</v>
      </c>
      <c r="C831" s="41" t="s">
        <v>412</v>
      </c>
      <c r="D831" s="39"/>
      <c r="E831" s="39"/>
      <c r="F831" s="39"/>
      <c r="G831" s="39"/>
      <c r="H831" s="39"/>
      <c r="I831" s="39"/>
      <c r="J831" s="40"/>
    </row>
    <row r="832" spans="1:10">
      <c r="A832" s="79"/>
      <c r="B832" s="42" t="s">
        <v>43</v>
      </c>
      <c r="C832" s="39"/>
      <c r="D832" s="39"/>
      <c r="E832" s="39"/>
      <c r="F832" s="39"/>
      <c r="G832" s="39"/>
      <c r="H832" s="39"/>
      <c r="I832" s="39"/>
      <c r="J832" s="40"/>
    </row>
    <row r="833" spans="1:10" ht="42" customHeight="1">
      <c r="A833" s="79"/>
      <c r="B833" s="435" t="str">
        <f>Sheet2!B163</f>
        <v xml:space="preserve">When it comes to critical systems, the current process maturity for security management is an important starting point for discussion/negotiation with cloud service providers.  </v>
      </c>
      <c r="C833" s="394"/>
      <c r="D833" s="394"/>
      <c r="E833" s="394"/>
      <c r="F833" s="394"/>
      <c r="G833" s="394"/>
      <c r="H833" s="394"/>
      <c r="I833" s="394"/>
      <c r="J833" s="436"/>
    </row>
    <row r="834" spans="1:10">
      <c r="A834" s="79"/>
      <c r="B834" s="42" t="s">
        <v>44</v>
      </c>
      <c r="C834" s="39"/>
      <c r="D834" s="39"/>
      <c r="E834" s="39"/>
      <c r="F834" s="39"/>
      <c r="G834" s="39"/>
      <c r="H834" s="39"/>
      <c r="I834" s="39"/>
      <c r="J834" s="40"/>
    </row>
    <row r="835" spans="1:10" ht="98.25" customHeight="1">
      <c r="A835" s="79"/>
      <c r="B835" s="435" t="str">
        <f>Sheet2!D163</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C835" s="394"/>
      <c r="D835" s="394"/>
      <c r="E835" s="394"/>
      <c r="F835" s="394"/>
      <c r="G835" s="394"/>
      <c r="H835" s="394"/>
      <c r="I835" s="394"/>
      <c r="J835" s="436"/>
    </row>
    <row r="836" spans="1:10">
      <c r="A836" s="79"/>
      <c r="B836" s="38"/>
      <c r="C836" s="39"/>
      <c r="D836" s="39"/>
      <c r="E836" s="39"/>
      <c r="F836" s="39"/>
      <c r="G836" s="39"/>
      <c r="H836" s="39"/>
      <c r="I836" s="39"/>
      <c r="J836" s="40"/>
    </row>
    <row r="837" spans="1:10" ht="15.75" customHeight="1">
      <c r="A837" s="79"/>
      <c r="B837" s="550" t="str">
        <f>'6. Module 1 Readiness'!N27</f>
        <v>Red</v>
      </c>
      <c r="C837" s="41" t="s">
        <v>413</v>
      </c>
      <c r="D837" s="39"/>
      <c r="E837" s="39"/>
      <c r="F837" s="39"/>
      <c r="G837" s="39"/>
      <c r="H837" s="39"/>
      <c r="I837" s="39"/>
      <c r="J837" s="40"/>
    </row>
    <row r="838" spans="1:10">
      <c r="A838" s="79"/>
      <c r="B838" s="42" t="s">
        <v>43</v>
      </c>
      <c r="C838" s="39"/>
      <c r="D838" s="39"/>
      <c r="E838" s="39"/>
      <c r="F838" s="39"/>
      <c r="G838" s="39"/>
      <c r="H838" s="39"/>
      <c r="I838" s="39"/>
      <c r="J838" s="40"/>
    </row>
    <row r="839" spans="1:10" ht="33" customHeight="1">
      <c r="A839" s="79"/>
      <c r="B839" s="435" t="str">
        <f>Sheet2!B164</f>
        <v xml:space="preserve">If the system and data are subject to specific legal and regulatory compliance, even if they are not highly critical, this will push up the requirements for a CSP and likely the cost of the solution.   </v>
      </c>
      <c r="C839" s="394"/>
      <c r="D839" s="394"/>
      <c r="E839" s="394"/>
      <c r="F839" s="394"/>
      <c r="G839" s="394"/>
      <c r="H839" s="394"/>
      <c r="I839" s="394"/>
      <c r="J839" s="436"/>
    </row>
    <row r="840" spans="1:10">
      <c r="A840" s="79"/>
      <c r="B840" s="42" t="s">
        <v>44</v>
      </c>
      <c r="C840" s="39"/>
      <c r="D840" s="39"/>
      <c r="E840" s="39"/>
      <c r="F840" s="39"/>
      <c r="G840" s="39"/>
      <c r="H840" s="39"/>
      <c r="I840" s="39"/>
      <c r="J840" s="40"/>
    </row>
    <row r="841" spans="1:10" ht="47.25" customHeight="1">
      <c r="A841" s="79"/>
      <c r="B841" s="435" t="str">
        <f>Sheet2!D164</f>
        <v xml:space="preserve">• Require potential CSP partners to demonstrate how they achieve, document, and attest to compliance with the regulation that you must comply (examples: HIPAA, CJIS, PCI). </v>
      </c>
      <c r="C841" s="394"/>
      <c r="D841" s="394"/>
      <c r="E841" s="394"/>
      <c r="F841" s="394"/>
      <c r="G841" s="394"/>
      <c r="H841" s="394"/>
      <c r="I841" s="394"/>
      <c r="J841" s="436"/>
    </row>
    <row r="842" spans="1:10">
      <c r="A842" s="79"/>
      <c r="B842" s="38"/>
      <c r="C842" s="39"/>
      <c r="D842" s="39"/>
      <c r="E842" s="39"/>
      <c r="F842" s="39"/>
      <c r="G842" s="39"/>
      <c r="H842" s="39"/>
      <c r="I842" s="39"/>
      <c r="J842" s="40"/>
    </row>
    <row r="843" spans="1:10" ht="15">
      <c r="A843" s="79"/>
      <c r="B843" s="550" t="str">
        <f>'6. Module 1 Readiness'!N28</f>
        <v>Red</v>
      </c>
      <c r="C843" s="41" t="s">
        <v>414</v>
      </c>
      <c r="D843" s="39"/>
      <c r="E843" s="39"/>
      <c r="F843" s="39"/>
      <c r="G843" s="39"/>
      <c r="H843" s="39"/>
      <c r="I843" s="39"/>
      <c r="J843" s="40"/>
    </row>
    <row r="844" spans="1:10">
      <c r="A844" s="79"/>
      <c r="B844" s="42" t="s">
        <v>43</v>
      </c>
      <c r="C844" s="39"/>
      <c r="D844" s="39"/>
      <c r="E844" s="39"/>
      <c r="F844" s="39"/>
      <c r="G844" s="39"/>
      <c r="H844" s="39"/>
      <c r="I844" s="39"/>
      <c r="J844" s="40"/>
    </row>
    <row r="845" spans="1:10" ht="42.75" customHeight="1">
      <c r="A845" s="79"/>
      <c r="B845" s="435" t="str">
        <f>Sheet2!B165</f>
        <v xml:space="preserve">Access management is key to both security and service management for the end user. If privilege-based access is a requirement for the service, you will need to integrate cloud access with your authentication system.  </v>
      </c>
      <c r="C845" s="394"/>
      <c r="D845" s="394"/>
      <c r="E845" s="394"/>
      <c r="F845" s="394"/>
      <c r="G845" s="394"/>
      <c r="H845" s="394"/>
      <c r="I845" s="394"/>
      <c r="J845" s="436"/>
    </row>
    <row r="846" spans="1:10">
      <c r="A846" s="79"/>
      <c r="B846" s="42" t="s">
        <v>44</v>
      </c>
      <c r="C846" s="39"/>
      <c r="D846" s="39"/>
      <c r="E846" s="39"/>
      <c r="F846" s="39"/>
      <c r="G846" s="39"/>
      <c r="H846" s="39"/>
      <c r="I846" s="39"/>
      <c r="J846" s="40"/>
    </row>
    <row r="847" spans="1:10" ht="99.75" customHeight="1">
      <c r="A847" s="79"/>
      <c r="B847" s="435" t="str">
        <f>Sheet2!D165</f>
        <v xml:space="preserve">• Do not proceed until the costs of multiple access regimes (in security risk and service) has been accurately assessed. 
• Review how cloud services provide access granularity and authentication. Is this good enough for the service being considered?  </v>
      </c>
      <c r="C847" s="394"/>
      <c r="D847" s="394"/>
      <c r="E847" s="394"/>
      <c r="F847" s="394"/>
      <c r="G847" s="394"/>
      <c r="H847" s="394"/>
      <c r="I847" s="394"/>
      <c r="J847" s="436"/>
    </row>
    <row r="848" spans="1:10">
      <c r="A848" s="79"/>
      <c r="B848" s="38"/>
      <c r="C848" s="39"/>
      <c r="D848" s="39"/>
      <c r="E848" s="39"/>
      <c r="F848" s="39"/>
      <c r="G848" s="39"/>
      <c r="H848" s="39"/>
      <c r="I848" s="39"/>
      <c r="J848" s="40"/>
    </row>
    <row r="849" spans="1:10" ht="15">
      <c r="A849" s="79"/>
      <c r="B849" s="550" t="str">
        <f>'6. Module 1 Readiness'!N29</f>
        <v>Red</v>
      </c>
      <c r="C849" s="41" t="s">
        <v>415</v>
      </c>
      <c r="D849" s="39"/>
      <c r="E849" s="39"/>
      <c r="F849" s="39"/>
      <c r="G849" s="39"/>
      <c r="H849" s="39"/>
      <c r="I849" s="39"/>
      <c r="J849" s="40"/>
    </row>
    <row r="850" spans="1:10">
      <c r="A850" s="79"/>
      <c r="B850" s="42" t="s">
        <v>43</v>
      </c>
      <c r="C850" s="39"/>
      <c r="D850" s="39"/>
      <c r="E850" s="39"/>
      <c r="F850" s="39"/>
      <c r="G850" s="39"/>
      <c r="H850" s="39"/>
      <c r="I850" s="39"/>
      <c r="J850" s="40"/>
    </row>
    <row r="851" spans="1:10" ht="46.5" customHeight="1">
      <c r="A851" s="79"/>
      <c r="B851" s="435" t="str">
        <f>Sheet2!B166</f>
        <v xml:space="preserve">Data location and encryption may be stringently spelled out by compliance requirements. Even those not under legal compliance strictures will likely want assurances around the encryption of data both in transit and at rest.    </v>
      </c>
      <c r="C851" s="394"/>
      <c r="D851" s="394"/>
      <c r="E851" s="394"/>
      <c r="F851" s="394"/>
      <c r="G851" s="394"/>
      <c r="H851" s="394"/>
      <c r="I851" s="394"/>
      <c r="J851" s="436"/>
    </row>
    <row r="852" spans="1:10">
      <c r="A852" s="79"/>
      <c r="B852" s="42" t="s">
        <v>44</v>
      </c>
      <c r="C852" s="39"/>
      <c r="D852" s="39"/>
      <c r="E852" s="39"/>
      <c r="F852" s="39"/>
      <c r="G852" s="39"/>
      <c r="H852" s="39"/>
      <c r="I852" s="39"/>
      <c r="J852" s="40"/>
    </row>
    <row r="853" spans="1:10" ht="54.75" customHeight="1">
      <c r="A853" s="79"/>
      <c r="B853" s="435" t="str">
        <f>Sheet2!D166</f>
        <v xml:space="preserve">• If encryption is not required for data to meet compliance, review whether it is needed to meet the CIA requirements of the service. 
• Look for at rest encryption requirements for sensitive data. This is particularly important for cloud storage such as a cloud-based archive. </v>
      </c>
      <c r="C853" s="394"/>
      <c r="D853" s="394"/>
      <c r="E853" s="394"/>
      <c r="F853" s="394"/>
      <c r="G853" s="394"/>
      <c r="H853" s="394"/>
      <c r="I853" s="394"/>
      <c r="J853" s="436"/>
    </row>
    <row r="854" spans="1:10">
      <c r="A854" s="79"/>
      <c r="B854" s="38"/>
      <c r="C854" s="39"/>
      <c r="D854" s="39"/>
      <c r="E854" s="39"/>
      <c r="F854" s="39"/>
      <c r="G854" s="39"/>
      <c r="H854" s="39"/>
      <c r="I854" s="39"/>
      <c r="J854" s="40"/>
    </row>
    <row r="855" spans="1:10" ht="15">
      <c r="A855" s="79"/>
      <c r="B855" s="550" t="str">
        <f>'6. Module 1 Readiness'!N30</f>
        <v>Red</v>
      </c>
      <c r="C855" s="41" t="s">
        <v>416</v>
      </c>
      <c r="D855" s="39"/>
      <c r="E855" s="39"/>
      <c r="F855" s="39"/>
      <c r="G855" s="39"/>
      <c r="H855" s="39"/>
      <c r="I855" s="39"/>
      <c r="J855" s="40"/>
    </row>
    <row r="856" spans="1:10">
      <c r="A856" s="79"/>
      <c r="B856" s="42" t="s">
        <v>43</v>
      </c>
      <c r="C856" s="39"/>
      <c r="D856" s="39"/>
      <c r="E856" s="39"/>
      <c r="F856" s="39"/>
      <c r="G856" s="39"/>
      <c r="H856" s="39"/>
      <c r="I856" s="39"/>
      <c r="J856" s="40"/>
    </row>
    <row r="857" spans="1:10" ht="42" customHeight="1">
      <c r="A857" s="79"/>
      <c r="B857" s="435" t="str">
        <f>Sheet2!B167</f>
        <v xml:space="preserve">Under rules of civil procedures, for example, the enterprise must be able to reasonably expedite the discovery of specific data of which it has "possession, custody, or control." This can become problematic if data is in the cloud.  </v>
      </c>
      <c r="C857" s="394"/>
      <c r="D857" s="394"/>
      <c r="E857" s="394"/>
      <c r="F857" s="394"/>
      <c r="G857" s="394"/>
      <c r="H857" s="394"/>
      <c r="I857" s="394"/>
      <c r="J857" s="436"/>
    </row>
    <row r="858" spans="1:10">
      <c r="A858" s="79"/>
      <c r="B858" s="42" t="s">
        <v>44</v>
      </c>
      <c r="C858" s="39"/>
      <c r="D858" s="39"/>
      <c r="E858" s="39"/>
      <c r="F858" s="39"/>
      <c r="G858" s="39"/>
      <c r="H858" s="39"/>
      <c r="I858" s="39"/>
      <c r="J858" s="40"/>
    </row>
    <row r="859" spans="1:10" ht="52.5" customHeight="1">
      <c r="A859" s="79"/>
      <c r="B859" s="437" t="str">
        <f>Sheet2!D167</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C859" s="438"/>
      <c r="D859" s="438"/>
      <c r="E859" s="438"/>
      <c r="F859" s="438"/>
      <c r="G859" s="438"/>
      <c r="H859" s="438"/>
      <c r="I859" s="438"/>
      <c r="J859" s="439"/>
    </row>
    <row r="860" spans="1:10">
      <c r="A860" s="79"/>
      <c r="B860" s="27"/>
      <c r="C860" s="27"/>
      <c r="D860" s="27"/>
      <c r="E860" s="27"/>
      <c r="F860" s="27"/>
      <c r="G860" s="27"/>
      <c r="H860" s="27"/>
      <c r="I860" s="27"/>
      <c r="J860" s="27"/>
    </row>
    <row r="861" spans="1:10" ht="21.75" customHeight="1">
      <c r="A861" s="79"/>
      <c r="B861" s="632" t="s">
        <v>234</v>
      </c>
      <c r="C861" s="633"/>
      <c r="D861" s="633"/>
      <c r="E861" s="633"/>
      <c r="F861" s="633"/>
      <c r="G861" s="633"/>
      <c r="H861" s="633"/>
      <c r="I861" s="633"/>
      <c r="J861" s="550" t="str">
        <f>E758</f>
        <v>Red</v>
      </c>
    </row>
    <row r="862" spans="1:10">
      <c r="A862" s="79"/>
      <c r="B862" s="38"/>
      <c r="C862" s="39"/>
      <c r="D862" s="39"/>
      <c r="E862" s="39"/>
      <c r="F862" s="39"/>
      <c r="G862" s="39"/>
      <c r="H862" s="39"/>
      <c r="I862" s="39"/>
      <c r="J862" s="40"/>
    </row>
    <row r="863" spans="1:10" ht="15">
      <c r="A863" s="79"/>
      <c r="B863" s="550" t="str">
        <f>'6. Module 1 Readiness'!N33</f>
        <v>Yellow</v>
      </c>
      <c r="C863" s="41" t="s">
        <v>417</v>
      </c>
      <c r="D863" s="39"/>
      <c r="E863" s="39"/>
      <c r="F863" s="39"/>
      <c r="G863" s="39"/>
      <c r="H863" s="39"/>
      <c r="I863" s="39"/>
      <c r="J863" s="40"/>
    </row>
    <row r="864" spans="1:10">
      <c r="A864" s="79"/>
      <c r="B864" s="42" t="s">
        <v>43</v>
      </c>
      <c r="C864" s="39"/>
      <c r="D864" s="39"/>
      <c r="E864" s="39"/>
      <c r="F864" s="39"/>
      <c r="G864" s="39"/>
      <c r="H864" s="39"/>
      <c r="I864" s="39"/>
      <c r="J864" s="40"/>
    </row>
    <row r="865" spans="1:10" ht="43.5" customHeight="1">
      <c r="A865" s="79"/>
      <c r="B865" s="435" t="str">
        <f>Sheet2!B170</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C865" s="394"/>
      <c r="D865" s="394"/>
      <c r="E865" s="394"/>
      <c r="F865" s="394"/>
      <c r="G865" s="394"/>
      <c r="H865" s="394"/>
      <c r="I865" s="394"/>
      <c r="J865" s="436"/>
    </row>
    <row r="866" spans="1:10">
      <c r="A866" s="79"/>
      <c r="B866" s="42" t="s">
        <v>44</v>
      </c>
      <c r="C866" s="39"/>
      <c r="D866" s="39"/>
      <c r="E866" s="39"/>
      <c r="F866" s="39"/>
      <c r="G866" s="39"/>
      <c r="H866" s="39"/>
      <c r="I866" s="39"/>
      <c r="J866" s="40"/>
    </row>
    <row r="867" spans="1:10" ht="54.75" customHeight="1">
      <c r="A867" s="79"/>
      <c r="B867" s="435" t="str">
        <f>Sheet2!D170</f>
        <v xml:space="preserve">• Establish availability and restore time requirements based on a minimum requirement of the current service provisioning. 
• Be sure to consider if the service is currently over-provisioned. This is why you should focus on minimum requirements. </v>
      </c>
      <c r="C867" s="394"/>
      <c r="D867" s="394"/>
      <c r="E867" s="394"/>
      <c r="F867" s="394"/>
      <c r="G867" s="394"/>
      <c r="H867" s="394"/>
      <c r="I867" s="394"/>
      <c r="J867" s="436"/>
    </row>
    <row r="868" spans="1:10">
      <c r="A868" s="79"/>
      <c r="B868" s="38"/>
      <c r="C868" s="39"/>
      <c r="D868" s="39"/>
      <c r="E868" s="39"/>
      <c r="F868" s="39"/>
      <c r="G868" s="39"/>
      <c r="H868" s="39"/>
      <c r="I868" s="39"/>
      <c r="J868" s="40"/>
    </row>
    <row r="869" spans="1:10" ht="15">
      <c r="A869" s="79"/>
      <c r="B869" s="550" t="str">
        <f>'6. Module 1 Readiness'!N34</f>
        <v>Red</v>
      </c>
      <c r="C869" s="41" t="s">
        <v>181</v>
      </c>
      <c r="D869" s="39"/>
      <c r="E869" s="39"/>
      <c r="F869" s="39"/>
      <c r="G869" s="39"/>
      <c r="H869" s="39"/>
      <c r="I869" s="39"/>
      <c r="J869" s="40"/>
    </row>
    <row r="870" spans="1:10">
      <c r="A870" s="79"/>
      <c r="B870" s="42" t="s">
        <v>43</v>
      </c>
      <c r="C870" s="39"/>
      <c r="D870" s="39"/>
      <c r="E870" s="39"/>
      <c r="F870" s="39"/>
      <c r="G870" s="39"/>
      <c r="H870" s="39"/>
      <c r="I870" s="39"/>
      <c r="J870" s="40"/>
    </row>
    <row r="871" spans="1:10" ht="52.5" customHeight="1">
      <c r="A871" s="79"/>
      <c r="B871" s="435" t="str">
        <f>Sheet2!B171</f>
        <v xml:space="preserve">If IT is to be a service broker, it must have policies and procedures to be a service intermediary between the CSP and the consumer of the service. An external CSP SLA that only quotes an uptime figure and compensatory credits is useless to the consumer when the service goes away. </v>
      </c>
      <c r="C871" s="394"/>
      <c r="D871" s="394"/>
      <c r="E871" s="394"/>
      <c r="F871" s="394"/>
      <c r="G871" s="394"/>
      <c r="H871" s="394"/>
      <c r="I871" s="394"/>
      <c r="J871" s="436"/>
    </row>
    <row r="872" spans="1:10">
      <c r="A872" s="79"/>
      <c r="B872" s="42" t="s">
        <v>44</v>
      </c>
      <c r="C872" s="39"/>
      <c r="D872" s="39"/>
      <c r="E872" s="39"/>
      <c r="F872" s="39"/>
      <c r="G872" s="39"/>
      <c r="H872" s="39"/>
      <c r="I872" s="39"/>
      <c r="J872" s="40"/>
    </row>
    <row r="873" spans="1:10" ht="57.75" customHeight="1">
      <c r="A873" s="79"/>
      <c r="B873" s="435" t="str">
        <f>Sheet2!D171</f>
        <v>• Ascertain the role that internal IT will play in service delivery (for example, network speed and availability).
• Document service plans, if not full SLAs, that specify how the service will be monitored and who will handle communication and remediation in case of a problem.</v>
      </c>
      <c r="C873" s="394"/>
      <c r="D873" s="394"/>
      <c r="E873" s="394"/>
      <c r="F873" s="394"/>
      <c r="G873" s="394"/>
      <c r="H873" s="394"/>
      <c r="I873" s="394"/>
      <c r="J873" s="436"/>
    </row>
    <row r="874" spans="1:10">
      <c r="A874" s="79"/>
      <c r="B874" s="38"/>
      <c r="C874" s="39"/>
      <c r="D874" s="39"/>
      <c r="E874" s="39"/>
      <c r="F874" s="39"/>
      <c r="G874" s="39"/>
      <c r="H874" s="39"/>
      <c r="I874" s="39"/>
      <c r="J874" s="40"/>
    </row>
    <row r="875" spans="1:10" ht="15">
      <c r="A875" s="79"/>
      <c r="B875" s="550" t="str">
        <f>'6. Module 1 Readiness'!N35</f>
        <v>Yellow</v>
      </c>
      <c r="C875" s="41" t="s">
        <v>418</v>
      </c>
      <c r="D875" s="39"/>
      <c r="E875" s="39"/>
      <c r="F875" s="39"/>
      <c r="G875" s="39"/>
      <c r="H875" s="39"/>
      <c r="I875" s="39"/>
      <c r="J875" s="40"/>
    </row>
    <row r="876" spans="1:10">
      <c r="A876" s="79"/>
      <c r="B876" s="42" t="s">
        <v>43</v>
      </c>
      <c r="C876" s="39"/>
      <c r="D876" s="39"/>
      <c r="E876" s="39"/>
      <c r="F876" s="39"/>
      <c r="G876" s="39"/>
      <c r="H876" s="39"/>
      <c r="I876" s="39"/>
      <c r="J876" s="40"/>
    </row>
    <row r="877" spans="1:10" ht="32.25" customHeight="1">
      <c r="A877" s="79"/>
      <c r="B877" s="435" t="str">
        <f>Sheet2!B172</f>
        <v xml:space="preserve">Availability is not the only measure of service. Some services, such as transactional services, are performance sensitive. A clear idea of business expectations is an important first step. </v>
      </c>
      <c r="C877" s="394"/>
      <c r="D877" s="394"/>
      <c r="E877" s="394"/>
      <c r="F877" s="394"/>
      <c r="G877" s="394"/>
      <c r="H877" s="394"/>
      <c r="I877" s="394"/>
      <c r="J877" s="436"/>
    </row>
    <row r="878" spans="1:10">
      <c r="A878" s="79"/>
      <c r="B878" s="42" t="s">
        <v>44</v>
      </c>
      <c r="C878" s="39"/>
      <c r="D878" s="39"/>
      <c r="E878" s="39"/>
      <c r="F878" s="39"/>
      <c r="G878" s="39"/>
      <c r="H878" s="39"/>
      <c r="I878" s="39"/>
      <c r="J878" s="40"/>
    </row>
    <row r="879" spans="1:10" ht="57" customHeight="1">
      <c r="A879" s="79"/>
      <c r="B879" s="435" t="str">
        <f>Sheet2!D172</f>
        <v>• Make performance monitoring a part of CSP management.
•  Select CSPs that surface end-to-end performance metrics and make them available for ongoing customer monitoring. 
•  Be sure to include the entire service chain in performance monitoring (not just the hosting CSP).</v>
      </c>
      <c r="C879" s="394"/>
      <c r="D879" s="394"/>
      <c r="E879" s="394"/>
      <c r="F879" s="394"/>
      <c r="G879" s="394"/>
      <c r="H879" s="394"/>
      <c r="I879" s="394"/>
      <c r="J879" s="436"/>
    </row>
    <row r="880" spans="1:10">
      <c r="A880" s="79"/>
      <c r="B880" s="38"/>
      <c r="C880" s="39"/>
      <c r="D880" s="39"/>
      <c r="E880" s="39"/>
      <c r="F880" s="39"/>
      <c r="G880" s="39"/>
      <c r="H880" s="39"/>
      <c r="I880" s="39"/>
      <c r="J880" s="40"/>
    </row>
    <row r="881" spans="1:10" ht="15">
      <c r="A881" s="79"/>
      <c r="B881" s="550" t="str">
        <f>'6. Module 1 Readiness'!N36</f>
        <v/>
      </c>
      <c r="C881" s="41" t="s">
        <v>419</v>
      </c>
      <c r="D881" s="39"/>
      <c r="E881" s="39"/>
      <c r="F881" s="39"/>
      <c r="G881" s="39"/>
      <c r="H881" s="39"/>
      <c r="I881" s="39"/>
      <c r="J881" s="40"/>
    </row>
    <row r="882" spans="1:10">
      <c r="A882" s="79"/>
      <c r="B882" s="42" t="s">
        <v>43</v>
      </c>
      <c r="C882" s="39"/>
      <c r="D882" s="39"/>
      <c r="E882" s="39"/>
      <c r="F882" s="39"/>
      <c r="G882" s="39"/>
      <c r="H882" s="39"/>
      <c r="I882" s="39"/>
      <c r="J882" s="40"/>
    </row>
    <row r="883" spans="1:10" ht="33" customHeight="1">
      <c r="A883" s="79"/>
      <c r="B883" s="435" t="str">
        <f>Sheet2!B173</f>
        <v>N/A</v>
      </c>
      <c r="C883" s="394"/>
      <c r="D883" s="394"/>
      <c r="E883" s="394"/>
      <c r="F883" s="394"/>
      <c r="G883" s="394"/>
      <c r="H883" s="394"/>
      <c r="I883" s="394"/>
      <c r="J883" s="436"/>
    </row>
    <row r="884" spans="1:10">
      <c r="A884" s="79"/>
      <c r="B884" s="42" t="s">
        <v>44</v>
      </c>
      <c r="C884" s="39"/>
      <c r="D884" s="39"/>
      <c r="E884" s="39"/>
      <c r="F884" s="39"/>
      <c r="G884" s="39"/>
      <c r="H884" s="39"/>
      <c r="I884" s="39"/>
      <c r="J884" s="40"/>
    </row>
    <row r="885" spans="1:10" ht="30" customHeight="1">
      <c r="A885" s="79"/>
      <c r="B885" s="437" t="str">
        <f>Sheet2!D173</f>
        <v>N/A</v>
      </c>
      <c r="C885" s="438"/>
      <c r="D885" s="438"/>
      <c r="E885" s="438"/>
      <c r="F885" s="438"/>
      <c r="G885" s="438"/>
      <c r="H885" s="438"/>
      <c r="I885" s="438"/>
      <c r="J885" s="439"/>
    </row>
    <row r="886" spans="1:10">
      <c r="A886" s="79"/>
      <c r="B886" s="27"/>
      <c r="C886" s="27"/>
      <c r="D886" s="27"/>
      <c r="E886" s="27"/>
      <c r="F886" s="27"/>
      <c r="G886" s="27"/>
      <c r="H886" s="27"/>
      <c r="I886" s="27"/>
      <c r="J886" s="27"/>
    </row>
    <row r="887" spans="1:10" ht="21.75" customHeight="1">
      <c r="A887" s="79"/>
      <c r="B887" s="634" t="s">
        <v>27</v>
      </c>
      <c r="C887" s="633"/>
      <c r="D887" s="633"/>
      <c r="E887" s="633"/>
      <c r="F887" s="633"/>
      <c r="G887" s="633"/>
      <c r="H887" s="633"/>
      <c r="I887" s="633"/>
      <c r="J887" s="550" t="str">
        <f>E760</f>
        <v>Red</v>
      </c>
    </row>
    <row r="888" spans="1:10">
      <c r="A888" s="79"/>
      <c r="B888" s="38"/>
      <c r="C888" s="39"/>
      <c r="D888" s="39"/>
      <c r="E888" s="39"/>
      <c r="F888" s="39"/>
      <c r="G888" s="39"/>
      <c r="H888" s="39"/>
      <c r="I888" s="39"/>
      <c r="J888" s="40"/>
    </row>
    <row r="889" spans="1:10" ht="15">
      <c r="A889" s="79"/>
      <c r="B889" s="550" t="str">
        <f>'6. Module 1 Readiness'!N39</f>
        <v>Red</v>
      </c>
      <c r="C889" s="41" t="s">
        <v>420</v>
      </c>
      <c r="D889" s="39"/>
      <c r="E889" s="39"/>
      <c r="F889" s="39"/>
      <c r="G889" s="39"/>
      <c r="H889" s="39"/>
      <c r="I889" s="39"/>
      <c r="J889" s="40"/>
    </row>
    <row r="890" spans="1:10">
      <c r="A890" s="79"/>
      <c r="B890" s="42" t="s">
        <v>43</v>
      </c>
      <c r="C890" s="39"/>
      <c r="D890" s="39"/>
      <c r="E890" s="39"/>
      <c r="F890" s="39"/>
      <c r="G890" s="39"/>
      <c r="H890" s="39"/>
      <c r="I890" s="39"/>
      <c r="J890" s="40"/>
    </row>
    <row r="891" spans="1:10" ht="32.25" customHeight="1">
      <c r="A891" s="79"/>
      <c r="B891" s="435" t="str">
        <f>Sheet2!B176</f>
        <v>If integration is a key requirement, proceed with caution. Is there already an application integration strategy in place?</v>
      </c>
      <c r="C891" s="394"/>
      <c r="D891" s="394"/>
      <c r="E891" s="394"/>
      <c r="F891" s="394"/>
      <c r="G891" s="394"/>
      <c r="H891" s="394"/>
      <c r="I891" s="394"/>
      <c r="J891" s="436"/>
    </row>
    <row r="892" spans="1:10">
      <c r="A892" s="79"/>
      <c r="B892" s="42" t="s">
        <v>44</v>
      </c>
      <c r="C892" s="39"/>
      <c r="D892" s="39"/>
      <c r="E892" s="39"/>
      <c r="F892" s="39"/>
      <c r="G892" s="39"/>
      <c r="H892" s="39"/>
      <c r="I892" s="39"/>
      <c r="J892" s="40"/>
    </row>
    <row r="893" spans="1:10" ht="56.25" customHeight="1">
      <c r="A893" s="79"/>
      <c r="B893" s="435" t="str">
        <f>Sheet2!D176</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C893" s="394"/>
      <c r="D893" s="394"/>
      <c r="E893" s="394"/>
      <c r="F893" s="394"/>
      <c r="G893" s="394"/>
      <c r="H893" s="394"/>
      <c r="I893" s="394"/>
      <c r="J893" s="436"/>
    </row>
    <row r="894" spans="1:10">
      <c r="A894" s="79"/>
      <c r="B894" s="38"/>
      <c r="C894" s="39"/>
      <c r="D894" s="39"/>
      <c r="E894" s="39"/>
      <c r="F894" s="39"/>
      <c r="G894" s="39"/>
      <c r="H894" s="39"/>
      <c r="I894" s="39"/>
      <c r="J894" s="40"/>
    </row>
    <row r="895" spans="1:10" ht="15">
      <c r="A895" s="79"/>
      <c r="B895" s="550" t="str">
        <f>'6. Module 1 Readiness'!N40</f>
        <v>Red</v>
      </c>
      <c r="C895" s="41" t="s">
        <v>421</v>
      </c>
      <c r="D895" s="39"/>
      <c r="E895" s="39"/>
      <c r="F895" s="39"/>
      <c r="G895" s="39"/>
      <c r="H895" s="39"/>
      <c r="I895" s="39"/>
      <c r="J895" s="40"/>
    </row>
    <row r="896" spans="1:10">
      <c r="A896" s="79"/>
      <c r="B896" s="42" t="s">
        <v>43</v>
      </c>
      <c r="C896" s="39"/>
      <c r="D896" s="39"/>
      <c r="E896" s="39"/>
      <c r="F896" s="39"/>
      <c r="G896" s="39"/>
      <c r="H896" s="39"/>
      <c r="I896" s="39"/>
      <c r="J896" s="40"/>
    </row>
    <row r="897" spans="1:10" ht="42" customHeight="1">
      <c r="A897" s="79"/>
      <c r="B897" s="435" t="str">
        <f>Sheet2!B177</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C897" s="394"/>
      <c r="D897" s="394"/>
      <c r="E897" s="394"/>
      <c r="F897" s="394"/>
      <c r="G897" s="394"/>
      <c r="H897" s="394"/>
      <c r="I897" s="394"/>
      <c r="J897" s="436"/>
    </row>
    <row r="898" spans="1:10">
      <c r="A898" s="79"/>
      <c r="B898" s="42" t="s">
        <v>44</v>
      </c>
      <c r="C898" s="39"/>
      <c r="D898" s="39"/>
      <c r="E898" s="39"/>
      <c r="F898" s="39"/>
      <c r="G898" s="39"/>
      <c r="H898" s="39"/>
      <c r="I898" s="39"/>
      <c r="J898" s="40"/>
    </row>
    <row r="899" spans="1:10" ht="60.75" customHeight="1">
      <c r="A899" s="79"/>
      <c r="B899" s="435" t="str">
        <f>Sheet2!D177</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C899" s="394"/>
      <c r="D899" s="394"/>
      <c r="E899" s="394"/>
      <c r="F899" s="394"/>
      <c r="G899" s="394"/>
      <c r="H899" s="394"/>
      <c r="I899" s="394"/>
      <c r="J899" s="436"/>
    </row>
    <row r="900" spans="1:10">
      <c r="A900" s="79"/>
      <c r="B900" s="38"/>
      <c r="C900" s="39"/>
      <c r="D900" s="39"/>
      <c r="E900" s="39"/>
      <c r="F900" s="39"/>
      <c r="G900" s="39"/>
      <c r="H900" s="39"/>
      <c r="I900" s="39"/>
      <c r="J900" s="40"/>
    </row>
    <row r="901" spans="1:10" ht="15">
      <c r="A901" s="79"/>
      <c r="B901" s="550" t="str">
        <f>'6. Module 1 Readiness'!N41</f>
        <v>Yellow</v>
      </c>
      <c r="C901" s="41" t="s">
        <v>422</v>
      </c>
      <c r="D901" s="39"/>
      <c r="E901" s="39"/>
      <c r="F901" s="39"/>
      <c r="G901" s="39"/>
      <c r="H901" s="39"/>
      <c r="I901" s="39"/>
      <c r="J901" s="40"/>
    </row>
    <row r="902" spans="1:10">
      <c r="A902" s="79"/>
      <c r="B902" s="42" t="s">
        <v>43</v>
      </c>
      <c r="C902" s="39"/>
      <c r="D902" s="39"/>
      <c r="E902" s="39"/>
      <c r="F902" s="39"/>
      <c r="G902" s="39"/>
      <c r="H902" s="39"/>
      <c r="I902" s="39"/>
      <c r="J902" s="40"/>
    </row>
    <row r="903" spans="1:10" ht="30" customHeight="1">
      <c r="A903" s="79"/>
      <c r="B903" s="435" t="str">
        <f>Sheet2!B178</f>
        <v xml:space="preserve">Integration can be greatly enhanced if two applications speak the same language and adhere to standard APIs. Heavily customized apps written with legacy languages require specialized work for integration. </v>
      </c>
      <c r="C903" s="394"/>
      <c r="D903" s="394"/>
      <c r="E903" s="394"/>
      <c r="F903" s="394"/>
      <c r="G903" s="394"/>
      <c r="H903" s="394"/>
      <c r="I903" s="394"/>
      <c r="J903" s="436"/>
    </row>
    <row r="904" spans="1:10">
      <c r="A904" s="79"/>
      <c r="B904" s="42" t="s">
        <v>44</v>
      </c>
      <c r="C904" s="39"/>
      <c r="D904" s="39"/>
      <c r="E904" s="39"/>
      <c r="F904" s="39"/>
      <c r="G904" s="39"/>
      <c r="H904" s="39"/>
      <c r="I904" s="39"/>
      <c r="J904" s="40"/>
    </row>
    <row r="905" spans="1:10" ht="21" customHeight="1">
      <c r="A905" s="79"/>
      <c r="B905" s="435" t="str">
        <f>Sheet2!D178</f>
        <v>• If integration is required, readiness is high.</v>
      </c>
      <c r="C905" s="394"/>
      <c r="D905" s="394"/>
      <c r="E905" s="394"/>
      <c r="F905" s="394"/>
      <c r="G905" s="394"/>
      <c r="H905" s="394"/>
      <c r="I905" s="394"/>
      <c r="J905" s="436"/>
    </row>
    <row r="906" spans="1:10">
      <c r="A906" s="79"/>
      <c r="B906" s="38"/>
      <c r="C906" s="39"/>
      <c r="D906" s="39"/>
      <c r="E906" s="39"/>
      <c r="F906" s="39"/>
      <c r="G906" s="39"/>
      <c r="H906" s="39"/>
      <c r="I906" s="39"/>
      <c r="J906" s="40"/>
    </row>
    <row r="907" spans="1:10" ht="15">
      <c r="A907" s="79"/>
      <c r="B907" s="550" t="str">
        <f>'6. Module 1 Readiness'!N42</f>
        <v>Red</v>
      </c>
      <c r="C907" s="41" t="s">
        <v>423</v>
      </c>
      <c r="D907" s="39"/>
      <c r="E907" s="39"/>
      <c r="F907" s="39"/>
      <c r="G907" s="39"/>
      <c r="H907" s="39"/>
      <c r="I907" s="39"/>
      <c r="J907" s="40"/>
    </row>
    <row r="908" spans="1:10">
      <c r="A908" s="79"/>
      <c r="B908" s="42" t="s">
        <v>43</v>
      </c>
      <c r="C908" s="39"/>
      <c r="D908" s="39"/>
      <c r="E908" s="39"/>
      <c r="F908" s="39"/>
      <c r="G908" s="39"/>
      <c r="H908" s="39"/>
      <c r="I908" s="39"/>
      <c r="J908" s="40"/>
    </row>
    <row r="909" spans="1:10" ht="30.75" customHeight="1">
      <c r="A909" s="79"/>
      <c r="B909" s="435" t="str">
        <f>Sheet2!B179</f>
        <v xml:space="preserve">The biggest concern with complex, highly customized integration and interdependency schemes is that they will “break” if moved to a cloud. </v>
      </c>
      <c r="C909" s="394"/>
      <c r="D909" s="394"/>
      <c r="E909" s="394"/>
      <c r="F909" s="394"/>
      <c r="G909" s="394"/>
      <c r="H909" s="394"/>
      <c r="I909" s="394"/>
      <c r="J909" s="436"/>
    </row>
    <row r="910" spans="1:10">
      <c r="A910" s="79"/>
      <c r="B910" s="42" t="s">
        <v>44</v>
      </c>
      <c r="C910" s="39"/>
      <c r="D910" s="39"/>
      <c r="E910" s="39"/>
      <c r="F910" s="39"/>
      <c r="G910" s="39"/>
      <c r="H910" s="39"/>
      <c r="I910" s="39"/>
      <c r="J910" s="40"/>
    </row>
    <row r="911" spans="1:10" ht="99.75" customHeight="1">
      <c r="A911" s="79"/>
      <c r="B911" s="435" t="str">
        <f>Sheet2!D179</f>
        <v xml:space="preserve">• Do not move this service to the cloud as its interdependencies and integration points need to be clearly documented and understood. 
• Consider replacement rather than re-hosting to cloud. In the case of a legacy beast, it will make more sense to look at moving to a new application for this service. The requirements for the new application could move to standardized APIs and middleware. 
• A SaaS option could be considered (as well as a PaaS built solution), but careful consideration of business criticality must be in play if SaaS is considered. </v>
      </c>
      <c r="C911" s="394"/>
      <c r="D911" s="394"/>
      <c r="E911" s="394"/>
      <c r="F911" s="394"/>
      <c r="G911" s="394"/>
      <c r="H911" s="394"/>
      <c r="I911" s="394"/>
      <c r="J911" s="436"/>
    </row>
    <row r="912" spans="1:10">
      <c r="A912" s="79"/>
      <c r="B912" s="38"/>
      <c r="C912" s="39"/>
      <c r="D912" s="39"/>
      <c r="E912" s="39"/>
      <c r="F912" s="39"/>
      <c r="G912" s="39"/>
      <c r="H912" s="39"/>
      <c r="I912" s="39"/>
      <c r="J912" s="40"/>
    </row>
    <row r="913" spans="1:10" ht="15">
      <c r="A913" s="79"/>
      <c r="B913" s="550" t="str">
        <f>'6. Module 1 Readiness'!N43</f>
        <v>Yellow</v>
      </c>
      <c r="C913" s="41" t="s">
        <v>424</v>
      </c>
      <c r="D913" s="39"/>
      <c r="E913" s="39"/>
      <c r="F913" s="39"/>
      <c r="G913" s="39"/>
      <c r="H913" s="39"/>
      <c r="I913" s="39"/>
      <c r="J913" s="40"/>
    </row>
    <row r="914" spans="1:10">
      <c r="A914" s="79"/>
      <c r="B914" s="42" t="s">
        <v>43</v>
      </c>
      <c r="C914" s="39"/>
      <c r="D914" s="39"/>
      <c r="E914" s="39"/>
      <c r="F914" s="39"/>
      <c r="G914" s="39"/>
      <c r="H914" s="39"/>
      <c r="I914" s="39"/>
      <c r="J914" s="40"/>
    </row>
    <row r="915" spans="1:10" ht="33" customHeight="1">
      <c r="A915" s="79"/>
      <c r="B915" s="435" t="str">
        <f>Sheet2!B180</f>
        <v xml:space="preserve">If this application does not require integration with shared data sources, it presents lower challenges as a cloud candidate. </v>
      </c>
      <c r="C915" s="394"/>
      <c r="D915" s="394"/>
      <c r="E915" s="394"/>
      <c r="F915" s="394"/>
      <c r="G915" s="394"/>
      <c r="H915" s="394"/>
      <c r="I915" s="394"/>
      <c r="J915" s="436"/>
    </row>
    <row r="916" spans="1:10">
      <c r="A916" s="79"/>
      <c r="B916" s="42" t="s">
        <v>44</v>
      </c>
      <c r="C916" s="39"/>
      <c r="D916" s="39"/>
      <c r="E916" s="39"/>
      <c r="F916" s="39"/>
      <c r="G916" s="39"/>
      <c r="H916" s="39"/>
      <c r="I916" s="39"/>
      <c r="J916" s="40"/>
    </row>
    <row r="917" spans="1:10" ht="98.25" customHeight="1">
      <c r="A917" s="79"/>
      <c r="B917" s="437" t="str">
        <f>Sheet2!D180</f>
        <v xml:space="preserve">• Data integration may not be a requirement for this application; however, you should examine the potential for integration as a business enabler. 
• Is it possible that data integration will be valued in the future? Start planning now. </v>
      </c>
      <c r="C917" s="438"/>
      <c r="D917" s="438"/>
      <c r="E917" s="438"/>
      <c r="F917" s="438"/>
      <c r="G917" s="438"/>
      <c r="H917" s="438"/>
      <c r="I917" s="438"/>
      <c r="J917" s="439"/>
    </row>
    <row r="918" spans="1:10">
      <c r="A918" s="79"/>
      <c r="B918" s="27"/>
      <c r="C918" s="27"/>
      <c r="D918" s="27"/>
      <c r="E918" s="27"/>
      <c r="F918" s="27"/>
      <c r="G918" s="27"/>
      <c r="H918" s="27"/>
      <c r="I918" s="27"/>
      <c r="J918" s="27"/>
    </row>
    <row r="919" spans="1:10" ht="21.75" customHeight="1">
      <c r="A919" s="79"/>
      <c r="B919" s="634" t="s">
        <v>235</v>
      </c>
      <c r="C919" s="633"/>
      <c r="D919" s="633"/>
      <c r="E919" s="633"/>
      <c r="F919" s="633"/>
      <c r="G919" s="633"/>
      <c r="H919" s="633"/>
      <c r="I919" s="633"/>
      <c r="J919" s="550" t="str">
        <f>E762</f>
        <v>Red</v>
      </c>
    </row>
    <row r="920" spans="1:10">
      <c r="A920" s="79"/>
      <c r="B920" s="38"/>
      <c r="C920" s="39"/>
      <c r="D920" s="39"/>
      <c r="E920" s="39"/>
      <c r="F920" s="39"/>
      <c r="G920" s="39"/>
      <c r="H920" s="39"/>
      <c r="I920" s="39"/>
      <c r="J920" s="40"/>
    </row>
    <row r="921" spans="1:10" ht="15">
      <c r="A921" s="79"/>
      <c r="B921" s="550" t="str">
        <f>'6. Module 1 Readiness'!N46</f>
        <v>Red</v>
      </c>
      <c r="C921" s="41" t="s">
        <v>425</v>
      </c>
      <c r="D921" s="39"/>
      <c r="E921" s="39"/>
      <c r="F921" s="39"/>
      <c r="G921" s="39"/>
      <c r="H921" s="39"/>
      <c r="I921" s="39"/>
      <c r="J921" s="40"/>
    </row>
    <row r="922" spans="1:10">
      <c r="A922" s="79"/>
      <c r="B922" s="42" t="s">
        <v>43</v>
      </c>
      <c r="C922" s="39"/>
      <c r="D922" s="39"/>
      <c r="E922" s="39"/>
      <c r="F922" s="39"/>
      <c r="G922" s="39"/>
      <c r="H922" s="39"/>
      <c r="I922" s="39"/>
      <c r="J922" s="40"/>
    </row>
    <row r="923" spans="1:10" ht="19.5" customHeight="1">
      <c r="A923" s="79"/>
      <c r="B923" s="38" t="str">
        <f>Sheet2!B183</f>
        <v xml:space="preserve">Network latency and availability are critical links in the chain. </v>
      </c>
      <c r="C923" s="39"/>
      <c r="D923" s="39"/>
      <c r="E923" s="39"/>
      <c r="F923" s="39"/>
      <c r="G923" s="39"/>
      <c r="H923" s="39"/>
      <c r="I923" s="39"/>
      <c r="J923" s="40"/>
    </row>
    <row r="924" spans="1:10">
      <c r="A924" s="79"/>
      <c r="B924" s="42" t="s">
        <v>44</v>
      </c>
      <c r="C924" s="39"/>
      <c r="D924" s="39"/>
      <c r="E924" s="39"/>
      <c r="F924" s="39"/>
      <c r="G924" s="39"/>
      <c r="H924" s="39"/>
      <c r="I924" s="39"/>
      <c r="J924" s="40"/>
    </row>
    <row r="925" spans="1:10" ht="62.25" customHeight="1">
      <c r="A925" s="79"/>
      <c r="B925" s="435" t="str">
        <f>Sheet2!D183</f>
        <v>• The service is not ready for hosting on any cloud (private or public) until an assessment of network requirements is done.
• For internally hosted private cloud, robust (10 Gig E or higher) is recommended for high I/O workloads and VM density per physical host.</v>
      </c>
      <c r="C925" s="394"/>
      <c r="D925" s="394"/>
      <c r="E925" s="394"/>
      <c r="F925" s="394"/>
      <c r="G925" s="394"/>
      <c r="H925" s="394"/>
      <c r="I925" s="394"/>
      <c r="J925" s="436"/>
    </row>
    <row r="926" spans="1:10">
      <c r="A926" s="79"/>
      <c r="B926" s="38"/>
      <c r="C926" s="39"/>
      <c r="D926" s="39"/>
      <c r="E926" s="39"/>
      <c r="F926" s="39"/>
      <c r="G926" s="39"/>
      <c r="H926" s="39"/>
      <c r="I926" s="39"/>
      <c r="J926" s="40"/>
    </row>
    <row r="927" spans="1:10" ht="15">
      <c r="A927" s="79"/>
      <c r="B927" s="550" t="str">
        <f>'6. Module 1 Readiness'!N47</f>
        <v>Red</v>
      </c>
      <c r="C927" s="41" t="s">
        <v>426</v>
      </c>
      <c r="D927" s="39"/>
      <c r="E927" s="39"/>
      <c r="F927" s="39"/>
      <c r="G927" s="39"/>
      <c r="H927" s="39"/>
      <c r="I927" s="39"/>
      <c r="J927" s="40"/>
    </row>
    <row r="928" spans="1:10">
      <c r="A928" s="79"/>
      <c r="B928" s="42" t="s">
        <v>43</v>
      </c>
      <c r="C928" s="39"/>
      <c r="D928" s="39"/>
      <c r="E928" s="39"/>
      <c r="F928" s="39"/>
      <c r="G928" s="39"/>
      <c r="H928" s="39"/>
      <c r="I928" s="39"/>
      <c r="J928" s="40"/>
    </row>
    <row r="929" spans="1:10" ht="29.25" customHeight="1">
      <c r="A929" s="79"/>
      <c r="B929" s="435" t="str">
        <f>Sheet2!B184</f>
        <v xml:space="preserve">Clear understanding of storage provisioning requirements for performance and availability will be critical to building internal clouds and evaluating costs of external CSPs. </v>
      </c>
      <c r="C929" s="394"/>
      <c r="D929" s="394"/>
      <c r="E929" s="394"/>
      <c r="F929" s="394"/>
      <c r="G929" s="394"/>
      <c r="H929" s="394"/>
      <c r="I929" s="394"/>
      <c r="J929" s="436"/>
    </row>
    <row r="930" spans="1:10">
      <c r="A930" s="79"/>
      <c r="B930" s="42" t="s">
        <v>44</v>
      </c>
      <c r="C930" s="39"/>
      <c r="D930" s="39"/>
      <c r="E930" s="39"/>
      <c r="F930" s="39"/>
      <c r="G930" s="39"/>
      <c r="H930" s="39"/>
      <c r="I930" s="39"/>
      <c r="J930" s="40"/>
    </row>
    <row r="931" spans="1:10" ht="47.25" customHeight="1">
      <c r="A931" s="79"/>
      <c r="B931" s="435" t="str">
        <f>Sheet2!D184</f>
        <v xml:space="preserve">• Avoid moving this service to the cloud until the storage requirements are fully analyzed and understood. </v>
      </c>
      <c r="C931" s="394"/>
      <c r="D931" s="394"/>
      <c r="E931" s="394"/>
      <c r="F931" s="394"/>
      <c r="G931" s="394"/>
      <c r="H931" s="394"/>
      <c r="I931" s="394"/>
      <c r="J931" s="436"/>
    </row>
    <row r="932" spans="1:10">
      <c r="A932" s="79"/>
      <c r="B932" s="38"/>
      <c r="C932" s="39"/>
      <c r="D932" s="39"/>
      <c r="E932" s="39"/>
      <c r="F932" s="39"/>
      <c r="G932" s="39"/>
      <c r="H932" s="39"/>
      <c r="I932" s="39"/>
      <c r="J932" s="40"/>
    </row>
    <row r="933" spans="1:10" ht="15">
      <c r="A933" s="79"/>
      <c r="B933" s="550" t="str">
        <f>'6. Module 1 Readiness'!N48</f>
        <v>Red</v>
      </c>
      <c r="C933" s="41" t="s">
        <v>427</v>
      </c>
      <c r="D933" s="39"/>
      <c r="E933" s="39"/>
      <c r="F933" s="39"/>
      <c r="G933" s="39"/>
      <c r="H933" s="39"/>
      <c r="I933" s="39"/>
      <c r="J933" s="40"/>
    </row>
    <row r="934" spans="1:10">
      <c r="A934" s="79"/>
      <c r="B934" s="42" t="s">
        <v>43</v>
      </c>
      <c r="C934" s="39"/>
      <c r="D934" s="39"/>
      <c r="E934" s="39"/>
      <c r="F934" s="39"/>
      <c r="G934" s="39"/>
      <c r="H934" s="39"/>
      <c r="I934" s="39"/>
      <c r="J934" s="40"/>
    </row>
    <row r="935" spans="1:10" ht="30.75" customHeight="1">
      <c r="A935" s="79"/>
      <c r="B935" s="435" t="str">
        <f>Sheet2!B185</f>
        <v xml:space="preserve">Virtual abstraction is foundational to cloud. CPU, memory, and storage requirements need to be within the capacity bounds of virtual machines. </v>
      </c>
      <c r="C935" s="394"/>
      <c r="D935" s="394"/>
      <c r="E935" s="394"/>
      <c r="F935" s="394"/>
      <c r="G935" s="394"/>
      <c r="H935" s="394"/>
      <c r="I935" s="394"/>
      <c r="J935" s="436"/>
    </row>
    <row r="936" spans="1:10">
      <c r="A936" s="79"/>
      <c r="B936" s="42" t="s">
        <v>44</v>
      </c>
      <c r="C936" s="39"/>
      <c r="D936" s="39"/>
      <c r="E936" s="39"/>
      <c r="F936" s="39"/>
      <c r="G936" s="39"/>
      <c r="H936" s="39"/>
      <c r="I936" s="39"/>
      <c r="J936" s="40"/>
    </row>
    <row r="937" spans="1:10" ht="40.5" customHeight="1">
      <c r="A937" s="79"/>
      <c r="B937" s="435" t="str">
        <f>Sheet2!D185</f>
        <v xml:space="preserve">• If the workloads associated with this service have not yet been evaluated for physical to virtual migration, you are not ready to move this service to an IaaS cloud. </v>
      </c>
      <c r="C937" s="394"/>
      <c r="D937" s="394"/>
      <c r="E937" s="394"/>
      <c r="F937" s="394"/>
      <c r="G937" s="394"/>
      <c r="H937" s="394"/>
      <c r="I937" s="394"/>
      <c r="J937" s="436"/>
    </row>
    <row r="938" spans="1:10">
      <c r="A938" s="79"/>
      <c r="B938" s="38"/>
      <c r="C938" s="39"/>
      <c r="D938" s="39"/>
      <c r="E938" s="39"/>
      <c r="F938" s="39"/>
      <c r="G938" s="39"/>
      <c r="H938" s="39"/>
      <c r="I938" s="39"/>
      <c r="J938" s="40"/>
    </row>
    <row r="939" spans="1:10" ht="15">
      <c r="A939" s="79"/>
      <c r="B939" s="550" t="str">
        <f>'6. Module 1 Readiness'!N49</f>
        <v>Yellow</v>
      </c>
      <c r="C939" s="41" t="s">
        <v>428</v>
      </c>
      <c r="D939" s="39"/>
      <c r="E939" s="39"/>
      <c r="F939" s="39"/>
      <c r="G939" s="39"/>
      <c r="H939" s="39"/>
      <c r="I939" s="39"/>
      <c r="J939" s="40"/>
    </row>
    <row r="940" spans="1:10">
      <c r="A940" s="79"/>
      <c r="B940" s="42" t="s">
        <v>43</v>
      </c>
      <c r="C940" s="39"/>
      <c r="D940" s="39"/>
      <c r="E940" s="39"/>
      <c r="F940" s="39"/>
      <c r="G940" s="39"/>
      <c r="H940" s="39"/>
      <c r="I940" s="39"/>
      <c r="J940" s="40"/>
    </row>
    <row r="941" spans="1:10" ht="42.75" customHeight="1">
      <c r="A941" s="79"/>
      <c r="B941" s="435" t="str">
        <f>Sheet2!B186</f>
        <v xml:space="preserve">Specialized and proprietary components can be an impediment, or at least a complicating factor, for moving a service to the cloud. </v>
      </c>
      <c r="C941" s="394"/>
      <c r="D941" s="394"/>
      <c r="E941" s="394"/>
      <c r="F941" s="394"/>
      <c r="G941" s="394"/>
      <c r="H941" s="394"/>
      <c r="I941" s="394"/>
      <c r="J941" s="436"/>
    </row>
    <row r="942" spans="1:10">
      <c r="A942" s="79"/>
      <c r="B942" s="42" t="s">
        <v>44</v>
      </c>
      <c r="C942" s="39"/>
      <c r="D942" s="39"/>
      <c r="E942" s="39"/>
      <c r="F942" s="39"/>
      <c r="G942" s="39"/>
      <c r="H942" s="39"/>
      <c r="I942" s="39"/>
      <c r="J942" s="40"/>
    </row>
    <row r="943" spans="1:10" ht="68.25" customHeight="1">
      <c r="A943" s="79"/>
      <c r="B943" s="435" t="str">
        <f>Sheet2!D186</f>
        <v xml:space="preserve">• Selecting "disagree" for this statement indicates the workload is a lower risk for moving to a cloud platform such as private or public IaaS. </v>
      </c>
      <c r="C943" s="394"/>
      <c r="D943" s="394"/>
      <c r="E943" s="394"/>
      <c r="F943" s="394"/>
      <c r="G943" s="394"/>
      <c r="H943" s="394"/>
      <c r="I943" s="394"/>
      <c r="J943" s="436"/>
    </row>
    <row r="944" spans="1:10">
      <c r="A944" s="79"/>
      <c r="B944" s="38"/>
      <c r="C944" s="39"/>
      <c r="D944" s="39"/>
      <c r="E944" s="39"/>
      <c r="F944" s="39"/>
      <c r="G944" s="39"/>
      <c r="H944" s="39"/>
      <c r="I944" s="39"/>
      <c r="J944" s="40"/>
    </row>
    <row r="945" spans="1:10" ht="15">
      <c r="A945" s="79"/>
      <c r="B945" s="550" t="str">
        <f>'6. Module 1 Readiness'!N50</f>
        <v>Red</v>
      </c>
      <c r="C945" s="41" t="s">
        <v>429</v>
      </c>
      <c r="D945" s="39"/>
      <c r="E945" s="39"/>
      <c r="F945" s="39"/>
      <c r="G945" s="39"/>
      <c r="H945" s="39"/>
      <c r="I945" s="39"/>
      <c r="J945" s="40"/>
    </row>
    <row r="946" spans="1:10">
      <c r="A946" s="79"/>
      <c r="B946" s="42" t="s">
        <v>43</v>
      </c>
      <c r="C946" s="39"/>
      <c r="D946" s="39"/>
      <c r="E946" s="39"/>
      <c r="F946" s="39"/>
      <c r="G946" s="39"/>
      <c r="H946" s="39"/>
      <c r="I946" s="39"/>
      <c r="J946" s="40"/>
    </row>
    <row r="947" spans="1:10" ht="30.75" customHeight="1">
      <c r="A947" s="79"/>
      <c r="B947" s="435" t="str">
        <f>Sheet2!B187</f>
        <v xml:space="preserve">Portability is particularly valuable in multi-cloud and hybrid situations. Service can be moved to where resource costs are lowest and security/availability are good enough. </v>
      </c>
      <c r="C947" s="394"/>
      <c r="D947" s="394"/>
      <c r="E947" s="394"/>
      <c r="F947" s="394"/>
      <c r="G947" s="394"/>
      <c r="H947" s="394"/>
      <c r="I947" s="394"/>
      <c r="J947" s="436"/>
    </row>
    <row r="948" spans="1:10">
      <c r="A948" s="79"/>
      <c r="B948" s="42" t="s">
        <v>44</v>
      </c>
      <c r="C948" s="39"/>
      <c r="D948" s="39"/>
      <c r="E948" s="39"/>
      <c r="F948" s="39"/>
      <c r="G948" s="39"/>
      <c r="H948" s="39"/>
      <c r="I948" s="39"/>
      <c r="J948" s="40"/>
    </row>
    <row r="949" spans="1:10" ht="48" customHeight="1">
      <c r="A949" s="79"/>
      <c r="B949" s="437" t="str">
        <f>Sheet2!D187</f>
        <v xml:space="preserve">• If the service does not have portability, it may be ready for a specific cloud -- internal private -- but will not have flexibility of location to vary on cost. </v>
      </c>
      <c r="C949" s="438"/>
      <c r="D949" s="438"/>
      <c r="E949" s="438"/>
      <c r="F949" s="438"/>
      <c r="G949" s="438"/>
      <c r="H949" s="438"/>
      <c r="I949" s="438"/>
      <c r="J949" s="439"/>
    </row>
    <row r="950" spans="1:10">
      <c r="A950" s="79"/>
      <c r="B950" s="79"/>
      <c r="C950" s="79"/>
      <c r="D950" s="79"/>
      <c r="E950" s="79"/>
      <c r="F950" s="79"/>
      <c r="G950" s="79"/>
      <c r="H950" s="79"/>
      <c r="I950" s="79"/>
      <c r="J950" s="79"/>
    </row>
    <row r="951" spans="1:10" s="79" customFormat="1">
      <c r="B951" s="632" t="s">
        <v>236</v>
      </c>
      <c r="C951" s="633"/>
      <c r="D951" s="633"/>
      <c r="E951" s="633"/>
      <c r="F951" s="633"/>
      <c r="G951" s="633"/>
      <c r="H951" s="633"/>
      <c r="I951" s="633"/>
      <c r="J951" s="550" t="str">
        <f>'7. Module 1 Summary'!E764</f>
        <v>Red</v>
      </c>
    </row>
    <row r="952" spans="1:10" s="79" customFormat="1">
      <c r="B952" s="54"/>
      <c r="C952" s="35"/>
      <c r="D952" s="35"/>
      <c r="E952" s="55"/>
      <c r="F952" s="39"/>
      <c r="G952" s="39"/>
      <c r="H952" s="39"/>
      <c r="I952" s="39"/>
      <c r="J952" s="40"/>
    </row>
    <row r="953" spans="1:10" s="79" customFormat="1" ht="15">
      <c r="B953" s="550" t="str">
        <f>'6. Module 1 Readiness'!N53</f>
        <v>Red</v>
      </c>
      <c r="C953" s="41" t="s">
        <v>430</v>
      </c>
      <c r="D953" s="39"/>
      <c r="E953" s="39"/>
      <c r="F953" s="39"/>
      <c r="G953" s="39"/>
      <c r="H953" s="39"/>
      <c r="I953" s="39"/>
      <c r="J953" s="40"/>
    </row>
    <row r="954" spans="1:10" s="79" customFormat="1">
      <c r="B954" s="42" t="s">
        <v>43</v>
      </c>
      <c r="C954" s="39"/>
      <c r="D954" s="39"/>
      <c r="E954" s="39"/>
      <c r="F954" s="39"/>
      <c r="G954" s="39"/>
      <c r="H954" s="39"/>
      <c r="I954" s="39"/>
      <c r="J954" s="40"/>
    </row>
    <row r="955" spans="1:10" s="79" customFormat="1">
      <c r="B955" s="435" t="str">
        <f>Sheet2!B190</f>
        <v>Where the application "lives" should be immaterial for the maintenance of the application. "Not here" does not abrogate IT of its accountability for service and availability.</v>
      </c>
      <c r="C955" s="394"/>
      <c r="D955" s="394"/>
      <c r="E955" s="394"/>
      <c r="F955" s="394"/>
      <c r="G955" s="394"/>
      <c r="H955" s="394"/>
      <c r="I955" s="394"/>
      <c r="J955" s="436"/>
    </row>
    <row r="956" spans="1:10" s="79" customFormat="1">
      <c r="B956" s="42" t="s">
        <v>44</v>
      </c>
      <c r="C956" s="39"/>
      <c r="D956" s="39"/>
      <c r="E956" s="39"/>
      <c r="F956" s="39"/>
      <c r="G956" s="39"/>
      <c r="H956" s="39"/>
      <c r="I956" s="39"/>
      <c r="J956" s="40"/>
    </row>
    <row r="957" spans="1:10" s="79" customFormat="1">
      <c r="B957" s="435" t="str">
        <f>Sheet2!D190</f>
        <v xml:space="preserve">Moving an application to the cloud will not solve maintenance and management problems. Get your team trained up on procedures first. </v>
      </c>
      <c r="C957" s="394"/>
      <c r="D957" s="394"/>
      <c r="E957" s="394"/>
      <c r="F957" s="394"/>
      <c r="G957" s="394"/>
      <c r="H957" s="394"/>
      <c r="I957" s="394"/>
      <c r="J957" s="436"/>
    </row>
    <row r="958" spans="1:10" s="79" customFormat="1">
      <c r="B958" s="38"/>
      <c r="C958" s="39"/>
      <c r="D958" s="39"/>
      <c r="E958" s="39"/>
      <c r="F958" s="39"/>
      <c r="G958" s="39"/>
      <c r="H958" s="39"/>
      <c r="I958" s="39"/>
      <c r="J958" s="40"/>
    </row>
    <row r="959" spans="1:10" s="79" customFormat="1" ht="15">
      <c r="B959" s="550" t="str">
        <f>'6. Module 1 Readiness'!N54</f>
        <v>Red</v>
      </c>
      <c r="C959" s="41" t="s">
        <v>431</v>
      </c>
      <c r="D959" s="39"/>
      <c r="E959" s="39"/>
      <c r="F959" s="39"/>
      <c r="G959" s="39"/>
      <c r="H959" s="39"/>
      <c r="I959" s="39"/>
      <c r="J959" s="40"/>
    </row>
    <row r="960" spans="1:10" s="79" customFormat="1">
      <c r="B960" s="42" t="s">
        <v>43</v>
      </c>
      <c r="C960" s="39"/>
      <c r="D960" s="39"/>
      <c r="E960" s="39"/>
      <c r="F960" s="39"/>
      <c r="G960" s="39"/>
      <c r="H960" s="39"/>
      <c r="I960" s="39"/>
      <c r="J960" s="40"/>
    </row>
    <row r="961" spans="1:10" s="79" customFormat="1">
      <c r="B961" s="435" t="str">
        <f>Sheet2!B191</f>
        <v xml:space="preserve">Success in adopting cloud solutions isn’t possible without a solid integration strategy. Integration skills and operational frameworks need to be in practice in advance of cloud adoption. </v>
      </c>
      <c r="C961" s="394"/>
      <c r="D961" s="394"/>
      <c r="E961" s="394"/>
      <c r="F961" s="394"/>
      <c r="G961" s="394"/>
      <c r="H961" s="394"/>
      <c r="I961" s="394"/>
      <c r="J961" s="436"/>
    </row>
    <row r="962" spans="1:10" s="79" customFormat="1">
      <c r="B962" s="42" t="s">
        <v>44</v>
      </c>
      <c r="C962" s="39"/>
      <c r="D962" s="39"/>
      <c r="E962" s="39"/>
      <c r="F962" s="39"/>
      <c r="G962" s="39"/>
      <c r="H962" s="39"/>
      <c r="I962" s="39"/>
      <c r="J962" s="40"/>
    </row>
    <row r="963" spans="1:10" s="79" customFormat="1">
      <c r="B963" s="435" t="str">
        <f>Sheet2!D191</f>
        <v xml:space="preserve">Tend to your integration strategy first. Do not entertain externalizing this resource until the full implication of integration is evaluated. </v>
      </c>
      <c r="C963" s="394"/>
      <c r="D963" s="394"/>
      <c r="E963" s="394"/>
      <c r="F963" s="394"/>
      <c r="G963" s="394"/>
      <c r="H963" s="394"/>
      <c r="I963" s="394"/>
      <c r="J963" s="436"/>
    </row>
    <row r="964" spans="1:10" s="79" customFormat="1">
      <c r="B964" s="38"/>
      <c r="C964" s="39"/>
      <c r="D964" s="39"/>
      <c r="E964" s="39"/>
      <c r="F964" s="39"/>
      <c r="G964" s="39"/>
      <c r="H964" s="39"/>
      <c r="I964" s="39"/>
      <c r="J964" s="40"/>
    </row>
    <row r="965" spans="1:10" s="79" customFormat="1" ht="15">
      <c r="B965" s="550" t="str">
        <f>'6. Module 1 Readiness'!N55</f>
        <v>Red</v>
      </c>
      <c r="C965" s="41" t="s">
        <v>432</v>
      </c>
      <c r="D965" s="39"/>
      <c r="E965" s="39"/>
      <c r="F965" s="39"/>
      <c r="G965" s="39"/>
      <c r="H965" s="39"/>
      <c r="I965" s="39"/>
      <c r="J965" s="40"/>
    </row>
    <row r="966" spans="1:10" s="79" customFormat="1">
      <c r="B966" s="42" t="s">
        <v>43</v>
      </c>
      <c r="C966" s="39"/>
      <c r="D966" s="39"/>
      <c r="E966" s="39"/>
      <c r="F966" s="39"/>
      <c r="G966" s="39"/>
      <c r="H966" s="39"/>
      <c r="I966" s="39"/>
      <c r="J966" s="40"/>
    </row>
    <row r="967" spans="1:10" s="79" customFormat="1">
      <c r="B967" s="435" t="str">
        <f>Sheet2!B192</f>
        <v>An IT department that is not functioning as an internal managed service provider will need to change and develop new practices for a service paradigm.</v>
      </c>
      <c r="C967" s="394"/>
      <c r="D967" s="394"/>
      <c r="E967" s="394"/>
      <c r="F967" s="394"/>
      <c r="G967" s="394"/>
      <c r="H967" s="394"/>
      <c r="I967" s="394"/>
      <c r="J967" s="436"/>
    </row>
    <row r="968" spans="1:10" s="79" customFormat="1">
      <c r="B968" s="42" t="s">
        <v>44</v>
      </c>
      <c r="C968" s="39"/>
      <c r="D968" s="39"/>
      <c r="E968" s="39"/>
      <c r="F968" s="39"/>
      <c r="G968" s="39"/>
      <c r="H968" s="39"/>
      <c r="I968" s="39"/>
      <c r="J968" s="40"/>
    </row>
    <row r="969" spans="1:10" s="79" customFormat="1">
      <c r="B969" s="435" t="str">
        <f>Sheet2!D192</f>
        <v xml:space="preserve">• Focus internal change efforts on becoming an internal service provider. 
• Look to how this application would fit in a catalog of services, with measurable provisioning and consumption. 
</v>
      </c>
      <c r="C969" s="394"/>
      <c r="D969" s="394"/>
      <c r="E969" s="394"/>
      <c r="F969" s="394"/>
      <c r="G969" s="394"/>
      <c r="H969" s="394"/>
      <c r="I969" s="394"/>
      <c r="J969" s="436"/>
    </row>
    <row r="970" spans="1:10">
      <c r="A970" s="79"/>
      <c r="B970" s="79"/>
      <c r="C970" s="79"/>
      <c r="D970" s="79"/>
      <c r="E970" s="79"/>
      <c r="F970" s="79"/>
      <c r="G970" s="79"/>
      <c r="H970" s="79"/>
      <c r="I970" s="79"/>
      <c r="J970" s="79"/>
    </row>
    <row r="971" spans="1:10" ht="13.5" thickBot="1">
      <c r="A971" s="79"/>
      <c r="B971" s="51"/>
      <c r="C971" s="51"/>
      <c r="D971" s="51"/>
      <c r="E971" s="51"/>
      <c r="F971" s="51"/>
      <c r="G971" s="51"/>
      <c r="H971" s="51"/>
      <c r="I971" s="51"/>
      <c r="J971" s="51"/>
    </row>
    <row r="972" spans="1:10">
      <c r="A972" s="79"/>
      <c r="B972" s="79"/>
      <c r="C972" s="79"/>
      <c r="D972" s="79"/>
      <c r="E972" s="79"/>
      <c r="F972" s="79"/>
      <c r="G972" s="79"/>
      <c r="H972" s="79"/>
      <c r="I972" s="79"/>
      <c r="J972" s="79"/>
    </row>
    <row r="973" spans="1:10">
      <c r="A973" s="79"/>
      <c r="B973" s="79"/>
      <c r="C973" s="79"/>
      <c r="D973" s="79"/>
      <c r="E973" s="79"/>
      <c r="F973" s="79"/>
      <c r="G973" s="79"/>
      <c r="H973" s="79"/>
      <c r="I973" s="79"/>
      <c r="J973" s="79"/>
    </row>
    <row r="974" spans="1:10">
      <c r="A974" s="79"/>
      <c r="B974" s="79"/>
      <c r="C974" s="79"/>
      <c r="D974" s="79"/>
      <c r="E974" s="79"/>
      <c r="F974" s="79"/>
      <c r="G974" s="79"/>
      <c r="H974" s="79"/>
      <c r="I974" s="79"/>
      <c r="J974" s="79"/>
    </row>
    <row r="975" spans="1:10" ht="25.5" customHeight="1">
      <c r="A975" s="79"/>
      <c r="B975" s="629">
        <f>'4. Module 1 Services'!B11</f>
        <v>0</v>
      </c>
      <c r="C975" s="630"/>
      <c r="D975" s="630"/>
      <c r="E975" s="630"/>
      <c r="F975" s="630"/>
      <c r="G975" s="630"/>
      <c r="H975" s="630"/>
      <c r="I975" s="630"/>
      <c r="J975" s="631"/>
    </row>
    <row r="976" spans="1:10">
      <c r="A976" s="79"/>
      <c r="B976" s="79"/>
      <c r="C976" s="79"/>
      <c r="D976" s="79"/>
      <c r="E976" s="79"/>
      <c r="F976" s="79"/>
      <c r="G976" s="79"/>
      <c r="H976" s="79"/>
      <c r="I976" s="79"/>
      <c r="J976" s="79"/>
    </row>
    <row r="977" spans="1:10" ht="18">
      <c r="A977" s="79"/>
      <c r="B977" s="31" t="s">
        <v>169</v>
      </c>
      <c r="C977" s="79"/>
      <c r="D977" s="79"/>
      <c r="E977" s="79"/>
      <c r="F977" s="79"/>
      <c r="G977" s="79"/>
      <c r="H977" s="79"/>
      <c r="I977" s="79"/>
      <c r="J977" s="79"/>
    </row>
    <row r="978" spans="1:10">
      <c r="A978" s="79"/>
      <c r="B978" s="79"/>
      <c r="C978" s="79"/>
      <c r="D978" s="79"/>
      <c r="E978" s="79"/>
      <c r="F978" s="79"/>
      <c r="G978" s="79"/>
      <c r="H978" s="79"/>
      <c r="I978" s="79"/>
      <c r="J978" s="79"/>
    </row>
    <row r="979" spans="1:10" ht="13.5" thickBot="1">
      <c r="A979" s="79"/>
      <c r="B979" s="444" t="s">
        <v>407</v>
      </c>
      <c r="C979" s="444"/>
      <c r="D979" s="444"/>
      <c r="E979" s="444"/>
      <c r="F979" s="79"/>
      <c r="G979" s="79"/>
      <c r="H979" s="79"/>
      <c r="I979" s="79"/>
      <c r="J979" s="79"/>
    </row>
    <row r="980" spans="1:10" ht="7.5" customHeight="1">
      <c r="A980" s="79"/>
      <c r="B980" s="79"/>
      <c r="C980" s="79"/>
      <c r="D980" s="79"/>
      <c r="E980" s="79"/>
      <c r="F980" s="79"/>
      <c r="G980" s="445" t="str">
        <f>IF($E$989="Low",'4. HIDE Calc Module 2_1'!$C$48,IF($E$989="Medium",'4. HIDE Calc Module 2_1'!$C$49,IF($E$989="High",'4. HIDE Calc Module 2_1'!$C$50)))</f>
        <v>An overall yellow means that on average the benefits of moving this service to cloud delivery have been rated medium. 
The service will place in the middle range on the opportunities axis in the summary charts below.</v>
      </c>
      <c r="H980" s="446"/>
      <c r="I980" s="447"/>
      <c r="J980" s="79"/>
    </row>
    <row r="981" spans="1:10" ht="16.5" customHeight="1">
      <c r="A981" s="79"/>
      <c r="B981" s="27" t="s">
        <v>220</v>
      </c>
      <c r="C981" s="27"/>
      <c r="D981" s="27"/>
      <c r="E981" s="635" t="str">
        <f>IF('5. Hide Calc OA'!C$45="","",IF(AND('5. Hide Calc OA'!C$45&gt;='7. Hide Graph Calc'!$N$24,'5. Hide Calc OA'!C$45&lt;='7. Hide Graph Calc'!$O$24),"Low",IF(AND('5. Hide Calc OA'!C$45&gt;'7. Hide Graph Calc'!$N$25,'5. Hide Calc OA'!C$45&lt;='7. Hide Graph Calc'!$O$25),"Medium",IF(AND('5. Hide Calc OA'!C$45&gt;'7. Hide Graph Calc'!$N$26,'5. Hide Calc OA'!C$45&lt;='7. Hide Graph Calc'!$O$26),"High"))))</f>
        <v>Medium</v>
      </c>
      <c r="F981" s="79"/>
      <c r="G981" s="448"/>
      <c r="H981" s="441"/>
      <c r="I981" s="449"/>
      <c r="J981" s="79"/>
    </row>
    <row r="982" spans="1:10" ht="7.5" customHeight="1">
      <c r="A982" s="79"/>
      <c r="B982" s="27"/>
      <c r="C982" s="27"/>
      <c r="D982" s="27"/>
      <c r="E982" s="32"/>
      <c r="F982" s="79"/>
      <c r="G982" s="448"/>
      <c r="H982" s="441"/>
      <c r="I982" s="449"/>
      <c r="J982" s="79"/>
    </row>
    <row r="983" spans="1:10" ht="15" customHeight="1">
      <c r="A983" s="79"/>
      <c r="B983" s="27" t="s">
        <v>212</v>
      </c>
      <c r="C983" s="27"/>
      <c r="D983" s="27"/>
      <c r="E983" s="635" t="str">
        <f>IF('5. Hide Calc OA'!D$45="","",IF(AND('5. Hide Calc OA'!D$45&gt;='7. Hide Graph Calc'!$N$24,'5. Hide Calc OA'!D$45&lt;='7. Hide Graph Calc'!$O$24),"Low",IF(AND('5. Hide Calc OA'!D$45&gt;'7. Hide Graph Calc'!$N$25,'5. Hide Calc OA'!D$45&lt;='7. Hide Graph Calc'!$O$25),"Medium",IF(AND('5. Hide Calc OA'!D$45&gt;'7. Hide Graph Calc'!$N$26,'5. Hide Calc OA'!D$45&lt;='7. Hide Graph Calc'!$O$26),"High"))))</f>
        <v>Medium</v>
      </c>
      <c r="F983" s="79"/>
      <c r="G983" s="448"/>
      <c r="H983" s="441"/>
      <c r="I983" s="449"/>
      <c r="J983" s="79"/>
    </row>
    <row r="984" spans="1:10" ht="7.5" customHeight="1">
      <c r="A984" s="79"/>
      <c r="B984" s="27"/>
      <c r="C984" s="27"/>
      <c r="D984" s="27"/>
      <c r="E984" s="32"/>
      <c r="F984" s="79"/>
      <c r="G984" s="448"/>
      <c r="H984" s="441"/>
      <c r="I984" s="449"/>
      <c r="J984" s="79"/>
    </row>
    <row r="985" spans="1:10" ht="16.5" customHeight="1">
      <c r="A985" s="79"/>
      <c r="B985" s="27" t="s">
        <v>227</v>
      </c>
      <c r="C985" s="27"/>
      <c r="D985" s="27"/>
      <c r="E985" s="635" t="str">
        <f>IF('5. Hide Calc OA'!E$45="","",IF(AND('5. Hide Calc OA'!E$45&gt;='7. Hide Graph Calc'!$N$24,'5. Hide Calc OA'!E$45&lt;='7. Hide Graph Calc'!$O$24),"Low",IF(AND('5. Hide Calc OA'!E$45&gt;'7. Hide Graph Calc'!$N$25,'5. Hide Calc OA'!E$45&lt;='7. Hide Graph Calc'!$O$25),"Medium",IF(AND('5. Hide Calc OA'!E$45&gt;'7. Hide Graph Calc'!$N$26,'5. Hide Calc OA'!E$45&lt;='7. Hide Graph Calc'!$O$26),"High"))))</f>
        <v>High</v>
      </c>
      <c r="F985" s="79"/>
      <c r="G985" s="448"/>
      <c r="H985" s="441"/>
      <c r="I985" s="449"/>
      <c r="J985" s="79"/>
    </row>
    <row r="986" spans="1:10" ht="7.5" customHeight="1">
      <c r="A986" s="79"/>
      <c r="B986" s="27"/>
      <c r="C986" s="27"/>
      <c r="D986" s="27"/>
      <c r="E986" s="32"/>
      <c r="F986" s="79"/>
      <c r="G986" s="448"/>
      <c r="H986" s="441"/>
      <c r="I986" s="449"/>
      <c r="J986" s="79"/>
    </row>
    <row r="987" spans="1:10" ht="16.5" customHeight="1">
      <c r="A987" s="79"/>
      <c r="B987" s="27" t="s">
        <v>199</v>
      </c>
      <c r="C987" s="27"/>
      <c r="D987" s="27"/>
      <c r="E987" s="635" t="str">
        <f>IF('5. Hide Calc OA'!F$45="","",IF(AND('5. Hide Calc OA'!F$45&gt;='7. Hide Graph Calc'!$N$24,'5. Hide Calc OA'!F$45&lt;='7. Hide Graph Calc'!$O$24),"Low",IF(AND('5. Hide Calc OA'!F$45&gt;'7. Hide Graph Calc'!$N$25,'5. Hide Calc OA'!F$45&lt;='7. Hide Graph Calc'!$O$25),"Medium",IF(AND('5. Hide Calc OA'!F$45&gt;'7. Hide Graph Calc'!$N$26,'5. Hide Calc OA'!F$45&lt;='7. Hide Graph Calc'!$O$26),"High"))))</f>
        <v>High</v>
      </c>
      <c r="F987" s="79"/>
      <c r="G987" s="448"/>
      <c r="H987" s="441"/>
      <c r="I987" s="449"/>
      <c r="J987" s="79"/>
    </row>
    <row r="988" spans="1:10" ht="7.5" customHeight="1">
      <c r="A988" s="79"/>
      <c r="B988" s="27"/>
      <c r="C988" s="27"/>
      <c r="D988" s="27"/>
      <c r="E988" s="32"/>
      <c r="F988" s="79"/>
      <c r="G988" s="448"/>
      <c r="H988" s="441"/>
      <c r="I988" s="449"/>
      <c r="J988" s="79"/>
    </row>
    <row r="989" spans="1:10" ht="18" customHeight="1">
      <c r="A989" s="79"/>
      <c r="B989" s="37" t="s">
        <v>173</v>
      </c>
      <c r="C989" s="27"/>
      <c r="D989" s="27"/>
      <c r="E989" s="554" t="str">
        <f>IF('5. Hide Calc OA'!I$45="","",IF(AND('5. Hide Calc OA'!I$45&gt;='7. Hide Graph Calc'!$N$24,'5. Hide Calc OA'!I$45&lt;='7. Hide Graph Calc'!$O$24),"Low",IF(AND('5. Hide Calc OA'!I$45&gt;'7. Hide Graph Calc'!$N$25,'5. Hide Calc OA'!I$45&lt;='7. Hide Graph Calc'!$O$25),"Medium",IF(AND('5. Hide Calc OA'!I$45&gt;'7. Hide Graph Calc'!$N$26,'5. Hide Calc OA'!I$45&lt;='7. Hide Graph Calc'!$O$26),"High"))))</f>
        <v>Medium</v>
      </c>
      <c r="F989" s="19" t="s">
        <v>408</v>
      </c>
      <c r="G989" s="450"/>
      <c r="H989" s="451"/>
      <c r="I989" s="452"/>
      <c r="J989" s="79"/>
    </row>
    <row r="990" spans="1:10">
      <c r="A990" s="79"/>
      <c r="B990" s="27"/>
      <c r="C990" s="27"/>
      <c r="D990" s="27"/>
      <c r="E990" s="27"/>
      <c r="F990" s="79"/>
      <c r="G990" s="79"/>
      <c r="H990" s="79"/>
      <c r="I990" s="79"/>
      <c r="J990" s="79"/>
    </row>
    <row r="991" spans="1:10" ht="13.5" thickBot="1">
      <c r="A991" s="79"/>
      <c r="B991" s="453" t="s">
        <v>409</v>
      </c>
      <c r="C991" s="453"/>
      <c r="D991" s="453"/>
      <c r="E991" s="453"/>
      <c r="F991" s="79"/>
      <c r="G991" s="79"/>
      <c r="H991" s="79"/>
      <c r="I991" s="79"/>
      <c r="J991" s="79"/>
    </row>
    <row r="992" spans="1:10" ht="7.5" customHeight="1">
      <c r="A992" s="79"/>
      <c r="B992" s="27"/>
      <c r="C992" s="27"/>
      <c r="D992" s="27"/>
      <c r="E992" s="27"/>
      <c r="F992" s="79"/>
      <c r="G992" s="79"/>
      <c r="H992" s="79"/>
      <c r="I992" s="79"/>
      <c r="J992" s="79"/>
    </row>
    <row r="993" spans="1:10">
      <c r="A993" s="79"/>
      <c r="B993" s="37" t="s">
        <v>246</v>
      </c>
      <c r="C993" s="37"/>
      <c r="D993" s="37"/>
      <c r="E993" s="636" t="str">
        <f>'6. Module 1 Readiness'!$P$23</f>
        <v>Red</v>
      </c>
      <c r="F993" s="79"/>
      <c r="G993" s="79"/>
      <c r="H993" s="79"/>
      <c r="I993" s="79"/>
      <c r="J993" s="79"/>
    </row>
    <row r="994" spans="1:10" ht="7.5" customHeight="1">
      <c r="A994" s="79"/>
      <c r="B994" s="52"/>
      <c r="C994" s="52"/>
      <c r="D994" s="52"/>
      <c r="E994" s="53"/>
      <c r="F994" s="79"/>
      <c r="G994" s="79"/>
      <c r="H994" s="79"/>
      <c r="I994" s="79"/>
      <c r="J994" s="79"/>
    </row>
    <row r="995" spans="1:10" ht="7.5" customHeight="1">
      <c r="A995" s="79"/>
      <c r="B995" s="27"/>
      <c r="C995" s="39"/>
      <c r="D995" s="39"/>
      <c r="E995" s="33"/>
      <c r="F995" s="79"/>
      <c r="G995" s="445" t="str">
        <f>IF($E$1006="Red",'4. HIDE Calc Module 2_1'!$C$54,IF($E$1006="Yellow",'4. HIDE Calc Module 2_1'!$C$55,IF($E$1006="Green",'4. HIDE Calc Module 2_1'!$C$56)))</f>
        <v>An overall red score means that significant challenges exist across the range of readiness criteria.
This service will appear toward the left on the readiness scale in the summary chart below.</v>
      </c>
      <c r="H995" s="446"/>
      <c r="I995" s="447"/>
      <c r="J995" s="79"/>
    </row>
    <row r="996" spans="1:10">
      <c r="A996" s="79"/>
      <c r="B996" s="35" t="s">
        <v>233</v>
      </c>
      <c r="C996" s="35"/>
      <c r="D996" s="35"/>
      <c r="E996" s="550" t="str">
        <f>IF('4. Hide Calc RA'!C$45="","",IF(AND('4. Hide Calc RA'!C$45&gt;='7. Hide Graph Calc'!$J$24,'4. Hide Calc RA'!C$45&lt;='7. Hide Graph Calc'!$K$24),"Red",IF(AND('4. Hide Calc RA'!C$45&gt;'7. Hide Graph Calc'!$J$25,'4. Hide Calc RA'!C$45&lt;='7. Hide Graph Calc'!$K$25),"Yellow",IF(AND('4. Hide Calc RA'!C$45&gt;'7. Hide Graph Calc'!$J$26,'4. Hide Calc RA'!C$45&lt;='7. Hide Graph Calc'!$K$26),"Green"))))</f>
        <v>Red</v>
      </c>
      <c r="F996" s="79"/>
      <c r="G996" s="448"/>
      <c r="H996" s="441"/>
      <c r="I996" s="449"/>
      <c r="J996" s="79"/>
    </row>
    <row r="997" spans="1:10" ht="7.5" customHeight="1">
      <c r="A997" s="79"/>
      <c r="B997" s="27"/>
      <c r="C997" s="27"/>
      <c r="D997" s="27"/>
      <c r="E997" s="33"/>
      <c r="F997" s="79"/>
      <c r="G997" s="448"/>
      <c r="H997" s="441"/>
      <c r="I997" s="449"/>
      <c r="J997" s="79"/>
    </row>
    <row r="998" spans="1:10">
      <c r="A998" s="79"/>
      <c r="B998" s="35" t="s">
        <v>234</v>
      </c>
      <c r="C998" s="35"/>
      <c r="D998" s="35"/>
      <c r="E998" s="550" t="str">
        <f>IF('4. Hide Calc RA'!D$45="","",IF(AND('4. Hide Calc RA'!D$45&gt;='7. Hide Graph Calc'!$J$24,'4. Hide Calc RA'!D$45&lt;='7. Hide Graph Calc'!$K$24),"Red",IF(AND('4. Hide Calc RA'!D$45&gt;'7. Hide Graph Calc'!$J$25,'4. Hide Calc RA'!D$45&lt;='7. Hide Graph Calc'!$K$25),"Yellow",IF(AND('4. Hide Calc RA'!D$45&gt;'7. Hide Graph Calc'!$J$26,'4. Hide Calc RA'!D$45&lt;='7. Hide Graph Calc'!$K$26),"Green"))))</f>
        <v>Red</v>
      </c>
      <c r="F998" s="79"/>
      <c r="G998" s="448"/>
      <c r="H998" s="441"/>
      <c r="I998" s="449"/>
      <c r="J998" s="79"/>
    </row>
    <row r="999" spans="1:10" ht="7.5" customHeight="1">
      <c r="A999" s="79"/>
      <c r="B999" s="27"/>
      <c r="C999" s="27"/>
      <c r="D999" s="27"/>
      <c r="E999" s="33"/>
      <c r="F999" s="79"/>
      <c r="G999" s="448"/>
      <c r="H999" s="441"/>
      <c r="I999" s="449"/>
      <c r="J999" s="79"/>
    </row>
    <row r="1000" spans="1:10">
      <c r="A1000" s="79"/>
      <c r="B1000" s="35" t="s">
        <v>27</v>
      </c>
      <c r="C1000" s="27"/>
      <c r="D1000" s="27"/>
      <c r="E1000" s="635" t="str">
        <f>IF('4. Hide Calc RA'!E$45="","",IF(AND('4. Hide Calc RA'!E$45&gt;='7. Hide Graph Calc'!$J$24,'4. Hide Calc RA'!E$45&lt;='7. Hide Graph Calc'!$K$24),"Red",IF(AND('4. Hide Calc RA'!E$45&gt;'7. Hide Graph Calc'!$J$25,'4. Hide Calc RA'!E$45&lt;='7. Hide Graph Calc'!$K$25),"Yellow",IF(AND('4. Hide Calc RA'!E$45&gt;'7. Hide Graph Calc'!$J$26,'4. Hide Calc RA'!E$45&lt;='7. Hide Graph Calc'!$K$26),"Green"))))</f>
        <v>Red</v>
      </c>
      <c r="F1000" s="79"/>
      <c r="G1000" s="448"/>
      <c r="H1000" s="441"/>
      <c r="I1000" s="449"/>
      <c r="J1000" s="79"/>
    </row>
    <row r="1001" spans="1:10" ht="7.5" customHeight="1">
      <c r="A1001" s="79"/>
      <c r="B1001" s="27"/>
      <c r="C1001" s="27"/>
      <c r="D1001" s="27"/>
      <c r="E1001" s="33"/>
      <c r="F1001" s="79"/>
      <c r="G1001" s="448"/>
      <c r="H1001" s="441"/>
      <c r="I1001" s="449"/>
      <c r="J1001" s="79"/>
    </row>
    <row r="1002" spans="1:10">
      <c r="A1002" s="79"/>
      <c r="B1002" s="35" t="s">
        <v>235</v>
      </c>
      <c r="C1002" s="35"/>
      <c r="D1002" s="35"/>
      <c r="E1002" s="550" t="str">
        <f>IF('4. Hide Calc RA'!F$45="","",IF(AND('4. Hide Calc RA'!F$45&gt;='7. Hide Graph Calc'!$J$24,'4. Hide Calc RA'!F$45&lt;='7. Hide Graph Calc'!$K$24),"Red",IF(AND('4. Hide Calc RA'!F$45&gt;'7. Hide Graph Calc'!$J$25,'4. Hide Calc RA'!F$45&lt;='7. Hide Graph Calc'!$K$25),"Yellow",IF(AND('4. Hide Calc RA'!F$45&gt;'7. Hide Graph Calc'!$J$26,'4. Hide Calc RA'!F$45&lt;='7. Hide Graph Calc'!$K$26),"Green"))))</f>
        <v>Red</v>
      </c>
      <c r="F1002" s="79"/>
      <c r="G1002" s="448"/>
      <c r="H1002" s="441"/>
      <c r="I1002" s="449"/>
      <c r="J1002" s="79"/>
    </row>
    <row r="1003" spans="1:10" ht="7.5" customHeight="1">
      <c r="A1003" s="79"/>
      <c r="B1003" s="27"/>
      <c r="C1003" s="27"/>
      <c r="D1003" s="27"/>
      <c r="E1003" s="32"/>
      <c r="F1003" s="79"/>
      <c r="G1003" s="448"/>
      <c r="H1003" s="441"/>
      <c r="I1003" s="449"/>
      <c r="J1003" s="79"/>
    </row>
    <row r="1004" spans="1:10" s="79" customFormat="1">
      <c r="B1004" s="35" t="s">
        <v>236</v>
      </c>
      <c r="C1004" s="35"/>
      <c r="D1004" s="35"/>
      <c r="E1004" s="550" t="str">
        <f>IF('4. Hide Calc RA'!G$45="","",IF(AND('4. Hide Calc RA'!G$45&gt;='7. Hide Graph Calc'!$J$38,'4. Hide Calc RA'!G$45&lt;='7. Hide Graph Calc'!$K$38),"Red",IF(AND('4. Hide Calc RA'!G$45&gt;'7. Hide Graph Calc'!$J$39,'4. Hide Calc RA'!G$45&lt;='7. Hide Graph Calc'!$K$39),"Yellow",IF(AND('4. Hide Calc RA'!G$45&gt;'7. Hide Graph Calc'!$J$40,'4. Hide Calc RA'!G$45&lt;='7. Hide Graph Calc'!$K$40),"Green"))))</f>
        <v>Red</v>
      </c>
      <c r="G1004" s="448"/>
      <c r="H1004" s="441"/>
      <c r="I1004" s="449"/>
    </row>
    <row r="1005" spans="1:10" s="79" customFormat="1" ht="7.5" customHeight="1">
      <c r="B1005" s="27"/>
      <c r="C1005" s="27"/>
      <c r="D1005" s="27"/>
      <c r="E1005" s="32"/>
      <c r="G1005" s="448"/>
      <c r="H1005" s="441"/>
      <c r="I1005" s="449"/>
    </row>
    <row r="1006" spans="1:10" ht="18" customHeight="1">
      <c r="A1006" s="79"/>
      <c r="B1006" s="37" t="s">
        <v>173</v>
      </c>
      <c r="C1006" s="37"/>
      <c r="D1006" s="37"/>
      <c r="E1006" s="554" t="str">
        <f>IF('4. Hide Calc RA'!J$45="","",IF(AND('4. Hide Calc RA'!J$45&gt;='7. Hide Graph Calc'!$J$24,'4. Hide Calc RA'!J$45&lt;='7. Hide Graph Calc'!$K$24),"Red",IF(AND('4. Hide Calc RA'!J$45&gt;'7. Hide Graph Calc'!$J$25,'4. Hide Calc RA'!J$45&lt;='7. Hide Graph Calc'!$K$25),"Yellow",IF(AND('4. Hide Calc RA'!J$45&gt;'7. Hide Graph Calc'!$J$26,'4. Hide Calc RA'!J$45&lt;='7. Hide Graph Calc'!$K$26),"Green"))))</f>
        <v>Red</v>
      </c>
      <c r="F1006" s="19" t="s">
        <v>408</v>
      </c>
      <c r="G1006" s="450"/>
      <c r="H1006" s="451"/>
      <c r="I1006" s="452"/>
      <c r="J1006" s="79"/>
    </row>
    <row r="1007" spans="1:10">
      <c r="A1007" s="79"/>
      <c r="B1007" s="79"/>
      <c r="C1007" s="79"/>
      <c r="D1007" s="79"/>
      <c r="E1007" s="79"/>
      <c r="F1007" s="79"/>
      <c r="G1007" s="79"/>
      <c r="H1007" s="79"/>
      <c r="I1007" s="79"/>
      <c r="J1007" s="79"/>
    </row>
    <row r="1008" spans="1:10">
      <c r="A1008" s="79"/>
      <c r="B1008" s="79"/>
      <c r="C1008" s="79"/>
      <c r="D1008" s="79"/>
      <c r="E1008" s="79"/>
      <c r="F1008" s="79"/>
      <c r="G1008" s="79"/>
      <c r="H1008" s="79"/>
      <c r="I1008" s="79"/>
      <c r="J1008" s="79"/>
    </row>
    <row r="1009" spans="1:10" ht="18">
      <c r="A1009" s="79"/>
      <c r="B1009" s="31" t="s">
        <v>410</v>
      </c>
      <c r="C1009" s="79"/>
      <c r="D1009" s="79"/>
      <c r="E1009" s="79"/>
      <c r="F1009" s="79"/>
      <c r="G1009" s="79"/>
      <c r="H1009" s="79"/>
      <c r="I1009" s="79"/>
      <c r="J1009" s="79"/>
    </row>
    <row r="1010" spans="1:10">
      <c r="A1010" s="79"/>
      <c r="B1010" s="79"/>
      <c r="C1010" s="79"/>
      <c r="D1010" s="79"/>
      <c r="E1010" s="79"/>
      <c r="F1010" s="79"/>
      <c r="G1010" s="79"/>
      <c r="H1010" s="79"/>
      <c r="I1010" s="79"/>
      <c r="J1010" s="79"/>
    </row>
    <row r="1011" spans="1:10" ht="104.25" customHeight="1">
      <c r="A1011" s="79"/>
      <c r="B1011" s="381" t="s">
        <v>411</v>
      </c>
      <c r="C1011" s="381"/>
      <c r="D1011" s="381"/>
      <c r="E1011" s="381"/>
      <c r="F1011" s="381"/>
      <c r="G1011" s="381"/>
      <c r="H1011" s="381"/>
      <c r="I1011" s="381"/>
      <c r="J1011" s="381"/>
    </row>
    <row r="1012" spans="1:10">
      <c r="A1012" s="79"/>
      <c r="B1012" s="79"/>
      <c r="C1012" s="79"/>
      <c r="D1012" s="79"/>
      <c r="E1012" s="79"/>
      <c r="F1012" s="79"/>
      <c r="G1012" s="79"/>
      <c r="H1012" s="79"/>
      <c r="I1012" s="79"/>
      <c r="J1012" s="79"/>
    </row>
    <row r="1013" spans="1:10">
      <c r="A1013" s="79"/>
      <c r="B1013" s="79"/>
      <c r="C1013" s="79"/>
      <c r="D1013" s="79"/>
      <c r="E1013" s="79"/>
      <c r="F1013" s="79"/>
      <c r="G1013" s="79"/>
      <c r="H1013" s="79"/>
      <c r="I1013" s="79"/>
      <c r="J1013" s="79"/>
    </row>
    <row r="1014" spans="1:10">
      <c r="A1014" s="79"/>
      <c r="B1014" s="79"/>
      <c r="C1014" s="79"/>
      <c r="D1014" s="79"/>
      <c r="E1014" s="79"/>
      <c r="F1014" s="79"/>
      <c r="G1014" s="79"/>
      <c r="H1014" s="79"/>
      <c r="I1014" s="79"/>
      <c r="J1014" s="79"/>
    </row>
    <row r="1015" spans="1:10">
      <c r="A1015" s="79"/>
      <c r="B1015" s="79"/>
      <c r="C1015" s="79"/>
      <c r="D1015" s="79"/>
      <c r="E1015" s="79"/>
      <c r="F1015" s="79"/>
      <c r="G1015" s="79"/>
      <c r="H1015" s="79"/>
      <c r="I1015" s="79"/>
      <c r="J1015" s="79"/>
    </row>
    <row r="1016" spans="1:10">
      <c r="A1016" s="79"/>
      <c r="B1016" s="79"/>
      <c r="C1016" s="79"/>
      <c r="D1016" s="79"/>
      <c r="E1016" s="79"/>
      <c r="F1016" s="79"/>
      <c r="G1016" s="79"/>
      <c r="H1016" s="79"/>
      <c r="I1016" s="79"/>
      <c r="J1016" s="79"/>
    </row>
    <row r="1017" spans="1:10">
      <c r="A1017" s="79"/>
      <c r="B1017" s="79"/>
      <c r="C1017" s="79"/>
      <c r="D1017" s="79"/>
      <c r="E1017" s="79"/>
      <c r="F1017" s="79"/>
      <c r="G1017" s="79"/>
      <c r="H1017" s="79"/>
      <c r="I1017" s="79"/>
      <c r="J1017" s="79"/>
    </row>
    <row r="1018" spans="1:10">
      <c r="A1018" s="79"/>
      <c r="B1018" s="79"/>
      <c r="C1018" s="79"/>
      <c r="D1018" s="79"/>
      <c r="E1018" s="79"/>
      <c r="F1018" s="79"/>
      <c r="G1018" s="79"/>
      <c r="H1018" s="79"/>
      <c r="I1018" s="79"/>
      <c r="J1018" s="79"/>
    </row>
    <row r="1019" spans="1:10">
      <c r="A1019" s="79"/>
      <c r="B1019" s="79"/>
      <c r="C1019" s="79"/>
      <c r="D1019" s="79"/>
      <c r="E1019" s="79"/>
      <c r="F1019" s="79"/>
      <c r="G1019" s="79"/>
      <c r="H1019" s="79"/>
      <c r="I1019" s="79"/>
      <c r="J1019" s="79"/>
    </row>
    <row r="1020" spans="1:10">
      <c r="A1020" s="79"/>
      <c r="B1020" s="79"/>
      <c r="C1020" s="79"/>
      <c r="D1020" s="79"/>
      <c r="E1020" s="79"/>
      <c r="F1020" s="79"/>
      <c r="G1020" s="79"/>
      <c r="H1020" s="79"/>
      <c r="I1020" s="79"/>
      <c r="J1020" s="79"/>
    </row>
    <row r="1021" spans="1:10">
      <c r="A1021" s="79"/>
      <c r="B1021" s="79"/>
      <c r="C1021" s="79"/>
      <c r="D1021" s="79"/>
      <c r="E1021" s="79"/>
      <c r="F1021" s="79"/>
      <c r="G1021" s="79"/>
      <c r="H1021" s="79"/>
      <c r="I1021" s="79"/>
      <c r="J1021" s="79"/>
    </row>
    <row r="1022" spans="1:10">
      <c r="A1022" s="79"/>
      <c r="B1022" s="79"/>
      <c r="C1022" s="79"/>
      <c r="D1022" s="79"/>
      <c r="E1022" s="79"/>
      <c r="F1022" s="79"/>
      <c r="G1022" s="79"/>
      <c r="H1022" s="79"/>
      <c r="I1022" s="79"/>
      <c r="J1022" s="79"/>
    </row>
    <row r="1023" spans="1:10">
      <c r="A1023" s="79"/>
      <c r="B1023" s="79"/>
      <c r="C1023" s="79"/>
      <c r="D1023" s="79"/>
      <c r="E1023" s="79"/>
      <c r="F1023" s="79"/>
      <c r="G1023" s="79"/>
      <c r="H1023" s="79"/>
      <c r="I1023" s="79"/>
      <c r="J1023" s="79"/>
    </row>
    <row r="1024" spans="1:10">
      <c r="A1024" s="79"/>
      <c r="B1024" s="79"/>
      <c r="C1024" s="79"/>
      <c r="D1024" s="79"/>
      <c r="E1024" s="79"/>
      <c r="F1024" s="79"/>
      <c r="G1024" s="79"/>
      <c r="H1024" s="79"/>
      <c r="I1024" s="79"/>
      <c r="J1024" s="79"/>
    </row>
    <row r="1025" spans="1:10">
      <c r="A1025" s="79"/>
      <c r="B1025" s="79"/>
      <c r="C1025" s="79"/>
      <c r="D1025" s="79"/>
      <c r="E1025" s="79"/>
      <c r="F1025" s="79"/>
      <c r="G1025" s="79"/>
      <c r="H1025" s="79"/>
      <c r="I1025" s="79"/>
      <c r="J1025" s="79"/>
    </row>
    <row r="1026" spans="1:10">
      <c r="A1026" s="79"/>
      <c r="B1026" s="79"/>
      <c r="C1026" s="79"/>
      <c r="D1026" s="79"/>
      <c r="E1026" s="79"/>
      <c r="F1026" s="79"/>
      <c r="G1026" s="79"/>
      <c r="H1026" s="79"/>
      <c r="I1026" s="79"/>
      <c r="J1026" s="79"/>
    </row>
    <row r="1027" spans="1:10">
      <c r="A1027" s="79"/>
      <c r="B1027" s="79"/>
      <c r="C1027" s="79"/>
      <c r="D1027" s="79"/>
      <c r="E1027" s="79"/>
      <c r="F1027" s="79"/>
      <c r="G1027" s="79"/>
      <c r="H1027" s="79"/>
      <c r="I1027" s="79"/>
      <c r="J1027" s="79"/>
    </row>
    <row r="1028" spans="1:10">
      <c r="A1028" s="79"/>
      <c r="B1028" s="79"/>
      <c r="C1028" s="79"/>
      <c r="D1028" s="79"/>
      <c r="E1028" s="79"/>
      <c r="F1028" s="79"/>
      <c r="G1028" s="79"/>
      <c r="H1028" s="79"/>
      <c r="I1028" s="79"/>
      <c r="J1028" s="79"/>
    </row>
    <row r="1029" spans="1:10">
      <c r="A1029" s="79"/>
      <c r="B1029" s="79"/>
      <c r="C1029" s="79"/>
      <c r="D1029" s="79"/>
      <c r="E1029" s="79"/>
      <c r="F1029" s="79"/>
      <c r="G1029" s="79"/>
      <c r="H1029" s="79"/>
      <c r="I1029" s="79"/>
      <c r="J1029" s="79"/>
    </row>
    <row r="1030" spans="1:10">
      <c r="A1030" s="79"/>
      <c r="B1030" s="79"/>
      <c r="C1030" s="79"/>
      <c r="D1030" s="79"/>
      <c r="E1030" s="79"/>
      <c r="F1030" s="79"/>
      <c r="G1030" s="79"/>
      <c r="H1030" s="79"/>
      <c r="I1030" s="79"/>
      <c r="J1030" s="79"/>
    </row>
    <row r="1031" spans="1:10">
      <c r="A1031" s="79"/>
      <c r="B1031" s="79"/>
      <c r="C1031" s="79"/>
      <c r="D1031" s="79"/>
      <c r="E1031" s="79"/>
      <c r="F1031" s="79"/>
      <c r="G1031" s="79"/>
      <c r="H1031" s="79"/>
      <c r="I1031" s="79"/>
      <c r="J1031" s="79"/>
    </row>
    <row r="1032" spans="1:10">
      <c r="A1032" s="79"/>
      <c r="B1032" s="79"/>
      <c r="C1032" s="79"/>
      <c r="D1032" s="79"/>
      <c r="E1032" s="79"/>
      <c r="F1032" s="79"/>
      <c r="G1032" s="79"/>
      <c r="H1032" s="79"/>
      <c r="I1032" s="79"/>
      <c r="J1032" s="79"/>
    </row>
    <row r="1033" spans="1:10">
      <c r="A1033" s="79"/>
      <c r="B1033" s="79"/>
      <c r="C1033" s="79"/>
      <c r="D1033" s="79"/>
      <c r="E1033" s="79"/>
      <c r="F1033" s="79"/>
      <c r="G1033" s="79"/>
      <c r="H1033" s="79"/>
      <c r="I1033" s="79"/>
      <c r="J1033" s="79"/>
    </row>
    <row r="1034" spans="1:10">
      <c r="A1034" s="79"/>
      <c r="B1034" s="79"/>
      <c r="C1034" s="79"/>
      <c r="D1034" s="79"/>
      <c r="E1034" s="79"/>
      <c r="F1034" s="79"/>
      <c r="G1034" s="79"/>
      <c r="H1034" s="79"/>
      <c r="I1034" s="79"/>
      <c r="J1034" s="79"/>
    </row>
    <row r="1035" spans="1:10">
      <c r="A1035" s="79"/>
      <c r="B1035" s="79"/>
      <c r="C1035" s="79"/>
      <c r="D1035" s="79"/>
      <c r="E1035" s="79"/>
      <c r="F1035" s="79"/>
      <c r="G1035" s="79"/>
      <c r="H1035" s="79"/>
      <c r="I1035" s="79"/>
      <c r="J1035" s="79"/>
    </row>
    <row r="1036" spans="1:10">
      <c r="A1036" s="79"/>
      <c r="B1036" s="79"/>
      <c r="C1036" s="79"/>
      <c r="D1036" s="79"/>
      <c r="E1036" s="79"/>
      <c r="F1036" s="79"/>
      <c r="G1036" s="79"/>
      <c r="H1036" s="79"/>
      <c r="I1036" s="79"/>
      <c r="J1036" s="79"/>
    </row>
    <row r="1037" spans="1:10">
      <c r="A1037" s="79"/>
      <c r="B1037" s="79"/>
      <c r="C1037" s="79"/>
      <c r="D1037" s="79"/>
      <c r="E1037" s="79"/>
      <c r="F1037" s="79"/>
      <c r="G1037" s="79"/>
      <c r="H1037" s="79"/>
      <c r="I1037" s="79"/>
      <c r="J1037" s="79"/>
    </row>
    <row r="1038" spans="1:10">
      <c r="A1038" s="79"/>
      <c r="B1038" s="79"/>
      <c r="C1038" s="79"/>
      <c r="D1038" s="79"/>
      <c r="E1038" s="79"/>
      <c r="F1038" s="79"/>
      <c r="G1038" s="79"/>
      <c r="H1038" s="79"/>
      <c r="I1038" s="79"/>
      <c r="J1038" s="79"/>
    </row>
    <row r="1039" spans="1:10">
      <c r="A1039" s="79"/>
      <c r="B1039" s="79"/>
      <c r="C1039" s="79"/>
      <c r="D1039" s="79"/>
      <c r="E1039" s="79"/>
      <c r="F1039" s="79"/>
      <c r="G1039" s="79"/>
      <c r="H1039" s="79"/>
      <c r="I1039" s="79"/>
      <c r="J1039" s="79"/>
    </row>
    <row r="1040" spans="1:10">
      <c r="A1040" s="79"/>
      <c r="B1040" s="79"/>
      <c r="C1040" s="79"/>
      <c r="D1040" s="79"/>
      <c r="E1040" s="79"/>
      <c r="F1040" s="79"/>
      <c r="G1040" s="79"/>
      <c r="H1040" s="79"/>
      <c r="I1040" s="79"/>
      <c r="J1040" s="79"/>
    </row>
    <row r="1041" spans="1:10">
      <c r="A1041" s="79"/>
      <c r="B1041" s="79"/>
      <c r="C1041" s="79"/>
      <c r="D1041" s="79"/>
      <c r="E1041" s="79"/>
      <c r="F1041" s="79"/>
      <c r="G1041" s="79"/>
      <c r="H1041" s="79"/>
      <c r="I1041" s="79"/>
      <c r="J1041" s="79"/>
    </row>
    <row r="1042" spans="1:10">
      <c r="A1042" s="79"/>
      <c r="B1042" s="79"/>
      <c r="C1042" s="79"/>
      <c r="D1042" s="79"/>
      <c r="E1042" s="79"/>
      <c r="F1042" s="79"/>
      <c r="G1042" s="79"/>
      <c r="H1042" s="79"/>
      <c r="I1042" s="79"/>
      <c r="J1042" s="79"/>
    </row>
    <row r="1043" spans="1:10">
      <c r="A1043" s="79"/>
      <c r="B1043" s="79"/>
      <c r="C1043" s="79"/>
      <c r="D1043" s="79"/>
      <c r="E1043" s="79"/>
      <c r="F1043" s="79"/>
      <c r="G1043" s="79"/>
      <c r="H1043" s="79"/>
      <c r="I1043" s="79"/>
      <c r="J1043" s="79"/>
    </row>
    <row r="1044" spans="1:10">
      <c r="A1044" s="79"/>
      <c r="B1044" s="79"/>
      <c r="C1044" s="79"/>
      <c r="D1044" s="79"/>
      <c r="E1044" s="79"/>
      <c r="F1044" s="79"/>
      <c r="G1044" s="79"/>
      <c r="H1044" s="79"/>
      <c r="I1044" s="79"/>
      <c r="J1044" s="79"/>
    </row>
    <row r="1045" spans="1:10">
      <c r="A1045" s="79"/>
      <c r="B1045" s="79"/>
      <c r="C1045" s="79"/>
      <c r="D1045" s="79"/>
      <c r="E1045" s="79"/>
      <c r="F1045" s="79"/>
      <c r="G1045" s="79"/>
      <c r="H1045" s="79"/>
      <c r="I1045" s="79"/>
      <c r="J1045" s="79"/>
    </row>
    <row r="1046" spans="1:10">
      <c r="A1046" s="79"/>
      <c r="B1046" s="79"/>
      <c r="C1046" s="79"/>
      <c r="D1046" s="79"/>
      <c r="E1046" s="79"/>
      <c r="F1046" s="79"/>
      <c r="G1046" s="79"/>
      <c r="H1046" s="79"/>
      <c r="I1046" s="79"/>
      <c r="J1046" s="79"/>
    </row>
    <row r="1047" spans="1:10">
      <c r="A1047" s="79"/>
      <c r="B1047" s="79"/>
      <c r="C1047" s="79"/>
      <c r="D1047" s="79"/>
      <c r="E1047" s="79"/>
      <c r="F1047" s="79"/>
      <c r="G1047" s="79"/>
      <c r="H1047" s="79"/>
      <c r="I1047" s="79"/>
      <c r="J1047" s="79"/>
    </row>
    <row r="1048" spans="1:10">
      <c r="A1048" s="79"/>
      <c r="B1048" s="79"/>
      <c r="C1048" s="79"/>
      <c r="D1048" s="79"/>
      <c r="E1048" s="79"/>
      <c r="F1048" s="79"/>
      <c r="G1048" s="79"/>
      <c r="H1048" s="79"/>
      <c r="I1048" s="79"/>
      <c r="J1048" s="79"/>
    </row>
    <row r="1049" spans="1:10">
      <c r="A1049" s="79"/>
      <c r="B1049" s="79"/>
      <c r="C1049" s="79"/>
      <c r="D1049" s="79"/>
      <c r="E1049" s="79"/>
      <c r="F1049" s="79"/>
      <c r="G1049" s="79"/>
      <c r="H1049" s="79"/>
      <c r="I1049" s="79"/>
      <c r="J1049" s="79"/>
    </row>
    <row r="1050" spans="1:10">
      <c r="A1050" s="79"/>
      <c r="B1050" s="79"/>
      <c r="C1050" s="79"/>
      <c r="D1050" s="79"/>
      <c r="E1050" s="79"/>
      <c r="F1050" s="79"/>
      <c r="G1050" s="79"/>
      <c r="H1050" s="79"/>
      <c r="I1050" s="79"/>
      <c r="J1050" s="79"/>
    </row>
    <row r="1051" spans="1:10">
      <c r="A1051" s="79"/>
      <c r="B1051" s="79"/>
      <c r="C1051" s="79"/>
      <c r="D1051" s="79"/>
      <c r="E1051" s="79"/>
      <c r="F1051" s="79"/>
      <c r="G1051" s="79"/>
      <c r="H1051" s="79"/>
      <c r="I1051" s="79"/>
      <c r="J1051" s="79"/>
    </row>
    <row r="1052" spans="1:10">
      <c r="A1052" s="79"/>
      <c r="B1052" s="79"/>
      <c r="C1052" s="79"/>
      <c r="D1052" s="79"/>
      <c r="E1052" s="79"/>
      <c r="F1052" s="79"/>
      <c r="G1052" s="79"/>
      <c r="H1052" s="79"/>
      <c r="I1052" s="79"/>
      <c r="J1052" s="79"/>
    </row>
    <row r="1053" spans="1:10">
      <c r="A1053" s="79"/>
      <c r="B1053" s="79"/>
      <c r="C1053" s="79"/>
      <c r="D1053" s="79"/>
      <c r="E1053" s="79"/>
      <c r="F1053" s="79"/>
      <c r="G1053" s="79"/>
      <c r="H1053" s="79"/>
      <c r="I1053" s="79"/>
      <c r="J1053" s="79"/>
    </row>
    <row r="1054" spans="1:10">
      <c r="A1054" s="79"/>
      <c r="B1054" s="79"/>
      <c r="C1054" s="79"/>
      <c r="D1054" s="79"/>
      <c r="E1054" s="79"/>
      <c r="F1054" s="79"/>
      <c r="G1054" s="79"/>
      <c r="H1054" s="79"/>
      <c r="I1054" s="79"/>
      <c r="J1054" s="79"/>
    </row>
    <row r="1055" spans="1:10">
      <c r="A1055" s="79"/>
      <c r="B1055" s="79"/>
      <c r="C1055" s="79"/>
      <c r="D1055" s="79"/>
      <c r="E1055" s="79"/>
      <c r="F1055" s="79"/>
      <c r="G1055" s="79"/>
      <c r="H1055" s="79"/>
      <c r="I1055" s="79"/>
      <c r="J1055" s="79"/>
    </row>
    <row r="1056" spans="1:10">
      <c r="A1056" s="79"/>
      <c r="B1056" s="79"/>
      <c r="C1056" s="79"/>
      <c r="D1056" s="79"/>
      <c r="E1056" s="79"/>
      <c r="F1056" s="79"/>
      <c r="G1056" s="79"/>
      <c r="H1056" s="79"/>
      <c r="I1056" s="79"/>
      <c r="J1056" s="79"/>
    </row>
    <row r="1057" spans="1:10">
      <c r="A1057" s="79"/>
      <c r="B1057" s="79"/>
      <c r="C1057" s="79"/>
      <c r="D1057" s="79"/>
      <c r="E1057" s="79"/>
      <c r="F1057" s="79"/>
      <c r="G1057" s="79"/>
      <c r="H1057" s="79"/>
      <c r="I1057" s="79"/>
      <c r="J1057" s="79"/>
    </row>
    <row r="1058" spans="1:10">
      <c r="A1058" s="79"/>
      <c r="B1058" s="79"/>
      <c r="C1058" s="79"/>
      <c r="D1058" s="79"/>
      <c r="E1058" s="79"/>
      <c r="F1058" s="79"/>
      <c r="G1058" s="79"/>
      <c r="H1058" s="79"/>
      <c r="I1058" s="79"/>
      <c r="J1058" s="79"/>
    </row>
    <row r="1059" spans="1:10">
      <c r="A1059" s="79"/>
      <c r="B1059" s="79"/>
      <c r="C1059" s="79"/>
      <c r="D1059" s="79"/>
      <c r="E1059" s="79"/>
      <c r="F1059" s="79"/>
      <c r="G1059" s="79"/>
      <c r="H1059" s="79"/>
      <c r="I1059" s="79"/>
      <c r="J1059" s="79"/>
    </row>
    <row r="1060" spans="1:10">
      <c r="A1060" s="79"/>
      <c r="B1060" s="79"/>
      <c r="C1060" s="79"/>
      <c r="D1060" s="79"/>
      <c r="E1060" s="79"/>
      <c r="F1060" s="79"/>
      <c r="G1060" s="79"/>
      <c r="H1060" s="79"/>
      <c r="I1060" s="79"/>
      <c r="J1060" s="79"/>
    </row>
    <row r="1061" spans="1:10">
      <c r="A1061" s="79"/>
      <c r="B1061" s="79"/>
      <c r="C1061" s="79"/>
      <c r="D1061" s="79"/>
      <c r="E1061" s="79"/>
      <c r="F1061" s="79"/>
      <c r="G1061" s="79"/>
      <c r="H1061" s="79"/>
      <c r="I1061" s="79"/>
      <c r="J1061" s="79"/>
    </row>
    <row r="1062" spans="1:10">
      <c r="A1062" s="79"/>
      <c r="B1062" s="79"/>
      <c r="C1062" s="79"/>
      <c r="D1062" s="79"/>
      <c r="E1062" s="79"/>
      <c r="F1062" s="79"/>
      <c r="G1062" s="79"/>
      <c r="H1062" s="79"/>
      <c r="I1062" s="79"/>
      <c r="J1062" s="79"/>
    </row>
    <row r="1063" spans="1:10" ht="21.75" customHeight="1">
      <c r="A1063" s="79"/>
      <c r="B1063" s="632" t="s">
        <v>246</v>
      </c>
      <c r="C1063" s="633"/>
      <c r="D1063" s="633"/>
      <c r="E1063" s="633"/>
      <c r="F1063" s="633"/>
      <c r="G1063" s="633"/>
      <c r="H1063" s="633"/>
      <c r="I1063" s="633"/>
      <c r="J1063" s="554" t="str">
        <f>'6. Module 1 Readiness'!P23</f>
        <v>Red</v>
      </c>
    </row>
    <row r="1064" spans="1:10">
      <c r="A1064" s="79"/>
      <c r="B1064" s="42" t="s">
        <v>43</v>
      </c>
      <c r="C1064" s="39"/>
      <c r="D1064" s="39"/>
      <c r="E1064" s="39"/>
      <c r="F1064" s="39"/>
      <c r="G1064" s="39"/>
      <c r="H1064" s="39"/>
      <c r="I1064" s="39"/>
      <c r="J1064" s="40"/>
    </row>
    <row r="1065" spans="1:10" ht="81.75" customHeight="1">
      <c r="A1065" s="79"/>
      <c r="B1065" s="435" t="str">
        <f>Sheet2!B201</f>
        <v xml:space="preserve">Core mission-critical services are your last candidates for external cloud and internal virtualization. With data criticality high, it is likely that the security, availability, and performance requirements of the business are beyond what can be expected from the cloud. However, "cloud no" does not mean "cloud never." Some interim steps and actions are covered in the recommendations. </v>
      </c>
      <c r="C1065" s="394"/>
      <c r="D1065" s="394"/>
      <c r="E1065" s="394"/>
      <c r="F1065" s="394"/>
      <c r="G1065" s="394"/>
      <c r="H1065" s="394"/>
      <c r="I1065" s="394"/>
      <c r="J1065" s="436"/>
    </row>
    <row r="1066" spans="1:10">
      <c r="A1066" s="79"/>
      <c r="B1066" s="42" t="s">
        <v>44</v>
      </c>
      <c r="C1066" s="39"/>
      <c r="D1066" s="39"/>
      <c r="E1066" s="39"/>
      <c r="F1066" s="39"/>
      <c r="G1066" s="39"/>
      <c r="H1066" s="39"/>
      <c r="I1066" s="39"/>
      <c r="J1066" s="40"/>
    </row>
    <row r="1067" spans="1:10" ht="192.75" customHeight="1">
      <c r="A1067" s="79"/>
      <c r="B1067" s="437" t="str">
        <f>Sheet2!D201</f>
        <v>• Make sure that this is truly a gold-level service. Many services are important to the enterprise but not core critical. Email, for example, may be very critically important to many but an email outage or lost data would not be catastrophic to production. If the service is really important but not core critical, select moderate criticality. 
• Look to internal cloud first for these workloads but only after all other workloads have been dealt with. Also complete the following: 
     o Careful cost analysis for feasibility of platform change. If the workload is on a proprietary system, it is not a foregone conclusion that it will be cheaper to move it to even an internally managed cloud. 
     o Performance/availability analysis and gold-level provisioning. Even within an internal cloud, these workloads likely will require special capacity (and not just be put into a general resource pool). 
• Look at all the dependencies of the service and explore the possibility of isolating the truly critical elements in a hybrid approach. For example, a critical database may be housed and maintained using traditional means but the other elements of the web application that queries the data are moved to the cloud. Integration/communication becomes a major issue for a hybrid approach.</v>
      </c>
      <c r="C1067" s="438"/>
      <c r="D1067" s="438"/>
      <c r="E1067" s="438"/>
      <c r="F1067" s="438"/>
      <c r="G1067" s="438"/>
      <c r="H1067" s="438"/>
      <c r="I1067" s="438"/>
      <c r="J1067" s="439"/>
    </row>
    <row r="1068" spans="1:10">
      <c r="A1068" s="79"/>
      <c r="B1068" s="27"/>
      <c r="C1068" s="27"/>
      <c r="D1068" s="27"/>
      <c r="E1068" s="27"/>
      <c r="F1068" s="27"/>
      <c r="G1068" s="27"/>
      <c r="H1068" s="27"/>
      <c r="I1068" s="27"/>
      <c r="J1068" s="27"/>
    </row>
    <row r="1069" spans="1:10" ht="21.75" customHeight="1">
      <c r="A1069" s="79"/>
      <c r="B1069" s="632" t="s">
        <v>233</v>
      </c>
      <c r="C1069" s="633"/>
      <c r="D1069" s="633"/>
      <c r="E1069" s="633"/>
      <c r="F1069" s="633"/>
      <c r="G1069" s="633"/>
      <c r="H1069" s="633"/>
      <c r="I1069" s="633"/>
      <c r="J1069" s="550" t="str">
        <f>E996</f>
        <v>Red</v>
      </c>
    </row>
    <row r="1070" spans="1:10">
      <c r="A1070" s="79"/>
      <c r="B1070" s="54"/>
      <c r="C1070" s="35"/>
      <c r="D1070" s="35"/>
      <c r="E1070" s="55"/>
      <c r="F1070" s="39"/>
      <c r="G1070" s="39"/>
      <c r="H1070" s="39"/>
      <c r="I1070" s="39"/>
      <c r="J1070" s="40"/>
    </row>
    <row r="1071" spans="1:10" ht="15.75" customHeight="1">
      <c r="A1071" s="79"/>
      <c r="B1071" s="550" t="str">
        <f>'6. Module 1 Readiness'!P26</f>
        <v>Yellow</v>
      </c>
      <c r="C1071" s="41" t="s">
        <v>412</v>
      </c>
      <c r="D1071" s="39"/>
      <c r="E1071" s="39"/>
      <c r="F1071" s="39"/>
      <c r="G1071" s="39"/>
      <c r="H1071" s="39"/>
      <c r="I1071" s="39"/>
      <c r="J1071" s="40"/>
    </row>
    <row r="1072" spans="1:10">
      <c r="A1072" s="79"/>
      <c r="B1072" s="42" t="s">
        <v>43</v>
      </c>
      <c r="C1072" s="39"/>
      <c r="D1072" s="39"/>
      <c r="E1072" s="39"/>
      <c r="F1072" s="39"/>
      <c r="G1072" s="39"/>
      <c r="H1072" s="39"/>
      <c r="I1072" s="39"/>
      <c r="J1072" s="40"/>
    </row>
    <row r="1073" spans="1:10" ht="42" customHeight="1">
      <c r="A1073" s="79"/>
      <c r="B1073" s="435" t="str">
        <f>Sheet2!B208</f>
        <v xml:space="preserve">When it comes to critical systems, the current process maturity for security management is an important starting point for discussion/negotiation with cloud service providers.  </v>
      </c>
      <c r="C1073" s="394"/>
      <c r="D1073" s="394"/>
      <c r="E1073" s="394"/>
      <c r="F1073" s="394"/>
      <c r="G1073" s="394"/>
      <c r="H1073" s="394"/>
      <c r="I1073" s="394"/>
      <c r="J1073" s="436"/>
    </row>
    <row r="1074" spans="1:10">
      <c r="A1074" s="79"/>
      <c r="B1074" s="42" t="s">
        <v>44</v>
      </c>
      <c r="C1074" s="39"/>
      <c r="D1074" s="39"/>
      <c r="E1074" s="39"/>
      <c r="F1074" s="39"/>
      <c r="G1074" s="39"/>
      <c r="H1074" s="39"/>
      <c r="I1074" s="39"/>
      <c r="J1074" s="40"/>
    </row>
    <row r="1075" spans="1:10" ht="98.25" customHeight="1">
      <c r="A1075" s="79"/>
      <c r="B1075" s="435" t="str">
        <f>Sheet2!D208</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C1075" s="394"/>
      <c r="D1075" s="394"/>
      <c r="E1075" s="394"/>
      <c r="F1075" s="394"/>
      <c r="G1075" s="394"/>
      <c r="H1075" s="394"/>
      <c r="I1075" s="394"/>
      <c r="J1075" s="436"/>
    </row>
    <row r="1076" spans="1:10">
      <c r="A1076" s="79"/>
      <c r="B1076" s="38"/>
      <c r="C1076" s="39"/>
      <c r="D1076" s="39"/>
      <c r="E1076" s="39"/>
      <c r="F1076" s="39"/>
      <c r="G1076" s="39"/>
      <c r="H1076" s="39"/>
      <c r="I1076" s="39"/>
      <c r="J1076" s="40"/>
    </row>
    <row r="1077" spans="1:10" ht="15.75" customHeight="1">
      <c r="A1077" s="79"/>
      <c r="B1077" s="550" t="str">
        <f>'6. Module 1 Readiness'!P27</f>
        <v>Red</v>
      </c>
      <c r="C1077" s="41" t="s">
        <v>413</v>
      </c>
      <c r="D1077" s="39"/>
      <c r="E1077" s="39"/>
      <c r="F1077" s="39"/>
      <c r="G1077" s="39"/>
      <c r="H1077" s="39"/>
      <c r="I1077" s="39"/>
      <c r="J1077" s="40"/>
    </row>
    <row r="1078" spans="1:10">
      <c r="A1078" s="79"/>
      <c r="B1078" s="42" t="s">
        <v>43</v>
      </c>
      <c r="C1078" s="39"/>
      <c r="D1078" s="39"/>
      <c r="E1078" s="39"/>
      <c r="F1078" s="39"/>
      <c r="G1078" s="39"/>
      <c r="H1078" s="39"/>
      <c r="I1078" s="39"/>
      <c r="J1078" s="40"/>
    </row>
    <row r="1079" spans="1:10" ht="33" customHeight="1">
      <c r="A1079" s="79"/>
      <c r="B1079" s="435" t="str">
        <f>Sheet2!B209</f>
        <v xml:space="preserve">If the system and data are subject to specific legal and regulatory compliance, even if they are not highly critical, this will push up the requirements for a CSP and likely the cost of the solution.   </v>
      </c>
      <c r="C1079" s="394"/>
      <c r="D1079" s="394"/>
      <c r="E1079" s="394"/>
      <c r="F1079" s="394"/>
      <c r="G1079" s="394"/>
      <c r="H1079" s="394"/>
      <c r="I1079" s="394"/>
      <c r="J1079" s="436"/>
    </row>
    <row r="1080" spans="1:10">
      <c r="A1080" s="79"/>
      <c r="B1080" s="42" t="s">
        <v>44</v>
      </c>
      <c r="C1080" s="39"/>
      <c r="D1080" s="39"/>
      <c r="E1080" s="39"/>
      <c r="F1080" s="39"/>
      <c r="G1080" s="39"/>
      <c r="H1080" s="39"/>
      <c r="I1080" s="39"/>
      <c r="J1080" s="40"/>
    </row>
    <row r="1081" spans="1:10" ht="30" customHeight="1">
      <c r="A1081" s="79"/>
      <c r="B1081" s="435" t="str">
        <f>Sheet2!D209</f>
        <v xml:space="preserve">• Require potential CSP partners to demonstrate how they achieve, document, and attest to compliance with the regulation that you must comply (examples: HIPAA, CJIS, PCI). </v>
      </c>
      <c r="C1081" s="394"/>
      <c r="D1081" s="394"/>
      <c r="E1081" s="394"/>
      <c r="F1081" s="394"/>
      <c r="G1081" s="394"/>
      <c r="H1081" s="394"/>
      <c r="I1081" s="394"/>
      <c r="J1081" s="436"/>
    </row>
    <row r="1082" spans="1:10">
      <c r="A1082" s="79"/>
      <c r="B1082" s="38"/>
      <c r="C1082" s="39"/>
      <c r="D1082" s="39"/>
      <c r="E1082" s="39"/>
      <c r="F1082" s="39"/>
      <c r="G1082" s="39"/>
      <c r="H1082" s="39"/>
      <c r="I1082" s="39"/>
      <c r="J1082" s="40"/>
    </row>
    <row r="1083" spans="1:10" ht="15">
      <c r="A1083" s="79"/>
      <c r="B1083" s="550" t="str">
        <f>'6. Module 1 Readiness'!P28</f>
        <v>Red</v>
      </c>
      <c r="C1083" s="41" t="s">
        <v>414</v>
      </c>
      <c r="D1083" s="39"/>
      <c r="E1083" s="39"/>
      <c r="F1083" s="39"/>
      <c r="G1083" s="39"/>
      <c r="H1083" s="39"/>
      <c r="I1083" s="39"/>
      <c r="J1083" s="40"/>
    </row>
    <row r="1084" spans="1:10">
      <c r="A1084" s="79"/>
      <c r="B1084" s="42" t="s">
        <v>43</v>
      </c>
      <c r="C1084" s="39"/>
      <c r="D1084" s="39"/>
      <c r="E1084" s="39"/>
      <c r="F1084" s="39"/>
      <c r="G1084" s="39"/>
      <c r="H1084" s="39"/>
      <c r="I1084" s="39"/>
      <c r="J1084" s="40"/>
    </row>
    <row r="1085" spans="1:10" ht="42.75" customHeight="1">
      <c r="A1085" s="79"/>
      <c r="B1085" s="435" t="str">
        <f>Sheet2!B210</f>
        <v xml:space="preserve">Access management is key to both security and service management for the end user. If privilege-based access is a requirement for the service, you will need to integrate cloud access with your authentication system.  </v>
      </c>
      <c r="C1085" s="394"/>
      <c r="D1085" s="394"/>
      <c r="E1085" s="394"/>
      <c r="F1085" s="394"/>
      <c r="G1085" s="394"/>
      <c r="H1085" s="394"/>
      <c r="I1085" s="394"/>
      <c r="J1085" s="436"/>
    </row>
    <row r="1086" spans="1:10">
      <c r="A1086" s="79"/>
      <c r="B1086" s="42" t="s">
        <v>44</v>
      </c>
      <c r="C1086" s="39"/>
      <c r="D1086" s="39"/>
      <c r="E1086" s="39"/>
      <c r="F1086" s="39"/>
      <c r="G1086" s="39"/>
      <c r="H1086" s="39"/>
      <c r="I1086" s="39"/>
      <c r="J1086" s="40"/>
    </row>
    <row r="1087" spans="1:10" ht="99.75" customHeight="1">
      <c r="A1087" s="79"/>
      <c r="B1087" s="435" t="str">
        <f>Sheet2!D210</f>
        <v xml:space="preserve">• Do not proceed until the costs of multiple access regimes (in security risk and service) has been accurately assessed. 
• Review how cloud services provide access granularity and authentication. Is this good enough for the service being considered?  </v>
      </c>
      <c r="C1087" s="394"/>
      <c r="D1087" s="394"/>
      <c r="E1087" s="394"/>
      <c r="F1087" s="394"/>
      <c r="G1087" s="394"/>
      <c r="H1087" s="394"/>
      <c r="I1087" s="394"/>
      <c r="J1087" s="436"/>
    </row>
    <row r="1088" spans="1:10">
      <c r="A1088" s="79"/>
      <c r="B1088" s="38"/>
      <c r="C1088" s="39"/>
      <c r="D1088" s="39"/>
      <c r="E1088" s="39"/>
      <c r="F1088" s="39"/>
      <c r="G1088" s="39"/>
      <c r="H1088" s="39"/>
      <c r="I1088" s="39"/>
      <c r="J1088" s="40"/>
    </row>
    <row r="1089" spans="1:10" ht="15">
      <c r="A1089" s="79"/>
      <c r="B1089" s="550" t="str">
        <f>'6. Module 1 Readiness'!P29</f>
        <v>Red</v>
      </c>
      <c r="C1089" s="41" t="s">
        <v>415</v>
      </c>
      <c r="D1089" s="39"/>
      <c r="E1089" s="39"/>
      <c r="F1089" s="39"/>
      <c r="G1089" s="39"/>
      <c r="H1089" s="39"/>
      <c r="I1089" s="39"/>
      <c r="J1089" s="40"/>
    </row>
    <row r="1090" spans="1:10">
      <c r="A1090" s="79"/>
      <c r="B1090" s="42" t="s">
        <v>43</v>
      </c>
      <c r="C1090" s="39"/>
      <c r="D1090" s="39"/>
      <c r="E1090" s="39"/>
      <c r="F1090" s="39"/>
      <c r="G1090" s="39"/>
      <c r="H1090" s="39"/>
      <c r="I1090" s="39"/>
      <c r="J1090" s="40"/>
    </row>
    <row r="1091" spans="1:10" ht="46.5" customHeight="1">
      <c r="A1091" s="79"/>
      <c r="B1091" s="435" t="str">
        <f>Sheet2!B211</f>
        <v xml:space="preserve">Data location and encryption may be stringently spelled out by compliance requirements. Even those not under legal compliance strictures will likely want assurances around the encryption of data both in transit and at rest.    </v>
      </c>
      <c r="C1091" s="394"/>
      <c r="D1091" s="394"/>
      <c r="E1091" s="394"/>
      <c r="F1091" s="394"/>
      <c r="G1091" s="394"/>
      <c r="H1091" s="394"/>
      <c r="I1091" s="394"/>
      <c r="J1091" s="436"/>
    </row>
    <row r="1092" spans="1:10">
      <c r="A1092" s="79"/>
      <c r="B1092" s="42" t="s">
        <v>44</v>
      </c>
      <c r="C1092" s="39"/>
      <c r="D1092" s="39"/>
      <c r="E1092" s="39"/>
      <c r="F1092" s="39"/>
      <c r="G1092" s="39"/>
      <c r="H1092" s="39"/>
      <c r="I1092" s="39"/>
      <c r="J1092" s="40"/>
    </row>
    <row r="1093" spans="1:10" ht="54.75" customHeight="1">
      <c r="A1093" s="79"/>
      <c r="B1093" s="435" t="str">
        <f>Sheet2!D211</f>
        <v xml:space="preserve">• If encryption is not required for data to meet compliance, review whether it is needed to meet the CIA requirements of the service. 
• Look for at rest encryption requirements for sensitive data. This is particularly important for cloud storage such as a cloud-based archive. </v>
      </c>
      <c r="C1093" s="394"/>
      <c r="D1093" s="394"/>
      <c r="E1093" s="394"/>
      <c r="F1093" s="394"/>
      <c r="G1093" s="394"/>
      <c r="H1093" s="394"/>
      <c r="I1093" s="394"/>
      <c r="J1093" s="436"/>
    </row>
    <row r="1094" spans="1:10">
      <c r="A1094" s="79"/>
      <c r="B1094" s="38"/>
      <c r="C1094" s="39"/>
      <c r="D1094" s="39"/>
      <c r="E1094" s="39"/>
      <c r="F1094" s="39"/>
      <c r="G1094" s="39"/>
      <c r="H1094" s="39"/>
      <c r="I1094" s="39"/>
      <c r="J1094" s="40"/>
    </row>
    <row r="1095" spans="1:10" ht="15">
      <c r="A1095" s="79"/>
      <c r="B1095" s="550" t="str">
        <f>'6. Module 1 Readiness'!P30</f>
        <v>Red</v>
      </c>
      <c r="C1095" s="41" t="s">
        <v>416</v>
      </c>
      <c r="D1095" s="39"/>
      <c r="E1095" s="39"/>
      <c r="F1095" s="39"/>
      <c r="G1095" s="39"/>
      <c r="H1095" s="39"/>
      <c r="I1095" s="39"/>
      <c r="J1095" s="40"/>
    </row>
    <row r="1096" spans="1:10">
      <c r="A1096" s="79"/>
      <c r="B1096" s="42" t="s">
        <v>43</v>
      </c>
      <c r="C1096" s="39"/>
      <c r="D1096" s="39"/>
      <c r="E1096" s="39"/>
      <c r="F1096" s="39"/>
      <c r="G1096" s="39"/>
      <c r="H1096" s="39"/>
      <c r="I1096" s="39"/>
      <c r="J1096" s="40"/>
    </row>
    <row r="1097" spans="1:10" ht="42" customHeight="1">
      <c r="A1097" s="79"/>
      <c r="B1097" s="435" t="str">
        <f>Sheet2!B212</f>
        <v xml:space="preserve">Under rules of civil procedures, for example, the enterprise must be able to reasonably expedite the discovery of specific data of which it has "possession, custody, or control." This can become problematic if data is in the cloud.  </v>
      </c>
      <c r="C1097" s="394"/>
      <c r="D1097" s="394"/>
      <c r="E1097" s="394"/>
      <c r="F1097" s="394"/>
      <c r="G1097" s="394"/>
      <c r="H1097" s="394"/>
      <c r="I1097" s="394"/>
      <c r="J1097" s="436"/>
    </row>
    <row r="1098" spans="1:10">
      <c r="A1098" s="79"/>
      <c r="B1098" s="42" t="s">
        <v>44</v>
      </c>
      <c r="C1098" s="39"/>
      <c r="D1098" s="39"/>
      <c r="E1098" s="39"/>
      <c r="F1098" s="39"/>
      <c r="G1098" s="39"/>
      <c r="H1098" s="39"/>
      <c r="I1098" s="39"/>
      <c r="J1098" s="40"/>
    </row>
    <row r="1099" spans="1:10" ht="27.75" customHeight="1">
      <c r="A1099" s="79"/>
      <c r="B1099" s="437" t="str">
        <f>Sheet2!D212</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C1099" s="438"/>
      <c r="D1099" s="438"/>
      <c r="E1099" s="438"/>
      <c r="F1099" s="438"/>
      <c r="G1099" s="438"/>
      <c r="H1099" s="438"/>
      <c r="I1099" s="438"/>
      <c r="J1099" s="439"/>
    </row>
    <row r="1100" spans="1:10">
      <c r="A1100" s="79"/>
      <c r="B1100" s="27"/>
      <c r="C1100" s="27"/>
      <c r="D1100" s="27"/>
      <c r="E1100" s="27"/>
      <c r="F1100" s="27"/>
      <c r="G1100" s="27"/>
      <c r="H1100" s="27"/>
      <c r="I1100" s="27"/>
      <c r="J1100" s="27"/>
    </row>
    <row r="1101" spans="1:10" ht="21.75" customHeight="1">
      <c r="A1101" s="79"/>
      <c r="B1101" s="632" t="s">
        <v>234</v>
      </c>
      <c r="C1101" s="633"/>
      <c r="D1101" s="633"/>
      <c r="E1101" s="633"/>
      <c r="F1101" s="633"/>
      <c r="G1101" s="633"/>
      <c r="H1101" s="633"/>
      <c r="I1101" s="633"/>
      <c r="J1101" s="550" t="str">
        <f>E998</f>
        <v>Red</v>
      </c>
    </row>
    <row r="1102" spans="1:10">
      <c r="A1102" s="79"/>
      <c r="B1102" s="38"/>
      <c r="C1102" s="39"/>
      <c r="D1102" s="39"/>
      <c r="E1102" s="39"/>
      <c r="F1102" s="39"/>
      <c r="G1102" s="39"/>
      <c r="H1102" s="39"/>
      <c r="I1102" s="39"/>
      <c r="J1102" s="40"/>
    </row>
    <row r="1103" spans="1:10" ht="15">
      <c r="A1103" s="79"/>
      <c r="B1103" s="550" t="str">
        <f>'6. Module 1 Readiness'!P33</f>
        <v>Yellow</v>
      </c>
      <c r="C1103" s="41" t="s">
        <v>417</v>
      </c>
      <c r="D1103" s="39"/>
      <c r="E1103" s="39"/>
      <c r="F1103" s="39"/>
      <c r="G1103" s="39"/>
      <c r="H1103" s="39"/>
      <c r="I1103" s="39"/>
      <c r="J1103" s="40"/>
    </row>
    <row r="1104" spans="1:10">
      <c r="A1104" s="79"/>
      <c r="B1104" s="42" t="s">
        <v>43</v>
      </c>
      <c r="C1104" s="39"/>
      <c r="D1104" s="39"/>
      <c r="E1104" s="39"/>
      <c r="F1104" s="39"/>
      <c r="G1104" s="39"/>
      <c r="H1104" s="39"/>
      <c r="I1104" s="39"/>
      <c r="J1104" s="40"/>
    </row>
    <row r="1105" spans="1:10" ht="43.5" customHeight="1">
      <c r="A1105" s="79"/>
      <c r="B1105" s="435" t="str">
        <f>Sheet2!B215</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C1105" s="394"/>
      <c r="D1105" s="394"/>
      <c r="E1105" s="394"/>
      <c r="F1105" s="394"/>
      <c r="G1105" s="394"/>
      <c r="H1105" s="394"/>
      <c r="I1105" s="394"/>
      <c r="J1105" s="436"/>
    </row>
    <row r="1106" spans="1:10">
      <c r="A1106" s="79"/>
      <c r="B1106" s="42" t="s">
        <v>44</v>
      </c>
      <c r="C1106" s="39"/>
      <c r="D1106" s="39"/>
      <c r="E1106" s="39"/>
      <c r="F1106" s="39"/>
      <c r="G1106" s="39"/>
      <c r="H1106" s="39"/>
      <c r="I1106" s="39"/>
      <c r="J1106" s="40"/>
    </row>
    <row r="1107" spans="1:10" ht="54.75" customHeight="1">
      <c r="A1107" s="79"/>
      <c r="B1107" s="435" t="str">
        <f>Sheet2!D215</f>
        <v xml:space="preserve">• Establish availability and restore time requirements based on a minimum requirement of the current service provisioning. 
• Be sure to consider if the service is currently over-provisioned. This is why you should focus on minimum requirements. </v>
      </c>
      <c r="C1107" s="394"/>
      <c r="D1107" s="394"/>
      <c r="E1107" s="394"/>
      <c r="F1107" s="394"/>
      <c r="G1107" s="394"/>
      <c r="H1107" s="394"/>
      <c r="I1107" s="394"/>
      <c r="J1107" s="436"/>
    </row>
    <row r="1108" spans="1:10">
      <c r="A1108" s="79"/>
      <c r="B1108" s="38"/>
      <c r="C1108" s="39"/>
      <c r="D1108" s="39"/>
      <c r="E1108" s="39"/>
      <c r="F1108" s="39"/>
      <c r="G1108" s="39"/>
      <c r="H1108" s="39"/>
      <c r="I1108" s="39"/>
      <c r="J1108" s="40"/>
    </row>
    <row r="1109" spans="1:10" ht="15">
      <c r="A1109" s="79"/>
      <c r="B1109" s="550" t="str">
        <f>'6. Module 1 Readiness'!P34</f>
        <v>Red</v>
      </c>
      <c r="C1109" s="41" t="s">
        <v>181</v>
      </c>
      <c r="D1109" s="39"/>
      <c r="E1109" s="39"/>
      <c r="F1109" s="39"/>
      <c r="G1109" s="39"/>
      <c r="H1109" s="39"/>
      <c r="I1109" s="39"/>
      <c r="J1109" s="40"/>
    </row>
    <row r="1110" spans="1:10">
      <c r="A1110" s="79"/>
      <c r="B1110" s="42" t="s">
        <v>43</v>
      </c>
      <c r="C1110" s="39"/>
      <c r="D1110" s="39"/>
      <c r="E1110" s="39"/>
      <c r="F1110" s="39"/>
      <c r="G1110" s="39"/>
      <c r="H1110" s="39"/>
      <c r="I1110" s="39"/>
      <c r="J1110" s="40"/>
    </row>
    <row r="1111" spans="1:10" ht="52.5" customHeight="1">
      <c r="A1111" s="79"/>
      <c r="B1111" s="435" t="str">
        <f>Sheet2!B216</f>
        <v xml:space="preserve">If IT is to be a service broker, it must have policies and procedures to be a service intermediary between the CSP and the consumer of the service. An external CSP SLA that only quotes an uptime figure and compensatory credits is useless to the consumer when the service goes away. </v>
      </c>
      <c r="C1111" s="394"/>
      <c r="D1111" s="394"/>
      <c r="E1111" s="394"/>
      <c r="F1111" s="394"/>
      <c r="G1111" s="394"/>
      <c r="H1111" s="394"/>
      <c r="I1111" s="394"/>
      <c r="J1111" s="436"/>
    </row>
    <row r="1112" spans="1:10">
      <c r="A1112" s="79"/>
      <c r="B1112" s="42" t="s">
        <v>44</v>
      </c>
      <c r="C1112" s="39"/>
      <c r="D1112" s="39"/>
      <c r="E1112" s="39"/>
      <c r="F1112" s="39"/>
      <c r="G1112" s="39"/>
      <c r="H1112" s="39"/>
      <c r="I1112" s="39"/>
      <c r="J1112" s="40"/>
    </row>
    <row r="1113" spans="1:10" ht="57.75" customHeight="1">
      <c r="A1113" s="79"/>
      <c r="B1113" s="435" t="str">
        <f>Sheet2!D216</f>
        <v>• Ascertain the role that internal IT will play in service delivery (for example, network speed and availability).
• Document service plans, if not full SLAs, that specify how the service will be monitored and who will handle communication and remediation in case of a problem.</v>
      </c>
      <c r="C1113" s="394"/>
      <c r="D1113" s="394"/>
      <c r="E1113" s="394"/>
      <c r="F1113" s="394"/>
      <c r="G1113" s="394"/>
      <c r="H1113" s="394"/>
      <c r="I1113" s="394"/>
      <c r="J1113" s="436"/>
    </row>
    <row r="1114" spans="1:10">
      <c r="A1114" s="79"/>
      <c r="B1114" s="38"/>
      <c r="C1114" s="39"/>
      <c r="D1114" s="39"/>
      <c r="E1114" s="39"/>
      <c r="F1114" s="39"/>
      <c r="G1114" s="39"/>
      <c r="H1114" s="39"/>
      <c r="I1114" s="39"/>
      <c r="J1114" s="40"/>
    </row>
    <row r="1115" spans="1:10" ht="15">
      <c r="A1115" s="79"/>
      <c r="B1115" s="550" t="str">
        <f>'6. Module 1 Readiness'!P35</f>
        <v>Yellow</v>
      </c>
      <c r="C1115" s="41" t="s">
        <v>418</v>
      </c>
      <c r="D1115" s="39"/>
      <c r="E1115" s="39"/>
      <c r="F1115" s="39"/>
      <c r="G1115" s="39"/>
      <c r="H1115" s="39"/>
      <c r="I1115" s="39"/>
      <c r="J1115" s="40"/>
    </row>
    <row r="1116" spans="1:10">
      <c r="A1116" s="79"/>
      <c r="B1116" s="42" t="s">
        <v>43</v>
      </c>
      <c r="C1116" s="39"/>
      <c r="D1116" s="39"/>
      <c r="E1116" s="39"/>
      <c r="F1116" s="39"/>
      <c r="G1116" s="39"/>
      <c r="H1116" s="39"/>
      <c r="I1116" s="39"/>
      <c r="J1116" s="40"/>
    </row>
    <row r="1117" spans="1:10" ht="32.25" customHeight="1">
      <c r="A1117" s="79"/>
      <c r="B1117" s="435" t="str">
        <f>Sheet2!B217</f>
        <v xml:space="preserve">Availability is not the only measure of service. Some services, such as transactional services, are performance sensitive. A clear idea of business expectations is an important first step. </v>
      </c>
      <c r="C1117" s="394"/>
      <c r="D1117" s="394"/>
      <c r="E1117" s="394"/>
      <c r="F1117" s="394"/>
      <c r="G1117" s="394"/>
      <c r="H1117" s="394"/>
      <c r="I1117" s="394"/>
      <c r="J1117" s="436"/>
    </row>
    <row r="1118" spans="1:10">
      <c r="A1118" s="79"/>
      <c r="B1118" s="42" t="s">
        <v>44</v>
      </c>
      <c r="C1118" s="39"/>
      <c r="D1118" s="39"/>
      <c r="E1118" s="39"/>
      <c r="F1118" s="39"/>
      <c r="G1118" s="39"/>
      <c r="H1118" s="39"/>
      <c r="I1118" s="39"/>
      <c r="J1118" s="40"/>
    </row>
    <row r="1119" spans="1:10" ht="57" customHeight="1">
      <c r="A1119" s="79"/>
      <c r="B1119" s="435" t="str">
        <f>Sheet2!D217</f>
        <v>• Make performance monitoring a part of CSP management.
•  Select CSPs that surface end-to-end performance metrics and make them available for ongoing customer monitoring. 
•  Be sure to include the entire service chain in performance monitoring (not just the hosting CSP).</v>
      </c>
      <c r="C1119" s="394"/>
      <c r="D1119" s="394"/>
      <c r="E1119" s="394"/>
      <c r="F1119" s="394"/>
      <c r="G1119" s="394"/>
      <c r="H1119" s="394"/>
      <c r="I1119" s="394"/>
      <c r="J1119" s="436"/>
    </row>
    <row r="1120" spans="1:10">
      <c r="A1120" s="79"/>
      <c r="B1120" s="38"/>
      <c r="C1120" s="39"/>
      <c r="D1120" s="39"/>
      <c r="E1120" s="39"/>
      <c r="F1120" s="39"/>
      <c r="G1120" s="39"/>
      <c r="H1120" s="39"/>
      <c r="I1120" s="39"/>
      <c r="J1120" s="40"/>
    </row>
    <row r="1121" spans="1:10" ht="15">
      <c r="A1121" s="79"/>
      <c r="B1121" s="550" t="str">
        <f>'6. Module 1 Readiness'!P36</f>
        <v/>
      </c>
      <c r="C1121" s="41" t="s">
        <v>419</v>
      </c>
      <c r="D1121" s="39"/>
      <c r="E1121" s="39"/>
      <c r="F1121" s="39"/>
      <c r="G1121" s="39"/>
      <c r="H1121" s="39"/>
      <c r="I1121" s="39"/>
      <c r="J1121" s="40"/>
    </row>
    <row r="1122" spans="1:10">
      <c r="A1122" s="79"/>
      <c r="B1122" s="42" t="s">
        <v>43</v>
      </c>
      <c r="C1122" s="39"/>
      <c r="D1122" s="39"/>
      <c r="E1122" s="39"/>
      <c r="F1122" s="39"/>
      <c r="G1122" s="39"/>
      <c r="H1122" s="39"/>
      <c r="I1122" s="39"/>
      <c r="J1122" s="40"/>
    </row>
    <row r="1123" spans="1:10" ht="33" customHeight="1">
      <c r="A1123" s="79"/>
      <c r="B1123" s="435" t="str">
        <f>Sheet2!B218</f>
        <v>N/A</v>
      </c>
      <c r="C1123" s="394"/>
      <c r="D1123" s="394"/>
      <c r="E1123" s="394"/>
      <c r="F1123" s="394"/>
      <c r="G1123" s="394"/>
      <c r="H1123" s="394"/>
      <c r="I1123" s="394"/>
      <c r="J1123" s="436"/>
    </row>
    <row r="1124" spans="1:10">
      <c r="A1124" s="79"/>
      <c r="B1124" s="42" t="s">
        <v>44</v>
      </c>
      <c r="C1124" s="39"/>
      <c r="D1124" s="39"/>
      <c r="E1124" s="39"/>
      <c r="F1124" s="39"/>
      <c r="G1124" s="39"/>
      <c r="H1124" s="39"/>
      <c r="I1124" s="39"/>
      <c r="J1124" s="40"/>
    </row>
    <row r="1125" spans="1:10" ht="30" customHeight="1">
      <c r="A1125" s="79"/>
      <c r="B1125" s="437" t="str">
        <f>Sheet2!D218</f>
        <v>N/A</v>
      </c>
      <c r="C1125" s="438"/>
      <c r="D1125" s="438"/>
      <c r="E1125" s="438"/>
      <c r="F1125" s="438"/>
      <c r="G1125" s="438"/>
      <c r="H1125" s="438"/>
      <c r="I1125" s="438"/>
      <c r="J1125" s="439"/>
    </row>
    <row r="1126" spans="1:10">
      <c r="A1126" s="79"/>
      <c r="B1126" s="27"/>
      <c r="C1126" s="27"/>
      <c r="D1126" s="27"/>
      <c r="E1126" s="27"/>
      <c r="F1126" s="27"/>
      <c r="G1126" s="27"/>
      <c r="H1126" s="27"/>
      <c r="I1126" s="27"/>
      <c r="J1126" s="27"/>
    </row>
    <row r="1127" spans="1:10" ht="21.75" customHeight="1">
      <c r="A1127" s="79"/>
      <c r="B1127" s="634" t="s">
        <v>27</v>
      </c>
      <c r="C1127" s="633"/>
      <c r="D1127" s="633"/>
      <c r="E1127" s="633"/>
      <c r="F1127" s="633"/>
      <c r="G1127" s="633"/>
      <c r="H1127" s="633"/>
      <c r="I1127" s="633"/>
      <c r="J1127" s="550" t="str">
        <f>E1000</f>
        <v>Red</v>
      </c>
    </row>
    <row r="1128" spans="1:10">
      <c r="A1128" s="79"/>
      <c r="B1128" s="38"/>
      <c r="C1128" s="39"/>
      <c r="D1128" s="39"/>
      <c r="E1128" s="39"/>
      <c r="F1128" s="39"/>
      <c r="G1128" s="39"/>
      <c r="H1128" s="39"/>
      <c r="I1128" s="39"/>
      <c r="J1128" s="40"/>
    </row>
    <row r="1129" spans="1:10" ht="15">
      <c r="A1129" s="79"/>
      <c r="B1129" s="550" t="str">
        <f>'6. Module 1 Readiness'!P39</f>
        <v>Red</v>
      </c>
      <c r="C1129" s="41" t="s">
        <v>420</v>
      </c>
      <c r="D1129" s="39"/>
      <c r="E1129" s="39"/>
      <c r="F1129" s="39"/>
      <c r="G1129" s="39"/>
      <c r="H1129" s="39"/>
      <c r="I1129" s="39"/>
      <c r="J1129" s="40"/>
    </row>
    <row r="1130" spans="1:10">
      <c r="A1130" s="79"/>
      <c r="B1130" s="42" t="s">
        <v>43</v>
      </c>
      <c r="C1130" s="39"/>
      <c r="D1130" s="39"/>
      <c r="E1130" s="39"/>
      <c r="F1130" s="39"/>
      <c r="G1130" s="39"/>
      <c r="H1130" s="39"/>
      <c r="I1130" s="39"/>
      <c r="J1130" s="40"/>
    </row>
    <row r="1131" spans="1:10" ht="32.25" customHeight="1">
      <c r="A1131" s="79"/>
      <c r="B1131" s="435" t="str">
        <f>Sheet2!B221</f>
        <v>If integration is a key requirement, proceed with caution. Is there already an application integration strategy in place?</v>
      </c>
      <c r="C1131" s="394"/>
      <c r="D1131" s="394"/>
      <c r="E1131" s="394"/>
      <c r="F1131" s="394"/>
      <c r="G1131" s="394"/>
      <c r="H1131" s="394"/>
      <c r="I1131" s="394"/>
      <c r="J1131" s="436"/>
    </row>
    <row r="1132" spans="1:10">
      <c r="A1132" s="79"/>
      <c r="B1132" s="42" t="s">
        <v>44</v>
      </c>
      <c r="C1132" s="39"/>
      <c r="D1132" s="39"/>
      <c r="E1132" s="39"/>
      <c r="F1132" s="39"/>
      <c r="G1132" s="39"/>
      <c r="H1132" s="39"/>
      <c r="I1132" s="39"/>
      <c r="J1132" s="40"/>
    </row>
    <row r="1133" spans="1:10" ht="56.25" customHeight="1">
      <c r="A1133" s="79"/>
      <c r="B1133" s="435" t="str">
        <f>Sheet2!D221</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C1133" s="394"/>
      <c r="D1133" s="394"/>
      <c r="E1133" s="394"/>
      <c r="F1133" s="394"/>
      <c r="G1133" s="394"/>
      <c r="H1133" s="394"/>
      <c r="I1133" s="394"/>
      <c r="J1133" s="436"/>
    </row>
    <row r="1134" spans="1:10">
      <c r="A1134" s="79"/>
      <c r="B1134" s="38"/>
      <c r="C1134" s="39"/>
      <c r="D1134" s="39"/>
      <c r="E1134" s="39"/>
      <c r="F1134" s="39"/>
      <c r="G1134" s="39"/>
      <c r="H1134" s="39"/>
      <c r="I1134" s="39"/>
      <c r="J1134" s="40"/>
    </row>
    <row r="1135" spans="1:10" ht="15">
      <c r="A1135" s="79"/>
      <c r="B1135" s="550" t="str">
        <f>'6. Module 1 Readiness'!P40</f>
        <v>Red</v>
      </c>
      <c r="C1135" s="41" t="s">
        <v>421</v>
      </c>
      <c r="D1135" s="39"/>
      <c r="E1135" s="39"/>
      <c r="F1135" s="39"/>
      <c r="G1135" s="39"/>
      <c r="H1135" s="39"/>
      <c r="I1135" s="39"/>
      <c r="J1135" s="40"/>
    </row>
    <row r="1136" spans="1:10">
      <c r="A1136" s="79"/>
      <c r="B1136" s="42" t="s">
        <v>43</v>
      </c>
      <c r="C1136" s="39"/>
      <c r="D1136" s="39"/>
      <c r="E1136" s="39"/>
      <c r="F1136" s="39"/>
      <c r="G1136" s="39"/>
      <c r="H1136" s="39"/>
      <c r="I1136" s="39"/>
      <c r="J1136" s="40"/>
    </row>
    <row r="1137" spans="1:10" ht="42" customHeight="1">
      <c r="A1137" s="79"/>
      <c r="B1137" s="435" t="str">
        <f>Sheet2!B222</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C1137" s="394"/>
      <c r="D1137" s="394"/>
      <c r="E1137" s="394"/>
      <c r="F1137" s="394"/>
      <c r="G1137" s="394"/>
      <c r="H1137" s="394"/>
      <c r="I1137" s="394"/>
      <c r="J1137" s="436"/>
    </row>
    <row r="1138" spans="1:10">
      <c r="A1138" s="79"/>
      <c r="B1138" s="42" t="s">
        <v>44</v>
      </c>
      <c r="C1138" s="39"/>
      <c r="D1138" s="39"/>
      <c r="E1138" s="39"/>
      <c r="F1138" s="39"/>
      <c r="G1138" s="39"/>
      <c r="H1138" s="39"/>
      <c r="I1138" s="39"/>
      <c r="J1138" s="40"/>
    </row>
    <row r="1139" spans="1:10" ht="60.75" customHeight="1">
      <c r="A1139" s="79"/>
      <c r="B1139" s="435" t="str">
        <f>Sheet2!D222</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C1139" s="394"/>
      <c r="D1139" s="394"/>
      <c r="E1139" s="394"/>
      <c r="F1139" s="394"/>
      <c r="G1139" s="394"/>
      <c r="H1139" s="394"/>
      <c r="I1139" s="394"/>
      <c r="J1139" s="436"/>
    </row>
    <row r="1140" spans="1:10">
      <c r="A1140" s="79"/>
      <c r="B1140" s="38"/>
      <c r="C1140" s="39"/>
      <c r="D1140" s="39"/>
      <c r="E1140" s="39"/>
      <c r="F1140" s="39"/>
      <c r="G1140" s="39"/>
      <c r="H1140" s="39"/>
      <c r="I1140" s="39"/>
      <c r="J1140" s="40"/>
    </row>
    <row r="1141" spans="1:10" ht="15">
      <c r="A1141" s="79"/>
      <c r="B1141" s="550" t="str">
        <f>'6. Module 1 Readiness'!P41</f>
        <v>Yellow</v>
      </c>
      <c r="C1141" s="41" t="s">
        <v>422</v>
      </c>
      <c r="D1141" s="39"/>
      <c r="E1141" s="39"/>
      <c r="F1141" s="39"/>
      <c r="G1141" s="39"/>
      <c r="H1141" s="39"/>
      <c r="I1141" s="39"/>
      <c r="J1141" s="40"/>
    </row>
    <row r="1142" spans="1:10">
      <c r="A1142" s="79"/>
      <c r="B1142" s="42" t="s">
        <v>43</v>
      </c>
      <c r="C1142" s="39"/>
      <c r="D1142" s="39"/>
      <c r="E1142" s="39"/>
      <c r="F1142" s="39"/>
      <c r="G1142" s="39"/>
      <c r="H1142" s="39"/>
      <c r="I1142" s="39"/>
      <c r="J1142" s="40"/>
    </row>
    <row r="1143" spans="1:10" ht="30" customHeight="1">
      <c r="A1143" s="79"/>
      <c r="B1143" s="435" t="str">
        <f>Sheet2!B223</f>
        <v xml:space="preserve">Integration can be greatly enhanced if two applications speak the same language and adhere to standard APIs. Heavily customized apps written with legacy languages require specialized work for integration. </v>
      </c>
      <c r="C1143" s="394"/>
      <c r="D1143" s="394"/>
      <c r="E1143" s="394"/>
      <c r="F1143" s="394"/>
      <c r="G1143" s="394"/>
      <c r="H1143" s="394"/>
      <c r="I1143" s="394"/>
      <c r="J1143" s="436"/>
    </row>
    <row r="1144" spans="1:10">
      <c r="A1144" s="79"/>
      <c r="B1144" s="42" t="s">
        <v>44</v>
      </c>
      <c r="C1144" s="39"/>
      <c r="D1144" s="39"/>
      <c r="E1144" s="39"/>
      <c r="F1144" s="39"/>
      <c r="G1144" s="39"/>
      <c r="H1144" s="39"/>
      <c r="I1144" s="39"/>
      <c r="J1144" s="40"/>
    </row>
    <row r="1145" spans="1:10" ht="21" customHeight="1">
      <c r="A1145" s="79"/>
      <c r="B1145" s="435" t="str">
        <f>Sheet2!D223</f>
        <v>• If integration is required, readiness is high.</v>
      </c>
      <c r="C1145" s="394"/>
      <c r="D1145" s="394"/>
      <c r="E1145" s="394"/>
      <c r="F1145" s="394"/>
      <c r="G1145" s="394"/>
      <c r="H1145" s="394"/>
      <c r="I1145" s="394"/>
      <c r="J1145" s="436"/>
    </row>
    <row r="1146" spans="1:10">
      <c r="A1146" s="79"/>
      <c r="B1146" s="38"/>
      <c r="C1146" s="39"/>
      <c r="D1146" s="39"/>
      <c r="E1146" s="39"/>
      <c r="F1146" s="39"/>
      <c r="G1146" s="39"/>
      <c r="H1146" s="39"/>
      <c r="I1146" s="39"/>
      <c r="J1146" s="40"/>
    </row>
    <row r="1147" spans="1:10" ht="15">
      <c r="A1147" s="79"/>
      <c r="B1147" s="550" t="str">
        <f>'6. Module 1 Readiness'!P42</f>
        <v>Red</v>
      </c>
      <c r="C1147" s="41" t="s">
        <v>423</v>
      </c>
      <c r="D1147" s="39"/>
      <c r="E1147" s="39"/>
      <c r="F1147" s="39"/>
      <c r="G1147" s="39"/>
      <c r="H1147" s="39"/>
      <c r="I1147" s="39"/>
      <c r="J1147" s="40"/>
    </row>
    <row r="1148" spans="1:10">
      <c r="A1148" s="79"/>
      <c r="B1148" s="42" t="s">
        <v>43</v>
      </c>
      <c r="C1148" s="39"/>
      <c r="D1148" s="39"/>
      <c r="E1148" s="39"/>
      <c r="F1148" s="39"/>
      <c r="G1148" s="39"/>
      <c r="H1148" s="39"/>
      <c r="I1148" s="39"/>
      <c r="J1148" s="40"/>
    </row>
    <row r="1149" spans="1:10" ht="30.75" customHeight="1">
      <c r="A1149" s="79"/>
      <c r="B1149" s="435" t="str">
        <f>Sheet2!B224</f>
        <v xml:space="preserve">The biggest concern with complex, highly customized integration and interdependency schemes is that they will “break” if moved to a cloud. </v>
      </c>
      <c r="C1149" s="394"/>
      <c r="D1149" s="394"/>
      <c r="E1149" s="394"/>
      <c r="F1149" s="394"/>
      <c r="G1149" s="394"/>
      <c r="H1149" s="394"/>
      <c r="I1149" s="394"/>
      <c r="J1149" s="436"/>
    </row>
    <row r="1150" spans="1:10">
      <c r="A1150" s="79"/>
      <c r="B1150" s="42" t="s">
        <v>44</v>
      </c>
      <c r="C1150" s="39"/>
      <c r="D1150" s="39"/>
      <c r="E1150" s="39"/>
      <c r="F1150" s="39"/>
      <c r="G1150" s="39"/>
      <c r="H1150" s="39"/>
      <c r="I1150" s="39"/>
      <c r="J1150" s="40"/>
    </row>
    <row r="1151" spans="1:10" ht="99.75" customHeight="1">
      <c r="A1151" s="79"/>
      <c r="B1151" s="435" t="str">
        <f>Sheet2!D224</f>
        <v xml:space="preserve">• Do not move this service to the cloud as its interdependencies and integration points need to be clearly documented and understood. 
• Consider replacement rather than re-hosting to cloud. In the case of a legacy beast, it will make more sense to look at moving to a new application for this service. The requirements for the new application could move to standardized APIs and middleware. 
• A SaaS option could be considered (as well as a PaaS built solution), but careful consideration of business criticality must be in play if SaaS is considered. </v>
      </c>
      <c r="C1151" s="394"/>
      <c r="D1151" s="394"/>
      <c r="E1151" s="394"/>
      <c r="F1151" s="394"/>
      <c r="G1151" s="394"/>
      <c r="H1151" s="394"/>
      <c r="I1151" s="394"/>
      <c r="J1151" s="436"/>
    </row>
    <row r="1152" spans="1:10">
      <c r="A1152" s="79"/>
      <c r="B1152" s="38"/>
      <c r="C1152" s="39"/>
      <c r="D1152" s="39"/>
      <c r="E1152" s="39"/>
      <c r="F1152" s="39"/>
      <c r="G1152" s="39"/>
      <c r="H1152" s="39"/>
      <c r="I1152" s="39"/>
      <c r="J1152" s="40"/>
    </row>
    <row r="1153" spans="1:10" ht="15">
      <c r="A1153" s="79"/>
      <c r="B1153" s="550" t="str">
        <f>'6. Module 1 Readiness'!P43</f>
        <v>Yellow</v>
      </c>
      <c r="C1153" s="41" t="s">
        <v>424</v>
      </c>
      <c r="D1153" s="39"/>
      <c r="E1153" s="39"/>
      <c r="F1153" s="39"/>
      <c r="G1153" s="39"/>
      <c r="H1153" s="39"/>
      <c r="I1153" s="39"/>
      <c r="J1153" s="40"/>
    </row>
    <row r="1154" spans="1:10">
      <c r="A1154" s="79"/>
      <c r="B1154" s="42" t="s">
        <v>43</v>
      </c>
      <c r="C1154" s="39"/>
      <c r="D1154" s="39"/>
      <c r="E1154" s="39"/>
      <c r="F1154" s="39"/>
      <c r="G1154" s="39"/>
      <c r="H1154" s="39"/>
      <c r="I1154" s="39"/>
      <c r="J1154" s="40"/>
    </row>
    <row r="1155" spans="1:10" ht="33" customHeight="1">
      <c r="A1155" s="79"/>
      <c r="B1155" s="435" t="str">
        <f>Sheet2!B225</f>
        <v xml:space="preserve">If this application does not require integration with shared data sources, it presents lower challenges as a cloud candidate. </v>
      </c>
      <c r="C1155" s="394"/>
      <c r="D1155" s="394"/>
      <c r="E1155" s="394"/>
      <c r="F1155" s="394"/>
      <c r="G1155" s="394"/>
      <c r="H1155" s="394"/>
      <c r="I1155" s="394"/>
      <c r="J1155" s="436"/>
    </row>
    <row r="1156" spans="1:10">
      <c r="A1156" s="79"/>
      <c r="B1156" s="42" t="s">
        <v>44</v>
      </c>
      <c r="C1156" s="39"/>
      <c r="D1156" s="39"/>
      <c r="E1156" s="39"/>
      <c r="F1156" s="39"/>
      <c r="G1156" s="39"/>
      <c r="H1156" s="39"/>
      <c r="I1156" s="39"/>
      <c r="J1156" s="40"/>
    </row>
    <row r="1157" spans="1:10" ht="98.25" customHeight="1">
      <c r="A1157" s="79"/>
      <c r="B1157" s="437" t="str">
        <f>Sheet2!D225</f>
        <v xml:space="preserve">• Data integration may not be a requirement for this application; however, you should examine the potential for integration as a business enabler. 
• Is it possible that data integration will be valued in the future? Start planning now. </v>
      </c>
      <c r="C1157" s="438"/>
      <c r="D1157" s="438"/>
      <c r="E1157" s="438"/>
      <c r="F1157" s="438"/>
      <c r="G1157" s="438"/>
      <c r="H1157" s="438"/>
      <c r="I1157" s="438"/>
      <c r="J1157" s="439"/>
    </row>
    <row r="1158" spans="1:10">
      <c r="A1158" s="79"/>
      <c r="B1158" s="27"/>
      <c r="C1158" s="27"/>
      <c r="D1158" s="27"/>
      <c r="E1158" s="27"/>
      <c r="F1158" s="27"/>
      <c r="G1158" s="27"/>
      <c r="H1158" s="27"/>
      <c r="I1158" s="27"/>
      <c r="J1158" s="27"/>
    </row>
    <row r="1159" spans="1:10" ht="21.75" customHeight="1">
      <c r="A1159" s="79"/>
      <c r="B1159" s="634" t="s">
        <v>235</v>
      </c>
      <c r="C1159" s="633"/>
      <c r="D1159" s="633"/>
      <c r="E1159" s="633"/>
      <c r="F1159" s="633"/>
      <c r="G1159" s="633"/>
      <c r="H1159" s="633"/>
      <c r="I1159" s="633"/>
      <c r="J1159" s="550" t="str">
        <f>E1002</f>
        <v>Red</v>
      </c>
    </row>
    <row r="1160" spans="1:10">
      <c r="A1160" s="79"/>
      <c r="B1160" s="38"/>
      <c r="C1160" s="39"/>
      <c r="D1160" s="39"/>
      <c r="E1160" s="39"/>
      <c r="F1160" s="39"/>
      <c r="G1160" s="39"/>
      <c r="H1160" s="39"/>
      <c r="I1160" s="39"/>
      <c r="J1160" s="40"/>
    </row>
    <row r="1161" spans="1:10" ht="15">
      <c r="A1161" s="79"/>
      <c r="B1161" s="550" t="str">
        <f>'6. Module 1 Readiness'!P46</f>
        <v>Red</v>
      </c>
      <c r="C1161" s="41" t="s">
        <v>425</v>
      </c>
      <c r="D1161" s="39"/>
      <c r="E1161" s="39"/>
      <c r="F1161" s="39"/>
      <c r="G1161" s="39"/>
      <c r="H1161" s="39"/>
      <c r="I1161" s="39"/>
      <c r="J1161" s="40"/>
    </row>
    <row r="1162" spans="1:10">
      <c r="A1162" s="79"/>
      <c r="B1162" s="42" t="s">
        <v>43</v>
      </c>
      <c r="C1162" s="39"/>
      <c r="D1162" s="39"/>
      <c r="E1162" s="39"/>
      <c r="F1162" s="39"/>
      <c r="G1162" s="39"/>
      <c r="H1162" s="39"/>
      <c r="I1162" s="39"/>
      <c r="J1162" s="40"/>
    </row>
    <row r="1163" spans="1:10" ht="19.5" customHeight="1">
      <c r="A1163" s="79"/>
      <c r="B1163" s="38" t="str">
        <f>Sheet2!B228</f>
        <v xml:space="preserve">Network latency and availability are critical links in the chain. </v>
      </c>
      <c r="C1163" s="39"/>
      <c r="D1163" s="39"/>
      <c r="E1163" s="39"/>
      <c r="F1163" s="39"/>
      <c r="G1163" s="39"/>
      <c r="H1163" s="39"/>
      <c r="I1163" s="39"/>
      <c r="J1163" s="40"/>
    </row>
    <row r="1164" spans="1:10">
      <c r="A1164" s="79"/>
      <c r="B1164" s="42" t="s">
        <v>44</v>
      </c>
      <c r="C1164" s="39"/>
      <c r="D1164" s="39"/>
      <c r="E1164" s="39"/>
      <c r="F1164" s="39"/>
      <c r="G1164" s="39"/>
      <c r="H1164" s="39"/>
      <c r="I1164" s="39"/>
      <c r="J1164" s="40"/>
    </row>
    <row r="1165" spans="1:10" ht="62.25" customHeight="1">
      <c r="A1165" s="79"/>
      <c r="B1165" s="435" t="str">
        <f>Sheet2!D228</f>
        <v>• The service is not ready for hosting on any cloud (private or public) until an assessment of network requirements is done.
• For internally hosted private cloud, robust (10 Gig E or higher) is recommended for high I/O workloads and VM density per physical host.</v>
      </c>
      <c r="C1165" s="394"/>
      <c r="D1165" s="394"/>
      <c r="E1165" s="394"/>
      <c r="F1165" s="394"/>
      <c r="G1165" s="394"/>
      <c r="H1165" s="394"/>
      <c r="I1165" s="394"/>
      <c r="J1165" s="436"/>
    </row>
    <row r="1166" spans="1:10">
      <c r="A1166" s="79"/>
      <c r="B1166" s="38"/>
      <c r="C1166" s="39"/>
      <c r="D1166" s="39"/>
      <c r="E1166" s="39"/>
      <c r="F1166" s="39"/>
      <c r="G1166" s="39"/>
      <c r="H1166" s="39"/>
      <c r="I1166" s="39"/>
      <c r="J1166" s="40"/>
    </row>
    <row r="1167" spans="1:10" ht="15">
      <c r="A1167" s="79"/>
      <c r="B1167" s="550" t="str">
        <f>'6. Module 1 Readiness'!P47</f>
        <v>Red</v>
      </c>
      <c r="C1167" s="41" t="s">
        <v>426</v>
      </c>
      <c r="D1167" s="39"/>
      <c r="E1167" s="39"/>
      <c r="F1167" s="39"/>
      <c r="G1167" s="39"/>
      <c r="H1167" s="39"/>
      <c r="I1167" s="39"/>
      <c r="J1167" s="40"/>
    </row>
    <row r="1168" spans="1:10">
      <c r="A1168" s="79"/>
      <c r="B1168" s="42" t="s">
        <v>43</v>
      </c>
      <c r="C1168" s="39"/>
      <c r="D1168" s="39"/>
      <c r="E1168" s="39"/>
      <c r="F1168" s="39"/>
      <c r="G1168" s="39"/>
      <c r="H1168" s="39"/>
      <c r="I1168" s="39"/>
      <c r="J1168" s="40"/>
    </row>
    <row r="1169" spans="1:10" ht="29.25" customHeight="1">
      <c r="A1169" s="79"/>
      <c r="B1169" s="435" t="str">
        <f>Sheet2!B229</f>
        <v xml:space="preserve">Clear understanding of storage provisioning requirements for performance and availability will be critical to building internal clouds and evaluating costs of external CSPs. </v>
      </c>
      <c r="C1169" s="394"/>
      <c r="D1169" s="394"/>
      <c r="E1169" s="394"/>
      <c r="F1169" s="394"/>
      <c r="G1169" s="394"/>
      <c r="H1169" s="394"/>
      <c r="I1169" s="394"/>
      <c r="J1169" s="436"/>
    </row>
    <row r="1170" spans="1:10">
      <c r="A1170" s="79"/>
      <c r="B1170" s="42" t="s">
        <v>44</v>
      </c>
      <c r="C1170" s="39"/>
      <c r="D1170" s="39"/>
      <c r="E1170" s="39"/>
      <c r="F1170" s="39"/>
      <c r="G1170" s="39"/>
      <c r="H1170" s="39"/>
      <c r="I1170" s="39"/>
      <c r="J1170" s="40"/>
    </row>
    <row r="1171" spans="1:10" ht="47.25" customHeight="1">
      <c r="A1171" s="79"/>
      <c r="B1171" s="435" t="str">
        <f>Sheet2!D229</f>
        <v xml:space="preserve">• Avoid moving this service to the cloud until the storage requirements are fully analyzed and understood. </v>
      </c>
      <c r="C1171" s="394"/>
      <c r="D1171" s="394"/>
      <c r="E1171" s="394"/>
      <c r="F1171" s="394"/>
      <c r="G1171" s="394"/>
      <c r="H1171" s="394"/>
      <c r="I1171" s="394"/>
      <c r="J1171" s="436"/>
    </row>
    <row r="1172" spans="1:10">
      <c r="A1172" s="79"/>
      <c r="B1172" s="38"/>
      <c r="C1172" s="39"/>
      <c r="D1172" s="39"/>
      <c r="E1172" s="39"/>
      <c r="F1172" s="39"/>
      <c r="G1172" s="39"/>
      <c r="H1172" s="39"/>
      <c r="I1172" s="39"/>
      <c r="J1172" s="40"/>
    </row>
    <row r="1173" spans="1:10" ht="15">
      <c r="A1173" s="79"/>
      <c r="B1173" s="550" t="str">
        <f>'6. Module 1 Readiness'!P48</f>
        <v>Yellow</v>
      </c>
      <c r="C1173" s="41" t="s">
        <v>427</v>
      </c>
      <c r="D1173" s="39"/>
      <c r="E1173" s="39"/>
      <c r="F1173" s="39"/>
      <c r="G1173" s="39"/>
      <c r="H1173" s="39"/>
      <c r="I1173" s="39"/>
      <c r="J1173" s="40"/>
    </row>
    <row r="1174" spans="1:10">
      <c r="A1174" s="79"/>
      <c r="B1174" s="42" t="s">
        <v>43</v>
      </c>
      <c r="C1174" s="39"/>
      <c r="D1174" s="39"/>
      <c r="E1174" s="39"/>
      <c r="F1174" s="39"/>
      <c r="G1174" s="39"/>
      <c r="H1174" s="39"/>
      <c r="I1174" s="39"/>
      <c r="J1174" s="40"/>
    </row>
    <row r="1175" spans="1:10" ht="30.75" customHeight="1">
      <c r="A1175" s="79"/>
      <c r="B1175" s="435" t="str">
        <f>Sheet2!B230</f>
        <v xml:space="preserve">Virtual abstraction is foundational to cloud. CPU, memory, and storage requirements need to be within the capacity bounds of virtual machines. </v>
      </c>
      <c r="C1175" s="394"/>
      <c r="D1175" s="394"/>
      <c r="E1175" s="394"/>
      <c r="F1175" s="394"/>
      <c r="G1175" s="394"/>
      <c r="H1175" s="394"/>
      <c r="I1175" s="394"/>
      <c r="J1175" s="436"/>
    </row>
    <row r="1176" spans="1:10">
      <c r="A1176" s="79"/>
      <c r="B1176" s="42" t="s">
        <v>44</v>
      </c>
      <c r="C1176" s="39"/>
      <c r="D1176" s="39"/>
      <c r="E1176" s="39"/>
      <c r="F1176" s="39"/>
      <c r="G1176" s="39"/>
      <c r="H1176" s="39"/>
      <c r="I1176" s="39"/>
      <c r="J1176" s="40"/>
    </row>
    <row r="1177" spans="1:10" ht="40.5" customHeight="1">
      <c r="A1177" s="79"/>
      <c r="B1177" s="435" t="str">
        <f>Sheet2!D230</f>
        <v>• Almost all x86 workloads can function in a virtual environment. It is a question of capacity. 
• If the workloads are CPU-intensive, the underlying hardware needs the capacity to host robust vCPU/vRAM virtual machines.</v>
      </c>
      <c r="C1177" s="394"/>
      <c r="D1177" s="394"/>
      <c r="E1177" s="394"/>
      <c r="F1177" s="394"/>
      <c r="G1177" s="394"/>
      <c r="H1177" s="394"/>
      <c r="I1177" s="394"/>
      <c r="J1177" s="436"/>
    </row>
    <row r="1178" spans="1:10">
      <c r="A1178" s="79"/>
      <c r="B1178" s="38"/>
      <c r="C1178" s="39"/>
      <c r="D1178" s="39"/>
      <c r="E1178" s="39"/>
      <c r="F1178" s="39"/>
      <c r="G1178" s="39"/>
      <c r="H1178" s="39"/>
      <c r="I1178" s="39"/>
      <c r="J1178" s="40"/>
    </row>
    <row r="1179" spans="1:10" ht="15">
      <c r="A1179" s="79"/>
      <c r="B1179" s="550" t="str">
        <f>'6. Module 1 Readiness'!P49</f>
        <v>Yellow</v>
      </c>
      <c r="C1179" s="41" t="s">
        <v>428</v>
      </c>
      <c r="D1179" s="39"/>
      <c r="E1179" s="39"/>
      <c r="F1179" s="39"/>
      <c r="G1179" s="39"/>
      <c r="H1179" s="39"/>
      <c r="I1179" s="39"/>
      <c r="J1179" s="40"/>
    </row>
    <row r="1180" spans="1:10">
      <c r="A1180" s="79"/>
      <c r="B1180" s="42" t="s">
        <v>43</v>
      </c>
      <c r="C1180" s="39"/>
      <c r="D1180" s="39"/>
      <c r="E1180" s="39"/>
      <c r="F1180" s="39"/>
      <c r="G1180" s="39"/>
      <c r="H1180" s="39"/>
      <c r="I1180" s="39"/>
      <c r="J1180" s="40"/>
    </row>
    <row r="1181" spans="1:10" ht="42.75" customHeight="1">
      <c r="A1181" s="79"/>
      <c r="B1181" s="435" t="str">
        <f>Sheet2!B231</f>
        <v xml:space="preserve">Specialized and proprietary components can be an impediment, or at least a complicating factor, for moving a service to the cloud. </v>
      </c>
      <c r="C1181" s="394"/>
      <c r="D1181" s="394"/>
      <c r="E1181" s="394"/>
      <c r="F1181" s="394"/>
      <c r="G1181" s="394"/>
      <c r="H1181" s="394"/>
      <c r="I1181" s="394"/>
      <c r="J1181" s="436"/>
    </row>
    <row r="1182" spans="1:10">
      <c r="A1182" s="79"/>
      <c r="B1182" s="42" t="s">
        <v>44</v>
      </c>
      <c r="C1182" s="39"/>
      <c r="D1182" s="39"/>
      <c r="E1182" s="39"/>
      <c r="F1182" s="39"/>
      <c r="G1182" s="39"/>
      <c r="H1182" s="39"/>
      <c r="I1182" s="39"/>
      <c r="J1182" s="40"/>
    </row>
    <row r="1183" spans="1:10" ht="68.25" customHeight="1">
      <c r="A1183" s="79"/>
      <c r="B1183" s="435" t="str">
        <f>Sheet2!D231</f>
        <v xml:space="preserve">• Selecting "disagree" for this statement indicates the workload is a lower risk for moving to a cloud platform such as private or public IaaS. </v>
      </c>
      <c r="C1183" s="394"/>
      <c r="D1183" s="394"/>
      <c r="E1183" s="394"/>
      <c r="F1183" s="394"/>
      <c r="G1183" s="394"/>
      <c r="H1183" s="394"/>
      <c r="I1183" s="394"/>
      <c r="J1183" s="436"/>
    </row>
    <row r="1184" spans="1:10">
      <c r="A1184" s="79"/>
      <c r="B1184" s="38"/>
      <c r="C1184" s="39"/>
      <c r="D1184" s="39"/>
      <c r="E1184" s="39"/>
      <c r="F1184" s="39"/>
      <c r="G1184" s="39"/>
      <c r="H1184" s="39"/>
      <c r="I1184" s="39"/>
      <c r="J1184" s="40"/>
    </row>
    <row r="1185" spans="1:10" ht="15">
      <c r="A1185" s="79"/>
      <c r="B1185" s="550" t="str">
        <f>'6. Module 1 Readiness'!P50</f>
        <v>Red</v>
      </c>
      <c r="C1185" s="41" t="s">
        <v>429</v>
      </c>
      <c r="D1185" s="39"/>
      <c r="E1185" s="39"/>
      <c r="F1185" s="39"/>
      <c r="G1185" s="39"/>
      <c r="H1185" s="39"/>
      <c r="I1185" s="39"/>
      <c r="J1185" s="40"/>
    </row>
    <row r="1186" spans="1:10">
      <c r="A1186" s="79"/>
      <c r="B1186" s="42" t="s">
        <v>43</v>
      </c>
      <c r="C1186" s="39"/>
      <c r="D1186" s="39"/>
      <c r="E1186" s="39"/>
      <c r="F1186" s="39"/>
      <c r="G1186" s="39"/>
      <c r="H1186" s="39"/>
      <c r="I1186" s="39"/>
      <c r="J1186" s="40"/>
    </row>
    <row r="1187" spans="1:10" ht="30.75" customHeight="1">
      <c r="A1187" s="79"/>
      <c r="B1187" s="435" t="str">
        <f>Sheet2!B232</f>
        <v xml:space="preserve">Portability is particularly valuable in multi-cloud and hybrid situations. Service can be moved to where resource costs are lowest and security/availability are good enough. </v>
      </c>
      <c r="C1187" s="394"/>
      <c r="D1187" s="394"/>
      <c r="E1187" s="394"/>
      <c r="F1187" s="394"/>
      <c r="G1187" s="394"/>
      <c r="H1187" s="394"/>
      <c r="I1187" s="394"/>
      <c r="J1187" s="436"/>
    </row>
    <row r="1188" spans="1:10">
      <c r="A1188" s="79"/>
      <c r="B1188" s="42" t="s">
        <v>44</v>
      </c>
      <c r="C1188" s="39"/>
      <c r="D1188" s="39"/>
      <c r="E1188" s="39"/>
      <c r="F1188" s="39"/>
      <c r="G1188" s="39"/>
      <c r="H1188" s="39"/>
      <c r="I1188" s="39"/>
      <c r="J1188" s="40"/>
    </row>
    <row r="1189" spans="1:10" ht="48" customHeight="1">
      <c r="A1189" s="79"/>
      <c r="B1189" s="437" t="str">
        <f>Sheet2!D232</f>
        <v xml:space="preserve">• If the service does not have portability, it may be ready for a specific cloud -- internal private -- but will not have flexibility of location to vary on cost. </v>
      </c>
      <c r="C1189" s="438"/>
      <c r="D1189" s="438"/>
      <c r="E1189" s="438"/>
      <c r="F1189" s="438"/>
      <c r="G1189" s="438"/>
      <c r="H1189" s="438"/>
      <c r="I1189" s="438"/>
      <c r="J1189" s="439"/>
    </row>
    <row r="1190" spans="1:10">
      <c r="A1190" s="79"/>
      <c r="B1190" s="79"/>
      <c r="C1190" s="79"/>
      <c r="D1190" s="79"/>
      <c r="E1190" s="79"/>
      <c r="F1190" s="79"/>
      <c r="G1190" s="79"/>
      <c r="H1190" s="79"/>
      <c r="I1190" s="79"/>
      <c r="J1190" s="79"/>
    </row>
    <row r="1191" spans="1:10" s="79" customFormat="1">
      <c r="B1191" s="632" t="s">
        <v>236</v>
      </c>
      <c r="C1191" s="633"/>
      <c r="D1191" s="633"/>
      <c r="E1191" s="633"/>
      <c r="F1191" s="633"/>
      <c r="G1191" s="633"/>
      <c r="H1191" s="633"/>
      <c r="I1191" s="633"/>
      <c r="J1191" s="550" t="str">
        <f>'7. Module 1 Summary'!E1004</f>
        <v>Red</v>
      </c>
    </row>
    <row r="1192" spans="1:10" s="79" customFormat="1">
      <c r="B1192" s="54"/>
      <c r="C1192" s="35"/>
      <c r="D1192" s="35"/>
      <c r="E1192" s="55"/>
      <c r="F1192" s="39"/>
      <c r="G1192" s="39"/>
      <c r="H1192" s="39"/>
      <c r="I1192" s="39"/>
      <c r="J1192" s="40"/>
    </row>
    <row r="1193" spans="1:10" s="79" customFormat="1" ht="15">
      <c r="B1193" s="550" t="str">
        <f>'6. Module 1 Readiness'!P53</f>
        <v>Red</v>
      </c>
      <c r="C1193" s="41" t="s">
        <v>430</v>
      </c>
      <c r="D1193" s="39"/>
      <c r="E1193" s="39"/>
      <c r="F1193" s="39"/>
      <c r="G1193" s="39"/>
      <c r="H1193" s="39"/>
      <c r="I1193" s="39"/>
      <c r="J1193" s="40"/>
    </row>
    <row r="1194" spans="1:10" s="79" customFormat="1">
      <c r="B1194" s="42" t="s">
        <v>43</v>
      </c>
      <c r="C1194" s="39"/>
      <c r="D1194" s="39"/>
      <c r="E1194" s="39"/>
      <c r="F1194" s="39"/>
      <c r="G1194" s="39"/>
      <c r="H1194" s="39"/>
      <c r="I1194" s="39"/>
      <c r="J1194" s="40"/>
    </row>
    <row r="1195" spans="1:10" s="79" customFormat="1">
      <c r="B1195" s="435" t="str">
        <f>Sheet2!B235</f>
        <v>Where the application "lives" should be immaterial for the maintenance of the application. "Not here" does not abrogate IT of its accountability for service and availability.</v>
      </c>
      <c r="C1195" s="394"/>
      <c r="D1195" s="394"/>
      <c r="E1195" s="394"/>
      <c r="F1195" s="394"/>
      <c r="G1195" s="394"/>
      <c r="H1195" s="394"/>
      <c r="I1195" s="394"/>
      <c r="J1195" s="436"/>
    </row>
    <row r="1196" spans="1:10" s="79" customFormat="1">
      <c r="B1196" s="42" t="s">
        <v>44</v>
      </c>
      <c r="C1196" s="39"/>
      <c r="D1196" s="39"/>
      <c r="E1196" s="39"/>
      <c r="F1196" s="39"/>
      <c r="G1196" s="39"/>
      <c r="H1196" s="39"/>
      <c r="I1196" s="39"/>
      <c r="J1196" s="40"/>
    </row>
    <row r="1197" spans="1:10" s="79" customFormat="1">
      <c r="B1197" s="435" t="str">
        <f>Sheet2!D235</f>
        <v xml:space="preserve">Moving an application to the cloud will not solve maintenance and management problems. Get your team trained up on procedures first. </v>
      </c>
      <c r="C1197" s="394"/>
      <c r="D1197" s="394"/>
      <c r="E1197" s="394"/>
      <c r="F1197" s="394"/>
      <c r="G1197" s="394"/>
      <c r="H1197" s="394"/>
      <c r="I1197" s="394"/>
      <c r="J1197" s="436"/>
    </row>
    <row r="1198" spans="1:10" s="79" customFormat="1">
      <c r="B1198" s="38"/>
      <c r="C1198" s="39"/>
      <c r="D1198" s="39"/>
      <c r="E1198" s="39"/>
      <c r="F1198" s="39"/>
      <c r="G1198" s="39"/>
      <c r="H1198" s="39"/>
      <c r="I1198" s="39"/>
      <c r="J1198" s="40"/>
    </row>
    <row r="1199" spans="1:10" s="79" customFormat="1" ht="15">
      <c r="B1199" s="550" t="str">
        <f>'6. Module 1 Readiness'!P54</f>
        <v>Red</v>
      </c>
      <c r="C1199" s="41" t="s">
        <v>431</v>
      </c>
      <c r="D1199" s="39"/>
      <c r="E1199" s="39"/>
      <c r="F1199" s="39"/>
      <c r="G1199" s="39"/>
      <c r="H1199" s="39"/>
      <c r="I1199" s="39"/>
      <c r="J1199" s="40"/>
    </row>
    <row r="1200" spans="1:10" s="79" customFormat="1">
      <c r="B1200" s="42" t="s">
        <v>43</v>
      </c>
      <c r="C1200" s="39"/>
      <c r="D1200" s="39"/>
      <c r="E1200" s="39"/>
      <c r="F1200" s="39"/>
      <c r="G1200" s="39"/>
      <c r="H1200" s="39"/>
      <c r="I1200" s="39"/>
      <c r="J1200" s="40"/>
    </row>
    <row r="1201" spans="1:10" s="79" customFormat="1">
      <c r="B1201" s="435" t="str">
        <f>Sheet2!B236</f>
        <v xml:space="preserve">Success in adopting cloud solutions isn’t possible without a solid integration strategy. Integration skills and operational frameworks need to be in practice in advance of cloud adoption. </v>
      </c>
      <c r="C1201" s="394"/>
      <c r="D1201" s="394"/>
      <c r="E1201" s="394"/>
      <c r="F1201" s="394"/>
      <c r="G1201" s="394"/>
      <c r="H1201" s="394"/>
      <c r="I1201" s="394"/>
      <c r="J1201" s="436"/>
    </row>
    <row r="1202" spans="1:10" s="79" customFormat="1">
      <c r="B1202" s="42" t="s">
        <v>44</v>
      </c>
      <c r="C1202" s="39"/>
      <c r="D1202" s="39"/>
      <c r="E1202" s="39"/>
      <c r="F1202" s="39"/>
      <c r="G1202" s="39"/>
      <c r="H1202" s="39"/>
      <c r="I1202" s="39"/>
      <c r="J1202" s="40"/>
    </row>
    <row r="1203" spans="1:10" s="79" customFormat="1">
      <c r="B1203" s="435" t="str">
        <f>Sheet2!D236</f>
        <v xml:space="preserve">Tend to your integration strategy first. Do not entertain externalizing this resource until the full implication of integration is evaluated. </v>
      </c>
      <c r="C1203" s="394"/>
      <c r="D1203" s="394"/>
      <c r="E1203" s="394"/>
      <c r="F1203" s="394"/>
      <c r="G1203" s="394"/>
      <c r="H1203" s="394"/>
      <c r="I1203" s="394"/>
      <c r="J1203" s="436"/>
    </row>
    <row r="1204" spans="1:10" s="79" customFormat="1">
      <c r="B1204" s="38"/>
      <c r="C1204" s="39"/>
      <c r="D1204" s="39"/>
      <c r="E1204" s="39"/>
      <c r="F1204" s="39"/>
      <c r="G1204" s="39"/>
      <c r="H1204" s="39"/>
      <c r="I1204" s="39"/>
      <c r="J1204" s="40"/>
    </row>
    <row r="1205" spans="1:10" s="79" customFormat="1" ht="15">
      <c r="B1205" s="550" t="str">
        <f>'6. Module 1 Readiness'!P55</f>
        <v>Red</v>
      </c>
      <c r="C1205" s="41" t="s">
        <v>432</v>
      </c>
      <c r="D1205" s="39"/>
      <c r="E1205" s="39"/>
      <c r="F1205" s="39"/>
      <c r="G1205" s="39"/>
      <c r="H1205" s="39"/>
      <c r="I1205" s="39"/>
      <c r="J1205" s="40"/>
    </row>
    <row r="1206" spans="1:10" s="79" customFormat="1">
      <c r="B1206" s="42" t="s">
        <v>43</v>
      </c>
      <c r="C1206" s="39"/>
      <c r="D1206" s="39"/>
      <c r="E1206" s="39"/>
      <c r="F1206" s="39"/>
      <c r="G1206" s="39"/>
      <c r="H1206" s="39"/>
      <c r="I1206" s="39"/>
      <c r="J1206" s="40"/>
    </row>
    <row r="1207" spans="1:10" s="79" customFormat="1">
      <c r="B1207" s="435" t="str">
        <f>Sheet2!B237</f>
        <v>An IT department that is not functioning as an internal managed service provider will need to change and develop new practices for a service paradigm.</v>
      </c>
      <c r="C1207" s="394"/>
      <c r="D1207" s="394"/>
      <c r="E1207" s="394"/>
      <c r="F1207" s="394"/>
      <c r="G1207" s="394"/>
      <c r="H1207" s="394"/>
      <c r="I1207" s="394"/>
      <c r="J1207" s="436"/>
    </row>
    <row r="1208" spans="1:10" s="79" customFormat="1">
      <c r="B1208" s="42" t="s">
        <v>44</v>
      </c>
      <c r="C1208" s="39"/>
      <c r="D1208" s="39"/>
      <c r="E1208" s="39"/>
      <c r="F1208" s="39"/>
      <c r="G1208" s="39"/>
      <c r="H1208" s="39"/>
      <c r="I1208" s="39"/>
      <c r="J1208" s="40"/>
    </row>
    <row r="1209" spans="1:10" s="79" customFormat="1">
      <c r="B1209" s="435" t="str">
        <f>Sheet2!D237</f>
        <v xml:space="preserve">• Focus internal change efforts on becoming an internal service provider. 
• Look to how this application would fit in a catalog of services, with measurable provisioning and consumption. 
</v>
      </c>
      <c r="C1209" s="394"/>
      <c r="D1209" s="394"/>
      <c r="E1209" s="394"/>
      <c r="F1209" s="394"/>
      <c r="G1209" s="394"/>
      <c r="H1209" s="394"/>
      <c r="I1209" s="394"/>
      <c r="J1209" s="436"/>
    </row>
    <row r="1210" spans="1:10">
      <c r="A1210" s="79"/>
      <c r="B1210" s="79"/>
      <c r="C1210" s="79"/>
      <c r="D1210" s="79"/>
      <c r="E1210" s="79"/>
      <c r="F1210" s="79"/>
      <c r="G1210" s="79"/>
      <c r="H1210" s="79"/>
      <c r="I1210" s="79"/>
      <c r="J1210" s="79"/>
    </row>
    <row r="1211" spans="1:10" ht="13.5" thickBot="1">
      <c r="A1211" s="79"/>
      <c r="B1211" s="51"/>
      <c r="C1211" s="51"/>
      <c r="D1211" s="51"/>
      <c r="E1211" s="51"/>
      <c r="F1211" s="51"/>
      <c r="G1211" s="51"/>
      <c r="H1211" s="51"/>
      <c r="I1211" s="51"/>
      <c r="J1211" s="51"/>
    </row>
    <row r="1212" spans="1:10">
      <c r="A1212" s="79"/>
      <c r="B1212" s="79"/>
      <c r="C1212" s="79"/>
      <c r="D1212" s="79"/>
      <c r="E1212" s="79"/>
      <c r="F1212" s="79"/>
      <c r="G1212" s="79"/>
      <c r="H1212" s="79"/>
      <c r="I1212" s="79"/>
      <c r="J1212" s="79"/>
    </row>
    <row r="1213" spans="1:10">
      <c r="A1213" s="79"/>
      <c r="B1213" s="79"/>
      <c r="C1213" s="79"/>
      <c r="D1213" s="79"/>
      <c r="E1213" s="79"/>
      <c r="F1213" s="79"/>
      <c r="G1213" s="79"/>
      <c r="H1213" s="79"/>
      <c r="I1213" s="79"/>
      <c r="J1213" s="79"/>
    </row>
    <row r="1214" spans="1:10">
      <c r="A1214" s="79"/>
      <c r="B1214" s="79"/>
      <c r="C1214" s="79"/>
      <c r="D1214" s="79"/>
      <c r="E1214" s="79"/>
      <c r="F1214" s="79"/>
      <c r="G1214" s="79"/>
      <c r="H1214" s="79"/>
      <c r="I1214" s="79"/>
      <c r="J1214" s="79"/>
    </row>
    <row r="1215" spans="1:10" ht="25.5" customHeight="1">
      <c r="A1215" s="79"/>
      <c r="B1215" s="629">
        <f>'4. Module 1 Services'!B12</f>
        <v>0</v>
      </c>
      <c r="C1215" s="630"/>
      <c r="D1215" s="630"/>
      <c r="E1215" s="630"/>
      <c r="F1215" s="630"/>
      <c r="G1215" s="630"/>
      <c r="H1215" s="630"/>
      <c r="I1215" s="630"/>
      <c r="J1215" s="631"/>
    </row>
    <row r="1216" spans="1:10">
      <c r="A1216" s="79"/>
      <c r="B1216" s="79"/>
      <c r="C1216" s="79"/>
      <c r="D1216" s="79"/>
      <c r="E1216" s="79"/>
      <c r="F1216" s="79"/>
      <c r="G1216" s="79"/>
      <c r="H1216" s="79"/>
      <c r="I1216" s="79"/>
      <c r="J1216" s="79"/>
    </row>
    <row r="1217" spans="1:10" ht="18">
      <c r="A1217" s="79"/>
      <c r="B1217" s="31" t="s">
        <v>169</v>
      </c>
      <c r="C1217" s="79"/>
      <c r="D1217" s="79"/>
      <c r="E1217" s="79"/>
      <c r="F1217" s="79"/>
      <c r="G1217" s="79"/>
      <c r="H1217" s="79"/>
      <c r="I1217" s="79"/>
      <c r="J1217" s="79"/>
    </row>
    <row r="1218" spans="1:10">
      <c r="A1218" s="79"/>
      <c r="B1218" s="79"/>
      <c r="C1218" s="79"/>
      <c r="D1218" s="79"/>
      <c r="E1218" s="79"/>
      <c r="F1218" s="79"/>
      <c r="G1218" s="79"/>
      <c r="H1218" s="79"/>
      <c r="I1218" s="79"/>
      <c r="J1218" s="79"/>
    </row>
    <row r="1219" spans="1:10" ht="13.5" thickBot="1">
      <c r="A1219" s="79"/>
      <c r="B1219" s="444" t="s">
        <v>407</v>
      </c>
      <c r="C1219" s="444"/>
      <c r="D1219" s="444"/>
      <c r="E1219" s="444"/>
      <c r="F1219" s="79"/>
      <c r="G1219" s="79"/>
      <c r="H1219" s="79"/>
      <c r="I1219" s="79"/>
      <c r="J1219" s="79"/>
    </row>
    <row r="1220" spans="1:10" ht="7.5" customHeight="1">
      <c r="A1220" s="79"/>
      <c r="B1220" s="79"/>
      <c r="C1220" s="79"/>
      <c r="D1220" s="79"/>
      <c r="E1220" s="79"/>
      <c r="F1220" s="79"/>
      <c r="G1220" s="445" t="str">
        <f>IF($E$1229="Low",'4. HIDE Calc Module 2_1'!$C$48,IF($E$1229="Medium",'4. HIDE Calc Module 2_1'!$C$49,IF($E$1229="High",'4. HIDE Calc Module 2_1'!$C$50)))</f>
        <v>An overall yellow means that on average the benefits of moving this service to cloud delivery have been rated medium. 
The service will place in the middle range on the opportunities axis in the summary charts below.</v>
      </c>
      <c r="H1220" s="446"/>
      <c r="I1220" s="447"/>
      <c r="J1220" s="79"/>
    </row>
    <row r="1221" spans="1:10" ht="15" customHeight="1">
      <c r="A1221" s="79"/>
      <c r="B1221" s="27" t="s">
        <v>220</v>
      </c>
      <c r="C1221" s="27"/>
      <c r="D1221" s="27"/>
      <c r="E1221" s="635" t="str">
        <f>IF('5. Hide Calc OA'!C$54="","",IF(AND('5. Hide Calc OA'!C$54&gt;='7. Hide Graph Calc'!$N$24,'5. Hide Calc OA'!C$54&lt;='7. Hide Graph Calc'!$O$24),"Low",IF(AND('5. Hide Calc OA'!C$54&gt;'7. Hide Graph Calc'!$N$25,'5. Hide Calc OA'!C$54&lt;='7. Hide Graph Calc'!$O$25),"Medium",IF(AND('5. Hide Calc OA'!C$54&gt;'7. Hide Graph Calc'!$N$26,'5. Hide Calc OA'!C$54&lt;='7. Hide Graph Calc'!$O$26),"High"))))</f>
        <v>Low</v>
      </c>
      <c r="F1221" s="79"/>
      <c r="G1221" s="448"/>
      <c r="H1221" s="441"/>
      <c r="I1221" s="449"/>
      <c r="J1221" s="79"/>
    </row>
    <row r="1222" spans="1:10" ht="7.5" customHeight="1">
      <c r="A1222" s="79"/>
      <c r="B1222" s="27"/>
      <c r="C1222" s="27"/>
      <c r="D1222" s="27"/>
      <c r="E1222" s="32"/>
      <c r="F1222" s="79"/>
      <c r="G1222" s="448"/>
      <c r="H1222" s="441"/>
      <c r="I1222" s="449"/>
      <c r="J1222" s="79"/>
    </row>
    <row r="1223" spans="1:10" ht="15.75" customHeight="1">
      <c r="A1223" s="79"/>
      <c r="B1223" s="27" t="s">
        <v>212</v>
      </c>
      <c r="C1223" s="27"/>
      <c r="D1223" s="27"/>
      <c r="E1223" s="635" t="str">
        <f>IF('5. Hide Calc OA'!D$54="","",IF(AND('5. Hide Calc OA'!D$54&gt;='7. Hide Graph Calc'!$N$24,'5. Hide Calc OA'!D$54&lt;='7. Hide Graph Calc'!$O$24),"Low",IF(AND('5. Hide Calc OA'!D$54&gt;'7. Hide Graph Calc'!$N$25,'5. Hide Calc OA'!D$54&lt;='7. Hide Graph Calc'!$O$25),"Medium",IF(AND('5. Hide Calc OA'!D$54&gt;'7. Hide Graph Calc'!$N$26,'5. Hide Calc OA'!D$54&lt;='7. Hide Graph Calc'!$O$26),"High"))))</f>
        <v>Medium</v>
      </c>
      <c r="F1223" s="79"/>
      <c r="G1223" s="448"/>
      <c r="H1223" s="441"/>
      <c r="I1223" s="449"/>
      <c r="J1223" s="79"/>
    </row>
    <row r="1224" spans="1:10" ht="7.5" customHeight="1">
      <c r="A1224" s="79"/>
      <c r="B1224" s="27"/>
      <c r="C1224" s="27"/>
      <c r="D1224" s="27"/>
      <c r="E1224" s="32"/>
      <c r="F1224" s="79"/>
      <c r="G1224" s="448"/>
      <c r="H1224" s="441"/>
      <c r="I1224" s="449"/>
      <c r="J1224" s="79"/>
    </row>
    <row r="1225" spans="1:10" ht="17.25" customHeight="1">
      <c r="A1225" s="79"/>
      <c r="B1225" s="27" t="s">
        <v>227</v>
      </c>
      <c r="C1225" s="27"/>
      <c r="D1225" s="27"/>
      <c r="E1225" s="635" t="str">
        <f>IF('5. Hide Calc OA'!E$54="","",IF(AND('5. Hide Calc OA'!E$54&gt;='7. Hide Graph Calc'!$N$24,'5. Hide Calc OA'!E$54&lt;='7. Hide Graph Calc'!$O$24),"Low",IF(AND('5. Hide Calc OA'!E$54&gt;'7. Hide Graph Calc'!$N$25,'5. Hide Calc OA'!E$54&lt;='7. Hide Graph Calc'!$O$25),"Medium",IF(AND('5. Hide Calc OA'!E$54&gt;'7. Hide Graph Calc'!$N$26,'5. Hide Calc OA'!E$54&lt;='7. Hide Graph Calc'!$O$26),"High"))))</f>
        <v>Medium</v>
      </c>
      <c r="F1225" s="79"/>
      <c r="G1225" s="448"/>
      <c r="H1225" s="441"/>
      <c r="I1225" s="449"/>
      <c r="J1225" s="79"/>
    </row>
    <row r="1226" spans="1:10" ht="7.5" customHeight="1">
      <c r="A1226" s="79"/>
      <c r="B1226" s="27"/>
      <c r="C1226" s="27"/>
      <c r="D1226" s="27"/>
      <c r="E1226" s="32"/>
      <c r="F1226" s="79"/>
      <c r="G1226" s="448"/>
      <c r="H1226" s="441"/>
      <c r="I1226" s="449"/>
      <c r="J1226" s="79"/>
    </row>
    <row r="1227" spans="1:10" ht="16.5" customHeight="1">
      <c r="A1227" s="79"/>
      <c r="B1227" s="27" t="s">
        <v>199</v>
      </c>
      <c r="C1227" s="27"/>
      <c r="D1227" s="27"/>
      <c r="E1227" s="635" t="str">
        <f>IF('5. Hide Calc OA'!F$54="","",IF(AND('5. Hide Calc OA'!F$54&gt;='7. Hide Graph Calc'!$N$24,'5. Hide Calc OA'!F$54&lt;='7. Hide Graph Calc'!$O$24),"Low",IF(AND('5. Hide Calc OA'!F$54&gt;'7. Hide Graph Calc'!$N$25,'5. Hide Calc OA'!F$54&lt;='7. Hide Graph Calc'!$O$25),"Medium",IF(AND('5. Hide Calc OA'!F$54&gt;'7. Hide Graph Calc'!$N$26,'5. Hide Calc OA'!F$54&lt;='7. Hide Graph Calc'!$O$26),"High"))))</f>
        <v>High</v>
      </c>
      <c r="F1227" s="79"/>
      <c r="G1227" s="448"/>
      <c r="H1227" s="441"/>
      <c r="I1227" s="449"/>
      <c r="J1227" s="79"/>
    </row>
    <row r="1228" spans="1:10" ht="7.5" customHeight="1">
      <c r="A1228" s="79"/>
      <c r="B1228" s="27"/>
      <c r="C1228" s="27"/>
      <c r="D1228" s="27"/>
      <c r="E1228" s="32"/>
      <c r="F1228" s="79"/>
      <c r="G1228" s="448"/>
      <c r="H1228" s="441"/>
      <c r="I1228" s="449"/>
      <c r="J1228" s="79"/>
    </row>
    <row r="1229" spans="1:10" ht="18" customHeight="1">
      <c r="A1229" s="79"/>
      <c r="B1229" s="37" t="s">
        <v>173</v>
      </c>
      <c r="C1229" s="27"/>
      <c r="D1229" s="27"/>
      <c r="E1229" s="554" t="str">
        <f>IF('5. Hide Calc OA'!I$54="","",IF(AND('5. Hide Calc OA'!I$54&gt;='7. Hide Graph Calc'!$N$24,'5. Hide Calc OA'!I$54&lt;='7. Hide Graph Calc'!$O$24),"Low",IF(AND('5. Hide Calc OA'!I$54&gt;'7. Hide Graph Calc'!$N$25,'5. Hide Calc OA'!I$54&lt;='7. Hide Graph Calc'!$O$25),"Medium",IF(AND('5. Hide Calc OA'!I$54&gt;'7. Hide Graph Calc'!$N$26,'5. Hide Calc OA'!I$54&lt;='7. Hide Graph Calc'!$O$26),"High"))))</f>
        <v>Medium</v>
      </c>
      <c r="F1229" s="19" t="s">
        <v>408</v>
      </c>
      <c r="G1229" s="450"/>
      <c r="H1229" s="451"/>
      <c r="I1229" s="452"/>
      <c r="J1229" s="79"/>
    </row>
    <row r="1230" spans="1:10">
      <c r="A1230" s="79"/>
      <c r="B1230" s="27"/>
      <c r="C1230" s="27"/>
      <c r="D1230" s="27"/>
      <c r="E1230" s="27"/>
      <c r="F1230" s="79"/>
      <c r="G1230" s="79"/>
      <c r="H1230" s="79"/>
      <c r="I1230" s="79"/>
      <c r="J1230" s="79"/>
    </row>
    <row r="1231" spans="1:10" ht="13.5" thickBot="1">
      <c r="A1231" s="79"/>
      <c r="B1231" s="453" t="s">
        <v>409</v>
      </c>
      <c r="C1231" s="453"/>
      <c r="D1231" s="453"/>
      <c r="E1231" s="453"/>
      <c r="F1231" s="79"/>
      <c r="G1231" s="79"/>
      <c r="H1231" s="79"/>
      <c r="I1231" s="79"/>
      <c r="J1231" s="79"/>
    </row>
    <row r="1232" spans="1:10" ht="7.5" customHeight="1">
      <c r="A1232" s="79"/>
      <c r="B1232" s="27"/>
      <c r="C1232" s="27"/>
      <c r="D1232" s="27"/>
      <c r="E1232" s="27"/>
      <c r="F1232" s="79"/>
      <c r="G1232" s="79"/>
      <c r="H1232" s="79"/>
      <c r="I1232" s="79"/>
      <c r="J1232" s="79"/>
    </row>
    <row r="1233" spans="1:10">
      <c r="A1233" s="79"/>
      <c r="B1233" s="37" t="s">
        <v>246</v>
      </c>
      <c r="C1233" s="37"/>
      <c r="D1233" s="37"/>
      <c r="E1233" s="636" t="str">
        <f>'6. Module 1 Readiness'!$R$23</f>
        <v>Red</v>
      </c>
      <c r="F1233" s="79"/>
      <c r="G1233" s="79"/>
      <c r="H1233" s="79"/>
      <c r="I1233" s="79"/>
      <c r="J1233" s="79"/>
    </row>
    <row r="1234" spans="1:10" ht="7.5" customHeight="1">
      <c r="A1234" s="79"/>
      <c r="B1234" s="52"/>
      <c r="C1234" s="52"/>
      <c r="D1234" s="52"/>
      <c r="E1234" s="53"/>
      <c r="F1234" s="79"/>
      <c r="G1234" s="79"/>
      <c r="H1234" s="79"/>
      <c r="I1234" s="79"/>
      <c r="J1234" s="79"/>
    </row>
    <row r="1235" spans="1:10" ht="7.5" customHeight="1">
      <c r="A1235" s="79"/>
      <c r="B1235" s="27"/>
      <c r="C1235" s="39"/>
      <c r="D1235" s="39"/>
      <c r="E1235" s="33"/>
      <c r="F1235" s="79"/>
      <c r="G1235" s="445" t="str">
        <f>IF($E$1246="Red",'4. HIDE Calc Module 2_1'!$C$54,IF($E$1246="Yellow",'4. HIDE Calc Module 2_1'!$C$55,IF($E$1246="Green",'4. HIDE Calc Module 2_1'!$C$56)))</f>
        <v>An overall red score means that significant challenges exist across the range of readiness criteria.
This service will appear toward the left on the readiness scale in the summary chart below.</v>
      </c>
      <c r="H1235" s="446"/>
      <c r="I1235" s="447"/>
      <c r="J1235" s="79"/>
    </row>
    <row r="1236" spans="1:10">
      <c r="A1236" s="79"/>
      <c r="B1236" s="35" t="s">
        <v>233</v>
      </c>
      <c r="C1236" s="35"/>
      <c r="D1236" s="35"/>
      <c r="E1236" s="550" t="str">
        <f>IF('4. Hide Calc RA'!C$54="","",IF(AND('4. Hide Calc RA'!C$54&gt;='7. Hide Graph Calc'!$J$24,'4. Hide Calc RA'!C$54&lt;='7. Hide Graph Calc'!$K$24),"Red",IF(AND('4. Hide Calc RA'!C$54&gt;'7. Hide Graph Calc'!$J$25,'4. Hide Calc RA'!C$54&lt;='7. Hide Graph Calc'!$K$25),"Yellow",IF(AND('4. Hide Calc RA'!C$54&gt;'7. Hide Graph Calc'!$J$26,'4. Hide Calc RA'!C$54&lt;='7. Hide Graph Calc'!$K$26),"Green"))))</f>
        <v>Red</v>
      </c>
      <c r="F1236" s="79"/>
      <c r="G1236" s="448"/>
      <c r="H1236" s="441"/>
      <c r="I1236" s="449"/>
      <c r="J1236" s="79"/>
    </row>
    <row r="1237" spans="1:10" ht="7.5" customHeight="1">
      <c r="A1237" s="79"/>
      <c r="B1237" s="27"/>
      <c r="C1237" s="27"/>
      <c r="D1237" s="27"/>
      <c r="E1237" s="33"/>
      <c r="F1237" s="79"/>
      <c r="G1237" s="448"/>
      <c r="H1237" s="441"/>
      <c r="I1237" s="449"/>
      <c r="J1237" s="79"/>
    </row>
    <row r="1238" spans="1:10">
      <c r="A1238" s="79"/>
      <c r="B1238" s="35" t="s">
        <v>234</v>
      </c>
      <c r="C1238" s="35"/>
      <c r="D1238" s="35"/>
      <c r="E1238" s="550" t="str">
        <f>IF('4. Hide Calc RA'!D$54="","",IF(AND('4. Hide Calc RA'!D$54&gt;='7. Hide Graph Calc'!$J$24,'4. Hide Calc RA'!D$54&lt;='7. Hide Graph Calc'!$K$24),"Red",IF(AND('4. Hide Calc RA'!D$54&gt;'7. Hide Graph Calc'!$J$25,'4. Hide Calc RA'!D$54&lt;='7. Hide Graph Calc'!$K$25),"Yellow",IF(AND('4. Hide Calc RA'!D$54&gt;'7. Hide Graph Calc'!$J$26,'4. Hide Calc RA'!D$54&lt;='7. Hide Graph Calc'!$K$26),"Green"))))</f>
        <v>Red</v>
      </c>
      <c r="F1238" s="79"/>
      <c r="G1238" s="448"/>
      <c r="H1238" s="441"/>
      <c r="I1238" s="449"/>
      <c r="J1238" s="79"/>
    </row>
    <row r="1239" spans="1:10" ht="7.5" customHeight="1">
      <c r="A1239" s="79"/>
      <c r="B1239" s="27"/>
      <c r="C1239" s="27"/>
      <c r="D1239" s="27"/>
      <c r="E1239" s="33"/>
      <c r="F1239" s="79"/>
      <c r="G1239" s="448"/>
      <c r="H1239" s="441"/>
      <c r="I1239" s="449"/>
      <c r="J1239" s="79"/>
    </row>
    <row r="1240" spans="1:10">
      <c r="A1240" s="79"/>
      <c r="B1240" s="35" t="s">
        <v>27</v>
      </c>
      <c r="C1240" s="27"/>
      <c r="D1240" s="27"/>
      <c r="E1240" s="635" t="str">
        <f>IF('4. Hide Calc RA'!E$54="","",IF(AND('4. Hide Calc RA'!E$54&gt;='7. Hide Graph Calc'!$J$24,'4. Hide Calc RA'!E$54&lt;='7. Hide Graph Calc'!$K$24),"Red",IF(AND('4. Hide Calc RA'!E$54&gt;'7. Hide Graph Calc'!$J$25,'4. Hide Calc RA'!E$54&lt;='7. Hide Graph Calc'!$K$25),"Yellow",IF(AND('4. Hide Calc RA'!E$54&gt;'7. Hide Graph Calc'!$J$26,'4. Hide Calc RA'!E$54&lt;='7. Hide Graph Calc'!$K$26),"Green"))))</f>
        <v>Red</v>
      </c>
      <c r="F1240" s="79"/>
      <c r="G1240" s="448"/>
      <c r="H1240" s="441"/>
      <c r="I1240" s="449"/>
      <c r="J1240" s="79"/>
    </row>
    <row r="1241" spans="1:10" ht="7.5" customHeight="1">
      <c r="A1241" s="79"/>
      <c r="B1241" s="27"/>
      <c r="C1241" s="27"/>
      <c r="D1241" s="27"/>
      <c r="E1241" s="33"/>
      <c r="F1241" s="79"/>
      <c r="G1241" s="448"/>
      <c r="H1241" s="441"/>
      <c r="I1241" s="449"/>
      <c r="J1241" s="79"/>
    </row>
    <row r="1242" spans="1:10">
      <c r="A1242" s="79"/>
      <c r="B1242" s="35" t="s">
        <v>235</v>
      </c>
      <c r="C1242" s="35"/>
      <c r="D1242" s="35"/>
      <c r="E1242" s="550" t="str">
        <f>IF('4. Hide Calc RA'!F$54="","",IF(AND('4. Hide Calc RA'!F$54&gt;='7. Hide Graph Calc'!$J$24,'4. Hide Calc RA'!F$54&lt;='7. Hide Graph Calc'!$K$24),"Red",IF(AND('4. Hide Calc RA'!F$54&gt;'7. Hide Graph Calc'!$J$25,'4. Hide Calc RA'!F$54&lt;='7. Hide Graph Calc'!$K$25),"Yellow",IF(AND('4. Hide Calc RA'!F$54&gt;'7. Hide Graph Calc'!$J$26,'4. Hide Calc RA'!F$54&lt;='7. Hide Graph Calc'!$K$26),"Green"))))</f>
        <v>Red</v>
      </c>
      <c r="F1242" s="79"/>
      <c r="G1242" s="448"/>
      <c r="H1242" s="441"/>
      <c r="I1242" s="449"/>
      <c r="J1242" s="79"/>
    </row>
    <row r="1243" spans="1:10" ht="7.5" customHeight="1">
      <c r="A1243" s="79"/>
      <c r="B1243" s="27"/>
      <c r="C1243" s="27"/>
      <c r="D1243" s="27"/>
      <c r="E1243" s="32"/>
      <c r="F1243" s="79"/>
      <c r="G1243" s="448"/>
      <c r="H1243" s="441"/>
      <c r="I1243" s="449"/>
      <c r="J1243" s="79"/>
    </row>
    <row r="1244" spans="1:10" s="79" customFormat="1">
      <c r="B1244" s="35" t="s">
        <v>236</v>
      </c>
      <c r="C1244" s="35"/>
      <c r="D1244" s="35"/>
      <c r="E1244" s="550" t="str">
        <f>IF('4. Hide Calc RA'!G$54="","",IF(AND('4. Hide Calc RA'!G$54&gt;='7. Hide Graph Calc'!$J$38,'4. Hide Calc RA'!G$54&lt;='7. Hide Graph Calc'!$K$38),"Red",IF(AND('4. Hide Calc RA'!G$54&gt;'7. Hide Graph Calc'!$J$39,'4. Hide Calc RA'!G$54&lt;='7. Hide Graph Calc'!$K$39),"Yellow",IF(AND('4. Hide Calc RA'!G$54&gt;'7. Hide Graph Calc'!$J$40,'4. Hide Calc RA'!G$54&lt;='7. Hide Graph Calc'!$K$40),"Green"))))</f>
        <v>Red</v>
      </c>
      <c r="G1244" s="448"/>
      <c r="H1244" s="441"/>
      <c r="I1244" s="449"/>
    </row>
    <row r="1245" spans="1:10" s="79" customFormat="1" ht="7.5" customHeight="1">
      <c r="B1245" s="27"/>
      <c r="C1245" s="27"/>
      <c r="D1245" s="27"/>
      <c r="E1245" s="32"/>
      <c r="G1245" s="448"/>
      <c r="H1245" s="441"/>
      <c r="I1245" s="449"/>
    </row>
    <row r="1246" spans="1:10" ht="18" customHeight="1">
      <c r="A1246" s="79"/>
      <c r="B1246" s="37" t="s">
        <v>173</v>
      </c>
      <c r="C1246" s="37"/>
      <c r="D1246" s="37"/>
      <c r="E1246" s="554" t="str">
        <f>IF('4. Hide Calc RA'!J$54="","",IF(AND('4. Hide Calc RA'!J$54&gt;='7. Hide Graph Calc'!$J$24,'4. Hide Calc RA'!J$54&lt;='7. Hide Graph Calc'!$K$24),"Red",IF(AND('4. Hide Calc RA'!J$54&gt;'7. Hide Graph Calc'!$J$25,'4. Hide Calc RA'!J$54&lt;='7. Hide Graph Calc'!$K$25),"Yellow",IF(AND('4. Hide Calc RA'!J$54&gt;'7. Hide Graph Calc'!$J$26,'4. Hide Calc RA'!J$54&lt;='7. Hide Graph Calc'!$K$26),"Green"))))</f>
        <v>Red</v>
      </c>
      <c r="F1246" s="19" t="s">
        <v>408</v>
      </c>
      <c r="G1246" s="450"/>
      <c r="H1246" s="451"/>
      <c r="I1246" s="452"/>
      <c r="J1246" s="79"/>
    </row>
    <row r="1247" spans="1:10">
      <c r="A1247" s="79"/>
      <c r="B1247" s="79"/>
      <c r="C1247" s="79"/>
      <c r="D1247" s="79"/>
      <c r="E1247" s="79"/>
      <c r="F1247" s="79"/>
      <c r="G1247" s="79"/>
      <c r="H1247" s="79"/>
      <c r="I1247" s="79"/>
      <c r="J1247" s="79"/>
    </row>
    <row r="1248" spans="1:10">
      <c r="A1248" s="79"/>
      <c r="B1248" s="79"/>
      <c r="C1248" s="79"/>
      <c r="D1248" s="79"/>
      <c r="E1248" s="79"/>
      <c r="F1248" s="79"/>
      <c r="G1248" s="79"/>
      <c r="H1248" s="79"/>
      <c r="I1248" s="79"/>
      <c r="J1248" s="79"/>
    </row>
    <row r="1249" spans="1:10" ht="18">
      <c r="A1249" s="79"/>
      <c r="B1249" s="31" t="s">
        <v>410</v>
      </c>
      <c r="C1249" s="79"/>
      <c r="D1249" s="79"/>
      <c r="E1249" s="79"/>
      <c r="F1249" s="79"/>
      <c r="G1249" s="79"/>
      <c r="H1249" s="79"/>
      <c r="I1249" s="79"/>
      <c r="J1249" s="79"/>
    </row>
    <row r="1250" spans="1:10">
      <c r="A1250" s="79"/>
      <c r="B1250" s="79"/>
      <c r="C1250" s="79"/>
      <c r="D1250" s="79"/>
      <c r="E1250" s="79"/>
      <c r="F1250" s="79"/>
      <c r="G1250" s="79"/>
      <c r="H1250" s="79"/>
      <c r="I1250" s="79"/>
      <c r="J1250" s="79"/>
    </row>
    <row r="1251" spans="1:10" ht="104.25" customHeight="1">
      <c r="A1251" s="79"/>
      <c r="B1251" s="381" t="s">
        <v>411</v>
      </c>
      <c r="C1251" s="381"/>
      <c r="D1251" s="381"/>
      <c r="E1251" s="381"/>
      <c r="F1251" s="381"/>
      <c r="G1251" s="381"/>
      <c r="H1251" s="381"/>
      <c r="I1251" s="381"/>
      <c r="J1251" s="381"/>
    </row>
    <row r="1252" spans="1:10">
      <c r="A1252" s="79"/>
      <c r="B1252" s="79"/>
      <c r="C1252" s="79"/>
      <c r="D1252" s="79"/>
      <c r="E1252" s="79"/>
      <c r="F1252" s="79"/>
      <c r="G1252" s="79"/>
      <c r="H1252" s="79"/>
      <c r="I1252" s="79"/>
      <c r="J1252" s="79"/>
    </row>
    <row r="1253" spans="1:10">
      <c r="A1253" s="79"/>
      <c r="B1253" s="79"/>
      <c r="C1253" s="79"/>
      <c r="D1253" s="79"/>
      <c r="E1253" s="79"/>
      <c r="F1253" s="79"/>
      <c r="G1253" s="79"/>
      <c r="H1253" s="79"/>
      <c r="I1253" s="79"/>
      <c r="J1253" s="79"/>
    </row>
    <row r="1254" spans="1:10">
      <c r="A1254" s="79"/>
      <c r="B1254" s="79"/>
      <c r="C1254" s="79"/>
      <c r="D1254" s="79"/>
      <c r="E1254" s="79"/>
      <c r="F1254" s="79"/>
      <c r="G1254" s="79"/>
      <c r="H1254" s="79"/>
      <c r="I1254" s="79"/>
      <c r="J1254" s="79"/>
    </row>
    <row r="1255" spans="1:10">
      <c r="A1255" s="79"/>
      <c r="B1255" s="79"/>
      <c r="C1255" s="79"/>
      <c r="D1255" s="79"/>
      <c r="E1255" s="79"/>
      <c r="F1255" s="79"/>
      <c r="G1255" s="79"/>
      <c r="H1255" s="79"/>
      <c r="I1255" s="79"/>
      <c r="J1255" s="79"/>
    </row>
    <row r="1256" spans="1:10">
      <c r="A1256" s="79"/>
      <c r="B1256" s="79"/>
      <c r="C1256" s="79"/>
      <c r="D1256" s="79"/>
      <c r="E1256" s="79"/>
      <c r="F1256" s="79"/>
      <c r="G1256" s="79"/>
      <c r="H1256" s="79"/>
      <c r="I1256" s="79"/>
      <c r="J1256" s="79"/>
    </row>
    <row r="1257" spans="1:10">
      <c r="A1257" s="79"/>
      <c r="B1257" s="79"/>
      <c r="C1257" s="79"/>
      <c r="D1257" s="79"/>
      <c r="E1257" s="79"/>
      <c r="F1257" s="79"/>
      <c r="G1257" s="79"/>
      <c r="H1257" s="79"/>
      <c r="I1257" s="79"/>
      <c r="J1257" s="79"/>
    </row>
    <row r="1258" spans="1:10">
      <c r="A1258" s="79"/>
      <c r="B1258" s="79"/>
      <c r="C1258" s="79"/>
      <c r="D1258" s="79"/>
      <c r="E1258" s="79"/>
      <c r="F1258" s="79"/>
      <c r="G1258" s="79"/>
      <c r="H1258" s="79"/>
      <c r="I1258" s="79"/>
      <c r="J1258" s="79"/>
    </row>
    <row r="1259" spans="1:10">
      <c r="A1259" s="79"/>
      <c r="B1259" s="79"/>
      <c r="C1259" s="79"/>
      <c r="D1259" s="79"/>
      <c r="E1259" s="79"/>
      <c r="F1259" s="79"/>
      <c r="G1259" s="79"/>
      <c r="H1259" s="79"/>
      <c r="I1259" s="79"/>
      <c r="J1259" s="79"/>
    </row>
    <row r="1260" spans="1:10">
      <c r="A1260" s="79"/>
      <c r="B1260" s="79"/>
      <c r="C1260" s="79"/>
      <c r="D1260" s="79"/>
      <c r="E1260" s="79"/>
      <c r="F1260" s="79"/>
      <c r="G1260" s="79"/>
      <c r="H1260" s="79"/>
      <c r="I1260" s="79"/>
      <c r="J1260" s="79"/>
    </row>
    <row r="1261" spans="1:10">
      <c r="A1261" s="79"/>
      <c r="B1261" s="79"/>
      <c r="C1261" s="79"/>
      <c r="D1261" s="79"/>
      <c r="E1261" s="79"/>
      <c r="F1261" s="79"/>
      <c r="G1261" s="79"/>
      <c r="H1261" s="79"/>
      <c r="I1261" s="79"/>
      <c r="J1261" s="79"/>
    </row>
    <row r="1262" spans="1:10">
      <c r="A1262" s="79"/>
      <c r="B1262" s="79"/>
      <c r="C1262" s="79"/>
      <c r="D1262" s="79"/>
      <c r="E1262" s="79"/>
      <c r="F1262" s="79"/>
      <c r="G1262" s="79"/>
      <c r="H1262" s="79"/>
      <c r="I1262" s="79"/>
      <c r="J1262" s="79"/>
    </row>
    <row r="1263" spans="1:10">
      <c r="A1263" s="79"/>
      <c r="B1263" s="79"/>
      <c r="C1263" s="79"/>
      <c r="D1263" s="79"/>
      <c r="E1263" s="79"/>
      <c r="F1263" s="79"/>
      <c r="G1263" s="79"/>
      <c r="H1263" s="79"/>
      <c r="I1263" s="79"/>
      <c r="J1263" s="79"/>
    </row>
    <row r="1264" spans="1:10">
      <c r="A1264" s="79"/>
      <c r="B1264" s="79"/>
      <c r="C1264" s="79"/>
      <c r="D1264" s="79"/>
      <c r="E1264" s="79"/>
      <c r="F1264" s="79"/>
      <c r="G1264" s="79"/>
      <c r="H1264" s="79"/>
      <c r="I1264" s="79"/>
      <c r="J1264" s="79"/>
    </row>
    <row r="1265" spans="1:10">
      <c r="A1265" s="79"/>
      <c r="B1265" s="79"/>
      <c r="C1265" s="79"/>
      <c r="D1265" s="79"/>
      <c r="E1265" s="79"/>
      <c r="F1265" s="79"/>
      <c r="G1265" s="79"/>
      <c r="H1265" s="79"/>
      <c r="I1265" s="79"/>
      <c r="J1265" s="79"/>
    </row>
    <row r="1266" spans="1:10">
      <c r="A1266" s="79"/>
      <c r="B1266" s="79"/>
      <c r="C1266" s="79"/>
      <c r="D1266" s="79"/>
      <c r="E1266" s="79"/>
      <c r="F1266" s="79"/>
      <c r="G1266" s="79"/>
      <c r="H1266" s="79"/>
      <c r="I1266" s="79"/>
      <c r="J1266" s="79"/>
    </row>
    <row r="1267" spans="1:10">
      <c r="A1267" s="79"/>
      <c r="B1267" s="79"/>
      <c r="C1267" s="79"/>
      <c r="D1267" s="79"/>
      <c r="E1267" s="79"/>
      <c r="F1267" s="79"/>
      <c r="G1267" s="79"/>
      <c r="H1267" s="79"/>
      <c r="I1267" s="79"/>
      <c r="J1267" s="79"/>
    </row>
    <row r="1268" spans="1:10">
      <c r="A1268" s="79"/>
      <c r="B1268" s="79"/>
      <c r="C1268" s="79"/>
      <c r="D1268" s="79"/>
      <c r="E1268" s="79"/>
      <c r="F1268" s="79"/>
      <c r="G1268" s="79"/>
      <c r="H1268" s="79"/>
      <c r="I1268" s="79"/>
      <c r="J1268" s="79"/>
    </row>
    <row r="1269" spans="1:10">
      <c r="A1269" s="79"/>
      <c r="B1269" s="79"/>
      <c r="C1269" s="79"/>
      <c r="D1269" s="79"/>
      <c r="E1269" s="79"/>
      <c r="F1269" s="79"/>
      <c r="G1269" s="79"/>
      <c r="H1269" s="79"/>
      <c r="I1269" s="79"/>
      <c r="J1269" s="79"/>
    </row>
    <row r="1270" spans="1:10">
      <c r="A1270" s="79"/>
      <c r="B1270" s="79"/>
      <c r="C1270" s="79"/>
      <c r="D1270" s="79"/>
      <c r="E1270" s="79"/>
      <c r="F1270" s="79"/>
      <c r="G1270" s="79"/>
      <c r="H1270" s="79"/>
      <c r="I1270" s="79"/>
      <c r="J1270" s="79"/>
    </row>
    <row r="1271" spans="1:10">
      <c r="A1271" s="79"/>
      <c r="B1271" s="79"/>
      <c r="C1271" s="79"/>
      <c r="D1271" s="79"/>
      <c r="E1271" s="79"/>
      <c r="F1271" s="79"/>
      <c r="G1271" s="79"/>
      <c r="H1271" s="79"/>
      <c r="I1271" s="79"/>
      <c r="J1271" s="79"/>
    </row>
    <row r="1272" spans="1:10">
      <c r="A1272" s="79"/>
      <c r="B1272" s="79"/>
      <c r="C1272" s="79"/>
      <c r="D1272" s="79"/>
      <c r="E1272" s="79"/>
      <c r="F1272" s="79"/>
      <c r="G1272" s="79"/>
      <c r="H1272" s="79"/>
      <c r="I1272" s="79"/>
      <c r="J1272" s="79"/>
    </row>
    <row r="1273" spans="1:10">
      <c r="A1273" s="79"/>
      <c r="B1273" s="79"/>
      <c r="C1273" s="79"/>
      <c r="D1273" s="79"/>
      <c r="E1273" s="79"/>
      <c r="F1273" s="79"/>
      <c r="G1273" s="79"/>
      <c r="H1273" s="79"/>
      <c r="I1273" s="79"/>
      <c r="J1273" s="79"/>
    </row>
    <row r="1274" spans="1:10">
      <c r="A1274" s="79"/>
      <c r="B1274" s="79"/>
      <c r="C1274" s="79"/>
      <c r="D1274" s="79"/>
      <c r="E1274" s="79"/>
      <c r="F1274" s="79"/>
      <c r="G1274" s="79"/>
      <c r="H1274" s="79"/>
      <c r="I1274" s="79"/>
      <c r="J1274" s="79"/>
    </row>
    <row r="1275" spans="1:10">
      <c r="A1275" s="79"/>
      <c r="B1275" s="79"/>
      <c r="C1275" s="79"/>
      <c r="D1275" s="79"/>
      <c r="E1275" s="79"/>
      <c r="F1275" s="79"/>
      <c r="G1275" s="79"/>
      <c r="H1275" s="79"/>
      <c r="I1275" s="79"/>
      <c r="J1275" s="79"/>
    </row>
    <row r="1276" spans="1:10">
      <c r="A1276" s="79"/>
      <c r="B1276" s="79"/>
      <c r="C1276" s="79"/>
      <c r="D1276" s="79"/>
      <c r="E1276" s="79"/>
      <c r="F1276" s="79"/>
      <c r="G1276" s="79"/>
      <c r="H1276" s="79"/>
      <c r="I1276" s="79"/>
      <c r="J1276" s="79"/>
    </row>
    <row r="1277" spans="1:10">
      <c r="A1277" s="79"/>
      <c r="B1277" s="79"/>
      <c r="C1277" s="79"/>
      <c r="D1277" s="79"/>
      <c r="E1277" s="79"/>
      <c r="F1277" s="79"/>
      <c r="G1277" s="79"/>
      <c r="H1277" s="79"/>
      <c r="I1277" s="79"/>
      <c r="J1277" s="79"/>
    </row>
    <row r="1278" spans="1:10">
      <c r="A1278" s="79"/>
      <c r="B1278" s="79"/>
      <c r="C1278" s="79"/>
      <c r="D1278" s="79"/>
      <c r="E1278" s="79"/>
      <c r="F1278" s="79"/>
      <c r="G1278" s="79"/>
      <c r="H1278" s="79"/>
      <c r="I1278" s="79"/>
      <c r="J1278" s="79"/>
    </row>
    <row r="1279" spans="1:10">
      <c r="A1279" s="79"/>
      <c r="B1279" s="79"/>
      <c r="C1279" s="79"/>
      <c r="D1279" s="79"/>
      <c r="E1279" s="79"/>
      <c r="F1279" s="79"/>
      <c r="G1279" s="79"/>
      <c r="H1279" s="79"/>
      <c r="I1279" s="79"/>
      <c r="J1279" s="79"/>
    </row>
    <row r="1280" spans="1:10">
      <c r="A1280" s="79"/>
      <c r="B1280" s="79"/>
      <c r="C1280" s="79"/>
      <c r="D1280" s="79"/>
      <c r="E1280" s="79"/>
      <c r="F1280" s="79"/>
      <c r="G1280" s="79"/>
      <c r="H1280" s="79"/>
      <c r="I1280" s="79"/>
      <c r="J1280" s="79"/>
    </row>
    <row r="1281" spans="1:10">
      <c r="A1281" s="79"/>
      <c r="B1281" s="79"/>
      <c r="C1281" s="79"/>
      <c r="D1281" s="79"/>
      <c r="E1281" s="79"/>
      <c r="F1281" s="79"/>
      <c r="G1281" s="79"/>
      <c r="H1281" s="79"/>
      <c r="I1281" s="79"/>
      <c r="J1281" s="79"/>
    </row>
    <row r="1282" spans="1:10">
      <c r="A1282" s="79"/>
      <c r="B1282" s="79"/>
      <c r="C1282" s="79"/>
      <c r="D1282" s="79"/>
      <c r="E1282" s="79"/>
      <c r="F1282" s="79"/>
      <c r="G1282" s="79"/>
      <c r="H1282" s="79"/>
      <c r="I1282" s="79"/>
      <c r="J1282" s="79"/>
    </row>
    <row r="1283" spans="1:10">
      <c r="A1283" s="79"/>
      <c r="B1283" s="79"/>
      <c r="C1283" s="79"/>
      <c r="D1283" s="79"/>
      <c r="E1283" s="79"/>
      <c r="F1283" s="79"/>
      <c r="G1283" s="79"/>
      <c r="H1283" s="79"/>
      <c r="I1283" s="79"/>
      <c r="J1283" s="79"/>
    </row>
    <row r="1284" spans="1:10">
      <c r="A1284" s="79"/>
      <c r="B1284" s="79"/>
      <c r="C1284" s="79"/>
      <c r="D1284" s="79"/>
      <c r="E1284" s="79"/>
      <c r="F1284" s="79"/>
      <c r="G1284" s="79"/>
      <c r="H1284" s="79"/>
      <c r="I1284" s="79"/>
      <c r="J1284" s="79"/>
    </row>
    <row r="1285" spans="1:10">
      <c r="A1285" s="79"/>
      <c r="B1285" s="79"/>
      <c r="C1285" s="79"/>
      <c r="D1285" s="79"/>
      <c r="E1285" s="79"/>
      <c r="F1285" s="79"/>
      <c r="G1285" s="79"/>
      <c r="H1285" s="79"/>
      <c r="I1285" s="79"/>
      <c r="J1285" s="79"/>
    </row>
    <row r="1286" spans="1:10">
      <c r="A1286" s="79"/>
      <c r="B1286" s="79"/>
      <c r="C1286" s="79"/>
      <c r="D1286" s="79"/>
      <c r="E1286" s="79"/>
      <c r="F1286" s="79"/>
      <c r="G1286" s="79"/>
      <c r="H1286" s="79"/>
      <c r="I1286" s="79"/>
      <c r="J1286" s="79"/>
    </row>
    <row r="1287" spans="1:10">
      <c r="A1287" s="79"/>
      <c r="B1287" s="79"/>
      <c r="C1287" s="79"/>
      <c r="D1287" s="79"/>
      <c r="E1287" s="79"/>
      <c r="F1287" s="79"/>
      <c r="G1287" s="79"/>
      <c r="H1287" s="79"/>
      <c r="I1287" s="79"/>
      <c r="J1287" s="79"/>
    </row>
    <row r="1288" spans="1:10">
      <c r="A1288" s="79"/>
      <c r="B1288" s="79"/>
      <c r="C1288" s="79"/>
      <c r="D1288" s="79"/>
      <c r="E1288" s="79"/>
      <c r="F1288" s="79"/>
      <c r="G1288" s="79"/>
      <c r="H1288" s="79"/>
      <c r="I1288" s="79"/>
      <c r="J1288" s="79"/>
    </row>
    <row r="1289" spans="1:10">
      <c r="A1289" s="79"/>
      <c r="B1289" s="79"/>
      <c r="C1289" s="79"/>
      <c r="D1289" s="79"/>
      <c r="E1289" s="79"/>
      <c r="F1289" s="79"/>
      <c r="G1289" s="79"/>
      <c r="H1289" s="79"/>
      <c r="I1289" s="79"/>
      <c r="J1289" s="79"/>
    </row>
    <row r="1290" spans="1:10">
      <c r="A1290" s="79"/>
      <c r="B1290" s="79"/>
      <c r="C1290" s="79"/>
      <c r="D1290" s="79"/>
      <c r="E1290" s="79"/>
      <c r="F1290" s="79"/>
      <c r="G1290" s="79"/>
      <c r="H1290" s="79"/>
      <c r="I1290" s="79"/>
      <c r="J1290" s="79"/>
    </row>
    <row r="1291" spans="1:10">
      <c r="A1291" s="79"/>
      <c r="B1291" s="79"/>
      <c r="C1291" s="79"/>
      <c r="D1291" s="79"/>
      <c r="E1291" s="79"/>
      <c r="F1291" s="79"/>
      <c r="G1291" s="79"/>
      <c r="H1291" s="79"/>
      <c r="I1291" s="79"/>
      <c r="J1291" s="79"/>
    </row>
    <row r="1292" spans="1:10">
      <c r="A1292" s="79"/>
      <c r="B1292" s="79"/>
      <c r="C1292" s="79"/>
      <c r="D1292" s="79"/>
      <c r="E1292" s="79"/>
      <c r="F1292" s="79"/>
      <c r="G1292" s="79"/>
      <c r="H1292" s="79"/>
      <c r="I1292" s="79"/>
      <c r="J1292" s="79"/>
    </row>
    <row r="1293" spans="1:10">
      <c r="A1293" s="79"/>
      <c r="B1293" s="79"/>
      <c r="C1293" s="79"/>
      <c r="D1293" s="79"/>
      <c r="E1293" s="79"/>
      <c r="F1293" s="79"/>
      <c r="G1293" s="79"/>
      <c r="H1293" s="79"/>
      <c r="I1293" s="79"/>
      <c r="J1293" s="79"/>
    </row>
    <row r="1294" spans="1:10">
      <c r="A1294" s="79"/>
      <c r="B1294" s="79"/>
      <c r="C1294" s="79"/>
      <c r="D1294" s="79"/>
      <c r="E1294" s="79"/>
      <c r="F1294" s="79"/>
      <c r="G1294" s="79"/>
      <c r="H1294" s="79"/>
      <c r="I1294" s="79"/>
      <c r="J1294" s="79"/>
    </row>
    <row r="1295" spans="1:10">
      <c r="A1295" s="79"/>
      <c r="B1295" s="79"/>
      <c r="C1295" s="79"/>
      <c r="D1295" s="79"/>
      <c r="E1295" s="79"/>
      <c r="F1295" s="79"/>
      <c r="G1295" s="79"/>
      <c r="H1295" s="79"/>
      <c r="I1295" s="79"/>
      <c r="J1295" s="79"/>
    </row>
    <row r="1296" spans="1:10">
      <c r="A1296" s="79"/>
      <c r="B1296" s="79"/>
      <c r="C1296" s="79"/>
      <c r="D1296" s="79"/>
      <c r="E1296" s="79"/>
      <c r="F1296" s="79"/>
      <c r="G1296" s="79"/>
      <c r="H1296" s="79"/>
      <c r="I1296" s="79"/>
      <c r="J1296" s="79"/>
    </row>
    <row r="1297" spans="1:10">
      <c r="A1297" s="79"/>
      <c r="B1297" s="79"/>
      <c r="C1297" s="79"/>
      <c r="D1297" s="79"/>
      <c r="E1297" s="79"/>
      <c r="F1297" s="79"/>
      <c r="G1297" s="79"/>
      <c r="H1297" s="79"/>
      <c r="I1297" s="79"/>
      <c r="J1297" s="79"/>
    </row>
    <row r="1298" spans="1:10">
      <c r="A1298" s="79"/>
      <c r="B1298" s="79"/>
      <c r="C1298" s="79"/>
      <c r="D1298" s="79"/>
      <c r="E1298" s="79"/>
      <c r="F1298" s="79"/>
      <c r="G1298" s="79"/>
      <c r="H1298" s="79"/>
      <c r="I1298" s="79"/>
      <c r="J1298" s="79"/>
    </row>
    <row r="1299" spans="1:10">
      <c r="A1299" s="79"/>
      <c r="B1299" s="79"/>
      <c r="C1299" s="79"/>
      <c r="D1299" s="79"/>
      <c r="E1299" s="79"/>
      <c r="F1299" s="79"/>
      <c r="G1299" s="79"/>
      <c r="H1299" s="79"/>
      <c r="I1299" s="79"/>
      <c r="J1299" s="79"/>
    </row>
    <row r="1300" spans="1:10">
      <c r="A1300" s="79"/>
      <c r="B1300" s="79"/>
      <c r="C1300" s="79"/>
      <c r="D1300" s="79"/>
      <c r="E1300" s="79"/>
      <c r="F1300" s="79"/>
      <c r="G1300" s="79"/>
      <c r="H1300" s="79"/>
      <c r="I1300" s="79"/>
      <c r="J1300" s="79"/>
    </row>
    <row r="1301" spans="1:10">
      <c r="A1301" s="79"/>
      <c r="B1301" s="79"/>
      <c r="C1301" s="79"/>
      <c r="D1301" s="79"/>
      <c r="E1301" s="79"/>
      <c r="F1301" s="79"/>
      <c r="G1301" s="79"/>
      <c r="H1301" s="79"/>
      <c r="I1301" s="79"/>
      <c r="J1301" s="79"/>
    </row>
    <row r="1302" spans="1:10">
      <c r="A1302" s="79"/>
      <c r="B1302" s="79"/>
      <c r="C1302" s="79"/>
      <c r="D1302" s="79"/>
      <c r="E1302" s="79"/>
      <c r="F1302" s="79"/>
      <c r="G1302" s="79"/>
      <c r="H1302" s="79"/>
      <c r="I1302" s="79"/>
      <c r="J1302" s="79"/>
    </row>
    <row r="1303" spans="1:10" ht="21.75" customHeight="1">
      <c r="A1303" s="79"/>
      <c r="B1303" s="632" t="s">
        <v>246</v>
      </c>
      <c r="C1303" s="633"/>
      <c r="D1303" s="633"/>
      <c r="E1303" s="633"/>
      <c r="F1303" s="633"/>
      <c r="G1303" s="633"/>
      <c r="H1303" s="633"/>
      <c r="I1303" s="633"/>
      <c r="J1303" s="554" t="str">
        <f>'6. Module 1 Readiness'!R23</f>
        <v>Red</v>
      </c>
    </row>
    <row r="1304" spans="1:10">
      <c r="A1304" s="79"/>
      <c r="B1304" s="42" t="s">
        <v>43</v>
      </c>
      <c r="C1304" s="39"/>
      <c r="D1304" s="39"/>
      <c r="E1304" s="39"/>
      <c r="F1304" s="39"/>
      <c r="G1304" s="39"/>
      <c r="H1304" s="39"/>
      <c r="I1304" s="39"/>
      <c r="J1304" s="40"/>
    </row>
    <row r="1305" spans="1:10" ht="84.75" customHeight="1">
      <c r="A1305" s="79"/>
      <c r="B1305" s="435" t="str">
        <f>Sheet2!B246</f>
        <v xml:space="preserve">Core mission-critical services are your last candidates for external cloud and internal virtualization. With data criticality high, it is likely that the security, availability, and performance requirements of the business are beyond what can be expected from the cloud. However, "cloud no" does not mean "cloud never." Some interim steps and actions are covered in the recommendations. </v>
      </c>
      <c r="C1305" s="394"/>
      <c r="D1305" s="394"/>
      <c r="E1305" s="394"/>
      <c r="F1305" s="394"/>
      <c r="G1305" s="394"/>
      <c r="H1305" s="394"/>
      <c r="I1305" s="394"/>
      <c r="J1305" s="436"/>
    </row>
    <row r="1306" spans="1:10">
      <c r="A1306" s="79"/>
      <c r="B1306" s="42" t="s">
        <v>44</v>
      </c>
      <c r="C1306" s="39"/>
      <c r="D1306" s="39"/>
      <c r="E1306" s="39"/>
      <c r="F1306" s="39"/>
      <c r="G1306" s="39"/>
      <c r="H1306" s="39"/>
      <c r="I1306" s="39"/>
      <c r="J1306" s="40"/>
    </row>
    <row r="1307" spans="1:10" ht="192.75" customHeight="1">
      <c r="A1307" s="79"/>
      <c r="B1307" s="437" t="str">
        <f>Sheet2!D246</f>
        <v>• Make sure that this is truly a gold-level service. Many services are important to the enterprise but not core critical. Email, for example, may be very critically important to many but an email outage or lost data would not be catastrophic to production. If the service is really important but not core critical, select moderate criticality. 
• Look to internal cloud first for these workloads but only after all other workloads have been dealt with. Also complete the following: 
     o Careful cost analysis for feasibility of platform change. If the workload is on a proprietary system, it is not a foregone conclusion that it will be cheaper to move it to even an internally managed cloud. 
     o Performance/availability analysis and gold-level provisioning. Even within an internal cloud, these workloads likely will require special capacity (and not just be put into a general resource pool). 
• Look at all the dependencies of the service and explore the possibility of isolating the truly critical elements in a hybrid approach. For example, a critical database may be housed and maintained using traditional means but the other elements of the web application that queries the data are moved to the cloud. Integration/communication becomes a major issue for a hybrid approach.</v>
      </c>
      <c r="C1307" s="438"/>
      <c r="D1307" s="438"/>
      <c r="E1307" s="438"/>
      <c r="F1307" s="438"/>
      <c r="G1307" s="438"/>
      <c r="H1307" s="438"/>
      <c r="I1307" s="438"/>
      <c r="J1307" s="439"/>
    </row>
    <row r="1308" spans="1:10">
      <c r="A1308" s="79"/>
      <c r="B1308" s="27"/>
      <c r="C1308" s="27"/>
      <c r="D1308" s="27"/>
      <c r="E1308" s="27"/>
      <c r="F1308" s="27"/>
      <c r="G1308" s="27"/>
      <c r="H1308" s="27"/>
      <c r="I1308" s="27"/>
      <c r="J1308" s="27"/>
    </row>
    <row r="1309" spans="1:10" ht="21.75" customHeight="1">
      <c r="A1309" s="79"/>
      <c r="B1309" s="632" t="s">
        <v>233</v>
      </c>
      <c r="C1309" s="633"/>
      <c r="D1309" s="633"/>
      <c r="E1309" s="633"/>
      <c r="F1309" s="633"/>
      <c r="G1309" s="633"/>
      <c r="H1309" s="633"/>
      <c r="I1309" s="633"/>
      <c r="J1309" s="550" t="str">
        <f>E1236</f>
        <v>Red</v>
      </c>
    </row>
    <row r="1310" spans="1:10">
      <c r="A1310" s="79"/>
      <c r="B1310" s="54"/>
      <c r="C1310" s="35"/>
      <c r="D1310" s="35"/>
      <c r="E1310" s="55"/>
      <c r="F1310" s="39"/>
      <c r="G1310" s="39"/>
      <c r="H1310" s="39"/>
      <c r="I1310" s="39"/>
      <c r="J1310" s="40"/>
    </row>
    <row r="1311" spans="1:10" ht="15.75" customHeight="1">
      <c r="A1311" s="79"/>
      <c r="B1311" s="550" t="str">
        <f>'6. Module 1 Readiness'!R26</f>
        <v>Yellow</v>
      </c>
      <c r="C1311" s="41" t="s">
        <v>412</v>
      </c>
      <c r="D1311" s="39"/>
      <c r="E1311" s="39"/>
      <c r="F1311" s="39"/>
      <c r="G1311" s="39"/>
      <c r="H1311" s="39"/>
      <c r="I1311" s="39"/>
      <c r="J1311" s="40"/>
    </row>
    <row r="1312" spans="1:10">
      <c r="A1312" s="79"/>
      <c r="B1312" s="42" t="s">
        <v>43</v>
      </c>
      <c r="C1312" s="39"/>
      <c r="D1312" s="39"/>
      <c r="E1312" s="39"/>
      <c r="F1312" s="39"/>
      <c r="G1312" s="39"/>
      <c r="H1312" s="39"/>
      <c r="I1312" s="39"/>
      <c r="J1312" s="40"/>
    </row>
    <row r="1313" spans="1:10" ht="42" customHeight="1">
      <c r="A1313" s="79"/>
      <c r="B1313" s="435" t="str">
        <f>Sheet2!B253</f>
        <v xml:space="preserve">When it comes to critical systems, the current process maturity for security management is an important starting point for discussion/negotiation with cloud service providers.  </v>
      </c>
      <c r="C1313" s="394"/>
      <c r="D1313" s="394"/>
      <c r="E1313" s="394"/>
      <c r="F1313" s="394"/>
      <c r="G1313" s="394"/>
      <c r="H1313" s="394"/>
      <c r="I1313" s="394"/>
      <c r="J1313" s="436"/>
    </row>
    <row r="1314" spans="1:10">
      <c r="A1314" s="79"/>
      <c r="B1314" s="42" t="s">
        <v>44</v>
      </c>
      <c r="C1314" s="39"/>
      <c r="D1314" s="39"/>
      <c r="E1314" s="39"/>
      <c r="F1314" s="39"/>
      <c r="G1314" s="39"/>
      <c r="H1314" s="39"/>
      <c r="I1314" s="39"/>
      <c r="J1314" s="40"/>
    </row>
    <row r="1315" spans="1:10" ht="98.25" customHeight="1">
      <c r="A1315" s="79"/>
      <c r="B1315" s="435" t="str">
        <f>Sheet2!D253</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C1315" s="394"/>
      <c r="D1315" s="394"/>
      <c r="E1315" s="394"/>
      <c r="F1315" s="394"/>
      <c r="G1315" s="394"/>
      <c r="H1315" s="394"/>
      <c r="I1315" s="394"/>
      <c r="J1315" s="436"/>
    </row>
    <row r="1316" spans="1:10">
      <c r="A1316" s="79"/>
      <c r="B1316" s="38"/>
      <c r="C1316" s="39"/>
      <c r="D1316" s="39"/>
      <c r="E1316" s="39"/>
      <c r="F1316" s="39"/>
      <c r="G1316" s="39"/>
      <c r="H1316" s="39"/>
      <c r="I1316" s="39"/>
      <c r="J1316" s="40"/>
    </row>
    <row r="1317" spans="1:10" ht="15.75" customHeight="1">
      <c r="A1317" s="79"/>
      <c r="B1317" s="550" t="str">
        <f>'6. Module 1 Readiness'!R27</f>
        <v>Red</v>
      </c>
      <c r="C1317" s="41" t="s">
        <v>413</v>
      </c>
      <c r="D1317" s="39"/>
      <c r="E1317" s="39"/>
      <c r="F1317" s="39"/>
      <c r="G1317" s="39"/>
      <c r="H1317" s="39"/>
      <c r="I1317" s="39"/>
      <c r="J1317" s="40"/>
    </row>
    <row r="1318" spans="1:10">
      <c r="A1318" s="79"/>
      <c r="B1318" s="42" t="s">
        <v>43</v>
      </c>
      <c r="C1318" s="39"/>
      <c r="D1318" s="39"/>
      <c r="E1318" s="39"/>
      <c r="F1318" s="39"/>
      <c r="G1318" s="39"/>
      <c r="H1318" s="39"/>
      <c r="I1318" s="39"/>
      <c r="J1318" s="40"/>
    </row>
    <row r="1319" spans="1:10" ht="33" customHeight="1">
      <c r="A1319" s="79"/>
      <c r="B1319" s="435" t="str">
        <f>Sheet2!B254</f>
        <v xml:space="preserve">If the system and data are subject to specific legal and regulatory compliance, even if they are not highly critical, this will push up the requirements for a CSP and likely the cost of the solution.   </v>
      </c>
      <c r="C1319" s="394"/>
      <c r="D1319" s="394"/>
      <c r="E1319" s="394"/>
      <c r="F1319" s="394"/>
      <c r="G1319" s="394"/>
      <c r="H1319" s="394"/>
      <c r="I1319" s="394"/>
      <c r="J1319" s="436"/>
    </row>
    <row r="1320" spans="1:10">
      <c r="A1320" s="79"/>
      <c r="B1320" s="42" t="s">
        <v>44</v>
      </c>
      <c r="C1320" s="39"/>
      <c r="D1320" s="39"/>
      <c r="E1320" s="39"/>
      <c r="F1320" s="39"/>
      <c r="G1320" s="39"/>
      <c r="H1320" s="39"/>
      <c r="I1320" s="39"/>
      <c r="J1320" s="40"/>
    </row>
    <row r="1321" spans="1:10" ht="54" customHeight="1">
      <c r="A1321" s="79"/>
      <c r="B1321" s="435" t="str">
        <f>Sheet2!D254</f>
        <v xml:space="preserve">• Require potential CSP partners to demonstrate how they achieve, document, and attest to compliance with the regulation that you must comply (examples: HIPAA, CJIS, PCI). </v>
      </c>
      <c r="C1321" s="394"/>
      <c r="D1321" s="394"/>
      <c r="E1321" s="394"/>
      <c r="F1321" s="394"/>
      <c r="G1321" s="394"/>
      <c r="H1321" s="394"/>
      <c r="I1321" s="394"/>
      <c r="J1321" s="436"/>
    </row>
    <row r="1322" spans="1:10">
      <c r="A1322" s="79"/>
      <c r="B1322" s="38"/>
      <c r="C1322" s="39"/>
      <c r="D1322" s="39"/>
      <c r="E1322" s="39"/>
      <c r="F1322" s="39"/>
      <c r="G1322" s="39"/>
      <c r="H1322" s="39"/>
      <c r="I1322" s="39"/>
      <c r="J1322" s="40"/>
    </row>
    <row r="1323" spans="1:10" ht="15">
      <c r="A1323" s="79"/>
      <c r="B1323" s="550" t="str">
        <f>'6. Module 1 Readiness'!R28</f>
        <v>Red</v>
      </c>
      <c r="C1323" s="41" t="s">
        <v>414</v>
      </c>
      <c r="D1323" s="39"/>
      <c r="E1323" s="39"/>
      <c r="F1323" s="39"/>
      <c r="G1323" s="39"/>
      <c r="H1323" s="39"/>
      <c r="I1323" s="39"/>
      <c r="J1323" s="40"/>
    </row>
    <row r="1324" spans="1:10">
      <c r="A1324" s="79"/>
      <c r="B1324" s="42" t="s">
        <v>43</v>
      </c>
      <c r="C1324" s="39"/>
      <c r="D1324" s="39"/>
      <c r="E1324" s="39"/>
      <c r="F1324" s="39"/>
      <c r="G1324" s="39"/>
      <c r="H1324" s="39"/>
      <c r="I1324" s="39"/>
      <c r="J1324" s="40"/>
    </row>
    <row r="1325" spans="1:10" ht="42.75" customHeight="1">
      <c r="A1325" s="79"/>
      <c r="B1325" s="435" t="str">
        <f>Sheet2!B255</f>
        <v xml:space="preserve">Access management is key to both security and service management for the end user. If privilege-based access is a requirement for the service, you will need to integrate cloud access with your authentication system.  </v>
      </c>
      <c r="C1325" s="394"/>
      <c r="D1325" s="394"/>
      <c r="E1325" s="394"/>
      <c r="F1325" s="394"/>
      <c r="G1325" s="394"/>
      <c r="H1325" s="394"/>
      <c r="I1325" s="394"/>
      <c r="J1325" s="436"/>
    </row>
    <row r="1326" spans="1:10">
      <c r="A1326" s="79"/>
      <c r="B1326" s="42" t="s">
        <v>44</v>
      </c>
      <c r="C1326" s="39"/>
      <c r="D1326" s="39"/>
      <c r="E1326" s="39"/>
      <c r="F1326" s="39"/>
      <c r="G1326" s="39"/>
      <c r="H1326" s="39"/>
      <c r="I1326" s="39"/>
      <c r="J1326" s="40"/>
    </row>
    <row r="1327" spans="1:10" ht="99.75" customHeight="1">
      <c r="A1327" s="79"/>
      <c r="B1327" s="435" t="str">
        <f>Sheet2!D255</f>
        <v xml:space="preserve">• Do not proceed until the costs of multiple access regimes (in security risk and service) has been accurately assessed. 
• Review how cloud services provide access granularity and authentication. Is this good enough for the service being considered?  </v>
      </c>
      <c r="C1327" s="394"/>
      <c r="D1327" s="394"/>
      <c r="E1327" s="394"/>
      <c r="F1327" s="394"/>
      <c r="G1327" s="394"/>
      <c r="H1327" s="394"/>
      <c r="I1327" s="394"/>
      <c r="J1327" s="436"/>
    </row>
    <row r="1328" spans="1:10">
      <c r="A1328" s="79"/>
      <c r="B1328" s="38"/>
      <c r="C1328" s="39"/>
      <c r="D1328" s="39"/>
      <c r="E1328" s="39"/>
      <c r="F1328" s="39"/>
      <c r="G1328" s="39"/>
      <c r="H1328" s="39"/>
      <c r="I1328" s="39"/>
      <c r="J1328" s="40"/>
    </row>
    <row r="1329" spans="1:10" ht="15">
      <c r="A1329" s="79"/>
      <c r="B1329" s="550" t="str">
        <f>'6. Module 1 Readiness'!R29</f>
        <v>Red</v>
      </c>
      <c r="C1329" s="41" t="s">
        <v>415</v>
      </c>
      <c r="D1329" s="39"/>
      <c r="E1329" s="39"/>
      <c r="F1329" s="39"/>
      <c r="G1329" s="39"/>
      <c r="H1329" s="39"/>
      <c r="I1329" s="39"/>
      <c r="J1329" s="40"/>
    </row>
    <row r="1330" spans="1:10">
      <c r="A1330" s="79"/>
      <c r="B1330" s="42" t="s">
        <v>43</v>
      </c>
      <c r="C1330" s="39"/>
      <c r="D1330" s="39"/>
      <c r="E1330" s="39"/>
      <c r="F1330" s="39"/>
      <c r="G1330" s="39"/>
      <c r="H1330" s="39"/>
      <c r="I1330" s="39"/>
      <c r="J1330" s="40"/>
    </row>
    <row r="1331" spans="1:10" ht="46.5" customHeight="1">
      <c r="A1331" s="79"/>
      <c r="B1331" s="435" t="str">
        <f>Sheet2!B256</f>
        <v xml:space="preserve">Data location and encryption may be stringently spelled out by compliance requirements. Even those not under legal compliance strictures will likely want assurances around the encryption of data both in transit and at rest.    </v>
      </c>
      <c r="C1331" s="394"/>
      <c r="D1331" s="394"/>
      <c r="E1331" s="394"/>
      <c r="F1331" s="394"/>
      <c r="G1331" s="394"/>
      <c r="H1331" s="394"/>
      <c r="I1331" s="394"/>
      <c r="J1331" s="436"/>
    </row>
    <row r="1332" spans="1:10">
      <c r="A1332" s="79"/>
      <c r="B1332" s="42" t="s">
        <v>44</v>
      </c>
      <c r="C1332" s="39"/>
      <c r="D1332" s="39"/>
      <c r="E1332" s="39"/>
      <c r="F1332" s="39"/>
      <c r="G1332" s="39"/>
      <c r="H1332" s="39"/>
      <c r="I1332" s="39"/>
      <c r="J1332" s="40"/>
    </row>
    <row r="1333" spans="1:10" ht="54.75" customHeight="1">
      <c r="A1333" s="79"/>
      <c r="B1333" s="435" t="str">
        <f>Sheet2!D256</f>
        <v xml:space="preserve">• If encryption is not required for data to meet compliance, review whether it is needed to meet the CIA requirements of the service. 
• Look for at rest encryption requirements for sensitive data. This is particularly important for cloud storage such as a cloud-based archive. </v>
      </c>
      <c r="C1333" s="394"/>
      <c r="D1333" s="394"/>
      <c r="E1333" s="394"/>
      <c r="F1333" s="394"/>
      <c r="G1333" s="394"/>
      <c r="H1333" s="394"/>
      <c r="I1333" s="394"/>
      <c r="J1333" s="436"/>
    </row>
    <row r="1334" spans="1:10">
      <c r="A1334" s="79"/>
      <c r="B1334" s="38"/>
      <c r="C1334" s="39"/>
      <c r="D1334" s="39"/>
      <c r="E1334" s="39"/>
      <c r="F1334" s="39"/>
      <c r="G1334" s="39"/>
      <c r="H1334" s="39"/>
      <c r="I1334" s="39"/>
      <c r="J1334" s="40"/>
    </row>
    <row r="1335" spans="1:10" ht="15">
      <c r="A1335" s="79"/>
      <c r="B1335" s="550" t="str">
        <f>'6. Module 1 Readiness'!R30</f>
        <v>Red</v>
      </c>
      <c r="C1335" s="41" t="s">
        <v>416</v>
      </c>
      <c r="D1335" s="39"/>
      <c r="E1335" s="39"/>
      <c r="F1335" s="39"/>
      <c r="G1335" s="39"/>
      <c r="H1335" s="39"/>
      <c r="I1335" s="39"/>
      <c r="J1335" s="40"/>
    </row>
    <row r="1336" spans="1:10">
      <c r="A1336" s="79"/>
      <c r="B1336" s="42" t="s">
        <v>43</v>
      </c>
      <c r="C1336" s="39"/>
      <c r="D1336" s="39"/>
      <c r="E1336" s="39"/>
      <c r="F1336" s="39"/>
      <c r="G1336" s="39"/>
      <c r="H1336" s="39"/>
      <c r="I1336" s="39"/>
      <c r="J1336" s="40"/>
    </row>
    <row r="1337" spans="1:10" ht="42" customHeight="1">
      <c r="A1337" s="79"/>
      <c r="B1337" s="435" t="str">
        <f>Sheet2!B257</f>
        <v xml:space="preserve">Under rules of civil procedures, for example, the enterprise must be able to reasonably expedite the discovery of specific data of which it has "possession, custody, or control." This can become problematic if data is in the cloud.  </v>
      </c>
      <c r="C1337" s="394"/>
      <c r="D1337" s="394"/>
      <c r="E1337" s="394"/>
      <c r="F1337" s="394"/>
      <c r="G1337" s="394"/>
      <c r="H1337" s="394"/>
      <c r="I1337" s="394"/>
      <c r="J1337" s="436"/>
    </row>
    <row r="1338" spans="1:10">
      <c r="A1338" s="79"/>
      <c r="B1338" s="42" t="s">
        <v>44</v>
      </c>
      <c r="C1338" s="39"/>
      <c r="D1338" s="39"/>
      <c r="E1338" s="39"/>
      <c r="F1338" s="39"/>
      <c r="G1338" s="39"/>
      <c r="H1338" s="39"/>
      <c r="I1338" s="39"/>
      <c r="J1338" s="40"/>
    </row>
    <row r="1339" spans="1:10" ht="56.25" customHeight="1">
      <c r="A1339" s="79"/>
      <c r="B1339" s="437" t="str">
        <f>Sheet2!D257</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C1339" s="438"/>
      <c r="D1339" s="438"/>
      <c r="E1339" s="438"/>
      <c r="F1339" s="438"/>
      <c r="G1339" s="438"/>
      <c r="H1339" s="438"/>
      <c r="I1339" s="438"/>
      <c r="J1339" s="439"/>
    </row>
    <row r="1340" spans="1:10">
      <c r="A1340" s="79"/>
      <c r="B1340" s="27"/>
      <c r="C1340" s="27"/>
      <c r="D1340" s="27"/>
      <c r="E1340" s="27"/>
      <c r="F1340" s="27"/>
      <c r="G1340" s="27"/>
      <c r="H1340" s="27"/>
      <c r="I1340" s="27"/>
      <c r="J1340" s="27"/>
    </row>
    <row r="1341" spans="1:10" ht="21.75" customHeight="1">
      <c r="A1341" s="79"/>
      <c r="B1341" s="632" t="s">
        <v>234</v>
      </c>
      <c r="C1341" s="633"/>
      <c r="D1341" s="633"/>
      <c r="E1341" s="633"/>
      <c r="F1341" s="633"/>
      <c r="G1341" s="633"/>
      <c r="H1341" s="633"/>
      <c r="I1341" s="633"/>
      <c r="J1341" s="550" t="str">
        <f>E1238</f>
        <v>Red</v>
      </c>
    </row>
    <row r="1342" spans="1:10">
      <c r="A1342" s="79"/>
      <c r="B1342" s="38"/>
      <c r="C1342" s="39"/>
      <c r="D1342" s="39"/>
      <c r="E1342" s="39"/>
      <c r="F1342" s="39"/>
      <c r="G1342" s="39"/>
      <c r="H1342" s="39"/>
      <c r="I1342" s="39"/>
      <c r="J1342" s="40"/>
    </row>
    <row r="1343" spans="1:10" ht="15">
      <c r="A1343" s="79"/>
      <c r="B1343" s="550" t="str">
        <f>'6. Module 1 Readiness'!R33</f>
        <v>Yellow</v>
      </c>
      <c r="C1343" s="41" t="s">
        <v>417</v>
      </c>
      <c r="D1343" s="39"/>
      <c r="E1343" s="39"/>
      <c r="F1343" s="39"/>
      <c r="G1343" s="39"/>
      <c r="H1343" s="39"/>
      <c r="I1343" s="39"/>
      <c r="J1343" s="40"/>
    </row>
    <row r="1344" spans="1:10">
      <c r="A1344" s="79"/>
      <c r="B1344" s="42" t="s">
        <v>43</v>
      </c>
      <c r="C1344" s="39"/>
      <c r="D1344" s="39"/>
      <c r="E1344" s="39"/>
      <c r="F1344" s="39"/>
      <c r="G1344" s="39"/>
      <c r="H1344" s="39"/>
      <c r="I1344" s="39"/>
      <c r="J1344" s="40"/>
    </row>
    <row r="1345" spans="1:10" ht="43.5" customHeight="1">
      <c r="A1345" s="79"/>
      <c r="B1345" s="435" t="str">
        <f>Sheet2!B260</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C1345" s="394"/>
      <c r="D1345" s="394"/>
      <c r="E1345" s="394"/>
      <c r="F1345" s="394"/>
      <c r="G1345" s="394"/>
      <c r="H1345" s="394"/>
      <c r="I1345" s="394"/>
      <c r="J1345" s="436"/>
    </row>
    <row r="1346" spans="1:10">
      <c r="A1346" s="79"/>
      <c r="B1346" s="42" t="s">
        <v>44</v>
      </c>
      <c r="C1346" s="39"/>
      <c r="D1346" s="39"/>
      <c r="E1346" s="39"/>
      <c r="F1346" s="39"/>
      <c r="G1346" s="39"/>
      <c r="H1346" s="39"/>
      <c r="I1346" s="39"/>
      <c r="J1346" s="40"/>
    </row>
    <row r="1347" spans="1:10" ht="54.75" customHeight="1">
      <c r="A1347" s="79"/>
      <c r="B1347" s="435" t="str">
        <f>Sheet2!D260</f>
        <v xml:space="preserve">• Establish availability and restore time requirements based on a minimum requirement of the current service provisioning. 
• Be sure to consider if the service is currently over-provisioned. This is why you should focus on minimum requirements. </v>
      </c>
      <c r="C1347" s="394"/>
      <c r="D1347" s="394"/>
      <c r="E1347" s="394"/>
      <c r="F1347" s="394"/>
      <c r="G1347" s="394"/>
      <c r="H1347" s="394"/>
      <c r="I1347" s="394"/>
      <c r="J1347" s="436"/>
    </row>
    <row r="1348" spans="1:10">
      <c r="A1348" s="79"/>
      <c r="B1348" s="38"/>
      <c r="C1348" s="39"/>
      <c r="D1348" s="39"/>
      <c r="E1348" s="39"/>
      <c r="F1348" s="39"/>
      <c r="G1348" s="39"/>
      <c r="H1348" s="39"/>
      <c r="I1348" s="39"/>
      <c r="J1348" s="40"/>
    </row>
    <row r="1349" spans="1:10" ht="15">
      <c r="A1349" s="79"/>
      <c r="B1349" s="550" t="str">
        <f>'6. Module 1 Readiness'!R34</f>
        <v>Red</v>
      </c>
      <c r="C1349" s="41" t="s">
        <v>181</v>
      </c>
      <c r="D1349" s="39"/>
      <c r="E1349" s="39"/>
      <c r="F1349" s="39"/>
      <c r="G1349" s="39"/>
      <c r="H1349" s="39"/>
      <c r="I1349" s="39"/>
      <c r="J1349" s="40"/>
    </row>
    <row r="1350" spans="1:10">
      <c r="A1350" s="79"/>
      <c r="B1350" s="42" t="s">
        <v>43</v>
      </c>
      <c r="C1350" s="39"/>
      <c r="D1350" s="39"/>
      <c r="E1350" s="39"/>
      <c r="F1350" s="39"/>
      <c r="G1350" s="39"/>
      <c r="H1350" s="39"/>
      <c r="I1350" s="39"/>
      <c r="J1350" s="40"/>
    </row>
    <row r="1351" spans="1:10" ht="52.5" customHeight="1">
      <c r="A1351" s="79"/>
      <c r="B1351" s="435" t="str">
        <f>Sheet2!B261</f>
        <v xml:space="preserve">If IT is to be a service broker, it must have policies and procedures to be a service intermediary between the CSP and the consumer of the service. An external CSP SLA that only quotes an uptime figure and compensatory credits is useless to the consumer when the service goes away. </v>
      </c>
      <c r="C1351" s="394"/>
      <c r="D1351" s="394"/>
      <c r="E1351" s="394"/>
      <c r="F1351" s="394"/>
      <c r="G1351" s="394"/>
      <c r="H1351" s="394"/>
      <c r="I1351" s="394"/>
      <c r="J1351" s="436"/>
    </row>
    <row r="1352" spans="1:10">
      <c r="A1352" s="79"/>
      <c r="B1352" s="42" t="s">
        <v>44</v>
      </c>
      <c r="C1352" s="39"/>
      <c r="D1352" s="39"/>
      <c r="E1352" s="39"/>
      <c r="F1352" s="39"/>
      <c r="G1352" s="39"/>
      <c r="H1352" s="39"/>
      <c r="I1352" s="39"/>
      <c r="J1352" s="40"/>
    </row>
    <row r="1353" spans="1:10" ht="57.75" customHeight="1">
      <c r="A1353" s="79"/>
      <c r="B1353" s="435" t="str">
        <f>Sheet2!D261</f>
        <v>• Ascertain the role that internal IT will play in service delivery (for example, network speed and availability).
• Document service plans, if not full SLAs, that specify how the service will be monitored and who will handle communication and remediation in case of a problem.</v>
      </c>
      <c r="C1353" s="394"/>
      <c r="D1353" s="394"/>
      <c r="E1353" s="394"/>
      <c r="F1353" s="394"/>
      <c r="G1353" s="394"/>
      <c r="H1353" s="394"/>
      <c r="I1353" s="394"/>
      <c r="J1353" s="436"/>
    </row>
    <row r="1354" spans="1:10">
      <c r="A1354" s="79"/>
      <c r="B1354" s="38"/>
      <c r="C1354" s="39"/>
      <c r="D1354" s="39"/>
      <c r="E1354" s="39"/>
      <c r="F1354" s="39"/>
      <c r="G1354" s="39"/>
      <c r="H1354" s="39"/>
      <c r="I1354" s="39"/>
      <c r="J1354" s="40"/>
    </row>
    <row r="1355" spans="1:10" ht="15">
      <c r="A1355" s="79"/>
      <c r="B1355" s="550" t="str">
        <f>'6. Module 1 Readiness'!R35</f>
        <v>Yellow</v>
      </c>
      <c r="C1355" s="41" t="s">
        <v>418</v>
      </c>
      <c r="D1355" s="39"/>
      <c r="E1355" s="39"/>
      <c r="F1355" s="39"/>
      <c r="G1355" s="39"/>
      <c r="H1355" s="39"/>
      <c r="I1355" s="39"/>
      <c r="J1355" s="40"/>
    </row>
    <row r="1356" spans="1:10">
      <c r="A1356" s="79"/>
      <c r="B1356" s="42" t="s">
        <v>43</v>
      </c>
      <c r="C1356" s="39"/>
      <c r="D1356" s="39"/>
      <c r="E1356" s="39"/>
      <c r="F1356" s="39"/>
      <c r="G1356" s="39"/>
      <c r="H1356" s="39"/>
      <c r="I1356" s="39"/>
      <c r="J1356" s="40"/>
    </row>
    <row r="1357" spans="1:10" ht="32.25" customHeight="1">
      <c r="A1357" s="79"/>
      <c r="B1357" s="435" t="str">
        <f>Sheet2!B262</f>
        <v xml:space="preserve">Availability is not the only measure of service. Some services, such as transactional services, are performance sensitive. A clear idea of business expectations is an important first step. </v>
      </c>
      <c r="C1357" s="394"/>
      <c r="D1357" s="394"/>
      <c r="E1357" s="394"/>
      <c r="F1357" s="394"/>
      <c r="G1357" s="394"/>
      <c r="H1357" s="394"/>
      <c r="I1357" s="394"/>
      <c r="J1357" s="436"/>
    </row>
    <row r="1358" spans="1:10">
      <c r="A1358" s="79"/>
      <c r="B1358" s="42" t="s">
        <v>44</v>
      </c>
      <c r="C1358" s="39"/>
      <c r="D1358" s="39"/>
      <c r="E1358" s="39"/>
      <c r="F1358" s="39"/>
      <c r="G1358" s="39"/>
      <c r="H1358" s="39"/>
      <c r="I1358" s="39"/>
      <c r="J1358" s="40"/>
    </row>
    <row r="1359" spans="1:10" ht="57" customHeight="1">
      <c r="A1359" s="79"/>
      <c r="B1359" s="435" t="str">
        <f>Sheet2!D262</f>
        <v>• Make performance monitoring a part of CSP management.
•  Select CSPs that surface end-to-end performance metrics and make them available for ongoing customer monitoring. 
•  Be sure to include the entire service chain in performance monitoring (not just the hosting CSP).</v>
      </c>
      <c r="C1359" s="394"/>
      <c r="D1359" s="394"/>
      <c r="E1359" s="394"/>
      <c r="F1359" s="394"/>
      <c r="G1359" s="394"/>
      <c r="H1359" s="394"/>
      <c r="I1359" s="394"/>
      <c r="J1359" s="436"/>
    </row>
    <row r="1360" spans="1:10">
      <c r="A1360" s="79"/>
      <c r="B1360" s="38"/>
      <c r="C1360" s="39"/>
      <c r="D1360" s="39"/>
      <c r="E1360" s="39"/>
      <c r="F1360" s="39"/>
      <c r="G1360" s="39"/>
      <c r="H1360" s="39"/>
      <c r="I1360" s="39"/>
      <c r="J1360" s="40"/>
    </row>
    <row r="1361" spans="1:10" ht="15">
      <c r="A1361" s="79"/>
      <c r="B1361" s="550" t="str">
        <f>'6. Module 1 Readiness'!R36</f>
        <v/>
      </c>
      <c r="C1361" s="41" t="s">
        <v>419</v>
      </c>
      <c r="D1361" s="39"/>
      <c r="E1361" s="39"/>
      <c r="F1361" s="39"/>
      <c r="G1361" s="39"/>
      <c r="H1361" s="39"/>
      <c r="I1361" s="39"/>
      <c r="J1361" s="40"/>
    </row>
    <row r="1362" spans="1:10">
      <c r="A1362" s="79"/>
      <c r="B1362" s="42" t="s">
        <v>43</v>
      </c>
      <c r="C1362" s="39"/>
      <c r="D1362" s="39"/>
      <c r="E1362" s="39"/>
      <c r="F1362" s="39"/>
      <c r="G1362" s="39"/>
      <c r="H1362" s="39"/>
      <c r="I1362" s="39"/>
      <c r="J1362" s="40"/>
    </row>
    <row r="1363" spans="1:10" ht="33" customHeight="1">
      <c r="A1363" s="79"/>
      <c r="B1363" s="435" t="str">
        <f>Sheet2!B263</f>
        <v>N/A</v>
      </c>
      <c r="C1363" s="394"/>
      <c r="D1363" s="394"/>
      <c r="E1363" s="394"/>
      <c r="F1363" s="394"/>
      <c r="G1363" s="394"/>
      <c r="H1363" s="394"/>
      <c r="I1363" s="394"/>
      <c r="J1363" s="436"/>
    </row>
    <row r="1364" spans="1:10">
      <c r="A1364" s="79"/>
      <c r="B1364" s="42" t="s">
        <v>44</v>
      </c>
      <c r="C1364" s="39"/>
      <c r="D1364" s="39"/>
      <c r="E1364" s="39"/>
      <c r="F1364" s="39"/>
      <c r="G1364" s="39"/>
      <c r="H1364" s="39"/>
      <c r="I1364" s="39"/>
      <c r="J1364" s="40"/>
    </row>
    <row r="1365" spans="1:10" ht="30" customHeight="1">
      <c r="A1365" s="79"/>
      <c r="B1365" s="437" t="str">
        <f>Sheet2!D263</f>
        <v>N/A</v>
      </c>
      <c r="C1365" s="438"/>
      <c r="D1365" s="438"/>
      <c r="E1365" s="438"/>
      <c r="F1365" s="438"/>
      <c r="G1365" s="438"/>
      <c r="H1365" s="438"/>
      <c r="I1365" s="438"/>
      <c r="J1365" s="439"/>
    </row>
    <row r="1366" spans="1:10">
      <c r="A1366" s="79"/>
      <c r="B1366" s="27"/>
      <c r="C1366" s="27"/>
      <c r="D1366" s="27"/>
      <c r="E1366" s="27"/>
      <c r="F1366" s="27"/>
      <c r="G1366" s="27"/>
      <c r="H1366" s="27"/>
      <c r="I1366" s="27"/>
      <c r="J1366" s="27"/>
    </row>
    <row r="1367" spans="1:10" ht="21.75" customHeight="1">
      <c r="A1367" s="79"/>
      <c r="B1367" s="634" t="s">
        <v>27</v>
      </c>
      <c r="C1367" s="633"/>
      <c r="D1367" s="633"/>
      <c r="E1367" s="633"/>
      <c r="F1367" s="633"/>
      <c r="G1367" s="633"/>
      <c r="H1367" s="633"/>
      <c r="I1367" s="633"/>
      <c r="J1367" s="550" t="str">
        <f>E1240</f>
        <v>Red</v>
      </c>
    </row>
    <row r="1368" spans="1:10">
      <c r="A1368" s="79"/>
      <c r="B1368" s="38"/>
      <c r="C1368" s="39"/>
      <c r="D1368" s="39"/>
      <c r="E1368" s="39"/>
      <c r="F1368" s="39"/>
      <c r="G1368" s="39"/>
      <c r="H1368" s="39"/>
      <c r="I1368" s="39"/>
      <c r="J1368" s="40"/>
    </row>
    <row r="1369" spans="1:10" ht="15">
      <c r="A1369" s="79"/>
      <c r="B1369" s="550" t="str">
        <f>'6. Module 1 Readiness'!R39</f>
        <v>Red</v>
      </c>
      <c r="C1369" s="41" t="s">
        <v>420</v>
      </c>
      <c r="D1369" s="39"/>
      <c r="E1369" s="39"/>
      <c r="F1369" s="39"/>
      <c r="G1369" s="39"/>
      <c r="H1369" s="39"/>
      <c r="I1369" s="39"/>
      <c r="J1369" s="40"/>
    </row>
    <row r="1370" spans="1:10">
      <c r="A1370" s="79"/>
      <c r="B1370" s="42" t="s">
        <v>43</v>
      </c>
      <c r="C1370" s="39"/>
      <c r="D1370" s="39"/>
      <c r="E1370" s="39"/>
      <c r="F1370" s="39"/>
      <c r="G1370" s="39"/>
      <c r="H1370" s="39"/>
      <c r="I1370" s="39"/>
      <c r="J1370" s="40"/>
    </row>
    <row r="1371" spans="1:10" ht="32.25" customHeight="1">
      <c r="A1371" s="79"/>
      <c r="B1371" s="435" t="str">
        <f>Sheet2!B266</f>
        <v>If integration is a key requirement, proceed with caution. Is there already an application integration strategy in place?</v>
      </c>
      <c r="C1371" s="394"/>
      <c r="D1371" s="394"/>
      <c r="E1371" s="394"/>
      <c r="F1371" s="394"/>
      <c r="G1371" s="394"/>
      <c r="H1371" s="394"/>
      <c r="I1371" s="394"/>
      <c r="J1371" s="436"/>
    </row>
    <row r="1372" spans="1:10">
      <c r="A1372" s="79"/>
      <c r="B1372" s="42" t="s">
        <v>44</v>
      </c>
      <c r="C1372" s="39"/>
      <c r="D1372" s="39"/>
      <c r="E1372" s="39"/>
      <c r="F1372" s="39"/>
      <c r="G1372" s="39"/>
      <c r="H1372" s="39"/>
      <c r="I1372" s="39"/>
      <c r="J1372" s="40"/>
    </row>
    <row r="1373" spans="1:10" ht="56.25" customHeight="1">
      <c r="A1373" s="79"/>
      <c r="B1373" s="435" t="str">
        <f>Sheet2!D266</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C1373" s="394"/>
      <c r="D1373" s="394"/>
      <c r="E1373" s="394"/>
      <c r="F1373" s="394"/>
      <c r="G1373" s="394"/>
      <c r="H1373" s="394"/>
      <c r="I1373" s="394"/>
      <c r="J1373" s="436"/>
    </row>
    <row r="1374" spans="1:10">
      <c r="A1374" s="79"/>
      <c r="B1374" s="38"/>
      <c r="C1374" s="39"/>
      <c r="D1374" s="39"/>
      <c r="E1374" s="39"/>
      <c r="F1374" s="39"/>
      <c r="G1374" s="39"/>
      <c r="H1374" s="39"/>
      <c r="I1374" s="39"/>
      <c r="J1374" s="40"/>
    </row>
    <row r="1375" spans="1:10" ht="15">
      <c r="A1375" s="79"/>
      <c r="B1375" s="550" t="str">
        <f>'6. Module 1 Readiness'!R40</f>
        <v>Red</v>
      </c>
      <c r="C1375" s="41" t="s">
        <v>421</v>
      </c>
      <c r="D1375" s="39"/>
      <c r="E1375" s="39"/>
      <c r="F1375" s="39"/>
      <c r="G1375" s="39"/>
      <c r="H1375" s="39"/>
      <c r="I1375" s="39"/>
      <c r="J1375" s="40"/>
    </row>
    <row r="1376" spans="1:10">
      <c r="A1376" s="79"/>
      <c r="B1376" s="42" t="s">
        <v>43</v>
      </c>
      <c r="C1376" s="39"/>
      <c r="D1376" s="39"/>
      <c r="E1376" s="39"/>
      <c r="F1376" s="39"/>
      <c r="G1376" s="39"/>
      <c r="H1376" s="39"/>
      <c r="I1376" s="39"/>
      <c r="J1376" s="40"/>
    </row>
    <row r="1377" spans="1:10" ht="42" customHeight="1">
      <c r="A1377" s="79"/>
      <c r="B1377" s="435" t="str">
        <f>Sheet2!B267</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C1377" s="394"/>
      <c r="D1377" s="394"/>
      <c r="E1377" s="394"/>
      <c r="F1377" s="394"/>
      <c r="G1377" s="394"/>
      <c r="H1377" s="394"/>
      <c r="I1377" s="394"/>
      <c r="J1377" s="436"/>
    </row>
    <row r="1378" spans="1:10">
      <c r="A1378" s="79"/>
      <c r="B1378" s="42" t="s">
        <v>44</v>
      </c>
      <c r="C1378" s="39"/>
      <c r="D1378" s="39"/>
      <c r="E1378" s="39"/>
      <c r="F1378" s="39"/>
      <c r="G1378" s="39"/>
      <c r="H1378" s="39"/>
      <c r="I1378" s="39"/>
      <c r="J1378" s="40"/>
    </row>
    <row r="1379" spans="1:10" ht="60.75" customHeight="1">
      <c r="A1379" s="79"/>
      <c r="B1379" s="435" t="str">
        <f>Sheet2!D267</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C1379" s="394"/>
      <c r="D1379" s="394"/>
      <c r="E1379" s="394"/>
      <c r="F1379" s="394"/>
      <c r="G1379" s="394"/>
      <c r="H1379" s="394"/>
      <c r="I1379" s="394"/>
      <c r="J1379" s="436"/>
    </row>
    <row r="1380" spans="1:10">
      <c r="A1380" s="79"/>
      <c r="B1380" s="38"/>
      <c r="C1380" s="39"/>
      <c r="D1380" s="39"/>
      <c r="E1380" s="39"/>
      <c r="F1380" s="39"/>
      <c r="G1380" s="39"/>
      <c r="H1380" s="39"/>
      <c r="I1380" s="39"/>
      <c r="J1380" s="40"/>
    </row>
    <row r="1381" spans="1:10" ht="15">
      <c r="A1381" s="79"/>
      <c r="B1381" s="550" t="str">
        <f>'6. Module 1 Readiness'!R41</f>
        <v>Yellow</v>
      </c>
      <c r="C1381" s="41" t="s">
        <v>422</v>
      </c>
      <c r="D1381" s="39"/>
      <c r="E1381" s="39"/>
      <c r="F1381" s="39"/>
      <c r="G1381" s="39"/>
      <c r="H1381" s="39"/>
      <c r="I1381" s="39"/>
      <c r="J1381" s="40"/>
    </row>
    <row r="1382" spans="1:10">
      <c r="A1382" s="79"/>
      <c r="B1382" s="42" t="s">
        <v>43</v>
      </c>
      <c r="C1382" s="39"/>
      <c r="D1382" s="39"/>
      <c r="E1382" s="39"/>
      <c r="F1382" s="39"/>
      <c r="G1382" s="39"/>
      <c r="H1382" s="39"/>
      <c r="I1382" s="39"/>
      <c r="J1382" s="40"/>
    </row>
    <row r="1383" spans="1:10" ht="30" customHeight="1">
      <c r="A1383" s="79"/>
      <c r="B1383" s="435" t="str">
        <f>Sheet2!B268</f>
        <v xml:space="preserve">Integration can be greatly enhanced if two applications speak the same language and adhere to standard APIs. Heavily customized apps written with legacy languages require specialized work for integration. </v>
      </c>
      <c r="C1383" s="394"/>
      <c r="D1383" s="394"/>
      <c r="E1383" s="394"/>
      <c r="F1383" s="394"/>
      <c r="G1383" s="394"/>
      <c r="H1383" s="394"/>
      <c r="I1383" s="394"/>
      <c r="J1383" s="436"/>
    </row>
    <row r="1384" spans="1:10">
      <c r="A1384" s="79"/>
      <c r="B1384" s="42" t="s">
        <v>44</v>
      </c>
      <c r="C1384" s="39"/>
      <c r="D1384" s="39"/>
      <c r="E1384" s="39"/>
      <c r="F1384" s="39"/>
      <c r="G1384" s="39"/>
      <c r="H1384" s="39"/>
      <c r="I1384" s="39"/>
      <c r="J1384" s="40"/>
    </row>
    <row r="1385" spans="1:10" ht="21" customHeight="1">
      <c r="A1385" s="79"/>
      <c r="B1385" s="435" t="str">
        <f>Sheet2!D268</f>
        <v>• If integration is required, readiness is high.</v>
      </c>
      <c r="C1385" s="394"/>
      <c r="D1385" s="394"/>
      <c r="E1385" s="394"/>
      <c r="F1385" s="394"/>
      <c r="G1385" s="394"/>
      <c r="H1385" s="394"/>
      <c r="I1385" s="394"/>
      <c r="J1385" s="436"/>
    </row>
    <row r="1386" spans="1:10">
      <c r="A1386" s="79"/>
      <c r="B1386" s="38"/>
      <c r="C1386" s="39"/>
      <c r="D1386" s="39"/>
      <c r="E1386" s="39"/>
      <c r="F1386" s="39"/>
      <c r="G1386" s="39"/>
      <c r="H1386" s="39"/>
      <c r="I1386" s="39"/>
      <c r="J1386" s="40"/>
    </row>
    <row r="1387" spans="1:10" ht="15">
      <c r="A1387" s="79"/>
      <c r="B1387" s="550" t="str">
        <f>'6. Module 1 Readiness'!R42</f>
        <v>Red</v>
      </c>
      <c r="C1387" s="41" t="s">
        <v>423</v>
      </c>
      <c r="D1387" s="39"/>
      <c r="E1387" s="39"/>
      <c r="F1387" s="39"/>
      <c r="G1387" s="39"/>
      <c r="H1387" s="39"/>
      <c r="I1387" s="39"/>
      <c r="J1387" s="40"/>
    </row>
    <row r="1388" spans="1:10">
      <c r="A1388" s="79"/>
      <c r="B1388" s="42" t="s">
        <v>43</v>
      </c>
      <c r="C1388" s="39"/>
      <c r="D1388" s="39"/>
      <c r="E1388" s="39"/>
      <c r="F1388" s="39"/>
      <c r="G1388" s="39"/>
      <c r="H1388" s="39"/>
      <c r="I1388" s="39"/>
      <c r="J1388" s="40"/>
    </row>
    <row r="1389" spans="1:10" ht="30.75" customHeight="1">
      <c r="A1389" s="79"/>
      <c r="B1389" s="435" t="str">
        <f>Sheet2!B269</f>
        <v xml:space="preserve">The biggest concern with complex, highly customized integration and interdependency schemes is that they will “break” if moved to a cloud. </v>
      </c>
      <c r="C1389" s="394"/>
      <c r="D1389" s="394"/>
      <c r="E1389" s="394"/>
      <c r="F1389" s="394"/>
      <c r="G1389" s="394"/>
      <c r="H1389" s="394"/>
      <c r="I1389" s="394"/>
      <c r="J1389" s="436"/>
    </row>
    <row r="1390" spans="1:10">
      <c r="A1390" s="79"/>
      <c r="B1390" s="42" t="s">
        <v>44</v>
      </c>
      <c r="C1390" s="39"/>
      <c r="D1390" s="39"/>
      <c r="E1390" s="39"/>
      <c r="F1390" s="39"/>
      <c r="G1390" s="39"/>
      <c r="H1390" s="39"/>
      <c r="I1390" s="39"/>
      <c r="J1390" s="40"/>
    </row>
    <row r="1391" spans="1:10" ht="99.75" customHeight="1">
      <c r="A1391" s="79"/>
      <c r="B1391" s="435" t="str">
        <f>Sheet2!D269</f>
        <v xml:space="preserve">• Do not move this service to the cloud as its interdependencies and integration points need to be clearly documented and understood. 
• Consider replacement rather than re-hosting to cloud. In the case of a legacy beast, it will make more sense to look at moving to a new application for this service. The requirements for the new application could move to standardized APIs and middleware. 
• A SaaS option could be considered (as well as a PaaS built solution), but careful consideration of business criticality must be in play if SaaS is considered. </v>
      </c>
      <c r="C1391" s="394"/>
      <c r="D1391" s="394"/>
      <c r="E1391" s="394"/>
      <c r="F1391" s="394"/>
      <c r="G1391" s="394"/>
      <c r="H1391" s="394"/>
      <c r="I1391" s="394"/>
      <c r="J1391" s="436"/>
    </row>
    <row r="1392" spans="1:10">
      <c r="A1392" s="79"/>
      <c r="B1392" s="38"/>
      <c r="C1392" s="39"/>
      <c r="D1392" s="39"/>
      <c r="E1392" s="39"/>
      <c r="F1392" s="39"/>
      <c r="G1392" s="39"/>
      <c r="H1392" s="39"/>
      <c r="I1392" s="39"/>
      <c r="J1392" s="40"/>
    </row>
    <row r="1393" spans="1:10" ht="15">
      <c r="A1393" s="79"/>
      <c r="B1393" s="550" t="str">
        <f>'6. Module 1 Readiness'!R43</f>
        <v>Yellow</v>
      </c>
      <c r="C1393" s="41" t="s">
        <v>424</v>
      </c>
      <c r="D1393" s="39"/>
      <c r="E1393" s="39"/>
      <c r="F1393" s="39"/>
      <c r="G1393" s="39"/>
      <c r="H1393" s="39"/>
      <c r="I1393" s="39"/>
      <c r="J1393" s="40"/>
    </row>
    <row r="1394" spans="1:10">
      <c r="A1394" s="79"/>
      <c r="B1394" s="42" t="s">
        <v>43</v>
      </c>
      <c r="C1394" s="39"/>
      <c r="D1394" s="39"/>
      <c r="E1394" s="39"/>
      <c r="F1394" s="39"/>
      <c r="G1394" s="39"/>
      <c r="H1394" s="39"/>
      <c r="I1394" s="39"/>
      <c r="J1394" s="40"/>
    </row>
    <row r="1395" spans="1:10" ht="33" customHeight="1">
      <c r="A1395" s="79"/>
      <c r="B1395" s="435" t="str">
        <f>Sheet2!B270</f>
        <v xml:space="preserve">If this application does not require integration with shared data sources, it presents lower challenges as a cloud candidate. </v>
      </c>
      <c r="C1395" s="394"/>
      <c r="D1395" s="394"/>
      <c r="E1395" s="394"/>
      <c r="F1395" s="394"/>
      <c r="G1395" s="394"/>
      <c r="H1395" s="394"/>
      <c r="I1395" s="394"/>
      <c r="J1395" s="436"/>
    </row>
    <row r="1396" spans="1:10">
      <c r="A1396" s="79"/>
      <c r="B1396" s="42" t="s">
        <v>44</v>
      </c>
      <c r="C1396" s="39"/>
      <c r="D1396" s="39"/>
      <c r="E1396" s="39"/>
      <c r="F1396" s="39"/>
      <c r="G1396" s="39"/>
      <c r="H1396" s="39"/>
      <c r="I1396" s="39"/>
      <c r="J1396" s="40"/>
    </row>
    <row r="1397" spans="1:10" ht="98.25" customHeight="1">
      <c r="A1397" s="79"/>
      <c r="B1397" s="437" t="str">
        <f>Sheet2!D270</f>
        <v xml:space="preserve">• Data integration may not be a requirement for this application; however, you should examine the potential for integration as a business enabler. 
• Is it possible that data integration will be valued in the future? Start planning now. </v>
      </c>
      <c r="C1397" s="438"/>
      <c r="D1397" s="438"/>
      <c r="E1397" s="438"/>
      <c r="F1397" s="438"/>
      <c r="G1397" s="438"/>
      <c r="H1397" s="438"/>
      <c r="I1397" s="438"/>
      <c r="J1397" s="439"/>
    </row>
    <row r="1398" spans="1:10">
      <c r="A1398" s="79"/>
      <c r="B1398" s="27"/>
      <c r="C1398" s="27"/>
      <c r="D1398" s="27"/>
      <c r="E1398" s="27"/>
      <c r="F1398" s="27"/>
      <c r="G1398" s="27"/>
      <c r="H1398" s="27"/>
      <c r="I1398" s="27"/>
      <c r="J1398" s="27"/>
    </row>
    <row r="1399" spans="1:10" ht="21.75" customHeight="1">
      <c r="A1399" s="79"/>
      <c r="B1399" s="634" t="s">
        <v>235</v>
      </c>
      <c r="C1399" s="633"/>
      <c r="D1399" s="633"/>
      <c r="E1399" s="633"/>
      <c r="F1399" s="633"/>
      <c r="G1399" s="633"/>
      <c r="H1399" s="633"/>
      <c r="I1399" s="633"/>
      <c r="J1399" s="550" t="str">
        <f>E1242</f>
        <v>Red</v>
      </c>
    </row>
    <row r="1400" spans="1:10">
      <c r="A1400" s="79"/>
      <c r="B1400" s="38"/>
      <c r="C1400" s="39"/>
      <c r="D1400" s="39"/>
      <c r="E1400" s="39"/>
      <c r="F1400" s="39"/>
      <c r="G1400" s="39"/>
      <c r="H1400" s="39"/>
      <c r="I1400" s="39"/>
      <c r="J1400" s="40"/>
    </row>
    <row r="1401" spans="1:10" ht="15">
      <c r="A1401" s="79"/>
      <c r="B1401" s="550" t="str">
        <f>'6. Module 1 Readiness'!R46</f>
        <v>Red</v>
      </c>
      <c r="C1401" s="41" t="s">
        <v>425</v>
      </c>
      <c r="D1401" s="39"/>
      <c r="E1401" s="39"/>
      <c r="F1401" s="39"/>
      <c r="G1401" s="39"/>
      <c r="H1401" s="39"/>
      <c r="I1401" s="39"/>
      <c r="J1401" s="40"/>
    </row>
    <row r="1402" spans="1:10">
      <c r="A1402" s="79"/>
      <c r="B1402" s="42" t="s">
        <v>43</v>
      </c>
      <c r="C1402" s="39"/>
      <c r="D1402" s="39"/>
      <c r="E1402" s="39"/>
      <c r="F1402" s="39"/>
      <c r="G1402" s="39"/>
      <c r="H1402" s="39"/>
      <c r="I1402" s="39"/>
      <c r="J1402" s="40"/>
    </row>
    <row r="1403" spans="1:10" ht="19.5" customHeight="1">
      <c r="A1403" s="79"/>
      <c r="B1403" s="38" t="str">
        <f>Sheet2!B273</f>
        <v xml:space="preserve">Network latency and availability are critical links in the chain. </v>
      </c>
      <c r="C1403" s="39"/>
      <c r="D1403" s="39"/>
      <c r="E1403" s="39"/>
      <c r="F1403" s="39"/>
      <c r="G1403" s="39"/>
      <c r="H1403" s="39"/>
      <c r="I1403" s="39"/>
      <c r="J1403" s="40"/>
    </row>
    <row r="1404" spans="1:10">
      <c r="A1404" s="79"/>
      <c r="B1404" s="42" t="s">
        <v>44</v>
      </c>
      <c r="C1404" s="39"/>
      <c r="D1404" s="39"/>
      <c r="E1404" s="39"/>
      <c r="F1404" s="39"/>
      <c r="G1404" s="39"/>
      <c r="H1404" s="39"/>
      <c r="I1404" s="39"/>
      <c r="J1404" s="40"/>
    </row>
    <row r="1405" spans="1:10" ht="62.25" customHeight="1">
      <c r="A1405" s="79"/>
      <c r="B1405" s="435" t="str">
        <f>Sheet2!D273</f>
        <v xml:space="preserve">• Capacity but also redundancy are important considerations. Access at internet speeds may be acceptable but what if your network goes down or your telecom carrier has a service interruption?
• Consider redundant carriers as well as redundant infrastructure if the service is medium to high criticality. </v>
      </c>
      <c r="C1405" s="394"/>
      <c r="D1405" s="394"/>
      <c r="E1405" s="394"/>
      <c r="F1405" s="394"/>
      <c r="G1405" s="394"/>
      <c r="H1405" s="394"/>
      <c r="I1405" s="394"/>
      <c r="J1405" s="436"/>
    </row>
    <row r="1406" spans="1:10">
      <c r="A1406" s="79"/>
      <c r="B1406" s="38"/>
      <c r="C1406" s="39"/>
      <c r="D1406" s="39"/>
      <c r="E1406" s="39"/>
      <c r="F1406" s="39"/>
      <c r="G1406" s="39"/>
      <c r="H1406" s="39"/>
      <c r="I1406" s="39"/>
      <c r="J1406" s="40"/>
    </row>
    <row r="1407" spans="1:10" ht="15">
      <c r="A1407" s="79"/>
      <c r="B1407" s="550" t="str">
        <f>'6. Module 1 Readiness'!R47</f>
        <v>Red</v>
      </c>
      <c r="C1407" s="41" t="s">
        <v>426</v>
      </c>
      <c r="D1407" s="39"/>
      <c r="E1407" s="39"/>
      <c r="F1407" s="39"/>
      <c r="G1407" s="39"/>
      <c r="H1407" s="39"/>
      <c r="I1407" s="39"/>
      <c r="J1407" s="40"/>
    </row>
    <row r="1408" spans="1:10">
      <c r="A1408" s="79"/>
      <c r="B1408" s="42" t="s">
        <v>43</v>
      </c>
      <c r="C1408" s="39"/>
      <c r="D1408" s="39"/>
      <c r="E1408" s="39"/>
      <c r="F1408" s="39"/>
      <c r="G1408" s="39"/>
      <c r="H1408" s="39"/>
      <c r="I1408" s="39"/>
      <c r="J1408" s="40"/>
    </row>
    <row r="1409" spans="1:10" ht="29.25" customHeight="1">
      <c r="A1409" s="79"/>
      <c r="B1409" s="435" t="str">
        <f>Sheet2!B274</f>
        <v xml:space="preserve">Clear understanding of storage provisioning requirements for performance and availability will be critical to building internal clouds and evaluating costs of external CSPs. </v>
      </c>
      <c r="C1409" s="394"/>
      <c r="D1409" s="394"/>
      <c r="E1409" s="394"/>
      <c r="F1409" s="394"/>
      <c r="G1409" s="394"/>
      <c r="H1409" s="394"/>
      <c r="I1409" s="394"/>
      <c r="J1409" s="436"/>
    </row>
    <row r="1410" spans="1:10">
      <c r="A1410" s="79"/>
      <c r="B1410" s="42" t="s">
        <v>44</v>
      </c>
      <c r="C1410" s="39"/>
      <c r="D1410" s="39"/>
      <c r="E1410" s="39"/>
      <c r="F1410" s="39"/>
      <c r="G1410" s="39"/>
      <c r="H1410" s="39"/>
      <c r="I1410" s="39"/>
      <c r="J1410" s="40"/>
    </row>
    <row r="1411" spans="1:10" ht="47.25" customHeight="1">
      <c r="A1411" s="79"/>
      <c r="B1411" s="435" t="str">
        <f>Sheet2!D274</f>
        <v xml:space="preserve">• Avoid moving this service to the cloud until the storage requirements are fully analyzed and understood. </v>
      </c>
      <c r="C1411" s="394"/>
      <c r="D1411" s="394"/>
      <c r="E1411" s="394"/>
      <c r="F1411" s="394"/>
      <c r="G1411" s="394"/>
      <c r="H1411" s="394"/>
      <c r="I1411" s="394"/>
      <c r="J1411" s="436"/>
    </row>
    <row r="1412" spans="1:10">
      <c r="A1412" s="79"/>
      <c r="B1412" s="38"/>
      <c r="C1412" s="39"/>
      <c r="D1412" s="39"/>
      <c r="E1412" s="39"/>
      <c r="F1412" s="39"/>
      <c r="G1412" s="39"/>
      <c r="H1412" s="39"/>
      <c r="I1412" s="39"/>
      <c r="J1412" s="40"/>
    </row>
    <row r="1413" spans="1:10" ht="15">
      <c r="A1413" s="79"/>
      <c r="B1413" s="550" t="str">
        <f>'6. Module 1 Readiness'!R48</f>
        <v>Red</v>
      </c>
      <c r="C1413" s="41" t="s">
        <v>427</v>
      </c>
      <c r="D1413" s="39"/>
      <c r="E1413" s="39"/>
      <c r="F1413" s="39"/>
      <c r="G1413" s="39"/>
      <c r="H1413" s="39"/>
      <c r="I1413" s="39"/>
      <c r="J1413" s="40"/>
    </row>
    <row r="1414" spans="1:10">
      <c r="A1414" s="79"/>
      <c r="B1414" s="42" t="s">
        <v>43</v>
      </c>
      <c r="C1414" s="39"/>
      <c r="D1414" s="39"/>
      <c r="E1414" s="39"/>
      <c r="F1414" s="39"/>
      <c r="G1414" s="39"/>
      <c r="H1414" s="39"/>
      <c r="I1414" s="39"/>
      <c r="J1414" s="40"/>
    </row>
    <row r="1415" spans="1:10" ht="30.75" customHeight="1">
      <c r="A1415" s="79"/>
      <c r="B1415" s="435" t="str">
        <f>Sheet2!B275</f>
        <v xml:space="preserve">Virtual abstraction is foundational to cloud. CPU, memory, and storage requirements need to be within the capacity bounds of virtual machines. </v>
      </c>
      <c r="C1415" s="394"/>
      <c r="D1415" s="394"/>
      <c r="E1415" s="394"/>
      <c r="F1415" s="394"/>
      <c r="G1415" s="394"/>
      <c r="H1415" s="394"/>
      <c r="I1415" s="394"/>
      <c r="J1415" s="436"/>
    </row>
    <row r="1416" spans="1:10">
      <c r="A1416" s="79"/>
      <c r="B1416" s="42" t="s">
        <v>44</v>
      </c>
      <c r="C1416" s="39"/>
      <c r="D1416" s="39"/>
      <c r="E1416" s="39"/>
      <c r="F1416" s="39"/>
      <c r="G1416" s="39"/>
      <c r="H1416" s="39"/>
      <c r="I1416" s="39"/>
      <c r="J1416" s="40"/>
    </row>
    <row r="1417" spans="1:10" ht="40.5" customHeight="1">
      <c r="A1417" s="79"/>
      <c r="B1417" s="435" t="str">
        <f>Sheet2!D275</f>
        <v xml:space="preserve">• If the workloads associated with this service have not yet been evaluated for physical to virtual migration, you are not ready to move this service to an IaaS cloud. </v>
      </c>
      <c r="C1417" s="394"/>
      <c r="D1417" s="394"/>
      <c r="E1417" s="394"/>
      <c r="F1417" s="394"/>
      <c r="G1417" s="394"/>
      <c r="H1417" s="394"/>
      <c r="I1417" s="394"/>
      <c r="J1417" s="436"/>
    </row>
    <row r="1418" spans="1:10">
      <c r="A1418" s="79"/>
      <c r="B1418" s="38"/>
      <c r="C1418" s="39"/>
      <c r="D1418" s="39"/>
      <c r="E1418" s="39"/>
      <c r="F1418" s="39"/>
      <c r="G1418" s="39"/>
      <c r="H1418" s="39"/>
      <c r="I1418" s="39"/>
      <c r="J1418" s="40"/>
    </row>
    <row r="1419" spans="1:10" ht="15">
      <c r="A1419" s="79"/>
      <c r="B1419" s="550" t="str">
        <f>'6. Module 1 Readiness'!R49</f>
        <v>Yellow</v>
      </c>
      <c r="C1419" s="41" t="s">
        <v>428</v>
      </c>
      <c r="D1419" s="39"/>
      <c r="E1419" s="39"/>
      <c r="F1419" s="39"/>
      <c r="G1419" s="39"/>
      <c r="H1419" s="39"/>
      <c r="I1419" s="39"/>
      <c r="J1419" s="40"/>
    </row>
    <row r="1420" spans="1:10">
      <c r="A1420" s="79"/>
      <c r="B1420" s="42" t="s">
        <v>43</v>
      </c>
      <c r="C1420" s="39"/>
      <c r="D1420" s="39"/>
      <c r="E1420" s="39"/>
      <c r="F1420" s="39"/>
      <c r="G1420" s="39"/>
      <c r="H1420" s="39"/>
      <c r="I1420" s="39"/>
      <c r="J1420" s="40"/>
    </row>
    <row r="1421" spans="1:10" ht="42.75" customHeight="1">
      <c r="A1421" s="79"/>
      <c r="B1421" s="435" t="str">
        <f>Sheet2!B276</f>
        <v xml:space="preserve">Specialized and proprietary components can be an impediment, or at least a complicating factor, for moving a service to the cloud. </v>
      </c>
      <c r="C1421" s="394"/>
      <c r="D1421" s="394"/>
      <c r="E1421" s="394"/>
      <c r="F1421" s="394"/>
      <c r="G1421" s="394"/>
      <c r="H1421" s="394"/>
      <c r="I1421" s="394"/>
      <c r="J1421" s="436"/>
    </row>
    <row r="1422" spans="1:10">
      <c r="A1422" s="79"/>
      <c r="B1422" s="42" t="s">
        <v>44</v>
      </c>
      <c r="C1422" s="39"/>
      <c r="D1422" s="39"/>
      <c r="E1422" s="39"/>
      <c r="F1422" s="39"/>
      <c r="G1422" s="39"/>
      <c r="H1422" s="39"/>
      <c r="I1422" s="39"/>
      <c r="J1422" s="40"/>
    </row>
    <row r="1423" spans="1:10" ht="68.25" customHeight="1">
      <c r="A1423" s="79"/>
      <c r="B1423" s="435" t="str">
        <f>Sheet2!D276</f>
        <v xml:space="preserve">• Selecting "disagree" for this statement indicates the workload is a lower risk for moving to a cloud platform such as private or public IaaS. </v>
      </c>
      <c r="C1423" s="394"/>
      <c r="D1423" s="394"/>
      <c r="E1423" s="394"/>
      <c r="F1423" s="394"/>
      <c r="G1423" s="394"/>
      <c r="H1423" s="394"/>
      <c r="I1423" s="394"/>
      <c r="J1423" s="436"/>
    </row>
    <row r="1424" spans="1:10">
      <c r="A1424" s="79"/>
      <c r="B1424" s="38"/>
      <c r="C1424" s="39"/>
      <c r="D1424" s="39"/>
      <c r="E1424" s="39"/>
      <c r="F1424" s="39"/>
      <c r="G1424" s="39"/>
      <c r="H1424" s="39"/>
      <c r="I1424" s="39"/>
      <c r="J1424" s="40"/>
    </row>
    <row r="1425" spans="1:10" ht="15">
      <c r="A1425" s="79"/>
      <c r="B1425" s="550" t="str">
        <f>'6. Module 1 Readiness'!R50</f>
        <v>Red</v>
      </c>
      <c r="C1425" s="41" t="s">
        <v>429</v>
      </c>
      <c r="D1425" s="39"/>
      <c r="E1425" s="39"/>
      <c r="F1425" s="39"/>
      <c r="G1425" s="39"/>
      <c r="H1425" s="39"/>
      <c r="I1425" s="39"/>
      <c r="J1425" s="40"/>
    </row>
    <row r="1426" spans="1:10">
      <c r="A1426" s="79"/>
      <c r="B1426" s="42" t="s">
        <v>43</v>
      </c>
      <c r="C1426" s="39"/>
      <c r="D1426" s="39"/>
      <c r="E1426" s="39"/>
      <c r="F1426" s="39"/>
      <c r="G1426" s="39"/>
      <c r="H1426" s="39"/>
      <c r="I1426" s="39"/>
      <c r="J1426" s="40"/>
    </row>
    <row r="1427" spans="1:10" ht="30.75" customHeight="1">
      <c r="A1427" s="79"/>
      <c r="B1427" s="435" t="str">
        <f>Sheet2!B277</f>
        <v xml:space="preserve">Portability is particularly valuable in multi-cloud and hybrid situations. Service can be moved to where resource costs are lowest and security/availability are good enough. </v>
      </c>
      <c r="C1427" s="394"/>
      <c r="D1427" s="394"/>
      <c r="E1427" s="394"/>
      <c r="F1427" s="394"/>
      <c r="G1427" s="394"/>
      <c r="H1427" s="394"/>
      <c r="I1427" s="394"/>
      <c r="J1427" s="436"/>
    </row>
    <row r="1428" spans="1:10">
      <c r="A1428" s="79"/>
      <c r="B1428" s="42" t="s">
        <v>44</v>
      </c>
      <c r="C1428" s="39"/>
      <c r="D1428" s="39"/>
      <c r="E1428" s="39"/>
      <c r="F1428" s="39"/>
      <c r="G1428" s="39"/>
      <c r="H1428" s="39"/>
      <c r="I1428" s="39"/>
      <c r="J1428" s="40"/>
    </row>
    <row r="1429" spans="1:10" ht="48" customHeight="1">
      <c r="A1429" s="79"/>
      <c r="B1429" s="437" t="str">
        <f>Sheet2!D277</f>
        <v xml:space="preserve">• If the service does not have portability, it may be ready for a specific cloud -- internal private -- but will not have flexibility of location to vary on cost. </v>
      </c>
      <c r="C1429" s="438"/>
      <c r="D1429" s="438"/>
      <c r="E1429" s="438"/>
      <c r="F1429" s="438"/>
      <c r="G1429" s="438"/>
      <c r="H1429" s="438"/>
      <c r="I1429" s="438"/>
      <c r="J1429" s="439"/>
    </row>
    <row r="1430" spans="1:10">
      <c r="A1430" s="79"/>
      <c r="B1430" s="79"/>
      <c r="C1430" s="79"/>
      <c r="D1430" s="79"/>
      <c r="E1430" s="79"/>
      <c r="F1430" s="79"/>
      <c r="G1430" s="79"/>
      <c r="H1430" s="79"/>
      <c r="I1430" s="79"/>
      <c r="J1430" s="79"/>
    </row>
    <row r="1431" spans="1:10" s="79" customFormat="1">
      <c r="B1431" s="632" t="s">
        <v>236</v>
      </c>
      <c r="C1431" s="633"/>
      <c r="D1431" s="633"/>
      <c r="E1431" s="633"/>
      <c r="F1431" s="633"/>
      <c r="G1431" s="633"/>
      <c r="H1431" s="633"/>
      <c r="I1431" s="633"/>
      <c r="J1431" s="550" t="str">
        <f>'7. Module 1 Summary'!E1244</f>
        <v>Red</v>
      </c>
    </row>
    <row r="1432" spans="1:10" s="79" customFormat="1">
      <c r="B1432" s="54"/>
      <c r="C1432" s="35"/>
      <c r="D1432" s="35"/>
      <c r="E1432" s="55"/>
      <c r="F1432" s="39"/>
      <c r="G1432" s="39"/>
      <c r="H1432" s="39"/>
      <c r="I1432" s="39"/>
      <c r="J1432" s="40"/>
    </row>
    <row r="1433" spans="1:10" s="79" customFormat="1" ht="15">
      <c r="B1433" s="550" t="str">
        <f>'6. Module 1 Readiness'!R53</f>
        <v>Red</v>
      </c>
      <c r="C1433" s="41" t="s">
        <v>430</v>
      </c>
      <c r="D1433" s="39"/>
      <c r="E1433" s="39"/>
      <c r="F1433" s="39"/>
      <c r="G1433" s="39"/>
      <c r="H1433" s="39"/>
      <c r="I1433" s="39"/>
      <c r="J1433" s="40"/>
    </row>
    <row r="1434" spans="1:10" s="79" customFormat="1">
      <c r="B1434" s="42" t="s">
        <v>43</v>
      </c>
      <c r="C1434" s="39"/>
      <c r="D1434" s="39"/>
      <c r="E1434" s="39"/>
      <c r="F1434" s="39"/>
      <c r="G1434" s="39"/>
      <c r="H1434" s="39"/>
      <c r="I1434" s="39"/>
      <c r="J1434" s="40"/>
    </row>
    <row r="1435" spans="1:10" s="79" customFormat="1">
      <c r="B1435" s="435" t="str">
        <f>Sheet2!B280</f>
        <v>Where the application "lives" should be immaterial for the maintenance of the application. "Not here" does not abrogate IT of its accountability for service and availability.</v>
      </c>
      <c r="C1435" s="394"/>
      <c r="D1435" s="394"/>
      <c r="E1435" s="394"/>
      <c r="F1435" s="394"/>
      <c r="G1435" s="394"/>
      <c r="H1435" s="394"/>
      <c r="I1435" s="394"/>
      <c r="J1435" s="436"/>
    </row>
    <row r="1436" spans="1:10" s="79" customFormat="1">
      <c r="B1436" s="42" t="s">
        <v>44</v>
      </c>
      <c r="C1436" s="39"/>
      <c r="D1436" s="39"/>
      <c r="E1436" s="39"/>
      <c r="F1436" s="39"/>
      <c r="G1436" s="39"/>
      <c r="H1436" s="39"/>
      <c r="I1436" s="39"/>
      <c r="J1436" s="40"/>
    </row>
    <row r="1437" spans="1:10" s="79" customFormat="1">
      <c r="B1437" s="435" t="str">
        <f>Sheet2!D280</f>
        <v xml:space="preserve">Moving an application to the cloud will not solve maintenance and management problems. Get your team trained up on procedures first. </v>
      </c>
      <c r="C1437" s="394"/>
      <c r="D1437" s="394"/>
      <c r="E1437" s="394"/>
      <c r="F1437" s="394"/>
      <c r="G1437" s="394"/>
      <c r="H1437" s="394"/>
      <c r="I1437" s="394"/>
      <c r="J1437" s="436"/>
    </row>
    <row r="1438" spans="1:10" s="79" customFormat="1">
      <c r="B1438" s="38"/>
      <c r="C1438" s="39"/>
      <c r="D1438" s="39"/>
      <c r="E1438" s="39"/>
      <c r="F1438" s="39"/>
      <c r="G1438" s="39"/>
      <c r="H1438" s="39"/>
      <c r="I1438" s="39"/>
      <c r="J1438" s="40"/>
    </row>
    <row r="1439" spans="1:10" s="79" customFormat="1" ht="15">
      <c r="B1439" s="550" t="str">
        <f>'6. Module 1 Readiness'!R54</f>
        <v>Red</v>
      </c>
      <c r="C1439" s="41" t="s">
        <v>431</v>
      </c>
      <c r="D1439" s="39"/>
      <c r="E1439" s="39"/>
      <c r="F1439" s="39"/>
      <c r="G1439" s="39"/>
      <c r="H1439" s="39"/>
      <c r="I1439" s="39"/>
      <c r="J1439" s="40"/>
    </row>
    <row r="1440" spans="1:10" s="79" customFormat="1">
      <c r="B1440" s="42" t="s">
        <v>43</v>
      </c>
      <c r="C1440" s="39"/>
      <c r="D1440" s="39"/>
      <c r="E1440" s="39"/>
      <c r="F1440" s="39"/>
      <c r="G1440" s="39"/>
      <c r="H1440" s="39"/>
      <c r="I1440" s="39"/>
      <c r="J1440" s="40"/>
    </row>
    <row r="1441" spans="1:10" s="79" customFormat="1">
      <c r="B1441" s="435" t="str">
        <f>Sheet2!B281</f>
        <v xml:space="preserve">Success in adopting cloud solutions isn’t possible without a solid integration strategy. Integration skills and operational frameworks need to be in practice in advance of cloud adoption. </v>
      </c>
      <c r="C1441" s="394"/>
      <c r="D1441" s="394"/>
      <c r="E1441" s="394"/>
      <c r="F1441" s="394"/>
      <c r="G1441" s="394"/>
      <c r="H1441" s="394"/>
      <c r="I1441" s="394"/>
      <c r="J1441" s="436"/>
    </row>
    <row r="1442" spans="1:10" s="79" customFormat="1">
      <c r="B1442" s="42" t="s">
        <v>44</v>
      </c>
      <c r="C1442" s="39"/>
      <c r="D1442" s="39"/>
      <c r="E1442" s="39"/>
      <c r="F1442" s="39"/>
      <c r="G1442" s="39"/>
      <c r="H1442" s="39"/>
      <c r="I1442" s="39"/>
      <c r="J1442" s="40"/>
    </row>
    <row r="1443" spans="1:10" s="79" customFormat="1">
      <c r="B1443" s="435" t="str">
        <f>Sheet2!D281</f>
        <v xml:space="preserve">Tend to your integration strategy first. Do not entertain externalizing this resource until the full implication of integration is evaluated. </v>
      </c>
      <c r="C1443" s="394"/>
      <c r="D1443" s="394"/>
      <c r="E1443" s="394"/>
      <c r="F1443" s="394"/>
      <c r="G1443" s="394"/>
      <c r="H1443" s="394"/>
      <c r="I1443" s="394"/>
      <c r="J1443" s="436"/>
    </row>
    <row r="1444" spans="1:10" s="79" customFormat="1">
      <c r="B1444" s="38"/>
      <c r="C1444" s="39"/>
      <c r="D1444" s="39"/>
      <c r="E1444" s="39"/>
      <c r="F1444" s="39"/>
      <c r="G1444" s="39"/>
      <c r="H1444" s="39"/>
      <c r="I1444" s="39"/>
      <c r="J1444" s="40"/>
    </row>
    <row r="1445" spans="1:10" s="79" customFormat="1" ht="15">
      <c r="B1445" s="550" t="str">
        <f>'6. Module 1 Readiness'!R55</f>
        <v>Red</v>
      </c>
      <c r="C1445" s="41" t="s">
        <v>432</v>
      </c>
      <c r="D1445" s="39"/>
      <c r="E1445" s="39"/>
      <c r="F1445" s="39"/>
      <c r="G1445" s="39"/>
      <c r="H1445" s="39"/>
      <c r="I1445" s="39"/>
      <c r="J1445" s="40"/>
    </row>
    <row r="1446" spans="1:10" s="79" customFormat="1">
      <c r="B1446" s="42" t="s">
        <v>43</v>
      </c>
      <c r="C1446" s="39"/>
      <c r="D1446" s="39"/>
      <c r="E1446" s="39"/>
      <c r="F1446" s="39"/>
      <c r="G1446" s="39"/>
      <c r="H1446" s="39"/>
      <c r="I1446" s="39"/>
      <c r="J1446" s="40"/>
    </row>
    <row r="1447" spans="1:10" s="79" customFormat="1">
      <c r="B1447" s="435" t="str">
        <f>Sheet2!B282</f>
        <v>An IT department that is not functioning as an internal managed service provider will need to change and develop new practices for a service paradigm.</v>
      </c>
      <c r="C1447" s="394"/>
      <c r="D1447" s="394"/>
      <c r="E1447" s="394"/>
      <c r="F1447" s="394"/>
      <c r="G1447" s="394"/>
      <c r="H1447" s="394"/>
      <c r="I1447" s="394"/>
      <c r="J1447" s="436"/>
    </row>
    <row r="1448" spans="1:10" s="79" customFormat="1">
      <c r="B1448" s="42" t="s">
        <v>44</v>
      </c>
      <c r="C1448" s="39"/>
      <c r="D1448" s="39"/>
      <c r="E1448" s="39"/>
      <c r="F1448" s="39"/>
      <c r="G1448" s="39"/>
      <c r="H1448" s="39"/>
      <c r="I1448" s="39"/>
      <c r="J1448" s="40"/>
    </row>
    <row r="1449" spans="1:10" s="79" customFormat="1">
      <c r="B1449" s="435" t="str">
        <f>Sheet2!D282</f>
        <v xml:space="preserve">• Focus internal change efforts on becoming an internal service provider. 
• Look to how this application would fit in a catalog of services, with measurable provisioning and consumption. 
</v>
      </c>
      <c r="C1449" s="394"/>
      <c r="D1449" s="394"/>
      <c r="E1449" s="394"/>
      <c r="F1449" s="394"/>
      <c r="G1449" s="394"/>
      <c r="H1449" s="394"/>
      <c r="I1449" s="394"/>
      <c r="J1449" s="436"/>
    </row>
    <row r="1450" spans="1:10">
      <c r="A1450" s="79"/>
      <c r="B1450" s="79"/>
      <c r="C1450" s="79"/>
      <c r="D1450" s="79"/>
      <c r="E1450" s="79"/>
      <c r="F1450" s="79"/>
      <c r="G1450" s="79"/>
      <c r="H1450" s="79"/>
      <c r="I1450" s="79"/>
      <c r="J1450" s="79"/>
    </row>
    <row r="1451" spans="1:10" ht="13.5" thickBot="1">
      <c r="A1451" s="79"/>
      <c r="B1451" s="51"/>
      <c r="C1451" s="51"/>
      <c r="D1451" s="51"/>
      <c r="E1451" s="51"/>
      <c r="F1451" s="51"/>
      <c r="G1451" s="51"/>
      <c r="H1451" s="51"/>
      <c r="I1451" s="51"/>
      <c r="J1451" s="51"/>
    </row>
    <row r="1452" spans="1:10">
      <c r="A1452" s="79"/>
      <c r="B1452" s="79"/>
      <c r="C1452" s="79"/>
      <c r="D1452" s="79"/>
      <c r="E1452" s="79"/>
      <c r="F1452" s="79"/>
      <c r="G1452" s="79"/>
      <c r="H1452" s="79"/>
      <c r="I1452" s="79"/>
      <c r="J1452" s="79"/>
    </row>
    <row r="1453" spans="1:10">
      <c r="A1453" s="79"/>
      <c r="B1453" s="79"/>
      <c r="C1453" s="79"/>
      <c r="D1453" s="79"/>
      <c r="E1453" s="79"/>
      <c r="F1453" s="79"/>
      <c r="G1453" s="79"/>
      <c r="H1453" s="79"/>
      <c r="I1453" s="79"/>
      <c r="J1453" s="79"/>
    </row>
    <row r="1454" spans="1:10">
      <c r="A1454" s="79"/>
      <c r="B1454" s="79"/>
      <c r="C1454" s="79"/>
      <c r="D1454" s="79"/>
      <c r="E1454" s="79"/>
      <c r="F1454" s="79"/>
      <c r="G1454" s="79"/>
      <c r="H1454" s="79"/>
      <c r="I1454" s="79"/>
      <c r="J1454" s="79"/>
    </row>
    <row r="1455" spans="1:10" ht="25.5" customHeight="1">
      <c r="A1455" s="79"/>
      <c r="B1455" s="629">
        <f>'4. Module 1 Services'!B13</f>
        <v>0</v>
      </c>
      <c r="C1455" s="630"/>
      <c r="D1455" s="630"/>
      <c r="E1455" s="630"/>
      <c r="F1455" s="630"/>
      <c r="G1455" s="630"/>
      <c r="H1455" s="630"/>
      <c r="I1455" s="630"/>
      <c r="J1455" s="631"/>
    </row>
    <row r="1456" spans="1:10">
      <c r="A1456" s="79"/>
      <c r="B1456" s="79"/>
      <c r="C1456" s="79"/>
      <c r="D1456" s="79"/>
      <c r="E1456" s="79"/>
      <c r="F1456" s="79"/>
      <c r="G1456" s="79"/>
      <c r="H1456" s="79"/>
      <c r="I1456" s="79"/>
      <c r="J1456" s="79"/>
    </row>
    <row r="1457" spans="1:10" ht="18">
      <c r="A1457" s="79"/>
      <c r="B1457" s="31" t="s">
        <v>169</v>
      </c>
      <c r="C1457" s="79"/>
      <c r="D1457" s="79"/>
      <c r="E1457" s="79"/>
      <c r="F1457" s="79"/>
      <c r="G1457" s="79"/>
      <c r="H1457" s="79"/>
      <c r="I1457" s="79"/>
      <c r="J1457" s="79"/>
    </row>
    <row r="1458" spans="1:10">
      <c r="A1458" s="79"/>
      <c r="B1458" s="79"/>
      <c r="C1458" s="79"/>
      <c r="D1458" s="79"/>
      <c r="E1458" s="79"/>
      <c r="F1458" s="79"/>
      <c r="G1458" s="79"/>
      <c r="H1458" s="79"/>
      <c r="I1458" s="79"/>
      <c r="J1458" s="79"/>
    </row>
    <row r="1459" spans="1:10" ht="13.5" thickBot="1">
      <c r="A1459" s="79"/>
      <c r="B1459" s="444" t="s">
        <v>407</v>
      </c>
      <c r="C1459" s="444"/>
      <c r="D1459" s="444"/>
      <c r="E1459" s="444"/>
      <c r="F1459" s="79"/>
      <c r="G1459" s="79"/>
      <c r="H1459" s="79"/>
      <c r="I1459" s="79"/>
      <c r="J1459" s="79"/>
    </row>
    <row r="1460" spans="1:10" ht="7.5" customHeight="1">
      <c r="A1460" s="79"/>
      <c r="B1460" s="79"/>
      <c r="C1460" s="79"/>
      <c r="D1460" s="79"/>
      <c r="E1460" s="79"/>
      <c r="F1460" s="79"/>
      <c r="G1460" s="445" t="str">
        <f>IF($E$1469="Low",'4. HIDE Calc Module 2_1'!$C$48,IF($E$1469="Medium",'4. HIDE Calc Module 2_1'!$C$49,IF($E$1469="High",'4. HIDE Calc Module 2_1'!$C$50,"")))</f>
        <v>An overall yellow means that on average the benefits of moving this service to cloud delivery have been rated medium. 
The service will place in the middle range on the opportunities axis in the summary charts below.</v>
      </c>
      <c r="H1460" s="446"/>
      <c r="I1460" s="447"/>
      <c r="J1460" s="79"/>
    </row>
    <row r="1461" spans="1:10" ht="15.75" customHeight="1">
      <c r="A1461" s="79"/>
      <c r="B1461" s="27" t="s">
        <v>220</v>
      </c>
      <c r="C1461" s="27"/>
      <c r="D1461" s="27"/>
      <c r="E1461" s="635" t="str">
        <f>IF('5. Hide Calc OA'!C$63="","",IF(AND('5. Hide Calc OA'!C$63&gt;='7. Hide Graph Calc'!$N$24,'5. Hide Calc OA'!C$63&lt;='7. Hide Graph Calc'!$O$24),"Low",IF(AND('5. Hide Calc OA'!C$63&gt;'7. Hide Graph Calc'!$N$25,'5. Hide Calc OA'!C$63&lt;='7. Hide Graph Calc'!$O$25),"Medium",IF(AND('5. Hide Calc OA'!C$63&gt;'7. Hide Graph Calc'!$N$26,'5. Hide Calc OA'!C$63&lt;='7. Hide Graph Calc'!$O$26),"High"))))</f>
        <v>Medium</v>
      </c>
      <c r="F1461" s="79"/>
      <c r="G1461" s="448"/>
      <c r="H1461" s="441"/>
      <c r="I1461" s="449"/>
      <c r="J1461" s="79"/>
    </row>
    <row r="1462" spans="1:10" ht="7.5" customHeight="1">
      <c r="A1462" s="79"/>
      <c r="B1462" s="27"/>
      <c r="C1462" s="27"/>
      <c r="D1462" s="27"/>
      <c r="E1462" s="32"/>
      <c r="F1462" s="79"/>
      <c r="G1462" s="448"/>
      <c r="H1462" s="441"/>
      <c r="I1462" s="449"/>
      <c r="J1462" s="79"/>
    </row>
    <row r="1463" spans="1:10" ht="15.75" customHeight="1">
      <c r="A1463" s="79"/>
      <c r="B1463" s="27" t="s">
        <v>212</v>
      </c>
      <c r="C1463" s="27"/>
      <c r="D1463" s="27"/>
      <c r="E1463" s="635" t="str">
        <f>IF('5. Hide Calc OA'!D$63="","",IF(AND('5. Hide Calc OA'!D$63&gt;='7. Hide Graph Calc'!$N$24,'5. Hide Calc OA'!D$63&lt;='7. Hide Graph Calc'!$O$24),"Low",IF(AND('5. Hide Calc OA'!D$63&gt;'7. Hide Graph Calc'!$N$25,'5. Hide Calc OA'!D$63&lt;='7. Hide Graph Calc'!$O$25),"Medium",IF(AND('5. Hide Calc OA'!D$63&gt;'7. Hide Graph Calc'!$N$26,'5. Hide Calc OA'!D$63&lt;='7. Hide Graph Calc'!$O$26),"High"))))</f>
        <v>Medium</v>
      </c>
      <c r="F1463" s="79"/>
      <c r="G1463" s="448"/>
      <c r="H1463" s="441"/>
      <c r="I1463" s="449"/>
      <c r="J1463" s="79"/>
    </row>
    <row r="1464" spans="1:10" ht="7.5" customHeight="1">
      <c r="A1464" s="79"/>
      <c r="B1464" s="27"/>
      <c r="C1464" s="27"/>
      <c r="D1464" s="27"/>
      <c r="E1464" s="32"/>
      <c r="F1464" s="79"/>
      <c r="G1464" s="448"/>
      <c r="H1464" s="441"/>
      <c r="I1464" s="449"/>
      <c r="J1464" s="79"/>
    </row>
    <row r="1465" spans="1:10" ht="15.75" customHeight="1">
      <c r="A1465" s="79"/>
      <c r="B1465" s="27" t="s">
        <v>227</v>
      </c>
      <c r="C1465" s="27"/>
      <c r="D1465" s="27"/>
      <c r="E1465" s="635" t="str">
        <f>IF('5. Hide Calc OA'!E$63="","",IF(AND('5. Hide Calc OA'!E$63&gt;='7. Hide Graph Calc'!$N$24,'5. Hide Calc OA'!E$63&lt;='7. Hide Graph Calc'!$O$24),"Low",IF(AND('5. Hide Calc OA'!E$63&gt;'7. Hide Graph Calc'!$N$25,'5. Hide Calc OA'!E$63&lt;='7. Hide Graph Calc'!$O$25),"Medium",IF(AND('5. Hide Calc OA'!E$63&gt;'7. Hide Graph Calc'!$N$26,'5. Hide Calc OA'!E$63&lt;='7. Hide Graph Calc'!$O$26),"High"))))</f>
        <v>High</v>
      </c>
      <c r="F1465" s="79"/>
      <c r="G1465" s="448"/>
      <c r="H1465" s="441"/>
      <c r="I1465" s="449"/>
      <c r="J1465" s="79"/>
    </row>
    <row r="1466" spans="1:10" ht="7.5" customHeight="1">
      <c r="A1466" s="79"/>
      <c r="B1466" s="27"/>
      <c r="C1466" s="27"/>
      <c r="D1466" s="27"/>
      <c r="E1466" s="32"/>
      <c r="F1466" s="79"/>
      <c r="G1466" s="448"/>
      <c r="H1466" s="441"/>
      <c r="I1466" s="449"/>
      <c r="J1466" s="79"/>
    </row>
    <row r="1467" spans="1:10" ht="16.5" customHeight="1">
      <c r="A1467" s="79"/>
      <c r="B1467" s="27" t="s">
        <v>199</v>
      </c>
      <c r="C1467" s="27"/>
      <c r="D1467" s="27"/>
      <c r="E1467" s="635" t="str">
        <f>IF('5. Hide Calc OA'!F$63="","",IF(AND('5. Hide Calc OA'!F$63&gt;='7. Hide Graph Calc'!$N$24,'5. Hide Calc OA'!F$63&lt;='7. Hide Graph Calc'!$O$24),"Low",IF(AND('5. Hide Calc OA'!F$63&gt;'7. Hide Graph Calc'!$N$25,'5. Hide Calc OA'!F$63&lt;='7. Hide Graph Calc'!$O$25),"Medium",IF(AND('5. Hide Calc OA'!F$63&gt;'7. Hide Graph Calc'!$N$26,'5. Hide Calc OA'!F$63&lt;='7. Hide Graph Calc'!$O$26),"High"))))</f>
        <v>High</v>
      </c>
      <c r="F1467" s="79"/>
      <c r="G1467" s="448"/>
      <c r="H1467" s="441"/>
      <c r="I1467" s="449"/>
      <c r="J1467" s="79"/>
    </row>
    <row r="1468" spans="1:10" ht="7.5" customHeight="1">
      <c r="A1468" s="79"/>
      <c r="B1468" s="27"/>
      <c r="C1468" s="27"/>
      <c r="D1468" s="27"/>
      <c r="E1468" s="32"/>
      <c r="F1468" s="79"/>
      <c r="G1468" s="448"/>
      <c r="H1468" s="441"/>
      <c r="I1468" s="449"/>
      <c r="J1468" s="79"/>
    </row>
    <row r="1469" spans="1:10" ht="18" customHeight="1">
      <c r="A1469" s="79"/>
      <c r="B1469" s="37" t="s">
        <v>173</v>
      </c>
      <c r="C1469" s="27"/>
      <c r="D1469" s="27"/>
      <c r="E1469" s="554" t="str">
        <f>IF('5. Hide Calc OA'!I$63="","",IF(AND('5. Hide Calc OA'!I$63&gt;='7. Hide Graph Calc'!$N$24,'5. Hide Calc OA'!I$63&lt;='7. Hide Graph Calc'!$O$24),"Low",IF(AND('5. Hide Calc OA'!I$63&gt;'7. Hide Graph Calc'!$N$25,'5. Hide Calc OA'!I$63&lt;='7. Hide Graph Calc'!$O$25),"Medium",IF(AND('5. Hide Calc OA'!I$63&gt;'7. Hide Graph Calc'!$N$26,'5. Hide Calc OA'!I$63&lt;='7. Hide Graph Calc'!$O$26),"High",""))))</f>
        <v>Medium</v>
      </c>
      <c r="F1469" s="19" t="s">
        <v>408</v>
      </c>
      <c r="G1469" s="450"/>
      <c r="H1469" s="451"/>
      <c r="I1469" s="452"/>
      <c r="J1469" s="79"/>
    </row>
    <row r="1470" spans="1:10">
      <c r="A1470" s="79"/>
      <c r="B1470" s="27"/>
      <c r="C1470" s="27"/>
      <c r="D1470" s="27"/>
      <c r="E1470" s="27"/>
      <c r="F1470" s="79"/>
      <c r="G1470" s="79"/>
      <c r="H1470" s="79"/>
      <c r="I1470" s="79"/>
      <c r="J1470" s="79"/>
    </row>
    <row r="1471" spans="1:10" ht="13.5" thickBot="1">
      <c r="A1471" s="79"/>
      <c r="B1471" s="453" t="s">
        <v>409</v>
      </c>
      <c r="C1471" s="453"/>
      <c r="D1471" s="453"/>
      <c r="E1471" s="453"/>
      <c r="F1471" s="79"/>
      <c r="G1471" s="79"/>
      <c r="H1471" s="79"/>
      <c r="I1471" s="79"/>
      <c r="J1471" s="79"/>
    </row>
    <row r="1472" spans="1:10" ht="7.5" customHeight="1">
      <c r="A1472" s="79"/>
      <c r="B1472" s="27"/>
      <c r="C1472" s="27"/>
      <c r="D1472" s="27"/>
      <c r="E1472" s="27"/>
      <c r="F1472" s="79"/>
      <c r="G1472" s="79"/>
      <c r="H1472" s="79"/>
      <c r="I1472" s="79"/>
      <c r="J1472" s="79"/>
    </row>
    <row r="1473" spans="1:10">
      <c r="A1473" s="79"/>
      <c r="B1473" s="37" t="s">
        <v>246</v>
      </c>
      <c r="C1473" s="37"/>
      <c r="D1473" s="37"/>
      <c r="E1473" s="636" t="str">
        <f>'6. Module 1 Readiness'!$T$23</f>
        <v>Yellow</v>
      </c>
      <c r="F1473" s="79"/>
      <c r="G1473" s="79"/>
      <c r="H1473" s="79"/>
      <c r="I1473" s="79"/>
      <c r="J1473" s="79"/>
    </row>
    <row r="1474" spans="1:10" ht="7.5" customHeight="1">
      <c r="A1474" s="79"/>
      <c r="B1474" s="52"/>
      <c r="C1474" s="52"/>
      <c r="D1474" s="52"/>
      <c r="E1474" s="53"/>
      <c r="F1474" s="79"/>
      <c r="G1474" s="79"/>
      <c r="H1474" s="79"/>
      <c r="I1474" s="79"/>
      <c r="J1474" s="79"/>
    </row>
    <row r="1475" spans="1:10" ht="7.5" customHeight="1">
      <c r="A1475" s="79"/>
      <c r="B1475" s="27"/>
      <c r="C1475" s="39"/>
      <c r="D1475" s="39"/>
      <c r="E1475" s="33"/>
      <c r="F1475" s="79"/>
      <c r="G1475" s="445" t="str">
        <f>IFERROR(IF($E$1487="Red",'4. HIDE Calc Module 2_1'!$C$54,IF($E$1487="Yellow",'4. HIDE Calc Module 2_1'!$C$55,IF($E$1487="Green",'4. HIDE Calc Module 2_1'!$C$56,""))), "")</f>
        <v>An overall yellow score means there are challenges across the range of readiness criteria.
This service will appear toward the middle on the readiness scale in the summary chart below.</v>
      </c>
      <c r="H1475" s="446"/>
      <c r="I1475" s="447"/>
      <c r="J1475" s="79"/>
    </row>
    <row r="1476" spans="1:10">
      <c r="A1476" s="79"/>
      <c r="B1476" s="35" t="s">
        <v>233</v>
      </c>
      <c r="C1476" s="35"/>
      <c r="D1476" s="35"/>
      <c r="E1476" s="550" t="str">
        <f>IFERROR(IF('4. Hide Calc RA'!C$63="","",IF(AND('4. Hide Calc RA'!C$63&gt;='7. Hide Graph Calc'!$J$24,'4. Hide Calc RA'!C$63&lt;='7. Hide Graph Calc'!$K$24),"Red",IF(AND('4. Hide Calc RA'!C$63&gt;'7. Hide Graph Calc'!$J$25,'4. Hide Calc RA'!C$63&lt;='7. Hide Graph Calc'!$K$25),"Yellow",IF(AND('4. Hide Calc RA'!C$63&gt;'7. Hide Graph Calc'!$J$26,'4. Hide Calc RA'!C$63&lt;='7. Hide Graph Calc'!$K$26),"Green")))), "")</f>
        <v>Yellow</v>
      </c>
      <c r="F1476" s="79"/>
      <c r="G1476" s="448"/>
      <c r="H1476" s="441"/>
      <c r="I1476" s="449"/>
      <c r="J1476" s="79"/>
    </row>
    <row r="1477" spans="1:10" ht="7.5" customHeight="1">
      <c r="A1477" s="79"/>
      <c r="B1477" s="27"/>
      <c r="C1477" s="27"/>
      <c r="D1477" s="27"/>
      <c r="E1477" s="33"/>
      <c r="F1477" s="79"/>
      <c r="G1477" s="448"/>
      <c r="H1477" s="441"/>
      <c r="I1477" s="449"/>
      <c r="J1477" s="79"/>
    </row>
    <row r="1478" spans="1:10">
      <c r="A1478" s="79"/>
      <c r="B1478" s="35" t="s">
        <v>234</v>
      </c>
      <c r="C1478" s="35"/>
      <c r="D1478" s="35"/>
      <c r="E1478" s="550" t="str">
        <f>IFERROR(IF('4. Hide Calc RA'!D$63="","",IF(AND('4. Hide Calc RA'!D$63&gt;='7. Hide Graph Calc'!$J$24,'4. Hide Calc RA'!D$63&lt;='7. Hide Graph Calc'!$K$24),"Red",IF(AND('4. Hide Calc RA'!D$63&gt;'7. Hide Graph Calc'!$J$25,'4. Hide Calc RA'!D$63&lt;='7. Hide Graph Calc'!$K$25),"Yellow",IF(AND('4. Hide Calc RA'!D$63&gt;'7. Hide Graph Calc'!$J$26,'4. Hide Calc RA'!D$63&lt;='7. Hide Graph Calc'!$K$26),"Green")))), "")</f>
        <v>Green</v>
      </c>
      <c r="F1478" s="79"/>
      <c r="G1478" s="448"/>
      <c r="H1478" s="441"/>
      <c r="I1478" s="449"/>
      <c r="J1478" s="79"/>
    </row>
    <row r="1479" spans="1:10" ht="7.5" customHeight="1">
      <c r="A1479" s="79"/>
      <c r="B1479" s="27"/>
      <c r="C1479" s="27"/>
      <c r="D1479" s="27"/>
      <c r="E1479" s="33"/>
      <c r="F1479" s="79"/>
      <c r="G1479" s="448"/>
      <c r="H1479" s="441"/>
      <c r="I1479" s="449"/>
      <c r="J1479" s="79"/>
    </row>
    <row r="1480" spans="1:10">
      <c r="A1480" s="79"/>
      <c r="B1480" s="35" t="s">
        <v>27</v>
      </c>
      <c r="C1480" s="27"/>
      <c r="D1480" s="27"/>
      <c r="E1480" s="635" t="str">
        <f>IFERROR(IF('4. Hide Calc RA'!E$63="","",IF(AND('4. Hide Calc RA'!E$63&gt;='7. Hide Graph Calc'!$J$24,'4. Hide Calc RA'!E$63&lt;='7. Hide Graph Calc'!$K$24),"Red",IF(AND('4. Hide Calc RA'!E$63&gt;'7. Hide Graph Calc'!$J$25,'4. Hide Calc RA'!E$63&lt;='7. Hide Graph Calc'!$K$25),"Yellow",IF(AND('4. Hide Calc RA'!E$63&gt;'7. Hide Graph Calc'!$J$26,'4. Hide Calc RA'!E$63&lt;='7. Hide Graph Calc'!$K$26),"Green")))), "")</f>
        <v>Yellow</v>
      </c>
      <c r="F1480" s="79"/>
      <c r="G1480" s="448"/>
      <c r="H1480" s="441"/>
      <c r="I1480" s="449"/>
      <c r="J1480" s="79"/>
    </row>
    <row r="1481" spans="1:10" ht="7.5" customHeight="1">
      <c r="A1481" s="79"/>
      <c r="B1481" s="27"/>
      <c r="C1481" s="27"/>
      <c r="D1481" s="27"/>
      <c r="E1481" s="33"/>
      <c r="F1481" s="79"/>
      <c r="G1481" s="448"/>
      <c r="H1481" s="441"/>
      <c r="I1481" s="449"/>
      <c r="J1481" s="79"/>
    </row>
    <row r="1482" spans="1:10">
      <c r="A1482" s="79"/>
      <c r="B1482" s="35" t="s">
        <v>235</v>
      </c>
      <c r="C1482" s="35"/>
      <c r="D1482" s="35"/>
      <c r="E1482" s="550" t="str">
        <f>IFERROR(IF('4. Hide Calc RA'!F$63="","",IF(AND('4. Hide Calc RA'!F$63&gt;='7. Hide Graph Calc'!$J$24,'4. Hide Calc RA'!F$63&lt;='7. Hide Graph Calc'!$K$24),"Red",IF(AND('4. Hide Calc RA'!F$63&gt;'7. Hide Graph Calc'!$J$25,'4. Hide Calc RA'!F$63&lt;='7. Hide Graph Calc'!$K$25),"Yellow",IF(AND('4. Hide Calc RA'!F$63&gt;'7. Hide Graph Calc'!$J$26,'4. Hide Calc RA'!F$63&lt;='7. Hide Graph Calc'!$K$26),"Green")))), "")</f>
        <v>Green</v>
      </c>
      <c r="F1482" s="79"/>
      <c r="G1482" s="448"/>
      <c r="H1482" s="441"/>
      <c r="I1482" s="449"/>
      <c r="J1482" s="79"/>
    </row>
    <row r="1483" spans="1:10" ht="7.5" customHeight="1">
      <c r="A1483" s="79"/>
      <c r="B1483" s="27"/>
      <c r="C1483" s="27"/>
      <c r="D1483" s="27"/>
      <c r="E1483" s="32"/>
      <c r="F1483" s="79"/>
      <c r="G1483" s="448"/>
      <c r="H1483" s="441"/>
      <c r="I1483" s="449"/>
      <c r="J1483" s="79"/>
    </row>
    <row r="1484" spans="1:10" s="79" customFormat="1">
      <c r="B1484" s="35" t="s">
        <v>236</v>
      </c>
      <c r="C1484" s="35"/>
      <c r="D1484" s="35"/>
      <c r="E1484" s="550" t="str">
        <f>IFERROR(IF('4. Hide Calc RA'!G$63="","",IF(AND('4. Hide Calc RA'!G$63&gt;='7. Hide Graph Calc'!$J$38,'4. Hide Calc RA'!G$63&lt;='7. Hide Graph Calc'!$K$38),"Red",IF(AND('4. Hide Calc RA'!G$63&gt;'7. Hide Graph Calc'!$J$39,'4. Hide Calc RA'!G$63&lt;='7. Hide Graph Calc'!$K$39),"Yellow",IF(AND('4. Hide Calc RA'!G$63&gt;'7. Hide Graph Calc'!$J$40,'4. Hide Calc RA'!G$63&lt;='7. Hide Graph Calc'!$K$40),"Green")))), "")</f>
        <v>Red</v>
      </c>
      <c r="G1484" s="448"/>
      <c r="H1484" s="441"/>
      <c r="I1484" s="449"/>
    </row>
    <row r="1485" spans="1:10" s="79" customFormat="1" ht="7.5" customHeight="1">
      <c r="B1485" s="27"/>
      <c r="C1485" s="27"/>
      <c r="D1485" s="27"/>
      <c r="E1485" s="32"/>
      <c r="G1485" s="448"/>
      <c r="H1485" s="441"/>
      <c r="I1485" s="449"/>
    </row>
    <row r="1486" spans="1:10" s="79" customFormat="1" ht="7.5" customHeight="1">
      <c r="B1486" s="27"/>
      <c r="C1486" s="27"/>
      <c r="D1486" s="27"/>
      <c r="E1486" s="32"/>
      <c r="G1486" s="448"/>
      <c r="H1486" s="441"/>
      <c r="I1486" s="449"/>
    </row>
    <row r="1487" spans="1:10" ht="18" customHeight="1">
      <c r="A1487" s="79"/>
      <c r="B1487" s="37" t="s">
        <v>173</v>
      </c>
      <c r="C1487" s="37"/>
      <c r="D1487" s="37"/>
      <c r="E1487" s="554" t="str">
        <f>IFERROR(IF('4. Hide Calc RA'!J$63="","",IF(AND('4. Hide Calc RA'!J$63&gt;='7. Hide Graph Calc'!$J$24,'4. Hide Calc RA'!J$63&lt;='7. Hide Graph Calc'!$K$24),"Red",IF(AND('4. Hide Calc RA'!J$63&gt;'7. Hide Graph Calc'!$J$25,'4. Hide Calc RA'!J$63&lt;='7. Hide Graph Calc'!$K$25),"Yellow",IF(AND('4. Hide Calc RA'!J$63&gt;'7. Hide Graph Calc'!$J$26,'4. Hide Calc RA'!J$63&lt;='7. Hide Graph Calc'!$K$26),"Green")))), "")</f>
        <v>Yellow</v>
      </c>
      <c r="F1487" s="19" t="s">
        <v>408</v>
      </c>
      <c r="G1487" s="450"/>
      <c r="H1487" s="451"/>
      <c r="I1487" s="452"/>
      <c r="J1487" s="79"/>
    </row>
    <row r="1488" spans="1:10">
      <c r="A1488" s="79"/>
      <c r="B1488" s="79"/>
      <c r="C1488" s="79"/>
      <c r="D1488" s="79"/>
      <c r="E1488" s="79"/>
      <c r="F1488" s="79"/>
      <c r="G1488" s="79"/>
      <c r="H1488" s="79"/>
      <c r="I1488" s="79"/>
      <c r="J1488" s="79"/>
    </row>
    <row r="1489" spans="1:10">
      <c r="A1489" s="79"/>
      <c r="B1489" s="79"/>
      <c r="C1489" s="79"/>
      <c r="D1489" s="79"/>
      <c r="E1489" s="79"/>
      <c r="F1489" s="79"/>
      <c r="G1489" s="79"/>
      <c r="H1489" s="79"/>
      <c r="I1489" s="79"/>
      <c r="J1489" s="79"/>
    </row>
    <row r="1490" spans="1:10" ht="18">
      <c r="A1490" s="79"/>
      <c r="B1490" s="31" t="s">
        <v>410</v>
      </c>
      <c r="C1490" s="79"/>
      <c r="D1490" s="79"/>
      <c r="E1490" s="79"/>
      <c r="F1490" s="79"/>
      <c r="G1490" s="79"/>
      <c r="H1490" s="79"/>
      <c r="I1490" s="79"/>
      <c r="J1490" s="79"/>
    </row>
    <row r="1491" spans="1:10">
      <c r="A1491" s="79"/>
      <c r="B1491" s="79"/>
      <c r="C1491" s="79"/>
      <c r="D1491" s="79"/>
      <c r="E1491" s="79"/>
      <c r="F1491" s="79"/>
      <c r="G1491" s="79"/>
      <c r="H1491" s="79"/>
      <c r="I1491" s="79"/>
      <c r="J1491" s="79"/>
    </row>
    <row r="1492" spans="1:10" ht="104.25" customHeight="1">
      <c r="A1492" s="79"/>
      <c r="B1492" s="381" t="s">
        <v>433</v>
      </c>
      <c r="C1492" s="381"/>
      <c r="D1492" s="381"/>
      <c r="E1492" s="381"/>
      <c r="F1492" s="381"/>
      <c r="G1492" s="381"/>
      <c r="H1492" s="381"/>
      <c r="I1492" s="381"/>
      <c r="J1492" s="381"/>
    </row>
    <row r="1493" spans="1:10">
      <c r="A1493" s="79"/>
      <c r="B1493" s="79"/>
      <c r="C1493" s="79"/>
      <c r="D1493" s="79"/>
      <c r="E1493" s="79"/>
      <c r="F1493" s="79"/>
      <c r="G1493" s="79"/>
      <c r="H1493" s="79"/>
      <c r="I1493" s="79"/>
      <c r="J1493" s="79"/>
    </row>
    <row r="1494" spans="1:10">
      <c r="A1494" s="79"/>
      <c r="B1494" s="79"/>
      <c r="C1494" s="79"/>
      <c r="D1494" s="79"/>
      <c r="E1494" s="79"/>
      <c r="F1494" s="79"/>
      <c r="G1494" s="79"/>
      <c r="H1494" s="79"/>
      <c r="I1494" s="79"/>
      <c r="J1494" s="79"/>
    </row>
    <row r="1495" spans="1:10">
      <c r="A1495" s="79"/>
      <c r="B1495" s="79"/>
      <c r="C1495" s="79"/>
      <c r="D1495" s="79"/>
      <c r="E1495" s="79"/>
      <c r="F1495" s="79"/>
      <c r="G1495" s="79"/>
      <c r="H1495" s="79"/>
      <c r="I1495" s="79"/>
      <c r="J1495" s="79"/>
    </row>
    <row r="1496" spans="1:10">
      <c r="A1496" s="79"/>
      <c r="B1496" s="79"/>
      <c r="C1496" s="79"/>
      <c r="D1496" s="79"/>
      <c r="E1496" s="79"/>
      <c r="F1496" s="79"/>
      <c r="G1496" s="79"/>
      <c r="H1496" s="79"/>
      <c r="I1496" s="79"/>
      <c r="J1496" s="79"/>
    </row>
    <row r="1497" spans="1:10">
      <c r="A1497" s="79"/>
      <c r="B1497" s="79"/>
      <c r="C1497" s="79"/>
      <c r="D1497" s="79"/>
      <c r="E1497" s="79"/>
      <c r="F1497" s="79"/>
      <c r="G1497" s="79"/>
      <c r="H1497" s="79"/>
      <c r="I1497" s="79"/>
      <c r="J1497" s="79"/>
    </row>
    <row r="1498" spans="1:10">
      <c r="A1498" s="79"/>
      <c r="B1498" s="79"/>
      <c r="C1498" s="79"/>
      <c r="D1498" s="79"/>
      <c r="E1498" s="79"/>
      <c r="F1498" s="79"/>
      <c r="G1498" s="79"/>
      <c r="H1498" s="79"/>
      <c r="I1498" s="79"/>
      <c r="J1498" s="79"/>
    </row>
    <row r="1499" spans="1:10">
      <c r="A1499" s="79"/>
      <c r="B1499" s="79"/>
      <c r="C1499" s="79"/>
      <c r="D1499" s="79"/>
      <c r="E1499" s="79"/>
      <c r="F1499" s="79"/>
      <c r="G1499" s="79"/>
      <c r="H1499" s="79"/>
      <c r="I1499" s="79"/>
      <c r="J1499" s="79"/>
    </row>
    <row r="1500" spans="1:10">
      <c r="A1500" s="79"/>
      <c r="B1500" s="79"/>
      <c r="C1500" s="79"/>
      <c r="D1500" s="79"/>
      <c r="E1500" s="79"/>
      <c r="F1500" s="79"/>
      <c r="G1500" s="79"/>
      <c r="H1500" s="79"/>
      <c r="I1500" s="79"/>
      <c r="J1500" s="79"/>
    </row>
    <row r="1501" spans="1:10">
      <c r="A1501" s="79"/>
      <c r="B1501" s="79"/>
      <c r="C1501" s="79"/>
      <c r="D1501" s="79"/>
      <c r="E1501" s="79"/>
      <c r="F1501" s="79"/>
      <c r="G1501" s="79"/>
      <c r="H1501" s="79"/>
      <c r="I1501" s="79"/>
      <c r="J1501" s="79"/>
    </row>
    <row r="1502" spans="1:10">
      <c r="A1502" s="79"/>
      <c r="B1502" s="79"/>
      <c r="C1502" s="79"/>
      <c r="D1502" s="79"/>
      <c r="E1502" s="79"/>
      <c r="F1502" s="79"/>
      <c r="G1502" s="79"/>
      <c r="H1502" s="79"/>
      <c r="I1502" s="79"/>
      <c r="J1502" s="79"/>
    </row>
    <row r="1503" spans="1:10">
      <c r="A1503" s="79"/>
      <c r="B1503" s="79"/>
      <c r="C1503" s="79"/>
      <c r="D1503" s="79"/>
      <c r="E1503" s="79"/>
      <c r="F1503" s="79"/>
      <c r="G1503" s="79"/>
      <c r="H1503" s="79"/>
      <c r="I1503" s="79"/>
      <c r="J1503" s="79"/>
    </row>
    <row r="1504" spans="1:10">
      <c r="A1504" s="79"/>
      <c r="B1504" s="79"/>
      <c r="C1504" s="79"/>
      <c r="D1504" s="79"/>
      <c r="E1504" s="79"/>
      <c r="F1504" s="79"/>
      <c r="G1504" s="79"/>
      <c r="H1504" s="79"/>
      <c r="I1504" s="79"/>
      <c r="J1504" s="79"/>
    </row>
    <row r="1505" spans="1:10">
      <c r="A1505" s="79"/>
      <c r="B1505" s="79"/>
      <c r="C1505" s="79"/>
      <c r="D1505" s="79"/>
      <c r="E1505" s="79"/>
      <c r="F1505" s="79"/>
      <c r="G1505" s="79"/>
      <c r="H1505" s="79"/>
      <c r="I1505" s="79"/>
      <c r="J1505" s="79"/>
    </row>
    <row r="1506" spans="1:10">
      <c r="A1506" s="79"/>
      <c r="B1506" s="79"/>
      <c r="C1506" s="79"/>
      <c r="D1506" s="79"/>
      <c r="E1506" s="79"/>
      <c r="F1506" s="79"/>
      <c r="G1506" s="79"/>
      <c r="H1506" s="79"/>
      <c r="I1506" s="79"/>
      <c r="J1506" s="79"/>
    </row>
    <row r="1507" spans="1:10">
      <c r="A1507" s="79"/>
      <c r="B1507" s="79"/>
      <c r="C1507" s="79"/>
      <c r="D1507" s="79"/>
      <c r="E1507" s="79"/>
      <c r="F1507" s="79"/>
      <c r="G1507" s="79"/>
      <c r="H1507" s="79"/>
      <c r="I1507" s="79"/>
      <c r="J1507" s="79"/>
    </row>
    <row r="1508" spans="1:10">
      <c r="A1508" s="79"/>
      <c r="B1508" s="79"/>
      <c r="C1508" s="79"/>
      <c r="D1508" s="79"/>
      <c r="E1508" s="79"/>
      <c r="F1508" s="79"/>
      <c r="G1508" s="79"/>
      <c r="H1508" s="79"/>
      <c r="I1508" s="79"/>
      <c r="J1508" s="79"/>
    </row>
    <row r="1509" spans="1:10">
      <c r="A1509" s="79"/>
      <c r="B1509" s="79"/>
      <c r="C1509" s="79"/>
      <c r="D1509" s="79"/>
      <c r="E1509" s="79"/>
      <c r="F1509" s="79"/>
      <c r="G1509" s="79"/>
      <c r="H1509" s="79"/>
      <c r="I1509" s="79"/>
      <c r="J1509" s="79"/>
    </row>
    <row r="1510" spans="1:10">
      <c r="A1510" s="79"/>
      <c r="B1510" s="79"/>
      <c r="C1510" s="79"/>
      <c r="D1510" s="79"/>
      <c r="E1510" s="79"/>
      <c r="F1510" s="79"/>
      <c r="G1510" s="79"/>
      <c r="H1510" s="79"/>
      <c r="I1510" s="79"/>
      <c r="J1510" s="79"/>
    </row>
    <row r="1511" spans="1:10">
      <c r="A1511" s="79"/>
      <c r="B1511" s="79"/>
      <c r="C1511" s="79"/>
      <c r="D1511" s="79"/>
      <c r="E1511" s="79"/>
      <c r="F1511" s="79"/>
      <c r="G1511" s="79"/>
      <c r="H1511" s="79"/>
      <c r="I1511" s="79"/>
      <c r="J1511" s="79"/>
    </row>
    <row r="1512" spans="1:10">
      <c r="A1512" s="79"/>
      <c r="B1512" s="79"/>
      <c r="C1512" s="79"/>
      <c r="D1512" s="79"/>
      <c r="E1512" s="79"/>
      <c r="F1512" s="79"/>
      <c r="G1512" s="79"/>
      <c r="H1512" s="79"/>
      <c r="I1512" s="79"/>
      <c r="J1512" s="79"/>
    </row>
    <row r="1513" spans="1:10">
      <c r="A1513" s="79"/>
      <c r="B1513" s="79"/>
      <c r="C1513" s="79"/>
      <c r="D1513" s="79"/>
      <c r="E1513" s="79"/>
      <c r="F1513" s="79"/>
      <c r="G1513" s="79"/>
      <c r="H1513" s="79"/>
      <c r="I1513" s="79"/>
      <c r="J1513" s="79"/>
    </row>
    <row r="1514" spans="1:10">
      <c r="A1514" s="79"/>
      <c r="B1514" s="79"/>
      <c r="C1514" s="79"/>
      <c r="D1514" s="79"/>
      <c r="E1514" s="79"/>
      <c r="F1514" s="79"/>
      <c r="G1514" s="79"/>
      <c r="H1514" s="79"/>
      <c r="I1514" s="79"/>
      <c r="J1514" s="79"/>
    </row>
    <row r="1515" spans="1:10">
      <c r="A1515" s="79"/>
      <c r="B1515" s="79"/>
      <c r="C1515" s="79"/>
      <c r="D1515" s="79"/>
      <c r="E1515" s="79"/>
      <c r="F1515" s="79"/>
      <c r="G1515" s="79"/>
      <c r="H1515" s="79"/>
      <c r="I1515" s="79"/>
      <c r="J1515" s="79"/>
    </row>
    <row r="1516" spans="1:10">
      <c r="A1516" s="79"/>
      <c r="B1516" s="79"/>
      <c r="C1516" s="79"/>
      <c r="D1516" s="79"/>
      <c r="E1516" s="79"/>
      <c r="F1516" s="79"/>
      <c r="G1516" s="79"/>
      <c r="H1516" s="79"/>
      <c r="I1516" s="79"/>
      <c r="J1516" s="79"/>
    </row>
    <row r="1517" spans="1:10">
      <c r="A1517" s="79"/>
      <c r="B1517" s="79"/>
      <c r="C1517" s="79"/>
      <c r="D1517" s="79"/>
      <c r="E1517" s="79"/>
      <c r="F1517" s="79"/>
      <c r="G1517" s="79"/>
      <c r="H1517" s="79"/>
      <c r="I1517" s="79"/>
      <c r="J1517" s="79"/>
    </row>
    <row r="1518" spans="1:10">
      <c r="A1518" s="79"/>
      <c r="B1518" s="79"/>
      <c r="C1518" s="79"/>
      <c r="D1518" s="79"/>
      <c r="E1518" s="79"/>
      <c r="F1518" s="79"/>
      <c r="G1518" s="79"/>
      <c r="H1518" s="79"/>
      <c r="I1518" s="79"/>
      <c r="J1518" s="79"/>
    </row>
    <row r="1519" spans="1:10">
      <c r="A1519" s="79"/>
      <c r="B1519" s="79"/>
      <c r="C1519" s="79"/>
      <c r="D1519" s="79"/>
      <c r="E1519" s="79"/>
      <c r="F1519" s="79"/>
      <c r="G1519" s="79"/>
      <c r="H1519" s="79"/>
      <c r="I1519" s="79"/>
      <c r="J1519" s="79"/>
    </row>
    <row r="1520" spans="1:10">
      <c r="A1520" s="79"/>
      <c r="B1520" s="79"/>
      <c r="C1520" s="79"/>
      <c r="D1520" s="79"/>
      <c r="E1520" s="79"/>
      <c r="F1520" s="79"/>
      <c r="G1520" s="79"/>
      <c r="H1520" s="79"/>
      <c r="I1520" s="79"/>
      <c r="J1520" s="79"/>
    </row>
    <row r="1521" spans="1:10">
      <c r="A1521" s="79"/>
      <c r="B1521" s="79"/>
      <c r="C1521" s="79"/>
      <c r="D1521" s="79"/>
      <c r="E1521" s="79"/>
      <c r="F1521" s="79"/>
      <c r="G1521" s="79"/>
      <c r="H1521" s="79"/>
      <c r="I1521" s="79"/>
      <c r="J1521" s="79"/>
    </row>
    <row r="1522" spans="1:10">
      <c r="A1522" s="79"/>
      <c r="B1522" s="79"/>
      <c r="C1522" s="79"/>
      <c r="D1522" s="79"/>
      <c r="E1522" s="79"/>
      <c r="F1522" s="79"/>
      <c r="G1522" s="79"/>
      <c r="H1522" s="79"/>
      <c r="I1522" s="79"/>
      <c r="J1522" s="79"/>
    </row>
    <row r="1523" spans="1:10">
      <c r="A1523" s="79"/>
      <c r="B1523" s="79"/>
      <c r="C1523" s="79"/>
      <c r="D1523" s="79"/>
      <c r="E1523" s="79"/>
      <c r="F1523" s="79"/>
      <c r="G1523" s="79"/>
      <c r="H1523" s="79"/>
      <c r="I1523" s="79"/>
      <c r="J1523" s="79"/>
    </row>
    <row r="1524" spans="1:10">
      <c r="A1524" s="79"/>
      <c r="B1524" s="79"/>
      <c r="C1524" s="79"/>
      <c r="D1524" s="79"/>
      <c r="E1524" s="79"/>
      <c r="F1524" s="79"/>
      <c r="G1524" s="79"/>
      <c r="H1524" s="79"/>
      <c r="I1524" s="79"/>
      <c r="J1524" s="79"/>
    </row>
    <row r="1525" spans="1:10">
      <c r="A1525" s="79"/>
      <c r="B1525" s="79"/>
      <c r="C1525" s="79"/>
      <c r="D1525" s="79"/>
      <c r="E1525" s="79"/>
      <c r="F1525" s="79"/>
      <c r="G1525" s="79"/>
      <c r="H1525" s="79"/>
      <c r="I1525" s="79"/>
      <c r="J1525" s="79"/>
    </row>
    <row r="1526" spans="1:10">
      <c r="A1526" s="79"/>
      <c r="B1526" s="79"/>
      <c r="C1526" s="79"/>
      <c r="D1526" s="79"/>
      <c r="E1526" s="79"/>
      <c r="F1526" s="79"/>
      <c r="G1526" s="79"/>
      <c r="H1526" s="79"/>
      <c r="I1526" s="79"/>
      <c r="J1526" s="79"/>
    </row>
    <row r="1527" spans="1:10">
      <c r="A1527" s="79"/>
      <c r="B1527" s="79"/>
      <c r="C1527" s="79"/>
      <c r="D1527" s="79"/>
      <c r="E1527" s="79"/>
      <c r="F1527" s="79"/>
      <c r="G1527" s="79"/>
      <c r="H1527" s="79"/>
      <c r="I1527" s="79"/>
      <c r="J1527" s="79"/>
    </row>
    <row r="1528" spans="1:10">
      <c r="A1528" s="79"/>
      <c r="B1528" s="79"/>
      <c r="C1528" s="79"/>
      <c r="D1528" s="79"/>
      <c r="E1528" s="79"/>
      <c r="F1528" s="79"/>
      <c r="G1528" s="79"/>
      <c r="H1528" s="79"/>
      <c r="I1528" s="79"/>
      <c r="J1528" s="79"/>
    </row>
    <row r="1529" spans="1:10">
      <c r="A1529" s="79"/>
      <c r="B1529" s="79"/>
      <c r="C1529" s="79"/>
      <c r="D1529" s="79"/>
      <c r="E1529" s="79"/>
      <c r="F1529" s="79"/>
      <c r="G1529" s="79"/>
      <c r="H1529" s="79"/>
      <c r="I1529" s="79"/>
      <c r="J1529" s="79"/>
    </row>
    <row r="1530" spans="1:10">
      <c r="A1530" s="79"/>
      <c r="B1530" s="79"/>
      <c r="C1530" s="79"/>
      <c r="D1530" s="79"/>
      <c r="E1530" s="79"/>
      <c r="F1530" s="79"/>
      <c r="G1530" s="79"/>
      <c r="H1530" s="79"/>
      <c r="I1530" s="79"/>
      <c r="J1530" s="79"/>
    </row>
    <row r="1531" spans="1:10">
      <c r="A1531" s="79"/>
      <c r="B1531" s="79"/>
      <c r="C1531" s="79"/>
      <c r="D1531" s="79"/>
      <c r="E1531" s="79"/>
      <c r="F1531" s="79"/>
      <c r="G1531" s="79"/>
      <c r="H1531" s="79"/>
      <c r="I1531" s="79"/>
      <c r="J1531" s="79"/>
    </row>
    <row r="1532" spans="1:10">
      <c r="A1532" s="79"/>
      <c r="B1532" s="79"/>
      <c r="C1532" s="79"/>
      <c r="D1532" s="79"/>
      <c r="E1532" s="79"/>
      <c r="F1532" s="79"/>
      <c r="G1532" s="79"/>
      <c r="H1532" s="79"/>
      <c r="I1532" s="79"/>
      <c r="J1532" s="79"/>
    </row>
    <row r="1533" spans="1:10">
      <c r="A1533" s="79"/>
      <c r="B1533" s="79"/>
      <c r="C1533" s="79"/>
      <c r="D1533" s="79"/>
      <c r="E1533" s="79"/>
      <c r="F1533" s="79"/>
      <c r="G1533" s="79"/>
      <c r="H1533" s="79"/>
      <c r="I1533" s="79"/>
      <c r="J1533" s="79"/>
    </row>
    <row r="1534" spans="1:10">
      <c r="A1534" s="79"/>
      <c r="B1534" s="79"/>
      <c r="C1534" s="79"/>
      <c r="D1534" s="79"/>
      <c r="E1534" s="79"/>
      <c r="F1534" s="79"/>
      <c r="G1534" s="79"/>
      <c r="H1534" s="79"/>
      <c r="I1534" s="79"/>
      <c r="J1534" s="79"/>
    </row>
    <row r="1535" spans="1:10">
      <c r="A1535" s="79"/>
      <c r="B1535" s="79"/>
      <c r="C1535" s="79"/>
      <c r="D1535" s="79"/>
      <c r="E1535" s="79"/>
      <c r="F1535" s="79"/>
      <c r="G1535" s="79"/>
      <c r="H1535" s="79"/>
      <c r="I1535" s="79"/>
      <c r="J1535" s="79"/>
    </row>
    <row r="1536" spans="1:10">
      <c r="A1536" s="79"/>
      <c r="B1536" s="79"/>
      <c r="C1536" s="79"/>
      <c r="D1536" s="79"/>
      <c r="E1536" s="79"/>
      <c r="F1536" s="79"/>
      <c r="G1536" s="79"/>
      <c r="H1536" s="79"/>
      <c r="I1536" s="79"/>
      <c r="J1536" s="79"/>
    </row>
    <row r="1537" spans="1:10">
      <c r="A1537" s="79"/>
      <c r="B1537" s="79"/>
      <c r="C1537" s="79"/>
      <c r="D1537" s="79"/>
      <c r="E1537" s="79"/>
      <c r="F1537" s="79"/>
      <c r="G1537" s="79"/>
      <c r="H1537" s="79"/>
      <c r="I1537" s="79"/>
      <c r="J1537" s="79"/>
    </row>
    <row r="1538" spans="1:10">
      <c r="A1538" s="79"/>
      <c r="B1538" s="79"/>
      <c r="C1538" s="79"/>
      <c r="D1538" s="79"/>
      <c r="E1538" s="79"/>
      <c r="F1538" s="79"/>
      <c r="G1538" s="79"/>
      <c r="H1538" s="79"/>
      <c r="I1538" s="79"/>
      <c r="J1538" s="79"/>
    </row>
    <row r="1539" spans="1:10">
      <c r="A1539" s="79"/>
      <c r="B1539" s="79"/>
      <c r="C1539" s="79"/>
      <c r="D1539" s="79"/>
      <c r="E1539" s="79"/>
      <c r="F1539" s="79"/>
      <c r="G1539" s="79"/>
      <c r="H1539" s="79"/>
      <c r="I1539" s="79"/>
      <c r="J1539" s="79"/>
    </row>
    <row r="1540" spans="1:10">
      <c r="A1540" s="79"/>
      <c r="B1540" s="79"/>
      <c r="C1540" s="79"/>
      <c r="D1540" s="79"/>
      <c r="E1540" s="79"/>
      <c r="F1540" s="79"/>
      <c r="G1540" s="79"/>
      <c r="H1540" s="79"/>
      <c r="I1540" s="79"/>
      <c r="J1540" s="79"/>
    </row>
    <row r="1541" spans="1:10">
      <c r="A1541" s="79"/>
      <c r="B1541" s="79"/>
      <c r="C1541" s="79"/>
      <c r="D1541" s="79"/>
      <c r="E1541" s="79"/>
      <c r="F1541" s="79"/>
      <c r="G1541" s="79"/>
      <c r="H1541" s="79"/>
      <c r="I1541" s="79"/>
      <c r="J1541" s="79"/>
    </row>
    <row r="1542" spans="1:10">
      <c r="A1542" s="79"/>
      <c r="B1542" s="79"/>
      <c r="C1542" s="79"/>
      <c r="D1542" s="79"/>
      <c r="E1542" s="79"/>
      <c r="F1542" s="79"/>
      <c r="G1542" s="79"/>
      <c r="H1542" s="79"/>
      <c r="I1542" s="79"/>
      <c r="J1542" s="79"/>
    </row>
    <row r="1543" spans="1:10">
      <c r="A1543" s="79"/>
      <c r="B1543" s="79"/>
      <c r="C1543" s="79"/>
      <c r="D1543" s="79"/>
      <c r="E1543" s="79"/>
      <c r="F1543" s="79"/>
      <c r="G1543" s="79"/>
      <c r="H1543" s="79"/>
      <c r="I1543" s="79"/>
      <c r="J1543" s="79"/>
    </row>
    <row r="1544" spans="1:10" ht="21.75" customHeight="1">
      <c r="A1544" s="79"/>
      <c r="B1544" s="632" t="s">
        <v>246</v>
      </c>
      <c r="C1544" s="633"/>
      <c r="D1544" s="633"/>
      <c r="E1544" s="633"/>
      <c r="F1544" s="633"/>
      <c r="G1544" s="633"/>
      <c r="H1544" s="633"/>
      <c r="I1544" s="633"/>
      <c r="J1544" s="554" t="str">
        <f>'6. Module 1 Readiness'!T23</f>
        <v>Yellow</v>
      </c>
    </row>
    <row r="1545" spans="1:10">
      <c r="A1545" s="79"/>
      <c r="B1545" s="42" t="s">
        <v>43</v>
      </c>
      <c r="C1545" s="39"/>
      <c r="D1545" s="39"/>
      <c r="E1545" s="39"/>
      <c r="F1545" s="39"/>
      <c r="G1545" s="39"/>
      <c r="H1545" s="39"/>
      <c r="I1545" s="39"/>
      <c r="J1545" s="40"/>
    </row>
    <row r="1546" spans="1:10" ht="89.25" customHeight="1">
      <c r="A1546" s="79"/>
      <c r="B1546" s="435" t="str">
        <f>Sheet2!B291</f>
        <v xml:space="preserve">These services can be very important but are not absolutely critical. These are good candidates for the cloud but only if specific mitigating requirements are addressed both within the organization and with cloud service providers. The cost of additional requirements needs to be counted back against the benefits of moving to the cloud. For example, if additional redundancy is required in the cloud service and connecting technology to satisfy availability/recovery requirements, that will increase the total cost of service. </v>
      </c>
      <c r="C1546" s="394"/>
      <c r="D1546" s="394"/>
      <c r="E1546" s="394"/>
      <c r="F1546" s="394"/>
      <c r="G1546" s="394"/>
      <c r="H1546" s="394"/>
      <c r="I1546" s="394"/>
      <c r="J1546" s="436"/>
    </row>
    <row r="1547" spans="1:10">
      <c r="A1547" s="79"/>
      <c r="B1547" s="42" t="s">
        <v>44</v>
      </c>
      <c r="C1547" s="39"/>
      <c r="D1547" s="39"/>
      <c r="E1547" s="39"/>
      <c r="F1547" s="39"/>
      <c r="G1547" s="39"/>
      <c r="H1547" s="39"/>
      <c r="I1547" s="39"/>
      <c r="J1547" s="40"/>
    </row>
    <row r="1548" spans="1:10" ht="192.75" customHeight="1">
      <c r="A1548" s="79"/>
      <c r="B1548" s="437" t="str">
        <f>Sheet2!D291</f>
        <v xml:space="preserve">• Work through the implications of all of the key cloud challenges (security/compliance, availability, integration), enabling infrastructure to identify the specific requirements of both the internal infrastructure and the external cloud service provider to ensure these challenges are addressed.
• Make sure the specific requirements are addressed in strategic plans, RFPs, and contracts (including SLAs). 
• Include potential costs of addressing requirements in more detailed cost/benefit analysis of moving the service to a cloud. </v>
      </c>
      <c r="C1548" s="438"/>
      <c r="D1548" s="438"/>
      <c r="E1548" s="438"/>
      <c r="F1548" s="438"/>
      <c r="G1548" s="438"/>
      <c r="H1548" s="438"/>
      <c r="I1548" s="438"/>
      <c r="J1548" s="439"/>
    </row>
    <row r="1549" spans="1:10">
      <c r="A1549" s="79"/>
      <c r="B1549" s="27"/>
      <c r="C1549" s="27"/>
      <c r="D1549" s="27"/>
      <c r="E1549" s="27"/>
      <c r="F1549" s="27"/>
      <c r="G1549" s="27"/>
      <c r="H1549" s="27"/>
      <c r="I1549" s="27"/>
      <c r="J1549" s="27"/>
    </row>
    <row r="1550" spans="1:10" ht="21.75" customHeight="1">
      <c r="A1550" s="79"/>
      <c r="B1550" s="632" t="s">
        <v>233</v>
      </c>
      <c r="C1550" s="633"/>
      <c r="D1550" s="633"/>
      <c r="E1550" s="633"/>
      <c r="F1550" s="633"/>
      <c r="G1550" s="633"/>
      <c r="H1550" s="633"/>
      <c r="I1550" s="633"/>
      <c r="J1550" s="550" t="str">
        <f>E1476</f>
        <v>Yellow</v>
      </c>
    </row>
    <row r="1551" spans="1:10">
      <c r="A1551" s="79"/>
      <c r="B1551" s="54"/>
      <c r="C1551" s="35"/>
      <c r="D1551" s="35"/>
      <c r="E1551" s="55"/>
      <c r="F1551" s="39"/>
      <c r="G1551" s="39"/>
      <c r="H1551" s="39"/>
      <c r="I1551" s="39"/>
      <c r="J1551" s="40"/>
    </row>
    <row r="1552" spans="1:10" ht="15.75" customHeight="1">
      <c r="A1552" s="79"/>
      <c r="B1552" s="550" t="str">
        <f>'6. Module 1 Readiness'!T26</f>
        <v>Yellow</v>
      </c>
      <c r="C1552" s="41" t="s">
        <v>412</v>
      </c>
      <c r="D1552" s="39"/>
      <c r="E1552" s="39"/>
      <c r="F1552" s="39"/>
      <c r="G1552" s="39"/>
      <c r="H1552" s="39"/>
      <c r="I1552" s="39"/>
      <c r="J1552" s="40"/>
    </row>
    <row r="1553" spans="1:10">
      <c r="A1553" s="79"/>
      <c r="B1553" s="42" t="s">
        <v>43</v>
      </c>
      <c r="C1553" s="39"/>
      <c r="D1553" s="39"/>
      <c r="E1553" s="39"/>
      <c r="F1553" s="39"/>
      <c r="G1553" s="39"/>
      <c r="H1553" s="39"/>
      <c r="I1553" s="39"/>
      <c r="J1553" s="40"/>
    </row>
    <row r="1554" spans="1:10" ht="42" customHeight="1">
      <c r="A1554" s="79"/>
      <c r="B1554" s="435" t="str">
        <f>Sheet2!B298</f>
        <v xml:space="preserve">When it comes to critical systems, the current process maturity for security management is an important starting point for discussion/negotiation with cloud service providers.  </v>
      </c>
      <c r="C1554" s="394"/>
      <c r="D1554" s="394"/>
      <c r="E1554" s="394"/>
      <c r="F1554" s="394"/>
      <c r="G1554" s="394"/>
      <c r="H1554" s="394"/>
      <c r="I1554" s="394"/>
      <c r="J1554" s="436"/>
    </row>
    <row r="1555" spans="1:10">
      <c r="A1555" s="79"/>
      <c r="B1555" s="42" t="s">
        <v>44</v>
      </c>
      <c r="C1555" s="39"/>
      <c r="D1555" s="39"/>
      <c r="E1555" s="39"/>
      <c r="F1555" s="39"/>
      <c r="G1555" s="39"/>
      <c r="H1555" s="39"/>
      <c r="I1555" s="39"/>
      <c r="J1555" s="40"/>
    </row>
    <row r="1556" spans="1:10" ht="98.25" customHeight="1">
      <c r="A1556" s="79"/>
      <c r="B1556" s="435" t="str">
        <f>Sheet2!D298</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C1556" s="394"/>
      <c r="D1556" s="394"/>
      <c r="E1556" s="394"/>
      <c r="F1556" s="394"/>
      <c r="G1556" s="394"/>
      <c r="H1556" s="394"/>
      <c r="I1556" s="394"/>
      <c r="J1556" s="436"/>
    </row>
    <row r="1557" spans="1:10">
      <c r="A1557" s="79"/>
      <c r="B1557" s="38"/>
      <c r="C1557" s="39"/>
      <c r="D1557" s="39"/>
      <c r="E1557" s="39"/>
      <c r="F1557" s="39"/>
      <c r="G1557" s="39"/>
      <c r="H1557" s="39"/>
      <c r="I1557" s="39"/>
      <c r="J1557" s="40"/>
    </row>
    <row r="1558" spans="1:10" ht="15.75" customHeight="1">
      <c r="A1558" s="79"/>
      <c r="B1558" s="550" t="str">
        <f>'6. Module 1 Readiness'!T27</f>
        <v>Yellow</v>
      </c>
      <c r="C1558" s="41" t="s">
        <v>413</v>
      </c>
      <c r="D1558" s="39"/>
      <c r="E1558" s="39"/>
      <c r="F1558" s="39"/>
      <c r="G1558" s="39"/>
      <c r="H1558" s="39"/>
      <c r="I1558" s="39"/>
      <c r="J1558" s="40"/>
    </row>
    <row r="1559" spans="1:10">
      <c r="A1559" s="79"/>
      <c r="B1559" s="42" t="s">
        <v>43</v>
      </c>
      <c r="C1559" s="39"/>
      <c r="D1559" s="39"/>
      <c r="E1559" s="39"/>
      <c r="F1559" s="39"/>
      <c r="G1559" s="39"/>
      <c r="H1559" s="39"/>
      <c r="I1559" s="39"/>
      <c r="J1559" s="40"/>
    </row>
    <row r="1560" spans="1:10" ht="33" customHeight="1">
      <c r="A1560" s="79"/>
      <c r="B1560" s="435" t="str">
        <f>Sheet2!B299</f>
        <v xml:space="preserve">If the system and data are subject to specific legal and regulatory compliance, even if they are not highly critical, this will push up the requirements for a CSP and likely the cost of the solution.   </v>
      </c>
      <c r="C1560" s="394"/>
      <c r="D1560" s="394"/>
      <c r="E1560" s="394"/>
      <c r="F1560" s="394"/>
      <c r="G1560" s="394"/>
      <c r="H1560" s="394"/>
      <c r="I1560" s="394"/>
      <c r="J1560" s="436"/>
    </row>
    <row r="1561" spans="1:10">
      <c r="A1561" s="79"/>
      <c r="B1561" s="42" t="s">
        <v>44</v>
      </c>
      <c r="C1561" s="39"/>
      <c r="D1561" s="39"/>
      <c r="E1561" s="39"/>
      <c r="F1561" s="39"/>
      <c r="G1561" s="39"/>
      <c r="H1561" s="39"/>
      <c r="I1561" s="39"/>
      <c r="J1561" s="40"/>
    </row>
    <row r="1562" spans="1:10" ht="30" customHeight="1">
      <c r="A1562" s="79"/>
      <c r="B1562" s="435" t="str">
        <f>Sheet2!D299</f>
        <v xml:space="preserve">• Require potential CSP partners to demonstrate how they achieve, document, and attest to compliance with the regulation that you must comply (examples: HIPAA, CJIS, PCI). </v>
      </c>
      <c r="C1562" s="394"/>
      <c r="D1562" s="394"/>
      <c r="E1562" s="394"/>
      <c r="F1562" s="394"/>
      <c r="G1562" s="394"/>
      <c r="H1562" s="394"/>
      <c r="I1562" s="394"/>
      <c r="J1562" s="436"/>
    </row>
    <row r="1563" spans="1:10">
      <c r="A1563" s="79"/>
      <c r="B1563" s="38"/>
      <c r="C1563" s="39"/>
      <c r="D1563" s="39"/>
      <c r="E1563" s="39"/>
      <c r="F1563" s="39"/>
      <c r="G1563" s="39"/>
      <c r="H1563" s="39"/>
      <c r="I1563" s="39"/>
      <c r="J1563" s="40"/>
    </row>
    <row r="1564" spans="1:10" ht="15">
      <c r="A1564" s="79"/>
      <c r="B1564" s="550" t="str">
        <f>'6. Module 1 Readiness'!T28</f>
        <v>Yellow</v>
      </c>
      <c r="C1564" s="41" t="s">
        <v>414</v>
      </c>
      <c r="D1564" s="39"/>
      <c r="E1564" s="39"/>
      <c r="F1564" s="39"/>
      <c r="G1564" s="39"/>
      <c r="H1564" s="39"/>
      <c r="I1564" s="39"/>
      <c r="J1564" s="40"/>
    </row>
    <row r="1565" spans="1:10">
      <c r="A1565" s="79"/>
      <c r="B1565" s="42" t="s">
        <v>43</v>
      </c>
      <c r="C1565" s="39"/>
      <c r="D1565" s="39"/>
      <c r="E1565" s="39"/>
      <c r="F1565" s="39"/>
      <c r="G1565" s="39"/>
      <c r="H1565" s="39"/>
      <c r="I1565" s="39"/>
      <c r="J1565" s="40"/>
    </row>
    <row r="1566" spans="1:10" ht="42.75" customHeight="1">
      <c r="A1566" s="79"/>
      <c r="B1566" s="435" t="str">
        <f>Sheet2!B300</f>
        <v xml:space="preserve">Access management is key to both security and service management for the end user. If privilege-based access is a requirement for the service, you will need to integrate cloud access with your authentication system.  </v>
      </c>
      <c r="C1566" s="394"/>
      <c r="D1566" s="394"/>
      <c r="E1566" s="394"/>
      <c r="F1566" s="394"/>
      <c r="G1566" s="394"/>
      <c r="H1566" s="394"/>
      <c r="I1566" s="394"/>
      <c r="J1566" s="436"/>
    </row>
    <row r="1567" spans="1:10">
      <c r="A1567" s="79"/>
      <c r="B1567" s="42" t="s">
        <v>44</v>
      </c>
      <c r="C1567" s="39"/>
      <c r="D1567" s="39"/>
      <c r="E1567" s="39"/>
      <c r="F1567" s="39"/>
      <c r="G1567" s="39"/>
      <c r="H1567" s="39"/>
      <c r="I1567" s="39"/>
      <c r="J1567" s="40"/>
    </row>
    <row r="1568" spans="1:10" ht="99.75" customHeight="1">
      <c r="A1568" s="79"/>
      <c r="B1568" s="435" t="str">
        <f>Sheet2!D300</f>
        <v xml:space="preserve">• Have CSP describe how it manages and enforces least privilege, separation of duties, role-based security access. 
• In developing requirements for negotiation with CSPs, include queries about how standards for exchanging authentication and authorization data between security domains (such as SAML) can be leveraged.  
• Also explore cloud-based access management such as cloud service brokers that can consolidate access at a front end that can be integrated with on-premise authentication. </v>
      </c>
      <c r="C1568" s="394"/>
      <c r="D1568" s="394"/>
      <c r="E1568" s="394"/>
      <c r="F1568" s="394"/>
      <c r="G1568" s="394"/>
      <c r="H1568" s="394"/>
      <c r="I1568" s="394"/>
      <c r="J1568" s="436"/>
    </row>
    <row r="1569" spans="1:10">
      <c r="A1569" s="79"/>
      <c r="B1569" s="38"/>
      <c r="C1569" s="39"/>
      <c r="D1569" s="39"/>
      <c r="E1569" s="39"/>
      <c r="F1569" s="39"/>
      <c r="G1569" s="39"/>
      <c r="H1569" s="39"/>
      <c r="I1569" s="39"/>
      <c r="J1569" s="40"/>
    </row>
    <row r="1570" spans="1:10" ht="15">
      <c r="A1570" s="79"/>
      <c r="B1570" s="550" t="str">
        <f>'6. Module 1 Readiness'!T29</f>
        <v>Yellow</v>
      </c>
      <c r="C1570" s="41" t="s">
        <v>415</v>
      </c>
      <c r="D1570" s="39"/>
      <c r="E1570" s="39"/>
      <c r="F1570" s="39"/>
      <c r="G1570" s="39"/>
      <c r="H1570" s="39"/>
      <c r="I1570" s="39"/>
      <c r="J1570" s="40"/>
    </row>
    <row r="1571" spans="1:10">
      <c r="A1571" s="79"/>
      <c r="B1571" s="42" t="s">
        <v>43</v>
      </c>
      <c r="C1571" s="39"/>
      <c r="D1571" s="39"/>
      <c r="E1571" s="39"/>
      <c r="F1571" s="39"/>
      <c r="G1571" s="39"/>
      <c r="H1571" s="39"/>
      <c r="I1571" s="39"/>
      <c r="J1571" s="40"/>
    </row>
    <row r="1572" spans="1:10" ht="46.5" customHeight="1">
      <c r="A1572" s="79"/>
      <c r="B1572" s="435" t="str">
        <f>Sheet2!B301</f>
        <v xml:space="preserve">Data location and encryption may be stringently spelled out by compliance requirements. Even those not under legal compliance strictures will likely want assurances around the encryption of data both in transit and at rest.    </v>
      </c>
      <c r="C1572" s="394"/>
      <c r="D1572" s="394"/>
      <c r="E1572" s="394"/>
      <c r="F1572" s="394"/>
      <c r="G1572" s="394"/>
      <c r="H1572" s="394"/>
      <c r="I1572" s="394"/>
      <c r="J1572" s="436"/>
    </row>
    <row r="1573" spans="1:10">
      <c r="A1573" s="79"/>
      <c r="B1573" s="42" t="s">
        <v>44</v>
      </c>
      <c r="C1573" s="39"/>
      <c r="D1573" s="39"/>
      <c r="E1573" s="39"/>
      <c r="F1573" s="39"/>
      <c r="G1573" s="39"/>
      <c r="H1573" s="39"/>
      <c r="I1573" s="39"/>
      <c r="J1573" s="40"/>
    </row>
    <row r="1574" spans="1:10" ht="54.75" customHeight="1">
      <c r="A1574" s="79"/>
      <c r="B1574" s="435" t="str">
        <f>Sheet2!D301</f>
        <v xml:space="preserve">• Require CSP to indicate encryption controls for data at rest. Compare to regulatory compliance requirements. 
• Require CSP to show how data is encrypted in transit between locations. </v>
      </c>
      <c r="C1574" s="394"/>
      <c r="D1574" s="394"/>
      <c r="E1574" s="394"/>
      <c r="F1574" s="394"/>
      <c r="G1574" s="394"/>
      <c r="H1574" s="394"/>
      <c r="I1574" s="394"/>
      <c r="J1574" s="436"/>
    </row>
    <row r="1575" spans="1:10">
      <c r="A1575" s="79"/>
      <c r="B1575" s="38"/>
      <c r="C1575" s="39"/>
      <c r="D1575" s="39"/>
      <c r="E1575" s="39"/>
      <c r="F1575" s="39"/>
      <c r="G1575" s="39"/>
      <c r="H1575" s="39"/>
      <c r="I1575" s="39"/>
      <c r="J1575" s="40"/>
    </row>
    <row r="1576" spans="1:10" ht="15">
      <c r="A1576" s="79"/>
      <c r="B1576" s="550" t="str">
        <f>'6. Module 1 Readiness'!T30</f>
        <v>Yellow</v>
      </c>
      <c r="C1576" s="41" t="s">
        <v>416</v>
      </c>
      <c r="D1576" s="39"/>
      <c r="E1576" s="39"/>
      <c r="F1576" s="39"/>
      <c r="G1576" s="39"/>
      <c r="H1576" s="39"/>
      <c r="I1576" s="39"/>
      <c r="J1576" s="40"/>
    </row>
    <row r="1577" spans="1:10">
      <c r="A1577" s="79"/>
      <c r="B1577" s="42" t="s">
        <v>43</v>
      </c>
      <c r="C1577" s="39"/>
      <c r="D1577" s="39"/>
      <c r="E1577" s="39"/>
      <c r="F1577" s="39"/>
      <c r="G1577" s="39"/>
      <c r="H1577" s="39"/>
      <c r="I1577" s="39"/>
      <c r="J1577" s="40"/>
    </row>
    <row r="1578" spans="1:10" ht="42" customHeight="1">
      <c r="A1578" s="79"/>
      <c r="B1578" s="435" t="str">
        <f>Sheet2!B302</f>
        <v xml:space="preserve">Under rules of civil procedures, for example, the enterprise must be able to reasonably expedite the discovery of specific data of which it has "possession, custody, or control." This can become problematic if data is in the cloud.  </v>
      </c>
      <c r="C1578" s="394"/>
      <c r="D1578" s="394"/>
      <c r="E1578" s="394"/>
      <c r="F1578" s="394"/>
      <c r="G1578" s="394"/>
      <c r="H1578" s="394"/>
      <c r="I1578" s="394"/>
      <c r="J1578" s="436"/>
    </row>
    <row r="1579" spans="1:10">
      <c r="A1579" s="79"/>
      <c r="B1579" s="42" t="s">
        <v>44</v>
      </c>
      <c r="C1579" s="39"/>
      <c r="D1579" s="39"/>
      <c r="E1579" s="39"/>
      <c r="F1579" s="39"/>
      <c r="G1579" s="39"/>
      <c r="H1579" s="39"/>
      <c r="I1579" s="39"/>
      <c r="J1579" s="40"/>
    </row>
    <row r="1580" spans="1:10" ht="27.75" customHeight="1">
      <c r="A1580" s="79"/>
      <c r="B1580" s="437" t="str">
        <f>Sheet2!D302</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C1580" s="438"/>
      <c r="D1580" s="438"/>
      <c r="E1580" s="438"/>
      <c r="F1580" s="438"/>
      <c r="G1580" s="438"/>
      <c r="H1580" s="438"/>
      <c r="I1580" s="438"/>
      <c r="J1580" s="439"/>
    </row>
    <row r="1581" spans="1:10">
      <c r="A1581" s="79"/>
      <c r="B1581" s="27"/>
      <c r="C1581" s="27"/>
      <c r="D1581" s="27"/>
      <c r="E1581" s="27"/>
      <c r="F1581" s="27"/>
      <c r="G1581" s="27"/>
      <c r="H1581" s="27"/>
      <c r="I1581" s="27"/>
      <c r="J1581" s="27"/>
    </row>
    <row r="1582" spans="1:10" ht="21.75" customHeight="1">
      <c r="A1582" s="79"/>
      <c r="B1582" s="632" t="s">
        <v>234</v>
      </c>
      <c r="C1582" s="633"/>
      <c r="D1582" s="633"/>
      <c r="E1582" s="633"/>
      <c r="F1582" s="633"/>
      <c r="G1582" s="633"/>
      <c r="H1582" s="633"/>
      <c r="I1582" s="633"/>
      <c r="J1582" s="550" t="str">
        <f>E1478</f>
        <v>Green</v>
      </c>
    </row>
    <row r="1583" spans="1:10">
      <c r="A1583" s="79"/>
      <c r="B1583" s="38"/>
      <c r="C1583" s="39"/>
      <c r="D1583" s="39"/>
      <c r="E1583" s="39"/>
      <c r="F1583" s="39"/>
      <c r="G1583" s="39"/>
      <c r="H1583" s="39"/>
      <c r="I1583" s="39"/>
      <c r="J1583" s="40"/>
    </row>
    <row r="1584" spans="1:10" ht="15">
      <c r="A1584" s="79"/>
      <c r="B1584" s="550" t="str">
        <f>'6. Module 1 Readiness'!T33</f>
        <v>Green</v>
      </c>
      <c r="C1584" s="41" t="s">
        <v>417</v>
      </c>
      <c r="D1584" s="39"/>
      <c r="E1584" s="39"/>
      <c r="F1584" s="39"/>
      <c r="G1584" s="39"/>
      <c r="H1584" s="39"/>
      <c r="I1584" s="39"/>
      <c r="J1584" s="40"/>
    </row>
    <row r="1585" spans="1:10">
      <c r="A1585" s="79"/>
      <c r="B1585" s="42" t="s">
        <v>43</v>
      </c>
      <c r="C1585" s="39"/>
      <c r="D1585" s="39"/>
      <c r="E1585" s="39"/>
      <c r="F1585" s="39"/>
      <c r="G1585" s="39"/>
      <c r="H1585" s="39"/>
      <c r="I1585" s="39"/>
      <c r="J1585" s="40"/>
    </row>
    <row r="1586" spans="1:10" ht="43.5" customHeight="1">
      <c r="A1586" s="79"/>
      <c r="B1586" s="435" t="str">
        <f>Sheet2!B305</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C1586" s="394"/>
      <c r="D1586" s="394"/>
      <c r="E1586" s="394"/>
      <c r="F1586" s="394"/>
      <c r="G1586" s="394"/>
      <c r="H1586" s="394"/>
      <c r="I1586" s="394"/>
      <c r="J1586" s="436"/>
    </row>
    <row r="1587" spans="1:10">
      <c r="A1587" s="79"/>
      <c r="B1587" s="42" t="s">
        <v>44</v>
      </c>
      <c r="C1587" s="39"/>
      <c r="D1587" s="39"/>
      <c r="E1587" s="39"/>
      <c r="F1587" s="39"/>
      <c r="G1587" s="39"/>
      <c r="H1587" s="39"/>
      <c r="I1587" s="39"/>
      <c r="J1587" s="40"/>
    </row>
    <row r="1588" spans="1:10" ht="54.75" customHeight="1">
      <c r="A1588" s="79"/>
      <c r="B1588" s="435" t="str">
        <f>Sheet2!D305</f>
        <v xml:space="preserve">• Establish availability and restore time requirements based on a minimum requirement of the current service provisioning. 
• Be sure to consider if the service is currently over-provisioned. This is why you should focus on minimum requirements. </v>
      </c>
      <c r="C1588" s="394"/>
      <c r="D1588" s="394"/>
      <c r="E1588" s="394"/>
      <c r="F1588" s="394"/>
      <c r="G1588" s="394"/>
      <c r="H1588" s="394"/>
      <c r="I1588" s="394"/>
      <c r="J1588" s="436"/>
    </row>
    <row r="1589" spans="1:10">
      <c r="A1589" s="79"/>
      <c r="B1589" s="38"/>
      <c r="C1589" s="39"/>
      <c r="D1589" s="39"/>
      <c r="E1589" s="39"/>
      <c r="F1589" s="39"/>
      <c r="G1589" s="39"/>
      <c r="H1589" s="39"/>
      <c r="I1589" s="39"/>
      <c r="J1589" s="40"/>
    </row>
    <row r="1590" spans="1:10" ht="15">
      <c r="A1590" s="79"/>
      <c r="B1590" s="550" t="str">
        <f>'6. Module 1 Readiness'!T34</f>
        <v>Green</v>
      </c>
      <c r="C1590" s="41" t="s">
        <v>181</v>
      </c>
      <c r="D1590" s="39"/>
      <c r="E1590" s="39"/>
      <c r="F1590" s="39"/>
      <c r="G1590" s="39"/>
      <c r="H1590" s="39"/>
      <c r="I1590" s="39"/>
      <c r="J1590" s="40"/>
    </row>
    <row r="1591" spans="1:10">
      <c r="A1591" s="79"/>
      <c r="B1591" s="42" t="s">
        <v>43</v>
      </c>
      <c r="C1591" s="39"/>
      <c r="D1591" s="39"/>
      <c r="E1591" s="39"/>
      <c r="F1591" s="39"/>
      <c r="G1591" s="39"/>
      <c r="H1591" s="39"/>
      <c r="I1591" s="39"/>
      <c r="J1591" s="40"/>
    </row>
    <row r="1592" spans="1:10" ht="52.5" customHeight="1">
      <c r="A1592" s="79"/>
      <c r="B1592" s="435" t="str">
        <f>Sheet2!B306</f>
        <v xml:space="preserve">An internal SLA does not just set availability targets; it specifies who is responsible if targets are not met and what remedial actions will be triggered in the event of an outage.  </v>
      </c>
      <c r="C1592" s="394"/>
      <c r="D1592" s="394"/>
      <c r="E1592" s="394"/>
      <c r="F1592" s="394"/>
      <c r="G1592" s="394"/>
      <c r="H1592" s="394"/>
      <c r="I1592" s="394"/>
      <c r="J1592" s="436"/>
    </row>
    <row r="1593" spans="1:10">
      <c r="A1593" s="79"/>
      <c r="B1593" s="42" t="s">
        <v>44</v>
      </c>
      <c r="C1593" s="39"/>
      <c r="D1593" s="39"/>
      <c r="E1593" s="39"/>
      <c r="F1593" s="39"/>
      <c r="G1593" s="39"/>
      <c r="H1593" s="39"/>
      <c r="I1593" s="39"/>
      <c r="J1593" s="40"/>
    </row>
    <row r="1594" spans="1:10" ht="57.75" customHeight="1">
      <c r="A1594" s="79"/>
      <c r="B1594" s="435" t="str">
        <f>Sheet2!D306</f>
        <v xml:space="preserve">• Work with CSPs to establish who is responsible for what part of the chain between application and user. 
• Establish reporting lines and alerting procedures for scheduled and unscheduled downtime as well as service changes. </v>
      </c>
      <c r="C1594" s="394"/>
      <c r="D1594" s="394"/>
      <c r="E1594" s="394"/>
      <c r="F1594" s="394"/>
      <c r="G1594" s="394"/>
      <c r="H1594" s="394"/>
      <c r="I1594" s="394"/>
      <c r="J1594" s="436"/>
    </row>
    <row r="1595" spans="1:10">
      <c r="A1595" s="79"/>
      <c r="B1595" s="38"/>
      <c r="C1595" s="39"/>
      <c r="D1595" s="39"/>
      <c r="E1595" s="39"/>
      <c r="F1595" s="39"/>
      <c r="G1595" s="39"/>
      <c r="H1595" s="39"/>
      <c r="I1595" s="39"/>
      <c r="J1595" s="40"/>
    </row>
    <row r="1596" spans="1:10" ht="15">
      <c r="A1596" s="79"/>
      <c r="B1596" s="550" t="str">
        <f>'6. Module 1 Readiness'!T35</f>
        <v>Yellow</v>
      </c>
      <c r="C1596" s="41" t="s">
        <v>418</v>
      </c>
      <c r="D1596" s="39"/>
      <c r="E1596" s="39"/>
      <c r="F1596" s="39"/>
      <c r="G1596" s="39"/>
      <c r="H1596" s="39"/>
      <c r="I1596" s="39"/>
      <c r="J1596" s="40"/>
    </row>
    <row r="1597" spans="1:10">
      <c r="A1597" s="79"/>
      <c r="B1597" s="42" t="s">
        <v>43</v>
      </c>
      <c r="C1597" s="39"/>
      <c r="D1597" s="39"/>
      <c r="E1597" s="39"/>
      <c r="F1597" s="39"/>
      <c r="G1597" s="39"/>
      <c r="H1597" s="39"/>
      <c r="I1597" s="39"/>
      <c r="J1597" s="40"/>
    </row>
    <row r="1598" spans="1:10" ht="32.25" customHeight="1">
      <c r="A1598" s="79"/>
      <c r="B1598" s="435" t="str">
        <f>Sheet2!B307</f>
        <v xml:space="preserve">Availability is not the only measure of service. Some services, such as transactional services, are performance sensitive. A clear idea of business expectations is an important first step. </v>
      </c>
      <c r="C1598" s="394"/>
      <c r="D1598" s="394"/>
      <c r="E1598" s="394"/>
      <c r="F1598" s="394"/>
      <c r="G1598" s="394"/>
      <c r="H1598" s="394"/>
      <c r="I1598" s="394"/>
      <c r="J1598" s="436"/>
    </row>
    <row r="1599" spans="1:10">
      <c r="A1599" s="79"/>
      <c r="B1599" s="42" t="s">
        <v>44</v>
      </c>
      <c r="C1599" s="39"/>
      <c r="D1599" s="39"/>
      <c r="E1599" s="39"/>
      <c r="F1599" s="39"/>
      <c r="G1599" s="39"/>
      <c r="H1599" s="39"/>
      <c r="I1599" s="39"/>
      <c r="J1599" s="40"/>
    </row>
    <row r="1600" spans="1:10" ht="57" customHeight="1">
      <c r="A1600" s="79"/>
      <c r="B1600" s="435" t="str">
        <f>Sheet2!D307</f>
        <v>• Make performance monitoring a part of CSP management.
•  Select CSPs that surface end-to-end performance metrics and make them available for ongoing customer monitoring. 
•  Be sure to include the entire service chain in performance monitoring (not just the hosting CSP).</v>
      </c>
      <c r="C1600" s="394"/>
      <c r="D1600" s="394"/>
      <c r="E1600" s="394"/>
      <c r="F1600" s="394"/>
      <c r="G1600" s="394"/>
      <c r="H1600" s="394"/>
      <c r="I1600" s="394"/>
      <c r="J1600" s="436"/>
    </row>
    <row r="1601" spans="1:10">
      <c r="A1601" s="79"/>
      <c r="B1601" s="38"/>
      <c r="C1601" s="39"/>
      <c r="D1601" s="39"/>
      <c r="E1601" s="39"/>
      <c r="F1601" s="39"/>
      <c r="G1601" s="39"/>
      <c r="H1601" s="39"/>
      <c r="I1601" s="39"/>
      <c r="J1601" s="40"/>
    </row>
    <row r="1602" spans="1:10" ht="15">
      <c r="A1602" s="79"/>
      <c r="B1602" s="550" t="str">
        <f>'6. Module 1 Readiness'!T36</f>
        <v/>
      </c>
      <c r="C1602" s="41" t="s">
        <v>419</v>
      </c>
      <c r="D1602" s="39"/>
      <c r="E1602" s="39"/>
      <c r="F1602" s="39"/>
      <c r="G1602" s="39"/>
      <c r="H1602" s="39"/>
      <c r="I1602" s="39"/>
      <c r="J1602" s="40"/>
    </row>
    <row r="1603" spans="1:10">
      <c r="A1603" s="79"/>
      <c r="B1603" s="42" t="s">
        <v>43</v>
      </c>
      <c r="C1603" s="39"/>
      <c r="D1603" s="39"/>
      <c r="E1603" s="39"/>
      <c r="F1603" s="39"/>
      <c r="G1603" s="39"/>
      <c r="H1603" s="39"/>
      <c r="I1603" s="39"/>
      <c r="J1603" s="40"/>
    </row>
    <row r="1604" spans="1:10" ht="33" customHeight="1">
      <c r="A1604" s="79"/>
      <c r="B1604" s="435" t="str">
        <f>Sheet2!B308</f>
        <v>N/A</v>
      </c>
      <c r="C1604" s="394"/>
      <c r="D1604" s="394"/>
      <c r="E1604" s="394"/>
      <c r="F1604" s="394"/>
      <c r="G1604" s="394"/>
      <c r="H1604" s="394"/>
      <c r="I1604" s="394"/>
      <c r="J1604" s="436"/>
    </row>
    <row r="1605" spans="1:10">
      <c r="A1605" s="79"/>
      <c r="B1605" s="42" t="s">
        <v>44</v>
      </c>
      <c r="C1605" s="39"/>
      <c r="D1605" s="39"/>
      <c r="E1605" s="39"/>
      <c r="F1605" s="39"/>
      <c r="G1605" s="39"/>
      <c r="H1605" s="39"/>
      <c r="I1605" s="39"/>
      <c r="J1605" s="40"/>
    </row>
    <row r="1606" spans="1:10" ht="30" customHeight="1">
      <c r="A1606" s="79"/>
      <c r="B1606" s="437" t="str">
        <f>Sheet2!D308</f>
        <v>N/A</v>
      </c>
      <c r="C1606" s="438"/>
      <c r="D1606" s="438"/>
      <c r="E1606" s="438"/>
      <c r="F1606" s="438"/>
      <c r="G1606" s="438"/>
      <c r="H1606" s="438"/>
      <c r="I1606" s="438"/>
      <c r="J1606" s="439"/>
    </row>
    <row r="1607" spans="1:10">
      <c r="A1607" s="79"/>
      <c r="B1607" s="27"/>
      <c r="C1607" s="27"/>
      <c r="D1607" s="27"/>
      <c r="E1607" s="27"/>
      <c r="F1607" s="27"/>
      <c r="G1607" s="27"/>
      <c r="H1607" s="27"/>
      <c r="I1607" s="27"/>
      <c r="J1607" s="27"/>
    </row>
    <row r="1608" spans="1:10" ht="21.75" customHeight="1">
      <c r="A1608" s="79"/>
      <c r="B1608" s="634" t="s">
        <v>27</v>
      </c>
      <c r="C1608" s="633"/>
      <c r="D1608" s="633"/>
      <c r="E1608" s="633"/>
      <c r="F1608" s="633"/>
      <c r="G1608" s="633"/>
      <c r="H1608" s="633"/>
      <c r="I1608" s="633"/>
      <c r="J1608" s="550" t="str">
        <f>E1480</f>
        <v>Yellow</v>
      </c>
    </row>
    <row r="1609" spans="1:10">
      <c r="A1609" s="79"/>
      <c r="B1609" s="38"/>
      <c r="C1609" s="39"/>
      <c r="D1609" s="39"/>
      <c r="E1609" s="39"/>
      <c r="F1609" s="39"/>
      <c r="G1609" s="39"/>
      <c r="H1609" s="39"/>
      <c r="I1609" s="39"/>
      <c r="J1609" s="40"/>
    </row>
    <row r="1610" spans="1:10" ht="15">
      <c r="A1610" s="79"/>
      <c r="B1610" s="550" t="str">
        <f>'6. Module 1 Readiness'!T39</f>
        <v>Yellow</v>
      </c>
      <c r="C1610" s="41" t="s">
        <v>420</v>
      </c>
      <c r="D1610" s="39"/>
      <c r="E1610" s="39"/>
      <c r="F1610" s="39"/>
      <c r="G1610" s="39"/>
      <c r="H1610" s="39"/>
      <c r="I1610" s="39"/>
      <c r="J1610" s="40"/>
    </row>
    <row r="1611" spans="1:10">
      <c r="A1611" s="79"/>
      <c r="B1611" s="42" t="s">
        <v>43</v>
      </c>
      <c r="C1611" s="39"/>
      <c r="D1611" s="39"/>
      <c r="E1611" s="39"/>
      <c r="F1611" s="39"/>
      <c r="G1611" s="39"/>
      <c r="H1611" s="39"/>
      <c r="I1611" s="39"/>
      <c r="J1611" s="40"/>
    </row>
    <row r="1612" spans="1:10" ht="32.25" customHeight="1">
      <c r="A1612" s="79"/>
      <c r="B1612" s="435" t="str">
        <f>Sheet2!B311</f>
        <v>If integration is a key requirement, proceed with caution. Is there already an application integration strategy in place?</v>
      </c>
      <c r="C1612" s="394"/>
      <c r="D1612" s="394"/>
      <c r="E1612" s="394"/>
      <c r="F1612" s="394"/>
      <c r="G1612" s="394"/>
      <c r="H1612" s="394"/>
      <c r="I1612" s="394"/>
      <c r="J1612" s="436"/>
    </row>
    <row r="1613" spans="1:10">
      <c r="A1613" s="79"/>
      <c r="B1613" s="42" t="s">
        <v>44</v>
      </c>
      <c r="C1613" s="39"/>
      <c r="D1613" s="39"/>
      <c r="E1613" s="39"/>
      <c r="F1613" s="39"/>
      <c r="G1613" s="39"/>
      <c r="H1613" s="39"/>
      <c r="I1613" s="39"/>
      <c r="J1613" s="40"/>
    </row>
    <row r="1614" spans="1:10" ht="56.25" customHeight="1">
      <c r="A1614" s="79"/>
      <c r="B1614" s="435" t="str">
        <f>Sheet2!D311</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C1614" s="394"/>
      <c r="D1614" s="394"/>
      <c r="E1614" s="394"/>
      <c r="F1614" s="394"/>
      <c r="G1614" s="394"/>
      <c r="H1614" s="394"/>
      <c r="I1614" s="394"/>
      <c r="J1614" s="436"/>
    </row>
    <row r="1615" spans="1:10">
      <c r="A1615" s="79"/>
      <c r="B1615" s="38"/>
      <c r="C1615" s="39"/>
      <c r="D1615" s="39"/>
      <c r="E1615" s="39"/>
      <c r="F1615" s="39"/>
      <c r="G1615" s="39"/>
      <c r="H1615" s="39"/>
      <c r="I1615" s="39"/>
      <c r="J1615" s="40"/>
    </row>
    <row r="1616" spans="1:10" ht="15">
      <c r="A1616" s="79"/>
      <c r="B1616" s="550" t="str">
        <f>'6. Module 1 Readiness'!T40</f>
        <v>Yellow</v>
      </c>
      <c r="C1616" s="41" t="s">
        <v>421</v>
      </c>
      <c r="D1616" s="39"/>
      <c r="E1616" s="39"/>
      <c r="F1616" s="39"/>
      <c r="G1616" s="39"/>
      <c r="H1616" s="39"/>
      <c r="I1616" s="39"/>
      <c r="J1616" s="40"/>
    </row>
    <row r="1617" spans="1:10">
      <c r="A1617" s="79"/>
      <c r="B1617" s="42" t="s">
        <v>43</v>
      </c>
      <c r="C1617" s="39"/>
      <c r="D1617" s="39"/>
      <c r="E1617" s="39"/>
      <c r="F1617" s="39"/>
      <c r="G1617" s="39"/>
      <c r="H1617" s="39"/>
      <c r="I1617" s="39"/>
      <c r="J1617" s="40"/>
    </row>
    <row r="1618" spans="1:10" ht="42" customHeight="1">
      <c r="A1618" s="79"/>
      <c r="B1618" s="435" t="str">
        <f>Sheet2!B312</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C1618" s="394"/>
      <c r="D1618" s="394"/>
      <c r="E1618" s="394"/>
      <c r="F1618" s="394"/>
      <c r="G1618" s="394"/>
      <c r="H1618" s="394"/>
      <c r="I1618" s="394"/>
      <c r="J1618" s="436"/>
    </row>
    <row r="1619" spans="1:10">
      <c r="A1619" s="79"/>
      <c r="B1619" s="42" t="s">
        <v>44</v>
      </c>
      <c r="C1619" s="39"/>
      <c r="D1619" s="39"/>
      <c r="E1619" s="39"/>
      <c r="F1619" s="39"/>
      <c r="G1619" s="39"/>
      <c r="H1619" s="39"/>
      <c r="I1619" s="39"/>
      <c r="J1619" s="40"/>
    </row>
    <row r="1620" spans="1:10" ht="60.75" customHeight="1">
      <c r="A1620" s="79"/>
      <c r="B1620" s="435" t="str">
        <f>Sheet2!D312</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C1620" s="394"/>
      <c r="D1620" s="394"/>
      <c r="E1620" s="394"/>
      <c r="F1620" s="394"/>
      <c r="G1620" s="394"/>
      <c r="H1620" s="394"/>
      <c r="I1620" s="394"/>
      <c r="J1620" s="436"/>
    </row>
    <row r="1621" spans="1:10">
      <c r="A1621" s="79"/>
      <c r="B1621" s="38"/>
      <c r="C1621" s="39"/>
      <c r="D1621" s="39"/>
      <c r="E1621" s="39"/>
      <c r="F1621" s="39"/>
      <c r="G1621" s="39"/>
      <c r="H1621" s="39"/>
      <c r="I1621" s="39"/>
      <c r="J1621" s="40"/>
    </row>
    <row r="1622" spans="1:10" ht="15">
      <c r="A1622" s="79"/>
      <c r="B1622" s="550" t="str">
        <f>'6. Module 1 Readiness'!T41</f>
        <v>Green</v>
      </c>
      <c r="C1622" s="41" t="s">
        <v>422</v>
      </c>
      <c r="D1622" s="39"/>
      <c r="E1622" s="39"/>
      <c r="F1622" s="39"/>
      <c r="G1622" s="39"/>
      <c r="H1622" s="39"/>
      <c r="I1622" s="39"/>
      <c r="J1622" s="40"/>
    </row>
    <row r="1623" spans="1:10">
      <c r="A1623" s="79"/>
      <c r="B1623" s="42" t="s">
        <v>43</v>
      </c>
      <c r="C1623" s="39"/>
      <c r="D1623" s="39"/>
      <c r="E1623" s="39"/>
      <c r="F1623" s="39"/>
      <c r="G1623" s="39"/>
      <c r="H1623" s="39"/>
      <c r="I1623" s="39"/>
      <c r="J1623" s="40"/>
    </row>
    <row r="1624" spans="1:10" ht="30" customHeight="1">
      <c r="A1624" s="79"/>
      <c r="B1624" s="435" t="str">
        <f>Sheet2!B313</f>
        <v xml:space="preserve">Integration can be greatly enhanced if two applications speak the same language and adhere to standard APIs. Heavily customized apps written with legacy languages require specialized work for integration. </v>
      </c>
      <c r="C1624" s="394"/>
      <c r="D1624" s="394"/>
      <c r="E1624" s="394"/>
      <c r="F1624" s="394"/>
      <c r="G1624" s="394"/>
      <c r="H1624" s="394"/>
      <c r="I1624" s="394"/>
      <c r="J1624" s="436"/>
    </row>
    <row r="1625" spans="1:10">
      <c r="A1625" s="79"/>
      <c r="B1625" s="42" t="s">
        <v>44</v>
      </c>
      <c r="C1625" s="39"/>
      <c r="D1625" s="39"/>
      <c r="E1625" s="39"/>
      <c r="F1625" s="39"/>
      <c r="G1625" s="39"/>
      <c r="H1625" s="39"/>
      <c r="I1625" s="39"/>
      <c r="J1625" s="40"/>
    </row>
    <row r="1626" spans="1:10" ht="21" customHeight="1">
      <c r="A1626" s="79"/>
      <c r="B1626" s="435" t="str">
        <f>Sheet2!D313</f>
        <v>• If integration is required, readiness is high.</v>
      </c>
      <c r="C1626" s="394"/>
      <c r="D1626" s="394"/>
      <c r="E1626" s="394"/>
      <c r="F1626" s="394"/>
      <c r="G1626" s="394"/>
      <c r="H1626" s="394"/>
      <c r="I1626" s="394"/>
      <c r="J1626" s="436"/>
    </row>
    <row r="1627" spans="1:10">
      <c r="A1627" s="79"/>
      <c r="B1627" s="38"/>
      <c r="C1627" s="39"/>
      <c r="D1627" s="39"/>
      <c r="E1627" s="39"/>
      <c r="F1627" s="39"/>
      <c r="G1627" s="39"/>
      <c r="H1627" s="39"/>
      <c r="I1627" s="39"/>
      <c r="J1627" s="40"/>
    </row>
    <row r="1628" spans="1:10" ht="15">
      <c r="A1628" s="79"/>
      <c r="B1628" s="550" t="str">
        <f>'6. Module 1 Readiness'!T42</f>
        <v>Yellow</v>
      </c>
      <c r="C1628" s="41" t="s">
        <v>423</v>
      </c>
      <c r="D1628" s="39"/>
      <c r="E1628" s="39"/>
      <c r="F1628" s="39"/>
      <c r="G1628" s="39"/>
      <c r="H1628" s="39"/>
      <c r="I1628" s="39"/>
      <c r="J1628" s="40"/>
    </row>
    <row r="1629" spans="1:10">
      <c r="A1629" s="79"/>
      <c r="B1629" s="42" t="s">
        <v>43</v>
      </c>
      <c r="C1629" s="39"/>
      <c r="D1629" s="39"/>
      <c r="E1629" s="39"/>
      <c r="F1629" s="39"/>
      <c r="G1629" s="39"/>
      <c r="H1629" s="39"/>
      <c r="I1629" s="39"/>
      <c r="J1629" s="40"/>
    </row>
    <row r="1630" spans="1:10" ht="30.75" customHeight="1">
      <c r="A1630" s="79"/>
      <c r="B1630" s="435" t="str">
        <f>Sheet2!B314</f>
        <v xml:space="preserve">If this application does not have a high level of customization and complex integration with other applications, it presents lower challenges as a cloud candidate. </v>
      </c>
      <c r="C1630" s="394"/>
      <c r="D1630" s="394"/>
      <c r="E1630" s="394"/>
      <c r="F1630" s="394"/>
      <c r="G1630" s="394"/>
      <c r="H1630" s="394"/>
      <c r="I1630" s="394"/>
      <c r="J1630" s="436"/>
    </row>
    <row r="1631" spans="1:10">
      <c r="A1631" s="79"/>
      <c r="B1631" s="42" t="s">
        <v>44</v>
      </c>
      <c r="C1631" s="39"/>
      <c r="D1631" s="39"/>
      <c r="E1631" s="39"/>
      <c r="F1631" s="39"/>
      <c r="G1631" s="39"/>
      <c r="H1631" s="39"/>
      <c r="I1631" s="39"/>
      <c r="J1631" s="40"/>
    </row>
    <row r="1632" spans="1:10" ht="99.75" customHeight="1">
      <c r="A1632" s="79"/>
      <c r="B1632" s="435" t="str">
        <f>Sheet2!D314</f>
        <v>• If you disagreed because the application does not require integration, go back and select NA for this question.
• If you disagreed because the app's integration is more standardized, see advice under Standard APIs above.</v>
      </c>
      <c r="C1632" s="394"/>
      <c r="D1632" s="394"/>
      <c r="E1632" s="394"/>
      <c r="F1632" s="394"/>
      <c r="G1632" s="394"/>
      <c r="H1632" s="394"/>
      <c r="I1632" s="394"/>
      <c r="J1632" s="436"/>
    </row>
    <row r="1633" spans="1:10">
      <c r="A1633" s="79"/>
      <c r="B1633" s="38"/>
      <c r="C1633" s="39"/>
      <c r="D1633" s="39"/>
      <c r="E1633" s="39"/>
      <c r="F1633" s="39"/>
      <c r="G1633" s="39"/>
      <c r="H1633" s="39"/>
      <c r="I1633" s="39"/>
      <c r="J1633" s="40"/>
    </row>
    <row r="1634" spans="1:10" ht="15">
      <c r="A1634" s="79"/>
      <c r="B1634" s="550" t="str">
        <f>'6. Module 1 Readiness'!T43</f>
        <v>Yellow</v>
      </c>
      <c r="C1634" s="41" t="s">
        <v>424</v>
      </c>
      <c r="D1634" s="39"/>
      <c r="E1634" s="39"/>
      <c r="F1634" s="39"/>
      <c r="G1634" s="39"/>
      <c r="H1634" s="39"/>
      <c r="I1634" s="39"/>
      <c r="J1634" s="40"/>
    </row>
    <row r="1635" spans="1:10">
      <c r="A1635" s="79"/>
      <c r="B1635" s="42" t="s">
        <v>43</v>
      </c>
      <c r="C1635" s="39"/>
      <c r="D1635" s="39"/>
      <c r="E1635" s="39"/>
      <c r="F1635" s="39"/>
      <c r="G1635" s="39"/>
      <c r="H1635" s="39"/>
      <c r="I1635" s="39"/>
      <c r="J1635" s="40"/>
    </row>
    <row r="1636" spans="1:10" ht="33" customHeight="1">
      <c r="A1636" s="79"/>
      <c r="B1636" s="435" t="str">
        <f>Sheet2!B315</f>
        <v xml:space="preserve">Maintenance of a single version of the data truth will become more of a challenge as multiple services, both on and off premises, require integration with a single source of data.  </v>
      </c>
      <c r="C1636" s="394"/>
      <c r="D1636" s="394"/>
      <c r="E1636" s="394"/>
      <c r="F1636" s="394"/>
      <c r="G1636" s="394"/>
      <c r="H1636" s="394"/>
      <c r="I1636" s="394"/>
      <c r="J1636" s="436"/>
    </row>
    <row r="1637" spans="1:10">
      <c r="A1637" s="79"/>
      <c r="B1637" s="42" t="s">
        <v>44</v>
      </c>
      <c r="C1637" s="39"/>
      <c r="D1637" s="39"/>
      <c r="E1637" s="39"/>
      <c r="F1637" s="39"/>
      <c r="G1637" s="39"/>
      <c r="H1637" s="39"/>
      <c r="I1637" s="39"/>
      <c r="J1637" s="40"/>
    </row>
    <row r="1638" spans="1:10" ht="98.25" customHeight="1">
      <c r="A1638" s="79"/>
      <c r="B1638" s="437" t="str">
        <f>Sheet2!D315</f>
        <v>• For lower end services – such as personal productivity apps – look to how they can access content management systems (such as SharePoint) to avoid fragmentation of data across multiple cloud services. 
• Examine sources and flows of data, in order to identify what approach will best suit their needs in terms of security, performance, monitoring, and support.
• Consider data integration tools as support for your DI management; DI tools free up developer resources and speed up development, testing, and deployment.
• As the number of data links increases to multiple cloud services, look to cloud-based DI tools.</v>
      </c>
      <c r="C1638" s="438"/>
      <c r="D1638" s="438"/>
      <c r="E1638" s="438"/>
      <c r="F1638" s="438"/>
      <c r="G1638" s="438"/>
      <c r="H1638" s="438"/>
      <c r="I1638" s="438"/>
      <c r="J1638" s="439"/>
    </row>
    <row r="1639" spans="1:10">
      <c r="A1639" s="79"/>
      <c r="B1639" s="27"/>
      <c r="C1639" s="27"/>
      <c r="D1639" s="27"/>
      <c r="E1639" s="27"/>
      <c r="F1639" s="27"/>
      <c r="G1639" s="27"/>
      <c r="H1639" s="27"/>
      <c r="I1639" s="27"/>
      <c r="J1639" s="27"/>
    </row>
    <row r="1640" spans="1:10" ht="21.75" customHeight="1">
      <c r="A1640" s="79"/>
      <c r="B1640" s="634" t="s">
        <v>235</v>
      </c>
      <c r="C1640" s="633"/>
      <c r="D1640" s="633"/>
      <c r="E1640" s="633"/>
      <c r="F1640" s="633"/>
      <c r="G1640" s="633"/>
      <c r="H1640" s="633"/>
      <c r="I1640" s="633"/>
      <c r="J1640" s="550" t="str">
        <f>E1482</f>
        <v>Green</v>
      </c>
    </row>
    <row r="1641" spans="1:10">
      <c r="A1641" s="79"/>
      <c r="B1641" s="38"/>
      <c r="C1641" s="39"/>
      <c r="D1641" s="39"/>
      <c r="E1641" s="39"/>
      <c r="F1641" s="39"/>
      <c r="G1641" s="39"/>
      <c r="H1641" s="39"/>
      <c r="I1641" s="39"/>
      <c r="J1641" s="40"/>
    </row>
    <row r="1642" spans="1:10" ht="15">
      <c r="A1642" s="79"/>
      <c r="B1642" s="550" t="str">
        <f>'6. Module 1 Readiness'!T46</f>
        <v>Yellow</v>
      </c>
      <c r="C1642" s="41" t="s">
        <v>425</v>
      </c>
      <c r="D1642" s="39"/>
      <c r="E1642" s="39"/>
      <c r="F1642" s="39"/>
      <c r="G1642" s="39"/>
      <c r="H1642" s="39"/>
      <c r="I1642" s="39"/>
      <c r="J1642" s="40"/>
    </row>
    <row r="1643" spans="1:10">
      <c r="A1643" s="79"/>
      <c r="B1643" s="42" t="s">
        <v>43</v>
      </c>
      <c r="C1643" s="39"/>
      <c r="D1643" s="39"/>
      <c r="E1643" s="39"/>
      <c r="F1643" s="39"/>
      <c r="G1643" s="39"/>
      <c r="H1643" s="39"/>
      <c r="I1643" s="39"/>
      <c r="J1643" s="40"/>
    </row>
    <row r="1644" spans="1:10" ht="19.5" customHeight="1">
      <c r="A1644" s="79"/>
      <c r="B1644" s="38" t="str">
        <f>Sheet2!B318</f>
        <v xml:space="preserve">Network latency and availability are critical links in the chain. </v>
      </c>
      <c r="C1644" s="39"/>
      <c r="D1644" s="39"/>
      <c r="E1644" s="39"/>
      <c r="F1644" s="39"/>
      <c r="G1644" s="39"/>
      <c r="H1644" s="39"/>
      <c r="I1644" s="39"/>
      <c r="J1644" s="40"/>
    </row>
    <row r="1645" spans="1:10">
      <c r="A1645" s="79"/>
      <c r="B1645" s="42" t="s">
        <v>44</v>
      </c>
      <c r="C1645" s="39"/>
      <c r="D1645" s="39"/>
      <c r="E1645" s="39"/>
      <c r="F1645" s="39"/>
      <c r="G1645" s="39"/>
      <c r="H1645" s="39"/>
      <c r="I1645" s="39"/>
      <c r="J1645" s="40"/>
    </row>
    <row r="1646" spans="1:10" ht="62.25" customHeight="1">
      <c r="A1646" s="79"/>
      <c r="B1646" s="435" t="str">
        <f>Sheet2!D318</f>
        <v xml:space="preserve">• Capacity but also redundancy are important considerations. Access at internet speeds may be acceptable but what if your network goes down or your telecom carrier has a service interruption?
• Consider redundant carriers as well as redundant infrastructure if the service is medium to high criticality. </v>
      </c>
      <c r="C1646" s="394"/>
      <c r="D1646" s="394"/>
      <c r="E1646" s="394"/>
      <c r="F1646" s="394"/>
      <c r="G1646" s="394"/>
      <c r="H1646" s="394"/>
      <c r="I1646" s="394"/>
      <c r="J1646" s="436"/>
    </row>
    <row r="1647" spans="1:10">
      <c r="A1647" s="79"/>
      <c r="B1647" s="38"/>
      <c r="C1647" s="39"/>
      <c r="D1647" s="39"/>
      <c r="E1647" s="39"/>
      <c r="F1647" s="39"/>
      <c r="G1647" s="39"/>
      <c r="H1647" s="39"/>
      <c r="I1647" s="39"/>
      <c r="J1647" s="40"/>
    </row>
    <row r="1648" spans="1:10" ht="15">
      <c r="A1648" s="79"/>
      <c r="B1648" s="550" t="str">
        <f>'6. Module 1 Readiness'!T47</f>
        <v>Yellow</v>
      </c>
      <c r="C1648" s="41" t="s">
        <v>426</v>
      </c>
      <c r="D1648" s="39"/>
      <c r="E1648" s="39"/>
      <c r="F1648" s="39"/>
      <c r="G1648" s="39"/>
      <c r="H1648" s="39"/>
      <c r="I1648" s="39"/>
      <c r="J1648" s="40"/>
    </row>
    <row r="1649" spans="1:10">
      <c r="A1649" s="79"/>
      <c r="B1649" s="42" t="s">
        <v>43</v>
      </c>
      <c r="C1649" s="39"/>
      <c r="D1649" s="39"/>
      <c r="E1649" s="39"/>
      <c r="F1649" s="39"/>
      <c r="G1649" s="39"/>
      <c r="H1649" s="39"/>
      <c r="I1649" s="39"/>
      <c r="J1649" s="40"/>
    </row>
    <row r="1650" spans="1:10" ht="29.25" customHeight="1">
      <c r="A1650" s="79"/>
      <c r="B1650" s="435" t="str">
        <f>Sheet2!B319</f>
        <v xml:space="preserve">Clear understanding of storage provisioning requirements for performance and availability will be critical to building internal clouds and evaluating costs of external CSPs. </v>
      </c>
      <c r="C1650" s="394"/>
      <c r="D1650" s="394"/>
      <c r="E1650" s="394"/>
      <c r="F1650" s="394"/>
      <c r="G1650" s="394"/>
      <c r="H1650" s="394"/>
      <c r="I1650" s="394"/>
      <c r="J1650" s="436"/>
    </row>
    <row r="1651" spans="1:10">
      <c r="A1651" s="79"/>
      <c r="B1651" s="42" t="s">
        <v>44</v>
      </c>
      <c r="C1651" s="39"/>
      <c r="D1651" s="39"/>
      <c r="E1651" s="39"/>
      <c r="F1651" s="39"/>
      <c r="G1651" s="39"/>
      <c r="H1651" s="39"/>
      <c r="I1651" s="39"/>
      <c r="J1651" s="40"/>
    </row>
    <row r="1652" spans="1:10" ht="47.25" customHeight="1">
      <c r="A1652" s="79"/>
      <c r="B1652" s="435" t="str">
        <f>Sheet2!D319</f>
        <v xml:space="preserve">• Storage, where the data lives, is as critical in a cloud environment as a non-cloud environment. 
• Use storage sizing and redundancy requirements for the service as input into private cloud development and as a starting point to evaluate the costs and capabilities of external cloud services. </v>
      </c>
      <c r="C1652" s="394"/>
      <c r="D1652" s="394"/>
      <c r="E1652" s="394"/>
      <c r="F1652" s="394"/>
      <c r="G1652" s="394"/>
      <c r="H1652" s="394"/>
      <c r="I1652" s="394"/>
      <c r="J1652" s="436"/>
    </row>
    <row r="1653" spans="1:10">
      <c r="A1653" s="79"/>
      <c r="B1653" s="38"/>
      <c r="C1653" s="39"/>
      <c r="D1653" s="39"/>
      <c r="E1653" s="39"/>
      <c r="F1653" s="39"/>
      <c r="G1653" s="39"/>
      <c r="H1653" s="39"/>
      <c r="I1653" s="39"/>
      <c r="J1653" s="40"/>
    </row>
    <row r="1654" spans="1:10" ht="15">
      <c r="A1654" s="79"/>
      <c r="B1654" s="550" t="str">
        <f>'6. Module 1 Readiness'!T48</f>
        <v>Green</v>
      </c>
      <c r="C1654" s="41" t="s">
        <v>427</v>
      </c>
      <c r="D1654" s="39"/>
      <c r="E1654" s="39"/>
      <c r="F1654" s="39"/>
      <c r="G1654" s="39"/>
      <c r="H1654" s="39"/>
      <c r="I1654" s="39"/>
      <c r="J1654" s="40"/>
    </row>
    <row r="1655" spans="1:10">
      <c r="A1655" s="79"/>
      <c r="B1655" s="42" t="s">
        <v>43</v>
      </c>
      <c r="C1655" s="39"/>
      <c r="D1655" s="39"/>
      <c r="E1655" s="39"/>
      <c r="F1655" s="39"/>
      <c r="G1655" s="39"/>
      <c r="H1655" s="39"/>
      <c r="I1655" s="39"/>
      <c r="J1655" s="40"/>
    </row>
    <row r="1656" spans="1:10" ht="30.75" customHeight="1">
      <c r="A1656" s="79"/>
      <c r="B1656" s="435" t="str">
        <f>Sheet2!B320</f>
        <v xml:space="preserve">Virtual abstraction is foundational to cloud. CPU, memory, and storage requirements need to be within the capacity bounds of virtual machines. </v>
      </c>
      <c r="C1656" s="394"/>
      <c r="D1656" s="394"/>
      <c r="E1656" s="394"/>
      <c r="F1656" s="394"/>
      <c r="G1656" s="394"/>
      <c r="H1656" s="394"/>
      <c r="I1656" s="394"/>
      <c r="J1656" s="436"/>
    </row>
    <row r="1657" spans="1:10">
      <c r="A1657" s="79"/>
      <c r="B1657" s="42" t="s">
        <v>44</v>
      </c>
      <c r="C1657" s="39"/>
      <c r="D1657" s="39"/>
      <c r="E1657" s="39"/>
      <c r="F1657" s="39"/>
      <c r="G1657" s="39"/>
      <c r="H1657" s="39"/>
      <c r="I1657" s="39"/>
      <c r="J1657" s="40"/>
    </row>
    <row r="1658" spans="1:10" ht="40.5" customHeight="1">
      <c r="A1658" s="79"/>
      <c r="B1658" s="435" t="str">
        <f>Sheet2!D320</f>
        <v>• Almost all x86 workloads can function in a virtual environment. It is a question of capacity. 
• If the workloads are CPU-intensive, the underlying hardware needs the capacity to host robust vCPU/vRAM virtual machines.</v>
      </c>
      <c r="C1658" s="394"/>
      <c r="D1658" s="394"/>
      <c r="E1658" s="394"/>
      <c r="F1658" s="394"/>
      <c r="G1658" s="394"/>
      <c r="H1658" s="394"/>
      <c r="I1658" s="394"/>
      <c r="J1658" s="436"/>
    </row>
    <row r="1659" spans="1:10">
      <c r="A1659" s="79"/>
      <c r="B1659" s="38"/>
      <c r="C1659" s="39"/>
      <c r="D1659" s="39"/>
      <c r="E1659" s="39"/>
      <c r="F1659" s="39"/>
      <c r="G1659" s="39"/>
      <c r="H1659" s="39"/>
      <c r="I1659" s="39"/>
      <c r="J1659" s="40"/>
    </row>
    <row r="1660" spans="1:10" ht="15">
      <c r="A1660" s="79"/>
      <c r="B1660" s="550" t="str">
        <f>'6. Module 1 Readiness'!T49</f>
        <v>Green</v>
      </c>
      <c r="C1660" s="41" t="s">
        <v>428</v>
      </c>
      <c r="D1660" s="39"/>
      <c r="E1660" s="39"/>
      <c r="F1660" s="39"/>
      <c r="G1660" s="39"/>
      <c r="H1660" s="39"/>
      <c r="I1660" s="39"/>
      <c r="J1660" s="40"/>
    </row>
    <row r="1661" spans="1:10">
      <c r="A1661" s="79"/>
      <c r="B1661" s="42" t="s">
        <v>43</v>
      </c>
      <c r="C1661" s="39"/>
      <c r="D1661" s="39"/>
      <c r="E1661" s="39"/>
      <c r="F1661" s="39"/>
      <c r="G1661" s="39"/>
      <c r="H1661" s="39"/>
      <c r="I1661" s="39"/>
      <c r="J1661" s="40"/>
    </row>
    <row r="1662" spans="1:10" ht="42.75" customHeight="1">
      <c r="A1662" s="79"/>
      <c r="B1662" s="435" t="str">
        <f>Sheet2!B321</f>
        <v xml:space="preserve">Specialized and proprietary components can be an impediment, or at least a complicating factor, for moving a service to the cloud. </v>
      </c>
      <c r="C1662" s="394"/>
      <c r="D1662" s="394"/>
      <c r="E1662" s="394"/>
      <c r="F1662" s="394"/>
      <c r="G1662" s="394"/>
      <c r="H1662" s="394"/>
      <c r="I1662" s="394"/>
      <c r="J1662" s="436"/>
    </row>
    <row r="1663" spans="1:10">
      <c r="A1663" s="79"/>
      <c r="B1663" s="42" t="s">
        <v>44</v>
      </c>
      <c r="C1663" s="39"/>
      <c r="D1663" s="39"/>
      <c r="E1663" s="39"/>
      <c r="F1663" s="39"/>
      <c r="G1663" s="39"/>
      <c r="H1663" s="39"/>
      <c r="I1663" s="39"/>
      <c r="J1663" s="40"/>
    </row>
    <row r="1664" spans="1:10" ht="68.25" customHeight="1">
      <c r="A1664" s="79"/>
      <c r="B1664" s="435" t="str">
        <f>Sheet2!D321</f>
        <v xml:space="preserve">• Selecting "disagree" for this statement indicates the workload is a lower risk for moving to a cloud platform such as private or public IaaS. </v>
      </c>
      <c r="C1664" s="394"/>
      <c r="D1664" s="394"/>
      <c r="E1664" s="394"/>
      <c r="F1664" s="394"/>
      <c r="G1664" s="394"/>
      <c r="H1664" s="394"/>
      <c r="I1664" s="394"/>
      <c r="J1664" s="436"/>
    </row>
    <row r="1665" spans="1:10">
      <c r="A1665" s="79"/>
      <c r="B1665" s="38"/>
      <c r="C1665" s="39"/>
      <c r="D1665" s="39"/>
      <c r="E1665" s="39"/>
      <c r="F1665" s="39"/>
      <c r="G1665" s="39"/>
      <c r="H1665" s="39"/>
      <c r="I1665" s="39"/>
      <c r="J1665" s="40"/>
    </row>
    <row r="1666" spans="1:10" ht="15">
      <c r="A1666" s="79"/>
      <c r="B1666" s="550" t="str">
        <f>'6. Module 1 Readiness'!T50</f>
        <v>Yellow</v>
      </c>
      <c r="C1666" s="41" t="s">
        <v>429</v>
      </c>
      <c r="D1666" s="39"/>
      <c r="E1666" s="39"/>
      <c r="F1666" s="39"/>
      <c r="G1666" s="39"/>
      <c r="H1666" s="39"/>
      <c r="I1666" s="39"/>
      <c r="J1666" s="40"/>
    </row>
    <row r="1667" spans="1:10">
      <c r="A1667" s="79"/>
      <c r="B1667" s="42" t="s">
        <v>43</v>
      </c>
      <c r="C1667" s="39"/>
      <c r="D1667" s="39"/>
      <c r="E1667" s="39"/>
      <c r="F1667" s="39"/>
      <c r="G1667" s="39"/>
      <c r="H1667" s="39"/>
      <c r="I1667" s="39"/>
      <c r="J1667" s="40"/>
    </row>
    <row r="1668" spans="1:10" ht="30.75" customHeight="1">
      <c r="A1668" s="79"/>
      <c r="B1668" s="435" t="str">
        <f>Sheet2!B322</f>
        <v xml:space="preserve">Portability is particularly valuable in multi-cloud and hybrid situations. Service can be moved to where resource costs are lowest and security/availability are good enough. </v>
      </c>
      <c r="C1668" s="394"/>
      <c r="D1668" s="394"/>
      <c r="E1668" s="394"/>
      <c r="F1668" s="394"/>
      <c r="G1668" s="394"/>
      <c r="H1668" s="394"/>
      <c r="I1668" s="394"/>
      <c r="J1668" s="436"/>
    </row>
    <row r="1669" spans="1:10">
      <c r="A1669" s="79"/>
      <c r="B1669" s="42" t="s">
        <v>44</v>
      </c>
      <c r="C1669" s="39"/>
      <c r="D1669" s="39"/>
      <c r="E1669" s="39"/>
      <c r="F1669" s="39"/>
      <c r="G1669" s="39"/>
      <c r="H1669" s="39"/>
      <c r="I1669" s="39"/>
      <c r="J1669" s="40"/>
    </row>
    <row r="1670" spans="1:10" ht="48" customHeight="1">
      <c r="A1670" s="79"/>
      <c r="B1670" s="437" t="str">
        <f>Sheet2!D322</f>
        <v xml:space="preserve">• Best case is where the application and all its dependencies are developed in a virtualized environment and can be bundled up for moves.
• Be sure to map all dependencies to ensure a component does not get left behind in a move. </v>
      </c>
      <c r="C1670" s="438"/>
      <c r="D1670" s="438"/>
      <c r="E1670" s="438"/>
      <c r="F1670" s="438"/>
      <c r="G1670" s="438"/>
      <c r="H1670" s="438"/>
      <c r="I1670" s="438"/>
      <c r="J1670" s="439"/>
    </row>
    <row r="1671" spans="1:10">
      <c r="A1671" s="79"/>
      <c r="B1671" s="79"/>
      <c r="C1671" s="79"/>
      <c r="D1671" s="79"/>
      <c r="E1671" s="79"/>
      <c r="F1671" s="79"/>
      <c r="G1671" s="79"/>
      <c r="H1671" s="79"/>
      <c r="I1671" s="79"/>
      <c r="J1671" s="79"/>
    </row>
    <row r="1672" spans="1:10" s="79" customFormat="1">
      <c r="B1672" s="632" t="s">
        <v>236</v>
      </c>
      <c r="C1672" s="633"/>
      <c r="D1672" s="633"/>
      <c r="E1672" s="633"/>
      <c r="F1672" s="633"/>
      <c r="G1672" s="633"/>
      <c r="H1672" s="633"/>
      <c r="I1672" s="633"/>
      <c r="J1672" s="550" t="str">
        <f>'7. Module 1 Summary'!E1484</f>
        <v>Red</v>
      </c>
    </row>
    <row r="1673" spans="1:10" s="79" customFormat="1">
      <c r="B1673" s="54"/>
      <c r="C1673" s="35"/>
      <c r="D1673" s="35"/>
      <c r="E1673" s="55"/>
      <c r="F1673" s="39"/>
      <c r="G1673" s="39"/>
      <c r="H1673" s="39"/>
      <c r="I1673" s="39"/>
      <c r="J1673" s="40"/>
    </row>
    <row r="1674" spans="1:10" s="79" customFormat="1" ht="15">
      <c r="B1674" s="550" t="str">
        <f>'6. Module 1 Readiness'!T53</f>
        <v>Red</v>
      </c>
      <c r="C1674" s="41" t="s">
        <v>430</v>
      </c>
      <c r="D1674" s="39"/>
      <c r="E1674" s="39"/>
      <c r="F1674" s="39"/>
      <c r="G1674" s="39"/>
      <c r="H1674" s="39"/>
      <c r="I1674" s="39"/>
      <c r="J1674" s="40"/>
    </row>
    <row r="1675" spans="1:10" s="79" customFormat="1">
      <c r="B1675" s="42" t="s">
        <v>43</v>
      </c>
      <c r="C1675" s="39"/>
      <c r="D1675" s="39"/>
      <c r="E1675" s="39"/>
      <c r="F1675" s="39"/>
      <c r="G1675" s="39"/>
      <c r="H1675" s="39"/>
      <c r="I1675" s="39"/>
      <c r="J1675" s="40"/>
    </row>
    <row r="1676" spans="1:10" s="79" customFormat="1">
      <c r="B1676" s="435" t="str">
        <f>Sheet2!B325</f>
        <v>Where the application "lives" should be immaterial for the maintenance of the application. "Not here" does not abrogate IT of its accountability for service and availability.</v>
      </c>
      <c r="C1676" s="394"/>
      <c r="D1676" s="394"/>
      <c r="E1676" s="394"/>
      <c r="F1676" s="394"/>
      <c r="G1676" s="394"/>
      <c r="H1676" s="394"/>
      <c r="I1676" s="394"/>
      <c r="J1676" s="436"/>
    </row>
    <row r="1677" spans="1:10" s="79" customFormat="1">
      <c r="B1677" s="42" t="s">
        <v>44</v>
      </c>
      <c r="C1677" s="39"/>
      <c r="D1677" s="39"/>
      <c r="E1677" s="39"/>
      <c r="F1677" s="39"/>
      <c r="G1677" s="39"/>
      <c r="H1677" s="39"/>
      <c r="I1677" s="39"/>
      <c r="J1677" s="40"/>
    </row>
    <row r="1678" spans="1:10" s="79" customFormat="1">
      <c r="B1678" s="435" t="str">
        <f>Sheet2!D325</f>
        <v xml:space="preserve">Moving an application to the cloud will not solve maintenance and management problems. Get your team trained up on procedures first. </v>
      </c>
      <c r="C1678" s="394"/>
      <c r="D1678" s="394"/>
      <c r="E1678" s="394"/>
      <c r="F1678" s="394"/>
      <c r="G1678" s="394"/>
      <c r="H1678" s="394"/>
      <c r="I1678" s="394"/>
      <c r="J1678" s="436"/>
    </row>
    <row r="1679" spans="1:10" s="79" customFormat="1">
      <c r="B1679" s="38"/>
      <c r="C1679" s="39"/>
      <c r="D1679" s="39"/>
      <c r="E1679" s="39"/>
      <c r="F1679" s="39"/>
      <c r="G1679" s="39"/>
      <c r="H1679" s="39"/>
      <c r="I1679" s="39"/>
      <c r="J1679" s="40"/>
    </row>
    <row r="1680" spans="1:10" s="79" customFormat="1" ht="15">
      <c r="B1680" s="550" t="str">
        <f>'6. Module 1 Readiness'!T54</f>
        <v>Red</v>
      </c>
      <c r="C1680" s="41" t="s">
        <v>431</v>
      </c>
      <c r="D1680" s="39"/>
      <c r="E1680" s="39"/>
      <c r="F1680" s="39"/>
      <c r="G1680" s="39"/>
      <c r="H1680" s="39"/>
      <c r="I1680" s="39"/>
      <c r="J1680" s="40"/>
    </row>
    <row r="1681" spans="1:10" s="79" customFormat="1">
      <c r="B1681" s="42" t="s">
        <v>43</v>
      </c>
      <c r="C1681" s="39"/>
      <c r="D1681" s="39"/>
      <c r="E1681" s="39"/>
      <c r="F1681" s="39"/>
      <c r="G1681" s="39"/>
      <c r="H1681" s="39"/>
      <c r="I1681" s="39"/>
      <c r="J1681" s="40"/>
    </row>
    <row r="1682" spans="1:10" s="79" customFormat="1">
      <c r="B1682" s="435" t="str">
        <f>Sheet2!B326</f>
        <v xml:space="preserve">Success in adopting cloud solutions isn’t possible without a solid integration strategy. Integration skills and operational frameworks need to be in practice in advance of cloud adoption. </v>
      </c>
      <c r="C1682" s="394"/>
      <c r="D1682" s="394"/>
      <c r="E1682" s="394"/>
      <c r="F1682" s="394"/>
      <c r="G1682" s="394"/>
      <c r="H1682" s="394"/>
      <c r="I1682" s="394"/>
      <c r="J1682" s="436"/>
    </row>
    <row r="1683" spans="1:10" s="79" customFormat="1">
      <c r="B1683" s="42" t="s">
        <v>44</v>
      </c>
      <c r="C1683" s="39"/>
      <c r="D1683" s="39"/>
      <c r="E1683" s="39"/>
      <c r="F1683" s="39"/>
      <c r="G1683" s="39"/>
      <c r="H1683" s="39"/>
      <c r="I1683" s="39"/>
      <c r="J1683" s="40"/>
    </row>
    <row r="1684" spans="1:10" s="79" customFormat="1">
      <c r="B1684" s="435" t="str">
        <f>Sheet2!D326</f>
        <v xml:space="preserve">Tend to your integration strategy first. Do not entertain externalizing this resource until the full implication of integration is evaluated. </v>
      </c>
      <c r="C1684" s="394"/>
      <c r="D1684" s="394"/>
      <c r="E1684" s="394"/>
      <c r="F1684" s="394"/>
      <c r="G1684" s="394"/>
      <c r="H1684" s="394"/>
      <c r="I1684" s="394"/>
      <c r="J1684" s="436"/>
    </row>
    <row r="1685" spans="1:10" s="79" customFormat="1">
      <c r="B1685" s="38"/>
      <c r="C1685" s="39"/>
      <c r="D1685" s="39"/>
      <c r="E1685" s="39"/>
      <c r="F1685" s="39"/>
      <c r="G1685" s="39"/>
      <c r="H1685" s="39"/>
      <c r="I1685" s="39"/>
      <c r="J1685" s="40"/>
    </row>
    <row r="1686" spans="1:10" s="79" customFormat="1" ht="15">
      <c r="B1686" s="550" t="str">
        <f>'6. Module 1 Readiness'!T55</f>
        <v>Red</v>
      </c>
      <c r="C1686" s="41" t="s">
        <v>432</v>
      </c>
      <c r="D1686" s="39"/>
      <c r="E1686" s="39"/>
      <c r="F1686" s="39"/>
      <c r="G1686" s="39"/>
      <c r="H1686" s="39"/>
      <c r="I1686" s="39"/>
      <c r="J1686" s="40"/>
    </row>
    <row r="1687" spans="1:10" s="79" customFormat="1">
      <c r="B1687" s="42" t="s">
        <v>43</v>
      </c>
      <c r="C1687" s="39"/>
      <c r="D1687" s="39"/>
      <c r="E1687" s="39"/>
      <c r="F1687" s="39"/>
      <c r="G1687" s="39"/>
      <c r="H1687" s="39"/>
      <c r="I1687" s="39"/>
      <c r="J1687" s="40"/>
    </row>
    <row r="1688" spans="1:10" s="79" customFormat="1">
      <c r="B1688" s="435" t="str">
        <f>Sheet2!B327</f>
        <v>An IT department that is not functioning as an internal managed service provider will need to change and develop new practices for a service paradigm.</v>
      </c>
      <c r="C1688" s="394"/>
      <c r="D1688" s="394"/>
      <c r="E1688" s="394"/>
      <c r="F1688" s="394"/>
      <c r="G1688" s="394"/>
      <c r="H1688" s="394"/>
      <c r="I1688" s="394"/>
      <c r="J1688" s="436"/>
    </row>
    <row r="1689" spans="1:10" s="79" customFormat="1">
      <c r="B1689" s="42" t="s">
        <v>44</v>
      </c>
      <c r="C1689" s="39"/>
      <c r="D1689" s="39"/>
      <c r="E1689" s="39"/>
      <c r="F1689" s="39"/>
      <c r="G1689" s="39"/>
      <c r="H1689" s="39"/>
      <c r="I1689" s="39"/>
      <c r="J1689" s="40"/>
    </row>
    <row r="1690" spans="1:10" s="79" customFormat="1">
      <c r="B1690" s="435" t="str">
        <f>Sheet2!D327</f>
        <v xml:space="preserve">• Focus internal change efforts on becoming an internal service provider. 
• Look to how this application would fit in a catalog of services, with measurable provisioning and consumption. 
</v>
      </c>
      <c r="C1690" s="394"/>
      <c r="D1690" s="394"/>
      <c r="E1690" s="394"/>
      <c r="F1690" s="394"/>
      <c r="G1690" s="394"/>
      <c r="H1690" s="394"/>
      <c r="I1690" s="394"/>
      <c r="J1690" s="436"/>
    </row>
    <row r="1691" spans="1:10">
      <c r="A1691" s="79"/>
      <c r="B1691" s="79"/>
      <c r="C1691" s="79"/>
      <c r="D1691" s="79"/>
      <c r="E1691" s="79"/>
      <c r="F1691" s="79"/>
      <c r="G1691" s="79"/>
      <c r="H1691" s="79"/>
      <c r="I1691" s="79"/>
      <c r="J1691" s="79"/>
    </row>
    <row r="1692" spans="1:10" ht="13.5" thickBot="1">
      <c r="A1692" s="79"/>
      <c r="B1692" s="51"/>
      <c r="C1692" s="51"/>
      <c r="D1692" s="51"/>
      <c r="E1692" s="51"/>
      <c r="F1692" s="51"/>
      <c r="G1692" s="51"/>
      <c r="H1692" s="51"/>
      <c r="I1692" s="51"/>
      <c r="J1692" s="51"/>
    </row>
    <row r="1693" spans="1:10">
      <c r="A1693" s="79"/>
      <c r="B1693" s="79"/>
      <c r="C1693" s="79"/>
      <c r="D1693" s="79"/>
      <c r="E1693" s="79"/>
      <c r="F1693" s="79"/>
      <c r="G1693" s="79"/>
      <c r="H1693" s="79"/>
      <c r="I1693" s="79"/>
      <c r="J1693" s="79"/>
    </row>
    <row r="1694" spans="1:10">
      <c r="A1694" s="79"/>
      <c r="B1694" s="79"/>
      <c r="C1694" s="79"/>
      <c r="D1694" s="79"/>
      <c r="E1694" s="79"/>
      <c r="F1694" s="79"/>
      <c r="G1694" s="79"/>
      <c r="H1694" s="79"/>
      <c r="I1694" s="79"/>
      <c r="J1694" s="79"/>
    </row>
    <row r="1695" spans="1:10">
      <c r="A1695" s="79"/>
      <c r="B1695" s="79"/>
      <c r="C1695" s="79"/>
      <c r="D1695" s="79"/>
      <c r="E1695" s="79"/>
      <c r="F1695" s="79"/>
      <c r="G1695" s="79"/>
      <c r="H1695" s="79"/>
      <c r="I1695" s="79"/>
      <c r="J1695" s="79"/>
    </row>
    <row r="1696" spans="1:10" ht="25.5" customHeight="1">
      <c r="A1696" s="79"/>
      <c r="B1696" s="629">
        <f>'4. Module 1 Services'!B14</f>
        <v>0</v>
      </c>
      <c r="C1696" s="630"/>
      <c r="D1696" s="630"/>
      <c r="E1696" s="630"/>
      <c r="F1696" s="630"/>
      <c r="G1696" s="630"/>
      <c r="H1696" s="630"/>
      <c r="I1696" s="630"/>
      <c r="J1696" s="631"/>
    </row>
    <row r="1697" spans="1:10">
      <c r="A1697" s="79"/>
      <c r="B1697" s="79"/>
      <c r="C1697" s="79"/>
      <c r="D1697" s="79"/>
      <c r="E1697" s="79"/>
      <c r="F1697" s="79"/>
      <c r="G1697" s="79"/>
      <c r="H1697" s="79"/>
      <c r="I1697" s="79"/>
      <c r="J1697" s="79"/>
    </row>
    <row r="1698" spans="1:10" ht="18">
      <c r="A1698" s="79"/>
      <c r="B1698" s="31" t="s">
        <v>169</v>
      </c>
      <c r="C1698" s="79"/>
      <c r="D1698" s="79"/>
      <c r="E1698" s="79"/>
      <c r="F1698" s="79"/>
      <c r="G1698" s="79"/>
      <c r="H1698" s="79"/>
      <c r="I1698" s="79"/>
      <c r="J1698" s="79"/>
    </row>
    <row r="1699" spans="1:10">
      <c r="A1699" s="79"/>
      <c r="B1699" s="79"/>
      <c r="C1699" s="79"/>
      <c r="D1699" s="79"/>
      <c r="E1699" s="79"/>
      <c r="F1699" s="79"/>
      <c r="G1699" s="79"/>
      <c r="H1699" s="79"/>
      <c r="I1699" s="79"/>
      <c r="J1699" s="79"/>
    </row>
    <row r="1700" spans="1:10" ht="13.5" thickBot="1">
      <c r="A1700" s="79"/>
      <c r="B1700" s="444" t="s">
        <v>407</v>
      </c>
      <c r="C1700" s="444"/>
      <c r="D1700" s="444"/>
      <c r="E1700" s="444"/>
      <c r="F1700" s="79"/>
      <c r="G1700" s="79"/>
      <c r="H1700" s="79"/>
      <c r="I1700" s="79"/>
      <c r="J1700" s="79"/>
    </row>
    <row r="1701" spans="1:10" ht="7.5" customHeight="1">
      <c r="A1701" s="79"/>
      <c r="B1701" s="79"/>
      <c r="C1701" s="79"/>
      <c r="D1701" s="79"/>
      <c r="E1701" s="79"/>
      <c r="F1701" s="79"/>
      <c r="G1701" s="445" t="str">
        <f>IF($E$1710="Low",'4. HIDE Calc Module 2_1'!$C$48,IF($E$1710="Medium",'4. HIDE Calc Module 2_1'!$C$49,IF($E$1710="High",'4. HIDE Calc Module 2_1'!$C$50,"")))</f>
        <v>An overall green means that on average the benefits of moving this service to cloud delivery are high. 
The service will place high on the opportunities axis in the summary charts below.</v>
      </c>
      <c r="H1701" s="446"/>
      <c r="I1701" s="447"/>
      <c r="J1701" s="79"/>
    </row>
    <row r="1702" spans="1:10" ht="17.25" customHeight="1">
      <c r="A1702" s="79"/>
      <c r="B1702" s="27" t="s">
        <v>220</v>
      </c>
      <c r="C1702" s="27"/>
      <c r="D1702" s="27"/>
      <c r="E1702" s="635" t="str">
        <f>IF('5. Hide Calc OA'!C$72="","",IF(AND('5. Hide Calc OA'!C$72&gt;='7. Hide Graph Calc'!$N$24,'5. Hide Calc OA'!C$72&lt;='7. Hide Graph Calc'!$O$24),"Low",IF(AND('5. Hide Calc OA'!C$72&gt;'7. Hide Graph Calc'!$N$25,'5. Hide Calc OA'!C$72&lt;='7. Hide Graph Calc'!$O$25),"Medium",IF(AND('5. Hide Calc OA'!C$72&gt;'7. Hide Graph Calc'!$N$26,'5. Hide Calc OA'!C$72&lt;='7. Hide Graph Calc'!$O$26),"High"))))</f>
        <v>Medium</v>
      </c>
      <c r="F1702" s="79"/>
      <c r="G1702" s="448"/>
      <c r="H1702" s="441"/>
      <c r="I1702" s="449"/>
      <c r="J1702" s="79"/>
    </row>
    <row r="1703" spans="1:10" ht="7.5" customHeight="1">
      <c r="A1703" s="79"/>
      <c r="B1703" s="27"/>
      <c r="C1703" s="27"/>
      <c r="D1703" s="27"/>
      <c r="E1703" s="32"/>
      <c r="F1703" s="79"/>
      <c r="G1703" s="448"/>
      <c r="H1703" s="441"/>
      <c r="I1703" s="449"/>
      <c r="J1703" s="79"/>
    </row>
    <row r="1704" spans="1:10" ht="15" customHeight="1">
      <c r="A1704" s="79"/>
      <c r="B1704" s="27" t="s">
        <v>212</v>
      </c>
      <c r="C1704" s="27"/>
      <c r="D1704" s="27"/>
      <c r="E1704" s="635" t="str">
        <f>IF('5. Hide Calc OA'!D$72="","",IF(AND('5. Hide Calc OA'!D$72&gt;='7. Hide Graph Calc'!$N$24,'5. Hide Calc OA'!D$72&lt;='7. Hide Graph Calc'!$O$24),"Low",IF(AND('5. Hide Calc OA'!D$72&gt;'7. Hide Graph Calc'!$N$25,'5. Hide Calc OA'!D$72&lt;='7. Hide Graph Calc'!$O$25),"Medium",IF(AND('5. Hide Calc OA'!D$72&gt;'7. Hide Graph Calc'!$N$26,'5. Hide Calc OA'!D$72&lt;='7. Hide Graph Calc'!$O$26),"High"))))</f>
        <v>Medium</v>
      </c>
      <c r="F1704" s="79"/>
      <c r="G1704" s="448"/>
      <c r="H1704" s="441"/>
      <c r="I1704" s="449"/>
      <c r="J1704" s="79"/>
    </row>
    <row r="1705" spans="1:10" ht="7.5" customHeight="1">
      <c r="A1705" s="79"/>
      <c r="B1705" s="27"/>
      <c r="C1705" s="27"/>
      <c r="D1705" s="27"/>
      <c r="E1705" s="32"/>
      <c r="F1705" s="79"/>
      <c r="G1705" s="448"/>
      <c r="H1705" s="441"/>
      <c r="I1705" s="449"/>
      <c r="J1705" s="79"/>
    </row>
    <row r="1706" spans="1:10" ht="16.5" customHeight="1">
      <c r="A1706" s="79"/>
      <c r="B1706" s="27" t="s">
        <v>227</v>
      </c>
      <c r="C1706" s="27"/>
      <c r="D1706" s="27"/>
      <c r="E1706" s="635" t="str">
        <f>IF('5. Hide Calc OA'!E$72="","",IF(AND('5. Hide Calc OA'!E$72&gt;='7. Hide Graph Calc'!$N$24,'5. Hide Calc OA'!E$72&lt;='7. Hide Graph Calc'!$O$24),"Low",IF(AND('5. Hide Calc OA'!E$72&gt;'7. Hide Graph Calc'!$N$25,'5. Hide Calc OA'!E$72&lt;='7. Hide Graph Calc'!$O$25),"Medium",IF(AND('5. Hide Calc OA'!E$72&gt;'7. Hide Graph Calc'!$N$26,'5. Hide Calc OA'!E$72&lt;='7. Hide Graph Calc'!$O$26),"High"))))</f>
        <v>High</v>
      </c>
      <c r="F1706" s="79"/>
      <c r="G1706" s="448"/>
      <c r="H1706" s="441"/>
      <c r="I1706" s="449"/>
      <c r="J1706" s="79"/>
    </row>
    <row r="1707" spans="1:10" ht="7.5" customHeight="1">
      <c r="A1707" s="79"/>
      <c r="B1707" s="27"/>
      <c r="C1707" s="27"/>
      <c r="D1707" s="27"/>
      <c r="E1707" s="32"/>
      <c r="F1707" s="79"/>
      <c r="G1707" s="448"/>
      <c r="H1707" s="441"/>
      <c r="I1707" s="449"/>
      <c r="J1707" s="79"/>
    </row>
    <row r="1708" spans="1:10" ht="16.5" customHeight="1">
      <c r="A1708" s="79"/>
      <c r="B1708" s="27" t="s">
        <v>199</v>
      </c>
      <c r="C1708" s="27"/>
      <c r="D1708" s="27"/>
      <c r="E1708" s="635" t="str">
        <f>IF('5. Hide Calc OA'!F$72="","",IF(AND('5. Hide Calc OA'!F$72&gt;='7. Hide Graph Calc'!$N$24,'5. Hide Calc OA'!F$72&lt;='7. Hide Graph Calc'!$O$24),"Low",IF(AND('5. Hide Calc OA'!F$72&gt;'7. Hide Graph Calc'!$N$25,'5. Hide Calc OA'!F$72&lt;='7. Hide Graph Calc'!$O$25),"Medium",IF(AND('5. Hide Calc OA'!F$72&gt;'7. Hide Graph Calc'!$N$26,'5. Hide Calc OA'!F$72&lt;='7. Hide Graph Calc'!$O$26),"High"))))</f>
        <v>High</v>
      </c>
      <c r="F1708" s="79"/>
      <c r="G1708" s="448"/>
      <c r="H1708" s="441"/>
      <c r="I1708" s="449"/>
      <c r="J1708" s="79"/>
    </row>
    <row r="1709" spans="1:10" ht="7.5" customHeight="1">
      <c r="A1709" s="79"/>
      <c r="B1709" s="27"/>
      <c r="C1709" s="27"/>
      <c r="D1709" s="27"/>
      <c r="E1709" s="32"/>
      <c r="F1709" s="79"/>
      <c r="G1709" s="448"/>
      <c r="H1709" s="441"/>
      <c r="I1709" s="449"/>
      <c r="J1709" s="79"/>
    </row>
    <row r="1710" spans="1:10" ht="18" customHeight="1">
      <c r="A1710" s="79"/>
      <c r="B1710" s="37" t="s">
        <v>173</v>
      </c>
      <c r="C1710" s="27"/>
      <c r="D1710" s="27"/>
      <c r="E1710" s="554" t="str">
        <f>IF('5. Hide Calc OA'!I$72="","",IF(AND('5. Hide Calc OA'!I$72&gt;='7. Hide Graph Calc'!$N$24,'5. Hide Calc OA'!I$72&lt;='7. Hide Graph Calc'!$O$24),"Low",IF(AND('5. Hide Calc OA'!I$72&gt;'7. Hide Graph Calc'!$N$25,'5. Hide Calc OA'!I$72&lt;='7. Hide Graph Calc'!$O$25),"Medium",IF(AND('5. Hide Calc OA'!I$72&gt;'7. Hide Graph Calc'!$N$26,'5. Hide Calc OA'!I$72&lt;='7. Hide Graph Calc'!$O$26),"High",""))))</f>
        <v>High</v>
      </c>
      <c r="F1710" s="19" t="s">
        <v>408</v>
      </c>
      <c r="G1710" s="450"/>
      <c r="H1710" s="451"/>
      <c r="I1710" s="452"/>
      <c r="J1710" s="79"/>
    </row>
    <row r="1711" spans="1:10">
      <c r="A1711" s="79"/>
      <c r="B1711" s="27"/>
      <c r="C1711" s="27"/>
      <c r="D1711" s="27"/>
      <c r="E1711" s="27"/>
      <c r="F1711" s="79"/>
      <c r="G1711" s="79"/>
      <c r="H1711" s="79"/>
      <c r="I1711" s="79"/>
      <c r="J1711" s="79"/>
    </row>
    <row r="1712" spans="1:10" ht="13.5" thickBot="1">
      <c r="A1712" s="79"/>
      <c r="B1712" s="453" t="s">
        <v>409</v>
      </c>
      <c r="C1712" s="453"/>
      <c r="D1712" s="453"/>
      <c r="E1712" s="453"/>
      <c r="F1712" s="79"/>
      <c r="G1712" s="79"/>
      <c r="H1712" s="79"/>
      <c r="I1712" s="79"/>
      <c r="J1712" s="79"/>
    </row>
    <row r="1713" spans="1:10" ht="7.5" customHeight="1">
      <c r="A1713" s="79"/>
      <c r="B1713" s="27"/>
      <c r="C1713" s="27"/>
      <c r="D1713" s="27"/>
      <c r="E1713" s="27"/>
      <c r="F1713" s="79"/>
      <c r="G1713" s="79"/>
      <c r="H1713" s="79"/>
      <c r="I1713" s="79"/>
      <c r="J1713" s="79"/>
    </row>
    <row r="1714" spans="1:10">
      <c r="A1714" s="79"/>
      <c r="B1714" s="37" t="s">
        <v>246</v>
      </c>
      <c r="C1714" s="37"/>
      <c r="D1714" s="37"/>
      <c r="E1714" s="636" t="str">
        <f>'6. Module 1 Readiness'!$V$23</f>
        <v>Green</v>
      </c>
      <c r="F1714" s="79"/>
      <c r="G1714" s="79"/>
      <c r="H1714" s="79"/>
      <c r="I1714" s="79"/>
      <c r="J1714" s="79"/>
    </row>
    <row r="1715" spans="1:10" ht="7.5" customHeight="1">
      <c r="A1715" s="79"/>
      <c r="B1715" s="52"/>
      <c r="C1715" s="52"/>
      <c r="D1715" s="52"/>
      <c r="E1715" s="53"/>
      <c r="F1715" s="79"/>
      <c r="G1715" s="79"/>
      <c r="H1715" s="79"/>
      <c r="I1715" s="79"/>
      <c r="J1715" s="79"/>
    </row>
    <row r="1716" spans="1:10" ht="7.5" customHeight="1">
      <c r="A1716" s="79"/>
      <c r="B1716" s="27"/>
      <c r="C1716" s="39"/>
      <c r="D1716" s="39"/>
      <c r="E1716" s="33"/>
      <c r="F1716" s="79"/>
      <c r="G1716" s="445" t="str">
        <f>IFERROR(IF($E$1727="Red",'4. HIDE Calc Module 2_1'!$C$54,IF($E$1727="Yellow",'4. HIDE Calc Module 2_1'!$C$55,IF($E$1727="Green",'4. HIDE Calc Module 2_1'!$C$56,""))), "")</f>
        <v>An overall green score means that there is a high state of readiness across the range of readiness criteria. 
This service will appear toward the right side on the readiness scale in the summary chart below.</v>
      </c>
      <c r="H1716" s="446"/>
      <c r="I1716" s="447"/>
      <c r="J1716" s="79"/>
    </row>
    <row r="1717" spans="1:10">
      <c r="A1717" s="79"/>
      <c r="B1717" s="35" t="s">
        <v>233</v>
      </c>
      <c r="C1717" s="35"/>
      <c r="D1717" s="35"/>
      <c r="E1717" s="550" t="str">
        <f>IFERROR(IF('4. Hide Calc RA'!C$72="","",IF(AND('4. Hide Calc RA'!C$72&gt;='7. Hide Graph Calc'!$J$24,'4. Hide Calc RA'!C$72&lt;='7. Hide Graph Calc'!$K$24),"Red",IF(AND('4. Hide Calc RA'!C$72&gt;'7. Hide Graph Calc'!$J$25,'4. Hide Calc RA'!C$72&lt;='7. Hide Graph Calc'!$K$25),"Yellow",IF(AND('4. Hide Calc RA'!C$72&gt;'7. Hide Graph Calc'!$J$26,'4. Hide Calc RA'!C$72&lt;='7. Hide Graph Calc'!$K$26),"Green")))), "")</f>
        <v>Green</v>
      </c>
      <c r="F1717" s="79"/>
      <c r="G1717" s="448"/>
      <c r="H1717" s="441"/>
      <c r="I1717" s="449"/>
      <c r="J1717" s="79"/>
    </row>
    <row r="1718" spans="1:10" ht="7.5" customHeight="1">
      <c r="A1718" s="79"/>
      <c r="B1718" s="27"/>
      <c r="C1718" s="27"/>
      <c r="D1718" s="27"/>
      <c r="E1718" s="33"/>
      <c r="F1718" s="79"/>
      <c r="G1718" s="448"/>
      <c r="H1718" s="441"/>
      <c r="I1718" s="449"/>
      <c r="J1718" s="79"/>
    </row>
    <row r="1719" spans="1:10">
      <c r="A1719" s="79"/>
      <c r="B1719" s="35" t="s">
        <v>234</v>
      </c>
      <c r="C1719" s="35"/>
      <c r="D1719" s="35"/>
      <c r="E1719" s="550" t="str">
        <f>IFERROR(IF('4. Hide Calc RA'!D$72="","",IF(AND('4. Hide Calc RA'!D$72&gt;='7. Hide Graph Calc'!$J$24,'4. Hide Calc RA'!D$72&lt;='7. Hide Graph Calc'!$K$24),"Red",IF(AND('4. Hide Calc RA'!D$72&gt;'7. Hide Graph Calc'!$J$25,'4. Hide Calc RA'!D$72&lt;='7. Hide Graph Calc'!$K$25),"Yellow",IF(AND('4. Hide Calc RA'!D$72&gt;'7. Hide Graph Calc'!$J$26,'4. Hide Calc RA'!D$72&lt;='7. Hide Graph Calc'!$K$26),"Green")))), "")</f>
        <v>Green</v>
      </c>
      <c r="F1719" s="79"/>
      <c r="G1719" s="448"/>
      <c r="H1719" s="441"/>
      <c r="I1719" s="449"/>
      <c r="J1719" s="79"/>
    </row>
    <row r="1720" spans="1:10" ht="7.5" customHeight="1">
      <c r="A1720" s="79"/>
      <c r="B1720" s="27"/>
      <c r="C1720" s="27"/>
      <c r="D1720" s="27"/>
      <c r="E1720" s="33"/>
      <c r="F1720" s="79"/>
      <c r="G1720" s="448"/>
      <c r="H1720" s="441"/>
      <c r="I1720" s="449"/>
      <c r="J1720" s="79"/>
    </row>
    <row r="1721" spans="1:10">
      <c r="A1721" s="79"/>
      <c r="B1721" s="35" t="s">
        <v>27</v>
      </c>
      <c r="C1721" s="27"/>
      <c r="D1721" s="27"/>
      <c r="E1721" s="635" t="str">
        <f>IFERROR(IF('4. Hide Calc RA'!E$72="","",IF(AND('4. Hide Calc RA'!E$72&gt;='7. Hide Graph Calc'!$J$24,'4. Hide Calc RA'!E$72&lt;='7. Hide Graph Calc'!$K$24),"Red",IF(AND('4. Hide Calc RA'!E$72&gt;'7. Hide Graph Calc'!$J$25,'4. Hide Calc RA'!E$72&lt;='7. Hide Graph Calc'!$K$25),"Yellow",IF(AND('4. Hide Calc RA'!E$72&gt;'7. Hide Graph Calc'!$J$26,'4. Hide Calc RA'!E$72&lt;='7. Hide Graph Calc'!$K$26),"Green")))), "")</f>
        <v>Green</v>
      </c>
      <c r="F1721" s="79"/>
      <c r="G1721" s="448"/>
      <c r="H1721" s="441"/>
      <c r="I1721" s="449"/>
      <c r="J1721" s="79"/>
    </row>
    <row r="1722" spans="1:10" ht="7.5" customHeight="1">
      <c r="A1722" s="79"/>
      <c r="B1722" s="27"/>
      <c r="C1722" s="27"/>
      <c r="D1722" s="27"/>
      <c r="E1722" s="33"/>
      <c r="F1722" s="79"/>
      <c r="G1722" s="448"/>
      <c r="H1722" s="441"/>
      <c r="I1722" s="449"/>
      <c r="J1722" s="79"/>
    </row>
    <row r="1723" spans="1:10">
      <c r="A1723" s="79"/>
      <c r="B1723" s="35" t="s">
        <v>235</v>
      </c>
      <c r="C1723" s="35"/>
      <c r="D1723" s="35"/>
      <c r="E1723" s="550" t="str">
        <f>IFERROR(IF('4. Hide Calc RA'!F$72="","",IF(AND('4. Hide Calc RA'!F$72&gt;='7. Hide Graph Calc'!$J$24,'4. Hide Calc RA'!F$72&lt;='7. Hide Graph Calc'!$K$24),"Red",IF(AND('4. Hide Calc RA'!F$72&gt;'7. Hide Graph Calc'!$J$25,'4. Hide Calc RA'!F$72&lt;='7. Hide Graph Calc'!$K$25),"Yellow",IF(AND('4. Hide Calc RA'!F$72&gt;'7. Hide Graph Calc'!$J$26,'4. Hide Calc RA'!F$72&lt;='7. Hide Graph Calc'!$K$26),"Green")))), "")</f>
        <v>Green</v>
      </c>
      <c r="F1723" s="79"/>
      <c r="G1723" s="448"/>
      <c r="H1723" s="441"/>
      <c r="I1723" s="449"/>
      <c r="J1723" s="79"/>
    </row>
    <row r="1724" spans="1:10" ht="7.5" customHeight="1">
      <c r="A1724" s="79"/>
      <c r="B1724" s="27"/>
      <c r="C1724" s="27"/>
      <c r="D1724" s="27"/>
      <c r="E1724" s="32"/>
      <c r="F1724" s="79"/>
      <c r="G1724" s="448"/>
      <c r="H1724" s="441"/>
      <c r="I1724" s="449"/>
      <c r="J1724" s="79"/>
    </row>
    <row r="1725" spans="1:10" s="79" customFormat="1" ht="18.75" customHeight="1">
      <c r="B1725" s="35" t="s">
        <v>236</v>
      </c>
      <c r="C1725" s="35"/>
      <c r="D1725" s="35"/>
      <c r="E1725" s="550" t="str">
        <f>IFERROR(IF('4. Hide Calc RA'!G$72="","",IF(AND('4. Hide Calc RA'!G$72&gt;='7. Hide Graph Calc'!$J$38,'4. Hide Calc RA'!G$72&lt;='7. Hide Graph Calc'!$K$38),"Red",IF(AND('4. Hide Calc RA'!G$72&gt;'7. Hide Graph Calc'!$J$39,'4. Hide Calc RA'!G$72&lt;='7. Hide Graph Calc'!$K$39),"Yellow",IF(AND('4. Hide Calc RA'!G$72&gt;'7. Hide Graph Calc'!$J$40,'4. Hide Calc RA'!G$72&lt;='7. Hide Graph Calc'!$K$40),"Green")))), "")</f>
        <v>Yellow</v>
      </c>
      <c r="G1725" s="448"/>
      <c r="H1725" s="441"/>
      <c r="I1725" s="449"/>
    </row>
    <row r="1726" spans="1:10" s="79" customFormat="1" ht="7.5" customHeight="1">
      <c r="B1726" s="27"/>
      <c r="C1726" s="27"/>
      <c r="D1726" s="27"/>
      <c r="E1726" s="32"/>
      <c r="G1726" s="448"/>
      <c r="H1726" s="441"/>
      <c r="I1726" s="449"/>
    </row>
    <row r="1727" spans="1:10" ht="18" customHeight="1">
      <c r="A1727" s="79"/>
      <c r="B1727" s="37" t="s">
        <v>173</v>
      </c>
      <c r="C1727" s="37"/>
      <c r="D1727" s="37"/>
      <c r="E1727" s="554" t="str">
        <f>IFERROR(IF('4. Hide Calc RA'!J$72="","",IF(AND('4. Hide Calc RA'!J$72&gt;='7. Hide Graph Calc'!$J$24,'4. Hide Calc RA'!J$72&lt;='7. Hide Graph Calc'!$K$24),"Red",IF(AND('4. Hide Calc RA'!J$72&gt;'7. Hide Graph Calc'!$J$25,'4. Hide Calc RA'!J$72&lt;='7. Hide Graph Calc'!$K$25),"Yellow",IF(AND('4. Hide Calc RA'!J$72&gt;'7. Hide Graph Calc'!$J$26,'4. Hide Calc RA'!J$72&lt;='7. Hide Graph Calc'!$K$26),"Green")))), "")</f>
        <v>Green</v>
      </c>
      <c r="F1727" s="19" t="s">
        <v>408</v>
      </c>
      <c r="G1727" s="450"/>
      <c r="H1727" s="451"/>
      <c r="I1727" s="452"/>
      <c r="J1727" s="79"/>
    </row>
    <row r="1728" spans="1:10">
      <c r="A1728" s="79"/>
      <c r="B1728" s="79"/>
      <c r="C1728" s="79"/>
      <c r="D1728" s="79"/>
      <c r="E1728" s="79"/>
      <c r="F1728" s="79"/>
      <c r="G1728" s="79"/>
      <c r="H1728" s="79"/>
      <c r="I1728" s="79"/>
      <c r="J1728" s="79"/>
    </row>
    <row r="1729" spans="1:10">
      <c r="A1729" s="79"/>
      <c r="B1729" s="79"/>
      <c r="C1729" s="79"/>
      <c r="D1729" s="79"/>
      <c r="E1729" s="79"/>
      <c r="F1729" s="79"/>
      <c r="G1729" s="79"/>
      <c r="H1729" s="79"/>
      <c r="I1729" s="79"/>
      <c r="J1729" s="79"/>
    </row>
    <row r="1730" spans="1:10" ht="18">
      <c r="A1730" s="79"/>
      <c r="B1730" s="31" t="s">
        <v>410</v>
      </c>
      <c r="C1730" s="79"/>
      <c r="D1730" s="79"/>
      <c r="E1730" s="79"/>
      <c r="F1730" s="79"/>
      <c r="G1730" s="79"/>
      <c r="H1730" s="79"/>
      <c r="I1730" s="79"/>
      <c r="J1730" s="79"/>
    </row>
    <row r="1731" spans="1:10">
      <c r="A1731" s="79"/>
      <c r="B1731" s="79"/>
      <c r="C1731" s="79"/>
      <c r="D1731" s="79"/>
      <c r="E1731" s="79"/>
      <c r="F1731" s="79"/>
      <c r="G1731" s="79"/>
      <c r="H1731" s="79"/>
      <c r="I1731" s="79"/>
      <c r="J1731" s="79"/>
    </row>
    <row r="1732" spans="1:10" ht="104.25" customHeight="1">
      <c r="A1732" s="79"/>
      <c r="B1732" s="381" t="s">
        <v>411</v>
      </c>
      <c r="C1732" s="381"/>
      <c r="D1732" s="381"/>
      <c r="E1732" s="381"/>
      <c r="F1732" s="381"/>
      <c r="G1732" s="381"/>
      <c r="H1732" s="381"/>
      <c r="I1732" s="381"/>
      <c r="J1732" s="381"/>
    </row>
    <row r="1733" spans="1:10">
      <c r="A1733" s="79"/>
      <c r="B1733" s="79"/>
      <c r="C1733" s="79"/>
      <c r="D1733" s="79"/>
      <c r="E1733" s="79"/>
      <c r="F1733" s="79"/>
      <c r="G1733" s="79"/>
      <c r="H1733" s="79"/>
      <c r="I1733" s="79"/>
      <c r="J1733" s="79"/>
    </row>
    <row r="1734" spans="1:10">
      <c r="A1734" s="79"/>
      <c r="B1734" s="79"/>
      <c r="C1734" s="79"/>
      <c r="D1734" s="79"/>
      <c r="E1734" s="79"/>
      <c r="F1734" s="79"/>
      <c r="G1734" s="79"/>
      <c r="H1734" s="79"/>
      <c r="I1734" s="79"/>
      <c r="J1734" s="79"/>
    </row>
    <row r="1735" spans="1:10">
      <c r="A1735" s="79"/>
      <c r="B1735" s="79"/>
      <c r="C1735" s="79"/>
      <c r="D1735" s="79"/>
      <c r="E1735" s="79"/>
      <c r="F1735" s="79"/>
      <c r="G1735" s="79"/>
      <c r="H1735" s="79"/>
      <c r="I1735" s="79"/>
      <c r="J1735" s="79"/>
    </row>
    <row r="1736" spans="1:10">
      <c r="A1736" s="79"/>
      <c r="B1736" s="79"/>
      <c r="C1736" s="79"/>
      <c r="D1736" s="79"/>
      <c r="E1736" s="79"/>
      <c r="F1736" s="79"/>
      <c r="G1736" s="79"/>
      <c r="H1736" s="79"/>
      <c r="I1736" s="79"/>
      <c r="J1736" s="79"/>
    </row>
    <row r="1737" spans="1:10">
      <c r="A1737" s="79"/>
      <c r="B1737" s="79"/>
      <c r="C1737" s="79"/>
      <c r="D1737" s="79"/>
      <c r="E1737" s="79"/>
      <c r="F1737" s="79"/>
      <c r="G1737" s="79"/>
      <c r="H1737" s="79"/>
      <c r="I1737" s="79"/>
      <c r="J1737" s="79"/>
    </row>
    <row r="1738" spans="1:10">
      <c r="A1738" s="79"/>
      <c r="B1738" s="79"/>
      <c r="C1738" s="79"/>
      <c r="D1738" s="79"/>
      <c r="E1738" s="79"/>
      <c r="F1738" s="79"/>
      <c r="G1738" s="79"/>
      <c r="H1738" s="79"/>
      <c r="I1738" s="79"/>
      <c r="J1738" s="79"/>
    </row>
    <row r="1739" spans="1:10">
      <c r="A1739" s="79"/>
      <c r="B1739" s="79"/>
      <c r="C1739" s="79"/>
      <c r="D1739" s="79"/>
      <c r="E1739" s="79"/>
      <c r="F1739" s="79"/>
      <c r="G1739" s="79"/>
      <c r="H1739" s="79"/>
      <c r="I1739" s="79"/>
      <c r="J1739" s="79"/>
    </row>
    <row r="1740" spans="1:10">
      <c r="A1740" s="79"/>
      <c r="B1740" s="79"/>
      <c r="C1740" s="79"/>
      <c r="D1740" s="79"/>
      <c r="E1740" s="79"/>
      <c r="F1740" s="79"/>
      <c r="G1740" s="79"/>
      <c r="H1740" s="79"/>
      <c r="I1740" s="79"/>
      <c r="J1740" s="79"/>
    </row>
    <row r="1741" spans="1:10">
      <c r="A1741" s="79"/>
      <c r="B1741" s="79"/>
      <c r="C1741" s="79"/>
      <c r="D1741" s="79"/>
      <c r="E1741" s="79"/>
      <c r="F1741" s="79"/>
      <c r="G1741" s="79"/>
      <c r="H1741" s="79"/>
      <c r="I1741" s="79"/>
      <c r="J1741" s="79"/>
    </row>
    <row r="1742" spans="1:10">
      <c r="A1742" s="79"/>
      <c r="B1742" s="79"/>
      <c r="C1742" s="79"/>
      <c r="D1742" s="79"/>
      <c r="E1742" s="79"/>
      <c r="F1742" s="79"/>
      <c r="G1742" s="79"/>
      <c r="H1742" s="79"/>
      <c r="I1742" s="79"/>
      <c r="J1742" s="79"/>
    </row>
    <row r="1743" spans="1:10">
      <c r="A1743" s="79"/>
      <c r="B1743" s="79"/>
      <c r="C1743" s="79"/>
      <c r="D1743" s="79"/>
      <c r="E1743" s="79"/>
      <c r="F1743" s="79"/>
      <c r="G1743" s="79"/>
      <c r="H1743" s="79"/>
      <c r="I1743" s="79"/>
      <c r="J1743" s="79"/>
    </row>
    <row r="1744" spans="1:10">
      <c r="A1744" s="79"/>
      <c r="B1744" s="79"/>
      <c r="C1744" s="79"/>
      <c r="D1744" s="79"/>
      <c r="E1744" s="79"/>
      <c r="F1744" s="79"/>
      <c r="G1744" s="79"/>
      <c r="H1744" s="79"/>
      <c r="I1744" s="79"/>
      <c r="J1744" s="79"/>
    </row>
    <row r="1745" spans="1:10">
      <c r="A1745" s="79"/>
      <c r="B1745" s="79"/>
      <c r="C1745" s="79"/>
      <c r="D1745" s="79"/>
      <c r="E1745" s="79"/>
      <c r="F1745" s="79"/>
      <c r="G1745" s="79"/>
      <c r="H1745" s="79"/>
      <c r="I1745" s="79"/>
      <c r="J1745" s="79"/>
    </row>
    <row r="1746" spans="1:10">
      <c r="A1746" s="79"/>
      <c r="B1746" s="79"/>
      <c r="C1746" s="79"/>
      <c r="D1746" s="79"/>
      <c r="E1746" s="79"/>
      <c r="F1746" s="79"/>
      <c r="G1746" s="79"/>
      <c r="H1746" s="79"/>
      <c r="I1746" s="79"/>
      <c r="J1746" s="79"/>
    </row>
    <row r="1747" spans="1:10">
      <c r="A1747" s="79"/>
      <c r="B1747" s="79"/>
      <c r="C1747" s="79"/>
      <c r="D1747" s="79"/>
      <c r="E1747" s="79"/>
      <c r="F1747" s="79"/>
      <c r="G1747" s="79"/>
      <c r="H1747" s="79"/>
      <c r="I1747" s="79"/>
      <c r="J1747" s="79"/>
    </row>
    <row r="1748" spans="1:10">
      <c r="A1748" s="79"/>
      <c r="B1748" s="79"/>
      <c r="C1748" s="79"/>
      <c r="D1748" s="79"/>
      <c r="E1748" s="79"/>
      <c r="F1748" s="79"/>
      <c r="G1748" s="79"/>
      <c r="H1748" s="79"/>
      <c r="I1748" s="79"/>
      <c r="J1748" s="79"/>
    </row>
    <row r="1749" spans="1:10">
      <c r="A1749" s="79"/>
      <c r="B1749" s="79"/>
      <c r="C1749" s="79"/>
      <c r="D1749" s="79"/>
      <c r="E1749" s="79"/>
      <c r="F1749" s="79"/>
      <c r="G1749" s="79"/>
      <c r="H1749" s="79"/>
      <c r="I1749" s="79"/>
      <c r="J1749" s="79"/>
    </row>
    <row r="1750" spans="1:10">
      <c r="A1750" s="79"/>
      <c r="B1750" s="79"/>
      <c r="C1750" s="79"/>
      <c r="D1750" s="79"/>
      <c r="E1750" s="79"/>
      <c r="F1750" s="79"/>
      <c r="G1750" s="79"/>
      <c r="H1750" s="79"/>
      <c r="I1750" s="79"/>
      <c r="J1750" s="79"/>
    </row>
    <row r="1751" spans="1:10">
      <c r="A1751" s="79"/>
      <c r="B1751" s="79"/>
      <c r="C1751" s="79"/>
      <c r="D1751" s="79"/>
      <c r="E1751" s="79"/>
      <c r="F1751" s="79"/>
      <c r="G1751" s="79"/>
      <c r="H1751" s="79"/>
      <c r="I1751" s="79"/>
      <c r="J1751" s="79"/>
    </row>
    <row r="1752" spans="1:10">
      <c r="A1752" s="79"/>
      <c r="B1752" s="79"/>
      <c r="C1752" s="79"/>
      <c r="D1752" s="79"/>
      <c r="E1752" s="79"/>
      <c r="F1752" s="79"/>
      <c r="G1752" s="79"/>
      <c r="H1752" s="79"/>
      <c r="I1752" s="79"/>
      <c r="J1752" s="79"/>
    </row>
    <row r="1753" spans="1:10">
      <c r="A1753" s="79"/>
      <c r="B1753" s="79"/>
      <c r="C1753" s="79"/>
      <c r="D1753" s="79"/>
      <c r="E1753" s="79"/>
      <c r="F1753" s="79"/>
      <c r="G1753" s="79"/>
      <c r="H1753" s="79"/>
      <c r="I1753" s="79"/>
      <c r="J1753" s="79"/>
    </row>
    <row r="1754" spans="1:10">
      <c r="A1754" s="79"/>
      <c r="B1754" s="79"/>
      <c r="C1754" s="79"/>
      <c r="D1754" s="79"/>
      <c r="E1754" s="79"/>
      <c r="F1754" s="79"/>
      <c r="G1754" s="79"/>
      <c r="H1754" s="79"/>
      <c r="I1754" s="79"/>
      <c r="J1754" s="79"/>
    </row>
    <row r="1755" spans="1:10">
      <c r="A1755" s="79"/>
      <c r="B1755" s="79"/>
      <c r="C1755" s="79"/>
      <c r="D1755" s="79"/>
      <c r="E1755" s="79"/>
      <c r="F1755" s="79"/>
      <c r="G1755" s="79"/>
      <c r="H1755" s="79"/>
      <c r="I1755" s="79"/>
      <c r="J1755" s="79"/>
    </row>
    <row r="1756" spans="1:10">
      <c r="A1756" s="79"/>
      <c r="B1756" s="79"/>
      <c r="C1756" s="79"/>
      <c r="D1756" s="79"/>
      <c r="E1756" s="79"/>
      <c r="F1756" s="79"/>
      <c r="G1756" s="79"/>
      <c r="H1756" s="79"/>
      <c r="I1756" s="79"/>
      <c r="J1756" s="79"/>
    </row>
    <row r="1757" spans="1:10">
      <c r="A1757" s="79"/>
      <c r="B1757" s="79"/>
      <c r="C1757" s="79"/>
      <c r="D1757" s="79"/>
      <c r="E1757" s="79"/>
      <c r="F1757" s="79"/>
      <c r="G1757" s="79"/>
      <c r="H1757" s="79"/>
      <c r="I1757" s="79"/>
      <c r="J1757" s="79"/>
    </row>
    <row r="1758" spans="1:10">
      <c r="A1758" s="79"/>
      <c r="B1758" s="79"/>
      <c r="C1758" s="79"/>
      <c r="D1758" s="79"/>
      <c r="E1758" s="79"/>
      <c r="F1758" s="79"/>
      <c r="G1758" s="79"/>
      <c r="H1758" s="79"/>
      <c r="I1758" s="79"/>
      <c r="J1758" s="79"/>
    </row>
    <row r="1759" spans="1:10">
      <c r="A1759" s="79"/>
      <c r="B1759" s="79"/>
      <c r="C1759" s="79"/>
      <c r="D1759" s="79"/>
      <c r="E1759" s="79"/>
      <c r="F1759" s="79"/>
      <c r="G1759" s="79"/>
      <c r="H1759" s="79"/>
      <c r="I1759" s="79"/>
      <c r="J1759" s="79"/>
    </row>
    <row r="1760" spans="1:10">
      <c r="A1760" s="79"/>
      <c r="B1760" s="79"/>
      <c r="C1760" s="79"/>
      <c r="D1760" s="79"/>
      <c r="E1760" s="79"/>
      <c r="F1760" s="79"/>
      <c r="G1760" s="79"/>
      <c r="H1760" s="79"/>
      <c r="I1760" s="79"/>
      <c r="J1760" s="79"/>
    </row>
    <row r="1761" spans="1:10">
      <c r="A1761" s="79"/>
      <c r="B1761" s="79"/>
      <c r="C1761" s="79"/>
      <c r="D1761" s="79"/>
      <c r="E1761" s="79"/>
      <c r="F1761" s="79"/>
      <c r="G1761" s="79"/>
      <c r="H1761" s="79"/>
      <c r="I1761" s="79"/>
      <c r="J1761" s="79"/>
    </row>
    <row r="1762" spans="1:10">
      <c r="A1762" s="79"/>
      <c r="B1762" s="79"/>
      <c r="C1762" s="79"/>
      <c r="D1762" s="79"/>
      <c r="E1762" s="79"/>
      <c r="F1762" s="79"/>
      <c r="G1762" s="79"/>
      <c r="H1762" s="79"/>
      <c r="I1762" s="79"/>
      <c r="J1762" s="79"/>
    </row>
    <row r="1763" spans="1:10">
      <c r="A1763" s="79"/>
      <c r="B1763" s="79"/>
      <c r="C1763" s="79"/>
      <c r="D1763" s="79"/>
      <c r="E1763" s="79"/>
      <c r="F1763" s="79"/>
      <c r="G1763" s="79"/>
      <c r="H1763" s="79"/>
      <c r="I1763" s="79"/>
      <c r="J1763" s="79"/>
    </row>
    <row r="1764" spans="1:10">
      <c r="A1764" s="79"/>
      <c r="B1764" s="79"/>
      <c r="C1764" s="79"/>
      <c r="D1764" s="79"/>
      <c r="E1764" s="79"/>
      <c r="F1764" s="79"/>
      <c r="G1764" s="79"/>
      <c r="H1764" s="79"/>
      <c r="I1764" s="79"/>
      <c r="J1764" s="79"/>
    </row>
    <row r="1765" spans="1:10">
      <c r="A1765" s="79"/>
      <c r="B1765" s="79"/>
      <c r="C1765" s="79"/>
      <c r="D1765" s="79"/>
      <c r="E1765" s="79"/>
      <c r="F1765" s="79"/>
      <c r="G1765" s="79"/>
      <c r="H1765" s="79"/>
      <c r="I1765" s="79"/>
      <c r="J1765" s="79"/>
    </row>
    <row r="1766" spans="1:10">
      <c r="A1766" s="79"/>
      <c r="B1766" s="79"/>
      <c r="C1766" s="79"/>
      <c r="D1766" s="79"/>
      <c r="E1766" s="79"/>
      <c r="F1766" s="79"/>
      <c r="G1766" s="79"/>
      <c r="H1766" s="79"/>
      <c r="I1766" s="79"/>
      <c r="J1766" s="79"/>
    </row>
    <row r="1767" spans="1:10">
      <c r="A1767" s="79"/>
      <c r="B1767" s="79"/>
      <c r="C1767" s="79"/>
      <c r="D1767" s="79"/>
      <c r="E1767" s="79"/>
      <c r="F1767" s="79"/>
      <c r="G1767" s="79"/>
      <c r="H1767" s="79"/>
      <c r="I1767" s="79"/>
      <c r="J1767" s="79"/>
    </row>
    <row r="1768" spans="1:10">
      <c r="A1768" s="79"/>
      <c r="B1768" s="79"/>
      <c r="C1768" s="79"/>
      <c r="D1768" s="79"/>
      <c r="E1768" s="79"/>
      <c r="F1768" s="79"/>
      <c r="G1768" s="79"/>
      <c r="H1768" s="79"/>
      <c r="I1768" s="79"/>
      <c r="J1768" s="79"/>
    </row>
    <row r="1769" spans="1:10">
      <c r="A1769" s="79"/>
      <c r="B1769" s="79"/>
      <c r="C1769" s="79"/>
      <c r="D1769" s="79"/>
      <c r="E1769" s="79"/>
      <c r="F1769" s="79"/>
      <c r="G1769" s="79"/>
      <c r="H1769" s="79"/>
      <c r="I1769" s="79"/>
      <c r="J1769" s="79"/>
    </row>
    <row r="1770" spans="1:10">
      <c r="A1770" s="79"/>
      <c r="B1770" s="79"/>
      <c r="C1770" s="79"/>
      <c r="D1770" s="79"/>
      <c r="E1770" s="79"/>
      <c r="F1770" s="79"/>
      <c r="G1770" s="79"/>
      <c r="H1770" s="79"/>
      <c r="I1770" s="79"/>
      <c r="J1770" s="79"/>
    </row>
    <row r="1771" spans="1:10">
      <c r="A1771" s="79"/>
      <c r="B1771" s="79"/>
      <c r="C1771" s="79"/>
      <c r="D1771" s="79"/>
      <c r="E1771" s="79"/>
      <c r="F1771" s="79"/>
      <c r="G1771" s="79"/>
      <c r="H1771" s="79"/>
      <c r="I1771" s="79"/>
      <c r="J1771" s="79"/>
    </row>
    <row r="1772" spans="1:10">
      <c r="A1772" s="79"/>
      <c r="B1772" s="79"/>
      <c r="C1772" s="79"/>
      <c r="D1772" s="79"/>
      <c r="E1772" s="79"/>
      <c r="F1772" s="79"/>
      <c r="G1772" s="79"/>
      <c r="H1772" s="79"/>
      <c r="I1772" s="79"/>
      <c r="J1772" s="79"/>
    </row>
    <row r="1773" spans="1:10">
      <c r="A1773" s="79"/>
      <c r="B1773" s="79"/>
      <c r="C1773" s="79"/>
      <c r="D1773" s="79"/>
      <c r="E1773" s="79"/>
      <c r="F1773" s="79"/>
      <c r="G1773" s="79"/>
      <c r="H1773" s="79"/>
      <c r="I1773" s="79"/>
      <c r="J1773" s="79"/>
    </row>
    <row r="1774" spans="1:10">
      <c r="A1774" s="79"/>
      <c r="B1774" s="79"/>
      <c r="C1774" s="79"/>
      <c r="D1774" s="79"/>
      <c r="E1774" s="79"/>
      <c r="F1774" s="79"/>
      <c r="G1774" s="79"/>
      <c r="H1774" s="79"/>
      <c r="I1774" s="79"/>
      <c r="J1774" s="79"/>
    </row>
    <row r="1775" spans="1:10">
      <c r="A1775" s="79"/>
      <c r="B1775" s="79"/>
      <c r="C1775" s="79"/>
      <c r="D1775" s="79"/>
      <c r="E1775" s="79"/>
      <c r="F1775" s="79"/>
      <c r="G1775" s="79"/>
      <c r="H1775" s="79"/>
      <c r="I1775" s="79"/>
      <c r="J1775" s="79"/>
    </row>
    <row r="1776" spans="1:10">
      <c r="A1776" s="79"/>
      <c r="B1776" s="79"/>
      <c r="C1776" s="79"/>
      <c r="D1776" s="79"/>
      <c r="E1776" s="79"/>
      <c r="F1776" s="79"/>
      <c r="G1776" s="79"/>
      <c r="H1776" s="79"/>
      <c r="I1776" s="79"/>
      <c r="J1776" s="79"/>
    </row>
    <row r="1777" spans="1:10">
      <c r="A1777" s="79"/>
      <c r="B1777" s="79"/>
      <c r="C1777" s="79"/>
      <c r="D1777" s="79"/>
      <c r="E1777" s="79"/>
      <c r="F1777" s="79"/>
      <c r="G1777" s="79"/>
      <c r="H1777" s="79"/>
      <c r="I1777" s="79"/>
      <c r="J1777" s="79"/>
    </row>
    <row r="1778" spans="1:10">
      <c r="A1778" s="79"/>
      <c r="B1778" s="79"/>
      <c r="C1778" s="79"/>
      <c r="D1778" s="79"/>
      <c r="E1778" s="79"/>
      <c r="F1778" s="79"/>
      <c r="G1778" s="79"/>
      <c r="H1778" s="79"/>
      <c r="I1778" s="79"/>
      <c r="J1778" s="79"/>
    </row>
    <row r="1779" spans="1:10">
      <c r="A1779" s="79"/>
      <c r="B1779" s="79"/>
      <c r="C1779" s="79"/>
      <c r="D1779" s="79"/>
      <c r="E1779" s="79"/>
      <c r="F1779" s="79"/>
      <c r="G1779" s="79"/>
      <c r="H1779" s="79"/>
      <c r="I1779" s="79"/>
      <c r="J1779" s="79"/>
    </row>
    <row r="1780" spans="1:10">
      <c r="A1780" s="79"/>
      <c r="B1780" s="79"/>
      <c r="C1780" s="79"/>
      <c r="D1780" s="79"/>
      <c r="E1780" s="79"/>
      <c r="F1780" s="79"/>
      <c r="G1780" s="79"/>
      <c r="H1780" s="79"/>
      <c r="I1780" s="79"/>
      <c r="J1780" s="79"/>
    </row>
    <row r="1781" spans="1:10">
      <c r="A1781" s="79"/>
      <c r="B1781" s="79"/>
      <c r="C1781" s="79"/>
      <c r="D1781" s="79"/>
      <c r="E1781" s="79"/>
      <c r="F1781" s="79"/>
      <c r="G1781" s="79"/>
      <c r="H1781" s="79"/>
      <c r="I1781" s="79"/>
      <c r="J1781" s="79"/>
    </row>
    <row r="1782" spans="1:10">
      <c r="A1782" s="79"/>
      <c r="B1782" s="79"/>
      <c r="C1782" s="79"/>
      <c r="D1782" s="79"/>
      <c r="E1782" s="79"/>
      <c r="F1782" s="79"/>
      <c r="G1782" s="79"/>
      <c r="H1782" s="79"/>
      <c r="I1782" s="79"/>
      <c r="J1782" s="79"/>
    </row>
    <row r="1783" spans="1:10">
      <c r="A1783" s="79"/>
      <c r="B1783" s="79"/>
      <c r="C1783" s="79"/>
      <c r="D1783" s="79"/>
      <c r="E1783" s="79"/>
      <c r="F1783" s="79"/>
      <c r="G1783" s="79"/>
      <c r="H1783" s="79"/>
      <c r="I1783" s="79"/>
      <c r="J1783" s="79"/>
    </row>
    <row r="1784" spans="1:10" ht="21.75" customHeight="1">
      <c r="A1784" s="79"/>
      <c r="B1784" s="632" t="s">
        <v>246</v>
      </c>
      <c r="C1784" s="633"/>
      <c r="D1784" s="633"/>
      <c r="E1784" s="633"/>
      <c r="F1784" s="633"/>
      <c r="G1784" s="633"/>
      <c r="H1784" s="633"/>
      <c r="I1784" s="633"/>
      <c r="J1784" s="554" t="str">
        <f>'6. Module 1 Readiness'!V23</f>
        <v>Green</v>
      </c>
    </row>
    <row r="1785" spans="1:10">
      <c r="A1785" s="79"/>
      <c r="B1785" s="42" t="s">
        <v>43</v>
      </c>
      <c r="C1785" s="39"/>
      <c r="D1785" s="39"/>
      <c r="E1785" s="39"/>
      <c r="F1785" s="39"/>
      <c r="G1785" s="39"/>
      <c r="H1785" s="39"/>
      <c r="I1785" s="39"/>
      <c r="J1785" s="40"/>
    </row>
    <row r="1786" spans="1:10" ht="84.75" customHeight="1">
      <c r="A1786" s="79"/>
      <c r="B1786" s="435" t="str">
        <f>Sheet2!B336</f>
        <v xml:space="preserve">Services that have low data criticality are your first candidates and the most “cloud ready” for consideration. Low does not mean zero importance but in relative terms they are lower than others. Low, for example, might be a productivity app that accesses general work files. These files will still require a measure of protection for “CIA” but they are not critical. </v>
      </c>
      <c r="C1786" s="394"/>
      <c r="D1786" s="394"/>
      <c r="E1786" s="394"/>
      <c r="F1786" s="394"/>
      <c r="G1786" s="394"/>
      <c r="H1786" s="394"/>
      <c r="I1786" s="394"/>
      <c r="J1786" s="436"/>
    </row>
    <row r="1787" spans="1:10">
      <c r="A1787" s="79"/>
      <c r="B1787" s="42" t="s">
        <v>44</v>
      </c>
      <c r="C1787" s="39"/>
      <c r="D1787" s="39"/>
      <c r="E1787" s="39"/>
      <c r="F1787" s="39"/>
      <c r="G1787" s="39"/>
      <c r="H1787" s="39"/>
      <c r="I1787" s="39"/>
      <c r="J1787" s="40"/>
    </row>
    <row r="1788" spans="1:10" ht="192.75" customHeight="1">
      <c r="A1788" s="79"/>
      <c r="B1788" s="437" t="str">
        <f>Sheet2!D336</f>
        <v xml:space="preserve">• Move these services to the front of the line for cloud consideration.
• Be sure to consider additional requirements that will come out of the analysis of cloud risks and challenges – these requirements will inform vendor selection. (Example, file sharing might be a green light but if access privilege control and integration are important requirements, this will influence product decisions.)
• Cost/benefit analysis is still required. Cloud ready means this workload is a strong candidate; however, on the cost/value side, it needs to be compared with other options (for example, email might be a green light on the criticality measures but traditionally provisioned internal email could still be a better cost/value fit for the enterprise. </v>
      </c>
      <c r="C1788" s="438"/>
      <c r="D1788" s="438"/>
      <c r="E1788" s="438"/>
      <c r="F1788" s="438"/>
      <c r="G1788" s="438"/>
      <c r="H1788" s="438"/>
      <c r="I1788" s="438"/>
      <c r="J1788" s="439"/>
    </row>
    <row r="1789" spans="1:10">
      <c r="A1789" s="79"/>
      <c r="B1789" s="27"/>
      <c r="C1789" s="27"/>
      <c r="D1789" s="27"/>
      <c r="E1789" s="27"/>
      <c r="F1789" s="27"/>
      <c r="G1789" s="27"/>
      <c r="H1789" s="27"/>
      <c r="I1789" s="27"/>
      <c r="J1789" s="27"/>
    </row>
    <row r="1790" spans="1:10" ht="21.75" customHeight="1">
      <c r="A1790" s="79"/>
      <c r="B1790" s="632" t="s">
        <v>233</v>
      </c>
      <c r="C1790" s="633"/>
      <c r="D1790" s="633"/>
      <c r="E1790" s="633"/>
      <c r="F1790" s="633"/>
      <c r="G1790" s="633"/>
      <c r="H1790" s="633"/>
      <c r="I1790" s="633"/>
      <c r="J1790" s="550" t="str">
        <f>E1717</f>
        <v>Green</v>
      </c>
    </row>
    <row r="1791" spans="1:10">
      <c r="A1791" s="79"/>
      <c r="B1791" s="54"/>
      <c r="C1791" s="35"/>
      <c r="D1791" s="35"/>
      <c r="E1791" s="55"/>
      <c r="F1791" s="39"/>
      <c r="G1791" s="39"/>
      <c r="H1791" s="39"/>
      <c r="I1791" s="39"/>
      <c r="J1791" s="40"/>
    </row>
    <row r="1792" spans="1:10" ht="15.75" customHeight="1">
      <c r="A1792" s="79"/>
      <c r="B1792" s="550" t="str">
        <f>'6. Module 1 Readiness'!V26</f>
        <v>Green</v>
      </c>
      <c r="C1792" s="41" t="s">
        <v>412</v>
      </c>
      <c r="D1792" s="39"/>
      <c r="E1792" s="39"/>
      <c r="F1792" s="39"/>
      <c r="G1792" s="39"/>
      <c r="H1792" s="39"/>
      <c r="I1792" s="39"/>
      <c r="J1792" s="40"/>
    </row>
    <row r="1793" spans="1:10">
      <c r="A1793" s="79"/>
      <c r="B1793" s="42" t="s">
        <v>43</v>
      </c>
      <c r="C1793" s="39"/>
      <c r="D1793" s="39"/>
      <c r="E1793" s="39"/>
      <c r="F1793" s="39"/>
      <c r="G1793" s="39"/>
      <c r="H1793" s="39"/>
      <c r="I1793" s="39"/>
      <c r="J1793" s="40"/>
    </row>
    <row r="1794" spans="1:10" ht="42" customHeight="1">
      <c r="A1794" s="79"/>
      <c r="B1794" s="435" t="str">
        <f>Sheet2!B343</f>
        <v xml:space="preserve">When it comes to critical systems, the current process maturity for security management is an important starting point for discussion/negotiation with cloud service providers.  </v>
      </c>
      <c r="C1794" s="394"/>
      <c r="D1794" s="394"/>
      <c r="E1794" s="394"/>
      <c r="F1794" s="394"/>
      <c r="G1794" s="394"/>
      <c r="H1794" s="394"/>
      <c r="I1794" s="394"/>
      <c r="J1794" s="436"/>
    </row>
    <row r="1795" spans="1:10">
      <c r="A1795" s="79"/>
      <c r="B1795" s="42" t="s">
        <v>44</v>
      </c>
      <c r="C1795" s="39"/>
      <c r="D1795" s="39"/>
      <c r="E1795" s="39"/>
      <c r="F1795" s="39"/>
      <c r="G1795" s="39"/>
      <c r="H1795" s="39"/>
      <c r="I1795" s="39"/>
      <c r="J1795" s="40"/>
    </row>
    <row r="1796" spans="1:10" ht="98.25" customHeight="1">
      <c r="A1796" s="79"/>
      <c r="B1796" s="435" t="str">
        <f>Sheet2!D343</f>
        <v xml:space="preserve">• Look for where cloud service providers can speak the same language. Do they have the same practice framework for their own infrastructures? For example, is the cloud vendor ISO 27001 registered? Are the cloud vendor's data centers SAS 70 Level II audited?  
• Insist on the right to audit, at your expense, the CSP's security controls and infrastructure. Also query if the CSP is willing to share results of other customer audits and/or notify the organization if such an audit is being conducted. 
• Structure assurance requirements into RFP and contract negotiations. </v>
      </c>
      <c r="C1796" s="394"/>
      <c r="D1796" s="394"/>
      <c r="E1796" s="394"/>
      <c r="F1796" s="394"/>
      <c r="G1796" s="394"/>
      <c r="H1796" s="394"/>
      <c r="I1796" s="394"/>
      <c r="J1796" s="436"/>
    </row>
    <row r="1797" spans="1:10">
      <c r="A1797" s="79"/>
      <c r="B1797" s="38"/>
      <c r="C1797" s="39"/>
      <c r="D1797" s="39"/>
      <c r="E1797" s="39"/>
      <c r="F1797" s="39"/>
      <c r="G1797" s="39"/>
      <c r="H1797" s="39"/>
      <c r="I1797" s="39"/>
      <c r="J1797" s="40"/>
    </row>
    <row r="1798" spans="1:10" ht="15.75" customHeight="1">
      <c r="A1798" s="79"/>
      <c r="B1798" s="550" t="str">
        <f>'6. Module 1 Readiness'!V27</f>
        <v>Green</v>
      </c>
      <c r="C1798" s="41" t="s">
        <v>413</v>
      </c>
      <c r="D1798" s="39"/>
      <c r="E1798" s="39"/>
      <c r="F1798" s="39"/>
      <c r="G1798" s="39"/>
      <c r="H1798" s="39"/>
      <c r="I1798" s="39"/>
      <c r="J1798" s="40"/>
    </row>
    <row r="1799" spans="1:10">
      <c r="A1799" s="79"/>
      <c r="B1799" s="42" t="s">
        <v>43</v>
      </c>
      <c r="C1799" s="39"/>
      <c r="D1799" s="39"/>
      <c r="E1799" s="39"/>
      <c r="F1799" s="39"/>
      <c r="G1799" s="39"/>
      <c r="H1799" s="39"/>
      <c r="I1799" s="39"/>
      <c r="J1799" s="40"/>
    </row>
    <row r="1800" spans="1:10" ht="33" customHeight="1">
      <c r="A1800" s="79"/>
      <c r="B1800" s="435" t="str">
        <f>Sheet2!B344</f>
        <v xml:space="preserve">If the system and data are subject to specific legal and regulatory compliance, even if they are not highly critical, this will push up the requirements for a CSP and likely the cost of the solution.   </v>
      </c>
      <c r="C1800" s="394"/>
      <c r="D1800" s="394"/>
      <c r="E1800" s="394"/>
      <c r="F1800" s="394"/>
      <c r="G1800" s="394"/>
      <c r="H1800" s="394"/>
      <c r="I1800" s="394"/>
      <c r="J1800" s="436"/>
    </row>
    <row r="1801" spans="1:10">
      <c r="A1801" s="79"/>
      <c r="B1801" s="42" t="s">
        <v>44</v>
      </c>
      <c r="C1801" s="39"/>
      <c r="D1801" s="39"/>
      <c r="E1801" s="39"/>
      <c r="F1801" s="39"/>
      <c r="G1801" s="39"/>
      <c r="H1801" s="39"/>
      <c r="I1801" s="39"/>
      <c r="J1801" s="40"/>
    </row>
    <row r="1802" spans="1:10" ht="30" customHeight="1">
      <c r="A1802" s="79"/>
      <c r="B1802" s="435" t="str">
        <f>Sheet2!D344</f>
        <v xml:space="preserve">• Require potential CSP partners to demonstrate how they achieve, document, and attest to compliance with the regulation that you must comply (examples: HIPAA, CJIS, PCI). </v>
      </c>
      <c r="C1802" s="394"/>
      <c r="D1802" s="394"/>
      <c r="E1802" s="394"/>
      <c r="F1802" s="394"/>
      <c r="G1802" s="394"/>
      <c r="H1802" s="394"/>
      <c r="I1802" s="394"/>
      <c r="J1802" s="436"/>
    </row>
    <row r="1803" spans="1:10">
      <c r="A1803" s="79"/>
      <c r="B1803" s="38"/>
      <c r="C1803" s="39"/>
      <c r="D1803" s="39"/>
      <c r="E1803" s="39"/>
      <c r="F1803" s="39"/>
      <c r="G1803" s="39"/>
      <c r="H1803" s="39"/>
      <c r="I1803" s="39"/>
      <c r="J1803" s="40"/>
    </row>
    <row r="1804" spans="1:10" ht="15">
      <c r="A1804" s="79"/>
      <c r="B1804" s="550" t="str">
        <f>'6. Module 1 Readiness'!V28</f>
        <v>Green</v>
      </c>
      <c r="C1804" s="41" t="s">
        <v>414</v>
      </c>
      <c r="D1804" s="39"/>
      <c r="E1804" s="39"/>
      <c r="F1804" s="39"/>
      <c r="G1804" s="39"/>
      <c r="H1804" s="39"/>
      <c r="I1804" s="39"/>
      <c r="J1804" s="40"/>
    </row>
    <row r="1805" spans="1:10">
      <c r="A1805" s="79"/>
      <c r="B1805" s="42" t="s">
        <v>43</v>
      </c>
      <c r="C1805" s="39"/>
      <c r="D1805" s="39"/>
      <c r="E1805" s="39"/>
      <c r="F1805" s="39"/>
      <c r="G1805" s="39"/>
      <c r="H1805" s="39"/>
      <c r="I1805" s="39"/>
      <c r="J1805" s="40"/>
    </row>
    <row r="1806" spans="1:10" ht="42.75" customHeight="1">
      <c r="A1806" s="79"/>
      <c r="B1806" s="435" t="str">
        <f>Sheet2!B345</f>
        <v xml:space="preserve">Access management is key to both security and service management for the end user. If privilege-based access is a requirement for the service, you will need to integrate cloud access with your authentication system.  </v>
      </c>
      <c r="C1806" s="394"/>
      <c r="D1806" s="394"/>
      <c r="E1806" s="394"/>
      <c r="F1806" s="394"/>
      <c r="G1806" s="394"/>
      <c r="H1806" s="394"/>
      <c r="I1806" s="394"/>
      <c r="J1806" s="436"/>
    </row>
    <row r="1807" spans="1:10">
      <c r="A1807" s="79"/>
      <c r="B1807" s="42" t="s">
        <v>44</v>
      </c>
      <c r="C1807" s="39"/>
      <c r="D1807" s="39"/>
      <c r="E1807" s="39"/>
      <c r="F1807" s="39"/>
      <c r="G1807" s="39"/>
      <c r="H1807" s="39"/>
      <c r="I1807" s="39"/>
      <c r="J1807" s="40"/>
    </row>
    <row r="1808" spans="1:10" ht="99.75" customHeight="1">
      <c r="A1808" s="79"/>
      <c r="B1808" s="435" t="str">
        <f>Sheet2!D345</f>
        <v xml:space="preserve">• Have CSP describe how it manages and enforces least privilege, separation of duties, role-based security access. 
• In developing requirements for negotiation with CSPs, include queries about how standards for exchanging authentication and authorization data between security domains (such as SAML) can be leveraged.  
• Also explore cloud-based access management such as cloud service brokers that can consolidate access at a front end that can be integrated with on-premise authentication. </v>
      </c>
      <c r="C1808" s="394"/>
      <c r="D1808" s="394"/>
      <c r="E1808" s="394"/>
      <c r="F1808" s="394"/>
      <c r="G1808" s="394"/>
      <c r="H1808" s="394"/>
      <c r="I1808" s="394"/>
      <c r="J1808" s="436"/>
    </row>
    <row r="1809" spans="1:10">
      <c r="A1809" s="79"/>
      <c r="B1809" s="38"/>
      <c r="C1809" s="39"/>
      <c r="D1809" s="39"/>
      <c r="E1809" s="39"/>
      <c r="F1809" s="39"/>
      <c r="G1809" s="39"/>
      <c r="H1809" s="39"/>
      <c r="I1809" s="39"/>
      <c r="J1809" s="40"/>
    </row>
    <row r="1810" spans="1:10" ht="15">
      <c r="A1810" s="79"/>
      <c r="B1810" s="550" t="str">
        <f>'6. Module 1 Readiness'!V29</f>
        <v>Green</v>
      </c>
      <c r="C1810" s="41" t="s">
        <v>415</v>
      </c>
      <c r="D1810" s="39"/>
      <c r="E1810" s="39"/>
      <c r="F1810" s="39"/>
      <c r="G1810" s="39"/>
      <c r="H1810" s="39"/>
      <c r="I1810" s="39"/>
      <c r="J1810" s="40"/>
    </row>
    <row r="1811" spans="1:10">
      <c r="A1811" s="79"/>
      <c r="B1811" s="42" t="s">
        <v>43</v>
      </c>
      <c r="C1811" s="39"/>
      <c r="D1811" s="39"/>
      <c r="E1811" s="39"/>
      <c r="F1811" s="39"/>
      <c r="G1811" s="39"/>
      <c r="H1811" s="39"/>
      <c r="I1811" s="39"/>
      <c r="J1811" s="40"/>
    </row>
    <row r="1812" spans="1:10" ht="46.5" customHeight="1">
      <c r="A1812" s="79"/>
      <c r="B1812" s="435" t="str">
        <f>Sheet2!B346</f>
        <v xml:space="preserve">Data location and encryption may be stringently spelled out by compliance requirements. Even those not under legal compliance strictures will likely want assurances around the encryption of data both in transit and at rest.    </v>
      </c>
      <c r="C1812" s="394"/>
      <c r="D1812" s="394"/>
      <c r="E1812" s="394"/>
      <c r="F1812" s="394"/>
      <c r="G1812" s="394"/>
      <c r="H1812" s="394"/>
      <c r="I1812" s="394"/>
      <c r="J1812" s="436"/>
    </row>
    <row r="1813" spans="1:10">
      <c r="A1813" s="79"/>
      <c r="B1813" s="42" t="s">
        <v>44</v>
      </c>
      <c r="C1813" s="39"/>
      <c r="D1813" s="39"/>
      <c r="E1813" s="39"/>
      <c r="F1813" s="39"/>
      <c r="G1813" s="39"/>
      <c r="H1813" s="39"/>
      <c r="I1813" s="39"/>
      <c r="J1813" s="40"/>
    </row>
    <row r="1814" spans="1:10" ht="54.75" customHeight="1">
      <c r="A1814" s="79"/>
      <c r="B1814" s="435" t="str">
        <f>Sheet2!D346</f>
        <v xml:space="preserve">• Require CSP to indicate encryption controls for data at rest. Compare to regulatory compliance requirements. 
• Require CSP to show how data is encrypted in transit between locations. </v>
      </c>
      <c r="C1814" s="394"/>
      <c r="D1814" s="394"/>
      <c r="E1814" s="394"/>
      <c r="F1814" s="394"/>
      <c r="G1814" s="394"/>
      <c r="H1814" s="394"/>
      <c r="I1814" s="394"/>
      <c r="J1814" s="436"/>
    </row>
    <row r="1815" spans="1:10">
      <c r="A1815" s="79"/>
      <c r="B1815" s="38"/>
      <c r="C1815" s="39"/>
      <c r="D1815" s="39"/>
      <c r="E1815" s="39"/>
      <c r="F1815" s="39"/>
      <c r="G1815" s="39"/>
      <c r="H1815" s="39"/>
      <c r="I1815" s="39"/>
      <c r="J1815" s="40"/>
    </row>
    <row r="1816" spans="1:10" ht="15">
      <c r="A1816" s="79"/>
      <c r="B1816" s="550" t="str">
        <f>'6. Module 1 Readiness'!V30</f>
        <v>Green</v>
      </c>
      <c r="C1816" s="41" t="s">
        <v>416</v>
      </c>
      <c r="D1816" s="39"/>
      <c r="E1816" s="39"/>
      <c r="F1816" s="39"/>
      <c r="G1816" s="39"/>
      <c r="H1816" s="39"/>
      <c r="I1816" s="39"/>
      <c r="J1816" s="40"/>
    </row>
    <row r="1817" spans="1:10">
      <c r="A1817" s="79"/>
      <c r="B1817" s="42" t="s">
        <v>43</v>
      </c>
      <c r="C1817" s="39"/>
      <c r="D1817" s="39"/>
      <c r="E1817" s="39"/>
      <c r="F1817" s="39"/>
      <c r="G1817" s="39"/>
      <c r="H1817" s="39"/>
      <c r="I1817" s="39"/>
      <c r="J1817" s="40"/>
    </row>
    <row r="1818" spans="1:10" ht="42" customHeight="1">
      <c r="A1818" s="79"/>
      <c r="B1818" s="435" t="str">
        <f>Sheet2!B347</f>
        <v xml:space="preserve">Under rules of civil procedures, for example, the enterprise must be able to reasonably expedite the discovery of specific data of which it has "possession, custody, or control." This can become problematic if data is in the cloud.  </v>
      </c>
      <c r="C1818" s="394"/>
      <c r="D1818" s="394"/>
      <c r="E1818" s="394"/>
      <c r="F1818" s="394"/>
      <c r="G1818" s="394"/>
      <c r="H1818" s="394"/>
      <c r="I1818" s="394"/>
      <c r="J1818" s="436"/>
    </row>
    <row r="1819" spans="1:10">
      <c r="A1819" s="79"/>
      <c r="B1819" s="42" t="s">
        <v>44</v>
      </c>
      <c r="C1819" s="39"/>
      <c r="D1819" s="39"/>
      <c r="E1819" s="39"/>
      <c r="F1819" s="39"/>
      <c r="G1819" s="39"/>
      <c r="H1819" s="39"/>
      <c r="I1819" s="39"/>
      <c r="J1819" s="40"/>
    </row>
    <row r="1820" spans="1:10" ht="27.75" customHeight="1">
      <c r="A1820" s="79"/>
      <c r="B1820" s="437" t="str">
        <f>Sheet2!D347</f>
        <v xml:space="preserve">• Negotiate with CSPs on how e-discovery will be handled. This sort of service or capability is not normally included in basic CSP SLAs.
• Consider keeping an on-premise archive of all data that is used by the CSP for the service. This will impact technology costs. </v>
      </c>
      <c r="C1820" s="438"/>
      <c r="D1820" s="438"/>
      <c r="E1820" s="438"/>
      <c r="F1820" s="438"/>
      <c r="G1820" s="438"/>
      <c r="H1820" s="438"/>
      <c r="I1820" s="438"/>
      <c r="J1820" s="439"/>
    </row>
    <row r="1821" spans="1:10">
      <c r="A1821" s="79"/>
      <c r="B1821" s="27"/>
      <c r="C1821" s="27"/>
      <c r="D1821" s="27"/>
      <c r="E1821" s="27"/>
      <c r="F1821" s="27"/>
      <c r="G1821" s="27"/>
      <c r="H1821" s="27"/>
      <c r="I1821" s="27"/>
      <c r="J1821" s="27"/>
    </row>
    <row r="1822" spans="1:10" ht="21.75" customHeight="1">
      <c r="A1822" s="79"/>
      <c r="B1822" s="632" t="s">
        <v>234</v>
      </c>
      <c r="C1822" s="633"/>
      <c r="D1822" s="633"/>
      <c r="E1822" s="633"/>
      <c r="F1822" s="633"/>
      <c r="G1822" s="633"/>
      <c r="H1822" s="633"/>
      <c r="I1822" s="633"/>
      <c r="J1822" s="550" t="str">
        <f>E1719</f>
        <v>Green</v>
      </c>
    </row>
    <row r="1823" spans="1:10">
      <c r="A1823" s="79"/>
      <c r="B1823" s="38"/>
      <c r="C1823" s="39"/>
      <c r="D1823" s="39"/>
      <c r="E1823" s="39"/>
      <c r="F1823" s="39"/>
      <c r="G1823" s="39"/>
      <c r="H1823" s="39"/>
      <c r="I1823" s="39"/>
      <c r="J1823" s="40"/>
    </row>
    <row r="1824" spans="1:10" ht="15">
      <c r="A1824" s="79"/>
      <c r="B1824" s="550" t="str">
        <f>'6. Module 1 Readiness'!V33</f>
        <v>Green</v>
      </c>
      <c r="C1824" s="41" t="s">
        <v>417</v>
      </c>
      <c r="D1824" s="39"/>
      <c r="E1824" s="39"/>
      <c r="F1824" s="39"/>
      <c r="G1824" s="39"/>
      <c r="H1824" s="39"/>
      <c r="I1824" s="39"/>
      <c r="J1824" s="40"/>
    </row>
    <row r="1825" spans="1:10">
      <c r="A1825" s="79"/>
      <c r="B1825" s="42" t="s">
        <v>43</v>
      </c>
      <c r="C1825" s="39"/>
      <c r="D1825" s="39"/>
      <c r="E1825" s="39"/>
      <c r="F1825" s="39"/>
      <c r="G1825" s="39"/>
      <c r="H1825" s="39"/>
      <c r="I1825" s="39"/>
      <c r="J1825" s="40"/>
    </row>
    <row r="1826" spans="1:10" ht="43.5" customHeight="1">
      <c r="A1826" s="79"/>
      <c r="B1826" s="435" t="str">
        <f>Sheet2!B350</f>
        <v xml:space="preserve">Are there established availability, restore time objectives, and restore point objectives for this particular service? A promise of a 99.9 availability and restore time of less than an hour from a cloud vendor must be measured against what the organization needs the service to provide.  </v>
      </c>
      <c r="C1826" s="394"/>
      <c r="D1826" s="394"/>
      <c r="E1826" s="394"/>
      <c r="F1826" s="394"/>
      <c r="G1826" s="394"/>
      <c r="H1826" s="394"/>
      <c r="I1826" s="394"/>
      <c r="J1826" s="436"/>
    </row>
    <row r="1827" spans="1:10">
      <c r="A1827" s="79"/>
      <c r="B1827" s="42" t="s">
        <v>44</v>
      </c>
      <c r="C1827" s="39"/>
      <c r="D1827" s="39"/>
      <c r="E1827" s="39"/>
      <c r="F1827" s="39"/>
      <c r="G1827" s="39"/>
      <c r="H1827" s="39"/>
      <c r="I1827" s="39"/>
      <c r="J1827" s="40"/>
    </row>
    <row r="1828" spans="1:10" ht="54.75" customHeight="1">
      <c r="A1828" s="79"/>
      <c r="B1828" s="435" t="str">
        <f>Sheet2!D350</f>
        <v xml:space="preserve">• Establish availability and restore time requirements based on a minimum requirement of the current service provisioning. 
• Be sure to consider if the service is currently over-provisioned. This is why you should focus on minimum requirements. </v>
      </c>
      <c r="C1828" s="394"/>
      <c r="D1828" s="394"/>
      <c r="E1828" s="394"/>
      <c r="F1828" s="394"/>
      <c r="G1828" s="394"/>
      <c r="H1828" s="394"/>
      <c r="I1828" s="394"/>
      <c r="J1828" s="436"/>
    </row>
    <row r="1829" spans="1:10">
      <c r="A1829" s="79"/>
      <c r="B1829" s="38"/>
      <c r="C1829" s="39"/>
      <c r="D1829" s="39"/>
      <c r="E1829" s="39"/>
      <c r="F1829" s="39"/>
      <c r="G1829" s="39"/>
      <c r="H1829" s="39"/>
      <c r="I1829" s="39"/>
      <c r="J1829" s="40"/>
    </row>
    <row r="1830" spans="1:10" ht="15">
      <c r="A1830" s="79"/>
      <c r="B1830" s="550" t="str">
        <f>'6. Module 1 Readiness'!V34</f>
        <v>Green</v>
      </c>
      <c r="C1830" s="41" t="s">
        <v>181</v>
      </c>
      <c r="D1830" s="39"/>
      <c r="E1830" s="39"/>
      <c r="F1830" s="39"/>
      <c r="G1830" s="39"/>
      <c r="H1830" s="39"/>
      <c r="I1830" s="39"/>
      <c r="J1830" s="40"/>
    </row>
    <row r="1831" spans="1:10">
      <c r="A1831" s="79"/>
      <c r="B1831" s="42" t="s">
        <v>43</v>
      </c>
      <c r="C1831" s="39"/>
      <c r="D1831" s="39"/>
      <c r="E1831" s="39"/>
      <c r="F1831" s="39"/>
      <c r="G1831" s="39"/>
      <c r="H1831" s="39"/>
      <c r="I1831" s="39"/>
      <c r="J1831" s="40"/>
    </row>
    <row r="1832" spans="1:10" ht="52.5" customHeight="1">
      <c r="A1832" s="79"/>
      <c r="B1832" s="435" t="str">
        <f>Sheet2!B351</f>
        <v xml:space="preserve">An internal SLA does not just set availability targets; it specifies who is responsible if targets are not met and what remedial actions will be triggered in the event of an outage.  </v>
      </c>
      <c r="C1832" s="394"/>
      <c r="D1832" s="394"/>
      <c r="E1832" s="394"/>
      <c r="F1832" s="394"/>
      <c r="G1832" s="394"/>
      <c r="H1832" s="394"/>
      <c r="I1832" s="394"/>
      <c r="J1832" s="436"/>
    </row>
    <row r="1833" spans="1:10">
      <c r="A1833" s="79"/>
      <c r="B1833" s="42" t="s">
        <v>44</v>
      </c>
      <c r="C1833" s="39"/>
      <c r="D1833" s="39"/>
      <c r="E1833" s="39"/>
      <c r="F1833" s="39"/>
      <c r="G1833" s="39"/>
      <c r="H1833" s="39"/>
      <c r="I1833" s="39"/>
      <c r="J1833" s="40"/>
    </row>
    <row r="1834" spans="1:10" ht="57.75" customHeight="1">
      <c r="A1834" s="79"/>
      <c r="B1834" s="435" t="str">
        <f>Sheet2!D351</f>
        <v xml:space="preserve">• Work with CSPs to establish who is responsible for what part of the chain between application and user. 
• Establish reporting lines and alerting procedures for scheduled and unscheduled downtime as well as service changes. </v>
      </c>
      <c r="C1834" s="394"/>
      <c r="D1834" s="394"/>
      <c r="E1834" s="394"/>
      <c r="F1834" s="394"/>
      <c r="G1834" s="394"/>
      <c r="H1834" s="394"/>
      <c r="I1834" s="394"/>
      <c r="J1834" s="436"/>
    </row>
    <row r="1835" spans="1:10">
      <c r="A1835" s="79"/>
      <c r="B1835" s="38"/>
      <c r="C1835" s="39"/>
      <c r="D1835" s="39"/>
      <c r="E1835" s="39"/>
      <c r="F1835" s="39"/>
      <c r="G1835" s="39"/>
      <c r="H1835" s="39"/>
      <c r="I1835" s="39"/>
      <c r="J1835" s="40"/>
    </row>
    <row r="1836" spans="1:10" ht="15">
      <c r="A1836" s="79"/>
      <c r="B1836" s="550" t="str">
        <f>'6. Module 1 Readiness'!V35</f>
        <v>Yellow</v>
      </c>
      <c r="C1836" s="41" t="s">
        <v>418</v>
      </c>
      <c r="D1836" s="39"/>
      <c r="E1836" s="39"/>
      <c r="F1836" s="39"/>
      <c r="G1836" s="39"/>
      <c r="H1836" s="39"/>
      <c r="I1836" s="39"/>
      <c r="J1836" s="40"/>
    </row>
    <row r="1837" spans="1:10">
      <c r="A1837" s="79"/>
      <c r="B1837" s="42" t="s">
        <v>43</v>
      </c>
      <c r="C1837" s="39"/>
      <c r="D1837" s="39"/>
      <c r="E1837" s="39"/>
      <c r="F1837" s="39"/>
      <c r="G1837" s="39"/>
      <c r="H1837" s="39"/>
      <c r="I1837" s="39"/>
      <c r="J1837" s="40"/>
    </row>
    <row r="1838" spans="1:10" ht="32.25" customHeight="1">
      <c r="A1838" s="79"/>
      <c r="B1838" s="435" t="str">
        <f>Sheet2!B352</f>
        <v xml:space="preserve">Availability is not the only measure of service. Some services, such as transactional services, are performance sensitive. A clear idea of business expectations is an important first step. </v>
      </c>
      <c r="C1838" s="394"/>
      <c r="D1838" s="394"/>
      <c r="E1838" s="394"/>
      <c r="F1838" s="394"/>
      <c r="G1838" s="394"/>
      <c r="H1838" s="394"/>
      <c r="I1838" s="394"/>
      <c r="J1838" s="436"/>
    </row>
    <row r="1839" spans="1:10">
      <c r="A1839" s="79"/>
      <c r="B1839" s="42" t="s">
        <v>44</v>
      </c>
      <c r="C1839" s="39"/>
      <c r="D1839" s="39"/>
      <c r="E1839" s="39"/>
      <c r="F1839" s="39"/>
      <c r="G1839" s="39"/>
      <c r="H1839" s="39"/>
      <c r="I1839" s="39"/>
      <c r="J1839" s="40"/>
    </row>
    <row r="1840" spans="1:10" ht="57" customHeight="1">
      <c r="A1840" s="79"/>
      <c r="B1840" s="435" t="str">
        <f>Sheet2!D352</f>
        <v>• Make performance monitoring a part of CSP management.
•  Select CSPs that surface end-to-end performance metrics and make them available for ongoing customer monitoring. 
•  Be sure to include the entire service chain in performance monitoring (not just the hosting CSP).</v>
      </c>
      <c r="C1840" s="394"/>
      <c r="D1840" s="394"/>
      <c r="E1840" s="394"/>
      <c r="F1840" s="394"/>
      <c r="G1840" s="394"/>
      <c r="H1840" s="394"/>
      <c r="I1840" s="394"/>
      <c r="J1840" s="436"/>
    </row>
    <row r="1841" spans="1:10">
      <c r="A1841" s="79"/>
      <c r="B1841" s="38"/>
      <c r="C1841" s="39"/>
      <c r="D1841" s="39"/>
      <c r="E1841" s="39"/>
      <c r="F1841" s="39"/>
      <c r="G1841" s="39"/>
      <c r="H1841" s="39"/>
      <c r="I1841" s="39"/>
      <c r="J1841" s="40"/>
    </row>
    <row r="1842" spans="1:10" ht="15">
      <c r="A1842" s="79"/>
      <c r="B1842" s="550" t="str">
        <f>'6. Module 1 Readiness'!V36</f>
        <v>Green</v>
      </c>
      <c r="C1842" s="41" t="s">
        <v>419</v>
      </c>
      <c r="D1842" s="39"/>
      <c r="E1842" s="39"/>
      <c r="F1842" s="39"/>
      <c r="G1842" s="39"/>
      <c r="H1842" s="39"/>
      <c r="I1842" s="39"/>
      <c r="J1842" s="40"/>
    </row>
    <row r="1843" spans="1:10">
      <c r="A1843" s="79"/>
      <c r="B1843" s="42" t="s">
        <v>43</v>
      </c>
      <c r="C1843" s="39"/>
      <c r="D1843" s="39"/>
      <c r="E1843" s="39"/>
      <c r="F1843" s="39"/>
      <c r="G1843" s="39"/>
      <c r="H1843" s="39"/>
      <c r="I1843" s="39"/>
      <c r="J1843" s="40"/>
    </row>
    <row r="1844" spans="1:10" ht="33" customHeight="1">
      <c r="A1844" s="79"/>
      <c r="B1844" s="435" t="str">
        <f>Sheet2!B353</f>
        <v xml:space="preserve">Cloud service adoption is not a buy and forget proposition, but is rather an ongoing service management challenge. </v>
      </c>
      <c r="C1844" s="394"/>
      <c r="D1844" s="394"/>
      <c r="E1844" s="394"/>
      <c r="F1844" s="394"/>
      <c r="G1844" s="394"/>
      <c r="H1844" s="394"/>
      <c r="I1844" s="394"/>
      <c r="J1844" s="436"/>
    </row>
    <row r="1845" spans="1:10">
      <c r="A1845" s="79"/>
      <c r="B1845" s="42" t="s">
        <v>44</v>
      </c>
      <c r="C1845" s="39"/>
      <c r="D1845" s="39"/>
      <c r="E1845" s="39"/>
      <c r="F1845" s="39"/>
      <c r="G1845" s="39"/>
      <c r="H1845" s="39"/>
      <c r="I1845" s="39"/>
      <c r="J1845" s="40"/>
    </row>
    <row r="1846" spans="1:10" ht="30" customHeight="1">
      <c r="A1846" s="79"/>
      <c r="B1846" s="437" t="str">
        <f>Sheet2!D353</f>
        <v xml:space="preserve">•  Ensure that lines of communication, shared responsibilities, monitoring rights, and all aspects of the partnership are clearly spelled out in contracts and SLAs with CSPs.  </v>
      </c>
      <c r="C1846" s="438"/>
      <c r="D1846" s="438"/>
      <c r="E1846" s="438"/>
      <c r="F1846" s="438"/>
      <c r="G1846" s="438"/>
      <c r="H1846" s="438"/>
      <c r="I1846" s="438"/>
      <c r="J1846" s="439"/>
    </row>
    <row r="1847" spans="1:10">
      <c r="A1847" s="79"/>
      <c r="B1847" s="27"/>
      <c r="C1847" s="27"/>
      <c r="D1847" s="27"/>
      <c r="E1847" s="27"/>
      <c r="F1847" s="27"/>
      <c r="G1847" s="27"/>
      <c r="H1847" s="27"/>
      <c r="I1847" s="27"/>
      <c r="J1847" s="27"/>
    </row>
    <row r="1848" spans="1:10" ht="21.75" customHeight="1">
      <c r="A1848" s="79"/>
      <c r="B1848" s="634" t="s">
        <v>27</v>
      </c>
      <c r="C1848" s="633"/>
      <c r="D1848" s="633"/>
      <c r="E1848" s="633"/>
      <c r="F1848" s="633"/>
      <c r="G1848" s="633"/>
      <c r="H1848" s="633"/>
      <c r="I1848" s="633"/>
      <c r="J1848" s="550" t="str">
        <f>E1721</f>
        <v>Green</v>
      </c>
    </row>
    <row r="1849" spans="1:10">
      <c r="A1849" s="79"/>
      <c r="B1849" s="38"/>
      <c r="C1849" s="39"/>
      <c r="D1849" s="39"/>
      <c r="E1849" s="39"/>
      <c r="F1849" s="39"/>
      <c r="G1849" s="39"/>
      <c r="H1849" s="39"/>
      <c r="I1849" s="39"/>
      <c r="J1849" s="40"/>
    </row>
    <row r="1850" spans="1:10" ht="15">
      <c r="A1850" s="79"/>
      <c r="B1850" s="550" t="str">
        <f>'6. Module 1 Readiness'!V39</f>
        <v>Green</v>
      </c>
      <c r="C1850" s="41" t="s">
        <v>420</v>
      </c>
      <c r="D1850" s="39"/>
      <c r="E1850" s="39"/>
      <c r="F1850" s="39"/>
      <c r="G1850" s="39"/>
      <c r="H1850" s="39"/>
      <c r="I1850" s="39"/>
      <c r="J1850" s="40"/>
    </row>
    <row r="1851" spans="1:10">
      <c r="A1851" s="79"/>
      <c r="B1851" s="42" t="s">
        <v>43</v>
      </c>
      <c r="C1851" s="39"/>
      <c r="D1851" s="39"/>
      <c r="E1851" s="39"/>
      <c r="F1851" s="39"/>
      <c r="G1851" s="39"/>
      <c r="H1851" s="39"/>
      <c r="I1851" s="39"/>
      <c r="J1851" s="40"/>
    </row>
    <row r="1852" spans="1:10" ht="32.25" customHeight="1">
      <c r="A1852" s="79"/>
      <c r="B1852" s="435" t="str">
        <f>Sheet2!B356</f>
        <v>If integration is a key requirement, proceed with caution. Is there already an application integration strategy in place?</v>
      </c>
      <c r="C1852" s="394"/>
      <c r="D1852" s="394"/>
      <c r="E1852" s="394"/>
      <c r="F1852" s="394"/>
      <c r="G1852" s="394"/>
      <c r="H1852" s="394"/>
      <c r="I1852" s="394"/>
      <c r="J1852" s="436"/>
    </row>
    <row r="1853" spans="1:10">
      <c r="A1853" s="79"/>
      <c r="B1853" s="42" t="s">
        <v>44</v>
      </c>
      <c r="C1853" s="39"/>
      <c r="D1853" s="39"/>
      <c r="E1853" s="39"/>
      <c r="F1853" s="39"/>
      <c r="G1853" s="39"/>
      <c r="H1853" s="39"/>
      <c r="I1853" s="39"/>
      <c r="J1853" s="40"/>
    </row>
    <row r="1854" spans="1:10" ht="56.25" customHeight="1">
      <c r="A1854" s="79"/>
      <c r="B1854" s="435" t="str">
        <f>Sheet2!D356</f>
        <v>• Make integration capability a selection point with CSPs. For example, evaluate how cloud file sharing solutions integrate with internal content management applications such as SharePoint. 
• Review current integration strategy and what will be needed for cloud-based applications to fit in with current practices and goals.</v>
      </c>
      <c r="C1854" s="394"/>
      <c r="D1854" s="394"/>
      <c r="E1854" s="394"/>
      <c r="F1854" s="394"/>
      <c r="G1854" s="394"/>
      <c r="H1854" s="394"/>
      <c r="I1854" s="394"/>
      <c r="J1854" s="436"/>
    </row>
    <row r="1855" spans="1:10">
      <c r="A1855" s="79"/>
      <c r="B1855" s="38"/>
      <c r="C1855" s="39"/>
      <c r="D1855" s="39"/>
      <c r="E1855" s="39"/>
      <c r="F1855" s="39"/>
      <c r="G1855" s="39"/>
      <c r="H1855" s="39"/>
      <c r="I1855" s="39"/>
      <c r="J1855" s="40"/>
    </row>
    <row r="1856" spans="1:10" ht="15">
      <c r="A1856" s="79"/>
      <c r="B1856" s="550" t="str">
        <f>'6. Module 1 Readiness'!V40</f>
        <v>Green</v>
      </c>
      <c r="C1856" s="41" t="s">
        <v>421</v>
      </c>
      <c r="D1856" s="39"/>
      <c r="E1856" s="39"/>
      <c r="F1856" s="39"/>
      <c r="G1856" s="39"/>
      <c r="H1856" s="39"/>
      <c r="I1856" s="39"/>
      <c r="J1856" s="40"/>
    </row>
    <row r="1857" spans="1:10">
      <c r="A1857" s="79"/>
      <c r="B1857" s="42" t="s">
        <v>43</v>
      </c>
      <c r="C1857" s="39"/>
      <c r="D1857" s="39"/>
      <c r="E1857" s="39"/>
      <c r="F1857" s="39"/>
      <c r="G1857" s="39"/>
      <c r="H1857" s="39"/>
      <c r="I1857" s="39"/>
      <c r="J1857" s="40"/>
    </row>
    <row r="1858" spans="1:10" ht="42" customHeight="1">
      <c r="A1858" s="79"/>
      <c r="B1858" s="435" t="str">
        <f>Sheet2!B357</f>
        <v>This is the ideal case for an application that will require one or more integration hooks. In an IaaS scenario, the enterprise can control all the applications and their API and middleware connections. In SaaS and PaaS scenarios, you will need to develop these connections in partnership.</v>
      </c>
      <c r="C1858" s="394"/>
      <c r="D1858" s="394"/>
      <c r="E1858" s="394"/>
      <c r="F1858" s="394"/>
      <c r="G1858" s="394"/>
      <c r="H1858" s="394"/>
      <c r="I1858" s="394"/>
      <c r="J1858" s="436"/>
    </row>
    <row r="1859" spans="1:10">
      <c r="A1859" s="79"/>
      <c r="B1859" s="42" t="s">
        <v>44</v>
      </c>
      <c r="C1859" s="39"/>
      <c r="D1859" s="39"/>
      <c r="E1859" s="39"/>
      <c r="F1859" s="39"/>
      <c r="G1859" s="39"/>
      <c r="H1859" s="39"/>
      <c r="I1859" s="39"/>
      <c r="J1859" s="40"/>
    </row>
    <row r="1860" spans="1:10" ht="60.75" customHeight="1">
      <c r="A1860" s="79"/>
      <c r="B1860" s="435" t="str">
        <f>Sheet2!D357</f>
        <v>• In looking at SaaS solutions, require the CSP to expose APIs that can be leveraged for application integration. 
• As the number of integration links grows to multiple providers, consider cloud-based integration providers. These will likely have lower costs than complex on-premise solutions.</v>
      </c>
      <c r="C1860" s="394"/>
      <c r="D1860" s="394"/>
      <c r="E1860" s="394"/>
      <c r="F1860" s="394"/>
      <c r="G1860" s="394"/>
      <c r="H1860" s="394"/>
      <c r="I1860" s="394"/>
      <c r="J1860" s="436"/>
    </row>
    <row r="1861" spans="1:10">
      <c r="A1861" s="79"/>
      <c r="B1861" s="38"/>
      <c r="C1861" s="39"/>
      <c r="D1861" s="39"/>
      <c r="E1861" s="39"/>
      <c r="F1861" s="39"/>
      <c r="G1861" s="39"/>
      <c r="H1861" s="39"/>
      <c r="I1861" s="39"/>
      <c r="J1861" s="40"/>
    </row>
    <row r="1862" spans="1:10" ht="15">
      <c r="A1862" s="79"/>
      <c r="B1862" s="550" t="str">
        <f>'6. Module 1 Readiness'!V41</f>
        <v>Green</v>
      </c>
      <c r="C1862" s="41" t="s">
        <v>422</v>
      </c>
      <c r="D1862" s="39"/>
      <c r="E1862" s="39"/>
      <c r="F1862" s="39"/>
      <c r="G1862" s="39"/>
      <c r="H1862" s="39"/>
      <c r="I1862" s="39"/>
      <c r="J1862" s="40"/>
    </row>
    <row r="1863" spans="1:10">
      <c r="A1863" s="79"/>
      <c r="B1863" s="42" t="s">
        <v>43</v>
      </c>
      <c r="C1863" s="39"/>
      <c r="D1863" s="39"/>
      <c r="E1863" s="39"/>
      <c r="F1863" s="39"/>
      <c r="G1863" s="39"/>
      <c r="H1863" s="39"/>
      <c r="I1863" s="39"/>
      <c r="J1863" s="40"/>
    </row>
    <row r="1864" spans="1:10" ht="30" customHeight="1">
      <c r="A1864" s="79"/>
      <c r="B1864" s="435" t="str">
        <f>Sheet2!B358</f>
        <v xml:space="preserve">Integration can be greatly enhanced if two applications speak the same language and adhere to standard APIs. Heavily customized apps written with legacy languages require specialized work for integration. </v>
      </c>
      <c r="C1864" s="394"/>
      <c r="D1864" s="394"/>
      <c r="E1864" s="394"/>
      <c r="F1864" s="394"/>
      <c r="G1864" s="394"/>
      <c r="H1864" s="394"/>
      <c r="I1864" s="394"/>
      <c r="J1864" s="436"/>
    </row>
    <row r="1865" spans="1:10">
      <c r="A1865" s="79"/>
      <c r="B1865" s="42" t="s">
        <v>44</v>
      </c>
      <c r="C1865" s="39"/>
      <c r="D1865" s="39"/>
      <c r="E1865" s="39"/>
      <c r="F1865" s="39"/>
      <c r="G1865" s="39"/>
      <c r="H1865" s="39"/>
      <c r="I1865" s="39"/>
      <c r="J1865" s="40"/>
    </row>
    <row r="1866" spans="1:10" ht="21" customHeight="1">
      <c r="A1866" s="79"/>
      <c r="B1866" s="435" t="str">
        <f>Sheet2!D358</f>
        <v>• If integration is required, readiness is high.</v>
      </c>
      <c r="C1866" s="394"/>
      <c r="D1866" s="394"/>
      <c r="E1866" s="394"/>
      <c r="F1866" s="394"/>
      <c r="G1866" s="394"/>
      <c r="H1866" s="394"/>
      <c r="I1866" s="394"/>
      <c r="J1866" s="436"/>
    </row>
    <row r="1867" spans="1:10">
      <c r="A1867" s="79"/>
      <c r="B1867" s="38"/>
      <c r="C1867" s="39"/>
      <c r="D1867" s="39"/>
      <c r="E1867" s="39"/>
      <c r="F1867" s="39"/>
      <c r="G1867" s="39"/>
      <c r="H1867" s="39"/>
      <c r="I1867" s="39"/>
      <c r="J1867" s="40"/>
    </row>
    <row r="1868" spans="1:10" ht="15">
      <c r="A1868" s="79"/>
      <c r="B1868" s="550" t="str">
        <f>'6. Module 1 Readiness'!V42</f>
        <v>Green</v>
      </c>
      <c r="C1868" s="41" t="s">
        <v>423</v>
      </c>
      <c r="D1868" s="39"/>
      <c r="E1868" s="39"/>
      <c r="F1868" s="39"/>
      <c r="G1868" s="39"/>
      <c r="H1868" s="39"/>
      <c r="I1868" s="39"/>
      <c r="J1868" s="40"/>
    </row>
    <row r="1869" spans="1:10">
      <c r="A1869" s="79"/>
      <c r="B1869" s="42" t="s">
        <v>43</v>
      </c>
      <c r="C1869" s="39"/>
      <c r="D1869" s="39"/>
      <c r="E1869" s="39"/>
      <c r="F1869" s="39"/>
      <c r="G1869" s="39"/>
      <c r="H1869" s="39"/>
      <c r="I1869" s="39"/>
      <c r="J1869" s="40"/>
    </row>
    <row r="1870" spans="1:10" ht="30.75" customHeight="1">
      <c r="A1870" s="79"/>
      <c r="B1870" s="435" t="str">
        <f>Sheet2!B359</f>
        <v xml:space="preserve">If this application does not have a high level of customization and complex integration with other applications, it presents lower challenges as a cloud candidate. </v>
      </c>
      <c r="C1870" s="394"/>
      <c r="D1870" s="394"/>
      <c r="E1870" s="394"/>
      <c r="F1870" s="394"/>
      <c r="G1870" s="394"/>
      <c r="H1870" s="394"/>
      <c r="I1870" s="394"/>
      <c r="J1870" s="436"/>
    </row>
    <row r="1871" spans="1:10">
      <c r="A1871" s="79"/>
      <c r="B1871" s="42" t="s">
        <v>44</v>
      </c>
      <c r="C1871" s="39"/>
      <c r="D1871" s="39"/>
      <c r="E1871" s="39"/>
      <c r="F1871" s="39"/>
      <c r="G1871" s="39"/>
      <c r="H1871" s="39"/>
      <c r="I1871" s="39"/>
      <c r="J1871" s="40"/>
    </row>
    <row r="1872" spans="1:10" ht="99.75" customHeight="1">
      <c r="A1872" s="79"/>
      <c r="B1872" s="435" t="str">
        <f>Sheet2!D359</f>
        <v>• If you disagreed because the application does not require integration, go back and select NA for this question.
• If you disagreed because the app's integration is more standardized, see advice under Standard APIs above.</v>
      </c>
      <c r="C1872" s="394"/>
      <c r="D1872" s="394"/>
      <c r="E1872" s="394"/>
      <c r="F1872" s="394"/>
      <c r="G1872" s="394"/>
      <c r="H1872" s="394"/>
      <c r="I1872" s="394"/>
      <c r="J1872" s="436"/>
    </row>
    <row r="1873" spans="1:10">
      <c r="A1873" s="79"/>
      <c r="B1873" s="38"/>
      <c r="C1873" s="39"/>
      <c r="D1873" s="39"/>
      <c r="E1873" s="39"/>
      <c r="F1873" s="39"/>
      <c r="G1873" s="39"/>
      <c r="H1873" s="39"/>
      <c r="I1873" s="39"/>
      <c r="J1873" s="40"/>
    </row>
    <row r="1874" spans="1:10" ht="15">
      <c r="A1874" s="79"/>
      <c r="B1874" s="550" t="str">
        <f>'6. Module 1 Readiness'!V43</f>
        <v>Green</v>
      </c>
      <c r="C1874" s="41" t="s">
        <v>424</v>
      </c>
      <c r="D1874" s="39"/>
      <c r="E1874" s="39"/>
      <c r="F1874" s="39"/>
      <c r="G1874" s="39"/>
      <c r="H1874" s="39"/>
      <c r="I1874" s="39"/>
      <c r="J1874" s="40"/>
    </row>
    <row r="1875" spans="1:10">
      <c r="A1875" s="79"/>
      <c r="B1875" s="42" t="s">
        <v>43</v>
      </c>
      <c r="C1875" s="39"/>
      <c r="D1875" s="39"/>
      <c r="E1875" s="39"/>
      <c r="F1875" s="39"/>
      <c r="G1875" s="39"/>
      <c r="H1875" s="39"/>
      <c r="I1875" s="39"/>
      <c r="J1875" s="40"/>
    </row>
    <row r="1876" spans="1:10" ht="33" customHeight="1">
      <c r="A1876" s="79"/>
      <c r="B1876" s="435" t="str">
        <f>Sheet2!B360</f>
        <v xml:space="preserve">Maintenance of a single version of the data truth will become more of a challenge as multiple services, both on and off premises, require integration with a single source of data.  </v>
      </c>
      <c r="C1876" s="394"/>
      <c r="D1876" s="394"/>
      <c r="E1876" s="394"/>
      <c r="F1876" s="394"/>
      <c r="G1876" s="394"/>
      <c r="H1876" s="394"/>
      <c r="I1876" s="394"/>
      <c r="J1876" s="436"/>
    </row>
    <row r="1877" spans="1:10">
      <c r="A1877" s="79"/>
      <c r="B1877" s="42" t="s">
        <v>44</v>
      </c>
      <c r="C1877" s="39"/>
      <c r="D1877" s="39"/>
      <c r="E1877" s="39"/>
      <c r="F1877" s="39"/>
      <c r="G1877" s="39"/>
      <c r="H1877" s="39"/>
      <c r="I1877" s="39"/>
      <c r="J1877" s="40"/>
    </row>
    <row r="1878" spans="1:10" ht="98.25" customHeight="1">
      <c r="A1878" s="79"/>
      <c r="B1878" s="437" t="str">
        <f>Sheet2!D360</f>
        <v>• For lower end services – such as personal productivity apps – look to how they can access content management systems (such as SharePoint) to avoid fragmentation of data across multiple cloud services. 
• Examine sources and flows of data, in order to identify what approach will best suit their needs in terms of security, performance, monitoring, and support.
• Consider data integration tools as support for your DI management; DI tools free up developer resources and speed up development, testing, and deployment.
• As the number of data links increases to multiple cloud services, look to cloud-based DI tools.</v>
      </c>
      <c r="C1878" s="438"/>
      <c r="D1878" s="438"/>
      <c r="E1878" s="438"/>
      <c r="F1878" s="438"/>
      <c r="G1878" s="438"/>
      <c r="H1878" s="438"/>
      <c r="I1878" s="438"/>
      <c r="J1878" s="439"/>
    </row>
    <row r="1879" spans="1:10">
      <c r="A1879" s="79"/>
      <c r="B1879" s="27"/>
      <c r="C1879" s="27"/>
      <c r="D1879" s="27"/>
      <c r="E1879" s="27"/>
      <c r="F1879" s="27"/>
      <c r="G1879" s="27"/>
      <c r="H1879" s="27"/>
      <c r="I1879" s="27"/>
      <c r="J1879" s="27"/>
    </row>
    <row r="1880" spans="1:10" ht="21.75" customHeight="1">
      <c r="A1880" s="79"/>
      <c r="B1880" s="634" t="s">
        <v>235</v>
      </c>
      <c r="C1880" s="633"/>
      <c r="D1880" s="633"/>
      <c r="E1880" s="633"/>
      <c r="F1880" s="633"/>
      <c r="G1880" s="633"/>
      <c r="H1880" s="633"/>
      <c r="I1880" s="633"/>
      <c r="J1880" s="550" t="str">
        <f>E1723</f>
        <v>Green</v>
      </c>
    </row>
    <row r="1881" spans="1:10">
      <c r="A1881" s="79"/>
      <c r="B1881" s="38"/>
      <c r="C1881" s="39"/>
      <c r="D1881" s="39"/>
      <c r="E1881" s="39"/>
      <c r="F1881" s="39"/>
      <c r="G1881" s="39"/>
      <c r="H1881" s="39"/>
      <c r="I1881" s="39"/>
      <c r="J1881" s="40"/>
    </row>
    <row r="1882" spans="1:10" ht="15">
      <c r="A1882" s="79"/>
      <c r="B1882" s="550" t="str">
        <f>'6. Module 1 Readiness'!V46</f>
        <v>Green</v>
      </c>
      <c r="C1882" s="41" t="s">
        <v>425</v>
      </c>
      <c r="D1882" s="39"/>
      <c r="E1882" s="39"/>
      <c r="F1882" s="39"/>
      <c r="G1882" s="39"/>
      <c r="H1882" s="39"/>
      <c r="I1882" s="39"/>
      <c r="J1882" s="40"/>
    </row>
    <row r="1883" spans="1:10">
      <c r="A1883" s="79"/>
      <c r="B1883" s="42" t="s">
        <v>43</v>
      </c>
      <c r="C1883" s="39"/>
      <c r="D1883" s="39"/>
      <c r="E1883" s="39"/>
      <c r="F1883" s="39"/>
      <c r="G1883" s="39"/>
      <c r="H1883" s="39"/>
      <c r="I1883" s="39"/>
      <c r="J1883" s="40"/>
    </row>
    <row r="1884" spans="1:10" ht="19.5" customHeight="1">
      <c r="A1884" s="79"/>
      <c r="B1884" s="38" t="str">
        <f>Sheet2!B363</f>
        <v xml:space="preserve">Network latency and availability are critical links in the chain. </v>
      </c>
      <c r="C1884" s="39"/>
      <c r="D1884" s="39"/>
      <c r="E1884" s="39"/>
      <c r="F1884" s="39"/>
      <c r="G1884" s="39"/>
      <c r="H1884" s="39"/>
      <c r="I1884" s="39"/>
      <c r="J1884" s="40"/>
    </row>
    <row r="1885" spans="1:10">
      <c r="A1885" s="79"/>
      <c r="B1885" s="42" t="s">
        <v>44</v>
      </c>
      <c r="C1885" s="39"/>
      <c r="D1885" s="39"/>
      <c r="E1885" s="39"/>
      <c r="F1885" s="39"/>
      <c r="G1885" s="39"/>
      <c r="H1885" s="39"/>
      <c r="I1885" s="39"/>
      <c r="J1885" s="40"/>
    </row>
    <row r="1886" spans="1:10" ht="62.25" customHeight="1">
      <c r="A1886" s="79"/>
      <c r="B1886" s="435" t="str">
        <f>Sheet2!D363</f>
        <v xml:space="preserve">• Capacity but also redundancy are important considerations. Access at internet speeds may be acceptable but what if your network goes down or your telecom carrier has a service interruption?
• Consider redundant carriers as well as redundant infrastructure if the service is medium to high criticality. </v>
      </c>
      <c r="C1886" s="394"/>
      <c r="D1886" s="394"/>
      <c r="E1886" s="394"/>
      <c r="F1886" s="394"/>
      <c r="G1886" s="394"/>
      <c r="H1886" s="394"/>
      <c r="I1886" s="394"/>
      <c r="J1886" s="436"/>
    </row>
    <row r="1887" spans="1:10">
      <c r="A1887" s="79"/>
      <c r="B1887" s="38"/>
      <c r="C1887" s="39"/>
      <c r="D1887" s="39"/>
      <c r="E1887" s="39"/>
      <c r="F1887" s="39"/>
      <c r="G1887" s="39"/>
      <c r="H1887" s="39"/>
      <c r="I1887" s="39"/>
      <c r="J1887" s="40"/>
    </row>
    <row r="1888" spans="1:10" ht="15">
      <c r="A1888" s="79"/>
      <c r="B1888" s="550" t="str">
        <f>'6. Module 1 Readiness'!V47</f>
        <v>Green</v>
      </c>
      <c r="C1888" s="41" t="s">
        <v>426</v>
      </c>
      <c r="D1888" s="39"/>
      <c r="E1888" s="39"/>
      <c r="F1888" s="39"/>
      <c r="G1888" s="39"/>
      <c r="H1888" s="39"/>
      <c r="I1888" s="39"/>
      <c r="J1888" s="40"/>
    </row>
    <row r="1889" spans="1:10">
      <c r="A1889" s="79"/>
      <c r="B1889" s="42" t="s">
        <v>43</v>
      </c>
      <c r="C1889" s="39"/>
      <c r="D1889" s="39"/>
      <c r="E1889" s="39"/>
      <c r="F1889" s="39"/>
      <c r="G1889" s="39"/>
      <c r="H1889" s="39"/>
      <c r="I1889" s="39"/>
      <c r="J1889" s="40"/>
    </row>
    <row r="1890" spans="1:10" ht="29.25" customHeight="1">
      <c r="A1890" s="79"/>
      <c r="B1890" s="435" t="str">
        <f>Sheet2!B364</f>
        <v xml:space="preserve">Clear understanding of storage provisioning requirements for performance and availability will be critical to building internal clouds and evaluating costs of external CSPs. </v>
      </c>
      <c r="C1890" s="394"/>
      <c r="D1890" s="394"/>
      <c r="E1890" s="394"/>
      <c r="F1890" s="394"/>
      <c r="G1890" s="394"/>
      <c r="H1890" s="394"/>
      <c r="I1890" s="394"/>
      <c r="J1890" s="436"/>
    </row>
    <row r="1891" spans="1:10">
      <c r="A1891" s="79"/>
      <c r="B1891" s="42" t="s">
        <v>44</v>
      </c>
      <c r="C1891" s="39"/>
      <c r="D1891" s="39"/>
      <c r="E1891" s="39"/>
      <c r="F1891" s="39"/>
      <c r="G1891" s="39"/>
      <c r="H1891" s="39"/>
      <c r="I1891" s="39"/>
      <c r="J1891" s="40"/>
    </row>
    <row r="1892" spans="1:10" ht="47.25" customHeight="1">
      <c r="A1892" s="79"/>
      <c r="B1892" s="435" t="str">
        <f>Sheet2!D364</f>
        <v xml:space="preserve">• Storage, where the data lives, is as critical in a cloud environment as a non-cloud environment. 
• Use storage sizing and redundancy requirements for the service as input into private cloud development and as a starting point to evaluate the costs and capabilities of external cloud services. </v>
      </c>
      <c r="C1892" s="394"/>
      <c r="D1892" s="394"/>
      <c r="E1892" s="394"/>
      <c r="F1892" s="394"/>
      <c r="G1892" s="394"/>
      <c r="H1892" s="394"/>
      <c r="I1892" s="394"/>
      <c r="J1892" s="436"/>
    </row>
    <row r="1893" spans="1:10">
      <c r="A1893" s="79"/>
      <c r="B1893" s="38"/>
      <c r="C1893" s="39"/>
      <c r="D1893" s="39"/>
      <c r="E1893" s="39"/>
      <c r="F1893" s="39"/>
      <c r="G1893" s="39"/>
      <c r="H1893" s="39"/>
      <c r="I1893" s="39"/>
      <c r="J1893" s="40"/>
    </row>
    <row r="1894" spans="1:10" ht="15">
      <c r="A1894" s="79"/>
      <c r="B1894" s="550" t="str">
        <f>'6. Module 1 Readiness'!V48</f>
        <v>Green</v>
      </c>
      <c r="C1894" s="41" t="s">
        <v>427</v>
      </c>
      <c r="D1894" s="39"/>
      <c r="E1894" s="39"/>
      <c r="F1894" s="39"/>
      <c r="G1894" s="39"/>
      <c r="H1894" s="39"/>
      <c r="I1894" s="39"/>
      <c r="J1894" s="40"/>
    </row>
    <row r="1895" spans="1:10">
      <c r="A1895" s="79"/>
      <c r="B1895" s="42" t="s">
        <v>43</v>
      </c>
      <c r="C1895" s="39"/>
      <c r="D1895" s="39"/>
      <c r="E1895" s="39"/>
      <c r="F1895" s="39"/>
      <c r="G1895" s="39"/>
      <c r="H1895" s="39"/>
      <c r="I1895" s="39"/>
      <c r="J1895" s="40"/>
    </row>
    <row r="1896" spans="1:10" ht="30.75" customHeight="1">
      <c r="A1896" s="79"/>
      <c r="B1896" s="435" t="str">
        <f>Sheet2!B365</f>
        <v xml:space="preserve">Virtual abstraction is foundational to cloud. CPU, memory, and storage requirements need to be within the capacity bounds of virtual machines. </v>
      </c>
      <c r="C1896" s="394"/>
      <c r="D1896" s="394"/>
      <c r="E1896" s="394"/>
      <c r="F1896" s="394"/>
      <c r="G1896" s="394"/>
      <c r="H1896" s="394"/>
      <c r="I1896" s="394"/>
      <c r="J1896" s="436"/>
    </row>
    <row r="1897" spans="1:10">
      <c r="A1897" s="79"/>
      <c r="B1897" s="42" t="s">
        <v>44</v>
      </c>
      <c r="C1897" s="39"/>
      <c r="D1897" s="39"/>
      <c r="E1897" s="39"/>
      <c r="F1897" s="39"/>
      <c r="G1897" s="39"/>
      <c r="H1897" s="39"/>
      <c r="I1897" s="39"/>
      <c r="J1897" s="40"/>
    </row>
    <row r="1898" spans="1:10" ht="40.5" customHeight="1">
      <c r="A1898" s="79"/>
      <c r="B1898" s="435" t="str">
        <f>Sheet2!D365</f>
        <v>• Almost all x86 workloads can function in a virtual environment. It is a question of capacity. 
• If the workloads are CPU-intensive, the underlying hardware needs the capacity to host robust vCPU/vRAM virtual machines.</v>
      </c>
      <c r="C1898" s="394"/>
      <c r="D1898" s="394"/>
      <c r="E1898" s="394"/>
      <c r="F1898" s="394"/>
      <c r="G1898" s="394"/>
      <c r="H1898" s="394"/>
      <c r="I1898" s="394"/>
      <c r="J1898" s="436"/>
    </row>
    <row r="1899" spans="1:10">
      <c r="A1899" s="79"/>
      <c r="B1899" s="38"/>
      <c r="C1899" s="39"/>
      <c r="D1899" s="39"/>
      <c r="E1899" s="39"/>
      <c r="F1899" s="39"/>
      <c r="G1899" s="39"/>
      <c r="H1899" s="39"/>
      <c r="I1899" s="39"/>
      <c r="J1899" s="40"/>
    </row>
    <row r="1900" spans="1:10" ht="15">
      <c r="A1900" s="79"/>
      <c r="B1900" s="550" t="str">
        <f>'6. Module 1 Readiness'!V49</f>
        <v>Green</v>
      </c>
      <c r="C1900" s="41" t="s">
        <v>428</v>
      </c>
      <c r="D1900" s="39"/>
      <c r="E1900" s="39"/>
      <c r="F1900" s="39"/>
      <c r="G1900" s="39"/>
      <c r="H1900" s="39"/>
      <c r="I1900" s="39"/>
      <c r="J1900" s="40"/>
    </row>
    <row r="1901" spans="1:10">
      <c r="A1901" s="79"/>
      <c r="B1901" s="42" t="s">
        <v>43</v>
      </c>
      <c r="C1901" s="39"/>
      <c r="D1901" s="39"/>
      <c r="E1901" s="39"/>
      <c r="F1901" s="39"/>
      <c r="G1901" s="39"/>
      <c r="H1901" s="39"/>
      <c r="I1901" s="39"/>
      <c r="J1901" s="40"/>
    </row>
    <row r="1902" spans="1:10" ht="42.75" customHeight="1">
      <c r="A1902" s="79"/>
      <c r="B1902" s="435" t="str">
        <f>Sheet2!B366</f>
        <v xml:space="preserve">Specialized and proprietary components can be an impediment, or at least a complicating factor, for moving a service to the cloud. </v>
      </c>
      <c r="C1902" s="394"/>
      <c r="D1902" s="394"/>
      <c r="E1902" s="394"/>
      <c r="F1902" s="394"/>
      <c r="G1902" s="394"/>
      <c r="H1902" s="394"/>
      <c r="I1902" s="394"/>
      <c r="J1902" s="436"/>
    </row>
    <row r="1903" spans="1:10">
      <c r="A1903" s="79"/>
      <c r="B1903" s="42" t="s">
        <v>44</v>
      </c>
      <c r="C1903" s="39"/>
      <c r="D1903" s="39"/>
      <c r="E1903" s="39"/>
      <c r="F1903" s="39"/>
      <c r="G1903" s="39"/>
      <c r="H1903" s="39"/>
      <c r="I1903" s="39"/>
      <c r="J1903" s="40"/>
    </row>
    <row r="1904" spans="1:10" ht="68.25" customHeight="1">
      <c r="A1904" s="79"/>
      <c r="B1904" s="435" t="str">
        <f>Sheet2!D366</f>
        <v xml:space="preserve">• Selecting "disagree" for this statement indicates the workload is a lower risk for moving to a cloud platform such as private or public IaaS. </v>
      </c>
      <c r="C1904" s="394"/>
      <c r="D1904" s="394"/>
      <c r="E1904" s="394"/>
      <c r="F1904" s="394"/>
      <c r="G1904" s="394"/>
      <c r="H1904" s="394"/>
      <c r="I1904" s="394"/>
      <c r="J1904" s="436"/>
    </row>
    <row r="1905" spans="1:10">
      <c r="A1905" s="79"/>
      <c r="B1905" s="38"/>
      <c r="C1905" s="39"/>
      <c r="D1905" s="39"/>
      <c r="E1905" s="39"/>
      <c r="F1905" s="39"/>
      <c r="G1905" s="39"/>
      <c r="H1905" s="39"/>
      <c r="I1905" s="39"/>
      <c r="J1905" s="40"/>
    </row>
    <row r="1906" spans="1:10" ht="15">
      <c r="A1906" s="79"/>
      <c r="B1906" s="550" t="str">
        <f>'6. Module 1 Readiness'!V50</f>
        <v>Green</v>
      </c>
      <c r="C1906" s="41" t="s">
        <v>429</v>
      </c>
      <c r="D1906" s="39"/>
      <c r="E1906" s="39"/>
      <c r="F1906" s="39"/>
      <c r="G1906" s="39"/>
      <c r="H1906" s="39"/>
      <c r="I1906" s="39"/>
      <c r="J1906" s="40"/>
    </row>
    <row r="1907" spans="1:10">
      <c r="A1907" s="79"/>
      <c r="B1907" s="42" t="s">
        <v>43</v>
      </c>
      <c r="C1907" s="39"/>
      <c r="D1907" s="39"/>
      <c r="E1907" s="39"/>
      <c r="F1907" s="39"/>
      <c r="G1907" s="39"/>
      <c r="H1907" s="39"/>
      <c r="I1907" s="39"/>
      <c r="J1907" s="40"/>
    </row>
    <row r="1908" spans="1:10" ht="30.75" customHeight="1">
      <c r="A1908" s="79"/>
      <c r="B1908" s="435" t="str">
        <f>Sheet2!B367</f>
        <v xml:space="preserve">Portability is particularly valuable in multi-cloud and hybrid situations. Service can be moved to where resource costs are lowest and security/availability are good enough. </v>
      </c>
      <c r="C1908" s="394"/>
      <c r="D1908" s="394"/>
      <c r="E1908" s="394"/>
      <c r="F1908" s="394"/>
      <c r="G1908" s="394"/>
      <c r="H1908" s="394"/>
      <c r="I1908" s="394"/>
      <c r="J1908" s="436"/>
    </row>
    <row r="1909" spans="1:10">
      <c r="A1909" s="79"/>
      <c r="B1909" s="42" t="s">
        <v>44</v>
      </c>
      <c r="C1909" s="39"/>
      <c r="D1909" s="39"/>
      <c r="E1909" s="39"/>
      <c r="F1909" s="39"/>
      <c r="G1909" s="39"/>
      <c r="H1909" s="39"/>
      <c r="I1909" s="39"/>
      <c r="J1909" s="40"/>
    </row>
    <row r="1910" spans="1:10" ht="48" customHeight="1">
      <c r="A1910" s="79"/>
      <c r="B1910" s="437" t="str">
        <f>Sheet2!D367</f>
        <v xml:space="preserve">• Best case is where the application and all its dependencies are developed in a virtualized environment and can be bundled up for moves.
• Be sure to map all dependencies to ensure a component does not get left behind in a move. </v>
      </c>
      <c r="C1910" s="438"/>
      <c r="D1910" s="438"/>
      <c r="E1910" s="438"/>
      <c r="F1910" s="438"/>
      <c r="G1910" s="438"/>
      <c r="H1910" s="438"/>
      <c r="I1910" s="438"/>
      <c r="J1910" s="439"/>
    </row>
    <row r="1911" spans="1:10">
      <c r="A1911" s="79"/>
      <c r="B1911" s="79"/>
      <c r="C1911" s="79"/>
      <c r="D1911" s="79"/>
      <c r="E1911" s="79"/>
      <c r="F1911" s="79"/>
      <c r="G1911" s="79"/>
      <c r="H1911" s="79"/>
      <c r="I1911" s="79"/>
      <c r="J1911" s="79"/>
    </row>
    <row r="1912" spans="1:10" s="79" customFormat="1">
      <c r="B1912" s="632" t="s">
        <v>236</v>
      </c>
      <c r="C1912" s="633"/>
      <c r="D1912" s="633"/>
      <c r="E1912" s="633"/>
      <c r="F1912" s="633"/>
      <c r="G1912" s="633"/>
      <c r="H1912" s="633"/>
      <c r="I1912" s="633"/>
      <c r="J1912" s="550" t="str">
        <f>'7. Module 1 Summary'!E1725</f>
        <v>Yellow</v>
      </c>
    </row>
    <row r="1913" spans="1:10" s="79" customFormat="1">
      <c r="B1913" s="54"/>
      <c r="C1913" s="35"/>
      <c r="D1913" s="35"/>
      <c r="E1913" s="55"/>
      <c r="F1913" s="39"/>
      <c r="G1913" s="39"/>
      <c r="H1913" s="39"/>
      <c r="I1913" s="39"/>
      <c r="J1913" s="40"/>
    </row>
    <row r="1914" spans="1:10" s="79" customFormat="1" ht="15">
      <c r="B1914" s="550" t="str">
        <f>'6. Module 1 Readiness'!V53</f>
        <v>Red</v>
      </c>
      <c r="C1914" s="41" t="s">
        <v>430</v>
      </c>
      <c r="D1914" s="39"/>
      <c r="E1914" s="39"/>
      <c r="F1914" s="39"/>
      <c r="G1914" s="39"/>
      <c r="H1914" s="39"/>
      <c r="I1914" s="39"/>
      <c r="J1914" s="40"/>
    </row>
    <row r="1915" spans="1:10" s="79" customFormat="1">
      <c r="B1915" s="42" t="s">
        <v>43</v>
      </c>
      <c r="C1915" s="39"/>
      <c r="D1915" s="39"/>
      <c r="E1915" s="39"/>
      <c r="F1915" s="39"/>
      <c r="G1915" s="39"/>
      <c r="H1915" s="39"/>
      <c r="I1915" s="39"/>
      <c r="J1915" s="40"/>
    </row>
    <row r="1916" spans="1:10" s="79" customFormat="1">
      <c r="B1916" s="435" t="str">
        <f>Sheet2!B370</f>
        <v>Where the application "lives" should be immaterial for the maintenance of the application. "Not here" does not abrogate IT of its accountability for service and availability.</v>
      </c>
      <c r="C1916" s="394"/>
      <c r="D1916" s="394"/>
      <c r="E1916" s="394"/>
      <c r="F1916" s="394"/>
      <c r="G1916" s="394"/>
      <c r="H1916" s="394"/>
      <c r="I1916" s="394"/>
      <c r="J1916" s="436"/>
    </row>
    <row r="1917" spans="1:10" s="79" customFormat="1">
      <c r="B1917" s="42" t="s">
        <v>44</v>
      </c>
      <c r="C1917" s="39"/>
      <c r="D1917" s="39"/>
      <c r="E1917" s="39"/>
      <c r="F1917" s="39"/>
      <c r="G1917" s="39"/>
      <c r="H1917" s="39"/>
      <c r="I1917" s="39"/>
      <c r="J1917" s="40"/>
    </row>
    <row r="1918" spans="1:10" s="79" customFormat="1">
      <c r="B1918" s="435" t="str">
        <f>Sheet2!D370</f>
        <v xml:space="preserve">Moving an application to the cloud will not solve maintenance and management problems. Get your team trained up on procedures first. </v>
      </c>
      <c r="C1918" s="394"/>
      <c r="D1918" s="394"/>
      <c r="E1918" s="394"/>
      <c r="F1918" s="394"/>
      <c r="G1918" s="394"/>
      <c r="H1918" s="394"/>
      <c r="I1918" s="394"/>
      <c r="J1918" s="436"/>
    </row>
    <row r="1919" spans="1:10" s="79" customFormat="1">
      <c r="B1919" s="38"/>
      <c r="C1919" s="39"/>
      <c r="D1919" s="39"/>
      <c r="E1919" s="39"/>
      <c r="F1919" s="39"/>
      <c r="G1919" s="39"/>
      <c r="H1919" s="39"/>
      <c r="I1919" s="39"/>
      <c r="J1919" s="40"/>
    </row>
    <row r="1920" spans="1:10" s="79" customFormat="1" ht="15">
      <c r="B1920" s="550" t="str">
        <f>'6. Module 1 Readiness'!V54</f>
        <v>Red</v>
      </c>
      <c r="C1920" s="41" t="s">
        <v>431</v>
      </c>
      <c r="D1920" s="39"/>
      <c r="E1920" s="39"/>
      <c r="F1920" s="39"/>
      <c r="G1920" s="39"/>
      <c r="H1920" s="39"/>
      <c r="I1920" s="39"/>
      <c r="J1920" s="40"/>
    </row>
    <row r="1921" spans="1:10" s="79" customFormat="1">
      <c r="B1921" s="42" t="s">
        <v>43</v>
      </c>
      <c r="C1921" s="39"/>
      <c r="D1921" s="39"/>
      <c r="E1921" s="39"/>
      <c r="F1921" s="39"/>
      <c r="G1921" s="39"/>
      <c r="H1921" s="39"/>
      <c r="I1921" s="39"/>
      <c r="J1921" s="40"/>
    </row>
    <row r="1922" spans="1:10" s="79" customFormat="1">
      <c r="B1922" s="435" t="str">
        <f>Sheet2!B371</f>
        <v xml:space="preserve">Success in adopting cloud solutions isn’t possible without a solid integration strategy. Integration skills and operational frameworks need to be in practice in advance of cloud adoption. </v>
      </c>
      <c r="C1922" s="394"/>
      <c r="D1922" s="394"/>
      <c r="E1922" s="394"/>
      <c r="F1922" s="394"/>
      <c r="G1922" s="394"/>
      <c r="H1922" s="394"/>
      <c r="I1922" s="394"/>
      <c r="J1922" s="436"/>
    </row>
    <row r="1923" spans="1:10" s="79" customFormat="1">
      <c r="B1923" s="42" t="s">
        <v>44</v>
      </c>
      <c r="C1923" s="39"/>
      <c r="D1923" s="39"/>
      <c r="E1923" s="39"/>
      <c r="F1923" s="39"/>
      <c r="G1923" s="39"/>
      <c r="H1923" s="39"/>
      <c r="I1923" s="39"/>
      <c r="J1923" s="40"/>
    </row>
    <row r="1924" spans="1:10" s="79" customFormat="1">
      <c r="B1924" s="435" t="str">
        <f>Sheet2!D371</f>
        <v xml:space="preserve">Tend to your integration strategy first. Do not entertain externalizing this resource until the full implication of integration is evaluated. </v>
      </c>
      <c r="C1924" s="394"/>
      <c r="D1924" s="394"/>
      <c r="E1924" s="394"/>
      <c r="F1924" s="394"/>
      <c r="G1924" s="394"/>
      <c r="H1924" s="394"/>
      <c r="I1924" s="394"/>
      <c r="J1924" s="436"/>
    </row>
    <row r="1925" spans="1:10" s="79" customFormat="1">
      <c r="B1925" s="38"/>
      <c r="C1925" s="39"/>
      <c r="D1925" s="39"/>
      <c r="E1925" s="39"/>
      <c r="F1925" s="39"/>
      <c r="G1925" s="39"/>
      <c r="H1925" s="39"/>
      <c r="I1925" s="39"/>
      <c r="J1925" s="40"/>
    </row>
    <row r="1926" spans="1:10" s="79" customFormat="1" ht="15">
      <c r="B1926" s="550" t="str">
        <f>'6. Module 1 Readiness'!V55</f>
        <v>Red</v>
      </c>
      <c r="C1926" s="41" t="s">
        <v>432</v>
      </c>
      <c r="D1926" s="39"/>
      <c r="E1926" s="39"/>
      <c r="F1926" s="39"/>
      <c r="G1926" s="39"/>
      <c r="H1926" s="39"/>
      <c r="I1926" s="39"/>
      <c r="J1926" s="40"/>
    </row>
    <row r="1927" spans="1:10" s="79" customFormat="1">
      <c r="B1927" s="42" t="s">
        <v>43</v>
      </c>
      <c r="C1927" s="39"/>
      <c r="D1927" s="39"/>
      <c r="E1927" s="39"/>
      <c r="F1927" s="39"/>
      <c r="G1927" s="39"/>
      <c r="H1927" s="39"/>
      <c r="I1927" s="39"/>
      <c r="J1927" s="40"/>
    </row>
    <row r="1928" spans="1:10" s="79" customFormat="1">
      <c r="B1928" s="435" t="str">
        <f>Sheet2!B372</f>
        <v>An IT department that is not functioning as an internal managed service provider will need to change and develop new practices for a service paradigm.</v>
      </c>
      <c r="C1928" s="394"/>
      <c r="D1928" s="394"/>
      <c r="E1928" s="394"/>
      <c r="F1928" s="394"/>
      <c r="G1928" s="394"/>
      <c r="H1928" s="394"/>
      <c r="I1928" s="394"/>
      <c r="J1928" s="436"/>
    </row>
    <row r="1929" spans="1:10" s="79" customFormat="1">
      <c r="B1929" s="42" t="s">
        <v>44</v>
      </c>
      <c r="C1929" s="39"/>
      <c r="D1929" s="39"/>
      <c r="E1929" s="39"/>
      <c r="F1929" s="39"/>
      <c r="G1929" s="39"/>
      <c r="H1929" s="39"/>
      <c r="I1929" s="39"/>
      <c r="J1929" s="40"/>
    </row>
    <row r="1930" spans="1:10" s="79" customFormat="1">
      <c r="B1930" s="435" t="str">
        <f>Sheet2!D372</f>
        <v xml:space="preserve">• Focus internal change efforts on becoming an internal service provider. 
• Look to how this application would fit in a catalog of services, with measurable provisioning and consumption. 
</v>
      </c>
      <c r="C1930" s="394"/>
      <c r="D1930" s="394"/>
      <c r="E1930" s="394"/>
      <c r="F1930" s="394"/>
      <c r="G1930" s="394"/>
      <c r="H1930" s="394"/>
      <c r="I1930" s="394"/>
      <c r="J1930" s="436"/>
    </row>
    <row r="1931" spans="1:10">
      <c r="A1931" s="79"/>
      <c r="B1931" s="79"/>
      <c r="C1931" s="79"/>
      <c r="D1931" s="79"/>
      <c r="E1931" s="79"/>
      <c r="F1931" s="79"/>
      <c r="G1931" s="79"/>
      <c r="H1931" s="79"/>
      <c r="I1931" s="79"/>
      <c r="J1931" s="79"/>
    </row>
    <row r="1932" spans="1:10" ht="13.5" thickBot="1">
      <c r="A1932" s="79"/>
      <c r="B1932" s="51"/>
      <c r="C1932" s="51"/>
      <c r="D1932" s="51"/>
      <c r="E1932" s="51"/>
      <c r="F1932" s="51"/>
      <c r="G1932" s="51"/>
      <c r="H1932" s="51"/>
      <c r="I1932" s="51"/>
      <c r="J1932" s="51"/>
    </row>
    <row r="1933" spans="1:10">
      <c r="A1933" s="79"/>
      <c r="B1933" s="79"/>
      <c r="C1933" s="79"/>
      <c r="D1933" s="79"/>
      <c r="E1933" s="79"/>
      <c r="F1933" s="79"/>
      <c r="G1933" s="79"/>
      <c r="H1933" s="79"/>
      <c r="I1933" s="79"/>
      <c r="J1933" s="79"/>
    </row>
    <row r="1934" spans="1:10">
      <c r="A1934" s="79"/>
      <c r="B1934" s="79"/>
      <c r="C1934" s="79"/>
      <c r="D1934" s="79"/>
      <c r="E1934" s="79"/>
      <c r="F1934" s="79"/>
      <c r="G1934" s="79"/>
      <c r="H1934" s="79"/>
      <c r="I1934" s="79"/>
      <c r="J1934" s="79"/>
    </row>
    <row r="1935" spans="1:10">
      <c r="A1935" s="79"/>
      <c r="B1935" s="79"/>
      <c r="C1935" s="79"/>
      <c r="D1935" s="79"/>
      <c r="E1935" s="79"/>
      <c r="F1935" s="79"/>
      <c r="G1935" s="79"/>
      <c r="H1935" s="79"/>
      <c r="I1935" s="79"/>
      <c r="J1935" s="79"/>
    </row>
    <row r="1936" spans="1:10" ht="25.5" customHeight="1">
      <c r="A1936" s="79"/>
      <c r="B1936" s="629">
        <f>'4. Module 1 Services'!B15</f>
        <v>0</v>
      </c>
      <c r="C1936" s="630"/>
      <c r="D1936" s="630"/>
      <c r="E1936" s="630"/>
      <c r="F1936" s="630"/>
      <c r="G1936" s="630"/>
      <c r="H1936" s="630"/>
      <c r="I1936" s="630"/>
      <c r="J1936" s="631"/>
    </row>
    <row r="1937" spans="1:10">
      <c r="A1937" s="79"/>
      <c r="B1937" s="79"/>
      <c r="C1937" s="79"/>
      <c r="D1937" s="79"/>
      <c r="E1937" s="79"/>
      <c r="F1937" s="79"/>
      <c r="G1937" s="79"/>
      <c r="H1937" s="79"/>
      <c r="I1937" s="79"/>
      <c r="J1937" s="79"/>
    </row>
    <row r="1938" spans="1:10" ht="18">
      <c r="A1938" s="79"/>
      <c r="B1938" s="31" t="s">
        <v>169</v>
      </c>
      <c r="C1938" s="79"/>
      <c r="D1938" s="79"/>
      <c r="E1938" s="79"/>
      <c r="F1938" s="79"/>
      <c r="G1938" s="79"/>
      <c r="H1938" s="79"/>
      <c r="I1938" s="79"/>
      <c r="J1938" s="79"/>
    </row>
    <row r="1939" spans="1:10">
      <c r="A1939" s="79"/>
      <c r="B1939" s="79"/>
      <c r="C1939" s="79"/>
      <c r="D1939" s="79"/>
      <c r="E1939" s="79"/>
      <c r="F1939" s="79"/>
      <c r="G1939" s="79"/>
      <c r="H1939" s="79"/>
      <c r="I1939" s="79"/>
      <c r="J1939" s="79"/>
    </row>
    <row r="1940" spans="1:10" ht="13.5" thickBot="1">
      <c r="A1940" s="79"/>
      <c r="B1940" s="444" t="s">
        <v>407</v>
      </c>
      <c r="C1940" s="444"/>
      <c r="D1940" s="444"/>
      <c r="E1940" s="444"/>
      <c r="F1940" s="79"/>
      <c r="G1940" s="79"/>
      <c r="H1940" s="79"/>
      <c r="I1940" s="79"/>
      <c r="J1940" s="79"/>
    </row>
    <row r="1941" spans="1:10" ht="7.5" customHeight="1">
      <c r="A1941" s="79"/>
      <c r="B1941" s="79"/>
      <c r="C1941" s="79"/>
      <c r="D1941" s="79"/>
      <c r="E1941" s="79"/>
      <c r="F1941" s="79"/>
      <c r="G1941" s="445" t="e">
        <f>IF($E$1950="Low",'4. HIDE Calc Module 2_1'!$C$48,IF($E$1950="Medium",'4. HIDE Calc Module 2_1'!$C$49,IF($E$1950="High",'4. HIDE Calc Module 2_1'!$C$50,"")))</f>
        <v>#DIV/0!</v>
      </c>
      <c r="H1941" s="446"/>
      <c r="I1941" s="447"/>
      <c r="J1941" s="79"/>
    </row>
    <row r="1942" spans="1:10" ht="17.25" customHeight="1">
      <c r="A1942" s="79"/>
      <c r="B1942" s="27" t="s">
        <v>220</v>
      </c>
      <c r="C1942" s="27"/>
      <c r="D1942" s="27"/>
      <c r="E1942" s="635" t="str">
        <f>IF('5. Hide Calc OA'!C$81="","",IF(AND('5. Hide Calc OA'!C$81&gt;='7. Hide Graph Calc'!$N$24,'5. Hide Calc OA'!C$81&lt;='7. Hide Graph Calc'!$O$24),"Low",IF(AND('5. Hide Calc OA'!C$81&gt;'7. Hide Graph Calc'!$N$25,'5. Hide Calc OA'!C$81&lt;='7. Hide Graph Calc'!$O$25),"Medium",IF(AND('5. Hide Calc OA'!C$81&gt;'7. Hide Graph Calc'!$N$26,'5. Hide Calc OA'!C$81&lt;='7. Hide Graph Calc'!$O$26),"High"))))</f>
        <v/>
      </c>
      <c r="F1942" s="79"/>
      <c r="G1942" s="448"/>
      <c r="H1942" s="441"/>
      <c r="I1942" s="449"/>
      <c r="J1942" s="79"/>
    </row>
    <row r="1943" spans="1:10" ht="7.5" customHeight="1">
      <c r="A1943" s="79"/>
      <c r="B1943" s="27"/>
      <c r="C1943" s="27"/>
      <c r="D1943" s="27"/>
      <c r="E1943" s="32"/>
      <c r="F1943" s="79"/>
      <c r="G1943" s="448"/>
      <c r="H1943" s="441"/>
      <c r="I1943" s="449"/>
      <c r="J1943" s="79"/>
    </row>
    <row r="1944" spans="1:10" ht="15" customHeight="1">
      <c r="A1944" s="79"/>
      <c r="B1944" s="27" t="s">
        <v>212</v>
      </c>
      <c r="C1944" s="27"/>
      <c r="D1944" s="27"/>
      <c r="E1944" s="635" t="str">
        <f>IF('5. Hide Calc OA'!D$81="","",IF(AND('5. Hide Calc OA'!D$81&gt;='7. Hide Graph Calc'!$N$24,'5. Hide Calc OA'!D$81&lt;='7. Hide Graph Calc'!$O$24),"Low",IF(AND('5. Hide Calc OA'!D$81&gt;'7. Hide Graph Calc'!$N$25,'5. Hide Calc OA'!D$81&lt;='7. Hide Graph Calc'!$O$25),"Medium",IF(AND('5. Hide Calc OA'!D$81&gt;'7. Hide Graph Calc'!$N$26,'5. Hide Calc OA'!D$81&lt;='7. Hide Graph Calc'!$O$26),"High"))))</f>
        <v/>
      </c>
      <c r="F1944" s="79"/>
      <c r="G1944" s="448"/>
      <c r="H1944" s="441"/>
      <c r="I1944" s="449"/>
      <c r="J1944" s="79"/>
    </row>
    <row r="1945" spans="1:10" ht="7.5" customHeight="1">
      <c r="A1945" s="79"/>
      <c r="B1945" s="27"/>
      <c r="C1945" s="27"/>
      <c r="D1945" s="27"/>
      <c r="E1945" s="32"/>
      <c r="F1945" s="79"/>
      <c r="G1945" s="448"/>
      <c r="H1945" s="441"/>
      <c r="I1945" s="449"/>
      <c r="J1945" s="79"/>
    </row>
    <row r="1946" spans="1:10" ht="16.5" customHeight="1">
      <c r="A1946" s="79"/>
      <c r="B1946" s="27" t="s">
        <v>227</v>
      </c>
      <c r="C1946" s="27"/>
      <c r="D1946" s="27"/>
      <c r="E1946" s="635" t="str">
        <f>IF('5. Hide Calc OA'!E$81="","",IF(AND('5. Hide Calc OA'!E$81&gt;='7. Hide Graph Calc'!$N$24,'5. Hide Calc OA'!E$81&lt;='7. Hide Graph Calc'!$O$24),"Low",IF(AND('5. Hide Calc OA'!E$81&gt;'7. Hide Graph Calc'!$N$25,'5. Hide Calc OA'!E$81&lt;='7. Hide Graph Calc'!$O$25),"Medium",IF(AND('5. Hide Calc OA'!E$81&gt;'7. Hide Graph Calc'!$N$26,'5. Hide Calc OA'!E$81&lt;='7. Hide Graph Calc'!$O$26),"High"))))</f>
        <v/>
      </c>
      <c r="F1946" s="79"/>
      <c r="G1946" s="448"/>
      <c r="H1946" s="441"/>
      <c r="I1946" s="449"/>
      <c r="J1946" s="79"/>
    </row>
    <row r="1947" spans="1:10" ht="7.5" customHeight="1">
      <c r="A1947" s="79"/>
      <c r="B1947" s="27"/>
      <c r="C1947" s="27"/>
      <c r="D1947" s="27"/>
      <c r="E1947" s="32"/>
      <c r="F1947" s="79"/>
      <c r="G1947" s="448"/>
      <c r="H1947" s="441"/>
      <c r="I1947" s="449"/>
      <c r="J1947" s="79"/>
    </row>
    <row r="1948" spans="1:10" ht="15" customHeight="1">
      <c r="A1948" s="79"/>
      <c r="B1948" s="27" t="s">
        <v>199</v>
      </c>
      <c r="C1948" s="27"/>
      <c r="D1948" s="27"/>
      <c r="E1948" s="635" t="str">
        <f>IF('5. Hide Calc OA'!F$81="","",IF(AND('5. Hide Calc OA'!F$81&gt;='7. Hide Graph Calc'!$N$24,'5. Hide Calc OA'!F$81&lt;='7. Hide Graph Calc'!$O$24),"Low",IF(AND('5. Hide Calc OA'!F$81&gt;'7. Hide Graph Calc'!$N$25,'5. Hide Calc OA'!F$81&lt;='7. Hide Graph Calc'!$O$25),"Medium",IF(AND('5. Hide Calc OA'!F$81&gt;'7. Hide Graph Calc'!$N$26,'5. Hide Calc OA'!F$81&lt;='7. Hide Graph Calc'!$O$26),"High"))))</f>
        <v/>
      </c>
      <c r="F1948" s="79"/>
      <c r="G1948" s="448"/>
      <c r="H1948" s="441"/>
      <c r="I1948" s="449"/>
      <c r="J1948" s="79"/>
    </row>
    <row r="1949" spans="1:10" ht="7.5" customHeight="1">
      <c r="A1949" s="79"/>
      <c r="B1949" s="27"/>
      <c r="C1949" s="27"/>
      <c r="D1949" s="27"/>
      <c r="E1949" s="32"/>
      <c r="F1949" s="79"/>
      <c r="G1949" s="448"/>
      <c r="H1949" s="441"/>
      <c r="I1949" s="449"/>
      <c r="J1949" s="79"/>
    </row>
    <row r="1950" spans="1:10" ht="18" customHeight="1">
      <c r="A1950" s="79"/>
      <c r="B1950" s="37" t="s">
        <v>173</v>
      </c>
      <c r="C1950" s="27"/>
      <c r="D1950" s="27"/>
      <c r="E1950" s="554" t="e">
        <f>IF('5. Hide Calc OA'!I$81="","",IF(AND('5. Hide Calc OA'!I$81&gt;='7. Hide Graph Calc'!$N$24,'5. Hide Calc OA'!I$81&lt;='7. Hide Graph Calc'!$O$24),"Low",IF(AND('5. Hide Calc OA'!I$81&gt;'7. Hide Graph Calc'!$N$25,'5. Hide Calc OA'!I$81&lt;='7. Hide Graph Calc'!$O$25),"Medium",IF(AND('5. Hide Calc OA'!I$81&gt;'7. Hide Graph Calc'!$N$26,'5. Hide Calc OA'!I$81&lt;='7. Hide Graph Calc'!$O$26),"High",""))))</f>
        <v>#DIV/0!</v>
      </c>
      <c r="F1950" s="19" t="s">
        <v>408</v>
      </c>
      <c r="G1950" s="450"/>
      <c r="H1950" s="451"/>
      <c r="I1950" s="452"/>
      <c r="J1950" s="79"/>
    </row>
    <row r="1951" spans="1:10">
      <c r="A1951" s="79"/>
      <c r="B1951" s="27"/>
      <c r="C1951" s="27"/>
      <c r="D1951" s="27"/>
      <c r="E1951" s="27"/>
      <c r="F1951" s="79"/>
      <c r="G1951" s="79"/>
      <c r="H1951" s="79"/>
      <c r="I1951" s="79"/>
      <c r="J1951" s="79"/>
    </row>
    <row r="1952" spans="1:10" ht="13.5" thickBot="1">
      <c r="A1952" s="79"/>
      <c r="B1952" s="453" t="s">
        <v>409</v>
      </c>
      <c r="C1952" s="453"/>
      <c r="D1952" s="453"/>
      <c r="E1952" s="453"/>
      <c r="F1952" s="79"/>
      <c r="G1952" s="79"/>
      <c r="H1952" s="79"/>
      <c r="I1952" s="79"/>
      <c r="J1952" s="79"/>
    </row>
    <row r="1953" spans="1:10" ht="7.5" customHeight="1">
      <c r="A1953" s="79"/>
      <c r="B1953" s="27"/>
      <c r="C1953" s="27"/>
      <c r="D1953" s="27"/>
      <c r="E1953" s="27"/>
      <c r="F1953" s="79"/>
      <c r="G1953" s="79"/>
      <c r="H1953" s="79"/>
      <c r="I1953" s="79"/>
      <c r="J1953" s="79"/>
    </row>
    <row r="1954" spans="1:10">
      <c r="A1954" s="79"/>
      <c r="B1954" s="37" t="s">
        <v>246</v>
      </c>
      <c r="C1954" s="37"/>
      <c r="D1954" s="37"/>
      <c r="E1954" s="636" t="str">
        <f>'6. Module 1 Readiness'!$X$23</f>
        <v/>
      </c>
      <c r="F1954" s="79"/>
      <c r="G1954" s="79"/>
      <c r="H1954" s="79"/>
      <c r="I1954" s="79"/>
      <c r="J1954" s="79"/>
    </row>
    <row r="1955" spans="1:10" ht="7.5" customHeight="1">
      <c r="A1955" s="79"/>
      <c r="B1955" s="52"/>
      <c r="C1955" s="52"/>
      <c r="D1955" s="52"/>
      <c r="E1955" s="53"/>
      <c r="F1955" s="79"/>
      <c r="G1955" s="79"/>
      <c r="H1955" s="79"/>
      <c r="I1955" s="79"/>
      <c r="J1955" s="79"/>
    </row>
    <row r="1956" spans="1:10" ht="7.5" customHeight="1">
      <c r="A1956" s="79"/>
      <c r="B1956" s="27"/>
      <c r="C1956" s="39"/>
      <c r="D1956" s="39"/>
      <c r="E1956" s="33"/>
      <c r="F1956" s="79"/>
      <c r="G1956" s="445" t="str">
        <f>IF($E$1968="Red",'4. HIDE Calc Module 2_1'!$C$54,IF($E$1968="Yellow",'4. HIDE Calc Module 2_1'!$C$55,IF($E$1968="Green",'4. HIDE Calc Module 2_1'!$C$56,"")))</f>
        <v/>
      </c>
      <c r="H1956" s="446"/>
      <c r="I1956" s="447"/>
      <c r="J1956" s="79"/>
    </row>
    <row r="1957" spans="1:10">
      <c r="A1957" s="79"/>
      <c r="B1957" s="35" t="s">
        <v>233</v>
      </c>
      <c r="C1957" s="35"/>
      <c r="D1957" s="35"/>
      <c r="E1957" s="550" t="str">
        <f>IFERROR(IF('4. Hide Calc RA'!C$81="","",IF(AND('4. Hide Calc RA'!C$81&gt;='7. Hide Graph Calc'!$J$24,'4. Hide Calc RA'!C$81&lt;='7. Hide Graph Calc'!$K$24),"Red",IF(AND('4. Hide Calc RA'!C$81&gt;'7. Hide Graph Calc'!$J$25,'4. Hide Calc RA'!C$81&lt;='7. Hide Graph Calc'!$K$25),"Yellow",IF(AND('4. Hide Calc RA'!C$81&gt;'7. Hide Graph Calc'!$J$26,'4. Hide Calc RA'!C$81&lt;='7. Hide Graph Calc'!$K$26),"Green")))), "")</f>
        <v/>
      </c>
      <c r="F1957" s="79"/>
      <c r="G1957" s="448"/>
      <c r="H1957" s="441"/>
      <c r="I1957" s="449"/>
      <c r="J1957" s="79"/>
    </row>
    <row r="1958" spans="1:10" ht="7.5" customHeight="1">
      <c r="A1958" s="79"/>
      <c r="B1958" s="27"/>
      <c r="C1958" s="27"/>
      <c r="D1958" s="27"/>
      <c r="E1958" s="33"/>
      <c r="F1958" s="79"/>
      <c r="G1958" s="448"/>
      <c r="H1958" s="441"/>
      <c r="I1958" s="449"/>
      <c r="J1958" s="79"/>
    </row>
    <row r="1959" spans="1:10">
      <c r="A1959" s="79"/>
      <c r="B1959" s="35" t="s">
        <v>234</v>
      </c>
      <c r="C1959" s="35"/>
      <c r="D1959" s="35"/>
      <c r="E1959" s="550" t="str">
        <f>IFERROR(IF('4. Hide Calc RA'!D$81="","",IF(AND('4. Hide Calc RA'!D$81&gt;='7. Hide Graph Calc'!$J$24,'4. Hide Calc RA'!D$81&lt;='7. Hide Graph Calc'!$K$24),"Red",IF(AND('4. Hide Calc RA'!D$81&gt;'7. Hide Graph Calc'!$J$25,'4. Hide Calc RA'!D$81&lt;='7. Hide Graph Calc'!$K$25),"Yellow",IF(AND('4. Hide Calc RA'!D$81&gt;'7. Hide Graph Calc'!$J$26,'4. Hide Calc RA'!D$81&lt;='7. Hide Graph Calc'!$K$26),"Green")))), "")</f>
        <v/>
      </c>
      <c r="F1959" s="79"/>
      <c r="G1959" s="448"/>
      <c r="H1959" s="441"/>
      <c r="I1959" s="449"/>
      <c r="J1959" s="79"/>
    </row>
    <row r="1960" spans="1:10" ht="7.5" customHeight="1">
      <c r="A1960" s="79"/>
      <c r="B1960" s="27"/>
      <c r="C1960" s="27"/>
      <c r="D1960" s="27"/>
      <c r="E1960" s="33"/>
      <c r="F1960" s="79"/>
      <c r="G1960" s="448"/>
      <c r="H1960" s="441"/>
      <c r="I1960" s="449"/>
      <c r="J1960" s="79"/>
    </row>
    <row r="1961" spans="1:10">
      <c r="A1961" s="79"/>
      <c r="B1961" s="35" t="s">
        <v>27</v>
      </c>
      <c r="C1961" s="27"/>
      <c r="D1961" s="27"/>
      <c r="E1961" s="635" t="str">
        <f>IFERROR(IF('4. Hide Calc RA'!E$81="","",IF(AND('4. Hide Calc RA'!E$81&gt;='7. Hide Graph Calc'!$J$24,'4. Hide Calc RA'!E$81&lt;='7. Hide Graph Calc'!$K$24),"Red",IF(AND('4. Hide Calc RA'!E$81&gt;'7. Hide Graph Calc'!$J$25,'4. Hide Calc RA'!E$81&lt;='7. Hide Graph Calc'!$K$25),"Yellow",IF(AND('4. Hide Calc RA'!E$81&gt;'7. Hide Graph Calc'!$J$26,'4. Hide Calc RA'!E$81&lt;='7. Hide Graph Calc'!$K$26),"Green")))), "")</f>
        <v/>
      </c>
      <c r="F1961" s="79"/>
      <c r="G1961" s="448"/>
      <c r="H1961" s="441"/>
      <c r="I1961" s="449"/>
      <c r="J1961" s="79"/>
    </row>
    <row r="1962" spans="1:10" ht="7.5" customHeight="1">
      <c r="A1962" s="79"/>
      <c r="B1962" s="27"/>
      <c r="C1962" s="27"/>
      <c r="D1962" s="27"/>
      <c r="E1962" s="33"/>
      <c r="F1962" s="79"/>
      <c r="G1962" s="448"/>
      <c r="H1962" s="441"/>
      <c r="I1962" s="449"/>
      <c r="J1962" s="79"/>
    </row>
    <row r="1963" spans="1:10">
      <c r="A1963" s="79"/>
      <c r="B1963" s="35" t="s">
        <v>235</v>
      </c>
      <c r="C1963" s="35"/>
      <c r="D1963" s="35"/>
      <c r="E1963" s="550" t="str">
        <f>IFERROR(IF('4. Hide Calc RA'!F$81="","",IF(AND('4. Hide Calc RA'!F$81&gt;='7. Hide Graph Calc'!$J$24,'4. Hide Calc RA'!F$81&lt;='7. Hide Graph Calc'!$K$24),"Red",IF(AND('4. Hide Calc RA'!F$81&gt;'7. Hide Graph Calc'!$J$25,'4. Hide Calc RA'!F$81&lt;='7. Hide Graph Calc'!$K$25),"Yellow",IF(AND('4. Hide Calc RA'!F$81&gt;'7. Hide Graph Calc'!$J$26,'4. Hide Calc RA'!F$81&lt;='7. Hide Graph Calc'!$K$26),"Green")))), "")</f>
        <v/>
      </c>
      <c r="F1963" s="79"/>
      <c r="G1963" s="448"/>
      <c r="H1963" s="441"/>
      <c r="I1963" s="449"/>
      <c r="J1963" s="79"/>
    </row>
    <row r="1964" spans="1:10" ht="7.5" customHeight="1">
      <c r="A1964" s="79"/>
      <c r="B1964" s="27"/>
      <c r="C1964" s="27"/>
      <c r="D1964" s="27"/>
      <c r="E1964" s="32"/>
      <c r="F1964" s="79"/>
      <c r="G1964" s="448"/>
      <c r="H1964" s="441"/>
      <c r="I1964" s="449"/>
      <c r="J1964" s="79"/>
    </row>
    <row r="1965" spans="1:10" s="79" customFormat="1">
      <c r="B1965" s="35" t="s">
        <v>236</v>
      </c>
      <c r="C1965" s="35"/>
      <c r="D1965" s="35"/>
      <c r="E1965" s="550" t="str">
        <f>IFERROR(IF('4. Hide Calc RA'!G$81="","",IF(AND('4. Hide Calc RA'!G$81&gt;='7. Hide Graph Calc'!$J$38,'4. Hide Calc RA'!G$81&lt;='7. Hide Graph Calc'!$K$38),"Red",IF(AND('4. Hide Calc RA'!G$81&gt;'7. Hide Graph Calc'!$J$39,'4. Hide Calc RA'!G$81&lt;='7. Hide Graph Calc'!$K$39),"Yellow",IF(AND('4. Hide Calc RA'!G$81&gt;'7. Hide Graph Calc'!$J$40,'4. Hide Calc RA'!G$81&lt;='7. Hide Graph Calc'!$K$40),"Green")))), "")</f>
        <v/>
      </c>
      <c r="G1965" s="448"/>
      <c r="H1965" s="441"/>
      <c r="I1965" s="449"/>
    </row>
    <row r="1966" spans="1:10" s="79" customFormat="1" ht="5.25" customHeight="1">
      <c r="B1966" s="27"/>
      <c r="C1966" s="27"/>
      <c r="D1966" s="27"/>
      <c r="E1966" s="32"/>
      <c r="G1966" s="448"/>
      <c r="H1966" s="441"/>
      <c r="I1966" s="449"/>
    </row>
    <row r="1967" spans="1:10" s="79" customFormat="1" ht="7.5" customHeight="1">
      <c r="B1967" s="27"/>
      <c r="C1967" s="27"/>
      <c r="D1967" s="27"/>
      <c r="E1967" s="32"/>
      <c r="G1967" s="448"/>
      <c r="H1967" s="441"/>
      <c r="I1967" s="449"/>
    </row>
    <row r="1968" spans="1:10" ht="18" customHeight="1">
      <c r="A1968" s="79"/>
      <c r="B1968" s="37" t="s">
        <v>173</v>
      </c>
      <c r="C1968" s="37"/>
      <c r="D1968" s="37"/>
      <c r="E1968" s="554" t="str">
        <f>IFERROR(IF('4. Hide Calc RA'!J$81="","",IF(AND('4. Hide Calc RA'!J$81&gt;='7. Hide Graph Calc'!$J$24,'4. Hide Calc RA'!J$81&lt;='7. Hide Graph Calc'!$K$24),"Red",IF(AND('4. Hide Calc RA'!J$81&gt;'7. Hide Graph Calc'!$J$25,'4. Hide Calc RA'!J$81&lt;='7. Hide Graph Calc'!$K$25),"Yellow",IF(AND('4. Hide Calc RA'!J$81&gt;'7. Hide Graph Calc'!$J$26,'4. Hide Calc RA'!J$81&lt;='7. Hide Graph Calc'!$K$26),"Green")))), "")</f>
        <v/>
      </c>
      <c r="F1968" s="19" t="s">
        <v>408</v>
      </c>
      <c r="G1968" s="450"/>
      <c r="H1968" s="451"/>
      <c r="I1968" s="452"/>
      <c r="J1968" s="79"/>
    </row>
    <row r="1969" spans="1:10">
      <c r="A1969" s="79"/>
      <c r="B1969" s="79"/>
      <c r="C1969" s="79"/>
      <c r="D1969" s="79"/>
      <c r="E1969" s="79"/>
      <c r="F1969" s="79"/>
      <c r="G1969" s="79"/>
      <c r="H1969" s="79"/>
      <c r="I1969" s="79"/>
      <c r="J1969" s="79"/>
    </row>
    <row r="1970" spans="1:10">
      <c r="A1970" s="79"/>
      <c r="B1970" s="79"/>
      <c r="C1970" s="79"/>
      <c r="D1970" s="79"/>
      <c r="E1970" s="79"/>
      <c r="F1970" s="79"/>
      <c r="G1970" s="79"/>
      <c r="H1970" s="79"/>
      <c r="I1970" s="79"/>
      <c r="J1970" s="79"/>
    </row>
    <row r="1971" spans="1:10" ht="18">
      <c r="A1971" s="79"/>
      <c r="B1971" s="31" t="s">
        <v>410</v>
      </c>
      <c r="C1971" s="79"/>
      <c r="D1971" s="79"/>
      <c r="E1971" s="79"/>
      <c r="F1971" s="79"/>
      <c r="G1971" s="79"/>
      <c r="H1971" s="79"/>
      <c r="I1971" s="79"/>
      <c r="J1971" s="79"/>
    </row>
    <row r="1972" spans="1:10">
      <c r="A1972" s="79"/>
      <c r="B1972" s="79"/>
      <c r="C1972" s="79"/>
      <c r="D1972" s="79"/>
      <c r="E1972" s="79"/>
      <c r="F1972" s="79"/>
      <c r="G1972" s="79"/>
      <c r="H1972" s="79"/>
      <c r="I1972" s="79"/>
      <c r="J1972" s="79"/>
    </row>
    <row r="1973" spans="1:10" ht="104.25" customHeight="1">
      <c r="A1973" s="79"/>
      <c r="B1973" s="381" t="s">
        <v>434</v>
      </c>
      <c r="C1973" s="381"/>
      <c r="D1973" s="381"/>
      <c r="E1973" s="381"/>
      <c r="F1973" s="381"/>
      <c r="G1973" s="381"/>
      <c r="H1973" s="381"/>
      <c r="I1973" s="381"/>
      <c r="J1973" s="381"/>
    </row>
    <row r="1974" spans="1:10">
      <c r="A1974" s="79"/>
      <c r="B1974" s="79"/>
      <c r="C1974" s="79"/>
      <c r="D1974" s="79"/>
      <c r="E1974" s="79"/>
      <c r="F1974" s="79"/>
      <c r="G1974" s="79"/>
      <c r="H1974" s="79"/>
      <c r="I1974" s="79"/>
      <c r="J1974" s="79"/>
    </row>
    <row r="1975" spans="1:10">
      <c r="A1975" s="79"/>
      <c r="B1975" s="79"/>
      <c r="C1975" s="79"/>
      <c r="D1975" s="79"/>
      <c r="E1975" s="79"/>
      <c r="F1975" s="79"/>
      <c r="G1975" s="79"/>
      <c r="H1975" s="79"/>
      <c r="I1975" s="79"/>
      <c r="J1975" s="79"/>
    </row>
    <row r="1976" spans="1:10">
      <c r="A1976" s="79"/>
      <c r="B1976" s="79"/>
      <c r="C1976" s="79"/>
      <c r="D1976" s="79"/>
      <c r="E1976" s="79"/>
      <c r="F1976" s="79"/>
      <c r="G1976" s="79"/>
      <c r="H1976" s="79"/>
      <c r="I1976" s="79"/>
      <c r="J1976" s="79"/>
    </row>
    <row r="1977" spans="1:10">
      <c r="A1977" s="79"/>
      <c r="B1977" s="79"/>
      <c r="C1977" s="79"/>
      <c r="D1977" s="79"/>
      <c r="E1977" s="79"/>
      <c r="F1977" s="79"/>
      <c r="G1977" s="79"/>
      <c r="H1977" s="79"/>
      <c r="I1977" s="79"/>
      <c r="J1977" s="79"/>
    </row>
    <row r="1978" spans="1:10">
      <c r="A1978" s="79"/>
      <c r="B1978" s="79"/>
      <c r="C1978" s="79"/>
      <c r="D1978" s="79"/>
      <c r="E1978" s="79"/>
      <c r="F1978" s="79"/>
      <c r="G1978" s="79"/>
      <c r="H1978" s="79"/>
      <c r="I1978" s="79"/>
      <c r="J1978" s="79"/>
    </row>
    <row r="1979" spans="1:10">
      <c r="A1979" s="79"/>
      <c r="B1979" s="79"/>
      <c r="C1979" s="79"/>
      <c r="D1979" s="79"/>
      <c r="E1979" s="79"/>
      <c r="F1979" s="79"/>
      <c r="G1979" s="79"/>
      <c r="H1979" s="79"/>
      <c r="I1979" s="79"/>
      <c r="J1979" s="79"/>
    </row>
    <row r="1980" spans="1:10">
      <c r="A1980" s="79"/>
      <c r="B1980" s="79"/>
      <c r="C1980" s="79"/>
      <c r="D1980" s="79"/>
      <c r="E1980" s="79"/>
      <c r="F1980" s="79"/>
      <c r="G1980" s="79"/>
      <c r="H1980" s="79"/>
      <c r="I1980" s="79"/>
      <c r="J1980" s="79"/>
    </row>
    <row r="1981" spans="1:10">
      <c r="A1981" s="79"/>
      <c r="B1981" s="79"/>
      <c r="C1981" s="79"/>
      <c r="D1981" s="79"/>
      <c r="E1981" s="79"/>
      <c r="F1981" s="79"/>
      <c r="G1981" s="79"/>
      <c r="H1981" s="79"/>
      <c r="I1981" s="79"/>
      <c r="J1981" s="79"/>
    </row>
    <row r="1982" spans="1:10">
      <c r="A1982" s="79"/>
      <c r="B1982" s="79"/>
      <c r="C1982" s="79"/>
      <c r="D1982" s="79"/>
      <c r="E1982" s="79"/>
      <c r="F1982" s="79"/>
      <c r="G1982" s="79"/>
      <c r="H1982" s="79"/>
      <c r="I1982" s="79"/>
      <c r="J1982" s="79"/>
    </row>
    <row r="1983" spans="1:10">
      <c r="A1983" s="79"/>
      <c r="B1983" s="79"/>
      <c r="C1983" s="79"/>
      <c r="D1983" s="79"/>
      <c r="E1983" s="79"/>
      <c r="F1983" s="79"/>
      <c r="G1983" s="79"/>
      <c r="H1983" s="79"/>
      <c r="I1983" s="79"/>
      <c r="J1983" s="79"/>
    </row>
    <row r="1984" spans="1:10">
      <c r="A1984" s="79"/>
      <c r="B1984" s="79"/>
      <c r="C1984" s="79"/>
      <c r="D1984" s="79"/>
      <c r="E1984" s="79"/>
      <c r="F1984" s="79"/>
      <c r="G1984" s="79"/>
      <c r="H1984" s="79"/>
      <c r="I1984" s="79"/>
      <c r="J1984" s="79"/>
    </row>
    <row r="1985" spans="1:10">
      <c r="A1985" s="79"/>
      <c r="B1985" s="79"/>
      <c r="C1985" s="79"/>
      <c r="D1985" s="79"/>
      <c r="E1985" s="79"/>
      <c r="F1985" s="79"/>
      <c r="G1985" s="79"/>
      <c r="H1985" s="79"/>
      <c r="I1985" s="79"/>
      <c r="J1985" s="79"/>
    </row>
    <row r="1986" spans="1:10">
      <c r="A1986" s="79"/>
      <c r="B1986" s="79"/>
      <c r="C1986" s="79"/>
      <c r="D1986" s="79"/>
      <c r="E1986" s="79"/>
      <c r="F1986" s="79"/>
      <c r="G1986" s="79"/>
      <c r="H1986" s="79"/>
      <c r="I1986" s="79"/>
      <c r="J1986" s="79"/>
    </row>
    <row r="1987" spans="1:10">
      <c r="A1987" s="79"/>
      <c r="B1987" s="79"/>
      <c r="C1987" s="79"/>
      <c r="D1987" s="79"/>
      <c r="E1987" s="79"/>
      <c r="F1987" s="79"/>
      <c r="G1987" s="79"/>
      <c r="H1987" s="79"/>
      <c r="I1987" s="79"/>
      <c r="J1987" s="79"/>
    </row>
    <row r="1988" spans="1:10">
      <c r="A1988" s="79"/>
      <c r="B1988" s="79"/>
      <c r="C1988" s="79"/>
      <c r="D1988" s="79"/>
      <c r="E1988" s="79"/>
      <c r="F1988" s="79"/>
      <c r="G1988" s="79"/>
      <c r="H1988" s="79"/>
      <c r="I1988" s="79"/>
      <c r="J1988" s="79"/>
    </row>
    <row r="1989" spans="1:10">
      <c r="A1989" s="79"/>
      <c r="B1989" s="79"/>
      <c r="C1989" s="79"/>
      <c r="D1989" s="79"/>
      <c r="E1989" s="79"/>
      <c r="F1989" s="79"/>
      <c r="G1989" s="79"/>
      <c r="H1989" s="79"/>
      <c r="I1989" s="79"/>
      <c r="J1989" s="79"/>
    </row>
    <row r="1990" spans="1:10">
      <c r="A1990" s="79"/>
      <c r="B1990" s="79"/>
      <c r="C1990" s="79"/>
      <c r="D1990" s="79"/>
      <c r="E1990" s="79"/>
      <c r="F1990" s="79"/>
      <c r="G1990" s="79"/>
      <c r="H1990" s="79"/>
      <c r="I1990" s="79"/>
      <c r="J1990" s="79"/>
    </row>
    <row r="1991" spans="1:10">
      <c r="A1991" s="79"/>
      <c r="B1991" s="79"/>
      <c r="C1991" s="79"/>
      <c r="D1991" s="79"/>
      <c r="E1991" s="79"/>
      <c r="F1991" s="79"/>
      <c r="G1991" s="79"/>
      <c r="H1991" s="79"/>
      <c r="I1991" s="79"/>
      <c r="J1991" s="79"/>
    </row>
    <row r="1992" spans="1:10">
      <c r="A1992" s="79"/>
      <c r="B1992" s="79"/>
      <c r="C1992" s="79"/>
      <c r="D1992" s="79"/>
      <c r="E1992" s="79"/>
      <c r="F1992" s="79"/>
      <c r="G1992" s="79"/>
      <c r="H1992" s="79"/>
      <c r="I1992" s="79"/>
      <c r="J1992" s="79"/>
    </row>
    <row r="1993" spans="1:10">
      <c r="A1993" s="79"/>
      <c r="B1993" s="79"/>
      <c r="C1993" s="79"/>
      <c r="D1993" s="79"/>
      <c r="E1993" s="79"/>
      <c r="F1993" s="79"/>
      <c r="G1993" s="79"/>
      <c r="H1993" s="79"/>
      <c r="I1993" s="79"/>
      <c r="J1993" s="79"/>
    </row>
    <row r="1994" spans="1:10">
      <c r="A1994" s="79"/>
      <c r="B1994" s="79"/>
      <c r="C1994" s="79"/>
      <c r="D1994" s="79"/>
      <c r="E1994" s="79"/>
      <c r="F1994" s="79"/>
      <c r="G1994" s="79"/>
      <c r="H1994" s="79"/>
      <c r="I1994" s="79"/>
      <c r="J1994" s="79"/>
    </row>
    <row r="1995" spans="1:10">
      <c r="A1995" s="79"/>
      <c r="B1995" s="79"/>
      <c r="C1995" s="79"/>
      <c r="D1995" s="79"/>
      <c r="E1995" s="79"/>
      <c r="F1995" s="79"/>
      <c r="G1995" s="79"/>
      <c r="H1995" s="79"/>
      <c r="I1995" s="79"/>
      <c r="J1995" s="79"/>
    </row>
    <row r="1996" spans="1:10">
      <c r="A1996" s="79"/>
      <c r="B1996" s="79"/>
      <c r="C1996" s="79"/>
      <c r="D1996" s="79"/>
      <c r="E1996" s="79"/>
      <c r="F1996" s="79"/>
      <c r="G1996" s="79"/>
      <c r="H1996" s="79"/>
      <c r="I1996" s="79"/>
      <c r="J1996" s="79"/>
    </row>
    <row r="1997" spans="1:10">
      <c r="A1997" s="79"/>
      <c r="B1997" s="79"/>
      <c r="C1997" s="79"/>
      <c r="D1997" s="79"/>
      <c r="E1997" s="79"/>
      <c r="F1997" s="79"/>
      <c r="G1997" s="79"/>
      <c r="H1997" s="79"/>
      <c r="I1997" s="79"/>
      <c r="J1997" s="79"/>
    </row>
    <row r="1998" spans="1:10">
      <c r="A1998" s="79"/>
      <c r="B1998" s="79"/>
      <c r="C1998" s="79"/>
      <c r="D1998" s="79"/>
      <c r="E1998" s="79"/>
      <c r="F1998" s="79"/>
      <c r="G1998" s="79"/>
      <c r="H1998" s="79"/>
      <c r="I1998" s="79"/>
      <c r="J1998" s="79"/>
    </row>
    <row r="1999" spans="1:10">
      <c r="A1999" s="79"/>
      <c r="B1999" s="79"/>
      <c r="C1999" s="79"/>
      <c r="D1999" s="79"/>
      <c r="E1999" s="79"/>
      <c r="F1999" s="79"/>
      <c r="G1999" s="79"/>
      <c r="H1999" s="79"/>
      <c r="I1999" s="79"/>
      <c r="J1999" s="79"/>
    </row>
    <row r="2000" spans="1:10">
      <c r="A2000" s="79"/>
      <c r="B2000" s="79"/>
      <c r="C2000" s="79"/>
      <c r="D2000" s="79"/>
      <c r="E2000" s="79"/>
      <c r="F2000" s="79"/>
      <c r="G2000" s="79"/>
      <c r="H2000" s="79"/>
      <c r="I2000" s="79"/>
      <c r="J2000" s="79"/>
    </row>
    <row r="2001" spans="1:10">
      <c r="A2001" s="79"/>
      <c r="B2001" s="79"/>
      <c r="C2001" s="79"/>
      <c r="D2001" s="79"/>
      <c r="E2001" s="79"/>
      <c r="F2001" s="79"/>
      <c r="G2001" s="79"/>
      <c r="H2001" s="79"/>
      <c r="I2001" s="79"/>
      <c r="J2001" s="79"/>
    </row>
    <row r="2002" spans="1:10">
      <c r="A2002" s="79"/>
      <c r="B2002" s="79"/>
      <c r="C2002" s="79"/>
      <c r="D2002" s="79"/>
      <c r="E2002" s="79"/>
      <c r="F2002" s="79"/>
      <c r="G2002" s="79"/>
      <c r="H2002" s="79"/>
      <c r="I2002" s="79"/>
      <c r="J2002" s="79"/>
    </row>
    <row r="2003" spans="1:10">
      <c r="A2003" s="79"/>
      <c r="B2003" s="79"/>
      <c r="C2003" s="79"/>
      <c r="D2003" s="79"/>
      <c r="E2003" s="79"/>
      <c r="F2003" s="79"/>
      <c r="G2003" s="79"/>
      <c r="H2003" s="79"/>
      <c r="I2003" s="79"/>
      <c r="J2003" s="79"/>
    </row>
    <row r="2004" spans="1:10">
      <c r="A2004" s="79"/>
      <c r="B2004" s="79"/>
      <c r="C2004" s="79"/>
      <c r="D2004" s="79"/>
      <c r="E2004" s="79"/>
      <c r="F2004" s="79"/>
      <c r="G2004" s="79"/>
      <c r="H2004" s="79"/>
      <c r="I2004" s="79"/>
      <c r="J2004" s="79"/>
    </row>
    <row r="2005" spans="1:10">
      <c r="A2005" s="79"/>
      <c r="B2005" s="79"/>
      <c r="C2005" s="79"/>
      <c r="D2005" s="79"/>
      <c r="E2005" s="79"/>
      <c r="F2005" s="79"/>
      <c r="G2005" s="79"/>
      <c r="H2005" s="79"/>
      <c r="I2005" s="79"/>
      <c r="J2005" s="79"/>
    </row>
    <row r="2006" spans="1:10">
      <c r="A2006" s="79"/>
      <c r="B2006" s="79"/>
      <c r="C2006" s="79"/>
      <c r="D2006" s="79"/>
      <c r="E2006" s="79"/>
      <c r="F2006" s="79"/>
      <c r="G2006" s="79"/>
      <c r="H2006" s="79"/>
      <c r="I2006" s="79"/>
      <c r="J2006" s="79"/>
    </row>
    <row r="2007" spans="1:10">
      <c r="A2007" s="79"/>
      <c r="B2007" s="79"/>
      <c r="C2007" s="79"/>
      <c r="D2007" s="79"/>
      <c r="E2007" s="79"/>
      <c r="F2007" s="79"/>
      <c r="G2007" s="79"/>
      <c r="H2007" s="79"/>
      <c r="I2007" s="79"/>
      <c r="J2007" s="79"/>
    </row>
    <row r="2008" spans="1:10">
      <c r="A2008" s="79"/>
      <c r="B2008" s="79"/>
      <c r="C2008" s="79"/>
      <c r="D2008" s="79"/>
      <c r="E2008" s="79"/>
      <c r="F2008" s="79"/>
      <c r="G2008" s="79"/>
      <c r="H2008" s="79"/>
      <c r="I2008" s="79"/>
      <c r="J2008" s="79"/>
    </row>
    <row r="2009" spans="1:10">
      <c r="A2009" s="79"/>
      <c r="B2009" s="79"/>
      <c r="C2009" s="79"/>
      <c r="D2009" s="79"/>
      <c r="E2009" s="79"/>
      <c r="F2009" s="79"/>
      <c r="G2009" s="79"/>
      <c r="H2009" s="79"/>
      <c r="I2009" s="79"/>
      <c r="J2009" s="79"/>
    </row>
    <row r="2010" spans="1:10">
      <c r="A2010" s="79"/>
      <c r="B2010" s="79"/>
      <c r="C2010" s="79"/>
      <c r="D2010" s="79"/>
      <c r="E2010" s="79"/>
      <c r="F2010" s="79"/>
      <c r="G2010" s="79"/>
      <c r="H2010" s="79"/>
      <c r="I2010" s="79"/>
      <c r="J2010" s="79"/>
    </row>
    <row r="2011" spans="1:10">
      <c r="A2011" s="79"/>
      <c r="B2011" s="79"/>
      <c r="C2011" s="79"/>
      <c r="D2011" s="79"/>
      <c r="E2011" s="79"/>
      <c r="F2011" s="79"/>
      <c r="G2011" s="79"/>
      <c r="H2011" s="79"/>
      <c r="I2011" s="79"/>
      <c r="J2011" s="79"/>
    </row>
    <row r="2012" spans="1:10">
      <c r="A2012" s="79"/>
      <c r="B2012" s="79"/>
      <c r="C2012" s="79"/>
      <c r="D2012" s="79"/>
      <c r="E2012" s="79"/>
      <c r="F2012" s="79"/>
      <c r="G2012" s="79"/>
      <c r="H2012" s="79"/>
      <c r="I2012" s="79"/>
      <c r="J2012" s="79"/>
    </row>
    <row r="2013" spans="1:10">
      <c r="A2013" s="79"/>
      <c r="B2013" s="79"/>
      <c r="C2013" s="79"/>
      <c r="D2013" s="79"/>
      <c r="E2013" s="79"/>
      <c r="F2013" s="79"/>
      <c r="G2013" s="79"/>
      <c r="H2013" s="79"/>
      <c r="I2013" s="79"/>
      <c r="J2013" s="79"/>
    </row>
    <row r="2014" spans="1:10">
      <c r="A2014" s="79"/>
      <c r="B2014" s="79"/>
      <c r="C2014" s="79"/>
      <c r="D2014" s="79"/>
      <c r="E2014" s="79"/>
      <c r="F2014" s="79"/>
      <c r="G2014" s="79"/>
      <c r="H2014" s="79"/>
      <c r="I2014" s="79"/>
      <c r="J2014" s="79"/>
    </row>
    <row r="2015" spans="1:10">
      <c r="A2015" s="79"/>
      <c r="B2015" s="79"/>
      <c r="C2015" s="79"/>
      <c r="D2015" s="79"/>
      <c r="E2015" s="79"/>
      <c r="F2015" s="79"/>
      <c r="G2015" s="79"/>
      <c r="H2015" s="79"/>
      <c r="I2015" s="79"/>
      <c r="J2015" s="79"/>
    </row>
    <row r="2016" spans="1:10">
      <c r="A2016" s="79"/>
      <c r="B2016" s="79"/>
      <c r="C2016" s="79"/>
      <c r="D2016" s="79"/>
      <c r="E2016" s="79"/>
      <c r="F2016" s="79"/>
      <c r="G2016" s="79"/>
      <c r="H2016" s="79"/>
      <c r="I2016" s="79"/>
      <c r="J2016" s="79"/>
    </row>
    <row r="2017" spans="1:10">
      <c r="A2017" s="79"/>
      <c r="B2017" s="79"/>
      <c r="C2017" s="79"/>
      <c r="D2017" s="79"/>
      <c r="E2017" s="79"/>
      <c r="F2017" s="79"/>
      <c r="G2017" s="79"/>
      <c r="H2017" s="79"/>
      <c r="I2017" s="79"/>
      <c r="J2017" s="79"/>
    </row>
    <row r="2018" spans="1:10">
      <c r="A2018" s="79"/>
      <c r="B2018" s="79"/>
      <c r="C2018" s="79"/>
      <c r="D2018" s="79"/>
      <c r="E2018" s="79"/>
      <c r="F2018" s="79"/>
      <c r="G2018" s="79"/>
      <c r="H2018" s="79"/>
      <c r="I2018" s="79"/>
      <c r="J2018" s="79"/>
    </row>
    <row r="2019" spans="1:10">
      <c r="A2019" s="79"/>
      <c r="B2019" s="79"/>
      <c r="C2019" s="79"/>
      <c r="D2019" s="79"/>
      <c r="E2019" s="79"/>
      <c r="F2019" s="79"/>
      <c r="G2019" s="79"/>
      <c r="H2019" s="79"/>
      <c r="I2019" s="79"/>
      <c r="J2019" s="79"/>
    </row>
    <row r="2020" spans="1:10">
      <c r="A2020" s="79"/>
      <c r="B2020" s="79"/>
      <c r="C2020" s="79"/>
      <c r="D2020" s="79"/>
      <c r="E2020" s="79"/>
      <c r="F2020" s="79"/>
      <c r="G2020" s="79"/>
      <c r="H2020" s="79"/>
      <c r="I2020" s="79"/>
      <c r="J2020" s="79"/>
    </row>
    <row r="2021" spans="1:10">
      <c r="A2021" s="79"/>
      <c r="B2021" s="79"/>
      <c r="C2021" s="79"/>
      <c r="D2021" s="79"/>
      <c r="E2021" s="79"/>
      <c r="F2021" s="79"/>
      <c r="G2021" s="79"/>
      <c r="H2021" s="79"/>
      <c r="I2021" s="79"/>
      <c r="J2021" s="79"/>
    </row>
    <row r="2022" spans="1:10">
      <c r="A2022" s="79"/>
      <c r="B2022" s="79"/>
      <c r="C2022" s="79"/>
      <c r="D2022" s="79"/>
      <c r="E2022" s="79"/>
      <c r="F2022" s="79"/>
      <c r="G2022" s="79"/>
      <c r="H2022" s="79"/>
      <c r="I2022" s="79"/>
      <c r="J2022" s="79"/>
    </row>
    <row r="2023" spans="1:10">
      <c r="A2023" s="79"/>
      <c r="B2023" s="79"/>
      <c r="C2023" s="79"/>
      <c r="D2023" s="79"/>
      <c r="E2023" s="79"/>
      <c r="F2023" s="79"/>
      <c r="G2023" s="79"/>
      <c r="H2023" s="79"/>
      <c r="I2023" s="79"/>
      <c r="J2023" s="79"/>
    </row>
    <row r="2024" spans="1:10">
      <c r="A2024" s="79"/>
      <c r="B2024" s="79"/>
      <c r="C2024" s="79"/>
      <c r="D2024" s="79"/>
      <c r="E2024" s="79"/>
      <c r="F2024" s="79"/>
      <c r="G2024" s="79"/>
      <c r="H2024" s="79"/>
      <c r="I2024" s="79"/>
      <c r="J2024" s="79"/>
    </row>
    <row r="2025" spans="1:10" ht="21.75" customHeight="1">
      <c r="A2025" s="79"/>
      <c r="B2025" s="632" t="s">
        <v>246</v>
      </c>
      <c r="C2025" s="633"/>
      <c r="D2025" s="633"/>
      <c r="E2025" s="633"/>
      <c r="F2025" s="633"/>
      <c r="G2025" s="633"/>
      <c r="H2025" s="633"/>
      <c r="I2025" s="633"/>
      <c r="J2025" s="554" t="str">
        <f>'6. Module 1 Readiness'!X23</f>
        <v/>
      </c>
    </row>
    <row r="2026" spans="1:10">
      <c r="A2026" s="79"/>
      <c r="B2026" s="42" t="s">
        <v>43</v>
      </c>
      <c r="C2026" s="39"/>
      <c r="D2026" s="39"/>
      <c r="E2026" s="39"/>
      <c r="F2026" s="39"/>
      <c r="G2026" s="39"/>
      <c r="H2026" s="39"/>
      <c r="I2026" s="39"/>
      <c r="J2026" s="40"/>
    </row>
    <row r="2027" spans="1:10" ht="84.75" customHeight="1">
      <c r="A2027" s="79"/>
      <c r="B2027" s="435" t="str">
        <f>Sheet2!B381</f>
        <v/>
      </c>
      <c r="C2027" s="394"/>
      <c r="D2027" s="394"/>
      <c r="E2027" s="394"/>
      <c r="F2027" s="394"/>
      <c r="G2027" s="394"/>
      <c r="H2027" s="394"/>
      <c r="I2027" s="394"/>
      <c r="J2027" s="436"/>
    </row>
    <row r="2028" spans="1:10">
      <c r="A2028" s="79"/>
      <c r="B2028" s="42" t="s">
        <v>44</v>
      </c>
      <c r="C2028" s="39"/>
      <c r="D2028" s="39"/>
      <c r="E2028" s="39"/>
      <c r="F2028" s="39"/>
      <c r="G2028" s="39"/>
      <c r="H2028" s="39"/>
      <c r="I2028" s="39"/>
      <c r="J2028" s="40"/>
    </row>
    <row r="2029" spans="1:10" ht="192.75" customHeight="1">
      <c r="A2029" s="79"/>
      <c r="B2029" s="437" t="str">
        <f>Sheet2!D381</f>
        <v/>
      </c>
      <c r="C2029" s="438"/>
      <c r="D2029" s="438"/>
      <c r="E2029" s="438"/>
      <c r="F2029" s="438"/>
      <c r="G2029" s="438"/>
      <c r="H2029" s="438"/>
      <c r="I2029" s="438"/>
      <c r="J2029" s="439"/>
    </row>
    <row r="2030" spans="1:10">
      <c r="A2030" s="79"/>
      <c r="B2030" s="27"/>
      <c r="C2030" s="27"/>
      <c r="D2030" s="27"/>
      <c r="E2030" s="27"/>
      <c r="F2030" s="27"/>
      <c r="G2030" s="27"/>
      <c r="H2030" s="27"/>
      <c r="I2030" s="27"/>
      <c r="J2030" s="27"/>
    </row>
    <row r="2031" spans="1:10" ht="21.75" customHeight="1">
      <c r="A2031" s="79"/>
      <c r="B2031" s="632" t="s">
        <v>233</v>
      </c>
      <c r="C2031" s="633"/>
      <c r="D2031" s="633"/>
      <c r="E2031" s="633"/>
      <c r="F2031" s="633"/>
      <c r="G2031" s="633"/>
      <c r="H2031" s="633"/>
      <c r="I2031" s="633"/>
      <c r="J2031" s="550" t="str">
        <f>E1957</f>
        <v/>
      </c>
    </row>
    <row r="2032" spans="1:10">
      <c r="A2032" s="79"/>
      <c r="B2032" s="54"/>
      <c r="C2032" s="35"/>
      <c r="D2032" s="35"/>
      <c r="E2032" s="55"/>
      <c r="F2032" s="39"/>
      <c r="G2032" s="39"/>
      <c r="H2032" s="39"/>
      <c r="I2032" s="39"/>
      <c r="J2032" s="40"/>
    </row>
    <row r="2033" spans="1:10" ht="15.75" customHeight="1">
      <c r="A2033" s="79"/>
      <c r="B2033" s="550" t="str">
        <f>'6. Module 1 Readiness'!X26</f>
        <v/>
      </c>
      <c r="C2033" s="41" t="s">
        <v>412</v>
      </c>
      <c r="D2033" s="39"/>
      <c r="E2033" s="39"/>
      <c r="F2033" s="39"/>
      <c r="G2033" s="39"/>
      <c r="H2033" s="39"/>
      <c r="I2033" s="39"/>
      <c r="J2033" s="40"/>
    </row>
    <row r="2034" spans="1:10">
      <c r="A2034" s="79"/>
      <c r="B2034" s="42" t="s">
        <v>43</v>
      </c>
      <c r="C2034" s="39"/>
      <c r="D2034" s="39"/>
      <c r="E2034" s="39"/>
      <c r="F2034" s="39"/>
      <c r="G2034" s="39"/>
      <c r="H2034" s="39"/>
      <c r="I2034" s="39"/>
      <c r="J2034" s="40"/>
    </row>
    <row r="2035" spans="1:10" ht="42" customHeight="1">
      <c r="A2035" s="79"/>
      <c r="B2035" s="435" t="str">
        <f>Sheet2!B388</f>
        <v/>
      </c>
      <c r="C2035" s="394"/>
      <c r="D2035" s="394"/>
      <c r="E2035" s="394"/>
      <c r="F2035" s="394"/>
      <c r="G2035" s="394"/>
      <c r="H2035" s="394"/>
      <c r="I2035" s="394"/>
      <c r="J2035" s="436"/>
    </row>
    <row r="2036" spans="1:10">
      <c r="A2036" s="79"/>
      <c r="B2036" s="42" t="s">
        <v>44</v>
      </c>
      <c r="C2036" s="39"/>
      <c r="D2036" s="39"/>
      <c r="E2036" s="39"/>
      <c r="F2036" s="39"/>
      <c r="G2036" s="39"/>
      <c r="H2036" s="39"/>
      <c r="I2036" s="39"/>
      <c r="J2036" s="40"/>
    </row>
    <row r="2037" spans="1:10" ht="98.25" customHeight="1">
      <c r="A2037" s="79"/>
      <c r="B2037" s="435" t="str">
        <f>Sheet2!D388</f>
        <v/>
      </c>
      <c r="C2037" s="394"/>
      <c r="D2037" s="394"/>
      <c r="E2037" s="394"/>
      <c r="F2037" s="394"/>
      <c r="G2037" s="394"/>
      <c r="H2037" s="394"/>
      <c r="I2037" s="394"/>
      <c r="J2037" s="436"/>
    </row>
    <row r="2038" spans="1:10">
      <c r="A2038" s="79"/>
      <c r="B2038" s="38"/>
      <c r="C2038" s="39"/>
      <c r="D2038" s="39"/>
      <c r="E2038" s="39"/>
      <c r="F2038" s="39"/>
      <c r="G2038" s="39"/>
      <c r="H2038" s="39"/>
      <c r="I2038" s="39"/>
      <c r="J2038" s="40"/>
    </row>
    <row r="2039" spans="1:10" ht="15.75" customHeight="1">
      <c r="A2039" s="79"/>
      <c r="B2039" s="550" t="str">
        <f>'6. Module 1 Readiness'!X27</f>
        <v/>
      </c>
      <c r="C2039" s="41" t="s">
        <v>413</v>
      </c>
      <c r="D2039" s="39"/>
      <c r="E2039" s="39"/>
      <c r="F2039" s="39"/>
      <c r="G2039" s="39"/>
      <c r="H2039" s="39"/>
      <c r="I2039" s="39"/>
      <c r="J2039" s="40"/>
    </row>
    <row r="2040" spans="1:10">
      <c r="A2040" s="79"/>
      <c r="B2040" s="42" t="s">
        <v>43</v>
      </c>
      <c r="C2040" s="39"/>
      <c r="D2040" s="39"/>
      <c r="E2040" s="39"/>
      <c r="F2040" s="39"/>
      <c r="G2040" s="39"/>
      <c r="H2040" s="39"/>
      <c r="I2040" s="39"/>
      <c r="J2040" s="40"/>
    </row>
    <row r="2041" spans="1:10" ht="33" customHeight="1">
      <c r="A2041" s="79"/>
      <c r="B2041" s="435" t="str">
        <f>Sheet2!B389</f>
        <v/>
      </c>
      <c r="C2041" s="394"/>
      <c r="D2041" s="394"/>
      <c r="E2041" s="394"/>
      <c r="F2041" s="394"/>
      <c r="G2041" s="394"/>
      <c r="H2041" s="394"/>
      <c r="I2041" s="394"/>
      <c r="J2041" s="436"/>
    </row>
    <row r="2042" spans="1:10">
      <c r="A2042" s="79"/>
      <c r="B2042" s="42" t="s">
        <v>44</v>
      </c>
      <c r="C2042" s="39"/>
      <c r="D2042" s="39"/>
      <c r="E2042" s="39"/>
      <c r="F2042" s="39"/>
      <c r="G2042" s="39"/>
      <c r="H2042" s="39"/>
      <c r="I2042" s="39"/>
      <c r="J2042" s="40"/>
    </row>
    <row r="2043" spans="1:10" ht="30" customHeight="1">
      <c r="A2043" s="79"/>
      <c r="B2043" s="435" t="str">
        <f>Sheet2!D389</f>
        <v/>
      </c>
      <c r="C2043" s="394"/>
      <c r="D2043" s="394"/>
      <c r="E2043" s="394"/>
      <c r="F2043" s="394"/>
      <c r="G2043" s="394"/>
      <c r="H2043" s="394"/>
      <c r="I2043" s="394"/>
      <c r="J2043" s="436"/>
    </row>
    <row r="2044" spans="1:10">
      <c r="A2044" s="79"/>
      <c r="B2044" s="38"/>
      <c r="C2044" s="39"/>
      <c r="D2044" s="39"/>
      <c r="E2044" s="39"/>
      <c r="F2044" s="39"/>
      <c r="G2044" s="39"/>
      <c r="H2044" s="39"/>
      <c r="I2044" s="39"/>
      <c r="J2044" s="40"/>
    </row>
    <row r="2045" spans="1:10" ht="15">
      <c r="A2045" s="79"/>
      <c r="B2045" s="550" t="str">
        <f>'6. Module 1 Readiness'!X28</f>
        <v/>
      </c>
      <c r="C2045" s="41" t="s">
        <v>414</v>
      </c>
      <c r="D2045" s="39"/>
      <c r="E2045" s="39"/>
      <c r="F2045" s="39"/>
      <c r="G2045" s="39"/>
      <c r="H2045" s="39"/>
      <c r="I2045" s="39"/>
      <c r="J2045" s="40"/>
    </row>
    <row r="2046" spans="1:10">
      <c r="A2046" s="79"/>
      <c r="B2046" s="42" t="s">
        <v>43</v>
      </c>
      <c r="C2046" s="39"/>
      <c r="D2046" s="39"/>
      <c r="E2046" s="39"/>
      <c r="F2046" s="39"/>
      <c r="G2046" s="39"/>
      <c r="H2046" s="39"/>
      <c r="I2046" s="39"/>
      <c r="J2046" s="40"/>
    </row>
    <row r="2047" spans="1:10" ht="42.75" customHeight="1">
      <c r="A2047" s="79"/>
      <c r="B2047" s="435" t="str">
        <f>Sheet2!B390</f>
        <v/>
      </c>
      <c r="C2047" s="394"/>
      <c r="D2047" s="394"/>
      <c r="E2047" s="394"/>
      <c r="F2047" s="394"/>
      <c r="G2047" s="394"/>
      <c r="H2047" s="394"/>
      <c r="I2047" s="394"/>
      <c r="J2047" s="436"/>
    </row>
    <row r="2048" spans="1:10">
      <c r="A2048" s="79"/>
      <c r="B2048" s="42" t="s">
        <v>44</v>
      </c>
      <c r="C2048" s="39"/>
      <c r="D2048" s="39"/>
      <c r="E2048" s="39"/>
      <c r="F2048" s="39"/>
      <c r="G2048" s="39"/>
      <c r="H2048" s="39"/>
      <c r="I2048" s="39"/>
      <c r="J2048" s="40"/>
    </row>
    <row r="2049" spans="1:10" ht="99.75" customHeight="1">
      <c r="A2049" s="79"/>
      <c r="B2049" s="435" t="str">
        <f>Sheet2!D390</f>
        <v/>
      </c>
      <c r="C2049" s="394"/>
      <c r="D2049" s="394"/>
      <c r="E2049" s="394"/>
      <c r="F2049" s="394"/>
      <c r="G2049" s="394"/>
      <c r="H2049" s="394"/>
      <c r="I2049" s="394"/>
      <c r="J2049" s="436"/>
    </row>
    <row r="2050" spans="1:10">
      <c r="A2050" s="79"/>
      <c r="B2050" s="38"/>
      <c r="C2050" s="39"/>
      <c r="D2050" s="39"/>
      <c r="E2050" s="39"/>
      <c r="F2050" s="39"/>
      <c r="G2050" s="39"/>
      <c r="H2050" s="39"/>
      <c r="I2050" s="39"/>
      <c r="J2050" s="40"/>
    </row>
    <row r="2051" spans="1:10" ht="15">
      <c r="A2051" s="79"/>
      <c r="B2051" s="550" t="str">
        <f>'6. Module 1 Readiness'!X29</f>
        <v/>
      </c>
      <c r="C2051" s="41" t="s">
        <v>415</v>
      </c>
      <c r="D2051" s="39"/>
      <c r="E2051" s="39"/>
      <c r="F2051" s="39"/>
      <c r="G2051" s="39"/>
      <c r="H2051" s="39"/>
      <c r="I2051" s="39"/>
      <c r="J2051" s="40"/>
    </row>
    <row r="2052" spans="1:10">
      <c r="A2052" s="79"/>
      <c r="B2052" s="42" t="s">
        <v>43</v>
      </c>
      <c r="C2052" s="39"/>
      <c r="D2052" s="39"/>
      <c r="E2052" s="39"/>
      <c r="F2052" s="39"/>
      <c r="G2052" s="39"/>
      <c r="H2052" s="39"/>
      <c r="I2052" s="39"/>
      <c r="J2052" s="40"/>
    </row>
    <row r="2053" spans="1:10" ht="46.5" customHeight="1">
      <c r="A2053" s="79"/>
      <c r="B2053" s="435" t="str">
        <f>Sheet2!B391</f>
        <v/>
      </c>
      <c r="C2053" s="394"/>
      <c r="D2053" s="394"/>
      <c r="E2053" s="394"/>
      <c r="F2053" s="394"/>
      <c r="G2053" s="394"/>
      <c r="H2053" s="394"/>
      <c r="I2053" s="394"/>
      <c r="J2053" s="436"/>
    </row>
    <row r="2054" spans="1:10">
      <c r="A2054" s="79"/>
      <c r="B2054" s="42" t="s">
        <v>44</v>
      </c>
      <c r="C2054" s="39"/>
      <c r="D2054" s="39"/>
      <c r="E2054" s="39"/>
      <c r="F2054" s="39"/>
      <c r="G2054" s="39"/>
      <c r="H2054" s="39"/>
      <c r="I2054" s="39"/>
      <c r="J2054" s="40"/>
    </row>
    <row r="2055" spans="1:10" ht="54.75" customHeight="1">
      <c r="A2055" s="79"/>
      <c r="B2055" s="435" t="str">
        <f>Sheet2!D391</f>
        <v/>
      </c>
      <c r="C2055" s="394"/>
      <c r="D2055" s="394"/>
      <c r="E2055" s="394"/>
      <c r="F2055" s="394"/>
      <c r="G2055" s="394"/>
      <c r="H2055" s="394"/>
      <c r="I2055" s="394"/>
      <c r="J2055" s="436"/>
    </row>
    <row r="2056" spans="1:10">
      <c r="A2056" s="79"/>
      <c r="B2056" s="38"/>
      <c r="C2056" s="39"/>
      <c r="D2056" s="39"/>
      <c r="E2056" s="39"/>
      <c r="F2056" s="39"/>
      <c r="G2056" s="39"/>
      <c r="H2056" s="39"/>
      <c r="I2056" s="39"/>
      <c r="J2056" s="40"/>
    </row>
    <row r="2057" spans="1:10" ht="15">
      <c r="A2057" s="79"/>
      <c r="B2057" s="550" t="str">
        <f>'6. Module 1 Readiness'!X30</f>
        <v/>
      </c>
      <c r="C2057" s="41" t="s">
        <v>416</v>
      </c>
      <c r="D2057" s="39"/>
      <c r="E2057" s="39"/>
      <c r="F2057" s="39"/>
      <c r="G2057" s="39"/>
      <c r="H2057" s="39"/>
      <c r="I2057" s="39"/>
      <c r="J2057" s="40"/>
    </row>
    <row r="2058" spans="1:10">
      <c r="A2058" s="79"/>
      <c r="B2058" s="42" t="s">
        <v>43</v>
      </c>
      <c r="C2058" s="39"/>
      <c r="D2058" s="39"/>
      <c r="E2058" s="39"/>
      <c r="F2058" s="39"/>
      <c r="G2058" s="39"/>
      <c r="H2058" s="39"/>
      <c r="I2058" s="39"/>
      <c r="J2058" s="40"/>
    </row>
    <row r="2059" spans="1:10" ht="42" customHeight="1">
      <c r="A2059" s="79"/>
      <c r="B2059" s="435" t="str">
        <f>Sheet2!B392</f>
        <v/>
      </c>
      <c r="C2059" s="394"/>
      <c r="D2059" s="394"/>
      <c r="E2059" s="394"/>
      <c r="F2059" s="394"/>
      <c r="G2059" s="394"/>
      <c r="H2059" s="394"/>
      <c r="I2059" s="394"/>
      <c r="J2059" s="436"/>
    </row>
    <row r="2060" spans="1:10">
      <c r="A2060" s="79"/>
      <c r="B2060" s="42" t="s">
        <v>44</v>
      </c>
      <c r="C2060" s="39"/>
      <c r="D2060" s="39"/>
      <c r="E2060" s="39"/>
      <c r="F2060" s="39"/>
      <c r="G2060" s="39"/>
      <c r="H2060" s="39"/>
      <c r="I2060" s="39"/>
      <c r="J2060" s="40"/>
    </row>
    <row r="2061" spans="1:10" ht="27.75" customHeight="1">
      <c r="A2061" s="79"/>
      <c r="B2061" s="437" t="str">
        <f>Sheet2!D392</f>
        <v/>
      </c>
      <c r="C2061" s="438"/>
      <c r="D2061" s="438"/>
      <c r="E2061" s="438"/>
      <c r="F2061" s="438"/>
      <c r="G2061" s="438"/>
      <c r="H2061" s="438"/>
      <c r="I2061" s="438"/>
      <c r="J2061" s="439"/>
    </row>
    <row r="2062" spans="1:10">
      <c r="A2062" s="79"/>
      <c r="B2062" s="27"/>
      <c r="C2062" s="27"/>
      <c r="D2062" s="27"/>
      <c r="E2062" s="27"/>
      <c r="F2062" s="27"/>
      <c r="G2062" s="27"/>
      <c r="H2062" s="27"/>
      <c r="I2062" s="27"/>
      <c r="J2062" s="27"/>
    </row>
    <row r="2063" spans="1:10" ht="21.75" customHeight="1">
      <c r="A2063" s="79"/>
      <c r="B2063" s="632" t="s">
        <v>234</v>
      </c>
      <c r="C2063" s="633"/>
      <c r="D2063" s="633"/>
      <c r="E2063" s="633"/>
      <c r="F2063" s="633"/>
      <c r="G2063" s="633"/>
      <c r="H2063" s="633"/>
      <c r="I2063" s="633"/>
      <c r="J2063" s="550" t="str">
        <f>E1959</f>
        <v/>
      </c>
    </row>
    <row r="2064" spans="1:10">
      <c r="A2064" s="79"/>
      <c r="B2064" s="38"/>
      <c r="C2064" s="39"/>
      <c r="D2064" s="39"/>
      <c r="E2064" s="39"/>
      <c r="F2064" s="39"/>
      <c r="G2064" s="39"/>
      <c r="H2064" s="39"/>
      <c r="I2064" s="39"/>
      <c r="J2064" s="40"/>
    </row>
    <row r="2065" spans="1:10" ht="15">
      <c r="A2065" s="79"/>
      <c r="B2065" s="550" t="str">
        <f>'6. Module 1 Readiness'!X33</f>
        <v/>
      </c>
      <c r="C2065" s="41" t="s">
        <v>417</v>
      </c>
      <c r="D2065" s="39"/>
      <c r="E2065" s="39"/>
      <c r="F2065" s="39"/>
      <c r="G2065" s="39"/>
      <c r="H2065" s="39"/>
      <c r="I2065" s="39"/>
      <c r="J2065" s="40"/>
    </row>
    <row r="2066" spans="1:10">
      <c r="A2066" s="79"/>
      <c r="B2066" s="42" t="s">
        <v>43</v>
      </c>
      <c r="C2066" s="39"/>
      <c r="D2066" s="39"/>
      <c r="E2066" s="39"/>
      <c r="F2066" s="39"/>
      <c r="G2066" s="39"/>
      <c r="H2066" s="39"/>
      <c r="I2066" s="39"/>
      <c r="J2066" s="40"/>
    </row>
    <row r="2067" spans="1:10" ht="43.5" customHeight="1">
      <c r="A2067" s="79"/>
      <c r="B2067" s="435" t="str">
        <f>Sheet2!B395</f>
        <v/>
      </c>
      <c r="C2067" s="394"/>
      <c r="D2067" s="394"/>
      <c r="E2067" s="394"/>
      <c r="F2067" s="394"/>
      <c r="G2067" s="394"/>
      <c r="H2067" s="394"/>
      <c r="I2067" s="394"/>
      <c r="J2067" s="436"/>
    </row>
    <row r="2068" spans="1:10">
      <c r="A2068" s="79"/>
      <c r="B2068" s="42" t="s">
        <v>44</v>
      </c>
      <c r="C2068" s="39"/>
      <c r="D2068" s="39"/>
      <c r="E2068" s="39"/>
      <c r="F2068" s="39"/>
      <c r="G2068" s="39"/>
      <c r="H2068" s="39"/>
      <c r="I2068" s="39"/>
      <c r="J2068" s="40"/>
    </row>
    <row r="2069" spans="1:10" ht="54.75" customHeight="1">
      <c r="A2069" s="79"/>
      <c r="B2069" s="435" t="str">
        <f>Sheet2!D395</f>
        <v/>
      </c>
      <c r="C2069" s="394"/>
      <c r="D2069" s="394"/>
      <c r="E2069" s="394"/>
      <c r="F2069" s="394"/>
      <c r="G2069" s="394"/>
      <c r="H2069" s="394"/>
      <c r="I2069" s="394"/>
      <c r="J2069" s="436"/>
    </row>
    <row r="2070" spans="1:10">
      <c r="A2070" s="79"/>
      <c r="B2070" s="38"/>
      <c r="C2070" s="39"/>
      <c r="D2070" s="39"/>
      <c r="E2070" s="39"/>
      <c r="F2070" s="39"/>
      <c r="G2070" s="39"/>
      <c r="H2070" s="39"/>
      <c r="I2070" s="39"/>
      <c r="J2070" s="40"/>
    </row>
    <row r="2071" spans="1:10" ht="15">
      <c r="A2071" s="79"/>
      <c r="B2071" s="550" t="str">
        <f>'6. Module 1 Readiness'!X34</f>
        <v/>
      </c>
      <c r="C2071" s="41" t="s">
        <v>181</v>
      </c>
      <c r="D2071" s="39"/>
      <c r="E2071" s="39"/>
      <c r="F2071" s="39"/>
      <c r="G2071" s="39"/>
      <c r="H2071" s="39"/>
      <c r="I2071" s="39"/>
      <c r="J2071" s="40"/>
    </row>
    <row r="2072" spans="1:10">
      <c r="A2072" s="79"/>
      <c r="B2072" s="42" t="s">
        <v>43</v>
      </c>
      <c r="C2072" s="39"/>
      <c r="D2072" s="39"/>
      <c r="E2072" s="39"/>
      <c r="F2072" s="39"/>
      <c r="G2072" s="39"/>
      <c r="H2072" s="39"/>
      <c r="I2072" s="39"/>
      <c r="J2072" s="40"/>
    </row>
    <row r="2073" spans="1:10" ht="52.5" customHeight="1">
      <c r="A2073" s="79"/>
      <c r="B2073" s="435" t="str">
        <f>Sheet2!B396</f>
        <v/>
      </c>
      <c r="C2073" s="394"/>
      <c r="D2073" s="394"/>
      <c r="E2073" s="394"/>
      <c r="F2073" s="394"/>
      <c r="G2073" s="394"/>
      <c r="H2073" s="394"/>
      <c r="I2073" s="394"/>
      <c r="J2073" s="436"/>
    </row>
    <row r="2074" spans="1:10">
      <c r="A2074" s="79"/>
      <c r="B2074" s="42" t="s">
        <v>44</v>
      </c>
      <c r="C2074" s="39"/>
      <c r="D2074" s="39"/>
      <c r="E2074" s="39"/>
      <c r="F2074" s="39"/>
      <c r="G2074" s="39"/>
      <c r="H2074" s="39"/>
      <c r="I2074" s="39"/>
      <c r="J2074" s="40"/>
    </row>
    <row r="2075" spans="1:10" ht="57.75" customHeight="1">
      <c r="A2075" s="79"/>
      <c r="B2075" s="435" t="str">
        <f>Sheet2!D396</f>
        <v/>
      </c>
      <c r="C2075" s="394"/>
      <c r="D2075" s="394"/>
      <c r="E2075" s="394"/>
      <c r="F2075" s="394"/>
      <c r="G2075" s="394"/>
      <c r="H2075" s="394"/>
      <c r="I2075" s="394"/>
      <c r="J2075" s="436"/>
    </row>
    <row r="2076" spans="1:10">
      <c r="A2076" s="79"/>
      <c r="B2076" s="38"/>
      <c r="C2076" s="39"/>
      <c r="D2076" s="39"/>
      <c r="E2076" s="39"/>
      <c r="F2076" s="39"/>
      <c r="G2076" s="39"/>
      <c r="H2076" s="39"/>
      <c r="I2076" s="39"/>
      <c r="J2076" s="40"/>
    </row>
    <row r="2077" spans="1:10" ht="15">
      <c r="A2077" s="79"/>
      <c r="B2077" s="550" t="str">
        <f>'6. Module 1 Readiness'!X35</f>
        <v/>
      </c>
      <c r="C2077" s="41" t="s">
        <v>418</v>
      </c>
      <c r="D2077" s="39"/>
      <c r="E2077" s="39"/>
      <c r="F2077" s="39"/>
      <c r="G2077" s="39"/>
      <c r="H2077" s="39"/>
      <c r="I2077" s="39"/>
      <c r="J2077" s="40"/>
    </row>
    <row r="2078" spans="1:10">
      <c r="A2078" s="79"/>
      <c r="B2078" s="42" t="s">
        <v>43</v>
      </c>
      <c r="C2078" s="39"/>
      <c r="D2078" s="39"/>
      <c r="E2078" s="39"/>
      <c r="F2078" s="39"/>
      <c r="G2078" s="39"/>
      <c r="H2078" s="39"/>
      <c r="I2078" s="39"/>
      <c r="J2078" s="40"/>
    </row>
    <row r="2079" spans="1:10" ht="32.25" customHeight="1">
      <c r="A2079" s="79"/>
      <c r="B2079" s="435" t="str">
        <f>Sheet2!B397</f>
        <v/>
      </c>
      <c r="C2079" s="394"/>
      <c r="D2079" s="394"/>
      <c r="E2079" s="394"/>
      <c r="F2079" s="394"/>
      <c r="G2079" s="394"/>
      <c r="H2079" s="394"/>
      <c r="I2079" s="394"/>
      <c r="J2079" s="436"/>
    </row>
    <row r="2080" spans="1:10">
      <c r="A2080" s="79"/>
      <c r="B2080" s="42" t="s">
        <v>44</v>
      </c>
      <c r="C2080" s="39"/>
      <c r="D2080" s="39"/>
      <c r="E2080" s="39"/>
      <c r="F2080" s="39"/>
      <c r="G2080" s="39"/>
      <c r="H2080" s="39"/>
      <c r="I2080" s="39"/>
      <c r="J2080" s="40"/>
    </row>
    <row r="2081" spans="1:10" ht="57" customHeight="1">
      <c r="A2081" s="79"/>
      <c r="B2081" s="435" t="str">
        <f>Sheet2!D397</f>
        <v/>
      </c>
      <c r="C2081" s="394"/>
      <c r="D2081" s="394"/>
      <c r="E2081" s="394"/>
      <c r="F2081" s="394"/>
      <c r="G2081" s="394"/>
      <c r="H2081" s="394"/>
      <c r="I2081" s="394"/>
      <c r="J2081" s="436"/>
    </row>
    <row r="2082" spans="1:10">
      <c r="A2082" s="79"/>
      <c r="B2082" s="38"/>
      <c r="C2082" s="39"/>
      <c r="D2082" s="39"/>
      <c r="E2082" s="39"/>
      <c r="F2082" s="39"/>
      <c r="G2082" s="39"/>
      <c r="H2082" s="39"/>
      <c r="I2082" s="39"/>
      <c r="J2082" s="40"/>
    </row>
    <row r="2083" spans="1:10" ht="15">
      <c r="A2083" s="79"/>
      <c r="B2083" s="550" t="str">
        <f>'6. Module 1 Readiness'!X36</f>
        <v/>
      </c>
      <c r="C2083" s="41" t="s">
        <v>419</v>
      </c>
      <c r="D2083" s="39"/>
      <c r="E2083" s="39"/>
      <c r="F2083" s="39"/>
      <c r="G2083" s="39"/>
      <c r="H2083" s="39"/>
      <c r="I2083" s="39"/>
      <c r="J2083" s="40"/>
    </row>
    <row r="2084" spans="1:10">
      <c r="A2084" s="79"/>
      <c r="B2084" s="42" t="s">
        <v>43</v>
      </c>
      <c r="C2084" s="39"/>
      <c r="D2084" s="39"/>
      <c r="E2084" s="39"/>
      <c r="F2084" s="39"/>
      <c r="G2084" s="39"/>
      <c r="H2084" s="39"/>
      <c r="I2084" s="39"/>
      <c r="J2084" s="40"/>
    </row>
    <row r="2085" spans="1:10" ht="33" customHeight="1">
      <c r="A2085" s="79"/>
      <c r="B2085" s="435" t="str">
        <f>Sheet2!B398</f>
        <v/>
      </c>
      <c r="C2085" s="394"/>
      <c r="D2085" s="394"/>
      <c r="E2085" s="394"/>
      <c r="F2085" s="394"/>
      <c r="G2085" s="394"/>
      <c r="H2085" s="394"/>
      <c r="I2085" s="394"/>
      <c r="J2085" s="436"/>
    </row>
    <row r="2086" spans="1:10">
      <c r="A2086" s="79"/>
      <c r="B2086" s="42" t="s">
        <v>44</v>
      </c>
      <c r="C2086" s="39"/>
      <c r="D2086" s="39"/>
      <c r="E2086" s="39"/>
      <c r="F2086" s="39"/>
      <c r="G2086" s="39"/>
      <c r="H2086" s="39"/>
      <c r="I2086" s="39"/>
      <c r="J2086" s="40"/>
    </row>
    <row r="2087" spans="1:10" ht="30" customHeight="1">
      <c r="A2087" s="79"/>
      <c r="B2087" s="437" t="str">
        <f>Sheet2!D398</f>
        <v/>
      </c>
      <c r="C2087" s="438"/>
      <c r="D2087" s="438"/>
      <c r="E2087" s="438"/>
      <c r="F2087" s="438"/>
      <c r="G2087" s="438"/>
      <c r="H2087" s="438"/>
      <c r="I2087" s="438"/>
      <c r="J2087" s="439"/>
    </row>
    <row r="2088" spans="1:10">
      <c r="A2088" s="79"/>
      <c r="B2088" s="27"/>
      <c r="C2088" s="27"/>
      <c r="D2088" s="27"/>
      <c r="E2088" s="27"/>
      <c r="F2088" s="27"/>
      <c r="G2088" s="27"/>
      <c r="H2088" s="27"/>
      <c r="I2088" s="27"/>
      <c r="J2088" s="27"/>
    </row>
    <row r="2089" spans="1:10" ht="21.75" customHeight="1">
      <c r="A2089" s="79"/>
      <c r="B2089" s="634" t="s">
        <v>27</v>
      </c>
      <c r="C2089" s="633"/>
      <c r="D2089" s="633"/>
      <c r="E2089" s="633"/>
      <c r="F2089" s="633"/>
      <c r="G2089" s="633"/>
      <c r="H2089" s="633"/>
      <c r="I2089" s="633"/>
      <c r="J2089" s="550" t="str">
        <f>E1961</f>
        <v/>
      </c>
    </row>
    <row r="2090" spans="1:10">
      <c r="A2090" s="79"/>
      <c r="B2090" s="38"/>
      <c r="C2090" s="39"/>
      <c r="D2090" s="39"/>
      <c r="E2090" s="39"/>
      <c r="F2090" s="39"/>
      <c r="G2090" s="39"/>
      <c r="H2090" s="39"/>
      <c r="I2090" s="39"/>
      <c r="J2090" s="40"/>
    </row>
    <row r="2091" spans="1:10" ht="15">
      <c r="A2091" s="79"/>
      <c r="B2091" s="550" t="str">
        <f>'6. Module 1 Readiness'!X39</f>
        <v/>
      </c>
      <c r="C2091" s="41" t="s">
        <v>420</v>
      </c>
      <c r="D2091" s="39"/>
      <c r="E2091" s="39"/>
      <c r="F2091" s="39"/>
      <c r="G2091" s="39"/>
      <c r="H2091" s="39"/>
      <c r="I2091" s="39"/>
      <c r="J2091" s="40"/>
    </row>
    <row r="2092" spans="1:10">
      <c r="A2092" s="79"/>
      <c r="B2092" s="42" t="s">
        <v>43</v>
      </c>
      <c r="C2092" s="39"/>
      <c r="D2092" s="39"/>
      <c r="E2092" s="39"/>
      <c r="F2092" s="39"/>
      <c r="G2092" s="39"/>
      <c r="H2092" s="39"/>
      <c r="I2092" s="39"/>
      <c r="J2092" s="40"/>
    </row>
    <row r="2093" spans="1:10" ht="32.25" customHeight="1">
      <c r="A2093" s="79"/>
      <c r="B2093" s="435" t="str">
        <f>Sheet2!B401</f>
        <v/>
      </c>
      <c r="C2093" s="394"/>
      <c r="D2093" s="394"/>
      <c r="E2093" s="394"/>
      <c r="F2093" s="394"/>
      <c r="G2093" s="394"/>
      <c r="H2093" s="394"/>
      <c r="I2093" s="394"/>
      <c r="J2093" s="436"/>
    </row>
    <row r="2094" spans="1:10">
      <c r="A2094" s="79"/>
      <c r="B2094" s="42" t="s">
        <v>44</v>
      </c>
      <c r="C2094" s="39"/>
      <c r="D2094" s="39"/>
      <c r="E2094" s="39"/>
      <c r="F2094" s="39"/>
      <c r="G2094" s="39"/>
      <c r="H2094" s="39"/>
      <c r="I2094" s="39"/>
      <c r="J2094" s="40"/>
    </row>
    <row r="2095" spans="1:10" ht="56.25" customHeight="1">
      <c r="A2095" s="79"/>
      <c r="B2095" s="435" t="str">
        <f>Sheet2!D401</f>
        <v/>
      </c>
      <c r="C2095" s="394"/>
      <c r="D2095" s="394"/>
      <c r="E2095" s="394"/>
      <c r="F2095" s="394"/>
      <c r="G2095" s="394"/>
      <c r="H2095" s="394"/>
      <c r="I2095" s="394"/>
      <c r="J2095" s="436"/>
    </row>
    <row r="2096" spans="1:10">
      <c r="A2096" s="79"/>
      <c r="B2096" s="38"/>
      <c r="C2096" s="39"/>
      <c r="D2096" s="39"/>
      <c r="E2096" s="39"/>
      <c r="F2096" s="39"/>
      <c r="G2096" s="39"/>
      <c r="H2096" s="39"/>
      <c r="I2096" s="39"/>
      <c r="J2096" s="40"/>
    </row>
    <row r="2097" spans="1:10" ht="15">
      <c r="A2097" s="79"/>
      <c r="B2097" s="550" t="str">
        <f>'6. Module 1 Readiness'!X40</f>
        <v/>
      </c>
      <c r="C2097" s="41" t="s">
        <v>421</v>
      </c>
      <c r="D2097" s="39"/>
      <c r="E2097" s="39"/>
      <c r="F2097" s="39"/>
      <c r="G2097" s="39"/>
      <c r="H2097" s="39"/>
      <c r="I2097" s="39"/>
      <c r="J2097" s="40"/>
    </row>
    <row r="2098" spans="1:10">
      <c r="A2098" s="79"/>
      <c r="B2098" s="42" t="s">
        <v>43</v>
      </c>
      <c r="C2098" s="39"/>
      <c r="D2098" s="39"/>
      <c r="E2098" s="39"/>
      <c r="F2098" s="39"/>
      <c r="G2098" s="39"/>
      <c r="H2098" s="39"/>
      <c r="I2098" s="39"/>
      <c r="J2098" s="40"/>
    </row>
    <row r="2099" spans="1:10" ht="42" customHeight="1">
      <c r="A2099" s="79"/>
      <c r="B2099" s="435" t="str">
        <f>Sheet2!B402</f>
        <v/>
      </c>
      <c r="C2099" s="394"/>
      <c r="D2099" s="394"/>
      <c r="E2099" s="394"/>
      <c r="F2099" s="394"/>
      <c r="G2099" s="394"/>
      <c r="H2099" s="394"/>
      <c r="I2099" s="394"/>
      <c r="J2099" s="436"/>
    </row>
    <row r="2100" spans="1:10">
      <c r="A2100" s="79"/>
      <c r="B2100" s="42" t="s">
        <v>44</v>
      </c>
      <c r="C2100" s="39"/>
      <c r="D2100" s="39"/>
      <c r="E2100" s="39"/>
      <c r="F2100" s="39"/>
      <c r="G2100" s="39"/>
      <c r="H2100" s="39"/>
      <c r="I2100" s="39"/>
      <c r="J2100" s="40"/>
    </row>
    <row r="2101" spans="1:10" ht="60.75" customHeight="1">
      <c r="A2101" s="79"/>
      <c r="B2101" s="435" t="str">
        <f>Sheet2!D402</f>
        <v/>
      </c>
      <c r="C2101" s="394"/>
      <c r="D2101" s="394"/>
      <c r="E2101" s="394"/>
      <c r="F2101" s="394"/>
      <c r="G2101" s="394"/>
      <c r="H2101" s="394"/>
      <c r="I2101" s="394"/>
      <c r="J2101" s="436"/>
    </row>
    <row r="2102" spans="1:10">
      <c r="A2102" s="79"/>
      <c r="B2102" s="38"/>
      <c r="C2102" s="39"/>
      <c r="D2102" s="39"/>
      <c r="E2102" s="39"/>
      <c r="F2102" s="39"/>
      <c r="G2102" s="39"/>
      <c r="H2102" s="39"/>
      <c r="I2102" s="39"/>
      <c r="J2102" s="40"/>
    </row>
    <row r="2103" spans="1:10" ht="15">
      <c r="A2103" s="79"/>
      <c r="B2103" s="550" t="str">
        <f>'6. Module 1 Readiness'!X41</f>
        <v/>
      </c>
      <c r="C2103" s="41" t="s">
        <v>422</v>
      </c>
      <c r="D2103" s="39"/>
      <c r="E2103" s="39"/>
      <c r="F2103" s="39"/>
      <c r="G2103" s="39"/>
      <c r="H2103" s="39"/>
      <c r="I2103" s="39"/>
      <c r="J2103" s="40"/>
    </row>
    <row r="2104" spans="1:10">
      <c r="A2104" s="79"/>
      <c r="B2104" s="42" t="s">
        <v>43</v>
      </c>
      <c r="C2104" s="39"/>
      <c r="D2104" s="39"/>
      <c r="E2104" s="39"/>
      <c r="F2104" s="39"/>
      <c r="G2104" s="39"/>
      <c r="H2104" s="39"/>
      <c r="I2104" s="39"/>
      <c r="J2104" s="40"/>
    </row>
    <row r="2105" spans="1:10" ht="30" customHeight="1">
      <c r="A2105" s="79"/>
      <c r="B2105" s="435" t="str">
        <f>Sheet2!B403</f>
        <v/>
      </c>
      <c r="C2105" s="394"/>
      <c r="D2105" s="394"/>
      <c r="E2105" s="394"/>
      <c r="F2105" s="394"/>
      <c r="G2105" s="394"/>
      <c r="H2105" s="394"/>
      <c r="I2105" s="394"/>
      <c r="J2105" s="436"/>
    </row>
    <row r="2106" spans="1:10">
      <c r="A2106" s="79"/>
      <c r="B2106" s="42" t="s">
        <v>44</v>
      </c>
      <c r="C2106" s="39"/>
      <c r="D2106" s="39"/>
      <c r="E2106" s="39"/>
      <c r="F2106" s="39"/>
      <c r="G2106" s="39"/>
      <c r="H2106" s="39"/>
      <c r="I2106" s="39"/>
      <c r="J2106" s="40"/>
    </row>
    <row r="2107" spans="1:10" ht="21" customHeight="1">
      <c r="A2107" s="79"/>
      <c r="B2107" s="435" t="str">
        <f>Sheet2!D403</f>
        <v/>
      </c>
      <c r="C2107" s="394"/>
      <c r="D2107" s="394"/>
      <c r="E2107" s="394"/>
      <c r="F2107" s="394"/>
      <c r="G2107" s="394"/>
      <c r="H2107" s="394"/>
      <c r="I2107" s="394"/>
      <c r="J2107" s="436"/>
    </row>
    <row r="2108" spans="1:10">
      <c r="A2108" s="79"/>
      <c r="B2108" s="38"/>
      <c r="C2108" s="39"/>
      <c r="D2108" s="39"/>
      <c r="E2108" s="39"/>
      <c r="F2108" s="39"/>
      <c r="G2108" s="39"/>
      <c r="H2108" s="39"/>
      <c r="I2108" s="39"/>
      <c r="J2108" s="40"/>
    </row>
    <row r="2109" spans="1:10" ht="15">
      <c r="A2109" s="79"/>
      <c r="B2109" s="550" t="str">
        <f>'6. Module 1 Readiness'!X42</f>
        <v/>
      </c>
      <c r="C2109" s="41" t="s">
        <v>423</v>
      </c>
      <c r="D2109" s="39"/>
      <c r="E2109" s="39"/>
      <c r="F2109" s="39"/>
      <c r="G2109" s="39"/>
      <c r="H2109" s="39"/>
      <c r="I2109" s="39"/>
      <c r="J2109" s="40"/>
    </row>
    <row r="2110" spans="1:10">
      <c r="A2110" s="79"/>
      <c r="B2110" s="42" t="s">
        <v>43</v>
      </c>
      <c r="C2110" s="39"/>
      <c r="D2110" s="39"/>
      <c r="E2110" s="39"/>
      <c r="F2110" s="39"/>
      <c r="G2110" s="39"/>
      <c r="H2110" s="39"/>
      <c r="I2110" s="39"/>
      <c r="J2110" s="40"/>
    </row>
    <row r="2111" spans="1:10" ht="30.75" customHeight="1">
      <c r="A2111" s="79"/>
      <c r="B2111" s="435" t="str">
        <f>Sheet2!B404</f>
        <v/>
      </c>
      <c r="C2111" s="394"/>
      <c r="D2111" s="394"/>
      <c r="E2111" s="394"/>
      <c r="F2111" s="394"/>
      <c r="G2111" s="394"/>
      <c r="H2111" s="394"/>
      <c r="I2111" s="394"/>
      <c r="J2111" s="436"/>
    </row>
    <row r="2112" spans="1:10">
      <c r="A2112" s="79"/>
      <c r="B2112" s="42" t="s">
        <v>44</v>
      </c>
      <c r="C2112" s="39"/>
      <c r="D2112" s="39"/>
      <c r="E2112" s="39"/>
      <c r="F2112" s="39"/>
      <c r="G2112" s="39"/>
      <c r="H2112" s="39"/>
      <c r="I2112" s="39"/>
      <c r="J2112" s="40"/>
    </row>
    <row r="2113" spans="1:10" ht="99.75" customHeight="1">
      <c r="A2113" s="79"/>
      <c r="B2113" s="435" t="str">
        <f>Sheet2!D404</f>
        <v/>
      </c>
      <c r="C2113" s="394"/>
      <c r="D2113" s="394"/>
      <c r="E2113" s="394"/>
      <c r="F2113" s="394"/>
      <c r="G2113" s="394"/>
      <c r="H2113" s="394"/>
      <c r="I2113" s="394"/>
      <c r="J2113" s="436"/>
    </row>
    <row r="2114" spans="1:10">
      <c r="A2114" s="79"/>
      <c r="B2114" s="38"/>
      <c r="C2114" s="39"/>
      <c r="D2114" s="39"/>
      <c r="E2114" s="39"/>
      <c r="F2114" s="39"/>
      <c r="G2114" s="39"/>
      <c r="H2114" s="39"/>
      <c r="I2114" s="39"/>
      <c r="J2114" s="40"/>
    </row>
    <row r="2115" spans="1:10" ht="15">
      <c r="A2115" s="79"/>
      <c r="B2115" s="550" t="str">
        <f>'6. Module 1 Readiness'!X43</f>
        <v/>
      </c>
      <c r="C2115" s="41" t="s">
        <v>424</v>
      </c>
      <c r="D2115" s="39"/>
      <c r="E2115" s="39"/>
      <c r="F2115" s="39"/>
      <c r="G2115" s="39"/>
      <c r="H2115" s="39"/>
      <c r="I2115" s="39"/>
      <c r="J2115" s="40"/>
    </row>
    <row r="2116" spans="1:10">
      <c r="A2116" s="79"/>
      <c r="B2116" s="42" t="s">
        <v>43</v>
      </c>
      <c r="C2116" s="39"/>
      <c r="D2116" s="39"/>
      <c r="E2116" s="39"/>
      <c r="F2116" s="39"/>
      <c r="G2116" s="39"/>
      <c r="H2116" s="39"/>
      <c r="I2116" s="39"/>
      <c r="J2116" s="40"/>
    </row>
    <row r="2117" spans="1:10" ht="33" customHeight="1">
      <c r="A2117" s="79"/>
      <c r="B2117" s="435" t="str">
        <f>Sheet2!B405</f>
        <v/>
      </c>
      <c r="C2117" s="394"/>
      <c r="D2117" s="394"/>
      <c r="E2117" s="394"/>
      <c r="F2117" s="394"/>
      <c r="G2117" s="394"/>
      <c r="H2117" s="394"/>
      <c r="I2117" s="394"/>
      <c r="J2117" s="436"/>
    </row>
    <row r="2118" spans="1:10">
      <c r="A2118" s="79"/>
      <c r="B2118" s="42" t="s">
        <v>44</v>
      </c>
      <c r="C2118" s="39"/>
      <c r="D2118" s="39"/>
      <c r="E2118" s="39"/>
      <c r="F2118" s="39"/>
      <c r="G2118" s="39"/>
      <c r="H2118" s="39"/>
      <c r="I2118" s="39"/>
      <c r="J2118" s="40"/>
    </row>
    <row r="2119" spans="1:10" ht="98.25" customHeight="1">
      <c r="A2119" s="79"/>
      <c r="B2119" s="437" t="str">
        <f>Sheet2!D405</f>
        <v/>
      </c>
      <c r="C2119" s="438"/>
      <c r="D2119" s="438"/>
      <c r="E2119" s="438"/>
      <c r="F2119" s="438"/>
      <c r="G2119" s="438"/>
      <c r="H2119" s="438"/>
      <c r="I2119" s="438"/>
      <c r="J2119" s="439"/>
    </row>
    <row r="2120" spans="1:10">
      <c r="A2120" s="79"/>
      <c r="B2120" s="27"/>
      <c r="C2120" s="27"/>
      <c r="D2120" s="27"/>
      <c r="E2120" s="27"/>
      <c r="F2120" s="27"/>
      <c r="G2120" s="27"/>
      <c r="H2120" s="27"/>
      <c r="I2120" s="27"/>
      <c r="J2120" s="27"/>
    </row>
    <row r="2121" spans="1:10" ht="21.75" customHeight="1">
      <c r="A2121" s="79"/>
      <c r="B2121" s="634" t="s">
        <v>235</v>
      </c>
      <c r="C2121" s="633"/>
      <c r="D2121" s="633"/>
      <c r="E2121" s="633"/>
      <c r="F2121" s="633"/>
      <c r="G2121" s="633"/>
      <c r="H2121" s="633"/>
      <c r="I2121" s="633"/>
      <c r="J2121" s="550" t="str">
        <f>E1963</f>
        <v/>
      </c>
    </row>
    <row r="2122" spans="1:10">
      <c r="A2122" s="79"/>
      <c r="B2122" s="38"/>
      <c r="C2122" s="39"/>
      <c r="D2122" s="39"/>
      <c r="E2122" s="39"/>
      <c r="F2122" s="39"/>
      <c r="G2122" s="39"/>
      <c r="H2122" s="39"/>
      <c r="I2122" s="39"/>
      <c r="J2122" s="40"/>
    </row>
    <row r="2123" spans="1:10" ht="15">
      <c r="A2123" s="79"/>
      <c r="B2123" s="550" t="str">
        <f>'6. Module 1 Readiness'!X46</f>
        <v/>
      </c>
      <c r="C2123" s="41" t="s">
        <v>425</v>
      </c>
      <c r="D2123" s="39"/>
      <c r="E2123" s="39"/>
      <c r="F2123" s="39"/>
      <c r="G2123" s="39"/>
      <c r="H2123" s="39"/>
      <c r="I2123" s="39"/>
      <c r="J2123" s="40"/>
    </row>
    <row r="2124" spans="1:10">
      <c r="A2124" s="79"/>
      <c r="B2124" s="42" t="s">
        <v>43</v>
      </c>
      <c r="C2124" s="39"/>
      <c r="D2124" s="39"/>
      <c r="E2124" s="39"/>
      <c r="F2124" s="39"/>
      <c r="G2124" s="39"/>
      <c r="H2124" s="39"/>
      <c r="I2124" s="39"/>
      <c r="J2124" s="40"/>
    </row>
    <row r="2125" spans="1:10" ht="19.5" customHeight="1">
      <c r="A2125" s="79"/>
      <c r="B2125" s="38" t="str">
        <f>Sheet2!B408</f>
        <v/>
      </c>
      <c r="C2125" s="39"/>
      <c r="D2125" s="39"/>
      <c r="E2125" s="39"/>
      <c r="F2125" s="39"/>
      <c r="G2125" s="39"/>
      <c r="H2125" s="39"/>
      <c r="I2125" s="39"/>
      <c r="J2125" s="40"/>
    </row>
    <row r="2126" spans="1:10">
      <c r="A2126" s="79"/>
      <c r="B2126" s="42" t="s">
        <v>44</v>
      </c>
      <c r="C2126" s="39"/>
      <c r="D2126" s="39"/>
      <c r="E2126" s="39"/>
      <c r="F2126" s="39"/>
      <c r="G2126" s="39"/>
      <c r="H2126" s="39"/>
      <c r="I2126" s="39"/>
      <c r="J2126" s="40"/>
    </row>
    <row r="2127" spans="1:10" ht="62.25" customHeight="1">
      <c r="A2127" s="79"/>
      <c r="B2127" s="435" t="str">
        <f>Sheet2!D408</f>
        <v/>
      </c>
      <c r="C2127" s="394"/>
      <c r="D2127" s="394"/>
      <c r="E2127" s="394"/>
      <c r="F2127" s="394"/>
      <c r="G2127" s="394"/>
      <c r="H2127" s="394"/>
      <c r="I2127" s="394"/>
      <c r="J2127" s="436"/>
    </row>
    <row r="2128" spans="1:10">
      <c r="A2128" s="79"/>
      <c r="B2128" s="38"/>
      <c r="C2128" s="39"/>
      <c r="D2128" s="39"/>
      <c r="E2128" s="39"/>
      <c r="F2128" s="39"/>
      <c r="G2128" s="39"/>
      <c r="H2128" s="39"/>
      <c r="I2128" s="39"/>
      <c r="J2128" s="40"/>
    </row>
    <row r="2129" spans="1:10" ht="15">
      <c r="A2129" s="79"/>
      <c r="B2129" s="550" t="str">
        <f>'6. Module 1 Readiness'!X47</f>
        <v/>
      </c>
      <c r="C2129" s="41" t="s">
        <v>426</v>
      </c>
      <c r="D2129" s="39"/>
      <c r="E2129" s="39"/>
      <c r="F2129" s="39"/>
      <c r="G2129" s="39"/>
      <c r="H2129" s="39"/>
      <c r="I2129" s="39"/>
      <c r="J2129" s="40"/>
    </row>
    <row r="2130" spans="1:10">
      <c r="A2130" s="79"/>
      <c r="B2130" s="42" t="s">
        <v>43</v>
      </c>
      <c r="C2130" s="39"/>
      <c r="D2130" s="39"/>
      <c r="E2130" s="39"/>
      <c r="F2130" s="39"/>
      <c r="G2130" s="39"/>
      <c r="H2130" s="39"/>
      <c r="I2130" s="39"/>
      <c r="J2130" s="40"/>
    </row>
    <row r="2131" spans="1:10" ht="29.25" customHeight="1">
      <c r="A2131" s="79"/>
      <c r="B2131" s="435" t="str">
        <f>Sheet2!B409</f>
        <v/>
      </c>
      <c r="C2131" s="394"/>
      <c r="D2131" s="394"/>
      <c r="E2131" s="394"/>
      <c r="F2131" s="394"/>
      <c r="G2131" s="394"/>
      <c r="H2131" s="394"/>
      <c r="I2131" s="394"/>
      <c r="J2131" s="436"/>
    </row>
    <row r="2132" spans="1:10">
      <c r="A2132" s="79"/>
      <c r="B2132" s="42" t="s">
        <v>44</v>
      </c>
      <c r="C2132" s="39"/>
      <c r="D2132" s="39"/>
      <c r="E2132" s="39"/>
      <c r="F2132" s="39"/>
      <c r="G2132" s="39"/>
      <c r="H2132" s="39"/>
      <c r="I2132" s="39"/>
      <c r="J2132" s="40"/>
    </row>
    <row r="2133" spans="1:10" ht="47.25" customHeight="1">
      <c r="A2133" s="79"/>
      <c r="B2133" s="435" t="str">
        <f>Sheet2!D409</f>
        <v/>
      </c>
      <c r="C2133" s="394"/>
      <c r="D2133" s="394"/>
      <c r="E2133" s="394"/>
      <c r="F2133" s="394"/>
      <c r="G2133" s="394"/>
      <c r="H2133" s="394"/>
      <c r="I2133" s="394"/>
      <c r="J2133" s="436"/>
    </row>
    <row r="2134" spans="1:10">
      <c r="A2134" s="79"/>
      <c r="B2134" s="38"/>
      <c r="C2134" s="39"/>
      <c r="D2134" s="39"/>
      <c r="E2134" s="39"/>
      <c r="F2134" s="39"/>
      <c r="G2134" s="39"/>
      <c r="H2134" s="39"/>
      <c r="I2134" s="39"/>
      <c r="J2134" s="40"/>
    </row>
    <row r="2135" spans="1:10" ht="15">
      <c r="A2135" s="79"/>
      <c r="B2135" s="550" t="str">
        <f>'6. Module 1 Readiness'!X48</f>
        <v/>
      </c>
      <c r="C2135" s="41" t="s">
        <v>427</v>
      </c>
      <c r="D2135" s="39"/>
      <c r="E2135" s="39"/>
      <c r="F2135" s="39"/>
      <c r="G2135" s="39"/>
      <c r="H2135" s="39"/>
      <c r="I2135" s="39"/>
      <c r="J2135" s="40"/>
    </row>
    <row r="2136" spans="1:10">
      <c r="A2136" s="79"/>
      <c r="B2136" s="42" t="s">
        <v>43</v>
      </c>
      <c r="C2136" s="39"/>
      <c r="D2136" s="39"/>
      <c r="E2136" s="39"/>
      <c r="F2136" s="39"/>
      <c r="G2136" s="39"/>
      <c r="H2136" s="39"/>
      <c r="I2136" s="39"/>
      <c r="J2136" s="40"/>
    </row>
    <row r="2137" spans="1:10" ht="30.75" customHeight="1">
      <c r="A2137" s="79"/>
      <c r="B2137" s="435" t="str">
        <f>Sheet2!B410</f>
        <v/>
      </c>
      <c r="C2137" s="394"/>
      <c r="D2137" s="394"/>
      <c r="E2137" s="394"/>
      <c r="F2137" s="394"/>
      <c r="G2137" s="394"/>
      <c r="H2137" s="394"/>
      <c r="I2137" s="394"/>
      <c r="J2137" s="436"/>
    </row>
    <row r="2138" spans="1:10">
      <c r="A2138" s="79"/>
      <c r="B2138" s="42" t="s">
        <v>44</v>
      </c>
      <c r="C2138" s="39"/>
      <c r="D2138" s="39"/>
      <c r="E2138" s="39"/>
      <c r="F2138" s="39"/>
      <c r="G2138" s="39"/>
      <c r="H2138" s="39"/>
      <c r="I2138" s="39"/>
      <c r="J2138" s="40"/>
    </row>
    <row r="2139" spans="1:10" ht="40.5" customHeight="1">
      <c r="A2139" s="79"/>
      <c r="B2139" s="435" t="str">
        <f>Sheet2!D410</f>
        <v/>
      </c>
      <c r="C2139" s="394"/>
      <c r="D2139" s="394"/>
      <c r="E2139" s="394"/>
      <c r="F2139" s="394"/>
      <c r="G2139" s="394"/>
      <c r="H2139" s="394"/>
      <c r="I2139" s="394"/>
      <c r="J2139" s="436"/>
    </row>
    <row r="2140" spans="1:10">
      <c r="A2140" s="79"/>
      <c r="B2140" s="38"/>
      <c r="C2140" s="39"/>
      <c r="D2140" s="39"/>
      <c r="E2140" s="39"/>
      <c r="F2140" s="39"/>
      <c r="G2140" s="39"/>
      <c r="H2140" s="39"/>
      <c r="I2140" s="39"/>
      <c r="J2140" s="40"/>
    </row>
    <row r="2141" spans="1:10" ht="15">
      <c r="A2141" s="79"/>
      <c r="B2141" s="550" t="str">
        <f>'6. Module 1 Readiness'!X49</f>
        <v/>
      </c>
      <c r="C2141" s="41" t="s">
        <v>428</v>
      </c>
      <c r="D2141" s="39"/>
      <c r="E2141" s="39"/>
      <c r="F2141" s="39"/>
      <c r="G2141" s="39"/>
      <c r="H2141" s="39"/>
      <c r="I2141" s="39"/>
      <c r="J2141" s="40"/>
    </row>
    <row r="2142" spans="1:10">
      <c r="A2142" s="79"/>
      <c r="B2142" s="42" t="s">
        <v>43</v>
      </c>
      <c r="C2142" s="39"/>
      <c r="D2142" s="39"/>
      <c r="E2142" s="39"/>
      <c r="F2142" s="39"/>
      <c r="G2142" s="39"/>
      <c r="H2142" s="39"/>
      <c r="I2142" s="39"/>
      <c r="J2142" s="40"/>
    </row>
    <row r="2143" spans="1:10" ht="42.75" customHeight="1">
      <c r="A2143" s="79"/>
      <c r="B2143" s="435" t="str">
        <f>Sheet2!B411</f>
        <v/>
      </c>
      <c r="C2143" s="394"/>
      <c r="D2143" s="394"/>
      <c r="E2143" s="394"/>
      <c r="F2143" s="394"/>
      <c r="G2143" s="394"/>
      <c r="H2143" s="394"/>
      <c r="I2143" s="394"/>
      <c r="J2143" s="436"/>
    </row>
    <row r="2144" spans="1:10">
      <c r="A2144" s="79"/>
      <c r="B2144" s="42" t="s">
        <v>44</v>
      </c>
      <c r="C2144" s="39"/>
      <c r="D2144" s="39"/>
      <c r="E2144" s="39"/>
      <c r="F2144" s="39"/>
      <c r="G2144" s="39"/>
      <c r="H2144" s="39"/>
      <c r="I2144" s="39"/>
      <c r="J2144" s="40"/>
    </row>
    <row r="2145" spans="1:10" ht="68.25" customHeight="1">
      <c r="A2145" s="79"/>
      <c r="B2145" s="435" t="str">
        <f>Sheet2!D411</f>
        <v/>
      </c>
      <c r="C2145" s="394"/>
      <c r="D2145" s="394"/>
      <c r="E2145" s="394"/>
      <c r="F2145" s="394"/>
      <c r="G2145" s="394"/>
      <c r="H2145" s="394"/>
      <c r="I2145" s="394"/>
      <c r="J2145" s="436"/>
    </row>
    <row r="2146" spans="1:10">
      <c r="A2146" s="79"/>
      <c r="B2146" s="38"/>
      <c r="C2146" s="39"/>
      <c r="D2146" s="39"/>
      <c r="E2146" s="39"/>
      <c r="F2146" s="39"/>
      <c r="G2146" s="39"/>
      <c r="H2146" s="39"/>
      <c r="I2146" s="39"/>
      <c r="J2146" s="40"/>
    </row>
    <row r="2147" spans="1:10" ht="15">
      <c r="A2147" s="79"/>
      <c r="B2147" s="550" t="str">
        <f>'6. Module 1 Readiness'!X50</f>
        <v/>
      </c>
      <c r="C2147" s="41" t="s">
        <v>429</v>
      </c>
      <c r="D2147" s="39"/>
      <c r="E2147" s="39"/>
      <c r="F2147" s="39"/>
      <c r="G2147" s="39"/>
      <c r="H2147" s="39"/>
      <c r="I2147" s="39"/>
      <c r="J2147" s="40"/>
    </row>
    <row r="2148" spans="1:10">
      <c r="A2148" s="79"/>
      <c r="B2148" s="42" t="s">
        <v>43</v>
      </c>
      <c r="C2148" s="39"/>
      <c r="D2148" s="39"/>
      <c r="E2148" s="39"/>
      <c r="F2148" s="39"/>
      <c r="G2148" s="39"/>
      <c r="H2148" s="39"/>
      <c r="I2148" s="39"/>
      <c r="J2148" s="40"/>
    </row>
    <row r="2149" spans="1:10" ht="30.75" customHeight="1">
      <c r="A2149" s="79"/>
      <c r="B2149" s="435" t="str">
        <f>Sheet2!B412</f>
        <v/>
      </c>
      <c r="C2149" s="394"/>
      <c r="D2149" s="394"/>
      <c r="E2149" s="394"/>
      <c r="F2149" s="394"/>
      <c r="G2149" s="394"/>
      <c r="H2149" s="394"/>
      <c r="I2149" s="394"/>
      <c r="J2149" s="436"/>
    </row>
    <row r="2150" spans="1:10">
      <c r="A2150" s="79"/>
      <c r="B2150" s="42" t="s">
        <v>44</v>
      </c>
      <c r="C2150" s="39"/>
      <c r="D2150" s="39"/>
      <c r="E2150" s="39"/>
      <c r="F2150" s="39"/>
      <c r="G2150" s="39"/>
      <c r="H2150" s="39"/>
      <c r="I2150" s="39"/>
      <c r="J2150" s="40"/>
    </row>
    <row r="2151" spans="1:10" ht="48" customHeight="1">
      <c r="A2151" s="79"/>
      <c r="B2151" s="437" t="str">
        <f>Sheet2!D412</f>
        <v/>
      </c>
      <c r="C2151" s="438"/>
      <c r="D2151" s="438"/>
      <c r="E2151" s="438"/>
      <c r="F2151" s="438"/>
      <c r="G2151" s="438"/>
      <c r="H2151" s="438"/>
      <c r="I2151" s="438"/>
      <c r="J2151" s="439"/>
    </row>
    <row r="2152" spans="1:10">
      <c r="A2152" s="79"/>
      <c r="B2152" s="79"/>
      <c r="C2152" s="79"/>
      <c r="D2152" s="79"/>
      <c r="E2152" s="79"/>
      <c r="F2152" s="79"/>
      <c r="G2152" s="79"/>
      <c r="H2152" s="79"/>
      <c r="I2152" s="79"/>
      <c r="J2152" s="79"/>
    </row>
    <row r="2153" spans="1:10" s="79" customFormat="1">
      <c r="B2153" s="632" t="s">
        <v>236</v>
      </c>
      <c r="C2153" s="633"/>
      <c r="D2153" s="633"/>
      <c r="E2153" s="633"/>
      <c r="F2153" s="633"/>
      <c r="G2153" s="633"/>
      <c r="H2153" s="633"/>
      <c r="I2153" s="633"/>
      <c r="J2153" s="550" t="str">
        <f>'7. Module 1 Summary'!E1965</f>
        <v/>
      </c>
    </row>
    <row r="2154" spans="1:10" s="79" customFormat="1">
      <c r="B2154" s="54"/>
      <c r="C2154" s="35"/>
      <c r="D2154" s="35"/>
      <c r="E2154" s="55"/>
      <c r="F2154" s="39"/>
      <c r="G2154" s="39"/>
      <c r="H2154" s="39"/>
      <c r="I2154" s="39"/>
      <c r="J2154" s="40"/>
    </row>
    <row r="2155" spans="1:10" s="79" customFormat="1" ht="15">
      <c r="B2155" s="550" t="str">
        <f>'6. Module 1 Readiness'!X53</f>
        <v/>
      </c>
      <c r="C2155" s="41" t="s">
        <v>430</v>
      </c>
      <c r="D2155" s="39"/>
      <c r="E2155" s="39"/>
      <c r="F2155" s="39"/>
      <c r="G2155" s="39"/>
      <c r="H2155" s="39"/>
      <c r="I2155" s="39"/>
      <c r="J2155" s="40"/>
    </row>
    <row r="2156" spans="1:10" s="79" customFormat="1">
      <c r="B2156" s="42" t="s">
        <v>43</v>
      </c>
      <c r="C2156" s="39"/>
      <c r="D2156" s="39"/>
      <c r="E2156" s="39"/>
      <c r="F2156" s="39"/>
      <c r="G2156" s="39"/>
      <c r="H2156" s="39"/>
      <c r="I2156" s="39"/>
      <c r="J2156" s="40"/>
    </row>
    <row r="2157" spans="1:10" s="79" customFormat="1">
      <c r="B2157" s="435" t="str">
        <f>Sheet2!B415</f>
        <v/>
      </c>
      <c r="C2157" s="394"/>
      <c r="D2157" s="394"/>
      <c r="E2157" s="394"/>
      <c r="F2157" s="394"/>
      <c r="G2157" s="394"/>
      <c r="H2157" s="394"/>
      <c r="I2157" s="394"/>
      <c r="J2157" s="436"/>
    </row>
    <row r="2158" spans="1:10" s="79" customFormat="1">
      <c r="B2158" s="42" t="s">
        <v>44</v>
      </c>
      <c r="C2158" s="39"/>
      <c r="D2158" s="39"/>
      <c r="E2158" s="39"/>
      <c r="F2158" s="39"/>
      <c r="G2158" s="39"/>
      <c r="H2158" s="39"/>
      <c r="I2158" s="39"/>
      <c r="J2158" s="40"/>
    </row>
    <row r="2159" spans="1:10" s="79" customFormat="1">
      <c r="B2159" s="435" t="str">
        <f>Sheet2!D415</f>
        <v/>
      </c>
      <c r="C2159" s="394"/>
      <c r="D2159" s="394"/>
      <c r="E2159" s="394"/>
      <c r="F2159" s="394"/>
      <c r="G2159" s="394"/>
      <c r="H2159" s="394"/>
      <c r="I2159" s="394"/>
      <c r="J2159" s="436"/>
    </row>
    <row r="2160" spans="1:10" s="79" customFormat="1">
      <c r="B2160" s="38"/>
      <c r="C2160" s="39"/>
      <c r="D2160" s="39"/>
      <c r="E2160" s="39"/>
      <c r="F2160" s="39"/>
      <c r="G2160" s="39"/>
      <c r="H2160" s="39"/>
      <c r="I2160" s="39"/>
      <c r="J2160" s="40"/>
    </row>
    <row r="2161" spans="1:10" s="79" customFormat="1" ht="15">
      <c r="B2161" s="550" t="str">
        <f>'6. Module 1 Readiness'!X54</f>
        <v/>
      </c>
      <c r="C2161" s="41" t="s">
        <v>431</v>
      </c>
      <c r="D2161" s="39"/>
      <c r="E2161" s="39"/>
      <c r="F2161" s="39"/>
      <c r="G2161" s="39"/>
      <c r="H2161" s="39"/>
      <c r="I2161" s="39"/>
      <c r="J2161" s="40"/>
    </row>
    <row r="2162" spans="1:10" s="79" customFormat="1">
      <c r="B2162" s="42" t="s">
        <v>43</v>
      </c>
      <c r="C2162" s="39"/>
      <c r="D2162" s="39"/>
      <c r="E2162" s="39"/>
      <c r="F2162" s="39"/>
      <c r="G2162" s="39"/>
      <c r="H2162" s="39"/>
      <c r="I2162" s="39"/>
      <c r="J2162" s="40"/>
    </row>
    <row r="2163" spans="1:10" s="79" customFormat="1">
      <c r="B2163" s="435" t="str">
        <f>Sheet2!B416</f>
        <v/>
      </c>
      <c r="C2163" s="394"/>
      <c r="D2163" s="394"/>
      <c r="E2163" s="394"/>
      <c r="F2163" s="394"/>
      <c r="G2163" s="394"/>
      <c r="H2163" s="394"/>
      <c r="I2163" s="394"/>
      <c r="J2163" s="436"/>
    </row>
    <row r="2164" spans="1:10" s="79" customFormat="1">
      <c r="B2164" s="42" t="s">
        <v>44</v>
      </c>
      <c r="C2164" s="39"/>
      <c r="D2164" s="39"/>
      <c r="E2164" s="39"/>
      <c r="F2164" s="39"/>
      <c r="G2164" s="39"/>
      <c r="H2164" s="39"/>
      <c r="I2164" s="39"/>
      <c r="J2164" s="40"/>
    </row>
    <row r="2165" spans="1:10" s="79" customFormat="1">
      <c r="B2165" s="435" t="str">
        <f>Sheet2!D416</f>
        <v/>
      </c>
      <c r="C2165" s="394"/>
      <c r="D2165" s="394"/>
      <c r="E2165" s="394"/>
      <c r="F2165" s="394"/>
      <c r="G2165" s="394"/>
      <c r="H2165" s="394"/>
      <c r="I2165" s="394"/>
      <c r="J2165" s="436"/>
    </row>
    <row r="2166" spans="1:10" s="79" customFormat="1">
      <c r="B2166" s="38"/>
      <c r="C2166" s="39"/>
      <c r="D2166" s="39"/>
      <c r="E2166" s="39"/>
      <c r="F2166" s="39"/>
      <c r="G2166" s="39"/>
      <c r="H2166" s="39"/>
      <c r="I2166" s="39"/>
      <c r="J2166" s="40"/>
    </row>
    <row r="2167" spans="1:10" s="79" customFormat="1" ht="15">
      <c r="B2167" s="550" t="str">
        <f>'6. Module 1 Readiness'!X55</f>
        <v/>
      </c>
      <c r="C2167" s="41" t="s">
        <v>432</v>
      </c>
      <c r="D2167" s="39"/>
      <c r="E2167" s="39"/>
      <c r="F2167" s="39"/>
      <c r="G2167" s="39"/>
      <c r="H2167" s="39"/>
      <c r="I2167" s="39"/>
      <c r="J2167" s="40"/>
    </row>
    <row r="2168" spans="1:10" s="79" customFormat="1">
      <c r="B2168" s="42" t="s">
        <v>43</v>
      </c>
      <c r="C2168" s="39"/>
      <c r="D2168" s="39"/>
      <c r="E2168" s="39"/>
      <c r="F2168" s="39"/>
      <c r="G2168" s="39"/>
      <c r="H2168" s="39"/>
      <c r="I2168" s="39"/>
      <c r="J2168" s="40"/>
    </row>
    <row r="2169" spans="1:10" s="79" customFormat="1">
      <c r="B2169" s="435" t="str">
        <f>Sheet2!B417</f>
        <v/>
      </c>
      <c r="C2169" s="394"/>
      <c r="D2169" s="394"/>
      <c r="E2169" s="394"/>
      <c r="F2169" s="394"/>
      <c r="G2169" s="394"/>
      <c r="H2169" s="394"/>
      <c r="I2169" s="394"/>
      <c r="J2169" s="436"/>
    </row>
    <row r="2170" spans="1:10" s="79" customFormat="1">
      <c r="B2170" s="42" t="s">
        <v>44</v>
      </c>
      <c r="C2170" s="39"/>
      <c r="D2170" s="39"/>
      <c r="E2170" s="39"/>
      <c r="F2170" s="39"/>
      <c r="G2170" s="39"/>
      <c r="H2170" s="39"/>
      <c r="I2170" s="39"/>
      <c r="J2170" s="40"/>
    </row>
    <row r="2171" spans="1:10" s="79" customFormat="1">
      <c r="B2171" s="435" t="str">
        <f>Sheet2!D417</f>
        <v/>
      </c>
      <c r="C2171" s="394"/>
      <c r="D2171" s="394"/>
      <c r="E2171" s="394"/>
      <c r="F2171" s="394"/>
      <c r="G2171" s="394"/>
      <c r="H2171" s="394"/>
      <c r="I2171" s="394"/>
      <c r="J2171" s="436"/>
    </row>
    <row r="2172" spans="1:10">
      <c r="A2172" s="79"/>
      <c r="B2172" s="79"/>
      <c r="C2172" s="79"/>
      <c r="D2172" s="79"/>
      <c r="E2172" s="79"/>
      <c r="F2172" s="79"/>
      <c r="G2172" s="79"/>
      <c r="H2172" s="79"/>
      <c r="I2172" s="79"/>
      <c r="J2172" s="79"/>
    </row>
    <row r="2173" spans="1:10" ht="13.5" thickBot="1">
      <c r="A2173" s="79"/>
      <c r="B2173" s="51"/>
      <c r="C2173" s="51"/>
      <c r="D2173" s="51"/>
      <c r="E2173" s="51"/>
      <c r="F2173" s="51"/>
      <c r="G2173" s="51"/>
      <c r="H2173" s="51"/>
      <c r="I2173" s="51"/>
      <c r="J2173" s="51"/>
    </row>
    <row r="2174" spans="1:10">
      <c r="A2174" s="79"/>
      <c r="B2174" s="79"/>
      <c r="C2174" s="79"/>
      <c r="D2174" s="79"/>
      <c r="E2174" s="79"/>
      <c r="F2174" s="79"/>
      <c r="G2174" s="79"/>
      <c r="H2174" s="79"/>
      <c r="I2174" s="79"/>
      <c r="J2174" s="79"/>
    </row>
    <row r="2175" spans="1:10">
      <c r="A2175" s="79"/>
      <c r="B2175" s="79"/>
      <c r="C2175" s="79"/>
      <c r="D2175" s="79"/>
      <c r="E2175" s="79"/>
      <c r="F2175" s="79"/>
      <c r="G2175" s="79"/>
      <c r="H2175" s="79"/>
      <c r="I2175" s="79"/>
      <c r="J2175" s="79"/>
    </row>
    <row r="2176" spans="1:10">
      <c r="A2176" s="79"/>
      <c r="B2176" s="79"/>
      <c r="C2176" s="79"/>
      <c r="D2176" s="79"/>
      <c r="E2176" s="79"/>
      <c r="F2176" s="79"/>
      <c r="G2176" s="79"/>
      <c r="H2176" s="79"/>
      <c r="I2176" s="79"/>
      <c r="J2176" s="79"/>
    </row>
    <row r="2177" spans="1:10" ht="25.5" customHeight="1">
      <c r="A2177" s="79"/>
      <c r="B2177" s="629">
        <f>'4. Module 1 Services'!B16</f>
        <v>0</v>
      </c>
      <c r="C2177" s="630"/>
      <c r="D2177" s="630"/>
      <c r="E2177" s="630"/>
      <c r="F2177" s="630"/>
      <c r="G2177" s="630"/>
      <c r="H2177" s="630"/>
      <c r="I2177" s="630"/>
      <c r="J2177" s="631"/>
    </row>
    <row r="2178" spans="1:10">
      <c r="A2178" s="79"/>
      <c r="B2178" s="79"/>
      <c r="C2178" s="79"/>
      <c r="D2178" s="79"/>
      <c r="E2178" s="79"/>
      <c r="F2178" s="79"/>
      <c r="G2178" s="79"/>
      <c r="H2178" s="79"/>
      <c r="I2178" s="79"/>
      <c r="J2178" s="79"/>
    </row>
    <row r="2179" spans="1:10" ht="18">
      <c r="A2179" s="79"/>
      <c r="B2179" s="31" t="s">
        <v>169</v>
      </c>
      <c r="C2179" s="79"/>
      <c r="D2179" s="79"/>
      <c r="E2179" s="79"/>
      <c r="F2179" s="79"/>
      <c r="G2179" s="79"/>
      <c r="H2179" s="79"/>
      <c r="I2179" s="79"/>
      <c r="J2179" s="79"/>
    </row>
    <row r="2180" spans="1:10">
      <c r="A2180" s="79"/>
      <c r="B2180" s="79"/>
      <c r="C2180" s="79"/>
      <c r="D2180" s="79"/>
      <c r="E2180" s="79"/>
      <c r="F2180" s="79"/>
      <c r="G2180" s="79"/>
      <c r="H2180" s="79"/>
      <c r="I2180" s="79"/>
      <c r="J2180" s="79"/>
    </row>
    <row r="2181" spans="1:10" ht="13.5" thickBot="1">
      <c r="A2181" s="79"/>
      <c r="B2181" s="444" t="s">
        <v>407</v>
      </c>
      <c r="C2181" s="444"/>
      <c r="D2181" s="444"/>
      <c r="E2181" s="444"/>
      <c r="F2181" s="79"/>
      <c r="G2181" s="79"/>
      <c r="H2181" s="79"/>
      <c r="I2181" s="79"/>
      <c r="J2181" s="79"/>
    </row>
    <row r="2182" spans="1:10" ht="7.5" customHeight="1">
      <c r="A2182" s="79"/>
      <c r="B2182" s="79"/>
      <c r="C2182" s="79"/>
      <c r="D2182" s="79"/>
      <c r="E2182" s="79"/>
      <c r="F2182" s="79"/>
      <c r="G2182" s="445" t="e">
        <f>IF($E$2191="Low",'4. HIDE Calc Module 2_1'!$C$48,IF($E$2191="Medium",'4. HIDE Calc Module 2_1'!$C$49,IF($E$2191="High",'4. HIDE Calc Module 2_1'!$C$50,"")))</f>
        <v>#DIV/0!</v>
      </c>
      <c r="H2182" s="446"/>
      <c r="I2182" s="447"/>
      <c r="J2182" s="79"/>
    </row>
    <row r="2183" spans="1:10" ht="17.25" customHeight="1">
      <c r="A2183" s="79"/>
      <c r="B2183" s="27" t="s">
        <v>220</v>
      </c>
      <c r="C2183" s="27"/>
      <c r="D2183" s="27"/>
      <c r="E2183" s="635" t="str">
        <f>IF('5. Hide Calc OA'!C$90="","",IF(AND('5. Hide Calc OA'!C$90&gt;='7. Hide Graph Calc'!$N$24,'5. Hide Calc OA'!C$90&lt;='7. Hide Graph Calc'!$O$24),"Low",IF(AND('5. Hide Calc OA'!C$90&gt;'7. Hide Graph Calc'!$N$25,'5. Hide Calc OA'!C$90&lt;='7. Hide Graph Calc'!$O$25),"Medium",IF(AND('5. Hide Calc OA'!C$90&gt;'7. Hide Graph Calc'!$N$26,'5. Hide Calc OA'!C$90&lt;='7. Hide Graph Calc'!$O$26),"High"))))</f>
        <v/>
      </c>
      <c r="F2183" s="79"/>
      <c r="G2183" s="448"/>
      <c r="H2183" s="441"/>
      <c r="I2183" s="449"/>
      <c r="J2183" s="79"/>
    </row>
    <row r="2184" spans="1:10" ht="7.5" customHeight="1">
      <c r="A2184" s="79"/>
      <c r="B2184" s="27"/>
      <c r="C2184" s="27"/>
      <c r="D2184" s="27"/>
      <c r="E2184" s="32"/>
      <c r="F2184" s="79"/>
      <c r="G2184" s="448"/>
      <c r="H2184" s="441"/>
      <c r="I2184" s="449"/>
      <c r="J2184" s="79"/>
    </row>
    <row r="2185" spans="1:10" ht="15.75" customHeight="1">
      <c r="A2185" s="79"/>
      <c r="B2185" s="27" t="s">
        <v>212</v>
      </c>
      <c r="C2185" s="27"/>
      <c r="D2185" s="27"/>
      <c r="E2185" s="635" t="str">
        <f>IF('5. Hide Calc OA'!D$90="","",IF(AND('5. Hide Calc OA'!D$90&gt;='7. Hide Graph Calc'!$N$24,'5. Hide Calc OA'!D$90&lt;='7. Hide Graph Calc'!$O$24),"Low",IF(AND('5. Hide Calc OA'!D$90&gt;'7. Hide Graph Calc'!$N$25,'5. Hide Calc OA'!D$90&lt;='7. Hide Graph Calc'!$O$25),"Medium",IF(AND('5. Hide Calc OA'!D$90&gt;'7. Hide Graph Calc'!$N$26,'5. Hide Calc OA'!D$90&lt;='7. Hide Graph Calc'!$O$26),"High"))))</f>
        <v/>
      </c>
      <c r="F2185" s="79"/>
      <c r="G2185" s="448"/>
      <c r="H2185" s="441"/>
      <c r="I2185" s="449"/>
      <c r="J2185" s="79"/>
    </row>
    <row r="2186" spans="1:10" ht="7.5" customHeight="1">
      <c r="A2186" s="79"/>
      <c r="B2186" s="27"/>
      <c r="C2186" s="27"/>
      <c r="D2186" s="27"/>
      <c r="E2186" s="32"/>
      <c r="F2186" s="79"/>
      <c r="G2186" s="448"/>
      <c r="H2186" s="441"/>
      <c r="I2186" s="449"/>
      <c r="J2186" s="79"/>
    </row>
    <row r="2187" spans="1:10" ht="16.5" customHeight="1">
      <c r="A2187" s="79"/>
      <c r="B2187" s="27" t="s">
        <v>227</v>
      </c>
      <c r="C2187" s="27"/>
      <c r="D2187" s="27"/>
      <c r="E2187" s="635" t="str">
        <f>IF('5. Hide Calc OA'!E$90="","",IF(AND('5. Hide Calc OA'!E$90&gt;='7. Hide Graph Calc'!$N$24,'5. Hide Calc OA'!E$90&lt;='7. Hide Graph Calc'!$O$24),"Low",IF(AND('5. Hide Calc OA'!E$90&gt;'7. Hide Graph Calc'!$N$25,'5. Hide Calc OA'!E$90&lt;='7. Hide Graph Calc'!$O$25),"Medium",IF(AND('5. Hide Calc OA'!E$90&gt;'7. Hide Graph Calc'!$N$26,'5. Hide Calc OA'!E$90&lt;='7. Hide Graph Calc'!$O$26),"High"))))</f>
        <v/>
      </c>
      <c r="F2187" s="79"/>
      <c r="G2187" s="448"/>
      <c r="H2187" s="441"/>
      <c r="I2187" s="449"/>
      <c r="J2187" s="79"/>
    </row>
    <row r="2188" spans="1:10" ht="7.5" customHeight="1">
      <c r="A2188" s="79"/>
      <c r="B2188" s="27"/>
      <c r="C2188" s="27"/>
      <c r="D2188" s="27"/>
      <c r="E2188" s="32"/>
      <c r="F2188" s="79"/>
      <c r="G2188" s="448"/>
      <c r="H2188" s="441"/>
      <c r="I2188" s="449"/>
      <c r="J2188" s="79"/>
    </row>
    <row r="2189" spans="1:10" ht="14.25" customHeight="1">
      <c r="A2189" s="79"/>
      <c r="B2189" s="27" t="s">
        <v>199</v>
      </c>
      <c r="C2189" s="27"/>
      <c r="D2189" s="27"/>
      <c r="E2189" s="635" t="str">
        <f>IF('5. Hide Calc OA'!F$90="","",IF(AND('5. Hide Calc OA'!F$90&gt;='7. Hide Graph Calc'!$N$24,'5. Hide Calc OA'!F$90&lt;='7. Hide Graph Calc'!$O$24),"Low",IF(AND('5. Hide Calc OA'!F$90&gt;'7. Hide Graph Calc'!$N$25,'5. Hide Calc OA'!F$90&lt;='7. Hide Graph Calc'!$O$25),"Medium",IF(AND('5. Hide Calc OA'!F$90&gt;'7. Hide Graph Calc'!$N$26,'5. Hide Calc OA'!F$90&lt;='7. Hide Graph Calc'!$O$26),"High"))))</f>
        <v/>
      </c>
      <c r="F2189" s="79"/>
      <c r="G2189" s="448"/>
      <c r="H2189" s="441"/>
      <c r="I2189" s="449"/>
      <c r="J2189" s="79"/>
    </row>
    <row r="2190" spans="1:10" ht="7.5" customHeight="1">
      <c r="A2190" s="79"/>
      <c r="B2190" s="27"/>
      <c r="C2190" s="27"/>
      <c r="D2190" s="27"/>
      <c r="E2190" s="32"/>
      <c r="F2190" s="79"/>
      <c r="G2190" s="448"/>
      <c r="H2190" s="441"/>
      <c r="I2190" s="449"/>
      <c r="J2190" s="79"/>
    </row>
    <row r="2191" spans="1:10" ht="18" customHeight="1">
      <c r="A2191" s="79"/>
      <c r="B2191" s="37" t="s">
        <v>173</v>
      </c>
      <c r="C2191" s="27"/>
      <c r="D2191" s="27"/>
      <c r="E2191" s="554" t="e">
        <f>IF('5. Hide Calc OA'!I$90="","",IF(AND('5. Hide Calc OA'!I$90&gt;='7. Hide Graph Calc'!$N$24,'5. Hide Calc OA'!I$90&lt;='7. Hide Graph Calc'!$O$24),"Low",IF(AND('5. Hide Calc OA'!I$90&gt;'7. Hide Graph Calc'!$N$25,'5. Hide Calc OA'!I$90&lt;='7. Hide Graph Calc'!$O$25),"Medium",IF(AND('5. Hide Calc OA'!I$90&gt;'7. Hide Graph Calc'!$N$26,'5. Hide Calc OA'!I$90&lt;='7. Hide Graph Calc'!$O$26),"High",""))))</f>
        <v>#DIV/0!</v>
      </c>
      <c r="F2191" s="19" t="s">
        <v>408</v>
      </c>
      <c r="G2191" s="450"/>
      <c r="H2191" s="451"/>
      <c r="I2191" s="452"/>
      <c r="J2191" s="79"/>
    </row>
    <row r="2192" spans="1:10">
      <c r="A2192" s="79"/>
      <c r="B2192" s="27"/>
      <c r="C2192" s="27"/>
      <c r="D2192" s="27"/>
      <c r="E2192" s="27"/>
      <c r="F2192" s="79"/>
      <c r="G2192" s="79"/>
      <c r="H2192" s="79"/>
      <c r="I2192" s="79"/>
      <c r="J2192" s="79"/>
    </row>
    <row r="2193" spans="1:10" ht="13.5" thickBot="1">
      <c r="A2193" s="79"/>
      <c r="B2193" s="453" t="s">
        <v>409</v>
      </c>
      <c r="C2193" s="453"/>
      <c r="D2193" s="453"/>
      <c r="E2193" s="453"/>
      <c r="F2193" s="79"/>
      <c r="G2193" s="79"/>
      <c r="H2193" s="79"/>
      <c r="I2193" s="79"/>
      <c r="J2193" s="79"/>
    </row>
    <row r="2194" spans="1:10" ht="7.5" customHeight="1">
      <c r="A2194" s="79"/>
      <c r="B2194" s="27"/>
      <c r="C2194" s="27"/>
      <c r="D2194" s="27"/>
      <c r="E2194" s="27"/>
      <c r="F2194" s="79"/>
      <c r="G2194" s="79"/>
      <c r="H2194" s="79"/>
      <c r="I2194" s="79"/>
      <c r="J2194" s="79"/>
    </row>
    <row r="2195" spans="1:10">
      <c r="A2195" s="79"/>
      <c r="B2195" s="37" t="s">
        <v>246</v>
      </c>
      <c r="C2195" s="37"/>
      <c r="D2195" s="37"/>
      <c r="E2195" s="636" t="str">
        <f>'6. Module 1 Readiness'!$Z$23</f>
        <v/>
      </c>
      <c r="F2195" s="79"/>
      <c r="G2195" s="79"/>
      <c r="H2195" s="79"/>
      <c r="I2195" s="79"/>
      <c r="J2195" s="79"/>
    </row>
    <row r="2196" spans="1:10" ht="7.5" customHeight="1">
      <c r="A2196" s="79"/>
      <c r="B2196" s="52"/>
      <c r="C2196" s="52"/>
      <c r="D2196" s="52"/>
      <c r="E2196" s="53"/>
      <c r="F2196" s="79"/>
      <c r="G2196" s="79"/>
      <c r="H2196" s="79"/>
      <c r="I2196" s="79"/>
      <c r="J2196" s="79"/>
    </row>
    <row r="2197" spans="1:10" ht="7.5" customHeight="1">
      <c r="A2197" s="79"/>
      <c r="B2197" s="27"/>
      <c r="C2197" s="39"/>
      <c r="D2197" s="39"/>
      <c r="E2197" s="33"/>
      <c r="F2197" s="79"/>
      <c r="G2197" s="445" t="str">
        <f>IF($E$2208="Red",'4. HIDE Calc Module 2_1'!$C$54,IF($E$2208="Yellow",'4. HIDE Calc Module 2_1'!$C$55,IF($E$2208="Green",'4. HIDE Calc Module 2_1'!$C$56,"")))</f>
        <v/>
      </c>
      <c r="H2197" s="446"/>
      <c r="I2197" s="447"/>
      <c r="J2197" s="79"/>
    </row>
    <row r="2198" spans="1:10">
      <c r="A2198" s="79"/>
      <c r="B2198" s="35" t="s">
        <v>233</v>
      </c>
      <c r="C2198" s="35"/>
      <c r="D2198" s="35"/>
      <c r="E2198" s="550" t="str">
        <f>IFERROR(IF('4. Hide Calc RA'!C$90="","",IF(AND('4. Hide Calc RA'!C$90&gt;='7. Hide Graph Calc'!$J$24,'4. Hide Calc RA'!C$90&lt;='7. Hide Graph Calc'!$K$24),"Red",IF(AND('4. Hide Calc RA'!C$90&gt;'7. Hide Graph Calc'!$J$25,'4. Hide Calc RA'!C$90&lt;='7. Hide Graph Calc'!$K$25),"Yellow",IF(AND('4. Hide Calc RA'!C$90&gt;'7. Hide Graph Calc'!$J$26,'4. Hide Calc RA'!C$90&lt;='7. Hide Graph Calc'!$K$26),"Green")))), "")</f>
        <v/>
      </c>
      <c r="F2198" s="79"/>
      <c r="G2198" s="448"/>
      <c r="H2198" s="441"/>
      <c r="I2198" s="449"/>
      <c r="J2198" s="79"/>
    </row>
    <row r="2199" spans="1:10" ht="7.5" customHeight="1">
      <c r="A2199" s="79"/>
      <c r="B2199" s="27"/>
      <c r="C2199" s="27"/>
      <c r="D2199" s="27"/>
      <c r="E2199" s="33"/>
      <c r="F2199" s="79"/>
      <c r="G2199" s="448"/>
      <c r="H2199" s="441"/>
      <c r="I2199" s="449"/>
      <c r="J2199" s="79"/>
    </row>
    <row r="2200" spans="1:10">
      <c r="A2200" s="79"/>
      <c r="B2200" s="35" t="s">
        <v>234</v>
      </c>
      <c r="C2200" s="35"/>
      <c r="D2200" s="35"/>
      <c r="E2200" s="550" t="str">
        <f>IFERROR(IF('4. Hide Calc RA'!D$90="","",IF(AND('4. Hide Calc RA'!D$90&gt;='7. Hide Graph Calc'!$J$24,'4. Hide Calc RA'!D$90&lt;='7. Hide Graph Calc'!$K$24),"Red",IF(AND('4. Hide Calc RA'!D$90&gt;'7. Hide Graph Calc'!$J$25,'4. Hide Calc RA'!D$90&lt;='7. Hide Graph Calc'!$K$25),"Yellow",IF(AND('4. Hide Calc RA'!D$90&gt;'7. Hide Graph Calc'!$J$26,'4. Hide Calc RA'!D$90&lt;='7. Hide Graph Calc'!$K$26),"Green")))), "")</f>
        <v/>
      </c>
      <c r="F2200" s="79"/>
      <c r="G2200" s="448"/>
      <c r="H2200" s="441"/>
      <c r="I2200" s="449"/>
      <c r="J2200" s="79"/>
    </row>
    <row r="2201" spans="1:10" ht="7.5" customHeight="1">
      <c r="A2201" s="79"/>
      <c r="B2201" s="27"/>
      <c r="C2201" s="27"/>
      <c r="D2201" s="27"/>
      <c r="E2201" s="33"/>
      <c r="F2201" s="79"/>
      <c r="G2201" s="448"/>
      <c r="H2201" s="441"/>
      <c r="I2201" s="449"/>
      <c r="J2201" s="79"/>
    </row>
    <row r="2202" spans="1:10">
      <c r="A2202" s="79"/>
      <c r="B2202" s="35" t="s">
        <v>27</v>
      </c>
      <c r="C2202" s="27"/>
      <c r="D2202" s="27"/>
      <c r="E2202" s="635" t="str">
        <f>IFERROR(IF('4. Hide Calc RA'!E$90="","",IF(AND('4. Hide Calc RA'!E$90&gt;='7. Hide Graph Calc'!$J$24,'4. Hide Calc RA'!E$90&lt;='7. Hide Graph Calc'!$K$24),"Red",IF(AND('4. Hide Calc RA'!E$90&gt;'7. Hide Graph Calc'!$J$25,'4. Hide Calc RA'!E$90&lt;='7. Hide Graph Calc'!$K$25),"Yellow",IF(AND('4. Hide Calc RA'!E$90&gt;'7. Hide Graph Calc'!$J$26,'4. Hide Calc RA'!E$90&lt;='7. Hide Graph Calc'!$K$26),"Green")))), "")</f>
        <v/>
      </c>
      <c r="F2202" s="79"/>
      <c r="G2202" s="448"/>
      <c r="H2202" s="441"/>
      <c r="I2202" s="449"/>
      <c r="J2202" s="79"/>
    </row>
    <row r="2203" spans="1:10" ht="7.5" customHeight="1">
      <c r="A2203" s="79"/>
      <c r="B2203" s="27"/>
      <c r="C2203" s="27"/>
      <c r="D2203" s="27"/>
      <c r="E2203" s="33"/>
      <c r="F2203" s="79"/>
      <c r="G2203" s="448"/>
      <c r="H2203" s="441"/>
      <c r="I2203" s="449"/>
      <c r="J2203" s="79"/>
    </row>
    <row r="2204" spans="1:10">
      <c r="A2204" s="79"/>
      <c r="B2204" s="35" t="s">
        <v>235</v>
      </c>
      <c r="C2204" s="35"/>
      <c r="D2204" s="35"/>
      <c r="E2204" s="550" t="str">
        <f>IFERROR(IF('4. Hide Calc RA'!F$90="","",IF(AND('4. Hide Calc RA'!F$90&gt;='7. Hide Graph Calc'!$J$24,'4. Hide Calc RA'!F$90&lt;='7. Hide Graph Calc'!$K$24),"Red",IF(AND('4. Hide Calc RA'!F$90&gt;'7. Hide Graph Calc'!$J$25,'4. Hide Calc RA'!F$90&lt;='7. Hide Graph Calc'!$K$25),"Yellow",IF(AND('4. Hide Calc RA'!F$90&gt;'7. Hide Graph Calc'!$J$26,'4. Hide Calc RA'!F$90&lt;='7. Hide Graph Calc'!$K$26),"Green")))), "")</f>
        <v/>
      </c>
      <c r="F2204" s="79"/>
      <c r="G2204" s="448"/>
      <c r="H2204" s="441"/>
      <c r="I2204" s="449"/>
      <c r="J2204" s="79"/>
    </row>
    <row r="2205" spans="1:10" ht="7.5" customHeight="1">
      <c r="A2205" s="79"/>
      <c r="B2205" s="27"/>
      <c r="C2205" s="27"/>
      <c r="D2205" s="27"/>
      <c r="E2205" s="32"/>
      <c r="F2205" s="79"/>
      <c r="G2205" s="448"/>
      <c r="H2205" s="441"/>
      <c r="I2205" s="449"/>
      <c r="J2205" s="79"/>
    </row>
    <row r="2206" spans="1:10" s="79" customFormat="1" ht="16.5" customHeight="1">
      <c r="B2206" s="35" t="s">
        <v>236</v>
      </c>
      <c r="C2206" s="35"/>
      <c r="D2206" s="35"/>
      <c r="E2206" s="550" t="str">
        <f>IFERROR(IF('4. Hide Calc RA'!G$90="","",IF(AND('4. Hide Calc RA'!G$90&gt;='7. Hide Graph Calc'!$J$38,'4. Hide Calc RA'!G$90&lt;='7. Hide Graph Calc'!$K$38),"Red",IF(AND('4. Hide Calc RA'!G$90&gt;'7. Hide Graph Calc'!$J$39,'4. Hide Calc RA'!G$90&lt;='7. Hide Graph Calc'!$K$39),"Yellow",IF(AND('4. Hide Calc RA'!G$90&gt;'7. Hide Graph Calc'!$J$40,'4. Hide Calc RA'!G$90&lt;='7. Hide Graph Calc'!$K$40),"Green")))), "")</f>
        <v/>
      </c>
      <c r="G2206" s="448"/>
      <c r="H2206" s="441"/>
      <c r="I2206" s="449"/>
    </row>
    <row r="2207" spans="1:10" s="79" customFormat="1" ht="16.5" customHeight="1">
      <c r="B2207" s="27"/>
      <c r="C2207" s="27"/>
      <c r="D2207" s="27"/>
      <c r="E2207" s="32"/>
      <c r="G2207" s="448"/>
      <c r="H2207" s="441"/>
      <c r="I2207" s="449"/>
    </row>
    <row r="2208" spans="1:10" ht="18" customHeight="1">
      <c r="A2208" s="79"/>
      <c r="B2208" s="37" t="s">
        <v>173</v>
      </c>
      <c r="C2208" s="37"/>
      <c r="D2208" s="37"/>
      <c r="E2208" s="554" t="str">
        <f>IFERROR(IF('4. Hide Calc RA'!J$90="","",IF(AND('4. Hide Calc RA'!J$90&gt;='7. Hide Graph Calc'!$J$24,'4. Hide Calc RA'!J$90&lt;='7. Hide Graph Calc'!$K$24),"Red",IF(AND('4. Hide Calc RA'!J$90&gt;'7. Hide Graph Calc'!$J$25,'4. Hide Calc RA'!J$90&lt;='7. Hide Graph Calc'!$K$25),"Yellow",IF(AND('4. Hide Calc RA'!J$90&gt;'7. Hide Graph Calc'!$J$26,'4. Hide Calc RA'!J$90&lt;='7. Hide Graph Calc'!$K$26),"Green")))), "")</f>
        <v/>
      </c>
      <c r="F2208" s="19" t="s">
        <v>408</v>
      </c>
      <c r="G2208" s="450"/>
      <c r="H2208" s="451"/>
      <c r="I2208" s="452"/>
      <c r="J2208" s="79"/>
    </row>
    <row r="2209" spans="1:10">
      <c r="A2209" s="79"/>
      <c r="B2209" s="79"/>
      <c r="C2209" s="79"/>
      <c r="D2209" s="79"/>
      <c r="E2209" s="79"/>
      <c r="F2209" s="79"/>
      <c r="G2209" s="79"/>
      <c r="H2209" s="79"/>
      <c r="I2209" s="79"/>
      <c r="J2209" s="79"/>
    </row>
    <row r="2210" spans="1:10">
      <c r="A2210" s="79"/>
      <c r="B2210" s="79"/>
      <c r="C2210" s="79"/>
      <c r="D2210" s="79"/>
      <c r="E2210" s="79"/>
      <c r="F2210" s="79"/>
      <c r="G2210" s="79"/>
      <c r="H2210" s="79"/>
      <c r="I2210" s="79"/>
      <c r="J2210" s="79"/>
    </row>
    <row r="2211" spans="1:10" ht="18">
      <c r="A2211" s="79"/>
      <c r="B2211" s="31" t="s">
        <v>410</v>
      </c>
      <c r="C2211" s="79"/>
      <c r="D2211" s="79"/>
      <c r="E2211" s="79"/>
      <c r="F2211" s="79"/>
      <c r="G2211" s="79"/>
      <c r="H2211" s="79"/>
      <c r="I2211" s="79"/>
      <c r="J2211" s="79"/>
    </row>
    <row r="2212" spans="1:10">
      <c r="A2212" s="79"/>
      <c r="B2212" s="79"/>
      <c r="C2212" s="79"/>
      <c r="D2212" s="79"/>
      <c r="E2212" s="79"/>
      <c r="F2212" s="79"/>
      <c r="G2212" s="79"/>
      <c r="H2212" s="79"/>
      <c r="I2212" s="79"/>
      <c r="J2212" s="79"/>
    </row>
    <row r="2213" spans="1:10" ht="104.25" customHeight="1">
      <c r="A2213" s="79"/>
      <c r="B2213" s="381" t="s">
        <v>435</v>
      </c>
      <c r="C2213" s="381"/>
      <c r="D2213" s="381"/>
      <c r="E2213" s="381"/>
      <c r="F2213" s="381"/>
      <c r="G2213" s="381"/>
      <c r="H2213" s="381"/>
      <c r="I2213" s="381"/>
      <c r="J2213" s="381"/>
    </row>
    <row r="2214" spans="1:10">
      <c r="A2214" s="79"/>
      <c r="B2214" s="79"/>
      <c r="C2214" s="79"/>
      <c r="D2214" s="79"/>
      <c r="E2214" s="79"/>
      <c r="F2214" s="79"/>
      <c r="G2214" s="79"/>
      <c r="H2214" s="79"/>
      <c r="I2214" s="79"/>
      <c r="J2214" s="79"/>
    </row>
    <row r="2215" spans="1:10">
      <c r="A2215" s="79"/>
      <c r="B2215" s="79"/>
      <c r="C2215" s="79"/>
      <c r="D2215" s="79"/>
      <c r="E2215" s="79"/>
      <c r="F2215" s="79"/>
      <c r="G2215" s="79"/>
      <c r="H2215" s="79"/>
      <c r="I2215" s="79"/>
      <c r="J2215" s="79"/>
    </row>
    <row r="2216" spans="1:10">
      <c r="A2216" s="79"/>
      <c r="B2216" s="79"/>
      <c r="C2216" s="79"/>
      <c r="D2216" s="79"/>
      <c r="E2216" s="79"/>
      <c r="F2216" s="79"/>
      <c r="G2216" s="79"/>
      <c r="H2216" s="79"/>
      <c r="I2216" s="79"/>
      <c r="J2216" s="79"/>
    </row>
    <row r="2217" spans="1:10">
      <c r="A2217" s="79"/>
      <c r="B2217" s="79"/>
      <c r="C2217" s="79"/>
      <c r="D2217" s="79"/>
      <c r="E2217" s="79"/>
      <c r="F2217" s="79"/>
      <c r="G2217" s="79"/>
      <c r="H2217" s="79"/>
      <c r="I2217" s="79"/>
      <c r="J2217" s="79"/>
    </row>
    <row r="2218" spans="1:10">
      <c r="A2218" s="79"/>
      <c r="B2218" s="79"/>
      <c r="C2218" s="79"/>
      <c r="D2218" s="79"/>
      <c r="E2218" s="79"/>
      <c r="F2218" s="79"/>
      <c r="G2218" s="79"/>
      <c r="H2218" s="79"/>
      <c r="I2218" s="79"/>
      <c r="J2218" s="79"/>
    </row>
    <row r="2219" spans="1:10">
      <c r="A2219" s="79"/>
      <c r="B2219" s="79"/>
      <c r="C2219" s="79"/>
      <c r="D2219" s="79"/>
      <c r="E2219" s="79"/>
      <c r="F2219" s="79"/>
      <c r="G2219" s="79"/>
      <c r="H2219" s="79"/>
      <c r="I2219" s="79"/>
      <c r="J2219" s="79"/>
    </row>
    <row r="2220" spans="1:10">
      <c r="A2220" s="79"/>
      <c r="B2220" s="79"/>
      <c r="C2220" s="79"/>
      <c r="D2220" s="79"/>
      <c r="E2220" s="79"/>
      <c r="F2220" s="79"/>
      <c r="G2220" s="79"/>
      <c r="H2220" s="79"/>
      <c r="I2220" s="79"/>
      <c r="J2220" s="79"/>
    </row>
    <row r="2221" spans="1:10">
      <c r="A2221" s="79"/>
      <c r="B2221" s="79"/>
      <c r="C2221" s="79"/>
      <c r="D2221" s="79"/>
      <c r="E2221" s="79"/>
      <c r="F2221" s="79"/>
      <c r="G2221" s="79"/>
      <c r="H2221" s="79"/>
      <c r="I2221" s="79"/>
      <c r="J2221" s="79"/>
    </row>
    <row r="2222" spans="1:10">
      <c r="A2222" s="79"/>
      <c r="B2222" s="79"/>
      <c r="C2222" s="79"/>
      <c r="D2222" s="79"/>
      <c r="E2222" s="79"/>
      <c r="F2222" s="79"/>
      <c r="G2222" s="79"/>
      <c r="H2222" s="79"/>
      <c r="I2222" s="79"/>
      <c r="J2222" s="79"/>
    </row>
    <row r="2223" spans="1:10">
      <c r="A2223" s="79"/>
      <c r="B2223" s="79"/>
      <c r="C2223" s="79"/>
      <c r="D2223" s="79"/>
      <c r="E2223" s="79"/>
      <c r="F2223" s="79"/>
      <c r="G2223" s="79"/>
      <c r="H2223" s="79"/>
      <c r="I2223" s="79"/>
      <c r="J2223" s="79"/>
    </row>
    <row r="2224" spans="1:10">
      <c r="A2224" s="79"/>
      <c r="B2224" s="79"/>
      <c r="C2224" s="79"/>
      <c r="D2224" s="79"/>
      <c r="E2224" s="79"/>
      <c r="F2224" s="79"/>
      <c r="G2224" s="79"/>
      <c r="H2224" s="79"/>
      <c r="I2224" s="79"/>
      <c r="J2224" s="79"/>
    </row>
    <row r="2225" spans="1:10">
      <c r="A2225" s="79"/>
      <c r="B2225" s="79"/>
      <c r="C2225" s="79"/>
      <c r="D2225" s="79"/>
      <c r="E2225" s="79"/>
      <c r="F2225" s="79"/>
      <c r="G2225" s="79"/>
      <c r="H2225" s="79"/>
      <c r="I2225" s="79"/>
      <c r="J2225" s="79"/>
    </row>
    <row r="2226" spans="1:10">
      <c r="A2226" s="79"/>
      <c r="B2226" s="79"/>
      <c r="C2226" s="79"/>
      <c r="D2226" s="79"/>
      <c r="E2226" s="79"/>
      <c r="F2226" s="79"/>
      <c r="G2226" s="79"/>
      <c r="H2226" s="79"/>
      <c r="I2226" s="79"/>
      <c r="J2226" s="79"/>
    </row>
    <row r="2227" spans="1:10">
      <c r="A2227" s="79"/>
      <c r="B2227" s="79"/>
      <c r="C2227" s="79"/>
      <c r="D2227" s="79"/>
      <c r="E2227" s="79"/>
      <c r="F2227" s="79"/>
      <c r="G2227" s="79"/>
      <c r="H2227" s="79"/>
      <c r="I2227" s="79"/>
      <c r="J2227" s="79"/>
    </row>
    <row r="2228" spans="1:10">
      <c r="A2228" s="79"/>
      <c r="B2228" s="79"/>
      <c r="C2228" s="79"/>
      <c r="D2228" s="79"/>
      <c r="E2228" s="79"/>
      <c r="F2228" s="79"/>
      <c r="G2228" s="79"/>
      <c r="H2228" s="79"/>
      <c r="I2228" s="79"/>
      <c r="J2228" s="79"/>
    </row>
    <row r="2229" spans="1:10">
      <c r="A2229" s="79"/>
      <c r="B2229" s="79"/>
      <c r="C2229" s="79"/>
      <c r="D2229" s="79"/>
      <c r="E2229" s="79"/>
      <c r="F2229" s="79"/>
      <c r="G2229" s="79"/>
      <c r="H2229" s="79"/>
      <c r="I2229" s="79"/>
      <c r="J2229" s="79"/>
    </row>
    <row r="2230" spans="1:10">
      <c r="A2230" s="79"/>
      <c r="B2230" s="79"/>
      <c r="C2230" s="79"/>
      <c r="D2230" s="79"/>
      <c r="E2230" s="79"/>
      <c r="F2230" s="79"/>
      <c r="G2230" s="79"/>
      <c r="H2230" s="79"/>
      <c r="I2230" s="79"/>
      <c r="J2230" s="79"/>
    </row>
    <row r="2231" spans="1:10">
      <c r="A2231" s="79"/>
      <c r="B2231" s="79"/>
      <c r="C2231" s="79"/>
      <c r="D2231" s="79"/>
      <c r="E2231" s="79"/>
      <c r="F2231" s="79"/>
      <c r="G2231" s="79"/>
      <c r="H2231" s="79"/>
      <c r="I2231" s="79"/>
      <c r="J2231" s="79"/>
    </row>
    <row r="2232" spans="1:10">
      <c r="A2232" s="79"/>
      <c r="B2232" s="79"/>
      <c r="C2232" s="79"/>
      <c r="D2232" s="79"/>
      <c r="E2232" s="79"/>
      <c r="F2232" s="79"/>
      <c r="G2232" s="79"/>
      <c r="H2232" s="79"/>
      <c r="I2232" s="79"/>
      <c r="J2232" s="79"/>
    </row>
    <row r="2233" spans="1:10">
      <c r="A2233" s="79"/>
      <c r="B2233" s="79"/>
      <c r="C2233" s="79"/>
      <c r="D2233" s="79"/>
      <c r="E2233" s="79"/>
      <c r="F2233" s="79"/>
      <c r="G2233" s="79"/>
      <c r="H2233" s="79"/>
      <c r="I2233" s="79"/>
      <c r="J2233" s="79"/>
    </row>
    <row r="2234" spans="1:10">
      <c r="A2234" s="79"/>
      <c r="B2234" s="79"/>
      <c r="C2234" s="79"/>
      <c r="D2234" s="79"/>
      <c r="E2234" s="79"/>
      <c r="F2234" s="79"/>
      <c r="G2234" s="79"/>
      <c r="H2234" s="79"/>
      <c r="I2234" s="79"/>
      <c r="J2234" s="79"/>
    </row>
    <row r="2235" spans="1:10">
      <c r="A2235" s="79"/>
      <c r="B2235" s="79"/>
      <c r="C2235" s="79"/>
      <c r="D2235" s="79"/>
      <c r="E2235" s="79"/>
      <c r="F2235" s="79"/>
      <c r="G2235" s="79"/>
      <c r="H2235" s="79"/>
      <c r="I2235" s="79"/>
      <c r="J2235" s="79"/>
    </row>
    <row r="2236" spans="1:10">
      <c r="A2236" s="79"/>
      <c r="B2236" s="79"/>
      <c r="C2236" s="79"/>
      <c r="D2236" s="79"/>
      <c r="E2236" s="79"/>
      <c r="F2236" s="79"/>
      <c r="G2236" s="79"/>
      <c r="H2236" s="79"/>
      <c r="I2236" s="79"/>
      <c r="J2236" s="79"/>
    </row>
    <row r="2237" spans="1:10">
      <c r="A2237" s="79"/>
      <c r="B2237" s="79"/>
      <c r="C2237" s="79"/>
      <c r="D2237" s="79"/>
      <c r="E2237" s="79"/>
      <c r="F2237" s="79"/>
      <c r="G2237" s="79"/>
      <c r="H2237" s="79"/>
      <c r="I2237" s="79"/>
      <c r="J2237" s="79"/>
    </row>
    <row r="2238" spans="1:10">
      <c r="A2238" s="79"/>
      <c r="B2238" s="79"/>
      <c r="C2238" s="79"/>
      <c r="D2238" s="79"/>
      <c r="E2238" s="79"/>
      <c r="F2238" s="79"/>
      <c r="G2238" s="79"/>
      <c r="H2238" s="79"/>
      <c r="I2238" s="79"/>
      <c r="J2238" s="79"/>
    </row>
    <row r="2239" spans="1:10">
      <c r="A2239" s="79"/>
      <c r="B2239" s="79"/>
      <c r="C2239" s="79"/>
      <c r="D2239" s="79"/>
      <c r="E2239" s="79"/>
      <c r="F2239" s="79"/>
      <c r="G2239" s="79"/>
      <c r="H2239" s="79"/>
      <c r="I2239" s="79"/>
      <c r="J2239" s="79"/>
    </row>
    <row r="2240" spans="1:10">
      <c r="A2240" s="79"/>
      <c r="B2240" s="79"/>
      <c r="C2240" s="79"/>
      <c r="D2240" s="79"/>
      <c r="E2240" s="79"/>
      <c r="F2240" s="79"/>
      <c r="G2240" s="79"/>
      <c r="H2240" s="79"/>
      <c r="I2240" s="79"/>
      <c r="J2240" s="79"/>
    </row>
    <row r="2241" spans="1:10">
      <c r="A2241" s="79"/>
      <c r="B2241" s="79"/>
      <c r="C2241" s="79"/>
      <c r="D2241" s="79"/>
      <c r="E2241" s="79"/>
      <c r="F2241" s="79"/>
      <c r="G2241" s="79"/>
      <c r="H2241" s="79"/>
      <c r="I2241" s="79"/>
      <c r="J2241" s="79"/>
    </row>
    <row r="2242" spans="1:10">
      <c r="A2242" s="79"/>
      <c r="B2242" s="79"/>
      <c r="C2242" s="79"/>
      <c r="D2242" s="79"/>
      <c r="E2242" s="79"/>
      <c r="F2242" s="79"/>
      <c r="G2242" s="79"/>
      <c r="H2242" s="79"/>
      <c r="I2242" s="79"/>
      <c r="J2242" s="79"/>
    </row>
    <row r="2243" spans="1:10">
      <c r="A2243" s="79"/>
      <c r="B2243" s="79"/>
      <c r="C2243" s="79"/>
      <c r="D2243" s="79"/>
      <c r="E2243" s="79"/>
      <c r="F2243" s="79"/>
      <c r="G2243" s="79"/>
      <c r="H2243" s="79"/>
      <c r="I2243" s="79"/>
      <c r="J2243" s="79"/>
    </row>
    <row r="2244" spans="1:10">
      <c r="A2244" s="79"/>
      <c r="B2244" s="79"/>
      <c r="C2244" s="79"/>
      <c r="D2244" s="79"/>
      <c r="E2244" s="79"/>
      <c r="F2244" s="79"/>
      <c r="G2244" s="79"/>
      <c r="H2244" s="79"/>
      <c r="I2244" s="79"/>
      <c r="J2244" s="79"/>
    </row>
    <row r="2245" spans="1:10">
      <c r="A2245" s="79"/>
      <c r="B2245" s="79"/>
      <c r="C2245" s="79"/>
      <c r="D2245" s="79"/>
      <c r="E2245" s="79"/>
      <c r="F2245" s="79"/>
      <c r="G2245" s="79"/>
      <c r="H2245" s="79"/>
      <c r="I2245" s="79"/>
      <c r="J2245" s="79"/>
    </row>
    <row r="2246" spans="1:10">
      <c r="A2246" s="79"/>
      <c r="B2246" s="79"/>
      <c r="C2246" s="79"/>
      <c r="D2246" s="79"/>
      <c r="E2246" s="79"/>
      <c r="F2246" s="79"/>
      <c r="G2246" s="79"/>
      <c r="H2246" s="79"/>
      <c r="I2246" s="79"/>
      <c r="J2246" s="79"/>
    </row>
    <row r="2247" spans="1:10">
      <c r="A2247" s="79"/>
      <c r="B2247" s="79"/>
      <c r="C2247" s="79"/>
      <c r="D2247" s="79"/>
      <c r="E2247" s="79"/>
      <c r="F2247" s="79"/>
      <c r="G2247" s="79"/>
      <c r="H2247" s="79"/>
      <c r="I2247" s="79"/>
      <c r="J2247" s="79"/>
    </row>
    <row r="2248" spans="1:10">
      <c r="A2248" s="79"/>
      <c r="B2248" s="79"/>
      <c r="C2248" s="79"/>
      <c r="D2248" s="79"/>
      <c r="E2248" s="79"/>
      <c r="F2248" s="79"/>
      <c r="G2248" s="79"/>
      <c r="H2248" s="79"/>
      <c r="I2248" s="79"/>
      <c r="J2248" s="79"/>
    </row>
    <row r="2249" spans="1:10">
      <c r="A2249" s="79"/>
      <c r="B2249" s="79"/>
      <c r="C2249" s="79"/>
      <c r="D2249" s="79"/>
      <c r="E2249" s="79"/>
      <c r="F2249" s="79"/>
      <c r="G2249" s="79"/>
      <c r="H2249" s="79"/>
      <c r="I2249" s="79"/>
      <c r="J2249" s="79"/>
    </row>
    <row r="2250" spans="1:10">
      <c r="A2250" s="79"/>
      <c r="B2250" s="79"/>
      <c r="C2250" s="79"/>
      <c r="D2250" s="79"/>
      <c r="E2250" s="79"/>
      <c r="F2250" s="79"/>
      <c r="G2250" s="79"/>
      <c r="H2250" s="79"/>
      <c r="I2250" s="79"/>
      <c r="J2250" s="79"/>
    </row>
    <row r="2251" spans="1:10">
      <c r="A2251" s="79"/>
      <c r="B2251" s="79"/>
      <c r="C2251" s="79"/>
      <c r="D2251" s="79"/>
      <c r="E2251" s="79"/>
      <c r="F2251" s="79"/>
      <c r="G2251" s="79"/>
      <c r="H2251" s="79"/>
      <c r="I2251" s="79"/>
      <c r="J2251" s="79"/>
    </row>
    <row r="2252" spans="1:10">
      <c r="A2252" s="79"/>
      <c r="B2252" s="79"/>
      <c r="C2252" s="79"/>
      <c r="D2252" s="79"/>
      <c r="E2252" s="79"/>
      <c r="F2252" s="79"/>
      <c r="G2252" s="79"/>
      <c r="H2252" s="79"/>
      <c r="I2252" s="79"/>
      <c r="J2252" s="79"/>
    </row>
    <row r="2253" spans="1:10">
      <c r="A2253" s="79"/>
      <c r="B2253" s="79"/>
      <c r="C2253" s="79"/>
      <c r="D2253" s="79"/>
      <c r="E2253" s="79"/>
      <c r="F2253" s="79"/>
      <c r="G2253" s="79"/>
      <c r="H2253" s="79"/>
      <c r="I2253" s="79"/>
      <c r="J2253" s="79"/>
    </row>
    <row r="2254" spans="1:10">
      <c r="A2254" s="79"/>
      <c r="B2254" s="79"/>
      <c r="C2254" s="79"/>
      <c r="D2254" s="79"/>
      <c r="E2254" s="79"/>
      <c r="F2254" s="79"/>
      <c r="G2254" s="79"/>
      <c r="H2254" s="79"/>
      <c r="I2254" s="79"/>
      <c r="J2254" s="79"/>
    </row>
    <row r="2255" spans="1:10">
      <c r="A2255" s="79"/>
      <c r="B2255" s="79"/>
      <c r="C2255" s="79"/>
      <c r="D2255" s="79"/>
      <c r="E2255" s="79"/>
      <c r="F2255" s="79"/>
      <c r="G2255" s="79"/>
      <c r="H2255" s="79"/>
      <c r="I2255" s="79"/>
      <c r="J2255" s="79"/>
    </row>
    <row r="2256" spans="1:10">
      <c r="A2256" s="79"/>
      <c r="B2256" s="79"/>
      <c r="C2256" s="79"/>
      <c r="D2256" s="79"/>
      <c r="E2256" s="79"/>
      <c r="F2256" s="79"/>
      <c r="G2256" s="79"/>
      <c r="H2256" s="79"/>
      <c r="I2256" s="79"/>
      <c r="J2256" s="79"/>
    </row>
    <row r="2257" spans="1:15">
      <c r="A2257" s="79"/>
      <c r="B2257" s="79"/>
      <c r="C2257" s="79"/>
      <c r="D2257" s="79"/>
      <c r="E2257" s="79"/>
      <c r="F2257" s="79"/>
      <c r="G2257" s="79"/>
      <c r="H2257" s="79"/>
      <c r="I2257" s="79"/>
      <c r="J2257" s="79"/>
      <c r="K2257" s="79"/>
      <c r="L2257" s="79"/>
      <c r="M2257" s="79"/>
      <c r="N2257" s="79"/>
      <c r="O2257" s="79"/>
    </row>
    <row r="2258" spans="1:15">
      <c r="A2258" s="79"/>
      <c r="B2258" s="79"/>
      <c r="C2258" s="79"/>
      <c r="D2258" s="79"/>
      <c r="E2258" s="79"/>
      <c r="F2258" s="79"/>
      <c r="G2258" s="79"/>
      <c r="H2258" s="79"/>
      <c r="I2258" s="79"/>
      <c r="J2258" s="79"/>
      <c r="K2258" s="79"/>
      <c r="L2258" s="79"/>
      <c r="M2258" s="79"/>
      <c r="N2258" s="79"/>
      <c r="O2258" s="79"/>
    </row>
    <row r="2259" spans="1:15">
      <c r="A2259" s="79"/>
      <c r="B2259" s="79"/>
      <c r="C2259" s="79"/>
      <c r="D2259" s="79"/>
      <c r="E2259" s="79"/>
      <c r="F2259" s="79"/>
      <c r="G2259" s="79"/>
      <c r="H2259" s="79"/>
      <c r="I2259" s="79"/>
      <c r="J2259" s="79"/>
      <c r="K2259" s="79"/>
      <c r="L2259" s="79"/>
      <c r="M2259" s="79"/>
      <c r="N2259" s="79"/>
      <c r="O2259" s="79"/>
    </row>
    <row r="2260" spans="1:15">
      <c r="A2260" s="79"/>
      <c r="B2260" s="79"/>
      <c r="C2260" s="79"/>
      <c r="D2260" s="79"/>
      <c r="E2260" s="79"/>
      <c r="F2260" s="79"/>
      <c r="G2260" s="79"/>
      <c r="H2260" s="79"/>
      <c r="I2260" s="79"/>
      <c r="J2260" s="79"/>
      <c r="K2260" s="79"/>
      <c r="L2260" s="79"/>
      <c r="M2260" s="79"/>
      <c r="N2260" s="79"/>
      <c r="O2260" s="79"/>
    </row>
    <row r="2261" spans="1:15">
      <c r="A2261" s="79"/>
      <c r="B2261" s="79"/>
      <c r="C2261" s="79"/>
      <c r="D2261" s="79"/>
      <c r="E2261" s="79"/>
      <c r="F2261" s="79"/>
      <c r="G2261" s="79"/>
      <c r="H2261" s="79"/>
      <c r="I2261" s="79"/>
      <c r="J2261" s="79"/>
      <c r="K2261" s="79"/>
      <c r="L2261" s="79"/>
      <c r="M2261" s="79"/>
      <c r="N2261" s="79"/>
      <c r="O2261" s="79"/>
    </row>
    <row r="2262" spans="1:15">
      <c r="A2262" s="79"/>
      <c r="B2262" s="79"/>
      <c r="C2262" s="79"/>
      <c r="D2262" s="79"/>
      <c r="E2262" s="79"/>
      <c r="F2262" s="79"/>
      <c r="G2262" s="79"/>
      <c r="H2262" s="79"/>
      <c r="I2262" s="79"/>
      <c r="J2262" s="79"/>
      <c r="K2262" s="79"/>
      <c r="L2262" s="79"/>
      <c r="M2262" s="79"/>
      <c r="N2262" s="79"/>
      <c r="O2262" s="79"/>
    </row>
    <row r="2263" spans="1:15">
      <c r="A2263" s="79"/>
      <c r="B2263" s="79"/>
      <c r="C2263" s="79"/>
      <c r="D2263" s="79"/>
      <c r="E2263" s="79"/>
      <c r="F2263" s="79"/>
      <c r="G2263" s="79"/>
      <c r="H2263" s="79"/>
      <c r="I2263" s="79"/>
      <c r="J2263" s="79"/>
      <c r="K2263" s="79"/>
      <c r="L2263" s="79"/>
      <c r="M2263" s="79"/>
      <c r="N2263" s="79"/>
      <c r="O2263" s="79"/>
    </row>
    <row r="2264" spans="1:15">
      <c r="A2264" s="79"/>
      <c r="B2264" s="79"/>
      <c r="C2264" s="79"/>
      <c r="D2264" s="79"/>
      <c r="E2264" s="79"/>
      <c r="F2264" s="79"/>
      <c r="G2264" s="79"/>
      <c r="H2264" s="79"/>
      <c r="I2264" s="79"/>
      <c r="J2264" s="79"/>
      <c r="K2264" s="79"/>
      <c r="L2264" s="79"/>
      <c r="M2264" s="79"/>
      <c r="N2264" s="79"/>
      <c r="O2264" s="79"/>
    </row>
    <row r="2265" spans="1:15" ht="21.75" customHeight="1">
      <c r="A2265" s="79"/>
      <c r="B2265" s="632" t="s">
        <v>246</v>
      </c>
      <c r="C2265" s="633"/>
      <c r="D2265" s="633"/>
      <c r="E2265" s="633"/>
      <c r="F2265" s="633"/>
      <c r="G2265" s="633"/>
      <c r="H2265" s="633"/>
      <c r="I2265" s="633"/>
      <c r="J2265" s="554" t="str">
        <f>'6. Module 1 Readiness'!Z23</f>
        <v/>
      </c>
      <c r="K2265" s="79"/>
      <c r="L2265" s="79"/>
      <c r="M2265" s="79"/>
      <c r="N2265" s="79"/>
      <c r="O2265" s="79"/>
    </row>
    <row r="2266" spans="1:15">
      <c r="A2266" s="79"/>
      <c r="B2266" s="42" t="s">
        <v>43</v>
      </c>
      <c r="C2266" s="39"/>
      <c r="D2266" s="39"/>
      <c r="E2266" s="39"/>
      <c r="F2266" s="39"/>
      <c r="G2266" s="39"/>
      <c r="H2266" s="39"/>
      <c r="I2266" s="39"/>
      <c r="J2266" s="40"/>
      <c r="K2266" s="79"/>
      <c r="L2266" s="79"/>
      <c r="M2266" s="79"/>
      <c r="N2266" s="79"/>
      <c r="O2266" s="79" t="s">
        <v>43</v>
      </c>
    </row>
    <row r="2267" spans="1:15" ht="81.75" customHeight="1">
      <c r="A2267" s="79"/>
      <c r="B2267" s="435" t="str">
        <f>Sheet2!B426</f>
        <v/>
      </c>
      <c r="C2267" s="394"/>
      <c r="D2267" s="394"/>
      <c r="E2267" s="394"/>
      <c r="F2267" s="394"/>
      <c r="G2267" s="394"/>
      <c r="H2267" s="394"/>
      <c r="I2267" s="394"/>
      <c r="J2267" s="436"/>
      <c r="K2267" s="79"/>
      <c r="L2267" s="79"/>
      <c r="M2267" s="79"/>
      <c r="N2267" s="79"/>
      <c r="O2267" s="79" t="s">
        <v>436</v>
      </c>
    </row>
    <row r="2268" spans="1:15">
      <c r="A2268" s="79"/>
      <c r="B2268" s="42" t="s">
        <v>44</v>
      </c>
      <c r="C2268" s="39"/>
      <c r="D2268" s="39"/>
      <c r="E2268" s="39"/>
      <c r="F2268" s="39"/>
      <c r="G2268" s="39"/>
      <c r="H2268" s="39"/>
      <c r="I2268" s="39"/>
      <c r="J2268" s="40"/>
      <c r="K2268" s="79"/>
      <c r="L2268" s="79"/>
      <c r="M2268" s="79"/>
      <c r="N2268" s="79"/>
      <c r="O2268" s="79" t="s">
        <v>44</v>
      </c>
    </row>
    <row r="2269" spans="1:15" ht="192.75" customHeight="1">
      <c r="A2269" s="79"/>
      <c r="B2269" s="437" t="str">
        <f>Sheet2!D426</f>
        <v/>
      </c>
      <c r="C2269" s="438"/>
      <c r="D2269" s="438"/>
      <c r="E2269" s="438"/>
      <c r="F2269" s="438"/>
      <c r="G2269" s="438"/>
      <c r="H2269" s="438"/>
      <c r="I2269" s="438"/>
      <c r="J2269" s="439"/>
      <c r="K2269" s="79"/>
      <c r="L2269" s="79"/>
      <c r="M2269" s="79"/>
      <c r="N2269" s="79"/>
      <c r="O2269" s="79" t="s">
        <v>437</v>
      </c>
    </row>
    <row r="2270" spans="1:15">
      <c r="A2270" s="79"/>
      <c r="B2270" s="27"/>
      <c r="C2270" s="27"/>
      <c r="D2270" s="27"/>
      <c r="E2270" s="27"/>
      <c r="F2270" s="27"/>
      <c r="G2270" s="27"/>
      <c r="H2270" s="27"/>
      <c r="I2270" s="27"/>
      <c r="J2270" s="27"/>
      <c r="K2270" s="79"/>
      <c r="L2270" s="79"/>
      <c r="M2270" s="79"/>
      <c r="N2270" s="79"/>
      <c r="O2270" s="79"/>
    </row>
    <row r="2271" spans="1:15" ht="21.75" customHeight="1">
      <c r="A2271" s="79"/>
      <c r="B2271" s="632" t="s">
        <v>233</v>
      </c>
      <c r="C2271" s="633"/>
      <c r="D2271" s="633"/>
      <c r="E2271" s="633"/>
      <c r="F2271" s="633"/>
      <c r="G2271" s="633"/>
      <c r="H2271" s="633"/>
      <c r="I2271" s="633"/>
      <c r="J2271" s="550" t="str">
        <f>E2198</f>
        <v/>
      </c>
      <c r="K2271" s="79"/>
      <c r="L2271" s="79"/>
      <c r="M2271" s="79"/>
      <c r="N2271" s="79"/>
      <c r="O2271" s="79"/>
    </row>
    <row r="2272" spans="1:15">
      <c r="A2272" s="79"/>
      <c r="B2272" s="54"/>
      <c r="C2272" s="35"/>
      <c r="D2272" s="35"/>
      <c r="E2272" s="55"/>
      <c r="F2272" s="39"/>
      <c r="G2272" s="39"/>
      <c r="H2272" s="39"/>
      <c r="I2272" s="39"/>
      <c r="J2272" s="40"/>
      <c r="K2272" s="79"/>
      <c r="L2272" s="79"/>
      <c r="M2272" s="79"/>
      <c r="N2272" s="79"/>
      <c r="O2272" s="79"/>
    </row>
    <row r="2273" spans="1:12" ht="15.75" customHeight="1">
      <c r="A2273" s="79"/>
      <c r="B2273" s="550" t="str">
        <f>'6. Module 1 Readiness'!Z26</f>
        <v/>
      </c>
      <c r="C2273" s="41" t="s">
        <v>412</v>
      </c>
      <c r="D2273" s="39"/>
      <c r="E2273" s="39"/>
      <c r="F2273" s="39"/>
      <c r="G2273" s="39"/>
      <c r="H2273" s="39"/>
      <c r="I2273" s="39"/>
      <c r="J2273" s="40"/>
      <c r="K2273" s="79"/>
      <c r="L2273" s="79"/>
    </row>
    <row r="2274" spans="1:12">
      <c r="A2274" s="79"/>
      <c r="B2274" s="42" t="s">
        <v>43</v>
      </c>
      <c r="C2274" s="39"/>
      <c r="D2274" s="39"/>
      <c r="E2274" s="39"/>
      <c r="F2274" s="39"/>
      <c r="G2274" s="39"/>
      <c r="H2274" s="39"/>
      <c r="I2274" s="39"/>
      <c r="J2274" s="40"/>
      <c r="K2274" s="79"/>
      <c r="L2274" s="79"/>
    </row>
    <row r="2275" spans="1:12" ht="42" customHeight="1">
      <c r="A2275" s="79"/>
      <c r="B2275" s="435" t="str">
        <f>Sheet2!B433</f>
        <v/>
      </c>
      <c r="C2275" s="394"/>
      <c r="D2275" s="394"/>
      <c r="E2275" s="394"/>
      <c r="F2275" s="394"/>
      <c r="G2275" s="394"/>
      <c r="H2275" s="394"/>
      <c r="I2275" s="394"/>
      <c r="J2275" s="436"/>
      <c r="K2275" s="79"/>
      <c r="L2275" s="79"/>
    </row>
    <row r="2276" spans="1:12">
      <c r="A2276" s="79"/>
      <c r="B2276" s="42" t="s">
        <v>44</v>
      </c>
      <c r="C2276" s="39"/>
      <c r="D2276" s="39"/>
      <c r="E2276" s="39"/>
      <c r="F2276" s="39"/>
      <c r="G2276" s="39"/>
      <c r="H2276" s="39"/>
      <c r="I2276" s="39"/>
      <c r="J2276" s="40"/>
      <c r="K2276" s="79"/>
      <c r="L2276" s="79"/>
    </row>
    <row r="2277" spans="1:12" ht="98.25" customHeight="1">
      <c r="A2277" s="79"/>
      <c r="B2277" s="435" t="str">
        <f>Sheet2!D433</f>
        <v/>
      </c>
      <c r="C2277" s="394"/>
      <c r="D2277" s="394"/>
      <c r="E2277" s="394"/>
      <c r="F2277" s="394"/>
      <c r="G2277" s="394"/>
      <c r="H2277" s="394"/>
      <c r="I2277" s="394"/>
      <c r="J2277" s="436"/>
      <c r="K2277" s="79"/>
      <c r="L2277" s="79"/>
    </row>
    <row r="2278" spans="1:12">
      <c r="A2278" s="79"/>
      <c r="B2278" s="38"/>
      <c r="C2278" s="39"/>
      <c r="D2278" s="39"/>
      <c r="E2278" s="39"/>
      <c r="F2278" s="39"/>
      <c r="G2278" s="39"/>
      <c r="H2278" s="39"/>
      <c r="I2278" s="39"/>
      <c r="J2278" s="40"/>
      <c r="K2278" s="79"/>
      <c r="L2278" s="79"/>
    </row>
    <row r="2279" spans="1:12" ht="15.75" customHeight="1">
      <c r="A2279" s="79"/>
      <c r="B2279" s="550" t="str">
        <f>'6. Module 1 Readiness'!Z27</f>
        <v/>
      </c>
      <c r="C2279" s="41" t="s">
        <v>413</v>
      </c>
      <c r="D2279" s="39"/>
      <c r="E2279" s="39"/>
      <c r="F2279" s="39"/>
      <c r="G2279" s="39"/>
      <c r="H2279" s="39"/>
      <c r="I2279" s="39"/>
      <c r="J2279" s="40"/>
      <c r="K2279" s="79"/>
      <c r="L2279" s="79"/>
    </row>
    <row r="2280" spans="1:12">
      <c r="A2280" s="79"/>
      <c r="B2280" s="42" t="s">
        <v>43</v>
      </c>
      <c r="C2280" s="39"/>
      <c r="D2280" s="39"/>
      <c r="E2280" s="39"/>
      <c r="F2280" s="39"/>
      <c r="G2280" s="39"/>
      <c r="H2280" s="39"/>
      <c r="I2280" s="39"/>
      <c r="J2280" s="40"/>
      <c r="K2280" s="79"/>
      <c r="L2280" s="79"/>
    </row>
    <row r="2281" spans="1:12" ht="33" customHeight="1">
      <c r="A2281" s="79"/>
      <c r="B2281" s="435" t="str">
        <f>Sheet2!B434</f>
        <v/>
      </c>
      <c r="C2281" s="394"/>
      <c r="D2281" s="394"/>
      <c r="E2281" s="394"/>
      <c r="F2281" s="394"/>
      <c r="G2281" s="394"/>
      <c r="H2281" s="394"/>
      <c r="I2281" s="394"/>
      <c r="J2281" s="436"/>
      <c r="K2281" s="79"/>
      <c r="L2281" s="79"/>
    </row>
    <row r="2282" spans="1:12">
      <c r="A2282" s="79"/>
      <c r="B2282" s="42" t="s">
        <v>44</v>
      </c>
      <c r="C2282" s="39"/>
      <c r="D2282" s="39"/>
      <c r="E2282" s="39"/>
      <c r="F2282" s="39"/>
      <c r="G2282" s="39"/>
      <c r="H2282" s="39"/>
      <c r="I2282" s="39"/>
      <c r="J2282" s="40"/>
      <c r="K2282" s="79"/>
      <c r="L2282" s="79"/>
    </row>
    <row r="2283" spans="1:12" ht="30" customHeight="1">
      <c r="A2283" s="79"/>
      <c r="B2283" s="435" t="str">
        <f>Sheet2!D434</f>
        <v/>
      </c>
      <c r="C2283" s="394"/>
      <c r="D2283" s="394"/>
      <c r="E2283" s="394"/>
      <c r="F2283" s="394"/>
      <c r="G2283" s="394"/>
      <c r="H2283" s="394"/>
      <c r="I2283" s="394"/>
      <c r="J2283" s="436"/>
      <c r="K2283" s="79"/>
      <c r="L2283" s="79"/>
    </row>
    <row r="2284" spans="1:12">
      <c r="A2284" s="79"/>
      <c r="B2284" s="38"/>
      <c r="C2284" s="39"/>
      <c r="D2284" s="39"/>
      <c r="E2284" s="39"/>
      <c r="F2284" s="39"/>
      <c r="G2284" s="39"/>
      <c r="H2284" s="39"/>
      <c r="I2284" s="39"/>
      <c r="J2284" s="40"/>
      <c r="K2284" s="79"/>
      <c r="L2284" s="79"/>
    </row>
    <row r="2285" spans="1:12" ht="15">
      <c r="A2285" s="79"/>
      <c r="B2285" s="550" t="str">
        <f>'6. Module 1 Readiness'!Z28</f>
        <v/>
      </c>
      <c r="C2285" s="41" t="s">
        <v>414</v>
      </c>
      <c r="D2285" s="39"/>
      <c r="E2285" s="39"/>
      <c r="F2285" s="39"/>
      <c r="G2285" s="39"/>
      <c r="H2285" s="39"/>
      <c r="I2285" s="39"/>
      <c r="J2285" s="40"/>
      <c r="K2285" s="79"/>
      <c r="L2285" s="79"/>
    </row>
    <row r="2286" spans="1:12">
      <c r="A2286" s="79"/>
      <c r="B2286" s="42" t="s">
        <v>43</v>
      </c>
      <c r="C2286" s="39"/>
      <c r="D2286" s="39"/>
      <c r="E2286" s="39"/>
      <c r="F2286" s="39"/>
      <c r="G2286" s="39"/>
      <c r="H2286" s="39"/>
      <c r="I2286" s="39"/>
      <c r="J2286" s="40"/>
      <c r="K2286" s="79"/>
      <c r="L2286" s="79"/>
    </row>
    <row r="2287" spans="1:12" ht="42.75" customHeight="1">
      <c r="A2287" s="79"/>
      <c r="B2287" s="435" t="str">
        <f>Sheet2!B435</f>
        <v/>
      </c>
      <c r="C2287" s="394"/>
      <c r="D2287" s="394"/>
      <c r="E2287" s="394"/>
      <c r="F2287" s="394"/>
      <c r="G2287" s="394"/>
      <c r="H2287" s="394"/>
      <c r="I2287" s="394"/>
      <c r="J2287" s="436"/>
      <c r="K2287" s="79"/>
      <c r="L2287" s="79"/>
    </row>
    <row r="2288" spans="1:12">
      <c r="A2288" s="79"/>
      <c r="B2288" s="42" t="s">
        <v>44</v>
      </c>
      <c r="C2288" s="39"/>
      <c r="D2288" s="39"/>
      <c r="E2288" s="39"/>
      <c r="F2288" s="39"/>
      <c r="G2288" s="39"/>
      <c r="H2288" s="39"/>
      <c r="I2288" s="39"/>
      <c r="J2288" s="40"/>
      <c r="K2288" s="79"/>
      <c r="L2288" s="79"/>
    </row>
    <row r="2289" spans="1:10" ht="99.75" customHeight="1">
      <c r="A2289" s="79"/>
      <c r="B2289" s="435" t="str">
        <f>Sheet2!D435</f>
        <v/>
      </c>
      <c r="C2289" s="394"/>
      <c r="D2289" s="394"/>
      <c r="E2289" s="394"/>
      <c r="F2289" s="394"/>
      <c r="G2289" s="394"/>
      <c r="H2289" s="394"/>
      <c r="I2289" s="394"/>
      <c r="J2289" s="436"/>
    </row>
    <row r="2290" spans="1:10">
      <c r="A2290" s="79"/>
      <c r="B2290" s="38"/>
      <c r="C2290" s="39"/>
      <c r="D2290" s="39"/>
      <c r="E2290" s="39"/>
      <c r="F2290" s="39"/>
      <c r="G2290" s="39"/>
      <c r="H2290" s="39"/>
      <c r="I2290" s="39"/>
      <c r="J2290" s="40"/>
    </row>
    <row r="2291" spans="1:10" ht="15">
      <c r="A2291" s="79"/>
      <c r="B2291" s="550" t="str">
        <f>'6. Module 1 Readiness'!Z29</f>
        <v/>
      </c>
      <c r="C2291" s="41" t="s">
        <v>415</v>
      </c>
      <c r="D2291" s="39"/>
      <c r="E2291" s="39"/>
      <c r="F2291" s="39"/>
      <c r="G2291" s="39"/>
      <c r="H2291" s="39"/>
      <c r="I2291" s="39"/>
      <c r="J2291" s="40"/>
    </row>
    <row r="2292" spans="1:10">
      <c r="A2292" s="79"/>
      <c r="B2292" s="42" t="s">
        <v>43</v>
      </c>
      <c r="C2292" s="39"/>
      <c r="D2292" s="39"/>
      <c r="E2292" s="39"/>
      <c r="F2292" s="39"/>
      <c r="G2292" s="39"/>
      <c r="H2292" s="39"/>
      <c r="I2292" s="39"/>
      <c r="J2292" s="40"/>
    </row>
    <row r="2293" spans="1:10" ht="46.5" customHeight="1">
      <c r="A2293" s="79"/>
      <c r="B2293" s="435" t="str">
        <f>Sheet2!B436</f>
        <v/>
      </c>
      <c r="C2293" s="394"/>
      <c r="D2293" s="394"/>
      <c r="E2293" s="394"/>
      <c r="F2293" s="394"/>
      <c r="G2293" s="394"/>
      <c r="H2293" s="394"/>
      <c r="I2293" s="394"/>
      <c r="J2293" s="436"/>
    </row>
    <row r="2294" spans="1:10">
      <c r="A2294" s="79"/>
      <c r="B2294" s="42" t="s">
        <v>44</v>
      </c>
      <c r="C2294" s="39"/>
      <c r="D2294" s="39"/>
      <c r="E2294" s="39"/>
      <c r="F2294" s="39"/>
      <c r="G2294" s="39"/>
      <c r="H2294" s="39"/>
      <c r="I2294" s="39"/>
      <c r="J2294" s="40"/>
    </row>
    <row r="2295" spans="1:10" ht="54.75" customHeight="1">
      <c r="A2295" s="79"/>
      <c r="B2295" s="435" t="str">
        <f>Sheet2!D436</f>
        <v/>
      </c>
      <c r="C2295" s="394"/>
      <c r="D2295" s="394"/>
      <c r="E2295" s="394"/>
      <c r="F2295" s="394"/>
      <c r="G2295" s="394"/>
      <c r="H2295" s="394"/>
      <c r="I2295" s="394"/>
      <c r="J2295" s="436"/>
    </row>
    <row r="2296" spans="1:10">
      <c r="A2296" s="79"/>
      <c r="B2296" s="38"/>
      <c r="C2296" s="39"/>
      <c r="D2296" s="39"/>
      <c r="E2296" s="39"/>
      <c r="F2296" s="39"/>
      <c r="G2296" s="39"/>
      <c r="H2296" s="39"/>
      <c r="I2296" s="39"/>
      <c r="J2296" s="40"/>
    </row>
    <row r="2297" spans="1:10" ht="15">
      <c r="A2297" s="79"/>
      <c r="B2297" s="550" t="str">
        <f>'6. Module 1 Readiness'!Z30</f>
        <v/>
      </c>
      <c r="C2297" s="41" t="s">
        <v>416</v>
      </c>
      <c r="D2297" s="39"/>
      <c r="E2297" s="39"/>
      <c r="F2297" s="39"/>
      <c r="G2297" s="39"/>
      <c r="H2297" s="39"/>
      <c r="I2297" s="39"/>
      <c r="J2297" s="40"/>
    </row>
    <row r="2298" spans="1:10">
      <c r="A2298" s="79"/>
      <c r="B2298" s="42" t="s">
        <v>43</v>
      </c>
      <c r="C2298" s="39"/>
      <c r="D2298" s="39"/>
      <c r="E2298" s="39"/>
      <c r="F2298" s="39"/>
      <c r="G2298" s="39"/>
      <c r="H2298" s="39"/>
      <c r="I2298" s="39"/>
      <c r="J2298" s="40"/>
    </row>
    <row r="2299" spans="1:10" ht="42" customHeight="1">
      <c r="A2299" s="79"/>
      <c r="B2299" s="435" t="str">
        <f>Sheet2!B437</f>
        <v/>
      </c>
      <c r="C2299" s="394"/>
      <c r="D2299" s="394"/>
      <c r="E2299" s="394"/>
      <c r="F2299" s="394"/>
      <c r="G2299" s="394"/>
      <c r="H2299" s="394"/>
      <c r="I2299" s="394"/>
      <c r="J2299" s="436"/>
    </row>
    <row r="2300" spans="1:10">
      <c r="A2300" s="79"/>
      <c r="B2300" s="42" t="s">
        <v>44</v>
      </c>
      <c r="C2300" s="39"/>
      <c r="D2300" s="39"/>
      <c r="E2300" s="39"/>
      <c r="F2300" s="39"/>
      <c r="G2300" s="39"/>
      <c r="H2300" s="39"/>
      <c r="I2300" s="39"/>
      <c r="J2300" s="40"/>
    </row>
    <row r="2301" spans="1:10" ht="27.75" customHeight="1">
      <c r="A2301" s="79"/>
      <c r="B2301" s="437" t="str">
        <f>Sheet2!D437</f>
        <v/>
      </c>
      <c r="C2301" s="438"/>
      <c r="D2301" s="438"/>
      <c r="E2301" s="438"/>
      <c r="F2301" s="438"/>
      <c r="G2301" s="438"/>
      <c r="H2301" s="438"/>
      <c r="I2301" s="438"/>
      <c r="J2301" s="439"/>
    </row>
    <row r="2302" spans="1:10">
      <c r="A2302" s="79"/>
      <c r="B2302" s="27"/>
      <c r="C2302" s="27"/>
      <c r="D2302" s="27"/>
      <c r="E2302" s="27"/>
      <c r="F2302" s="27"/>
      <c r="G2302" s="27"/>
      <c r="H2302" s="27"/>
      <c r="I2302" s="27"/>
      <c r="J2302" s="27"/>
    </row>
    <row r="2303" spans="1:10" ht="21.75" customHeight="1">
      <c r="A2303" s="79"/>
      <c r="B2303" s="632" t="s">
        <v>234</v>
      </c>
      <c r="C2303" s="633"/>
      <c r="D2303" s="633"/>
      <c r="E2303" s="633"/>
      <c r="F2303" s="633"/>
      <c r="G2303" s="633"/>
      <c r="H2303" s="633"/>
      <c r="I2303" s="633"/>
      <c r="J2303" s="550" t="str">
        <f>E2200</f>
        <v/>
      </c>
    </row>
    <row r="2304" spans="1:10">
      <c r="A2304" s="79"/>
      <c r="B2304" s="38"/>
      <c r="C2304" s="39"/>
      <c r="D2304" s="39"/>
      <c r="E2304" s="39"/>
      <c r="F2304" s="39"/>
      <c r="G2304" s="39"/>
      <c r="H2304" s="39"/>
      <c r="I2304" s="39"/>
      <c r="J2304" s="40"/>
    </row>
    <row r="2305" spans="1:10" ht="15">
      <c r="A2305" s="79"/>
      <c r="B2305" s="550" t="str">
        <f>'6. Module 1 Readiness'!Z33</f>
        <v/>
      </c>
      <c r="C2305" s="41" t="s">
        <v>417</v>
      </c>
      <c r="D2305" s="39"/>
      <c r="E2305" s="39"/>
      <c r="F2305" s="39"/>
      <c r="G2305" s="39"/>
      <c r="H2305" s="39"/>
      <c r="I2305" s="39"/>
      <c r="J2305" s="40"/>
    </row>
    <row r="2306" spans="1:10">
      <c r="A2306" s="79"/>
      <c r="B2306" s="42" t="s">
        <v>43</v>
      </c>
      <c r="C2306" s="39"/>
      <c r="D2306" s="39"/>
      <c r="E2306" s="39"/>
      <c r="F2306" s="39"/>
      <c r="G2306" s="39"/>
      <c r="H2306" s="39"/>
      <c r="I2306" s="39"/>
      <c r="J2306" s="40"/>
    </row>
    <row r="2307" spans="1:10" ht="43.5" customHeight="1">
      <c r="A2307" s="79"/>
      <c r="B2307" s="435" t="str">
        <f>Sheet2!B440</f>
        <v/>
      </c>
      <c r="C2307" s="394"/>
      <c r="D2307" s="394"/>
      <c r="E2307" s="394"/>
      <c r="F2307" s="394"/>
      <c r="G2307" s="394"/>
      <c r="H2307" s="394"/>
      <c r="I2307" s="394"/>
      <c r="J2307" s="436"/>
    </row>
    <row r="2308" spans="1:10">
      <c r="A2308" s="79"/>
      <c r="B2308" s="42" t="s">
        <v>44</v>
      </c>
      <c r="C2308" s="39"/>
      <c r="D2308" s="39"/>
      <c r="E2308" s="39"/>
      <c r="F2308" s="39"/>
      <c r="G2308" s="39"/>
      <c r="H2308" s="39"/>
      <c r="I2308" s="39"/>
      <c r="J2308" s="40"/>
    </row>
    <row r="2309" spans="1:10" ht="54.75" customHeight="1">
      <c r="A2309" s="79"/>
      <c r="B2309" s="435" t="str">
        <f>Sheet2!D440</f>
        <v/>
      </c>
      <c r="C2309" s="394"/>
      <c r="D2309" s="394"/>
      <c r="E2309" s="394"/>
      <c r="F2309" s="394"/>
      <c r="G2309" s="394"/>
      <c r="H2309" s="394"/>
      <c r="I2309" s="394"/>
      <c r="J2309" s="436"/>
    </row>
    <row r="2310" spans="1:10">
      <c r="A2310" s="79"/>
      <c r="B2310" s="38"/>
      <c r="C2310" s="39"/>
      <c r="D2310" s="39"/>
      <c r="E2310" s="39"/>
      <c r="F2310" s="39"/>
      <c r="G2310" s="39"/>
      <c r="H2310" s="39"/>
      <c r="I2310" s="39"/>
      <c r="J2310" s="40"/>
    </row>
    <row r="2311" spans="1:10" ht="15">
      <c r="A2311" s="79"/>
      <c r="B2311" s="550" t="str">
        <f>'6. Module 1 Readiness'!Z34</f>
        <v/>
      </c>
      <c r="C2311" s="41" t="s">
        <v>181</v>
      </c>
      <c r="D2311" s="39"/>
      <c r="E2311" s="39"/>
      <c r="F2311" s="39"/>
      <c r="G2311" s="39"/>
      <c r="H2311" s="39"/>
      <c r="I2311" s="39"/>
      <c r="J2311" s="40"/>
    </row>
    <row r="2312" spans="1:10">
      <c r="A2312" s="79"/>
      <c r="B2312" s="42" t="s">
        <v>43</v>
      </c>
      <c r="C2312" s="39"/>
      <c r="D2312" s="39"/>
      <c r="E2312" s="39"/>
      <c r="F2312" s="39"/>
      <c r="G2312" s="39"/>
      <c r="H2312" s="39"/>
      <c r="I2312" s="39"/>
      <c r="J2312" s="40"/>
    </row>
    <row r="2313" spans="1:10" ht="52.5" customHeight="1">
      <c r="A2313" s="79"/>
      <c r="B2313" s="435" t="str">
        <f>Sheet2!B441</f>
        <v/>
      </c>
      <c r="C2313" s="394"/>
      <c r="D2313" s="394"/>
      <c r="E2313" s="394"/>
      <c r="F2313" s="394"/>
      <c r="G2313" s="394"/>
      <c r="H2313" s="394"/>
      <c r="I2313" s="394"/>
      <c r="J2313" s="436"/>
    </row>
    <row r="2314" spans="1:10">
      <c r="A2314" s="79"/>
      <c r="B2314" s="42" t="s">
        <v>44</v>
      </c>
      <c r="C2314" s="39"/>
      <c r="D2314" s="39"/>
      <c r="E2314" s="39"/>
      <c r="F2314" s="39"/>
      <c r="G2314" s="39"/>
      <c r="H2314" s="39"/>
      <c r="I2314" s="39"/>
      <c r="J2314" s="40"/>
    </row>
    <row r="2315" spans="1:10" ht="57.75" customHeight="1">
      <c r="A2315" s="79"/>
      <c r="B2315" s="435" t="str">
        <f>Sheet2!D441</f>
        <v/>
      </c>
      <c r="C2315" s="394"/>
      <c r="D2315" s="394"/>
      <c r="E2315" s="394"/>
      <c r="F2315" s="394"/>
      <c r="G2315" s="394"/>
      <c r="H2315" s="394"/>
      <c r="I2315" s="394"/>
      <c r="J2315" s="436"/>
    </row>
    <row r="2316" spans="1:10">
      <c r="A2316" s="79"/>
      <c r="B2316" s="38"/>
      <c r="C2316" s="39"/>
      <c r="D2316" s="39"/>
      <c r="E2316" s="39"/>
      <c r="F2316" s="39"/>
      <c r="G2316" s="39"/>
      <c r="H2316" s="39"/>
      <c r="I2316" s="39"/>
      <c r="J2316" s="40"/>
    </row>
    <row r="2317" spans="1:10" ht="15">
      <c r="A2317" s="79"/>
      <c r="B2317" s="550" t="str">
        <f>'6. Module 1 Readiness'!Z35</f>
        <v/>
      </c>
      <c r="C2317" s="41" t="s">
        <v>418</v>
      </c>
      <c r="D2317" s="39"/>
      <c r="E2317" s="39"/>
      <c r="F2317" s="39"/>
      <c r="G2317" s="39"/>
      <c r="H2317" s="39"/>
      <c r="I2317" s="39"/>
      <c r="J2317" s="40"/>
    </row>
    <row r="2318" spans="1:10">
      <c r="A2318" s="79"/>
      <c r="B2318" s="42" t="s">
        <v>43</v>
      </c>
      <c r="C2318" s="39"/>
      <c r="D2318" s="39"/>
      <c r="E2318" s="39"/>
      <c r="F2318" s="39"/>
      <c r="G2318" s="39"/>
      <c r="H2318" s="39"/>
      <c r="I2318" s="39"/>
      <c r="J2318" s="40"/>
    </row>
    <row r="2319" spans="1:10" ht="32.25" customHeight="1">
      <c r="A2319" s="79"/>
      <c r="B2319" s="435" t="str">
        <f>Sheet2!B442</f>
        <v/>
      </c>
      <c r="C2319" s="394"/>
      <c r="D2319" s="394"/>
      <c r="E2319" s="394"/>
      <c r="F2319" s="394"/>
      <c r="G2319" s="394"/>
      <c r="H2319" s="394"/>
      <c r="I2319" s="394"/>
      <c r="J2319" s="436"/>
    </row>
    <row r="2320" spans="1:10">
      <c r="A2320" s="79"/>
      <c r="B2320" s="42" t="s">
        <v>44</v>
      </c>
      <c r="C2320" s="39"/>
      <c r="D2320" s="39"/>
      <c r="E2320" s="39"/>
      <c r="F2320" s="39"/>
      <c r="G2320" s="39"/>
      <c r="H2320" s="39"/>
      <c r="I2320" s="39"/>
      <c r="J2320" s="40"/>
    </row>
    <row r="2321" spans="1:10" ht="57" customHeight="1">
      <c r="A2321" s="79"/>
      <c r="B2321" s="435" t="str">
        <f>Sheet2!D442</f>
        <v/>
      </c>
      <c r="C2321" s="394"/>
      <c r="D2321" s="394"/>
      <c r="E2321" s="394"/>
      <c r="F2321" s="394"/>
      <c r="G2321" s="394"/>
      <c r="H2321" s="394"/>
      <c r="I2321" s="394"/>
      <c r="J2321" s="436"/>
    </row>
    <row r="2322" spans="1:10">
      <c r="A2322" s="79"/>
      <c r="B2322" s="38"/>
      <c r="C2322" s="39"/>
      <c r="D2322" s="39"/>
      <c r="E2322" s="39"/>
      <c r="F2322" s="39"/>
      <c r="G2322" s="39"/>
      <c r="H2322" s="39"/>
      <c r="I2322" s="39"/>
      <c r="J2322" s="40"/>
    </row>
    <row r="2323" spans="1:10" ht="15">
      <c r="A2323" s="79"/>
      <c r="B2323" s="550" t="str">
        <f>'6. Module 1 Readiness'!Z36</f>
        <v/>
      </c>
      <c r="C2323" s="41" t="s">
        <v>419</v>
      </c>
      <c r="D2323" s="39"/>
      <c r="E2323" s="39"/>
      <c r="F2323" s="39"/>
      <c r="G2323" s="39"/>
      <c r="H2323" s="39"/>
      <c r="I2323" s="39"/>
      <c r="J2323" s="40"/>
    </row>
    <row r="2324" spans="1:10">
      <c r="A2324" s="79"/>
      <c r="B2324" s="42" t="s">
        <v>43</v>
      </c>
      <c r="C2324" s="39"/>
      <c r="D2324" s="39"/>
      <c r="E2324" s="39"/>
      <c r="F2324" s="39"/>
      <c r="G2324" s="39"/>
      <c r="H2324" s="39"/>
      <c r="I2324" s="39"/>
      <c r="J2324" s="40"/>
    </row>
    <row r="2325" spans="1:10" ht="33" customHeight="1">
      <c r="A2325" s="79"/>
      <c r="B2325" s="435" t="str">
        <f>Sheet2!B443</f>
        <v/>
      </c>
      <c r="C2325" s="394"/>
      <c r="D2325" s="394"/>
      <c r="E2325" s="394"/>
      <c r="F2325" s="394"/>
      <c r="G2325" s="394"/>
      <c r="H2325" s="394"/>
      <c r="I2325" s="394"/>
      <c r="J2325" s="436"/>
    </row>
    <row r="2326" spans="1:10">
      <c r="A2326" s="79"/>
      <c r="B2326" s="42" t="s">
        <v>44</v>
      </c>
      <c r="C2326" s="39"/>
      <c r="D2326" s="39"/>
      <c r="E2326" s="39"/>
      <c r="F2326" s="39"/>
      <c r="G2326" s="39"/>
      <c r="H2326" s="39"/>
      <c r="I2326" s="39"/>
      <c r="J2326" s="40"/>
    </row>
    <row r="2327" spans="1:10" ht="30" customHeight="1">
      <c r="A2327" s="79"/>
      <c r="B2327" s="437" t="str">
        <f>Sheet2!D443</f>
        <v/>
      </c>
      <c r="C2327" s="438"/>
      <c r="D2327" s="438"/>
      <c r="E2327" s="438"/>
      <c r="F2327" s="438"/>
      <c r="G2327" s="438"/>
      <c r="H2327" s="438"/>
      <c r="I2327" s="438"/>
      <c r="J2327" s="439"/>
    </row>
    <row r="2328" spans="1:10">
      <c r="A2328" s="79"/>
      <c r="B2328" s="27"/>
      <c r="C2328" s="27"/>
      <c r="D2328" s="27"/>
      <c r="E2328" s="27"/>
      <c r="F2328" s="27"/>
      <c r="G2328" s="27"/>
      <c r="H2328" s="27"/>
      <c r="I2328" s="27"/>
      <c r="J2328" s="27"/>
    </row>
    <row r="2329" spans="1:10" ht="21.75" customHeight="1">
      <c r="A2329" s="79"/>
      <c r="B2329" s="634" t="s">
        <v>27</v>
      </c>
      <c r="C2329" s="633"/>
      <c r="D2329" s="633"/>
      <c r="E2329" s="633"/>
      <c r="F2329" s="633"/>
      <c r="G2329" s="633"/>
      <c r="H2329" s="633"/>
      <c r="I2329" s="633"/>
      <c r="J2329" s="550" t="str">
        <f>E2202</f>
        <v/>
      </c>
    </row>
    <row r="2330" spans="1:10">
      <c r="A2330" s="79"/>
      <c r="B2330" s="38"/>
      <c r="C2330" s="39"/>
      <c r="D2330" s="39"/>
      <c r="E2330" s="39"/>
      <c r="F2330" s="39"/>
      <c r="G2330" s="39"/>
      <c r="H2330" s="39"/>
      <c r="I2330" s="39"/>
      <c r="J2330" s="40"/>
    </row>
    <row r="2331" spans="1:10" ht="15">
      <c r="A2331" s="79"/>
      <c r="B2331" s="550" t="str">
        <f>'6. Module 1 Readiness'!Z39</f>
        <v/>
      </c>
      <c r="C2331" s="41" t="s">
        <v>420</v>
      </c>
      <c r="D2331" s="39"/>
      <c r="E2331" s="39"/>
      <c r="F2331" s="39"/>
      <c r="G2331" s="39"/>
      <c r="H2331" s="39"/>
      <c r="I2331" s="39"/>
      <c r="J2331" s="40"/>
    </row>
    <row r="2332" spans="1:10">
      <c r="A2332" s="79"/>
      <c r="B2332" s="42" t="s">
        <v>43</v>
      </c>
      <c r="C2332" s="39"/>
      <c r="D2332" s="39"/>
      <c r="E2332" s="39"/>
      <c r="F2332" s="39"/>
      <c r="G2332" s="39"/>
      <c r="H2332" s="39"/>
      <c r="I2332" s="39"/>
      <c r="J2332" s="40"/>
    </row>
    <row r="2333" spans="1:10" ht="32.25" customHeight="1">
      <c r="A2333" s="79"/>
      <c r="B2333" s="435" t="str">
        <f>Sheet2!B446</f>
        <v/>
      </c>
      <c r="C2333" s="394"/>
      <c r="D2333" s="394"/>
      <c r="E2333" s="394"/>
      <c r="F2333" s="394"/>
      <c r="G2333" s="394"/>
      <c r="H2333" s="394"/>
      <c r="I2333" s="394"/>
      <c r="J2333" s="436"/>
    </row>
    <row r="2334" spans="1:10">
      <c r="A2334" s="79"/>
      <c r="B2334" s="42" t="s">
        <v>44</v>
      </c>
      <c r="C2334" s="39"/>
      <c r="D2334" s="39"/>
      <c r="E2334" s="39"/>
      <c r="F2334" s="39"/>
      <c r="G2334" s="39"/>
      <c r="H2334" s="39"/>
      <c r="I2334" s="39"/>
      <c r="J2334" s="40"/>
    </row>
    <row r="2335" spans="1:10" ht="56.25" customHeight="1">
      <c r="A2335" s="79"/>
      <c r="B2335" s="435" t="str">
        <f>Sheet2!D446</f>
        <v/>
      </c>
      <c r="C2335" s="394"/>
      <c r="D2335" s="394"/>
      <c r="E2335" s="394"/>
      <c r="F2335" s="394"/>
      <c r="G2335" s="394"/>
      <c r="H2335" s="394"/>
      <c r="I2335" s="394"/>
      <c r="J2335" s="436"/>
    </row>
    <row r="2336" spans="1:10">
      <c r="A2336" s="79"/>
      <c r="B2336" s="38"/>
      <c r="C2336" s="39"/>
      <c r="D2336" s="39"/>
      <c r="E2336" s="39"/>
      <c r="F2336" s="39"/>
      <c r="G2336" s="39"/>
      <c r="H2336" s="39"/>
      <c r="I2336" s="39"/>
      <c r="J2336" s="40"/>
    </row>
    <row r="2337" spans="1:10" ht="15">
      <c r="A2337" s="79"/>
      <c r="B2337" s="550" t="str">
        <f>'6. Module 1 Readiness'!Z40</f>
        <v/>
      </c>
      <c r="C2337" s="41" t="s">
        <v>421</v>
      </c>
      <c r="D2337" s="39"/>
      <c r="E2337" s="39"/>
      <c r="F2337" s="39"/>
      <c r="G2337" s="39"/>
      <c r="H2337" s="39"/>
      <c r="I2337" s="39"/>
      <c r="J2337" s="40"/>
    </row>
    <row r="2338" spans="1:10">
      <c r="A2338" s="79"/>
      <c r="B2338" s="42" t="s">
        <v>43</v>
      </c>
      <c r="C2338" s="39"/>
      <c r="D2338" s="39"/>
      <c r="E2338" s="39"/>
      <c r="F2338" s="39"/>
      <c r="G2338" s="39"/>
      <c r="H2338" s="39"/>
      <c r="I2338" s="39"/>
      <c r="J2338" s="40"/>
    </row>
    <row r="2339" spans="1:10" ht="42" customHeight="1">
      <c r="A2339" s="79"/>
      <c r="B2339" s="435" t="str">
        <f>Sheet2!B447</f>
        <v/>
      </c>
      <c r="C2339" s="394"/>
      <c r="D2339" s="394"/>
      <c r="E2339" s="394"/>
      <c r="F2339" s="394"/>
      <c r="G2339" s="394"/>
      <c r="H2339" s="394"/>
      <c r="I2339" s="394"/>
      <c r="J2339" s="436"/>
    </row>
    <row r="2340" spans="1:10">
      <c r="A2340" s="79"/>
      <c r="B2340" s="42" t="s">
        <v>44</v>
      </c>
      <c r="C2340" s="39"/>
      <c r="D2340" s="39"/>
      <c r="E2340" s="39"/>
      <c r="F2340" s="39"/>
      <c r="G2340" s="39"/>
      <c r="H2340" s="39"/>
      <c r="I2340" s="39"/>
      <c r="J2340" s="40"/>
    </row>
    <row r="2341" spans="1:10" ht="60.75" customHeight="1">
      <c r="A2341" s="79"/>
      <c r="B2341" s="435" t="str">
        <f>Sheet2!D447</f>
        <v/>
      </c>
      <c r="C2341" s="394"/>
      <c r="D2341" s="394"/>
      <c r="E2341" s="394"/>
      <c r="F2341" s="394"/>
      <c r="G2341" s="394"/>
      <c r="H2341" s="394"/>
      <c r="I2341" s="394"/>
      <c r="J2341" s="436"/>
    </row>
    <row r="2342" spans="1:10">
      <c r="A2342" s="79"/>
      <c r="B2342" s="38"/>
      <c r="C2342" s="39"/>
      <c r="D2342" s="39"/>
      <c r="E2342" s="39"/>
      <c r="F2342" s="39"/>
      <c r="G2342" s="39"/>
      <c r="H2342" s="39"/>
      <c r="I2342" s="39"/>
      <c r="J2342" s="40"/>
    </row>
    <row r="2343" spans="1:10" ht="15">
      <c r="A2343" s="79"/>
      <c r="B2343" s="550" t="str">
        <f>'6. Module 1 Readiness'!Z41</f>
        <v/>
      </c>
      <c r="C2343" s="41" t="s">
        <v>422</v>
      </c>
      <c r="D2343" s="39"/>
      <c r="E2343" s="39"/>
      <c r="F2343" s="39"/>
      <c r="G2343" s="39"/>
      <c r="H2343" s="39"/>
      <c r="I2343" s="39"/>
      <c r="J2343" s="40"/>
    </row>
    <row r="2344" spans="1:10">
      <c r="A2344" s="79"/>
      <c r="B2344" s="42" t="s">
        <v>43</v>
      </c>
      <c r="C2344" s="39"/>
      <c r="D2344" s="39"/>
      <c r="E2344" s="39"/>
      <c r="F2344" s="39"/>
      <c r="G2344" s="39"/>
      <c r="H2344" s="39"/>
      <c r="I2344" s="39"/>
      <c r="J2344" s="40"/>
    </row>
    <row r="2345" spans="1:10" ht="30" customHeight="1">
      <c r="A2345" s="79"/>
      <c r="B2345" s="435" t="str">
        <f>Sheet2!B448</f>
        <v/>
      </c>
      <c r="C2345" s="394"/>
      <c r="D2345" s="394"/>
      <c r="E2345" s="394"/>
      <c r="F2345" s="394"/>
      <c r="G2345" s="394"/>
      <c r="H2345" s="394"/>
      <c r="I2345" s="394"/>
      <c r="J2345" s="436"/>
    </row>
    <row r="2346" spans="1:10">
      <c r="A2346" s="79"/>
      <c r="B2346" s="42" t="s">
        <v>44</v>
      </c>
      <c r="C2346" s="39"/>
      <c r="D2346" s="39"/>
      <c r="E2346" s="39"/>
      <c r="F2346" s="39"/>
      <c r="G2346" s="39"/>
      <c r="H2346" s="39"/>
      <c r="I2346" s="39"/>
      <c r="J2346" s="40"/>
    </row>
    <row r="2347" spans="1:10" ht="21" customHeight="1">
      <c r="A2347" s="79"/>
      <c r="B2347" s="435" t="str">
        <f>Sheet2!D448</f>
        <v/>
      </c>
      <c r="C2347" s="394"/>
      <c r="D2347" s="394"/>
      <c r="E2347" s="394"/>
      <c r="F2347" s="394"/>
      <c r="G2347" s="394"/>
      <c r="H2347" s="394"/>
      <c r="I2347" s="394"/>
      <c r="J2347" s="436"/>
    </row>
    <row r="2348" spans="1:10">
      <c r="A2348" s="79"/>
      <c r="B2348" s="38"/>
      <c r="C2348" s="39"/>
      <c r="D2348" s="39"/>
      <c r="E2348" s="39"/>
      <c r="F2348" s="39"/>
      <c r="G2348" s="39"/>
      <c r="H2348" s="39"/>
      <c r="I2348" s="39"/>
      <c r="J2348" s="40"/>
    </row>
    <row r="2349" spans="1:10" ht="15">
      <c r="A2349" s="79"/>
      <c r="B2349" s="550" t="str">
        <f>'6. Module 1 Readiness'!Z42</f>
        <v/>
      </c>
      <c r="C2349" s="41" t="s">
        <v>423</v>
      </c>
      <c r="D2349" s="39"/>
      <c r="E2349" s="39"/>
      <c r="F2349" s="39"/>
      <c r="G2349" s="39"/>
      <c r="H2349" s="39"/>
      <c r="I2349" s="39"/>
      <c r="J2349" s="40"/>
    </row>
    <row r="2350" spans="1:10">
      <c r="A2350" s="79"/>
      <c r="B2350" s="42" t="s">
        <v>43</v>
      </c>
      <c r="C2350" s="39"/>
      <c r="D2350" s="39"/>
      <c r="E2350" s="39"/>
      <c r="F2350" s="39"/>
      <c r="G2350" s="39"/>
      <c r="H2350" s="39"/>
      <c r="I2350" s="39"/>
      <c r="J2350" s="40"/>
    </row>
    <row r="2351" spans="1:10" ht="30.75" customHeight="1">
      <c r="A2351" s="79"/>
      <c r="B2351" s="435" t="str">
        <f>Sheet2!B449</f>
        <v/>
      </c>
      <c r="C2351" s="394"/>
      <c r="D2351" s="394"/>
      <c r="E2351" s="394"/>
      <c r="F2351" s="394"/>
      <c r="G2351" s="394"/>
      <c r="H2351" s="394"/>
      <c r="I2351" s="394"/>
      <c r="J2351" s="436"/>
    </row>
    <row r="2352" spans="1:10">
      <c r="A2352" s="79"/>
      <c r="B2352" s="42" t="s">
        <v>44</v>
      </c>
      <c r="C2352" s="39"/>
      <c r="D2352" s="39"/>
      <c r="E2352" s="39"/>
      <c r="F2352" s="39"/>
      <c r="G2352" s="39"/>
      <c r="H2352" s="39"/>
      <c r="I2352" s="39"/>
      <c r="J2352" s="40"/>
    </row>
    <row r="2353" spans="1:10" ht="99.75" customHeight="1">
      <c r="A2353" s="79"/>
      <c r="B2353" s="435" t="str">
        <f>Sheet2!D449</f>
        <v/>
      </c>
      <c r="C2353" s="394"/>
      <c r="D2353" s="394"/>
      <c r="E2353" s="394"/>
      <c r="F2353" s="394"/>
      <c r="G2353" s="394"/>
      <c r="H2353" s="394"/>
      <c r="I2353" s="394"/>
      <c r="J2353" s="436"/>
    </row>
    <row r="2354" spans="1:10">
      <c r="A2354" s="79"/>
      <c r="B2354" s="38"/>
      <c r="C2354" s="39"/>
      <c r="D2354" s="39"/>
      <c r="E2354" s="39"/>
      <c r="F2354" s="39"/>
      <c r="G2354" s="39"/>
      <c r="H2354" s="39"/>
      <c r="I2354" s="39"/>
      <c r="J2354" s="40"/>
    </row>
    <row r="2355" spans="1:10" ht="15">
      <c r="A2355" s="79"/>
      <c r="B2355" s="550" t="str">
        <f>'6. Module 1 Readiness'!Z43</f>
        <v/>
      </c>
      <c r="C2355" s="41" t="s">
        <v>424</v>
      </c>
      <c r="D2355" s="39"/>
      <c r="E2355" s="39"/>
      <c r="F2355" s="39"/>
      <c r="G2355" s="39"/>
      <c r="H2355" s="39"/>
      <c r="I2355" s="39"/>
      <c r="J2355" s="40"/>
    </row>
    <row r="2356" spans="1:10">
      <c r="A2356" s="79"/>
      <c r="B2356" s="42" t="s">
        <v>43</v>
      </c>
      <c r="C2356" s="39"/>
      <c r="D2356" s="39"/>
      <c r="E2356" s="39"/>
      <c r="F2356" s="39"/>
      <c r="G2356" s="39"/>
      <c r="H2356" s="39"/>
      <c r="I2356" s="39"/>
      <c r="J2356" s="40"/>
    </row>
    <row r="2357" spans="1:10" ht="33" customHeight="1">
      <c r="A2357" s="79"/>
      <c r="B2357" s="435" t="str">
        <f>Sheet2!B450</f>
        <v/>
      </c>
      <c r="C2357" s="394"/>
      <c r="D2357" s="394"/>
      <c r="E2357" s="394"/>
      <c r="F2357" s="394"/>
      <c r="G2357" s="394"/>
      <c r="H2357" s="394"/>
      <c r="I2357" s="394"/>
      <c r="J2357" s="436"/>
    </row>
    <row r="2358" spans="1:10">
      <c r="A2358" s="79"/>
      <c r="B2358" s="42" t="s">
        <v>44</v>
      </c>
      <c r="C2358" s="39"/>
      <c r="D2358" s="39"/>
      <c r="E2358" s="39"/>
      <c r="F2358" s="39"/>
      <c r="G2358" s="39"/>
      <c r="H2358" s="39"/>
      <c r="I2358" s="39"/>
      <c r="J2358" s="40"/>
    </row>
    <row r="2359" spans="1:10" ht="98.25" customHeight="1">
      <c r="A2359" s="79"/>
      <c r="B2359" s="437" t="str">
        <f>Sheet2!D450</f>
        <v/>
      </c>
      <c r="C2359" s="438"/>
      <c r="D2359" s="438"/>
      <c r="E2359" s="438"/>
      <c r="F2359" s="438"/>
      <c r="G2359" s="438"/>
      <c r="H2359" s="438"/>
      <c r="I2359" s="438"/>
      <c r="J2359" s="439"/>
    </row>
    <row r="2360" spans="1:10">
      <c r="A2360" s="79"/>
      <c r="B2360" s="27"/>
      <c r="C2360" s="27"/>
      <c r="D2360" s="27"/>
      <c r="E2360" s="27"/>
      <c r="F2360" s="27"/>
      <c r="G2360" s="27"/>
      <c r="H2360" s="27"/>
      <c r="I2360" s="27"/>
      <c r="J2360" s="27"/>
    </row>
    <row r="2361" spans="1:10" ht="21.75" customHeight="1">
      <c r="A2361" s="79"/>
      <c r="B2361" s="634" t="s">
        <v>235</v>
      </c>
      <c r="C2361" s="633"/>
      <c r="D2361" s="633"/>
      <c r="E2361" s="633"/>
      <c r="F2361" s="633"/>
      <c r="G2361" s="633"/>
      <c r="H2361" s="633"/>
      <c r="I2361" s="633"/>
      <c r="J2361" s="550" t="str">
        <f>E2204</f>
        <v/>
      </c>
    </row>
    <row r="2362" spans="1:10">
      <c r="A2362" s="79"/>
      <c r="B2362" s="38"/>
      <c r="C2362" s="39"/>
      <c r="D2362" s="39"/>
      <c r="E2362" s="39"/>
      <c r="F2362" s="39"/>
      <c r="G2362" s="39"/>
      <c r="H2362" s="39"/>
      <c r="I2362" s="39"/>
      <c r="J2362" s="40"/>
    </row>
    <row r="2363" spans="1:10" ht="15">
      <c r="A2363" s="79"/>
      <c r="B2363" s="550" t="str">
        <f>'6. Module 1 Readiness'!Z46</f>
        <v/>
      </c>
      <c r="C2363" s="41" t="s">
        <v>425</v>
      </c>
      <c r="D2363" s="39"/>
      <c r="E2363" s="39"/>
      <c r="F2363" s="39"/>
      <c r="G2363" s="39"/>
      <c r="H2363" s="39"/>
      <c r="I2363" s="39"/>
      <c r="J2363" s="40"/>
    </row>
    <row r="2364" spans="1:10">
      <c r="A2364" s="79"/>
      <c r="B2364" s="42" t="s">
        <v>43</v>
      </c>
      <c r="C2364" s="39"/>
      <c r="D2364" s="39"/>
      <c r="E2364" s="39"/>
      <c r="F2364" s="39"/>
      <c r="G2364" s="39"/>
      <c r="H2364" s="39"/>
      <c r="I2364" s="39"/>
      <c r="J2364" s="40"/>
    </row>
    <row r="2365" spans="1:10" ht="19.5" customHeight="1">
      <c r="A2365" s="79"/>
      <c r="B2365" s="38" t="str">
        <f>Sheet2!B453</f>
        <v/>
      </c>
      <c r="C2365" s="39"/>
      <c r="D2365" s="39"/>
      <c r="E2365" s="39"/>
      <c r="F2365" s="39"/>
      <c r="G2365" s="39"/>
      <c r="H2365" s="39"/>
      <c r="I2365" s="39"/>
      <c r="J2365" s="40"/>
    </row>
    <row r="2366" spans="1:10">
      <c r="A2366" s="79"/>
      <c r="B2366" s="42" t="s">
        <v>44</v>
      </c>
      <c r="C2366" s="39"/>
      <c r="D2366" s="39"/>
      <c r="E2366" s="39"/>
      <c r="F2366" s="39"/>
      <c r="G2366" s="39"/>
      <c r="H2366" s="39"/>
      <c r="I2366" s="39"/>
      <c r="J2366" s="40"/>
    </row>
    <row r="2367" spans="1:10" ht="62.25" customHeight="1">
      <c r="A2367" s="79"/>
      <c r="B2367" s="435" t="str">
        <f>Sheet2!D453</f>
        <v/>
      </c>
      <c r="C2367" s="394"/>
      <c r="D2367" s="394"/>
      <c r="E2367" s="394"/>
      <c r="F2367" s="394"/>
      <c r="G2367" s="394"/>
      <c r="H2367" s="394"/>
      <c r="I2367" s="394"/>
      <c r="J2367" s="436"/>
    </row>
    <row r="2368" spans="1:10">
      <c r="A2368" s="79"/>
      <c r="B2368" s="38"/>
      <c r="C2368" s="39"/>
      <c r="D2368" s="39"/>
      <c r="E2368" s="39"/>
      <c r="F2368" s="39"/>
      <c r="G2368" s="39"/>
      <c r="H2368" s="39"/>
      <c r="I2368" s="39"/>
      <c r="J2368" s="40"/>
    </row>
    <row r="2369" spans="1:10" ht="15">
      <c r="A2369" s="79"/>
      <c r="B2369" s="550" t="str">
        <f>'6. Module 1 Readiness'!Z47</f>
        <v/>
      </c>
      <c r="C2369" s="41" t="s">
        <v>426</v>
      </c>
      <c r="D2369" s="39"/>
      <c r="E2369" s="39"/>
      <c r="F2369" s="39"/>
      <c r="G2369" s="39"/>
      <c r="H2369" s="39"/>
      <c r="I2369" s="39"/>
      <c r="J2369" s="40"/>
    </row>
    <row r="2370" spans="1:10">
      <c r="A2370" s="79"/>
      <c r="B2370" s="42" t="s">
        <v>43</v>
      </c>
      <c r="C2370" s="39"/>
      <c r="D2370" s="39"/>
      <c r="E2370" s="39"/>
      <c r="F2370" s="39"/>
      <c r="G2370" s="39"/>
      <c r="H2370" s="39"/>
      <c r="I2370" s="39"/>
      <c r="J2370" s="40"/>
    </row>
    <row r="2371" spans="1:10" ht="29.25" customHeight="1">
      <c r="A2371" s="79"/>
      <c r="B2371" s="435" t="str">
        <f>Sheet2!B454</f>
        <v/>
      </c>
      <c r="C2371" s="394"/>
      <c r="D2371" s="394"/>
      <c r="E2371" s="394"/>
      <c r="F2371" s="394"/>
      <c r="G2371" s="394"/>
      <c r="H2371" s="394"/>
      <c r="I2371" s="394"/>
      <c r="J2371" s="436"/>
    </row>
    <row r="2372" spans="1:10">
      <c r="A2372" s="79"/>
      <c r="B2372" s="42" t="s">
        <v>44</v>
      </c>
      <c r="C2372" s="39"/>
      <c r="D2372" s="39"/>
      <c r="E2372" s="39"/>
      <c r="F2372" s="39"/>
      <c r="G2372" s="39"/>
      <c r="H2372" s="39"/>
      <c r="I2372" s="39"/>
      <c r="J2372" s="40"/>
    </row>
    <row r="2373" spans="1:10" ht="47.25" customHeight="1">
      <c r="A2373" s="79"/>
      <c r="B2373" s="435" t="str">
        <f>Sheet2!D454</f>
        <v/>
      </c>
      <c r="C2373" s="394"/>
      <c r="D2373" s="394"/>
      <c r="E2373" s="394"/>
      <c r="F2373" s="394"/>
      <c r="G2373" s="394"/>
      <c r="H2373" s="394"/>
      <c r="I2373" s="394"/>
      <c r="J2373" s="436"/>
    </row>
    <row r="2374" spans="1:10">
      <c r="A2374" s="79"/>
      <c r="B2374" s="38"/>
      <c r="C2374" s="39"/>
      <c r="D2374" s="39"/>
      <c r="E2374" s="39"/>
      <c r="F2374" s="39"/>
      <c r="G2374" s="39"/>
      <c r="H2374" s="39"/>
      <c r="I2374" s="39"/>
      <c r="J2374" s="40"/>
    </row>
    <row r="2375" spans="1:10" ht="15">
      <c r="A2375" s="79"/>
      <c r="B2375" s="550" t="str">
        <f>'6. Module 1 Readiness'!Z48</f>
        <v/>
      </c>
      <c r="C2375" s="41" t="s">
        <v>427</v>
      </c>
      <c r="D2375" s="39"/>
      <c r="E2375" s="39"/>
      <c r="F2375" s="39"/>
      <c r="G2375" s="39"/>
      <c r="H2375" s="39"/>
      <c r="I2375" s="39"/>
      <c r="J2375" s="40"/>
    </row>
    <row r="2376" spans="1:10">
      <c r="A2376" s="79"/>
      <c r="B2376" s="42" t="s">
        <v>43</v>
      </c>
      <c r="C2376" s="39"/>
      <c r="D2376" s="39"/>
      <c r="E2376" s="39"/>
      <c r="F2376" s="39"/>
      <c r="G2376" s="39"/>
      <c r="H2376" s="39"/>
      <c r="I2376" s="39"/>
      <c r="J2376" s="40"/>
    </row>
    <row r="2377" spans="1:10" ht="30.75" customHeight="1">
      <c r="A2377" s="79"/>
      <c r="B2377" s="435" t="str">
        <f>Sheet2!B455</f>
        <v/>
      </c>
      <c r="C2377" s="394"/>
      <c r="D2377" s="394"/>
      <c r="E2377" s="394"/>
      <c r="F2377" s="394"/>
      <c r="G2377" s="394"/>
      <c r="H2377" s="394"/>
      <c r="I2377" s="394"/>
      <c r="J2377" s="436"/>
    </row>
    <row r="2378" spans="1:10">
      <c r="A2378" s="79"/>
      <c r="B2378" s="42" t="s">
        <v>44</v>
      </c>
      <c r="C2378" s="39"/>
      <c r="D2378" s="39"/>
      <c r="E2378" s="39"/>
      <c r="F2378" s="39"/>
      <c r="G2378" s="39"/>
      <c r="H2378" s="39"/>
      <c r="I2378" s="39"/>
      <c r="J2378" s="40"/>
    </row>
    <row r="2379" spans="1:10" ht="40.5" customHeight="1">
      <c r="A2379" s="79"/>
      <c r="B2379" s="435" t="str">
        <f>Sheet2!D455</f>
        <v/>
      </c>
      <c r="C2379" s="394"/>
      <c r="D2379" s="394"/>
      <c r="E2379" s="394"/>
      <c r="F2379" s="394"/>
      <c r="G2379" s="394"/>
      <c r="H2379" s="394"/>
      <c r="I2379" s="394"/>
      <c r="J2379" s="436"/>
    </row>
    <row r="2380" spans="1:10">
      <c r="A2380" s="79"/>
      <c r="B2380" s="38"/>
      <c r="C2380" s="39"/>
      <c r="D2380" s="39"/>
      <c r="E2380" s="39"/>
      <c r="F2380" s="39"/>
      <c r="G2380" s="39"/>
      <c r="H2380" s="39"/>
      <c r="I2380" s="39"/>
      <c r="J2380" s="40"/>
    </row>
    <row r="2381" spans="1:10" ht="15">
      <c r="A2381" s="79"/>
      <c r="B2381" s="550" t="str">
        <f>'6. Module 1 Readiness'!Z49</f>
        <v/>
      </c>
      <c r="C2381" s="41" t="s">
        <v>428</v>
      </c>
      <c r="D2381" s="39"/>
      <c r="E2381" s="39"/>
      <c r="F2381" s="39"/>
      <c r="G2381" s="39"/>
      <c r="H2381" s="39"/>
      <c r="I2381" s="39"/>
      <c r="J2381" s="40"/>
    </row>
    <row r="2382" spans="1:10">
      <c r="A2382" s="79"/>
      <c r="B2382" s="42" t="s">
        <v>43</v>
      </c>
      <c r="C2382" s="39"/>
      <c r="D2382" s="39"/>
      <c r="E2382" s="39"/>
      <c r="F2382" s="39"/>
      <c r="G2382" s="39"/>
      <c r="H2382" s="39"/>
      <c r="I2382" s="39"/>
      <c r="J2382" s="40"/>
    </row>
    <row r="2383" spans="1:10" ht="42.75" customHeight="1">
      <c r="A2383" s="79"/>
      <c r="B2383" s="435" t="str">
        <f>Sheet2!B456</f>
        <v/>
      </c>
      <c r="C2383" s="394"/>
      <c r="D2383" s="394"/>
      <c r="E2383" s="394"/>
      <c r="F2383" s="394"/>
      <c r="G2383" s="394"/>
      <c r="H2383" s="394"/>
      <c r="I2383" s="394"/>
      <c r="J2383" s="436"/>
    </row>
    <row r="2384" spans="1:10">
      <c r="A2384" s="79"/>
      <c r="B2384" s="42" t="s">
        <v>44</v>
      </c>
      <c r="C2384" s="39"/>
      <c r="D2384" s="39"/>
      <c r="E2384" s="39"/>
      <c r="F2384" s="39"/>
      <c r="G2384" s="39"/>
      <c r="H2384" s="39"/>
      <c r="I2384" s="39"/>
      <c r="J2384" s="40"/>
    </row>
    <row r="2385" spans="1:10" ht="68.25" customHeight="1">
      <c r="A2385" s="79"/>
      <c r="B2385" s="435" t="str">
        <f>Sheet2!D456</f>
        <v/>
      </c>
      <c r="C2385" s="394"/>
      <c r="D2385" s="394"/>
      <c r="E2385" s="394"/>
      <c r="F2385" s="394"/>
      <c r="G2385" s="394"/>
      <c r="H2385" s="394"/>
      <c r="I2385" s="394"/>
      <c r="J2385" s="436"/>
    </row>
    <row r="2386" spans="1:10">
      <c r="A2386" s="79"/>
      <c r="B2386" s="38"/>
      <c r="C2386" s="39"/>
      <c r="D2386" s="39"/>
      <c r="E2386" s="39"/>
      <c r="F2386" s="39"/>
      <c r="G2386" s="39"/>
      <c r="H2386" s="39"/>
      <c r="I2386" s="39"/>
      <c r="J2386" s="40"/>
    </row>
    <row r="2387" spans="1:10" ht="15">
      <c r="A2387" s="79"/>
      <c r="B2387" s="550" t="str">
        <f>'6. Module 1 Readiness'!Z50</f>
        <v/>
      </c>
      <c r="C2387" s="41" t="s">
        <v>429</v>
      </c>
      <c r="D2387" s="39"/>
      <c r="E2387" s="39"/>
      <c r="F2387" s="39"/>
      <c r="G2387" s="39"/>
      <c r="H2387" s="39"/>
      <c r="I2387" s="39"/>
      <c r="J2387" s="40"/>
    </row>
    <row r="2388" spans="1:10">
      <c r="A2388" s="79"/>
      <c r="B2388" s="42" t="s">
        <v>43</v>
      </c>
      <c r="C2388" s="39"/>
      <c r="D2388" s="39"/>
      <c r="E2388" s="39"/>
      <c r="F2388" s="39"/>
      <c r="G2388" s="39"/>
      <c r="H2388" s="39"/>
      <c r="I2388" s="39"/>
      <c r="J2388" s="40"/>
    </row>
    <row r="2389" spans="1:10" ht="30.75" customHeight="1">
      <c r="A2389" s="79"/>
      <c r="B2389" s="435" t="str">
        <f>Sheet2!B457</f>
        <v/>
      </c>
      <c r="C2389" s="394"/>
      <c r="D2389" s="394"/>
      <c r="E2389" s="394"/>
      <c r="F2389" s="394"/>
      <c r="G2389" s="394"/>
      <c r="H2389" s="394"/>
      <c r="I2389" s="394"/>
      <c r="J2389" s="436"/>
    </row>
    <row r="2390" spans="1:10">
      <c r="A2390" s="79"/>
      <c r="B2390" s="42" t="s">
        <v>44</v>
      </c>
      <c r="C2390" s="39"/>
      <c r="D2390" s="39"/>
      <c r="E2390" s="39"/>
      <c r="F2390" s="39"/>
      <c r="G2390" s="39"/>
      <c r="H2390" s="39"/>
      <c r="I2390" s="39"/>
      <c r="J2390" s="40"/>
    </row>
    <row r="2391" spans="1:10" ht="48" customHeight="1">
      <c r="A2391" s="79"/>
      <c r="B2391" s="437" t="str">
        <f>Sheet2!D457</f>
        <v/>
      </c>
      <c r="C2391" s="438"/>
      <c r="D2391" s="438"/>
      <c r="E2391" s="438"/>
      <c r="F2391" s="438"/>
      <c r="G2391" s="438"/>
      <c r="H2391" s="438"/>
      <c r="I2391" s="438"/>
      <c r="J2391" s="439"/>
    </row>
    <row r="2392" spans="1:10">
      <c r="A2392" s="79"/>
      <c r="B2392" s="79"/>
      <c r="C2392" s="79"/>
      <c r="D2392" s="79"/>
      <c r="E2392" s="79"/>
      <c r="F2392" s="79"/>
      <c r="G2392" s="79"/>
      <c r="H2392" s="79"/>
      <c r="I2392" s="79"/>
      <c r="J2392" s="79"/>
    </row>
    <row r="2393" spans="1:10">
      <c r="A2393" s="79"/>
      <c r="B2393" s="632" t="s">
        <v>236</v>
      </c>
      <c r="C2393" s="633"/>
      <c r="D2393" s="633"/>
      <c r="E2393" s="633"/>
      <c r="F2393" s="633"/>
      <c r="G2393" s="633"/>
      <c r="H2393" s="633"/>
      <c r="I2393" s="633"/>
      <c r="J2393" s="550" t="str">
        <f>'7. Module 1 Summary'!E2206</f>
        <v/>
      </c>
    </row>
    <row r="2394" spans="1:10">
      <c r="A2394" s="79"/>
      <c r="B2394" s="54"/>
      <c r="C2394" s="35"/>
      <c r="D2394" s="35"/>
      <c r="E2394" s="55"/>
      <c r="F2394" s="39"/>
      <c r="G2394" s="39"/>
      <c r="H2394" s="39"/>
      <c r="I2394" s="39"/>
      <c r="J2394" s="40"/>
    </row>
    <row r="2395" spans="1:10" ht="15">
      <c r="A2395" s="79"/>
      <c r="B2395" s="550" t="str">
        <f>'6. Module 1 Readiness'!Z53</f>
        <v/>
      </c>
      <c r="C2395" s="41" t="s">
        <v>430</v>
      </c>
      <c r="D2395" s="39"/>
      <c r="E2395" s="39"/>
      <c r="F2395" s="39"/>
      <c r="G2395" s="39"/>
      <c r="H2395" s="39"/>
      <c r="I2395" s="39"/>
      <c r="J2395" s="40"/>
    </row>
    <row r="2396" spans="1:10">
      <c r="A2396" s="79"/>
      <c r="B2396" s="42" t="s">
        <v>43</v>
      </c>
      <c r="C2396" s="39"/>
      <c r="D2396" s="39"/>
      <c r="E2396" s="39"/>
      <c r="F2396" s="39"/>
      <c r="G2396" s="39"/>
      <c r="H2396" s="39"/>
      <c r="I2396" s="39"/>
      <c r="J2396" s="40"/>
    </row>
    <row r="2397" spans="1:10">
      <c r="A2397" s="79"/>
      <c r="B2397" s="435" t="str">
        <f>Sheet2!B460</f>
        <v/>
      </c>
      <c r="C2397" s="394"/>
      <c r="D2397" s="394"/>
      <c r="E2397" s="394"/>
      <c r="F2397" s="394"/>
      <c r="G2397" s="394"/>
      <c r="H2397" s="394"/>
      <c r="I2397" s="394"/>
      <c r="J2397" s="436"/>
    </row>
    <row r="2398" spans="1:10">
      <c r="A2398" s="79"/>
      <c r="B2398" s="42" t="s">
        <v>44</v>
      </c>
      <c r="C2398" s="39"/>
      <c r="D2398" s="39"/>
      <c r="E2398" s="39"/>
      <c r="F2398" s="39"/>
      <c r="G2398" s="39"/>
      <c r="H2398" s="39"/>
      <c r="I2398" s="39"/>
      <c r="J2398" s="40"/>
    </row>
    <row r="2399" spans="1:10">
      <c r="A2399" s="79"/>
      <c r="B2399" s="435" t="str">
        <f>Sheet2!D460</f>
        <v/>
      </c>
      <c r="C2399" s="394"/>
      <c r="D2399" s="394"/>
      <c r="E2399" s="394"/>
      <c r="F2399" s="394"/>
      <c r="G2399" s="394"/>
      <c r="H2399" s="394"/>
      <c r="I2399" s="394"/>
      <c r="J2399" s="436"/>
    </row>
    <row r="2400" spans="1:10">
      <c r="A2400" s="79"/>
      <c r="B2400" s="38"/>
      <c r="C2400" s="39"/>
      <c r="D2400" s="39"/>
      <c r="E2400" s="39"/>
      <c r="F2400" s="39"/>
      <c r="G2400" s="39"/>
      <c r="H2400" s="39"/>
      <c r="I2400" s="39"/>
      <c r="J2400" s="40"/>
    </row>
    <row r="2401" spans="1:24" ht="15">
      <c r="A2401" s="79"/>
      <c r="B2401" s="550" t="str">
        <f>'6. Module 1 Readiness'!Z54</f>
        <v/>
      </c>
      <c r="C2401" s="41" t="s">
        <v>431</v>
      </c>
      <c r="D2401" s="39"/>
      <c r="E2401" s="39"/>
      <c r="F2401" s="39"/>
      <c r="G2401" s="39"/>
      <c r="H2401" s="39"/>
      <c r="I2401" s="39"/>
      <c r="J2401" s="40"/>
      <c r="K2401" s="79"/>
      <c r="L2401" s="79"/>
      <c r="M2401" s="79"/>
      <c r="N2401" s="79"/>
      <c r="O2401" s="79"/>
      <c r="P2401" s="79"/>
      <c r="Q2401" s="79"/>
      <c r="R2401" s="79"/>
      <c r="S2401" s="79"/>
      <c r="T2401" s="79"/>
      <c r="U2401" s="79"/>
      <c r="V2401" s="79"/>
      <c r="W2401" s="79"/>
      <c r="X2401" s="79"/>
    </row>
    <row r="2402" spans="1:24">
      <c r="A2402" s="79"/>
      <c r="B2402" s="42" t="s">
        <v>43</v>
      </c>
      <c r="C2402" s="39"/>
      <c r="D2402" s="39"/>
      <c r="E2402" s="39"/>
      <c r="F2402" s="39"/>
      <c r="G2402" s="39"/>
      <c r="H2402" s="39"/>
      <c r="I2402" s="39"/>
      <c r="J2402" s="40"/>
      <c r="K2402" s="79"/>
      <c r="L2402" s="79"/>
      <c r="M2402" s="79"/>
      <c r="N2402" s="79"/>
      <c r="O2402" s="79"/>
      <c r="P2402" s="79"/>
      <c r="Q2402" s="79"/>
      <c r="R2402" s="79"/>
      <c r="S2402" s="79"/>
      <c r="T2402" s="79"/>
      <c r="U2402" s="79"/>
      <c r="V2402" s="79"/>
      <c r="W2402" s="79"/>
      <c r="X2402" s="79"/>
    </row>
    <row r="2403" spans="1:24">
      <c r="A2403" s="79"/>
      <c r="B2403" s="435" t="str">
        <f>Sheet2!B461</f>
        <v/>
      </c>
      <c r="C2403" s="394"/>
      <c r="D2403" s="394"/>
      <c r="E2403" s="394"/>
      <c r="F2403" s="394"/>
      <c r="G2403" s="394"/>
      <c r="H2403" s="394"/>
      <c r="I2403" s="394"/>
      <c r="J2403" s="436"/>
      <c r="K2403" s="79"/>
      <c r="L2403" s="79"/>
      <c r="M2403" s="79"/>
      <c r="N2403" s="79"/>
      <c r="O2403" s="79"/>
      <c r="P2403" s="79"/>
      <c r="Q2403" s="79"/>
      <c r="R2403" s="79"/>
      <c r="S2403" s="79"/>
      <c r="T2403" s="79"/>
      <c r="U2403" s="79"/>
      <c r="V2403" s="79"/>
      <c r="W2403" s="79"/>
      <c r="X2403" s="79"/>
    </row>
    <row r="2404" spans="1:24">
      <c r="A2404" s="79"/>
      <c r="B2404" s="42" t="s">
        <v>44</v>
      </c>
      <c r="C2404" s="39"/>
      <c r="D2404" s="39"/>
      <c r="E2404" s="39"/>
      <c r="F2404" s="39"/>
      <c r="G2404" s="39"/>
      <c r="H2404" s="39"/>
      <c r="I2404" s="39"/>
      <c r="J2404" s="40"/>
      <c r="K2404" s="79"/>
      <c r="L2404" s="79"/>
      <c r="M2404" s="79"/>
      <c r="N2404" s="79"/>
      <c r="O2404" s="79"/>
      <c r="P2404" s="79"/>
      <c r="Q2404" s="79"/>
      <c r="R2404" s="79"/>
      <c r="S2404" s="79"/>
      <c r="T2404" s="79"/>
      <c r="U2404" s="79"/>
      <c r="V2404" s="79"/>
      <c r="W2404" s="79"/>
      <c r="X2404" s="79"/>
    </row>
    <row r="2405" spans="1:24">
      <c r="A2405" s="79"/>
      <c r="B2405" s="435" t="str">
        <f>Sheet2!D461</f>
        <v/>
      </c>
      <c r="C2405" s="394"/>
      <c r="D2405" s="394"/>
      <c r="E2405" s="394"/>
      <c r="F2405" s="394"/>
      <c r="G2405" s="394"/>
      <c r="H2405" s="394"/>
      <c r="I2405" s="394"/>
      <c r="J2405" s="436"/>
      <c r="K2405" s="79"/>
      <c r="L2405" s="79"/>
      <c r="M2405" s="79"/>
      <c r="N2405" s="79"/>
      <c r="O2405" s="79"/>
      <c r="P2405" s="79"/>
      <c r="Q2405" s="79"/>
      <c r="R2405" s="79"/>
      <c r="S2405" s="79"/>
      <c r="T2405" s="79"/>
      <c r="U2405" s="79"/>
      <c r="V2405" s="79"/>
      <c r="W2405" s="79"/>
      <c r="X2405" s="79"/>
    </row>
    <row r="2406" spans="1:24">
      <c r="A2406" s="79"/>
      <c r="B2406" s="38"/>
      <c r="C2406" s="39"/>
      <c r="D2406" s="39"/>
      <c r="E2406" s="39"/>
      <c r="F2406" s="39"/>
      <c r="G2406" s="39"/>
      <c r="H2406" s="39"/>
      <c r="I2406" s="39"/>
      <c r="J2406" s="40"/>
      <c r="K2406" s="79"/>
      <c r="L2406" s="79"/>
      <c r="M2406" s="79"/>
      <c r="N2406" s="79"/>
      <c r="O2406" s="79"/>
      <c r="P2406" s="79"/>
      <c r="Q2406" s="79"/>
      <c r="R2406" s="79"/>
      <c r="S2406" s="79"/>
      <c r="T2406" s="79"/>
      <c r="U2406" s="79"/>
      <c r="V2406" s="79"/>
      <c r="W2406" s="79"/>
      <c r="X2406" s="79"/>
    </row>
    <row r="2407" spans="1:24" ht="15">
      <c r="A2407" s="79"/>
      <c r="B2407" s="550" t="str">
        <f>'6. Module 1 Readiness'!Z55</f>
        <v/>
      </c>
      <c r="C2407" s="41" t="s">
        <v>432</v>
      </c>
      <c r="D2407" s="39"/>
      <c r="E2407" s="39"/>
      <c r="F2407" s="39"/>
      <c r="G2407" s="39"/>
      <c r="H2407" s="39"/>
      <c r="I2407" s="39"/>
      <c r="J2407" s="40"/>
      <c r="K2407" s="79"/>
      <c r="L2407" s="79"/>
      <c r="M2407" s="79"/>
      <c r="N2407" s="79"/>
      <c r="O2407" s="79"/>
      <c r="P2407" s="79"/>
      <c r="Q2407" s="79"/>
      <c r="R2407" s="79"/>
      <c r="S2407" s="79"/>
      <c r="T2407" s="79"/>
      <c r="U2407" s="79"/>
      <c r="V2407" s="79"/>
      <c r="W2407" s="79"/>
      <c r="X2407" s="79"/>
    </row>
    <row r="2408" spans="1:24">
      <c r="A2408" s="79"/>
      <c r="B2408" s="42" t="s">
        <v>43</v>
      </c>
      <c r="C2408" s="39"/>
      <c r="D2408" s="39"/>
      <c r="E2408" s="39"/>
      <c r="F2408" s="39"/>
      <c r="G2408" s="39"/>
      <c r="H2408" s="39"/>
      <c r="I2408" s="39"/>
      <c r="J2408" s="40"/>
      <c r="K2408" s="79"/>
      <c r="L2408" s="79"/>
      <c r="M2408" s="79"/>
      <c r="N2408" s="79"/>
      <c r="O2408" s="79"/>
      <c r="P2408" s="79"/>
      <c r="Q2408" s="79"/>
      <c r="R2408" s="79"/>
      <c r="S2408" s="79"/>
      <c r="T2408" s="79"/>
      <c r="U2408" s="79"/>
      <c r="V2408" s="79"/>
      <c r="W2408" s="79"/>
      <c r="X2408" s="79"/>
    </row>
    <row r="2409" spans="1:24">
      <c r="A2409" s="79"/>
      <c r="B2409" s="435" t="str">
        <f>Sheet2!B462</f>
        <v/>
      </c>
      <c r="C2409" s="394"/>
      <c r="D2409" s="394"/>
      <c r="E2409" s="394"/>
      <c r="F2409" s="394"/>
      <c r="G2409" s="394"/>
      <c r="H2409" s="394"/>
      <c r="I2409" s="394"/>
      <c r="J2409" s="436"/>
      <c r="K2409" s="79"/>
      <c r="L2409" s="79"/>
      <c r="M2409" s="79"/>
      <c r="N2409" s="79"/>
      <c r="O2409" s="79"/>
      <c r="P2409" s="79"/>
      <c r="Q2409" s="79"/>
      <c r="R2409" s="79"/>
      <c r="S2409" s="79"/>
      <c r="T2409" s="79"/>
      <c r="U2409" s="79"/>
      <c r="V2409" s="79"/>
      <c r="W2409" s="79"/>
      <c r="X2409" s="79"/>
    </row>
    <row r="2410" spans="1:24">
      <c r="A2410" s="79"/>
      <c r="B2410" s="42" t="s">
        <v>44</v>
      </c>
      <c r="C2410" s="39"/>
      <c r="D2410" s="39"/>
      <c r="E2410" s="39"/>
      <c r="F2410" s="39"/>
      <c r="G2410" s="39"/>
      <c r="H2410" s="39"/>
      <c r="I2410" s="39"/>
      <c r="J2410" s="40"/>
      <c r="K2410" s="79"/>
      <c r="L2410" s="79"/>
      <c r="M2410" s="79"/>
      <c r="N2410" s="79"/>
      <c r="O2410" s="79"/>
      <c r="P2410" s="79"/>
      <c r="Q2410" s="79"/>
      <c r="R2410" s="79"/>
      <c r="S2410" s="79"/>
      <c r="T2410" s="79"/>
      <c r="U2410" s="79"/>
      <c r="V2410" s="79"/>
      <c r="W2410" s="79"/>
      <c r="X2410" s="79"/>
    </row>
    <row r="2411" spans="1:24" ht="106.5" customHeight="1">
      <c r="A2411" s="79"/>
      <c r="B2411" s="437" t="str">
        <f>Sheet2!D462</f>
        <v/>
      </c>
      <c r="C2411" s="438"/>
      <c r="D2411" s="438"/>
      <c r="E2411" s="438"/>
      <c r="F2411" s="438"/>
      <c r="G2411" s="438"/>
      <c r="H2411" s="438"/>
      <c r="I2411" s="438"/>
      <c r="J2411" s="439"/>
      <c r="K2411" s="79"/>
      <c r="L2411" s="79"/>
      <c r="M2411" s="79"/>
      <c r="N2411" s="79"/>
      <c r="O2411" s="79"/>
      <c r="P2411" s="79"/>
      <c r="Q2411" s="79"/>
      <c r="R2411" s="79"/>
      <c r="S2411" s="79"/>
      <c r="T2411" s="79"/>
      <c r="U2411" s="79"/>
      <c r="V2411" s="79"/>
      <c r="W2411" s="79"/>
      <c r="X2411" s="79"/>
    </row>
    <row r="2412" spans="1:24" s="79" customFormat="1"/>
    <row r="2413" spans="1:24" s="79" customFormat="1">
      <c r="A2413" s="124"/>
      <c r="B2413" s="124"/>
      <c r="C2413" s="124"/>
      <c r="D2413" s="124"/>
      <c r="E2413" s="124"/>
      <c r="F2413" s="124"/>
      <c r="G2413" s="124"/>
      <c r="H2413" s="124"/>
      <c r="I2413" s="124"/>
      <c r="J2413" s="124"/>
      <c r="K2413" s="124"/>
      <c r="L2413" s="124"/>
      <c r="M2413" s="124"/>
      <c r="N2413" s="124"/>
      <c r="O2413" s="124"/>
      <c r="P2413" s="124"/>
      <c r="Q2413" s="124"/>
      <c r="R2413" s="124"/>
      <c r="S2413" s="124"/>
      <c r="T2413" s="124"/>
      <c r="U2413" s="124"/>
      <c r="V2413" s="124"/>
      <c r="W2413" s="124"/>
      <c r="X2413" s="124"/>
    </row>
    <row r="2414" spans="1:24" s="79" customFormat="1"/>
    <row r="2415" spans="1:24" s="79" customFormat="1" ht="25.5" customHeight="1">
      <c r="B2415" s="629">
        <f>'4. Module 1 Services'!B17</f>
        <v>0</v>
      </c>
      <c r="C2415" s="630"/>
      <c r="D2415" s="630"/>
      <c r="E2415" s="630"/>
      <c r="F2415" s="630"/>
      <c r="G2415" s="630"/>
      <c r="H2415" s="630"/>
      <c r="I2415" s="630"/>
      <c r="J2415" s="631"/>
    </row>
    <row r="2416" spans="1:24" s="79" customFormat="1"/>
    <row r="2417" spans="2:9" s="79" customFormat="1" ht="18">
      <c r="B2417" s="31" t="s">
        <v>169</v>
      </c>
    </row>
    <row r="2418" spans="2:9" s="79" customFormat="1"/>
    <row r="2419" spans="2:9" s="79" customFormat="1" ht="13.5" thickBot="1">
      <c r="B2419" s="444" t="s">
        <v>407</v>
      </c>
      <c r="C2419" s="444"/>
      <c r="D2419" s="444"/>
      <c r="E2419" s="444"/>
    </row>
    <row r="2420" spans="2:9" s="79" customFormat="1" ht="7.5" customHeight="1">
      <c r="G2420" s="445" t="e">
        <f>IF(E2429="Low",'4. HIDE Calc Module 2_1'!$C$48,IF(E2429="Medium",'4. HIDE Calc Module 2_1'!$C$49,IF(E2429="High",'4. HIDE Calc Module 2_1'!$C$50,"")))</f>
        <v>#DIV/0!</v>
      </c>
      <c r="H2420" s="446"/>
      <c r="I2420" s="447"/>
    </row>
    <row r="2421" spans="2:9" s="79" customFormat="1" ht="17.25" customHeight="1">
      <c r="B2421" s="27" t="s">
        <v>220</v>
      </c>
      <c r="C2421" s="27"/>
      <c r="D2421" s="27"/>
      <c r="E2421" s="635" t="str">
        <f>IF('5. Hide Calc OA'!C$99="","",IF(AND('5. Hide Calc OA'!C$99&gt;='7. Hide Graph Calc'!$N$24,'5. Hide Calc OA'!C$99&lt;='7. Hide Graph Calc'!$O$24),"Low",IF(AND('5. Hide Calc OA'!C$99&gt;'7. Hide Graph Calc'!$N$25,'5. Hide Calc OA'!C$99&lt;='7. Hide Graph Calc'!$O$25),"Medium",IF(AND('5. Hide Calc OA'!C$99&gt;'7. Hide Graph Calc'!$N$26,'5. Hide Calc OA'!C$99&lt;='7. Hide Graph Calc'!$O$26),"High"))))</f>
        <v/>
      </c>
      <c r="G2421" s="448"/>
      <c r="H2421" s="441"/>
      <c r="I2421" s="449"/>
    </row>
    <row r="2422" spans="2:9" s="79" customFormat="1" ht="7.5" customHeight="1">
      <c r="B2422" s="27"/>
      <c r="C2422" s="27"/>
      <c r="D2422" s="27"/>
      <c r="E2422" s="32"/>
      <c r="G2422" s="448"/>
      <c r="H2422" s="441"/>
      <c r="I2422" s="449"/>
    </row>
    <row r="2423" spans="2:9" s="79" customFormat="1" ht="15.75" customHeight="1">
      <c r="B2423" s="27" t="s">
        <v>212</v>
      </c>
      <c r="C2423" s="27"/>
      <c r="D2423" s="27"/>
      <c r="E2423" s="635" t="str">
        <f>IF('5. Hide Calc OA'!D$99="","",IF(AND('5. Hide Calc OA'!D$99&gt;='7. Hide Graph Calc'!$N$24,'5. Hide Calc OA'!D$99&lt;='7. Hide Graph Calc'!$O$24),"Low",IF(AND('5. Hide Calc OA'!D$99&gt;'7. Hide Graph Calc'!$N$25,'5. Hide Calc OA'!D$99&lt;='7. Hide Graph Calc'!$O$25),"Medium",IF(AND('5. Hide Calc OA'!D$99&gt;'7. Hide Graph Calc'!$N$26,'5. Hide Calc OA'!D$99&lt;='7. Hide Graph Calc'!$O$26),"High"))))</f>
        <v/>
      </c>
      <c r="G2423" s="448"/>
      <c r="H2423" s="441"/>
      <c r="I2423" s="449"/>
    </row>
    <row r="2424" spans="2:9" s="79" customFormat="1" ht="7.5" customHeight="1">
      <c r="B2424" s="27"/>
      <c r="C2424" s="27"/>
      <c r="D2424" s="27"/>
      <c r="E2424" s="32"/>
      <c r="G2424" s="448"/>
      <c r="H2424" s="441"/>
      <c r="I2424" s="449"/>
    </row>
    <row r="2425" spans="2:9" s="79" customFormat="1" ht="16.5" customHeight="1">
      <c r="B2425" s="27" t="s">
        <v>227</v>
      </c>
      <c r="C2425" s="27"/>
      <c r="D2425" s="27"/>
      <c r="E2425" s="635" t="str">
        <f>IF('5. Hide Calc OA'!E$99="","",IF(AND('5. Hide Calc OA'!E$99&gt;='7. Hide Graph Calc'!$N$24,'5. Hide Calc OA'!E$99&lt;='7. Hide Graph Calc'!$O$24),"Low",IF(AND('5. Hide Calc OA'!E$99&gt;'7. Hide Graph Calc'!$N$25,'5. Hide Calc OA'!E$99&lt;='7. Hide Graph Calc'!$O$25),"Medium",IF(AND('5. Hide Calc OA'!E$99&gt;'7. Hide Graph Calc'!$N$26,'5. Hide Calc OA'!E$99&lt;='7. Hide Graph Calc'!$O$26),"High"))))</f>
        <v/>
      </c>
      <c r="G2425" s="448"/>
      <c r="H2425" s="441"/>
      <c r="I2425" s="449"/>
    </row>
    <row r="2426" spans="2:9" s="79" customFormat="1" ht="7.5" customHeight="1">
      <c r="B2426" s="27"/>
      <c r="C2426" s="27"/>
      <c r="D2426" s="27"/>
      <c r="E2426" s="32"/>
      <c r="G2426" s="448"/>
      <c r="H2426" s="441"/>
      <c r="I2426" s="449"/>
    </row>
    <row r="2427" spans="2:9" s="79" customFormat="1" ht="14.25" customHeight="1">
      <c r="B2427" s="27" t="s">
        <v>199</v>
      </c>
      <c r="C2427" s="27"/>
      <c r="D2427" s="27"/>
      <c r="E2427" s="635" t="str">
        <f>IF('5. Hide Calc OA'!F$99="","",IF(AND('5. Hide Calc OA'!F$99&gt;='7. Hide Graph Calc'!$N$24,'5. Hide Calc OA'!F$99&lt;='7. Hide Graph Calc'!$O$24),"Low",IF(AND('5. Hide Calc OA'!F$99&gt;'7. Hide Graph Calc'!$N$25,'5. Hide Calc OA'!F$99&lt;='7. Hide Graph Calc'!$O$25),"Medium",IF(AND('5. Hide Calc OA'!F$99&gt;'7. Hide Graph Calc'!$N$26,'5. Hide Calc OA'!F$99&lt;='7. Hide Graph Calc'!$O$26),"High"))))</f>
        <v/>
      </c>
      <c r="G2427" s="448"/>
      <c r="H2427" s="441"/>
      <c r="I2427" s="449"/>
    </row>
    <row r="2428" spans="2:9" s="79" customFormat="1" ht="7.5" customHeight="1">
      <c r="B2428" s="27"/>
      <c r="C2428" s="27"/>
      <c r="D2428" s="27"/>
      <c r="E2428" s="32"/>
      <c r="G2428" s="448"/>
      <c r="H2428" s="441"/>
      <c r="I2428" s="449"/>
    </row>
    <row r="2429" spans="2:9" s="79" customFormat="1" ht="18" customHeight="1">
      <c r="B2429" s="37" t="s">
        <v>173</v>
      </c>
      <c r="C2429" s="27"/>
      <c r="D2429" s="27"/>
      <c r="E2429" s="554" t="e">
        <f>IF('5. Hide Calc OA'!I$99="","",IF(AND('5. Hide Calc OA'!I$99&gt;='7. Hide Graph Calc'!$N$24,'5. Hide Calc OA'!I$99&lt;='7. Hide Graph Calc'!$O$24),"Low",IF(AND('5. Hide Calc OA'!I$99&gt;'7. Hide Graph Calc'!$N$25,'5. Hide Calc OA'!I$99&lt;='7. Hide Graph Calc'!$O$25),"Medium",IF(AND('5. Hide Calc OA'!I$99&gt;'7. Hide Graph Calc'!$N$26,'5. Hide Calc OA'!I$99&lt;='7. Hide Graph Calc'!$O$26),"High",""))))</f>
        <v>#DIV/0!</v>
      </c>
      <c r="F2429" s="19" t="s">
        <v>408</v>
      </c>
      <c r="G2429" s="450"/>
      <c r="H2429" s="451"/>
      <c r="I2429" s="452"/>
    </row>
    <row r="2430" spans="2:9" s="79" customFormat="1">
      <c r="B2430" s="27"/>
      <c r="C2430" s="27"/>
      <c r="D2430" s="27"/>
      <c r="E2430" s="27"/>
    </row>
    <row r="2431" spans="2:9" s="79" customFormat="1" ht="13.5" thickBot="1">
      <c r="B2431" s="453" t="s">
        <v>409</v>
      </c>
      <c r="C2431" s="453"/>
      <c r="D2431" s="453"/>
      <c r="E2431" s="453"/>
    </row>
    <row r="2432" spans="2:9" s="79" customFormat="1" ht="7.5" customHeight="1">
      <c r="B2432" s="27"/>
      <c r="C2432" s="27"/>
      <c r="D2432" s="27"/>
      <c r="E2432" s="27"/>
    </row>
    <row r="2433" spans="2:14" s="79" customFormat="1">
      <c r="B2433" s="37" t="s">
        <v>246</v>
      </c>
      <c r="C2433" s="37"/>
      <c r="D2433" s="37"/>
      <c r="E2433" s="636" t="str">
        <f>'6. Module 1 Readiness'!AB$23</f>
        <v/>
      </c>
      <c r="N2433" s="115"/>
    </row>
    <row r="2434" spans="2:14" s="79" customFormat="1" ht="7.5" customHeight="1">
      <c r="B2434" s="52"/>
      <c r="C2434" s="52"/>
      <c r="D2434" s="52"/>
      <c r="E2434" s="53"/>
    </row>
    <row r="2435" spans="2:14" s="79" customFormat="1" ht="7.5" customHeight="1">
      <c r="B2435" s="27"/>
      <c r="C2435" s="39"/>
      <c r="D2435" s="39"/>
      <c r="E2435" s="33"/>
      <c r="G2435" s="445" t="str">
        <f>IF(E2446="Red",'4. HIDE Calc Module 2_1'!$C$54,IF(E2446="Yellow",'4. HIDE Calc Module 2_1'!$C$55,IF(E2446="Green",'4. HIDE Calc Module 2_1'!$C$56,"")))</f>
        <v/>
      </c>
      <c r="H2435" s="446"/>
      <c r="I2435" s="447"/>
    </row>
    <row r="2436" spans="2:14" s="79" customFormat="1">
      <c r="B2436" s="35" t="s">
        <v>233</v>
      </c>
      <c r="C2436" s="35"/>
      <c r="D2436" s="35"/>
      <c r="E2436" s="550" t="str">
        <f>IFERROR(IF('4. Hide Calc RA'!C$99="","",IF(AND('4. Hide Calc RA'!C$99&gt;='7. Hide Graph Calc'!$J$24,'4. Hide Calc RA'!C$99&lt;='7. Hide Graph Calc'!$K$24),"Red",IF(AND('4. Hide Calc RA'!C$99&gt;'7. Hide Graph Calc'!$J$25,'4. Hide Calc RA'!C$99&lt;='7. Hide Graph Calc'!$K$25),"Yellow",IF(AND('4. Hide Calc RA'!C$99&gt;'7. Hide Graph Calc'!$J$26,'4. Hide Calc RA'!C$99&lt;='7. Hide Graph Calc'!$K$26),"Green")))), "")</f>
        <v/>
      </c>
      <c r="G2436" s="448"/>
      <c r="H2436" s="441"/>
      <c r="I2436" s="449"/>
    </row>
    <row r="2437" spans="2:14" s="79" customFormat="1" ht="7.5" customHeight="1">
      <c r="B2437" s="27"/>
      <c r="C2437" s="27"/>
      <c r="D2437" s="27"/>
      <c r="E2437" s="33"/>
      <c r="G2437" s="448"/>
      <c r="H2437" s="441"/>
      <c r="I2437" s="449"/>
    </row>
    <row r="2438" spans="2:14" s="79" customFormat="1">
      <c r="B2438" s="35" t="s">
        <v>234</v>
      </c>
      <c r="C2438" s="35"/>
      <c r="D2438" s="35"/>
      <c r="E2438" s="550" t="str">
        <f>IFERROR(IF('4. Hide Calc RA'!D$99="","",IF(AND('4. Hide Calc RA'!D$99&gt;='7. Hide Graph Calc'!$J$24,'4. Hide Calc RA'!D$99&lt;='7. Hide Graph Calc'!$K$24),"Red",IF(AND('4. Hide Calc RA'!D$99&gt;'7. Hide Graph Calc'!$J$25,'4. Hide Calc RA'!D$99&lt;='7. Hide Graph Calc'!$K$25),"Yellow",IF(AND('4. Hide Calc RA'!D$99&gt;'7. Hide Graph Calc'!$J$26,'4. Hide Calc RA'!D$99&lt;='7. Hide Graph Calc'!$K$26),"Green")))), "")</f>
        <v/>
      </c>
      <c r="G2438" s="448"/>
      <c r="H2438" s="441"/>
      <c r="I2438" s="449"/>
    </row>
    <row r="2439" spans="2:14" s="79" customFormat="1" ht="7.5" customHeight="1">
      <c r="B2439" s="27"/>
      <c r="C2439" s="27"/>
      <c r="D2439" s="27"/>
      <c r="E2439" s="33"/>
      <c r="G2439" s="448"/>
      <c r="H2439" s="441"/>
      <c r="I2439" s="449"/>
    </row>
    <row r="2440" spans="2:14" s="79" customFormat="1">
      <c r="B2440" s="35" t="s">
        <v>27</v>
      </c>
      <c r="C2440" s="27"/>
      <c r="D2440" s="27"/>
      <c r="E2440" s="635" t="str">
        <f>IFERROR(IF('4. Hide Calc RA'!E$99="","",IF(AND('4. Hide Calc RA'!E$99&gt;='7. Hide Graph Calc'!$J$24,'4. Hide Calc RA'!E$99&lt;='7. Hide Graph Calc'!$K$24),"Red",IF(AND('4. Hide Calc RA'!E$99&gt;'7. Hide Graph Calc'!$J$25,'4. Hide Calc RA'!E$99&lt;='7. Hide Graph Calc'!$K$25),"Yellow",IF(AND('4. Hide Calc RA'!E$99&gt;'7. Hide Graph Calc'!$J$26,'4. Hide Calc RA'!E$99&lt;='7. Hide Graph Calc'!$K$26),"Green")))), "")</f>
        <v/>
      </c>
      <c r="G2440" s="448"/>
      <c r="H2440" s="441"/>
      <c r="I2440" s="449"/>
    </row>
    <row r="2441" spans="2:14" s="79" customFormat="1" ht="7.5" customHeight="1">
      <c r="B2441" s="27"/>
      <c r="C2441" s="27"/>
      <c r="D2441" s="27"/>
      <c r="E2441" s="33"/>
      <c r="G2441" s="448"/>
      <c r="H2441" s="441"/>
      <c r="I2441" s="449"/>
    </row>
    <row r="2442" spans="2:14" s="79" customFormat="1">
      <c r="B2442" s="35" t="s">
        <v>235</v>
      </c>
      <c r="C2442" s="35"/>
      <c r="D2442" s="35"/>
      <c r="E2442" s="550" t="str">
        <f>IFERROR(IF('4. Hide Calc RA'!F$99="","",IF(AND('4. Hide Calc RA'!F$99&gt;='7. Hide Graph Calc'!$J$24,'4. Hide Calc RA'!F$99&lt;='7. Hide Graph Calc'!$K$24),"Red",IF(AND('4. Hide Calc RA'!F$99&gt;'7. Hide Graph Calc'!$J$25,'4. Hide Calc RA'!F$99&lt;='7. Hide Graph Calc'!$K$25),"Yellow",IF(AND('4. Hide Calc RA'!F$99&gt;'7. Hide Graph Calc'!$J$26,'4. Hide Calc RA'!F$99&lt;='7. Hide Graph Calc'!$K$26),"Green")))), "")</f>
        <v/>
      </c>
      <c r="G2442" s="448"/>
      <c r="H2442" s="441"/>
      <c r="I2442" s="449"/>
    </row>
    <row r="2443" spans="2:14" s="79" customFormat="1" ht="7.5" customHeight="1">
      <c r="B2443" s="27"/>
      <c r="C2443" s="27"/>
      <c r="D2443" s="27"/>
      <c r="E2443" s="32"/>
      <c r="G2443" s="448"/>
      <c r="H2443" s="441"/>
      <c r="I2443" s="449"/>
    </row>
    <row r="2444" spans="2:14" s="79" customFormat="1" ht="16.5" customHeight="1">
      <c r="B2444" s="35" t="s">
        <v>236</v>
      </c>
      <c r="C2444" s="35"/>
      <c r="D2444" s="35"/>
      <c r="E2444" s="550" t="str">
        <f>IFERROR(IF('4. Hide Calc RA'!G$99="","",IF(AND('4. Hide Calc RA'!G$99&gt;='7. Hide Graph Calc'!$J$38,'4. Hide Calc RA'!G$99&lt;='7. Hide Graph Calc'!$K$38),"Red",IF(AND('4. Hide Calc RA'!G$99&gt;'7. Hide Graph Calc'!$J$39,'4. Hide Calc RA'!G$99&lt;='7. Hide Graph Calc'!$K$39),"Yellow",IF(AND('4. Hide Calc RA'!G$99&gt;'7. Hide Graph Calc'!$J$40,'4. Hide Calc RA'!G$99&lt;='7. Hide Graph Calc'!$K$40),"Green")))), "")</f>
        <v/>
      </c>
      <c r="G2444" s="448"/>
      <c r="H2444" s="441"/>
      <c r="I2444" s="449"/>
    </row>
    <row r="2445" spans="2:14" s="79" customFormat="1" ht="16.5" customHeight="1">
      <c r="B2445" s="27"/>
      <c r="C2445" s="27"/>
      <c r="D2445" s="27"/>
      <c r="E2445" s="32"/>
      <c r="G2445" s="448"/>
      <c r="H2445" s="441"/>
      <c r="I2445" s="449"/>
    </row>
    <row r="2446" spans="2:14" s="79" customFormat="1" ht="18" customHeight="1">
      <c r="B2446" s="37" t="s">
        <v>173</v>
      </c>
      <c r="C2446" s="37"/>
      <c r="D2446" s="37"/>
      <c r="E2446" s="554" t="str">
        <f>IFERROR(IF('4. Hide Calc RA'!J$99="","",IF(AND('4. Hide Calc RA'!J$99&gt;='7. Hide Graph Calc'!$J$24,'4. Hide Calc RA'!J$99&lt;='7. Hide Graph Calc'!$K$24),"Red",IF(AND('4. Hide Calc RA'!J$99&gt;'7. Hide Graph Calc'!$J$25,'4. Hide Calc RA'!J$99&lt;='7. Hide Graph Calc'!$K$25),"Yellow",IF(AND('4. Hide Calc RA'!J$99&gt;'7. Hide Graph Calc'!$J$26,'4. Hide Calc RA'!J$99&lt;='7. Hide Graph Calc'!$K$26),"Green")))), "")</f>
        <v/>
      </c>
      <c r="F2446" s="19" t="s">
        <v>408</v>
      </c>
      <c r="G2446" s="450"/>
      <c r="H2446" s="451"/>
      <c r="I2446" s="452"/>
    </row>
    <row r="2447" spans="2:14" s="79" customFormat="1"/>
    <row r="2448" spans="2:14" s="79" customFormat="1"/>
    <row r="2449" spans="2:10" s="79" customFormat="1" ht="18">
      <c r="B2449" s="31" t="s">
        <v>410</v>
      </c>
    </row>
    <row r="2450" spans="2:10" s="79" customFormat="1"/>
    <row r="2451" spans="2:10" s="79" customFormat="1" ht="104.25" customHeight="1">
      <c r="B2451" s="381" t="s">
        <v>435</v>
      </c>
      <c r="C2451" s="381"/>
      <c r="D2451" s="381"/>
      <c r="E2451" s="381"/>
      <c r="F2451" s="381"/>
      <c r="G2451" s="381"/>
      <c r="H2451" s="381"/>
      <c r="I2451" s="381"/>
      <c r="J2451" s="381"/>
    </row>
    <row r="2452" spans="2:10" s="79" customFormat="1"/>
    <row r="2453" spans="2:10" s="79" customFormat="1"/>
    <row r="2454" spans="2:10" s="79" customFormat="1"/>
    <row r="2455" spans="2:10" s="79" customFormat="1"/>
    <row r="2456" spans="2:10" s="79" customFormat="1"/>
    <row r="2457" spans="2:10" s="79" customFormat="1"/>
    <row r="2458" spans="2:10" s="79" customFormat="1"/>
    <row r="2459" spans="2:10" s="79" customFormat="1"/>
    <row r="2460" spans="2:10" s="79" customFormat="1"/>
    <row r="2461" spans="2:10" s="79" customFormat="1"/>
    <row r="2462" spans="2:10" s="79" customFormat="1"/>
    <row r="2463" spans="2:10" s="79" customFormat="1"/>
    <row r="2464" spans="2:10" s="79" customFormat="1"/>
    <row r="2465" s="79" customFormat="1"/>
    <row r="2466" s="79" customFormat="1"/>
    <row r="2467" s="79" customFormat="1"/>
    <row r="2468" s="79" customFormat="1"/>
    <row r="2469" s="79" customFormat="1"/>
    <row r="2470" s="79" customFormat="1"/>
    <row r="2471" s="79" customFormat="1"/>
    <row r="2472" s="79" customFormat="1"/>
    <row r="2473" s="79" customFormat="1"/>
    <row r="2474" s="79" customFormat="1"/>
    <row r="2475" s="79" customFormat="1"/>
    <row r="2476" s="79" customFormat="1"/>
    <row r="2477" s="79" customFormat="1"/>
    <row r="2478" s="79" customFormat="1"/>
    <row r="2479" s="79" customFormat="1"/>
    <row r="2480" s="79" customFormat="1"/>
    <row r="2481" s="79" customFormat="1"/>
    <row r="2482" s="79" customFormat="1"/>
    <row r="2483" s="79" customFormat="1"/>
    <row r="2484" s="79" customFormat="1"/>
    <row r="2485" s="79" customFormat="1"/>
    <row r="2486" s="79" customFormat="1"/>
    <row r="2487" s="79" customFormat="1"/>
    <row r="2488" s="79" customFormat="1"/>
    <row r="2489" s="79" customFormat="1"/>
    <row r="2490" s="79" customFormat="1"/>
    <row r="2491" s="79" customFormat="1"/>
    <row r="2492" s="79" customFormat="1"/>
    <row r="2493" s="79" customFormat="1"/>
    <row r="2494" s="79" customFormat="1"/>
    <row r="2495" s="79" customFormat="1"/>
    <row r="2496" s="79" customFormat="1"/>
    <row r="2497" spans="2:10" s="79" customFormat="1"/>
    <row r="2498" spans="2:10" s="79" customFormat="1"/>
    <row r="2499" spans="2:10" s="79" customFormat="1"/>
    <row r="2500" spans="2:10" s="79" customFormat="1"/>
    <row r="2501" spans="2:10" s="79" customFormat="1"/>
    <row r="2502" spans="2:10" s="79" customFormat="1"/>
    <row r="2503" spans="2:10" s="79" customFormat="1" ht="21.75" customHeight="1">
      <c r="B2503" s="632" t="s">
        <v>246</v>
      </c>
      <c r="C2503" s="633"/>
      <c r="D2503" s="633"/>
      <c r="E2503" s="633"/>
      <c r="F2503" s="633"/>
      <c r="G2503" s="633"/>
      <c r="H2503" s="633"/>
      <c r="I2503" s="633"/>
      <c r="J2503" s="554" t="str">
        <f>'6. Module 1 Readiness'!AB$23</f>
        <v/>
      </c>
    </row>
    <row r="2504" spans="2:10" s="79" customFormat="1">
      <c r="B2504" s="42" t="s">
        <v>43</v>
      </c>
      <c r="C2504" s="39"/>
      <c r="D2504" s="39"/>
      <c r="E2504" s="39"/>
      <c r="F2504" s="39"/>
      <c r="G2504" s="39"/>
      <c r="H2504" s="39"/>
      <c r="I2504" s="39"/>
      <c r="J2504" s="40"/>
    </row>
    <row r="2505" spans="2:10" s="79" customFormat="1" ht="81.75" customHeight="1">
      <c r="B2505" s="435" t="str">
        <f>Sheet2!B471</f>
        <v/>
      </c>
      <c r="C2505" s="394"/>
      <c r="D2505" s="394"/>
      <c r="E2505" s="394"/>
      <c r="F2505" s="394"/>
      <c r="G2505" s="394"/>
      <c r="H2505" s="394"/>
      <c r="I2505" s="394"/>
      <c r="J2505" s="436"/>
    </row>
    <row r="2506" spans="2:10" s="79" customFormat="1">
      <c r="B2506" s="42" t="s">
        <v>44</v>
      </c>
      <c r="C2506" s="39"/>
      <c r="D2506" s="39"/>
      <c r="E2506" s="39"/>
      <c r="F2506" s="39"/>
      <c r="G2506" s="39"/>
      <c r="H2506" s="39"/>
      <c r="I2506" s="39"/>
      <c r="J2506" s="40"/>
    </row>
    <row r="2507" spans="2:10" s="79" customFormat="1" ht="192.75" customHeight="1">
      <c r="B2507" s="437" t="str">
        <f>Sheet2!D471</f>
        <v/>
      </c>
      <c r="C2507" s="438"/>
      <c r="D2507" s="438"/>
      <c r="E2507" s="438"/>
      <c r="F2507" s="438"/>
      <c r="G2507" s="438"/>
      <c r="H2507" s="438"/>
      <c r="I2507" s="438"/>
      <c r="J2507" s="439"/>
    </row>
    <row r="2508" spans="2:10" s="79" customFormat="1">
      <c r="B2508" s="27"/>
      <c r="C2508" s="27"/>
      <c r="D2508" s="27"/>
      <c r="E2508" s="27"/>
      <c r="F2508" s="27"/>
      <c r="G2508" s="27"/>
      <c r="H2508" s="27"/>
      <c r="I2508" s="27"/>
      <c r="J2508" s="27"/>
    </row>
    <row r="2509" spans="2:10" s="79" customFormat="1" ht="21.75" customHeight="1">
      <c r="B2509" s="632" t="s">
        <v>233</v>
      </c>
      <c r="C2509" s="633"/>
      <c r="D2509" s="633"/>
      <c r="E2509" s="633"/>
      <c r="F2509" s="633"/>
      <c r="G2509" s="633"/>
      <c r="H2509" s="633"/>
      <c r="I2509" s="633"/>
      <c r="J2509" s="550" t="str">
        <f>E2436</f>
        <v/>
      </c>
    </row>
    <row r="2510" spans="2:10" s="79" customFormat="1">
      <c r="B2510" s="54"/>
      <c r="C2510" s="35"/>
      <c r="D2510" s="35"/>
      <c r="E2510" s="55"/>
      <c r="F2510" s="39"/>
      <c r="G2510" s="39"/>
      <c r="H2510" s="39"/>
      <c r="I2510" s="39"/>
      <c r="J2510" s="40"/>
    </row>
    <row r="2511" spans="2:10" s="79" customFormat="1" ht="15.75" customHeight="1">
      <c r="B2511" s="550" t="str">
        <f>'6. Module 1 Readiness'!AB$26</f>
        <v/>
      </c>
      <c r="C2511" s="41" t="s">
        <v>412</v>
      </c>
      <c r="D2511" s="39"/>
      <c r="E2511" s="39"/>
      <c r="F2511" s="39"/>
      <c r="G2511" s="39"/>
      <c r="H2511" s="39"/>
      <c r="I2511" s="39"/>
      <c r="J2511" s="40"/>
    </row>
    <row r="2512" spans="2:10" s="79" customFormat="1">
      <c r="B2512" s="42" t="s">
        <v>43</v>
      </c>
      <c r="C2512" s="39"/>
      <c r="D2512" s="39"/>
      <c r="E2512" s="39"/>
      <c r="F2512" s="39"/>
      <c r="G2512" s="39"/>
      <c r="H2512" s="39"/>
      <c r="I2512" s="39"/>
      <c r="J2512" s="40"/>
    </row>
    <row r="2513" spans="2:10" s="79" customFormat="1" ht="42" customHeight="1">
      <c r="B2513" s="435" t="str">
        <f>Sheet2!B478</f>
        <v/>
      </c>
      <c r="C2513" s="394"/>
      <c r="D2513" s="394"/>
      <c r="E2513" s="394"/>
      <c r="F2513" s="394"/>
      <c r="G2513" s="394"/>
      <c r="H2513" s="394"/>
      <c r="I2513" s="394"/>
      <c r="J2513" s="436"/>
    </row>
    <row r="2514" spans="2:10" s="79" customFormat="1">
      <c r="B2514" s="42" t="s">
        <v>44</v>
      </c>
      <c r="C2514" s="39"/>
      <c r="D2514" s="39"/>
      <c r="E2514" s="39"/>
      <c r="F2514" s="39"/>
      <c r="G2514" s="39"/>
      <c r="H2514" s="39"/>
      <c r="I2514" s="39"/>
      <c r="J2514" s="40"/>
    </row>
    <row r="2515" spans="2:10" s="79" customFormat="1" ht="98.25" customHeight="1">
      <c r="B2515" s="435" t="str">
        <f>Sheet2!D478</f>
        <v/>
      </c>
      <c r="C2515" s="394"/>
      <c r="D2515" s="394"/>
      <c r="E2515" s="394"/>
      <c r="F2515" s="394"/>
      <c r="G2515" s="394"/>
      <c r="H2515" s="394"/>
      <c r="I2515" s="394"/>
      <c r="J2515" s="436"/>
    </row>
    <row r="2516" spans="2:10" s="79" customFormat="1">
      <c r="B2516" s="38"/>
      <c r="C2516" s="39"/>
      <c r="D2516" s="39"/>
      <c r="E2516" s="39"/>
      <c r="F2516" s="39"/>
      <c r="G2516" s="39"/>
      <c r="H2516" s="39"/>
      <c r="I2516" s="39"/>
      <c r="J2516" s="40"/>
    </row>
    <row r="2517" spans="2:10" s="79" customFormat="1" ht="15.75" customHeight="1">
      <c r="B2517" s="550" t="str">
        <f>'6. Module 1 Readiness'!AB$27</f>
        <v/>
      </c>
      <c r="C2517" s="41" t="s">
        <v>413</v>
      </c>
      <c r="D2517" s="39"/>
      <c r="E2517" s="39"/>
      <c r="F2517" s="39"/>
      <c r="G2517" s="39"/>
      <c r="H2517" s="39"/>
      <c r="I2517" s="39"/>
      <c r="J2517" s="40"/>
    </row>
    <row r="2518" spans="2:10" s="79" customFormat="1">
      <c r="B2518" s="42" t="s">
        <v>43</v>
      </c>
      <c r="C2518" s="39"/>
      <c r="D2518" s="39"/>
      <c r="E2518" s="39"/>
      <c r="F2518" s="39"/>
      <c r="G2518" s="39"/>
      <c r="H2518" s="39"/>
      <c r="I2518" s="39"/>
      <c r="J2518" s="40"/>
    </row>
    <row r="2519" spans="2:10" s="79" customFormat="1" ht="33" customHeight="1">
      <c r="B2519" s="435" t="str">
        <f>Sheet2!B479</f>
        <v/>
      </c>
      <c r="C2519" s="394"/>
      <c r="D2519" s="394"/>
      <c r="E2519" s="394"/>
      <c r="F2519" s="394"/>
      <c r="G2519" s="394"/>
      <c r="H2519" s="394"/>
      <c r="I2519" s="394"/>
      <c r="J2519" s="436"/>
    </row>
    <row r="2520" spans="2:10" s="79" customFormat="1">
      <c r="B2520" s="42" t="s">
        <v>44</v>
      </c>
      <c r="C2520" s="39"/>
      <c r="D2520" s="39"/>
      <c r="E2520" s="39"/>
      <c r="F2520" s="39"/>
      <c r="G2520" s="39"/>
      <c r="H2520" s="39"/>
      <c r="I2520" s="39"/>
      <c r="J2520" s="40"/>
    </row>
    <row r="2521" spans="2:10" s="79" customFormat="1" ht="30" customHeight="1">
      <c r="B2521" s="435" t="str">
        <f>Sheet2!D479</f>
        <v/>
      </c>
      <c r="C2521" s="394"/>
      <c r="D2521" s="394"/>
      <c r="E2521" s="394"/>
      <c r="F2521" s="394"/>
      <c r="G2521" s="394"/>
      <c r="H2521" s="394"/>
      <c r="I2521" s="394"/>
      <c r="J2521" s="436"/>
    </row>
    <row r="2522" spans="2:10" s="79" customFormat="1">
      <c r="B2522" s="38"/>
      <c r="C2522" s="39"/>
      <c r="D2522" s="39"/>
      <c r="E2522" s="39"/>
      <c r="F2522" s="39"/>
      <c r="G2522" s="39"/>
      <c r="H2522" s="39"/>
      <c r="I2522" s="39"/>
      <c r="J2522" s="40"/>
    </row>
    <row r="2523" spans="2:10" s="79" customFormat="1" ht="15">
      <c r="B2523" s="550" t="str">
        <f>'6. Module 1 Readiness'!AB$28</f>
        <v/>
      </c>
      <c r="C2523" s="41" t="s">
        <v>414</v>
      </c>
      <c r="D2523" s="39"/>
      <c r="E2523" s="39"/>
      <c r="F2523" s="39"/>
      <c r="G2523" s="39"/>
      <c r="H2523" s="39"/>
      <c r="I2523" s="39"/>
      <c r="J2523" s="40"/>
    </row>
    <row r="2524" spans="2:10" s="79" customFormat="1">
      <c r="B2524" s="42" t="s">
        <v>43</v>
      </c>
      <c r="C2524" s="39"/>
      <c r="D2524" s="39"/>
      <c r="E2524" s="39"/>
      <c r="F2524" s="39"/>
      <c r="G2524" s="39"/>
      <c r="H2524" s="39"/>
      <c r="I2524" s="39"/>
      <c r="J2524" s="40"/>
    </row>
    <row r="2525" spans="2:10" s="79" customFormat="1" ht="42.75" customHeight="1">
      <c r="B2525" s="435" t="str">
        <f>Sheet2!B480</f>
        <v/>
      </c>
      <c r="C2525" s="394"/>
      <c r="D2525" s="394"/>
      <c r="E2525" s="394"/>
      <c r="F2525" s="394"/>
      <c r="G2525" s="394"/>
      <c r="H2525" s="394"/>
      <c r="I2525" s="394"/>
      <c r="J2525" s="436"/>
    </row>
    <row r="2526" spans="2:10" s="79" customFormat="1">
      <c r="B2526" s="42" t="s">
        <v>44</v>
      </c>
      <c r="C2526" s="39"/>
      <c r="D2526" s="39"/>
      <c r="E2526" s="39"/>
      <c r="F2526" s="39"/>
      <c r="G2526" s="39"/>
      <c r="H2526" s="39"/>
      <c r="I2526" s="39"/>
      <c r="J2526" s="40"/>
    </row>
    <row r="2527" spans="2:10" s="79" customFormat="1" ht="99.75" customHeight="1">
      <c r="B2527" s="435" t="str">
        <f>Sheet2!D480</f>
        <v/>
      </c>
      <c r="C2527" s="394"/>
      <c r="D2527" s="394"/>
      <c r="E2527" s="394"/>
      <c r="F2527" s="394"/>
      <c r="G2527" s="394"/>
      <c r="H2527" s="394"/>
      <c r="I2527" s="394"/>
      <c r="J2527" s="436"/>
    </row>
    <row r="2528" spans="2:10" s="79" customFormat="1">
      <c r="B2528" s="38"/>
      <c r="C2528" s="39"/>
      <c r="D2528" s="39"/>
      <c r="E2528" s="39"/>
      <c r="F2528" s="39"/>
      <c r="G2528" s="39"/>
      <c r="H2528" s="39"/>
      <c r="I2528" s="39"/>
      <c r="J2528" s="40"/>
    </row>
    <row r="2529" spans="2:10" s="79" customFormat="1" ht="15">
      <c r="B2529" s="550" t="str">
        <f>'6. Module 1 Readiness'!AB$29</f>
        <v/>
      </c>
      <c r="C2529" s="41" t="s">
        <v>415</v>
      </c>
      <c r="D2529" s="39"/>
      <c r="E2529" s="39"/>
      <c r="F2529" s="39"/>
      <c r="G2529" s="39"/>
      <c r="H2529" s="39"/>
      <c r="I2529" s="39"/>
      <c r="J2529" s="40"/>
    </row>
    <row r="2530" spans="2:10" s="79" customFormat="1">
      <c r="B2530" s="42" t="s">
        <v>43</v>
      </c>
      <c r="C2530" s="39"/>
      <c r="D2530" s="39"/>
      <c r="E2530" s="39"/>
      <c r="F2530" s="39"/>
      <c r="G2530" s="39"/>
      <c r="H2530" s="39"/>
      <c r="I2530" s="39"/>
      <c r="J2530" s="40"/>
    </row>
    <row r="2531" spans="2:10" s="79" customFormat="1" ht="46.5" customHeight="1">
      <c r="B2531" s="435" t="str">
        <f>Sheet2!B481</f>
        <v/>
      </c>
      <c r="C2531" s="394"/>
      <c r="D2531" s="394"/>
      <c r="E2531" s="394"/>
      <c r="F2531" s="394"/>
      <c r="G2531" s="394"/>
      <c r="H2531" s="394"/>
      <c r="I2531" s="394"/>
      <c r="J2531" s="436"/>
    </row>
    <row r="2532" spans="2:10" s="79" customFormat="1">
      <c r="B2532" s="42" t="s">
        <v>44</v>
      </c>
      <c r="C2532" s="39"/>
      <c r="D2532" s="39"/>
      <c r="E2532" s="39"/>
      <c r="F2532" s="39"/>
      <c r="G2532" s="39"/>
      <c r="H2532" s="39"/>
      <c r="I2532" s="39"/>
      <c r="J2532" s="40"/>
    </row>
    <row r="2533" spans="2:10" s="79" customFormat="1" ht="54.75" customHeight="1">
      <c r="B2533" s="435" t="str">
        <f>Sheet2!D481</f>
        <v/>
      </c>
      <c r="C2533" s="394"/>
      <c r="D2533" s="394"/>
      <c r="E2533" s="394"/>
      <c r="F2533" s="394"/>
      <c r="G2533" s="394"/>
      <c r="H2533" s="394"/>
      <c r="I2533" s="394"/>
      <c r="J2533" s="436"/>
    </row>
    <row r="2534" spans="2:10" s="79" customFormat="1">
      <c r="B2534" s="38"/>
      <c r="C2534" s="39"/>
      <c r="D2534" s="39"/>
      <c r="E2534" s="39"/>
      <c r="F2534" s="39"/>
      <c r="G2534" s="39"/>
      <c r="H2534" s="39"/>
      <c r="I2534" s="39"/>
      <c r="J2534" s="40"/>
    </row>
    <row r="2535" spans="2:10" s="79" customFormat="1" ht="15">
      <c r="B2535" s="550" t="str">
        <f>'6. Module 1 Readiness'!AB$30</f>
        <v/>
      </c>
      <c r="C2535" s="41" t="s">
        <v>416</v>
      </c>
      <c r="D2535" s="39"/>
      <c r="E2535" s="39"/>
      <c r="F2535" s="39"/>
      <c r="G2535" s="39"/>
      <c r="H2535" s="39"/>
      <c r="I2535" s="39"/>
      <c r="J2535" s="40"/>
    </row>
    <row r="2536" spans="2:10" s="79" customFormat="1">
      <c r="B2536" s="42" t="s">
        <v>43</v>
      </c>
      <c r="C2536" s="39"/>
      <c r="D2536" s="39"/>
      <c r="E2536" s="39"/>
      <c r="F2536" s="39"/>
      <c r="G2536" s="39"/>
      <c r="H2536" s="39"/>
      <c r="I2536" s="39"/>
      <c r="J2536" s="40"/>
    </row>
    <row r="2537" spans="2:10" s="79" customFormat="1" ht="42" customHeight="1">
      <c r="B2537" s="435" t="str">
        <f>Sheet2!B482</f>
        <v/>
      </c>
      <c r="C2537" s="394"/>
      <c r="D2537" s="394"/>
      <c r="E2537" s="394"/>
      <c r="F2537" s="394"/>
      <c r="G2537" s="394"/>
      <c r="H2537" s="394"/>
      <c r="I2537" s="394"/>
      <c r="J2537" s="436"/>
    </row>
    <row r="2538" spans="2:10" s="79" customFormat="1">
      <c r="B2538" s="42" t="s">
        <v>44</v>
      </c>
      <c r="C2538" s="39"/>
      <c r="D2538" s="39"/>
      <c r="E2538" s="39"/>
      <c r="F2538" s="39"/>
      <c r="G2538" s="39"/>
      <c r="H2538" s="39"/>
      <c r="I2538" s="39"/>
      <c r="J2538" s="40"/>
    </row>
    <row r="2539" spans="2:10" s="79" customFormat="1" ht="27.75" customHeight="1">
      <c r="B2539" s="437" t="str">
        <f>Sheet2!D482</f>
        <v/>
      </c>
      <c r="C2539" s="438"/>
      <c r="D2539" s="438"/>
      <c r="E2539" s="438"/>
      <c r="F2539" s="438"/>
      <c r="G2539" s="438"/>
      <c r="H2539" s="438"/>
      <c r="I2539" s="438"/>
      <c r="J2539" s="439"/>
    </row>
    <row r="2540" spans="2:10" s="79" customFormat="1">
      <c r="B2540" s="27"/>
      <c r="C2540" s="27"/>
      <c r="D2540" s="27"/>
      <c r="E2540" s="27"/>
      <c r="F2540" s="27"/>
      <c r="G2540" s="27"/>
      <c r="H2540" s="27"/>
      <c r="I2540" s="27"/>
      <c r="J2540" s="27"/>
    </row>
    <row r="2541" spans="2:10" s="79" customFormat="1" ht="21.75" customHeight="1">
      <c r="B2541" s="632" t="s">
        <v>234</v>
      </c>
      <c r="C2541" s="633"/>
      <c r="D2541" s="633"/>
      <c r="E2541" s="633"/>
      <c r="F2541" s="633"/>
      <c r="G2541" s="633"/>
      <c r="H2541" s="633"/>
      <c r="I2541" s="633"/>
      <c r="J2541" s="550" t="str">
        <f>E2438</f>
        <v/>
      </c>
    </row>
    <row r="2542" spans="2:10" s="79" customFormat="1">
      <c r="B2542" s="38"/>
      <c r="C2542" s="39"/>
      <c r="D2542" s="39"/>
      <c r="E2542" s="39"/>
      <c r="F2542" s="39"/>
      <c r="G2542" s="39"/>
      <c r="H2542" s="39"/>
      <c r="I2542" s="39"/>
      <c r="J2542" s="40"/>
    </row>
    <row r="2543" spans="2:10" s="79" customFormat="1" ht="15">
      <c r="B2543" s="550" t="str">
        <f>'6. Module 1 Readiness'!AB$33</f>
        <v/>
      </c>
      <c r="C2543" s="41" t="s">
        <v>417</v>
      </c>
      <c r="D2543" s="39"/>
      <c r="E2543" s="39"/>
      <c r="F2543" s="39"/>
      <c r="G2543" s="39"/>
      <c r="H2543" s="39"/>
      <c r="I2543" s="39"/>
      <c r="J2543" s="40"/>
    </row>
    <row r="2544" spans="2:10" s="79" customFormat="1">
      <c r="B2544" s="42" t="s">
        <v>43</v>
      </c>
      <c r="C2544" s="39"/>
      <c r="D2544" s="39"/>
      <c r="E2544" s="39"/>
      <c r="F2544" s="39"/>
      <c r="G2544" s="39"/>
      <c r="H2544" s="39"/>
      <c r="I2544" s="39"/>
      <c r="J2544" s="40"/>
    </row>
    <row r="2545" spans="2:10" s="79" customFormat="1" ht="43.5" customHeight="1">
      <c r="B2545" s="435" t="str">
        <f>Sheet2!B485</f>
        <v/>
      </c>
      <c r="C2545" s="394"/>
      <c r="D2545" s="394"/>
      <c r="E2545" s="394"/>
      <c r="F2545" s="394"/>
      <c r="G2545" s="394"/>
      <c r="H2545" s="394"/>
      <c r="I2545" s="394"/>
      <c r="J2545" s="436"/>
    </row>
    <row r="2546" spans="2:10" s="79" customFormat="1">
      <c r="B2546" s="42" t="s">
        <v>44</v>
      </c>
      <c r="C2546" s="39"/>
      <c r="D2546" s="39"/>
      <c r="E2546" s="39"/>
      <c r="F2546" s="39"/>
      <c r="G2546" s="39"/>
      <c r="H2546" s="39"/>
      <c r="I2546" s="39"/>
      <c r="J2546" s="40"/>
    </row>
    <row r="2547" spans="2:10" s="79" customFormat="1" ht="54.75" customHeight="1">
      <c r="B2547" s="435" t="str">
        <f>Sheet2!D485</f>
        <v/>
      </c>
      <c r="C2547" s="394"/>
      <c r="D2547" s="394"/>
      <c r="E2547" s="394"/>
      <c r="F2547" s="394"/>
      <c r="G2547" s="394"/>
      <c r="H2547" s="394"/>
      <c r="I2547" s="394"/>
      <c r="J2547" s="436"/>
    </row>
    <row r="2548" spans="2:10" s="79" customFormat="1">
      <c r="B2548" s="38"/>
      <c r="C2548" s="39"/>
      <c r="D2548" s="39"/>
      <c r="E2548" s="39"/>
      <c r="F2548" s="39"/>
      <c r="G2548" s="39"/>
      <c r="H2548" s="39"/>
      <c r="I2548" s="39"/>
      <c r="J2548" s="40"/>
    </row>
    <row r="2549" spans="2:10" s="79" customFormat="1" ht="15">
      <c r="B2549" s="550" t="str">
        <f>'6. Module 1 Readiness'!AB$34</f>
        <v/>
      </c>
      <c r="C2549" s="41" t="s">
        <v>181</v>
      </c>
      <c r="D2549" s="39"/>
      <c r="E2549" s="39"/>
      <c r="F2549" s="39"/>
      <c r="G2549" s="39"/>
      <c r="H2549" s="39"/>
      <c r="I2549" s="39"/>
      <c r="J2549" s="40"/>
    </row>
    <row r="2550" spans="2:10" s="79" customFormat="1">
      <c r="B2550" s="42" t="s">
        <v>43</v>
      </c>
      <c r="C2550" s="39"/>
      <c r="D2550" s="39"/>
      <c r="E2550" s="39"/>
      <c r="F2550" s="39"/>
      <c r="G2550" s="39"/>
      <c r="H2550" s="39"/>
      <c r="I2550" s="39"/>
      <c r="J2550" s="40"/>
    </row>
    <row r="2551" spans="2:10" s="79" customFormat="1" ht="52.5" customHeight="1">
      <c r="B2551" s="435" t="str">
        <f>Sheet2!B486</f>
        <v/>
      </c>
      <c r="C2551" s="394"/>
      <c r="D2551" s="394"/>
      <c r="E2551" s="394"/>
      <c r="F2551" s="394"/>
      <c r="G2551" s="394"/>
      <c r="H2551" s="394"/>
      <c r="I2551" s="394"/>
      <c r="J2551" s="436"/>
    </row>
    <row r="2552" spans="2:10" s="79" customFormat="1">
      <c r="B2552" s="42" t="s">
        <v>44</v>
      </c>
      <c r="C2552" s="39"/>
      <c r="D2552" s="39"/>
      <c r="E2552" s="39"/>
      <c r="F2552" s="39"/>
      <c r="G2552" s="39"/>
      <c r="H2552" s="39"/>
      <c r="I2552" s="39"/>
      <c r="J2552" s="40"/>
    </row>
    <row r="2553" spans="2:10" s="79" customFormat="1" ht="57.75" customHeight="1">
      <c r="B2553" s="435" t="str">
        <f>Sheet2!D486</f>
        <v/>
      </c>
      <c r="C2553" s="394"/>
      <c r="D2553" s="394"/>
      <c r="E2553" s="394"/>
      <c r="F2553" s="394"/>
      <c r="G2553" s="394"/>
      <c r="H2553" s="394"/>
      <c r="I2553" s="394"/>
      <c r="J2553" s="436"/>
    </row>
    <row r="2554" spans="2:10" s="79" customFormat="1">
      <c r="B2554" s="38"/>
      <c r="C2554" s="39"/>
      <c r="D2554" s="39"/>
      <c r="E2554" s="39"/>
      <c r="F2554" s="39"/>
      <c r="G2554" s="39"/>
      <c r="H2554" s="39"/>
      <c r="I2554" s="39"/>
      <c r="J2554" s="40"/>
    </row>
    <row r="2555" spans="2:10" s="79" customFormat="1" ht="15">
      <c r="B2555" s="550" t="str">
        <f>'6. Module 1 Readiness'!AB$35</f>
        <v/>
      </c>
      <c r="C2555" s="41" t="s">
        <v>418</v>
      </c>
      <c r="D2555" s="39"/>
      <c r="E2555" s="39"/>
      <c r="F2555" s="39"/>
      <c r="G2555" s="39"/>
      <c r="H2555" s="39"/>
      <c r="I2555" s="39"/>
      <c r="J2555" s="40"/>
    </row>
    <row r="2556" spans="2:10" s="79" customFormat="1">
      <c r="B2556" s="42" t="s">
        <v>43</v>
      </c>
      <c r="C2556" s="39"/>
      <c r="D2556" s="39"/>
      <c r="E2556" s="39"/>
      <c r="F2556" s="39"/>
      <c r="G2556" s="39"/>
      <c r="H2556" s="39"/>
      <c r="I2556" s="39"/>
      <c r="J2556" s="40"/>
    </row>
    <row r="2557" spans="2:10" s="79" customFormat="1" ht="32.25" customHeight="1">
      <c r="B2557" s="435" t="str">
        <f>Sheet2!B487</f>
        <v/>
      </c>
      <c r="C2557" s="394"/>
      <c r="D2557" s="394"/>
      <c r="E2557" s="394"/>
      <c r="F2557" s="394"/>
      <c r="G2557" s="394"/>
      <c r="H2557" s="394"/>
      <c r="I2557" s="394"/>
      <c r="J2557" s="436"/>
    </row>
    <row r="2558" spans="2:10" s="79" customFormat="1">
      <c r="B2558" s="42" t="s">
        <v>44</v>
      </c>
      <c r="C2558" s="39"/>
      <c r="D2558" s="39"/>
      <c r="E2558" s="39"/>
      <c r="F2558" s="39"/>
      <c r="G2558" s="39"/>
      <c r="H2558" s="39"/>
      <c r="I2558" s="39"/>
      <c r="J2558" s="40"/>
    </row>
    <row r="2559" spans="2:10" s="79" customFormat="1" ht="57" customHeight="1">
      <c r="B2559" s="435" t="str">
        <f>Sheet2!D487</f>
        <v/>
      </c>
      <c r="C2559" s="394"/>
      <c r="D2559" s="394"/>
      <c r="E2559" s="394"/>
      <c r="F2559" s="394"/>
      <c r="G2559" s="394"/>
      <c r="H2559" s="394"/>
      <c r="I2559" s="394"/>
      <c r="J2559" s="436"/>
    </row>
    <row r="2560" spans="2:10" s="79" customFormat="1">
      <c r="B2560" s="38"/>
      <c r="C2560" s="39"/>
      <c r="D2560" s="39"/>
      <c r="E2560" s="39"/>
      <c r="F2560" s="39"/>
      <c r="G2560" s="39"/>
      <c r="H2560" s="39"/>
      <c r="I2560" s="39"/>
      <c r="J2560" s="40"/>
    </row>
    <row r="2561" spans="2:10" s="79" customFormat="1" ht="15">
      <c r="B2561" s="550" t="str">
        <f>'6. Module 1 Readiness'!AB$36</f>
        <v/>
      </c>
      <c r="C2561" s="41" t="s">
        <v>419</v>
      </c>
      <c r="D2561" s="39"/>
      <c r="E2561" s="39"/>
      <c r="F2561" s="39"/>
      <c r="G2561" s="39"/>
      <c r="H2561" s="39"/>
      <c r="I2561" s="39"/>
      <c r="J2561" s="40"/>
    </row>
    <row r="2562" spans="2:10" s="79" customFormat="1">
      <c r="B2562" s="42" t="s">
        <v>43</v>
      </c>
      <c r="C2562" s="39"/>
      <c r="D2562" s="39"/>
      <c r="E2562" s="39"/>
      <c r="F2562" s="39"/>
      <c r="G2562" s="39"/>
      <c r="H2562" s="39"/>
      <c r="I2562" s="39"/>
      <c r="J2562" s="40"/>
    </row>
    <row r="2563" spans="2:10" s="79" customFormat="1" ht="33" customHeight="1">
      <c r="B2563" s="435" t="str">
        <f>Sheet2!B488</f>
        <v/>
      </c>
      <c r="C2563" s="394"/>
      <c r="D2563" s="394"/>
      <c r="E2563" s="394"/>
      <c r="F2563" s="394"/>
      <c r="G2563" s="394"/>
      <c r="H2563" s="394"/>
      <c r="I2563" s="394"/>
      <c r="J2563" s="436"/>
    </row>
    <row r="2564" spans="2:10" s="79" customFormat="1">
      <c r="B2564" s="42" t="s">
        <v>44</v>
      </c>
      <c r="C2564" s="39"/>
      <c r="D2564" s="39"/>
      <c r="E2564" s="39"/>
      <c r="F2564" s="39"/>
      <c r="G2564" s="39"/>
      <c r="H2564" s="39"/>
      <c r="I2564" s="39"/>
      <c r="J2564" s="40"/>
    </row>
    <row r="2565" spans="2:10" s="79" customFormat="1" ht="30" customHeight="1">
      <c r="B2565" s="437" t="str">
        <f>Sheet2!D488</f>
        <v/>
      </c>
      <c r="C2565" s="438"/>
      <c r="D2565" s="438"/>
      <c r="E2565" s="438"/>
      <c r="F2565" s="438"/>
      <c r="G2565" s="438"/>
      <c r="H2565" s="438"/>
      <c r="I2565" s="438"/>
      <c r="J2565" s="439"/>
    </row>
    <row r="2566" spans="2:10" s="79" customFormat="1">
      <c r="B2566" s="27"/>
      <c r="C2566" s="27"/>
      <c r="D2566" s="27"/>
      <c r="E2566" s="27"/>
      <c r="F2566" s="27"/>
      <c r="G2566" s="27"/>
      <c r="H2566" s="27"/>
      <c r="I2566" s="27"/>
      <c r="J2566" s="27"/>
    </row>
    <row r="2567" spans="2:10" s="79" customFormat="1" ht="21.75" customHeight="1">
      <c r="B2567" s="634" t="s">
        <v>27</v>
      </c>
      <c r="C2567" s="633"/>
      <c r="D2567" s="633"/>
      <c r="E2567" s="633"/>
      <c r="F2567" s="633"/>
      <c r="G2567" s="633"/>
      <c r="H2567" s="633"/>
      <c r="I2567" s="633"/>
      <c r="J2567" s="550" t="str">
        <f>E2440</f>
        <v/>
      </c>
    </row>
    <row r="2568" spans="2:10" s="79" customFormat="1">
      <c r="B2568" s="38"/>
      <c r="C2568" s="39"/>
      <c r="D2568" s="39"/>
      <c r="E2568" s="39"/>
      <c r="F2568" s="39"/>
      <c r="G2568" s="39"/>
      <c r="H2568" s="39"/>
      <c r="I2568" s="39"/>
      <c r="J2568" s="40"/>
    </row>
    <row r="2569" spans="2:10" s="79" customFormat="1" ht="15">
      <c r="B2569" s="550" t="str">
        <f>'6. Module 1 Readiness'!AB$39</f>
        <v/>
      </c>
      <c r="C2569" s="41" t="s">
        <v>420</v>
      </c>
      <c r="D2569" s="39"/>
      <c r="E2569" s="39"/>
      <c r="F2569" s="39"/>
      <c r="G2569" s="39"/>
      <c r="H2569" s="39"/>
      <c r="I2569" s="39"/>
      <c r="J2569" s="40"/>
    </row>
    <row r="2570" spans="2:10" s="79" customFormat="1">
      <c r="B2570" s="42" t="s">
        <v>43</v>
      </c>
      <c r="C2570" s="39"/>
      <c r="D2570" s="39"/>
      <c r="E2570" s="39"/>
      <c r="F2570" s="39"/>
      <c r="G2570" s="39"/>
      <c r="H2570" s="39"/>
      <c r="I2570" s="39"/>
      <c r="J2570" s="40"/>
    </row>
    <row r="2571" spans="2:10" s="79" customFormat="1" ht="32.25" customHeight="1">
      <c r="B2571" s="435" t="str">
        <f>Sheet2!B491</f>
        <v/>
      </c>
      <c r="C2571" s="394"/>
      <c r="D2571" s="394"/>
      <c r="E2571" s="394"/>
      <c r="F2571" s="394"/>
      <c r="G2571" s="394"/>
      <c r="H2571" s="394"/>
      <c r="I2571" s="394"/>
      <c r="J2571" s="436"/>
    </row>
    <row r="2572" spans="2:10" s="79" customFormat="1">
      <c r="B2572" s="42" t="s">
        <v>44</v>
      </c>
      <c r="C2572" s="39"/>
      <c r="D2572" s="39"/>
      <c r="E2572" s="39"/>
      <c r="F2572" s="39"/>
      <c r="G2572" s="39"/>
      <c r="H2572" s="39"/>
      <c r="I2572" s="39"/>
      <c r="J2572" s="40"/>
    </row>
    <row r="2573" spans="2:10" s="79" customFormat="1" ht="56.25" customHeight="1">
      <c r="B2573" s="435" t="str">
        <f>Sheet2!D491</f>
        <v/>
      </c>
      <c r="C2573" s="394"/>
      <c r="D2573" s="394"/>
      <c r="E2573" s="394"/>
      <c r="F2573" s="394"/>
      <c r="G2573" s="394"/>
      <c r="H2573" s="394"/>
      <c r="I2573" s="394"/>
      <c r="J2573" s="436"/>
    </row>
    <row r="2574" spans="2:10" s="79" customFormat="1">
      <c r="B2574" s="38"/>
      <c r="C2574" s="39"/>
      <c r="D2574" s="39"/>
      <c r="E2574" s="39"/>
      <c r="F2574" s="39"/>
      <c r="G2574" s="39"/>
      <c r="H2574" s="39"/>
      <c r="I2574" s="39"/>
      <c r="J2574" s="40"/>
    </row>
    <row r="2575" spans="2:10" s="79" customFormat="1" ht="15">
      <c r="B2575" s="550" t="str">
        <f>'6. Module 1 Readiness'!AB$40</f>
        <v/>
      </c>
      <c r="C2575" s="41" t="s">
        <v>421</v>
      </c>
      <c r="D2575" s="39"/>
      <c r="E2575" s="39"/>
      <c r="F2575" s="39"/>
      <c r="G2575" s="39"/>
      <c r="H2575" s="39"/>
      <c r="I2575" s="39"/>
      <c r="J2575" s="40"/>
    </row>
    <row r="2576" spans="2:10" s="79" customFormat="1">
      <c r="B2576" s="42" t="s">
        <v>43</v>
      </c>
      <c r="C2576" s="39"/>
      <c r="D2576" s="39"/>
      <c r="E2576" s="39"/>
      <c r="F2576" s="39"/>
      <c r="G2576" s="39"/>
      <c r="H2576" s="39"/>
      <c r="I2576" s="39"/>
      <c r="J2576" s="40"/>
    </row>
    <row r="2577" spans="2:10" s="79" customFormat="1" ht="42" customHeight="1">
      <c r="B2577" s="435" t="str">
        <f>Sheet2!B492</f>
        <v/>
      </c>
      <c r="C2577" s="394"/>
      <c r="D2577" s="394"/>
      <c r="E2577" s="394"/>
      <c r="F2577" s="394"/>
      <c r="G2577" s="394"/>
      <c r="H2577" s="394"/>
      <c r="I2577" s="394"/>
      <c r="J2577" s="436"/>
    </row>
    <row r="2578" spans="2:10" s="79" customFormat="1">
      <c r="B2578" s="42" t="s">
        <v>44</v>
      </c>
      <c r="C2578" s="39"/>
      <c r="D2578" s="39"/>
      <c r="E2578" s="39"/>
      <c r="F2578" s="39"/>
      <c r="G2578" s="39"/>
      <c r="H2578" s="39"/>
      <c r="I2578" s="39"/>
      <c r="J2578" s="40"/>
    </row>
    <row r="2579" spans="2:10" s="79" customFormat="1" ht="60.75" customHeight="1">
      <c r="B2579" s="435" t="str">
        <f>Sheet2!D492</f>
        <v/>
      </c>
      <c r="C2579" s="394"/>
      <c r="D2579" s="394"/>
      <c r="E2579" s="394"/>
      <c r="F2579" s="394"/>
      <c r="G2579" s="394"/>
      <c r="H2579" s="394"/>
      <c r="I2579" s="394"/>
      <c r="J2579" s="436"/>
    </row>
    <row r="2580" spans="2:10" s="79" customFormat="1">
      <c r="B2580" s="38"/>
      <c r="C2580" s="39"/>
      <c r="D2580" s="39"/>
      <c r="E2580" s="39"/>
      <c r="F2580" s="39"/>
      <c r="G2580" s="39"/>
      <c r="H2580" s="39"/>
      <c r="I2580" s="39"/>
      <c r="J2580" s="40"/>
    </row>
    <row r="2581" spans="2:10" s="79" customFormat="1" ht="15">
      <c r="B2581" s="550" t="str">
        <f>'6. Module 1 Readiness'!AB$41</f>
        <v/>
      </c>
      <c r="C2581" s="41" t="s">
        <v>422</v>
      </c>
      <c r="D2581" s="39"/>
      <c r="E2581" s="39"/>
      <c r="F2581" s="39"/>
      <c r="G2581" s="39"/>
      <c r="H2581" s="39"/>
      <c r="I2581" s="39"/>
      <c r="J2581" s="40"/>
    </row>
    <row r="2582" spans="2:10" s="79" customFormat="1">
      <c r="B2582" s="42" t="s">
        <v>43</v>
      </c>
      <c r="C2582" s="39"/>
      <c r="D2582" s="39"/>
      <c r="E2582" s="39"/>
      <c r="F2582" s="39"/>
      <c r="G2582" s="39"/>
      <c r="H2582" s="39"/>
      <c r="I2582" s="39"/>
      <c r="J2582" s="40"/>
    </row>
    <row r="2583" spans="2:10" s="79" customFormat="1" ht="30" customHeight="1">
      <c r="B2583" s="435" t="str">
        <f>Sheet2!B493</f>
        <v/>
      </c>
      <c r="C2583" s="394"/>
      <c r="D2583" s="394"/>
      <c r="E2583" s="394"/>
      <c r="F2583" s="394"/>
      <c r="G2583" s="394"/>
      <c r="H2583" s="394"/>
      <c r="I2583" s="394"/>
      <c r="J2583" s="436"/>
    </row>
    <row r="2584" spans="2:10" s="79" customFormat="1">
      <c r="B2584" s="42" t="s">
        <v>44</v>
      </c>
      <c r="C2584" s="39"/>
      <c r="D2584" s="39"/>
      <c r="E2584" s="39"/>
      <c r="F2584" s="39"/>
      <c r="G2584" s="39"/>
      <c r="H2584" s="39"/>
      <c r="I2584" s="39"/>
      <c r="J2584" s="40"/>
    </row>
    <row r="2585" spans="2:10" s="79" customFormat="1" ht="21" customHeight="1">
      <c r="B2585" s="435" t="str">
        <f>Sheet2!D493</f>
        <v/>
      </c>
      <c r="C2585" s="394"/>
      <c r="D2585" s="394"/>
      <c r="E2585" s="394"/>
      <c r="F2585" s="394"/>
      <c r="G2585" s="394"/>
      <c r="H2585" s="394"/>
      <c r="I2585" s="394"/>
      <c r="J2585" s="436"/>
    </row>
    <row r="2586" spans="2:10" s="79" customFormat="1">
      <c r="B2586" s="38"/>
      <c r="C2586" s="39"/>
      <c r="D2586" s="39"/>
      <c r="E2586" s="39"/>
      <c r="F2586" s="39"/>
      <c r="G2586" s="39"/>
      <c r="H2586" s="39"/>
      <c r="I2586" s="39"/>
      <c r="J2586" s="40"/>
    </row>
    <row r="2587" spans="2:10" s="79" customFormat="1" ht="15">
      <c r="B2587" s="550" t="str">
        <f>'6. Module 1 Readiness'!AB$42</f>
        <v/>
      </c>
      <c r="C2587" s="41" t="s">
        <v>423</v>
      </c>
      <c r="D2587" s="39"/>
      <c r="E2587" s="39"/>
      <c r="F2587" s="39"/>
      <c r="G2587" s="39"/>
      <c r="H2587" s="39"/>
      <c r="I2587" s="39"/>
      <c r="J2587" s="40"/>
    </row>
    <row r="2588" spans="2:10" s="79" customFormat="1">
      <c r="B2588" s="42" t="s">
        <v>43</v>
      </c>
      <c r="C2588" s="39"/>
      <c r="D2588" s="39"/>
      <c r="E2588" s="39"/>
      <c r="F2588" s="39"/>
      <c r="G2588" s="39"/>
      <c r="H2588" s="39"/>
      <c r="I2588" s="39"/>
      <c r="J2588" s="40"/>
    </row>
    <row r="2589" spans="2:10" s="79" customFormat="1" ht="30.75" customHeight="1">
      <c r="B2589" s="435" t="str">
        <f>Sheet2!B494</f>
        <v/>
      </c>
      <c r="C2589" s="394"/>
      <c r="D2589" s="394"/>
      <c r="E2589" s="394"/>
      <c r="F2589" s="394"/>
      <c r="G2589" s="394"/>
      <c r="H2589" s="394"/>
      <c r="I2589" s="394"/>
      <c r="J2589" s="436"/>
    </row>
    <row r="2590" spans="2:10" s="79" customFormat="1">
      <c r="B2590" s="42" t="s">
        <v>44</v>
      </c>
      <c r="C2590" s="39"/>
      <c r="D2590" s="39"/>
      <c r="E2590" s="39"/>
      <c r="F2590" s="39"/>
      <c r="G2590" s="39"/>
      <c r="H2590" s="39"/>
      <c r="I2590" s="39"/>
      <c r="J2590" s="40"/>
    </row>
    <row r="2591" spans="2:10" s="79" customFormat="1" ht="99.75" customHeight="1">
      <c r="B2591" s="435" t="str">
        <f>Sheet2!D494</f>
        <v/>
      </c>
      <c r="C2591" s="394"/>
      <c r="D2591" s="394"/>
      <c r="E2591" s="394"/>
      <c r="F2591" s="394"/>
      <c r="G2591" s="394"/>
      <c r="H2591" s="394"/>
      <c r="I2591" s="394"/>
      <c r="J2591" s="436"/>
    </row>
    <row r="2592" spans="2:10" s="79" customFormat="1">
      <c r="B2592" s="38"/>
      <c r="C2592" s="39"/>
      <c r="D2592" s="39"/>
      <c r="E2592" s="39"/>
      <c r="F2592" s="39"/>
      <c r="G2592" s="39"/>
      <c r="H2592" s="39"/>
      <c r="I2592" s="39"/>
      <c r="J2592" s="40"/>
    </row>
    <row r="2593" spans="2:10" s="79" customFormat="1" ht="15">
      <c r="B2593" s="550" t="str">
        <f>'6. Module 1 Readiness'!AB$43</f>
        <v/>
      </c>
      <c r="C2593" s="41" t="s">
        <v>424</v>
      </c>
      <c r="D2593" s="39"/>
      <c r="E2593" s="39"/>
      <c r="F2593" s="39"/>
      <c r="G2593" s="39"/>
      <c r="H2593" s="39"/>
      <c r="I2593" s="39"/>
      <c r="J2593" s="40"/>
    </row>
    <row r="2594" spans="2:10" s="79" customFormat="1">
      <c r="B2594" s="42" t="s">
        <v>43</v>
      </c>
      <c r="C2594" s="39"/>
      <c r="D2594" s="39"/>
      <c r="E2594" s="39"/>
      <c r="F2594" s="39"/>
      <c r="G2594" s="39"/>
      <c r="H2594" s="39"/>
      <c r="I2594" s="39"/>
      <c r="J2594" s="40"/>
    </row>
    <row r="2595" spans="2:10" s="79" customFormat="1" ht="33" customHeight="1">
      <c r="B2595" s="435" t="str">
        <f>Sheet2!B495</f>
        <v/>
      </c>
      <c r="C2595" s="394"/>
      <c r="D2595" s="394"/>
      <c r="E2595" s="394"/>
      <c r="F2595" s="394"/>
      <c r="G2595" s="394"/>
      <c r="H2595" s="394"/>
      <c r="I2595" s="394"/>
      <c r="J2595" s="436"/>
    </row>
    <row r="2596" spans="2:10" s="79" customFormat="1">
      <c r="B2596" s="42" t="s">
        <v>44</v>
      </c>
      <c r="C2596" s="39"/>
      <c r="D2596" s="39"/>
      <c r="E2596" s="39"/>
      <c r="F2596" s="39"/>
      <c r="G2596" s="39"/>
      <c r="H2596" s="39"/>
      <c r="I2596" s="39"/>
      <c r="J2596" s="40"/>
    </row>
    <row r="2597" spans="2:10" s="79" customFormat="1" ht="98.25" customHeight="1">
      <c r="B2597" s="437" t="str">
        <f>Sheet2!D495</f>
        <v/>
      </c>
      <c r="C2597" s="438"/>
      <c r="D2597" s="438"/>
      <c r="E2597" s="438"/>
      <c r="F2597" s="438"/>
      <c r="G2597" s="438"/>
      <c r="H2597" s="438"/>
      <c r="I2597" s="438"/>
      <c r="J2597" s="439"/>
    </row>
    <row r="2598" spans="2:10" s="79" customFormat="1">
      <c r="B2598" s="27"/>
      <c r="C2598" s="27"/>
      <c r="D2598" s="27"/>
      <c r="E2598" s="27"/>
      <c r="F2598" s="27"/>
      <c r="G2598" s="27"/>
      <c r="H2598" s="27"/>
      <c r="I2598" s="27"/>
      <c r="J2598" s="27"/>
    </row>
    <row r="2599" spans="2:10" s="79" customFormat="1" ht="21.75" customHeight="1">
      <c r="B2599" s="634" t="s">
        <v>235</v>
      </c>
      <c r="C2599" s="633"/>
      <c r="D2599" s="633"/>
      <c r="E2599" s="633"/>
      <c r="F2599" s="633"/>
      <c r="G2599" s="633"/>
      <c r="H2599" s="633"/>
      <c r="I2599" s="633"/>
      <c r="J2599" s="550" t="str">
        <f>E2442</f>
        <v/>
      </c>
    </row>
    <row r="2600" spans="2:10" s="79" customFormat="1">
      <c r="B2600" s="38"/>
      <c r="C2600" s="39"/>
      <c r="D2600" s="39"/>
      <c r="E2600" s="39"/>
      <c r="F2600" s="39"/>
      <c r="G2600" s="39"/>
      <c r="H2600" s="39"/>
      <c r="I2600" s="39"/>
      <c r="J2600" s="40"/>
    </row>
    <row r="2601" spans="2:10" s="79" customFormat="1" ht="15">
      <c r="B2601" s="550" t="str">
        <f>'6. Module 1 Readiness'!AB$46</f>
        <v/>
      </c>
      <c r="C2601" s="41" t="s">
        <v>425</v>
      </c>
      <c r="D2601" s="39"/>
      <c r="E2601" s="39"/>
      <c r="F2601" s="39"/>
      <c r="G2601" s="39"/>
      <c r="H2601" s="39"/>
      <c r="I2601" s="39"/>
      <c r="J2601" s="40"/>
    </row>
    <row r="2602" spans="2:10" s="79" customFormat="1">
      <c r="B2602" s="42" t="s">
        <v>43</v>
      </c>
      <c r="C2602" s="39"/>
      <c r="D2602" s="39"/>
      <c r="E2602" s="39"/>
      <c r="F2602" s="39"/>
      <c r="G2602" s="39"/>
      <c r="H2602" s="39"/>
      <c r="I2602" s="39"/>
      <c r="J2602" s="40"/>
    </row>
    <row r="2603" spans="2:10" s="79" customFormat="1" ht="19.5" customHeight="1">
      <c r="B2603" s="38" t="str">
        <f>Sheet2!B498</f>
        <v/>
      </c>
      <c r="C2603" s="39"/>
      <c r="D2603" s="39"/>
      <c r="E2603" s="39"/>
      <c r="F2603" s="39"/>
      <c r="G2603" s="39"/>
      <c r="H2603" s="39"/>
      <c r="I2603" s="39"/>
      <c r="J2603" s="40"/>
    </row>
    <row r="2604" spans="2:10" s="79" customFormat="1">
      <c r="B2604" s="42" t="s">
        <v>44</v>
      </c>
      <c r="C2604" s="39"/>
      <c r="D2604" s="39"/>
      <c r="E2604" s="39"/>
      <c r="F2604" s="39"/>
      <c r="G2604" s="39"/>
      <c r="H2604" s="39"/>
      <c r="I2604" s="39"/>
      <c r="J2604" s="40"/>
    </row>
    <row r="2605" spans="2:10" s="79" customFormat="1" ht="62.25" customHeight="1">
      <c r="B2605" s="435" t="str">
        <f>Sheet2!D498</f>
        <v/>
      </c>
      <c r="C2605" s="394"/>
      <c r="D2605" s="394"/>
      <c r="E2605" s="394"/>
      <c r="F2605" s="394"/>
      <c r="G2605" s="394"/>
      <c r="H2605" s="394"/>
      <c r="I2605" s="394"/>
      <c r="J2605" s="436"/>
    </row>
    <row r="2606" spans="2:10" s="79" customFormat="1">
      <c r="B2606" s="38"/>
      <c r="C2606" s="39"/>
      <c r="D2606" s="39"/>
      <c r="E2606" s="39"/>
      <c r="F2606" s="39"/>
      <c r="G2606" s="39"/>
      <c r="H2606" s="39"/>
      <c r="I2606" s="39"/>
      <c r="J2606" s="40"/>
    </row>
    <row r="2607" spans="2:10" s="79" customFormat="1" ht="15">
      <c r="B2607" s="550" t="str">
        <f>'6. Module 1 Readiness'!AB$47</f>
        <v/>
      </c>
      <c r="C2607" s="41" t="s">
        <v>426</v>
      </c>
      <c r="D2607" s="39"/>
      <c r="E2607" s="39"/>
      <c r="F2607" s="39"/>
      <c r="G2607" s="39"/>
      <c r="H2607" s="39"/>
      <c r="I2607" s="39"/>
      <c r="J2607" s="40"/>
    </row>
    <row r="2608" spans="2:10" s="79" customFormat="1">
      <c r="B2608" s="42" t="s">
        <v>43</v>
      </c>
      <c r="C2608" s="39"/>
      <c r="D2608" s="39"/>
      <c r="E2608" s="39"/>
      <c r="F2608" s="39"/>
      <c r="G2608" s="39"/>
      <c r="H2608" s="39"/>
      <c r="I2608" s="39"/>
      <c r="J2608" s="40"/>
    </row>
    <row r="2609" spans="2:10" s="79" customFormat="1" ht="29.25" customHeight="1">
      <c r="B2609" s="435" t="str">
        <f>Sheet2!B499</f>
        <v/>
      </c>
      <c r="C2609" s="394"/>
      <c r="D2609" s="394"/>
      <c r="E2609" s="394"/>
      <c r="F2609" s="394"/>
      <c r="G2609" s="394"/>
      <c r="H2609" s="394"/>
      <c r="I2609" s="394"/>
      <c r="J2609" s="436"/>
    </row>
    <row r="2610" spans="2:10" s="79" customFormat="1">
      <c r="B2610" s="42" t="s">
        <v>44</v>
      </c>
      <c r="C2610" s="39"/>
      <c r="D2610" s="39"/>
      <c r="E2610" s="39"/>
      <c r="F2610" s="39"/>
      <c r="G2610" s="39"/>
      <c r="H2610" s="39"/>
      <c r="I2610" s="39"/>
      <c r="J2610" s="40"/>
    </row>
    <row r="2611" spans="2:10" s="79" customFormat="1" ht="47.25" customHeight="1">
      <c r="B2611" s="435" t="str">
        <f>Sheet2!D499</f>
        <v/>
      </c>
      <c r="C2611" s="394"/>
      <c r="D2611" s="394"/>
      <c r="E2611" s="394"/>
      <c r="F2611" s="394"/>
      <c r="G2611" s="394"/>
      <c r="H2611" s="394"/>
      <c r="I2611" s="394"/>
      <c r="J2611" s="436"/>
    </row>
    <row r="2612" spans="2:10" s="79" customFormat="1">
      <c r="B2612" s="38"/>
      <c r="C2612" s="39"/>
      <c r="D2612" s="39"/>
      <c r="E2612" s="39"/>
      <c r="F2612" s="39"/>
      <c r="G2612" s="39"/>
      <c r="H2612" s="39"/>
      <c r="I2612" s="39"/>
      <c r="J2612" s="40"/>
    </row>
    <row r="2613" spans="2:10" s="79" customFormat="1" ht="15">
      <c r="B2613" s="550" t="str">
        <f>'6. Module 1 Readiness'!AB$48</f>
        <v/>
      </c>
      <c r="C2613" s="41" t="s">
        <v>427</v>
      </c>
      <c r="D2613" s="39"/>
      <c r="E2613" s="39"/>
      <c r="F2613" s="39"/>
      <c r="G2613" s="39"/>
      <c r="H2613" s="39"/>
      <c r="I2613" s="39"/>
      <c r="J2613" s="40"/>
    </row>
    <row r="2614" spans="2:10" s="79" customFormat="1">
      <c r="B2614" s="42" t="s">
        <v>43</v>
      </c>
      <c r="C2614" s="39"/>
      <c r="D2614" s="39"/>
      <c r="E2614" s="39"/>
      <c r="F2614" s="39"/>
      <c r="G2614" s="39"/>
      <c r="H2614" s="39"/>
      <c r="I2614" s="39"/>
      <c r="J2614" s="40"/>
    </row>
    <row r="2615" spans="2:10" s="79" customFormat="1" ht="30.75" customHeight="1">
      <c r="B2615" s="435" t="str">
        <f>Sheet2!B500</f>
        <v/>
      </c>
      <c r="C2615" s="394"/>
      <c r="D2615" s="394"/>
      <c r="E2615" s="394"/>
      <c r="F2615" s="394"/>
      <c r="G2615" s="394"/>
      <c r="H2615" s="394"/>
      <c r="I2615" s="394"/>
      <c r="J2615" s="436"/>
    </row>
    <row r="2616" spans="2:10" s="79" customFormat="1">
      <c r="B2616" s="42" t="s">
        <v>44</v>
      </c>
      <c r="C2616" s="39"/>
      <c r="D2616" s="39"/>
      <c r="E2616" s="39"/>
      <c r="F2616" s="39"/>
      <c r="G2616" s="39"/>
      <c r="H2616" s="39"/>
      <c r="I2616" s="39"/>
      <c r="J2616" s="40"/>
    </row>
    <row r="2617" spans="2:10" s="79" customFormat="1" ht="40.5" customHeight="1">
      <c r="B2617" s="435" t="str">
        <f>Sheet2!D500</f>
        <v/>
      </c>
      <c r="C2617" s="394"/>
      <c r="D2617" s="394"/>
      <c r="E2617" s="394"/>
      <c r="F2617" s="394"/>
      <c r="G2617" s="394"/>
      <c r="H2617" s="394"/>
      <c r="I2617" s="394"/>
      <c r="J2617" s="436"/>
    </row>
    <row r="2618" spans="2:10" s="79" customFormat="1">
      <c r="B2618" s="38"/>
      <c r="C2618" s="39"/>
      <c r="D2618" s="39"/>
      <c r="E2618" s="39"/>
      <c r="F2618" s="39"/>
      <c r="G2618" s="39"/>
      <c r="H2618" s="39"/>
      <c r="I2618" s="39"/>
      <c r="J2618" s="40"/>
    </row>
    <row r="2619" spans="2:10" s="79" customFormat="1" ht="15">
      <c r="B2619" s="550" t="str">
        <f>'6. Module 1 Readiness'!AB$49</f>
        <v/>
      </c>
      <c r="C2619" s="41" t="s">
        <v>428</v>
      </c>
      <c r="D2619" s="39"/>
      <c r="E2619" s="39"/>
      <c r="F2619" s="39"/>
      <c r="G2619" s="39"/>
      <c r="H2619" s="39"/>
      <c r="I2619" s="39"/>
      <c r="J2619" s="40"/>
    </row>
    <row r="2620" spans="2:10" s="79" customFormat="1">
      <c r="B2620" s="42" t="s">
        <v>43</v>
      </c>
      <c r="C2620" s="39"/>
      <c r="D2620" s="39"/>
      <c r="E2620" s="39"/>
      <c r="F2620" s="39"/>
      <c r="G2620" s="39"/>
      <c r="H2620" s="39"/>
      <c r="I2620" s="39"/>
      <c r="J2620" s="40"/>
    </row>
    <row r="2621" spans="2:10" s="79" customFormat="1" ht="42.75" customHeight="1">
      <c r="B2621" s="435" t="str">
        <f>Sheet2!B501</f>
        <v/>
      </c>
      <c r="C2621" s="394"/>
      <c r="D2621" s="394"/>
      <c r="E2621" s="394"/>
      <c r="F2621" s="394"/>
      <c r="G2621" s="394"/>
      <c r="H2621" s="394"/>
      <c r="I2621" s="394"/>
      <c r="J2621" s="436"/>
    </row>
    <row r="2622" spans="2:10" s="79" customFormat="1">
      <c r="B2622" s="42" t="s">
        <v>44</v>
      </c>
      <c r="C2622" s="39"/>
      <c r="D2622" s="39"/>
      <c r="E2622" s="39"/>
      <c r="F2622" s="39"/>
      <c r="G2622" s="39"/>
      <c r="H2622" s="39"/>
      <c r="I2622" s="39"/>
      <c r="J2622" s="40"/>
    </row>
    <row r="2623" spans="2:10" s="79" customFormat="1" ht="68.25" customHeight="1">
      <c r="B2623" s="435" t="str">
        <f>Sheet2!D501</f>
        <v/>
      </c>
      <c r="C2623" s="394"/>
      <c r="D2623" s="394"/>
      <c r="E2623" s="394"/>
      <c r="F2623" s="394"/>
      <c r="G2623" s="394"/>
      <c r="H2623" s="394"/>
      <c r="I2623" s="394"/>
      <c r="J2623" s="436"/>
    </row>
    <row r="2624" spans="2:10" s="79" customFormat="1">
      <c r="B2624" s="38"/>
      <c r="C2624" s="39"/>
      <c r="D2624" s="39"/>
      <c r="E2624" s="39"/>
      <c r="F2624" s="39"/>
      <c r="G2624" s="39"/>
      <c r="H2624" s="39"/>
      <c r="I2624" s="39"/>
      <c r="J2624" s="40"/>
    </row>
    <row r="2625" spans="2:10" s="79" customFormat="1" ht="15">
      <c r="B2625" s="550" t="str">
        <f>'6. Module 1 Readiness'!AB$50</f>
        <v/>
      </c>
      <c r="C2625" s="41" t="s">
        <v>429</v>
      </c>
      <c r="D2625" s="39"/>
      <c r="E2625" s="39"/>
      <c r="F2625" s="39"/>
      <c r="G2625" s="39"/>
      <c r="H2625" s="39"/>
      <c r="I2625" s="39"/>
      <c r="J2625" s="40"/>
    </row>
    <row r="2626" spans="2:10" s="79" customFormat="1">
      <c r="B2626" s="42" t="s">
        <v>43</v>
      </c>
      <c r="C2626" s="39"/>
      <c r="D2626" s="39"/>
      <c r="E2626" s="39"/>
      <c r="F2626" s="39"/>
      <c r="G2626" s="39"/>
      <c r="H2626" s="39"/>
      <c r="I2626" s="39"/>
      <c r="J2626" s="40"/>
    </row>
    <row r="2627" spans="2:10" s="79" customFormat="1" ht="30.75" customHeight="1">
      <c r="B2627" s="435" t="str">
        <f>Sheet2!B502</f>
        <v/>
      </c>
      <c r="C2627" s="394"/>
      <c r="D2627" s="394"/>
      <c r="E2627" s="394"/>
      <c r="F2627" s="394"/>
      <c r="G2627" s="394"/>
      <c r="H2627" s="394"/>
      <c r="I2627" s="394"/>
      <c r="J2627" s="436"/>
    </row>
    <row r="2628" spans="2:10" s="79" customFormat="1">
      <c r="B2628" s="42" t="s">
        <v>44</v>
      </c>
      <c r="C2628" s="39"/>
      <c r="D2628" s="39"/>
      <c r="E2628" s="39"/>
      <c r="F2628" s="39"/>
      <c r="G2628" s="39"/>
      <c r="H2628" s="39"/>
      <c r="I2628" s="39"/>
      <c r="J2628" s="40"/>
    </row>
    <row r="2629" spans="2:10" s="79" customFormat="1" ht="48" customHeight="1">
      <c r="B2629" s="437" t="str">
        <f>Sheet2!D502</f>
        <v/>
      </c>
      <c r="C2629" s="438"/>
      <c r="D2629" s="438"/>
      <c r="E2629" s="438"/>
      <c r="F2629" s="438"/>
      <c r="G2629" s="438"/>
      <c r="H2629" s="438"/>
      <c r="I2629" s="438"/>
      <c r="J2629" s="439"/>
    </row>
    <row r="2630" spans="2:10" s="79" customFormat="1"/>
    <row r="2631" spans="2:10" s="79" customFormat="1">
      <c r="B2631" s="632" t="s">
        <v>236</v>
      </c>
      <c r="C2631" s="633"/>
      <c r="D2631" s="633"/>
      <c r="E2631" s="633"/>
      <c r="F2631" s="633"/>
      <c r="G2631" s="633"/>
      <c r="H2631" s="633"/>
      <c r="I2631" s="633"/>
      <c r="J2631" s="550" t="str">
        <f>'7. Module 1 Summary'!E2444</f>
        <v/>
      </c>
    </row>
    <row r="2632" spans="2:10" s="79" customFormat="1">
      <c r="B2632" s="54"/>
      <c r="C2632" s="35"/>
      <c r="D2632" s="35"/>
      <c r="E2632" s="55"/>
      <c r="F2632" s="39"/>
      <c r="G2632" s="39"/>
      <c r="H2632" s="39"/>
      <c r="I2632" s="39"/>
      <c r="J2632" s="40"/>
    </row>
    <row r="2633" spans="2:10" s="79" customFormat="1" ht="15">
      <c r="B2633" s="550" t="str">
        <f>'6. Module 1 Readiness'!AB$53</f>
        <v/>
      </c>
      <c r="C2633" s="41" t="s">
        <v>430</v>
      </c>
      <c r="D2633" s="39"/>
      <c r="E2633" s="39"/>
      <c r="F2633" s="39"/>
      <c r="G2633" s="39"/>
      <c r="H2633" s="39"/>
      <c r="I2633" s="39"/>
      <c r="J2633" s="40"/>
    </row>
    <row r="2634" spans="2:10" s="79" customFormat="1">
      <c r="B2634" s="42" t="s">
        <v>43</v>
      </c>
      <c r="C2634" s="39"/>
      <c r="D2634" s="39"/>
      <c r="E2634" s="39"/>
      <c r="F2634" s="39"/>
      <c r="G2634" s="39"/>
      <c r="H2634" s="39"/>
      <c r="I2634" s="39"/>
      <c r="J2634" s="40"/>
    </row>
    <row r="2635" spans="2:10" s="79" customFormat="1">
      <c r="B2635" s="435" t="str">
        <f>Sheet2!D505</f>
        <v/>
      </c>
      <c r="C2635" s="394"/>
      <c r="D2635" s="394"/>
      <c r="E2635" s="394"/>
      <c r="F2635" s="394"/>
      <c r="G2635" s="394"/>
      <c r="H2635" s="394"/>
      <c r="I2635" s="394"/>
      <c r="J2635" s="436"/>
    </row>
    <row r="2636" spans="2:10" s="79" customFormat="1">
      <c r="B2636" s="42" t="s">
        <v>44</v>
      </c>
      <c r="C2636" s="39"/>
      <c r="D2636" s="39"/>
      <c r="E2636" s="39"/>
      <c r="F2636" s="39"/>
      <c r="G2636" s="39"/>
      <c r="H2636" s="39"/>
      <c r="I2636" s="39"/>
      <c r="J2636" s="40"/>
    </row>
    <row r="2637" spans="2:10" s="79" customFormat="1">
      <c r="B2637" s="435" t="str">
        <f>Sheet2!D505</f>
        <v/>
      </c>
      <c r="C2637" s="394"/>
      <c r="D2637" s="394"/>
      <c r="E2637" s="394"/>
      <c r="F2637" s="394"/>
      <c r="G2637" s="394"/>
      <c r="H2637" s="394"/>
      <c r="I2637" s="394"/>
      <c r="J2637" s="436"/>
    </row>
    <row r="2638" spans="2:10" s="79" customFormat="1">
      <c r="B2638" s="38"/>
      <c r="C2638" s="39"/>
      <c r="D2638" s="39"/>
      <c r="E2638" s="39"/>
      <c r="F2638" s="39"/>
      <c r="G2638" s="39"/>
      <c r="H2638" s="39"/>
      <c r="I2638" s="39"/>
      <c r="J2638" s="40"/>
    </row>
    <row r="2639" spans="2:10" s="79" customFormat="1" ht="15">
      <c r="B2639" s="550" t="str">
        <f>'6. Module 1 Readiness'!AB$54</f>
        <v/>
      </c>
      <c r="C2639" s="41" t="s">
        <v>431</v>
      </c>
      <c r="D2639" s="39"/>
      <c r="E2639" s="39"/>
      <c r="F2639" s="39"/>
      <c r="G2639" s="39"/>
      <c r="H2639" s="39"/>
      <c r="I2639" s="39"/>
      <c r="J2639" s="40"/>
    </row>
    <row r="2640" spans="2:10" s="79" customFormat="1">
      <c r="B2640" s="42" t="s">
        <v>43</v>
      </c>
      <c r="C2640" s="39"/>
      <c r="D2640" s="39"/>
      <c r="E2640" s="39"/>
      <c r="F2640" s="39"/>
      <c r="G2640" s="39"/>
      <c r="H2640" s="39"/>
      <c r="I2640" s="39"/>
      <c r="J2640" s="40"/>
    </row>
    <row r="2641" spans="2:10" s="79" customFormat="1">
      <c r="B2641" s="435" t="str">
        <f>Sheet2!B506</f>
        <v/>
      </c>
      <c r="C2641" s="394"/>
      <c r="D2641" s="394"/>
      <c r="E2641" s="394"/>
      <c r="F2641" s="394"/>
      <c r="G2641" s="394"/>
      <c r="H2641" s="394"/>
      <c r="I2641" s="394"/>
      <c r="J2641" s="436"/>
    </row>
    <row r="2642" spans="2:10" s="79" customFormat="1">
      <c r="B2642" s="42" t="s">
        <v>44</v>
      </c>
      <c r="C2642" s="39"/>
      <c r="D2642" s="39"/>
      <c r="E2642" s="39"/>
      <c r="F2642" s="39"/>
      <c r="G2642" s="39"/>
      <c r="H2642" s="39"/>
      <c r="I2642" s="39"/>
      <c r="J2642" s="40"/>
    </row>
    <row r="2643" spans="2:10" s="79" customFormat="1">
      <c r="B2643" s="435" t="str">
        <f>Sheet2!D506</f>
        <v/>
      </c>
      <c r="C2643" s="394"/>
      <c r="D2643" s="394"/>
      <c r="E2643" s="394"/>
      <c r="F2643" s="394"/>
      <c r="G2643" s="394"/>
      <c r="H2643" s="394"/>
      <c r="I2643" s="394"/>
      <c r="J2643" s="436"/>
    </row>
    <row r="2644" spans="2:10" s="79" customFormat="1">
      <c r="B2644" s="38"/>
      <c r="C2644" s="39"/>
      <c r="D2644" s="39"/>
      <c r="E2644" s="39"/>
      <c r="F2644" s="39"/>
      <c r="G2644" s="39"/>
      <c r="H2644" s="39"/>
      <c r="I2644" s="39"/>
      <c r="J2644" s="40"/>
    </row>
    <row r="2645" spans="2:10" s="79" customFormat="1" ht="15">
      <c r="B2645" s="550" t="str">
        <f>'6. Module 1 Readiness'!AB$55</f>
        <v/>
      </c>
      <c r="C2645" s="41" t="s">
        <v>432</v>
      </c>
      <c r="D2645" s="39"/>
      <c r="E2645" s="39"/>
      <c r="F2645" s="39"/>
      <c r="G2645" s="39"/>
      <c r="H2645" s="39"/>
      <c r="I2645" s="39"/>
      <c r="J2645" s="40"/>
    </row>
    <row r="2646" spans="2:10" s="79" customFormat="1">
      <c r="B2646" s="42" t="s">
        <v>43</v>
      </c>
      <c r="C2646" s="39"/>
      <c r="D2646" s="39"/>
      <c r="E2646" s="39"/>
      <c r="F2646" s="39"/>
      <c r="G2646" s="39"/>
      <c r="H2646" s="39"/>
      <c r="I2646" s="39"/>
      <c r="J2646" s="40"/>
    </row>
    <row r="2647" spans="2:10" s="79" customFormat="1">
      <c r="B2647" s="435" t="str">
        <f>Sheet2!B507</f>
        <v/>
      </c>
      <c r="C2647" s="394"/>
      <c r="D2647" s="394"/>
      <c r="E2647" s="394"/>
      <c r="F2647" s="394"/>
      <c r="G2647" s="394"/>
      <c r="H2647" s="394"/>
      <c r="I2647" s="394"/>
      <c r="J2647" s="436"/>
    </row>
    <row r="2648" spans="2:10" s="79" customFormat="1">
      <c r="B2648" s="42" t="s">
        <v>44</v>
      </c>
      <c r="C2648" s="39"/>
      <c r="D2648" s="39"/>
      <c r="E2648" s="39"/>
      <c r="F2648" s="39"/>
      <c r="G2648" s="39"/>
      <c r="H2648" s="39"/>
      <c r="I2648" s="39"/>
      <c r="J2648" s="40"/>
    </row>
    <row r="2649" spans="2:10" s="79" customFormat="1" ht="106.5" customHeight="1">
      <c r="B2649" s="437" t="str">
        <f>Sheet2!D507</f>
        <v/>
      </c>
      <c r="C2649" s="438"/>
      <c r="D2649" s="438"/>
      <c r="E2649" s="438"/>
      <c r="F2649" s="438"/>
      <c r="G2649" s="438"/>
      <c r="H2649" s="438"/>
      <c r="I2649" s="438"/>
      <c r="J2649" s="439"/>
    </row>
    <row r="2653" spans="2:10" s="79" customFormat="1" ht="25.5" customHeight="1">
      <c r="B2653" s="629">
        <f>'4. Module 1 Services'!B18</f>
        <v>0</v>
      </c>
      <c r="C2653" s="630"/>
      <c r="D2653" s="630"/>
      <c r="E2653" s="630"/>
      <c r="F2653" s="630"/>
      <c r="G2653" s="630"/>
      <c r="H2653" s="630"/>
      <c r="I2653" s="630"/>
      <c r="J2653" s="631"/>
    </row>
    <row r="2654" spans="2:10" s="79" customFormat="1"/>
    <row r="2655" spans="2:10" s="79" customFormat="1" ht="18">
      <c r="B2655" s="31" t="s">
        <v>169</v>
      </c>
    </row>
    <row r="2656" spans="2:10" s="79" customFormat="1"/>
    <row r="2657" spans="2:14" s="79" customFormat="1" ht="13.5" thickBot="1">
      <c r="B2657" s="444" t="s">
        <v>407</v>
      </c>
      <c r="C2657" s="444"/>
      <c r="D2657" s="444"/>
      <c r="E2657" s="444"/>
    </row>
    <row r="2658" spans="2:14" s="79" customFormat="1" ht="7.5" customHeight="1">
      <c r="G2658" s="445" t="e">
        <f>IF(E2667="Low",'4. HIDE Calc Module 2_1'!$C$48,IF(E2667="Medium",'4. HIDE Calc Module 2_1'!$C$49,IF(E2667="High",'4. HIDE Calc Module 2_1'!$C$50,"")))</f>
        <v>#DIV/0!</v>
      </c>
      <c r="H2658" s="446"/>
      <c r="I2658" s="447"/>
    </row>
    <row r="2659" spans="2:14" s="79" customFormat="1" ht="17.25" customHeight="1">
      <c r="B2659" s="27" t="s">
        <v>220</v>
      </c>
      <c r="C2659" s="27"/>
      <c r="D2659" s="27"/>
      <c r="E2659" s="635" t="str">
        <f>IF('5. Hide Calc OA'!C$108="","",IF(AND('5. Hide Calc OA'!C$108&gt;='7. Hide Graph Calc'!$N$24,'5. Hide Calc OA'!C$108&lt;='7. Hide Graph Calc'!$O$24),"Low",IF(AND('5. Hide Calc OA'!C$108&gt;'7. Hide Graph Calc'!$N$25,'5. Hide Calc OA'!C$108&lt;='7. Hide Graph Calc'!$O$25),"Medium",IF(AND('5. Hide Calc OA'!C$108&gt;'7. Hide Graph Calc'!$N$26,'5. Hide Calc OA'!C$108&lt;='7. Hide Graph Calc'!$O$26),"High"))))</f>
        <v/>
      </c>
      <c r="G2659" s="448"/>
      <c r="H2659" s="441"/>
      <c r="I2659" s="449"/>
    </row>
    <row r="2660" spans="2:14" s="79" customFormat="1" ht="7.5" customHeight="1">
      <c r="B2660" s="27"/>
      <c r="C2660" s="27"/>
      <c r="D2660" s="27"/>
      <c r="E2660" s="32"/>
      <c r="G2660" s="448"/>
      <c r="H2660" s="441"/>
      <c r="I2660" s="449"/>
    </row>
    <row r="2661" spans="2:14" s="79" customFormat="1" ht="15.75" customHeight="1">
      <c r="B2661" s="27" t="s">
        <v>212</v>
      </c>
      <c r="C2661" s="27"/>
      <c r="D2661" s="27"/>
      <c r="E2661" s="635" t="str">
        <f>IF('5. Hide Calc OA'!D$108="","",IF(AND('5. Hide Calc OA'!D$108&gt;='7. Hide Graph Calc'!$N$24,'5. Hide Calc OA'!D$108&lt;='7. Hide Graph Calc'!$O$24),"Low",IF(AND('5. Hide Calc OA'!D$108&gt;'7. Hide Graph Calc'!$N$25,'5. Hide Calc OA'!D$108&lt;='7. Hide Graph Calc'!$O$25),"Medium",IF(AND('5. Hide Calc OA'!D$108&gt;'7. Hide Graph Calc'!$N$26,'5. Hide Calc OA'!D$108&lt;='7. Hide Graph Calc'!$O$26),"High"))))</f>
        <v/>
      </c>
      <c r="G2661" s="448"/>
      <c r="H2661" s="441"/>
      <c r="I2661" s="449"/>
    </row>
    <row r="2662" spans="2:14" s="79" customFormat="1" ht="7.5" customHeight="1">
      <c r="B2662" s="27"/>
      <c r="C2662" s="27"/>
      <c r="D2662" s="27"/>
      <c r="E2662" s="32"/>
      <c r="G2662" s="448"/>
      <c r="H2662" s="441"/>
      <c r="I2662" s="449"/>
    </row>
    <row r="2663" spans="2:14" s="79" customFormat="1" ht="16.5" customHeight="1">
      <c r="B2663" s="27" t="s">
        <v>227</v>
      </c>
      <c r="C2663" s="27"/>
      <c r="D2663" s="27"/>
      <c r="E2663" s="635" t="str">
        <f>IF('5. Hide Calc OA'!E$108="","",IF(AND('5. Hide Calc OA'!E$108&gt;='7. Hide Graph Calc'!$N$24,'5. Hide Calc OA'!E$108&lt;='7. Hide Graph Calc'!$O$24),"Low",IF(AND('5. Hide Calc OA'!E$108&gt;'7. Hide Graph Calc'!$N$25,'5. Hide Calc OA'!E$108&lt;='7. Hide Graph Calc'!$O$25),"Medium",IF(AND('5. Hide Calc OA'!E$108&gt;'7. Hide Graph Calc'!$N$26,'5. Hide Calc OA'!E$108&lt;='7. Hide Graph Calc'!$O$26),"High"))))</f>
        <v/>
      </c>
      <c r="G2663" s="448"/>
      <c r="H2663" s="441"/>
      <c r="I2663" s="449"/>
    </row>
    <row r="2664" spans="2:14" s="79" customFormat="1" ht="7.5" customHeight="1">
      <c r="B2664" s="27"/>
      <c r="C2664" s="27"/>
      <c r="D2664" s="27"/>
      <c r="E2664" s="32"/>
      <c r="G2664" s="448"/>
      <c r="H2664" s="441"/>
      <c r="I2664" s="449"/>
    </row>
    <row r="2665" spans="2:14" s="79" customFormat="1" ht="14.25" customHeight="1">
      <c r="B2665" s="27" t="s">
        <v>199</v>
      </c>
      <c r="C2665" s="27"/>
      <c r="D2665" s="27"/>
      <c r="E2665" s="635" t="str">
        <f>IF('5. Hide Calc OA'!F$108="","",IF(AND('5. Hide Calc OA'!F$108&gt;='7. Hide Graph Calc'!$N$24,'5. Hide Calc OA'!F$108&lt;='7. Hide Graph Calc'!$O$24),"Low",IF(AND('5. Hide Calc OA'!F$108&gt;'7. Hide Graph Calc'!$N$25,'5. Hide Calc OA'!F$108&lt;='7. Hide Graph Calc'!$O$25),"Medium",IF(AND('5. Hide Calc OA'!F$108&gt;'7. Hide Graph Calc'!$N$26,'5. Hide Calc OA'!F$108&lt;='7. Hide Graph Calc'!$O$26),"High"))))</f>
        <v/>
      </c>
      <c r="G2665" s="448"/>
      <c r="H2665" s="441"/>
      <c r="I2665" s="449"/>
    </row>
    <row r="2666" spans="2:14" s="79" customFormat="1" ht="7.5" customHeight="1">
      <c r="B2666" s="27"/>
      <c r="C2666" s="27"/>
      <c r="D2666" s="27"/>
      <c r="E2666" s="32"/>
      <c r="G2666" s="448"/>
      <c r="H2666" s="441"/>
      <c r="I2666" s="449"/>
    </row>
    <row r="2667" spans="2:14" s="79" customFormat="1" ht="18" customHeight="1">
      <c r="B2667" s="37" t="s">
        <v>173</v>
      </c>
      <c r="C2667" s="27"/>
      <c r="D2667" s="27"/>
      <c r="E2667" s="554" t="e">
        <f>IF('5. Hide Calc OA'!I$108="","",IF(AND('5. Hide Calc OA'!I$108&gt;='7. Hide Graph Calc'!$N$24,'5. Hide Calc OA'!I$108&lt;='7. Hide Graph Calc'!$O$24),"Low",IF(AND('5. Hide Calc OA'!I$108&gt;'7. Hide Graph Calc'!$N$25,'5. Hide Calc OA'!I$108&lt;='7. Hide Graph Calc'!$O$25),"Medium",IF(AND('5. Hide Calc OA'!I$108&gt;'7. Hide Graph Calc'!$N$26,'5. Hide Calc OA'!I$108&lt;='7. Hide Graph Calc'!$O$26),"High",""))))</f>
        <v>#DIV/0!</v>
      </c>
      <c r="F2667" s="19" t="s">
        <v>408</v>
      </c>
      <c r="G2667" s="450"/>
      <c r="H2667" s="451"/>
      <c r="I2667" s="452"/>
    </row>
    <row r="2668" spans="2:14" s="79" customFormat="1">
      <c r="B2668" s="27"/>
      <c r="C2668" s="27"/>
      <c r="D2668" s="27"/>
      <c r="E2668" s="27"/>
    </row>
    <row r="2669" spans="2:14" s="79" customFormat="1" ht="13.5" thickBot="1">
      <c r="B2669" s="453" t="s">
        <v>409</v>
      </c>
      <c r="C2669" s="453"/>
      <c r="D2669" s="453"/>
      <c r="E2669" s="453"/>
    </row>
    <row r="2670" spans="2:14" s="79" customFormat="1" ht="7.5" customHeight="1">
      <c r="B2670" s="27"/>
      <c r="C2670" s="27"/>
      <c r="D2670" s="27"/>
      <c r="E2670" s="27"/>
    </row>
    <row r="2671" spans="2:14" s="79" customFormat="1">
      <c r="B2671" s="37" t="s">
        <v>246</v>
      </c>
      <c r="C2671" s="37"/>
      <c r="D2671" s="37"/>
      <c r="E2671" s="636" t="str">
        <f>'6. Module 1 Readiness'!AD$23</f>
        <v/>
      </c>
      <c r="N2671" s="115"/>
    </row>
    <row r="2672" spans="2:14" s="79" customFormat="1" ht="7.5" customHeight="1">
      <c r="B2672" s="52"/>
      <c r="C2672" s="52"/>
      <c r="D2672" s="52"/>
      <c r="E2672" s="53"/>
    </row>
    <row r="2673" spans="2:9" s="79" customFormat="1" ht="7.5" customHeight="1">
      <c r="B2673" s="27"/>
      <c r="C2673" s="39"/>
      <c r="D2673" s="39"/>
      <c r="E2673" s="33"/>
      <c r="G2673" s="445" t="str">
        <f>IF(E2684="Red",'4. HIDE Calc Module 2_1'!$C$54,IF(E2684="Yellow",'4. HIDE Calc Module 2_1'!$C$55,IF(E2684="Green",'4. HIDE Calc Module 2_1'!$C$56,"")))</f>
        <v/>
      </c>
      <c r="H2673" s="446"/>
      <c r="I2673" s="447"/>
    </row>
    <row r="2674" spans="2:9" s="79" customFormat="1">
      <c r="B2674" s="35" t="s">
        <v>233</v>
      </c>
      <c r="C2674" s="35"/>
      <c r="D2674" s="35"/>
      <c r="E2674" s="550" t="str">
        <f>IFERROR(IF('4. Hide Calc RA'!C$108="","",IF(AND('4. Hide Calc RA'!C$108&gt;='7. Hide Graph Calc'!$J$24,'4. Hide Calc RA'!C$108&lt;='7. Hide Graph Calc'!$K$24),"Red",IF(AND('4. Hide Calc RA'!C$108&gt;'7. Hide Graph Calc'!$J$25,'4. Hide Calc RA'!C$108&lt;='7. Hide Graph Calc'!$K$25),"Yellow",IF(AND('4. Hide Calc RA'!C$108&gt;'7. Hide Graph Calc'!$J$26,'4. Hide Calc RA'!C$108&lt;='7. Hide Graph Calc'!$K$26),"Green")))), "")</f>
        <v/>
      </c>
      <c r="G2674" s="448"/>
      <c r="H2674" s="441"/>
      <c r="I2674" s="449"/>
    </row>
    <row r="2675" spans="2:9" s="79" customFormat="1" ht="7.5" customHeight="1">
      <c r="B2675" s="27"/>
      <c r="C2675" s="27"/>
      <c r="D2675" s="27"/>
      <c r="E2675" s="33"/>
      <c r="G2675" s="448"/>
      <c r="H2675" s="441"/>
      <c r="I2675" s="449"/>
    </row>
    <row r="2676" spans="2:9" s="79" customFormat="1">
      <c r="B2676" s="35" t="s">
        <v>234</v>
      </c>
      <c r="C2676" s="35"/>
      <c r="D2676" s="35"/>
      <c r="E2676" s="550" t="str">
        <f>IFERROR(IF('4. Hide Calc RA'!D$108="","",IF(AND('4. Hide Calc RA'!D$108&gt;='7. Hide Graph Calc'!$J$24,'4. Hide Calc RA'!D$108&lt;='7. Hide Graph Calc'!$K$24),"Red",IF(AND('4. Hide Calc RA'!D$108&gt;'7. Hide Graph Calc'!$J$25,'4. Hide Calc RA'!D$108&lt;='7. Hide Graph Calc'!$K$25),"Yellow",IF(AND('4. Hide Calc RA'!D$108&gt;'7. Hide Graph Calc'!$J$26,'4. Hide Calc RA'!D$108&lt;='7. Hide Graph Calc'!$K$26),"Green")))), "")</f>
        <v/>
      </c>
      <c r="G2676" s="448"/>
      <c r="H2676" s="441"/>
      <c r="I2676" s="449"/>
    </row>
    <row r="2677" spans="2:9" s="79" customFormat="1" ht="7.5" customHeight="1">
      <c r="B2677" s="27"/>
      <c r="C2677" s="27"/>
      <c r="D2677" s="27"/>
      <c r="E2677" s="33"/>
      <c r="G2677" s="448"/>
      <c r="H2677" s="441"/>
      <c r="I2677" s="449"/>
    </row>
    <row r="2678" spans="2:9" s="79" customFormat="1">
      <c r="B2678" s="35" t="s">
        <v>27</v>
      </c>
      <c r="C2678" s="27"/>
      <c r="D2678" s="27"/>
      <c r="E2678" s="635" t="str">
        <f>IFERROR(IF('4. Hide Calc RA'!E$108="","",IF(AND('4. Hide Calc RA'!E$108&gt;='7. Hide Graph Calc'!$J$24,'4. Hide Calc RA'!E$108&lt;='7. Hide Graph Calc'!$K$24),"Red",IF(AND('4. Hide Calc RA'!E$108&gt;'7. Hide Graph Calc'!$J$25,'4. Hide Calc RA'!E$108&lt;='7. Hide Graph Calc'!$K$25),"Yellow",IF(AND('4. Hide Calc RA'!E$108&gt;'7. Hide Graph Calc'!$J$26,'4. Hide Calc RA'!E$108&lt;='7. Hide Graph Calc'!$K$26),"Green")))), "")</f>
        <v/>
      </c>
      <c r="G2678" s="448"/>
      <c r="H2678" s="441"/>
      <c r="I2678" s="449"/>
    </row>
    <row r="2679" spans="2:9" s="79" customFormat="1" ht="7.5" customHeight="1">
      <c r="B2679" s="27"/>
      <c r="C2679" s="27"/>
      <c r="D2679" s="27"/>
      <c r="E2679" s="33"/>
      <c r="G2679" s="448"/>
      <c r="H2679" s="441"/>
      <c r="I2679" s="449"/>
    </row>
    <row r="2680" spans="2:9" s="79" customFormat="1">
      <c r="B2680" s="35" t="s">
        <v>235</v>
      </c>
      <c r="C2680" s="35"/>
      <c r="D2680" s="35"/>
      <c r="E2680" s="550" t="str">
        <f>IFERROR(IF('4. Hide Calc RA'!F$108="","",IF(AND('4. Hide Calc RA'!F$108&gt;='7. Hide Graph Calc'!$J$24,'4. Hide Calc RA'!F$108&lt;='7. Hide Graph Calc'!$K$24),"Red",IF(AND('4. Hide Calc RA'!F$108&gt;'7. Hide Graph Calc'!$J$25,'4. Hide Calc RA'!F$108&lt;='7. Hide Graph Calc'!$K$25),"Yellow",IF(AND('4. Hide Calc RA'!F$108&gt;'7. Hide Graph Calc'!$J$26,'4. Hide Calc RA'!F$108&lt;='7. Hide Graph Calc'!$K$26),"Green")))), "")</f>
        <v/>
      </c>
      <c r="G2680" s="448"/>
      <c r="H2680" s="441"/>
      <c r="I2680" s="449"/>
    </row>
    <row r="2681" spans="2:9" s="79" customFormat="1" ht="7.5" customHeight="1">
      <c r="B2681" s="27"/>
      <c r="C2681" s="27"/>
      <c r="D2681" s="27"/>
      <c r="E2681" s="32"/>
      <c r="G2681" s="448"/>
      <c r="H2681" s="441"/>
      <c r="I2681" s="449"/>
    </row>
    <row r="2682" spans="2:9" s="79" customFormat="1" ht="16.5" customHeight="1">
      <c r="B2682" s="35" t="s">
        <v>236</v>
      </c>
      <c r="C2682" s="35"/>
      <c r="D2682" s="35"/>
      <c r="E2682" s="550" t="str">
        <f>IFERROR(IF('4. Hide Calc RA'!G$108="","",IF(AND('4. Hide Calc RA'!G$108&gt;='7. Hide Graph Calc'!$J$38,'4. Hide Calc RA'!G$108&lt;='7. Hide Graph Calc'!$K$38),"Red",IF(AND('4. Hide Calc RA'!G$108&gt;'7. Hide Graph Calc'!$J$39,'4. Hide Calc RA'!G$108&lt;='7. Hide Graph Calc'!$K$39),"Yellow",IF(AND('4. Hide Calc RA'!G$108&gt;'7. Hide Graph Calc'!$J$40,'4. Hide Calc RA'!G$108&lt;='7. Hide Graph Calc'!$K$40),"Green")))), "")</f>
        <v/>
      </c>
      <c r="G2682" s="448"/>
      <c r="H2682" s="441"/>
      <c r="I2682" s="449"/>
    </row>
    <row r="2683" spans="2:9" s="79" customFormat="1" ht="16.5" customHeight="1">
      <c r="B2683" s="27"/>
      <c r="C2683" s="27"/>
      <c r="D2683" s="27"/>
      <c r="E2683" s="32"/>
      <c r="G2683" s="448"/>
      <c r="H2683" s="441"/>
      <c r="I2683" s="449"/>
    </row>
    <row r="2684" spans="2:9" s="79" customFormat="1" ht="18" customHeight="1">
      <c r="B2684" s="37" t="s">
        <v>173</v>
      </c>
      <c r="C2684" s="37"/>
      <c r="D2684" s="37"/>
      <c r="E2684" s="554" t="str">
        <f>IFERROR(IF('4. Hide Calc RA'!J$108="","",IF(AND('4. Hide Calc RA'!J$108&gt;='7. Hide Graph Calc'!$J$24,'4. Hide Calc RA'!J$108&lt;='7. Hide Graph Calc'!$K$24),"Red",IF(AND('4. Hide Calc RA'!J$108&gt;'7. Hide Graph Calc'!$J$25,'4. Hide Calc RA'!J$108&lt;='7. Hide Graph Calc'!$K$25),"Yellow",IF(AND('4. Hide Calc RA'!J$108&gt;'7. Hide Graph Calc'!$J$26,'4. Hide Calc RA'!J$108&lt;='7. Hide Graph Calc'!$K$26),"Green")))), "")</f>
        <v/>
      </c>
      <c r="F2684" s="19" t="s">
        <v>408</v>
      </c>
      <c r="G2684" s="450"/>
      <c r="H2684" s="451"/>
      <c r="I2684" s="452"/>
    </row>
    <row r="2685" spans="2:9" s="79" customFormat="1"/>
    <row r="2686" spans="2:9" s="79" customFormat="1"/>
    <row r="2687" spans="2:9" s="79" customFormat="1" ht="18">
      <c r="B2687" s="31" t="s">
        <v>410</v>
      </c>
    </row>
    <row r="2688" spans="2:9" s="79" customFormat="1"/>
    <row r="2689" spans="2:10" s="79" customFormat="1" ht="104.25" customHeight="1">
      <c r="B2689" s="381" t="s">
        <v>435</v>
      </c>
      <c r="C2689" s="381"/>
      <c r="D2689" s="381"/>
      <c r="E2689" s="381"/>
      <c r="F2689" s="381"/>
      <c r="G2689" s="381"/>
      <c r="H2689" s="381"/>
      <c r="I2689" s="381"/>
      <c r="J2689" s="381"/>
    </row>
    <row r="2690" spans="2:10" s="79" customFormat="1"/>
    <row r="2691" spans="2:10" s="79" customFormat="1"/>
    <row r="2692" spans="2:10" s="79" customFormat="1"/>
    <row r="2693" spans="2:10" s="79" customFormat="1"/>
    <row r="2694" spans="2:10" s="79" customFormat="1"/>
    <row r="2695" spans="2:10" s="79" customFormat="1"/>
    <row r="2696" spans="2:10" s="79" customFormat="1"/>
    <row r="2697" spans="2:10" s="79" customFormat="1"/>
    <row r="2698" spans="2:10" s="79" customFormat="1"/>
    <row r="2699" spans="2:10" s="79" customFormat="1"/>
    <row r="2700" spans="2:10" s="79" customFormat="1"/>
    <row r="2701" spans="2:10" s="79" customFormat="1"/>
    <row r="2702" spans="2:10" s="79" customFormat="1"/>
    <row r="2703" spans="2:10" s="79" customFormat="1"/>
    <row r="2704" spans="2:10" s="79" customFormat="1"/>
    <row r="2705" s="79" customFormat="1"/>
    <row r="2706" s="79" customFormat="1"/>
    <row r="2707" s="79" customFormat="1"/>
    <row r="2708" s="79" customFormat="1"/>
    <row r="2709" s="79" customFormat="1"/>
    <row r="2710" s="79" customFormat="1"/>
    <row r="2711" s="79" customFormat="1"/>
    <row r="2712" s="79" customFormat="1"/>
    <row r="2713" s="79" customFormat="1"/>
    <row r="2714" s="79" customFormat="1"/>
    <row r="2715" s="79" customFormat="1"/>
    <row r="2716" s="79" customFormat="1"/>
    <row r="2717" s="79" customFormat="1"/>
    <row r="2718" s="79" customFormat="1"/>
    <row r="2719" s="79" customFormat="1"/>
    <row r="2720" s="79" customFormat="1"/>
    <row r="2721" s="79" customFormat="1"/>
    <row r="2722" s="79" customFormat="1"/>
    <row r="2723" s="79" customFormat="1"/>
    <row r="2724" s="79" customFormat="1"/>
    <row r="2725" s="79" customFormat="1"/>
    <row r="2726" s="79" customFormat="1"/>
    <row r="2727" s="79" customFormat="1"/>
    <row r="2728" s="79" customFormat="1"/>
    <row r="2729" s="79" customFormat="1"/>
    <row r="2730" s="79" customFormat="1"/>
    <row r="2731" s="79" customFormat="1"/>
    <row r="2732" s="79" customFormat="1"/>
    <row r="2733" s="79" customFormat="1"/>
    <row r="2734" s="79" customFormat="1"/>
    <row r="2735" s="79" customFormat="1"/>
    <row r="2736" s="79" customFormat="1"/>
    <row r="2737" spans="2:10" s="79" customFormat="1"/>
    <row r="2738" spans="2:10" s="79" customFormat="1"/>
    <row r="2739" spans="2:10" s="79" customFormat="1"/>
    <row r="2740" spans="2:10" s="79" customFormat="1"/>
    <row r="2741" spans="2:10" s="79" customFormat="1" ht="21.75" customHeight="1">
      <c r="B2741" s="632" t="s">
        <v>246</v>
      </c>
      <c r="C2741" s="633"/>
      <c r="D2741" s="633"/>
      <c r="E2741" s="633"/>
      <c r="F2741" s="633"/>
      <c r="G2741" s="633"/>
      <c r="H2741" s="633"/>
      <c r="I2741" s="633"/>
      <c r="J2741" s="554" t="str">
        <f>'6. Module 1 Readiness'!AD$23</f>
        <v/>
      </c>
    </row>
    <row r="2742" spans="2:10" s="79" customFormat="1">
      <c r="B2742" s="42" t="s">
        <v>43</v>
      </c>
      <c r="C2742" s="39"/>
      <c r="D2742" s="39"/>
      <c r="E2742" s="39"/>
      <c r="F2742" s="39"/>
      <c r="G2742" s="39"/>
      <c r="H2742" s="39"/>
      <c r="I2742" s="39"/>
      <c r="J2742" s="40"/>
    </row>
    <row r="2743" spans="2:10" s="79" customFormat="1" ht="81.75" customHeight="1">
      <c r="B2743" s="435" t="str">
        <f>Sheet2!B516</f>
        <v/>
      </c>
      <c r="C2743" s="394"/>
      <c r="D2743" s="394"/>
      <c r="E2743" s="394"/>
      <c r="F2743" s="394"/>
      <c r="G2743" s="394"/>
      <c r="H2743" s="394"/>
      <c r="I2743" s="394"/>
      <c r="J2743" s="436"/>
    </row>
    <row r="2744" spans="2:10" s="79" customFormat="1">
      <c r="B2744" s="42" t="s">
        <v>44</v>
      </c>
      <c r="C2744" s="39"/>
      <c r="D2744" s="39"/>
      <c r="E2744" s="39"/>
      <c r="F2744" s="39"/>
      <c r="G2744" s="39"/>
      <c r="H2744" s="39"/>
      <c r="I2744" s="39"/>
      <c r="J2744" s="40"/>
    </row>
    <row r="2745" spans="2:10" s="79" customFormat="1" ht="192.75" customHeight="1">
      <c r="B2745" s="437" t="str">
        <f>Sheet2!D516</f>
        <v/>
      </c>
      <c r="C2745" s="438"/>
      <c r="D2745" s="438"/>
      <c r="E2745" s="438"/>
      <c r="F2745" s="438"/>
      <c r="G2745" s="438"/>
      <c r="H2745" s="438"/>
      <c r="I2745" s="438"/>
      <c r="J2745" s="439"/>
    </row>
    <row r="2746" spans="2:10" s="79" customFormat="1">
      <c r="B2746" s="27"/>
      <c r="C2746" s="27"/>
      <c r="D2746" s="27"/>
      <c r="E2746" s="27"/>
      <c r="F2746" s="27"/>
      <c r="G2746" s="27"/>
      <c r="H2746" s="27"/>
      <c r="I2746" s="27"/>
      <c r="J2746" s="27"/>
    </row>
    <row r="2747" spans="2:10" s="79" customFormat="1" ht="21.75" customHeight="1">
      <c r="B2747" s="632" t="s">
        <v>233</v>
      </c>
      <c r="C2747" s="633"/>
      <c r="D2747" s="633"/>
      <c r="E2747" s="633"/>
      <c r="F2747" s="633"/>
      <c r="G2747" s="633"/>
      <c r="H2747" s="633"/>
      <c r="I2747" s="633"/>
      <c r="J2747" s="550" t="str">
        <f>E2674</f>
        <v/>
      </c>
    </row>
    <row r="2748" spans="2:10" s="79" customFormat="1">
      <c r="B2748" s="54"/>
      <c r="C2748" s="35"/>
      <c r="D2748" s="35"/>
      <c r="E2748" s="55"/>
      <c r="F2748" s="39"/>
      <c r="G2748" s="39"/>
      <c r="H2748" s="39"/>
      <c r="I2748" s="39"/>
      <c r="J2748" s="40"/>
    </row>
    <row r="2749" spans="2:10" s="79" customFormat="1" ht="15.75" customHeight="1">
      <c r="B2749" s="550" t="str">
        <f>'6. Module 1 Readiness'!AD$26</f>
        <v/>
      </c>
      <c r="C2749" s="41" t="s">
        <v>412</v>
      </c>
      <c r="D2749" s="39"/>
      <c r="E2749" s="39"/>
      <c r="F2749" s="39"/>
      <c r="G2749" s="39"/>
      <c r="H2749" s="39"/>
      <c r="I2749" s="39"/>
      <c r="J2749" s="40"/>
    </row>
    <row r="2750" spans="2:10" s="79" customFormat="1">
      <c r="B2750" s="42" t="s">
        <v>43</v>
      </c>
      <c r="C2750" s="39"/>
      <c r="D2750" s="39"/>
      <c r="E2750" s="39"/>
      <c r="F2750" s="39"/>
      <c r="G2750" s="39"/>
      <c r="H2750" s="39"/>
      <c r="I2750" s="39"/>
      <c r="J2750" s="40"/>
    </row>
    <row r="2751" spans="2:10" s="79" customFormat="1" ht="42" customHeight="1">
      <c r="B2751" s="435" t="str">
        <f>Sheet2!B523</f>
        <v/>
      </c>
      <c r="C2751" s="394"/>
      <c r="D2751" s="394"/>
      <c r="E2751" s="394"/>
      <c r="F2751" s="394"/>
      <c r="G2751" s="394"/>
      <c r="H2751" s="394"/>
      <c r="I2751" s="394"/>
      <c r="J2751" s="436"/>
    </row>
    <row r="2752" spans="2:10" s="79" customFormat="1">
      <c r="B2752" s="42" t="s">
        <v>44</v>
      </c>
      <c r="C2752" s="39"/>
      <c r="D2752" s="39"/>
      <c r="E2752" s="39"/>
      <c r="F2752" s="39"/>
      <c r="G2752" s="39"/>
      <c r="H2752" s="39"/>
      <c r="I2752" s="39"/>
      <c r="J2752" s="40"/>
    </row>
    <row r="2753" spans="2:10" s="79" customFormat="1" ht="98.25" customHeight="1">
      <c r="B2753" s="435" t="str">
        <f>Sheet2!D523</f>
        <v/>
      </c>
      <c r="C2753" s="394"/>
      <c r="D2753" s="394"/>
      <c r="E2753" s="394"/>
      <c r="F2753" s="394"/>
      <c r="G2753" s="394"/>
      <c r="H2753" s="394"/>
      <c r="I2753" s="394"/>
      <c r="J2753" s="436"/>
    </row>
    <row r="2754" spans="2:10" s="79" customFormat="1">
      <c r="B2754" s="38"/>
      <c r="C2754" s="39"/>
      <c r="D2754" s="39"/>
      <c r="E2754" s="39"/>
      <c r="F2754" s="39"/>
      <c r="G2754" s="39"/>
      <c r="H2754" s="39"/>
      <c r="I2754" s="39"/>
      <c r="J2754" s="40"/>
    </row>
    <row r="2755" spans="2:10" s="79" customFormat="1" ht="15.75" customHeight="1">
      <c r="B2755" s="550" t="str">
        <f>'6. Module 1 Readiness'!AD$27</f>
        <v/>
      </c>
      <c r="C2755" s="41" t="s">
        <v>413</v>
      </c>
      <c r="D2755" s="39"/>
      <c r="E2755" s="39"/>
      <c r="F2755" s="39"/>
      <c r="G2755" s="39"/>
      <c r="H2755" s="39"/>
      <c r="I2755" s="39"/>
      <c r="J2755" s="40"/>
    </row>
    <row r="2756" spans="2:10" s="79" customFormat="1">
      <c r="B2756" s="42" t="s">
        <v>43</v>
      </c>
      <c r="C2756" s="39"/>
      <c r="D2756" s="39"/>
      <c r="E2756" s="39"/>
      <c r="F2756" s="39"/>
      <c r="G2756" s="39"/>
      <c r="H2756" s="39"/>
      <c r="I2756" s="39"/>
      <c r="J2756" s="40"/>
    </row>
    <row r="2757" spans="2:10" s="79" customFormat="1" ht="33" customHeight="1">
      <c r="B2757" s="435" t="str">
        <f>Sheet2!B910</f>
        <v/>
      </c>
      <c r="C2757" s="394"/>
      <c r="D2757" s="394"/>
      <c r="E2757" s="394"/>
      <c r="F2757" s="394"/>
      <c r="G2757" s="394"/>
      <c r="H2757" s="394"/>
      <c r="I2757" s="394"/>
      <c r="J2757" s="436"/>
    </row>
    <row r="2758" spans="2:10" s="79" customFormat="1">
      <c r="B2758" s="42" t="s">
        <v>44</v>
      </c>
      <c r="C2758" s="39"/>
      <c r="D2758" s="39"/>
      <c r="E2758" s="39"/>
      <c r="F2758" s="39"/>
      <c r="G2758" s="39"/>
      <c r="H2758" s="39"/>
      <c r="I2758" s="39"/>
      <c r="J2758" s="40"/>
    </row>
    <row r="2759" spans="2:10" s="79" customFormat="1" ht="30" customHeight="1">
      <c r="B2759" s="435" t="str">
        <f>Sheet2!D910</f>
        <v/>
      </c>
      <c r="C2759" s="394"/>
      <c r="D2759" s="394"/>
      <c r="E2759" s="394"/>
      <c r="F2759" s="394"/>
      <c r="G2759" s="394"/>
      <c r="H2759" s="394"/>
      <c r="I2759" s="394"/>
      <c r="J2759" s="436"/>
    </row>
    <row r="2760" spans="2:10" s="79" customFormat="1">
      <c r="B2760" s="38"/>
      <c r="C2760" s="39"/>
      <c r="D2760" s="39"/>
      <c r="E2760" s="39"/>
      <c r="F2760" s="39"/>
      <c r="G2760" s="39"/>
      <c r="H2760" s="39"/>
      <c r="I2760" s="39"/>
      <c r="J2760" s="40"/>
    </row>
    <row r="2761" spans="2:10" s="79" customFormat="1" ht="15">
      <c r="B2761" s="550" t="str">
        <f>'6. Module 1 Readiness'!AD$28</f>
        <v/>
      </c>
      <c r="C2761" s="41" t="s">
        <v>414</v>
      </c>
      <c r="D2761" s="39"/>
      <c r="E2761" s="39"/>
      <c r="F2761" s="39"/>
      <c r="G2761" s="39"/>
      <c r="H2761" s="39"/>
      <c r="I2761" s="39"/>
      <c r="J2761" s="40"/>
    </row>
    <row r="2762" spans="2:10" s="79" customFormat="1">
      <c r="B2762" s="42" t="s">
        <v>43</v>
      </c>
      <c r="C2762" s="39"/>
      <c r="D2762" s="39"/>
      <c r="E2762" s="39"/>
      <c r="F2762" s="39"/>
      <c r="G2762" s="39"/>
      <c r="H2762" s="39"/>
      <c r="I2762" s="39"/>
      <c r="J2762" s="40"/>
    </row>
    <row r="2763" spans="2:10" s="79" customFormat="1" ht="42.75" customHeight="1">
      <c r="B2763" s="435" t="str">
        <f>Sheet2!B525</f>
        <v/>
      </c>
      <c r="C2763" s="394"/>
      <c r="D2763" s="394"/>
      <c r="E2763" s="394"/>
      <c r="F2763" s="394"/>
      <c r="G2763" s="394"/>
      <c r="H2763" s="394"/>
      <c r="I2763" s="394"/>
      <c r="J2763" s="436"/>
    </row>
    <row r="2764" spans="2:10" s="79" customFormat="1">
      <c r="B2764" s="42" t="s">
        <v>44</v>
      </c>
      <c r="C2764" s="39"/>
      <c r="D2764" s="39"/>
      <c r="E2764" s="39"/>
      <c r="F2764" s="39"/>
      <c r="G2764" s="39"/>
      <c r="H2764" s="39"/>
      <c r="I2764" s="39"/>
      <c r="J2764" s="40"/>
    </row>
    <row r="2765" spans="2:10" s="79" customFormat="1" ht="99.75" customHeight="1">
      <c r="B2765" s="435" t="str">
        <f>Sheet2!D525</f>
        <v/>
      </c>
      <c r="C2765" s="394"/>
      <c r="D2765" s="394"/>
      <c r="E2765" s="394"/>
      <c r="F2765" s="394"/>
      <c r="G2765" s="394"/>
      <c r="H2765" s="394"/>
      <c r="I2765" s="394"/>
      <c r="J2765" s="436"/>
    </row>
    <row r="2766" spans="2:10" s="79" customFormat="1">
      <c r="B2766" s="38"/>
      <c r="C2766" s="39"/>
      <c r="D2766" s="39"/>
      <c r="E2766" s="39"/>
      <c r="F2766" s="39"/>
      <c r="G2766" s="39"/>
      <c r="H2766" s="39"/>
      <c r="I2766" s="39"/>
      <c r="J2766" s="40"/>
    </row>
    <row r="2767" spans="2:10" s="79" customFormat="1" ht="15">
      <c r="B2767" s="550" t="str">
        <f>'6. Module 1 Readiness'!AD$29</f>
        <v/>
      </c>
      <c r="C2767" s="41" t="s">
        <v>415</v>
      </c>
      <c r="D2767" s="39"/>
      <c r="E2767" s="39"/>
      <c r="F2767" s="39"/>
      <c r="G2767" s="39"/>
      <c r="H2767" s="39"/>
      <c r="I2767" s="39"/>
      <c r="J2767" s="40"/>
    </row>
    <row r="2768" spans="2:10" s="79" customFormat="1">
      <c r="B2768" s="42" t="s">
        <v>43</v>
      </c>
      <c r="C2768" s="39"/>
      <c r="D2768" s="39"/>
      <c r="E2768" s="39"/>
      <c r="F2768" s="39"/>
      <c r="G2768" s="39"/>
      <c r="H2768" s="39"/>
      <c r="I2768" s="39"/>
      <c r="J2768" s="40"/>
    </row>
    <row r="2769" spans="2:10" s="79" customFormat="1" ht="46.5" customHeight="1">
      <c r="B2769" s="435" t="str">
        <f>Sheet2!B526</f>
        <v/>
      </c>
      <c r="C2769" s="394"/>
      <c r="D2769" s="394"/>
      <c r="E2769" s="394"/>
      <c r="F2769" s="394"/>
      <c r="G2769" s="394"/>
      <c r="H2769" s="394"/>
      <c r="I2769" s="394"/>
      <c r="J2769" s="436"/>
    </row>
    <row r="2770" spans="2:10" s="79" customFormat="1">
      <c r="B2770" s="42" t="s">
        <v>44</v>
      </c>
      <c r="C2770" s="39"/>
      <c r="D2770" s="39"/>
      <c r="E2770" s="39"/>
      <c r="F2770" s="39"/>
      <c r="G2770" s="39"/>
      <c r="H2770" s="39"/>
      <c r="I2770" s="39"/>
      <c r="J2770" s="40"/>
    </row>
    <row r="2771" spans="2:10" s="79" customFormat="1" ht="54.75" customHeight="1">
      <c r="B2771" s="435" t="str">
        <f>Sheet2!D526</f>
        <v/>
      </c>
      <c r="C2771" s="394"/>
      <c r="D2771" s="394"/>
      <c r="E2771" s="394"/>
      <c r="F2771" s="394"/>
      <c r="G2771" s="394"/>
      <c r="H2771" s="394"/>
      <c r="I2771" s="394"/>
      <c r="J2771" s="436"/>
    </row>
    <row r="2772" spans="2:10" s="79" customFormat="1">
      <c r="B2772" s="38"/>
      <c r="C2772" s="39"/>
      <c r="D2772" s="39"/>
      <c r="E2772" s="39"/>
      <c r="F2772" s="39"/>
      <c r="G2772" s="39"/>
      <c r="H2772" s="39"/>
      <c r="I2772" s="39"/>
      <c r="J2772" s="40"/>
    </row>
    <row r="2773" spans="2:10" s="79" customFormat="1" ht="15">
      <c r="B2773" s="550" t="str">
        <f>'6. Module 1 Readiness'!AD$30</f>
        <v/>
      </c>
      <c r="C2773" s="41" t="s">
        <v>416</v>
      </c>
      <c r="D2773" s="39"/>
      <c r="E2773" s="39"/>
      <c r="F2773" s="39"/>
      <c r="G2773" s="39"/>
      <c r="H2773" s="39"/>
      <c r="I2773" s="39"/>
      <c r="J2773" s="40"/>
    </row>
    <row r="2774" spans="2:10" s="79" customFormat="1">
      <c r="B2774" s="42" t="s">
        <v>43</v>
      </c>
      <c r="C2774" s="39"/>
      <c r="D2774" s="39"/>
      <c r="E2774" s="39"/>
      <c r="F2774" s="39"/>
      <c r="G2774" s="39"/>
      <c r="H2774" s="39"/>
      <c r="I2774" s="39"/>
      <c r="J2774" s="40"/>
    </row>
    <row r="2775" spans="2:10" s="79" customFormat="1" ht="42" customHeight="1">
      <c r="B2775" s="435" t="str">
        <f>Sheet2!B527</f>
        <v/>
      </c>
      <c r="C2775" s="394"/>
      <c r="D2775" s="394"/>
      <c r="E2775" s="394"/>
      <c r="F2775" s="394"/>
      <c r="G2775" s="394"/>
      <c r="H2775" s="394"/>
      <c r="I2775" s="394"/>
      <c r="J2775" s="436"/>
    </row>
    <row r="2776" spans="2:10" s="79" customFormat="1">
      <c r="B2776" s="42" t="s">
        <v>44</v>
      </c>
      <c r="C2776" s="39"/>
      <c r="D2776" s="39"/>
      <c r="E2776" s="39"/>
      <c r="F2776" s="39"/>
      <c r="G2776" s="39"/>
      <c r="H2776" s="39"/>
      <c r="I2776" s="39"/>
      <c r="J2776" s="40"/>
    </row>
    <row r="2777" spans="2:10" s="79" customFormat="1" ht="27.75" customHeight="1">
      <c r="B2777" s="437" t="str">
        <f>Sheet2!D527</f>
        <v/>
      </c>
      <c r="C2777" s="438"/>
      <c r="D2777" s="438"/>
      <c r="E2777" s="438"/>
      <c r="F2777" s="438"/>
      <c r="G2777" s="438"/>
      <c r="H2777" s="438"/>
      <c r="I2777" s="438"/>
      <c r="J2777" s="439"/>
    </row>
    <row r="2778" spans="2:10" s="79" customFormat="1">
      <c r="B2778" s="27"/>
      <c r="C2778" s="27"/>
      <c r="D2778" s="27"/>
      <c r="E2778" s="27"/>
      <c r="F2778" s="27"/>
      <c r="G2778" s="27"/>
      <c r="H2778" s="27"/>
      <c r="I2778" s="27"/>
      <c r="J2778" s="27"/>
    </row>
    <row r="2779" spans="2:10" s="79" customFormat="1" ht="21.75" customHeight="1">
      <c r="B2779" s="632" t="s">
        <v>234</v>
      </c>
      <c r="C2779" s="633"/>
      <c r="D2779" s="633"/>
      <c r="E2779" s="633"/>
      <c r="F2779" s="633"/>
      <c r="G2779" s="633"/>
      <c r="H2779" s="633"/>
      <c r="I2779" s="633"/>
      <c r="J2779" s="550" t="str">
        <f>E2676</f>
        <v/>
      </c>
    </row>
    <row r="2780" spans="2:10" s="79" customFormat="1">
      <c r="B2780" s="38"/>
      <c r="C2780" s="39"/>
      <c r="D2780" s="39"/>
      <c r="E2780" s="39"/>
      <c r="F2780" s="39"/>
      <c r="G2780" s="39"/>
      <c r="H2780" s="39"/>
      <c r="I2780" s="39"/>
      <c r="J2780" s="40"/>
    </row>
    <row r="2781" spans="2:10" s="79" customFormat="1" ht="15">
      <c r="B2781" s="550" t="str">
        <f>'6. Module 1 Readiness'!AD$33</f>
        <v/>
      </c>
      <c r="C2781" s="41" t="s">
        <v>417</v>
      </c>
      <c r="D2781" s="39"/>
      <c r="E2781" s="39"/>
      <c r="F2781" s="39"/>
      <c r="G2781" s="39"/>
      <c r="H2781" s="39"/>
      <c r="I2781" s="39"/>
      <c r="J2781" s="40"/>
    </row>
    <row r="2782" spans="2:10" s="79" customFormat="1">
      <c r="B2782" s="42" t="s">
        <v>43</v>
      </c>
      <c r="C2782" s="39"/>
      <c r="D2782" s="39"/>
      <c r="E2782" s="39"/>
      <c r="F2782" s="39"/>
      <c r="G2782" s="39"/>
      <c r="H2782" s="39"/>
      <c r="I2782" s="39"/>
      <c r="J2782" s="40"/>
    </row>
    <row r="2783" spans="2:10" s="79" customFormat="1" ht="43.5" customHeight="1">
      <c r="B2783" s="435" t="str">
        <f>Sheet2!B530</f>
        <v/>
      </c>
      <c r="C2783" s="394"/>
      <c r="D2783" s="394"/>
      <c r="E2783" s="394"/>
      <c r="F2783" s="394"/>
      <c r="G2783" s="394"/>
      <c r="H2783" s="394"/>
      <c r="I2783" s="394"/>
      <c r="J2783" s="436"/>
    </row>
    <row r="2784" spans="2:10" s="79" customFormat="1">
      <c r="B2784" s="42" t="s">
        <v>44</v>
      </c>
      <c r="C2784" s="39"/>
      <c r="D2784" s="39"/>
      <c r="E2784" s="39"/>
      <c r="F2784" s="39"/>
      <c r="G2784" s="39"/>
      <c r="H2784" s="39"/>
      <c r="I2784" s="39"/>
      <c r="J2784" s="40"/>
    </row>
    <row r="2785" spans="2:10" s="79" customFormat="1" ht="54.75" customHeight="1">
      <c r="B2785" s="435" t="str">
        <f>Sheet2!D530</f>
        <v/>
      </c>
      <c r="C2785" s="394"/>
      <c r="D2785" s="394"/>
      <c r="E2785" s="394"/>
      <c r="F2785" s="394"/>
      <c r="G2785" s="394"/>
      <c r="H2785" s="394"/>
      <c r="I2785" s="394"/>
      <c r="J2785" s="436"/>
    </row>
    <row r="2786" spans="2:10" s="79" customFormat="1">
      <c r="B2786" s="38"/>
      <c r="C2786" s="39"/>
      <c r="D2786" s="39"/>
      <c r="E2786" s="39"/>
      <c r="F2786" s="39"/>
      <c r="G2786" s="39"/>
      <c r="H2786" s="39"/>
      <c r="I2786" s="39"/>
      <c r="J2786" s="40"/>
    </row>
    <row r="2787" spans="2:10" s="79" customFormat="1" ht="15">
      <c r="B2787" s="550" t="str">
        <f>'6. Module 1 Readiness'!AD$34</f>
        <v/>
      </c>
      <c r="C2787" s="41" t="s">
        <v>181</v>
      </c>
      <c r="D2787" s="39"/>
      <c r="E2787" s="39"/>
      <c r="F2787" s="39"/>
      <c r="G2787" s="39"/>
      <c r="H2787" s="39"/>
      <c r="I2787" s="39"/>
      <c r="J2787" s="40"/>
    </row>
    <row r="2788" spans="2:10" s="79" customFormat="1">
      <c r="B2788" s="42" t="s">
        <v>43</v>
      </c>
      <c r="C2788" s="39"/>
      <c r="D2788" s="39"/>
      <c r="E2788" s="39"/>
      <c r="F2788" s="39"/>
      <c r="G2788" s="39"/>
      <c r="H2788" s="39"/>
      <c r="I2788" s="39"/>
      <c r="J2788" s="40"/>
    </row>
    <row r="2789" spans="2:10" s="79" customFormat="1" ht="52.5" customHeight="1">
      <c r="B2789" s="435" t="str">
        <f>Sheet2!B531</f>
        <v/>
      </c>
      <c r="C2789" s="394"/>
      <c r="D2789" s="394"/>
      <c r="E2789" s="394"/>
      <c r="F2789" s="394"/>
      <c r="G2789" s="394"/>
      <c r="H2789" s="394"/>
      <c r="I2789" s="394"/>
      <c r="J2789" s="436"/>
    </row>
    <row r="2790" spans="2:10" s="79" customFormat="1">
      <c r="B2790" s="42" t="s">
        <v>44</v>
      </c>
      <c r="C2790" s="39"/>
      <c r="D2790" s="39"/>
      <c r="E2790" s="39"/>
      <c r="F2790" s="39"/>
      <c r="G2790" s="39"/>
      <c r="H2790" s="39"/>
      <c r="I2790" s="39"/>
      <c r="J2790" s="40"/>
    </row>
    <row r="2791" spans="2:10" s="79" customFormat="1" ht="57.75" customHeight="1">
      <c r="B2791" s="435" t="str">
        <f>Sheet2!D531</f>
        <v/>
      </c>
      <c r="C2791" s="394"/>
      <c r="D2791" s="394"/>
      <c r="E2791" s="394"/>
      <c r="F2791" s="394"/>
      <c r="G2791" s="394"/>
      <c r="H2791" s="394"/>
      <c r="I2791" s="394"/>
      <c r="J2791" s="436"/>
    </row>
    <row r="2792" spans="2:10" s="79" customFormat="1">
      <c r="B2792" s="38"/>
      <c r="C2792" s="39"/>
      <c r="D2792" s="39"/>
      <c r="E2792" s="39"/>
      <c r="F2792" s="39"/>
      <c r="G2792" s="39"/>
      <c r="H2792" s="39"/>
      <c r="I2792" s="39"/>
      <c r="J2792" s="40"/>
    </row>
    <row r="2793" spans="2:10" s="79" customFormat="1" ht="15">
      <c r="B2793" s="550" t="str">
        <f>'6. Module 1 Readiness'!AD$35</f>
        <v/>
      </c>
      <c r="C2793" s="41" t="s">
        <v>418</v>
      </c>
      <c r="D2793" s="39"/>
      <c r="E2793" s="39"/>
      <c r="F2793" s="39"/>
      <c r="G2793" s="39"/>
      <c r="H2793" s="39"/>
      <c r="I2793" s="39"/>
      <c r="J2793" s="40"/>
    </row>
    <row r="2794" spans="2:10" s="79" customFormat="1">
      <c r="B2794" s="42" t="s">
        <v>43</v>
      </c>
      <c r="C2794" s="39"/>
      <c r="D2794" s="39"/>
      <c r="E2794" s="39"/>
      <c r="F2794" s="39"/>
      <c r="G2794" s="39"/>
      <c r="H2794" s="39"/>
      <c r="I2794" s="39"/>
      <c r="J2794" s="40"/>
    </row>
    <row r="2795" spans="2:10" s="79" customFormat="1" ht="32.25" customHeight="1">
      <c r="B2795" s="435" t="str">
        <f>Sheet2!B532</f>
        <v/>
      </c>
      <c r="C2795" s="394"/>
      <c r="D2795" s="394"/>
      <c r="E2795" s="394"/>
      <c r="F2795" s="394"/>
      <c r="G2795" s="394"/>
      <c r="H2795" s="394"/>
      <c r="I2795" s="394"/>
      <c r="J2795" s="436"/>
    </row>
    <row r="2796" spans="2:10" s="79" customFormat="1">
      <c r="B2796" s="42" t="s">
        <v>44</v>
      </c>
      <c r="C2796" s="39"/>
      <c r="D2796" s="39"/>
      <c r="E2796" s="39"/>
      <c r="F2796" s="39"/>
      <c r="G2796" s="39"/>
      <c r="H2796" s="39"/>
      <c r="I2796" s="39"/>
      <c r="J2796" s="40"/>
    </row>
    <row r="2797" spans="2:10" s="79" customFormat="1" ht="57" customHeight="1">
      <c r="B2797" s="435" t="str">
        <f>Sheet2!D532</f>
        <v/>
      </c>
      <c r="C2797" s="394"/>
      <c r="D2797" s="394"/>
      <c r="E2797" s="394"/>
      <c r="F2797" s="394"/>
      <c r="G2797" s="394"/>
      <c r="H2797" s="394"/>
      <c r="I2797" s="394"/>
      <c r="J2797" s="436"/>
    </row>
    <row r="2798" spans="2:10" s="79" customFormat="1">
      <c r="B2798" s="38"/>
      <c r="C2798" s="39"/>
      <c r="D2798" s="39"/>
      <c r="E2798" s="39"/>
      <c r="F2798" s="39"/>
      <c r="G2798" s="39"/>
      <c r="H2798" s="39"/>
      <c r="I2798" s="39"/>
      <c r="J2798" s="40"/>
    </row>
    <row r="2799" spans="2:10" s="79" customFormat="1" ht="15">
      <c r="B2799" s="550" t="str">
        <f>'6. Module 1 Readiness'!AD$36</f>
        <v/>
      </c>
      <c r="C2799" s="41" t="s">
        <v>419</v>
      </c>
      <c r="D2799" s="39"/>
      <c r="E2799" s="39"/>
      <c r="F2799" s="39"/>
      <c r="G2799" s="39"/>
      <c r="H2799" s="39"/>
      <c r="I2799" s="39"/>
      <c r="J2799" s="40"/>
    </row>
    <row r="2800" spans="2:10" s="79" customFormat="1">
      <c r="B2800" s="42" t="s">
        <v>43</v>
      </c>
      <c r="C2800" s="39"/>
      <c r="D2800" s="39"/>
      <c r="E2800" s="39"/>
      <c r="F2800" s="39"/>
      <c r="G2800" s="39"/>
      <c r="H2800" s="39"/>
      <c r="I2800" s="39"/>
      <c r="J2800" s="40"/>
    </row>
    <row r="2801" spans="2:10" s="79" customFormat="1" ht="33" customHeight="1">
      <c r="B2801" s="435" t="str">
        <f>Sheet2!B533</f>
        <v/>
      </c>
      <c r="C2801" s="394"/>
      <c r="D2801" s="394"/>
      <c r="E2801" s="394"/>
      <c r="F2801" s="394"/>
      <c r="G2801" s="394"/>
      <c r="H2801" s="394"/>
      <c r="I2801" s="394"/>
      <c r="J2801" s="436"/>
    </row>
    <row r="2802" spans="2:10" s="79" customFormat="1">
      <c r="B2802" s="42" t="s">
        <v>44</v>
      </c>
      <c r="C2802" s="39"/>
      <c r="D2802" s="39"/>
      <c r="E2802" s="39"/>
      <c r="F2802" s="39"/>
      <c r="G2802" s="39"/>
      <c r="H2802" s="39"/>
      <c r="I2802" s="39"/>
      <c r="J2802" s="40"/>
    </row>
    <row r="2803" spans="2:10" s="79" customFormat="1" ht="30" customHeight="1">
      <c r="B2803" s="437" t="str">
        <f>Sheet2!D533</f>
        <v/>
      </c>
      <c r="C2803" s="438"/>
      <c r="D2803" s="438"/>
      <c r="E2803" s="438"/>
      <c r="F2803" s="438"/>
      <c r="G2803" s="438"/>
      <c r="H2803" s="438"/>
      <c r="I2803" s="438"/>
      <c r="J2803" s="439"/>
    </row>
    <row r="2804" spans="2:10" s="79" customFormat="1">
      <c r="B2804" s="27"/>
      <c r="C2804" s="27"/>
      <c r="D2804" s="27"/>
      <c r="E2804" s="27"/>
      <c r="F2804" s="27"/>
      <c r="G2804" s="27"/>
      <c r="H2804" s="27"/>
      <c r="I2804" s="27"/>
      <c r="J2804" s="27"/>
    </row>
    <row r="2805" spans="2:10" s="79" customFormat="1" ht="21.75" customHeight="1">
      <c r="B2805" s="634" t="s">
        <v>27</v>
      </c>
      <c r="C2805" s="633"/>
      <c r="D2805" s="633"/>
      <c r="E2805" s="633"/>
      <c r="F2805" s="633"/>
      <c r="G2805" s="633"/>
      <c r="H2805" s="633"/>
      <c r="I2805" s="633"/>
      <c r="J2805" s="550" t="str">
        <f>E2678</f>
        <v/>
      </c>
    </row>
    <row r="2806" spans="2:10" s="79" customFormat="1">
      <c r="B2806" s="38"/>
      <c r="C2806" s="39"/>
      <c r="D2806" s="39"/>
      <c r="E2806" s="39"/>
      <c r="F2806" s="39"/>
      <c r="G2806" s="39"/>
      <c r="H2806" s="39"/>
      <c r="I2806" s="39"/>
      <c r="J2806" s="40"/>
    </row>
    <row r="2807" spans="2:10" s="79" customFormat="1" ht="15">
      <c r="B2807" s="550" t="str">
        <f>'6. Module 1 Readiness'!AD$39</f>
        <v/>
      </c>
      <c r="C2807" s="41" t="s">
        <v>420</v>
      </c>
      <c r="D2807" s="39"/>
      <c r="E2807" s="39"/>
      <c r="F2807" s="39"/>
      <c r="G2807" s="39"/>
      <c r="H2807" s="39"/>
      <c r="I2807" s="39"/>
      <c r="J2807" s="40"/>
    </row>
    <row r="2808" spans="2:10" s="79" customFormat="1">
      <c r="B2808" s="42" t="s">
        <v>43</v>
      </c>
      <c r="C2808" s="39"/>
      <c r="D2808" s="39"/>
      <c r="E2808" s="39"/>
      <c r="F2808" s="39"/>
      <c r="G2808" s="39"/>
      <c r="H2808" s="39"/>
      <c r="I2808" s="39"/>
      <c r="J2808" s="40"/>
    </row>
    <row r="2809" spans="2:10" s="79" customFormat="1" ht="32.25" customHeight="1">
      <c r="B2809" s="435" t="str">
        <f>Sheet2!B536</f>
        <v/>
      </c>
      <c r="C2809" s="394"/>
      <c r="D2809" s="394"/>
      <c r="E2809" s="394"/>
      <c r="F2809" s="394"/>
      <c r="G2809" s="394"/>
      <c r="H2809" s="394"/>
      <c r="I2809" s="394"/>
      <c r="J2809" s="436"/>
    </row>
    <row r="2810" spans="2:10" s="79" customFormat="1">
      <c r="B2810" s="42" t="s">
        <v>44</v>
      </c>
      <c r="C2810" s="39"/>
      <c r="D2810" s="39"/>
      <c r="E2810" s="39"/>
      <c r="F2810" s="39"/>
      <c r="G2810" s="39"/>
      <c r="H2810" s="39"/>
      <c r="I2810" s="39"/>
      <c r="J2810" s="40"/>
    </row>
    <row r="2811" spans="2:10" s="79" customFormat="1" ht="56.25" customHeight="1">
      <c r="B2811" s="435" t="str">
        <f>Sheet2!D536</f>
        <v/>
      </c>
      <c r="C2811" s="394"/>
      <c r="D2811" s="394"/>
      <c r="E2811" s="394"/>
      <c r="F2811" s="394"/>
      <c r="G2811" s="394"/>
      <c r="H2811" s="394"/>
      <c r="I2811" s="394"/>
      <c r="J2811" s="436"/>
    </row>
    <row r="2812" spans="2:10" s="79" customFormat="1">
      <c r="B2812" s="38"/>
      <c r="C2812" s="39"/>
      <c r="D2812" s="39"/>
      <c r="E2812" s="39"/>
      <c r="F2812" s="39"/>
      <c r="G2812" s="39"/>
      <c r="H2812" s="39"/>
      <c r="I2812" s="39"/>
      <c r="J2812" s="40"/>
    </row>
    <row r="2813" spans="2:10" s="79" customFormat="1" ht="15">
      <c r="B2813" s="550" t="str">
        <f>'6. Module 1 Readiness'!AD$40</f>
        <v/>
      </c>
      <c r="C2813" s="41" t="s">
        <v>421</v>
      </c>
      <c r="D2813" s="39"/>
      <c r="E2813" s="39"/>
      <c r="F2813" s="39"/>
      <c r="G2813" s="39"/>
      <c r="H2813" s="39"/>
      <c r="I2813" s="39"/>
      <c r="J2813" s="40"/>
    </row>
    <row r="2814" spans="2:10" s="79" customFormat="1">
      <c r="B2814" s="42" t="s">
        <v>43</v>
      </c>
      <c r="C2814" s="39"/>
      <c r="D2814" s="39"/>
      <c r="E2814" s="39"/>
      <c r="F2814" s="39"/>
      <c r="G2814" s="39"/>
      <c r="H2814" s="39"/>
      <c r="I2814" s="39"/>
      <c r="J2814" s="40"/>
    </row>
    <row r="2815" spans="2:10" s="79" customFormat="1" ht="42" customHeight="1">
      <c r="B2815" s="435" t="str">
        <f>Sheet2!B537</f>
        <v/>
      </c>
      <c r="C2815" s="394"/>
      <c r="D2815" s="394"/>
      <c r="E2815" s="394"/>
      <c r="F2815" s="394"/>
      <c r="G2815" s="394"/>
      <c r="H2815" s="394"/>
      <c r="I2815" s="394"/>
      <c r="J2815" s="436"/>
    </row>
    <row r="2816" spans="2:10" s="79" customFormat="1">
      <c r="B2816" s="42" t="s">
        <v>44</v>
      </c>
      <c r="C2816" s="39"/>
      <c r="D2816" s="39"/>
      <c r="E2816" s="39"/>
      <c r="F2816" s="39"/>
      <c r="G2816" s="39"/>
      <c r="H2816" s="39"/>
      <c r="I2816" s="39"/>
      <c r="J2816" s="40"/>
    </row>
    <row r="2817" spans="2:10" s="79" customFormat="1" ht="60.75" customHeight="1">
      <c r="B2817" s="435" t="str">
        <f>Sheet2!D537</f>
        <v/>
      </c>
      <c r="C2817" s="394"/>
      <c r="D2817" s="394"/>
      <c r="E2817" s="394"/>
      <c r="F2817" s="394"/>
      <c r="G2817" s="394"/>
      <c r="H2817" s="394"/>
      <c r="I2817" s="394"/>
      <c r="J2817" s="436"/>
    </row>
    <row r="2818" spans="2:10" s="79" customFormat="1">
      <c r="B2818" s="38"/>
      <c r="C2818" s="39"/>
      <c r="D2818" s="39"/>
      <c r="E2818" s="39"/>
      <c r="F2818" s="39"/>
      <c r="G2818" s="39"/>
      <c r="H2818" s="39"/>
      <c r="I2818" s="39"/>
      <c r="J2818" s="40"/>
    </row>
    <row r="2819" spans="2:10" s="79" customFormat="1" ht="15">
      <c r="B2819" s="550" t="str">
        <f>'6. Module 1 Readiness'!AD$41</f>
        <v/>
      </c>
      <c r="C2819" s="41" t="s">
        <v>422</v>
      </c>
      <c r="D2819" s="39"/>
      <c r="E2819" s="39"/>
      <c r="F2819" s="39"/>
      <c r="G2819" s="39"/>
      <c r="H2819" s="39"/>
      <c r="I2819" s="39"/>
      <c r="J2819" s="40"/>
    </row>
    <row r="2820" spans="2:10" s="79" customFormat="1">
      <c r="B2820" s="42" t="s">
        <v>43</v>
      </c>
      <c r="C2820" s="39"/>
      <c r="D2820" s="39"/>
      <c r="E2820" s="39"/>
      <c r="F2820" s="39"/>
      <c r="G2820" s="39"/>
      <c r="H2820" s="39"/>
      <c r="I2820" s="39"/>
      <c r="J2820" s="40"/>
    </row>
    <row r="2821" spans="2:10" s="79" customFormat="1" ht="30" customHeight="1">
      <c r="B2821" s="435" t="str">
        <f>Sheet2!B538</f>
        <v/>
      </c>
      <c r="C2821" s="394"/>
      <c r="D2821" s="394"/>
      <c r="E2821" s="394"/>
      <c r="F2821" s="394"/>
      <c r="G2821" s="394"/>
      <c r="H2821" s="394"/>
      <c r="I2821" s="394"/>
      <c r="J2821" s="436"/>
    </row>
    <row r="2822" spans="2:10" s="79" customFormat="1">
      <c r="B2822" s="42" t="s">
        <v>44</v>
      </c>
      <c r="C2822" s="39"/>
      <c r="D2822" s="39"/>
      <c r="E2822" s="39"/>
      <c r="F2822" s="39"/>
      <c r="G2822" s="39"/>
      <c r="H2822" s="39"/>
      <c r="I2822" s="39"/>
      <c r="J2822" s="40"/>
    </row>
    <row r="2823" spans="2:10" s="79" customFormat="1" ht="21" customHeight="1">
      <c r="B2823" s="435" t="str">
        <f>Sheet2!D538</f>
        <v/>
      </c>
      <c r="C2823" s="394"/>
      <c r="D2823" s="394"/>
      <c r="E2823" s="394"/>
      <c r="F2823" s="394"/>
      <c r="G2823" s="394"/>
      <c r="H2823" s="394"/>
      <c r="I2823" s="394"/>
      <c r="J2823" s="436"/>
    </row>
    <row r="2824" spans="2:10" s="79" customFormat="1">
      <c r="B2824" s="38"/>
      <c r="C2824" s="39"/>
      <c r="D2824" s="39"/>
      <c r="E2824" s="39"/>
      <c r="F2824" s="39"/>
      <c r="G2824" s="39"/>
      <c r="H2824" s="39"/>
      <c r="I2824" s="39"/>
      <c r="J2824" s="40"/>
    </row>
    <row r="2825" spans="2:10" s="79" customFormat="1" ht="15">
      <c r="B2825" s="550" t="str">
        <f>'6. Module 1 Readiness'!AD$42</f>
        <v/>
      </c>
      <c r="C2825" s="41" t="s">
        <v>423</v>
      </c>
      <c r="D2825" s="39"/>
      <c r="E2825" s="39"/>
      <c r="F2825" s="39"/>
      <c r="G2825" s="39"/>
      <c r="H2825" s="39"/>
      <c r="I2825" s="39"/>
      <c r="J2825" s="40"/>
    </row>
    <row r="2826" spans="2:10" s="79" customFormat="1">
      <c r="B2826" s="42" t="s">
        <v>43</v>
      </c>
      <c r="C2826" s="39"/>
      <c r="D2826" s="39"/>
      <c r="E2826" s="39"/>
      <c r="F2826" s="39"/>
      <c r="G2826" s="39"/>
      <c r="H2826" s="39"/>
      <c r="I2826" s="39"/>
      <c r="J2826" s="40"/>
    </row>
    <row r="2827" spans="2:10" s="79" customFormat="1" ht="30.75" customHeight="1">
      <c r="B2827" s="435" t="str">
        <f>Sheet2!B539</f>
        <v/>
      </c>
      <c r="C2827" s="394"/>
      <c r="D2827" s="394"/>
      <c r="E2827" s="394"/>
      <c r="F2827" s="394"/>
      <c r="G2827" s="394"/>
      <c r="H2827" s="394"/>
      <c r="I2827" s="394"/>
      <c r="J2827" s="436"/>
    </row>
    <row r="2828" spans="2:10" s="79" customFormat="1">
      <c r="B2828" s="42" t="s">
        <v>44</v>
      </c>
      <c r="C2828" s="39"/>
      <c r="D2828" s="39"/>
      <c r="E2828" s="39"/>
      <c r="F2828" s="39"/>
      <c r="G2828" s="39"/>
      <c r="H2828" s="39"/>
      <c r="I2828" s="39"/>
      <c r="J2828" s="40"/>
    </row>
    <row r="2829" spans="2:10" s="79" customFormat="1" ht="99.75" customHeight="1">
      <c r="B2829" s="435" t="str">
        <f>Sheet2!D539</f>
        <v/>
      </c>
      <c r="C2829" s="394"/>
      <c r="D2829" s="394"/>
      <c r="E2829" s="394"/>
      <c r="F2829" s="394"/>
      <c r="G2829" s="394"/>
      <c r="H2829" s="394"/>
      <c r="I2829" s="394"/>
      <c r="J2829" s="436"/>
    </row>
    <row r="2830" spans="2:10" s="79" customFormat="1">
      <c r="B2830" s="38"/>
      <c r="C2830" s="39"/>
      <c r="D2830" s="39"/>
      <c r="E2830" s="39"/>
      <c r="F2830" s="39"/>
      <c r="G2830" s="39"/>
      <c r="H2830" s="39"/>
      <c r="I2830" s="39"/>
      <c r="J2830" s="40"/>
    </row>
    <row r="2831" spans="2:10" s="79" customFormat="1" ht="15">
      <c r="B2831" s="550" t="str">
        <f>'6. Module 1 Readiness'!AD$43</f>
        <v/>
      </c>
      <c r="C2831" s="41" t="s">
        <v>424</v>
      </c>
      <c r="D2831" s="39"/>
      <c r="E2831" s="39"/>
      <c r="F2831" s="39"/>
      <c r="G2831" s="39"/>
      <c r="H2831" s="39"/>
      <c r="I2831" s="39"/>
      <c r="J2831" s="40"/>
    </row>
    <row r="2832" spans="2:10" s="79" customFormat="1">
      <c r="B2832" s="42" t="s">
        <v>43</v>
      </c>
      <c r="C2832" s="39"/>
      <c r="D2832" s="39"/>
      <c r="E2832" s="39"/>
      <c r="F2832" s="39"/>
      <c r="G2832" s="39"/>
      <c r="H2832" s="39"/>
      <c r="I2832" s="39"/>
      <c r="J2832" s="40"/>
    </row>
    <row r="2833" spans="2:10" s="79" customFormat="1" ht="33" customHeight="1">
      <c r="B2833" s="435" t="str">
        <f>Sheet2!B540</f>
        <v/>
      </c>
      <c r="C2833" s="394"/>
      <c r="D2833" s="394"/>
      <c r="E2833" s="394"/>
      <c r="F2833" s="394"/>
      <c r="G2833" s="394"/>
      <c r="H2833" s="394"/>
      <c r="I2833" s="394"/>
      <c r="J2833" s="436"/>
    </row>
    <row r="2834" spans="2:10" s="79" customFormat="1">
      <c r="B2834" s="42" t="s">
        <v>44</v>
      </c>
      <c r="C2834" s="39"/>
      <c r="D2834" s="39"/>
      <c r="E2834" s="39"/>
      <c r="F2834" s="39"/>
      <c r="G2834" s="39"/>
      <c r="H2834" s="39"/>
      <c r="I2834" s="39"/>
      <c r="J2834" s="40"/>
    </row>
    <row r="2835" spans="2:10" s="79" customFormat="1" ht="98.25" customHeight="1">
      <c r="B2835" s="437" t="str">
        <f>Sheet2!D540</f>
        <v/>
      </c>
      <c r="C2835" s="438"/>
      <c r="D2835" s="438"/>
      <c r="E2835" s="438"/>
      <c r="F2835" s="438"/>
      <c r="G2835" s="438"/>
      <c r="H2835" s="438"/>
      <c r="I2835" s="438"/>
      <c r="J2835" s="439"/>
    </row>
    <row r="2836" spans="2:10" s="79" customFormat="1">
      <c r="B2836" s="27"/>
      <c r="C2836" s="27"/>
      <c r="D2836" s="27"/>
      <c r="E2836" s="27"/>
      <c r="F2836" s="27"/>
      <c r="G2836" s="27"/>
      <c r="H2836" s="27"/>
      <c r="I2836" s="27"/>
      <c r="J2836" s="27"/>
    </row>
    <row r="2837" spans="2:10" s="79" customFormat="1" ht="21.75" customHeight="1">
      <c r="B2837" s="634" t="s">
        <v>235</v>
      </c>
      <c r="C2837" s="633"/>
      <c r="D2837" s="633"/>
      <c r="E2837" s="633"/>
      <c r="F2837" s="633"/>
      <c r="G2837" s="633"/>
      <c r="H2837" s="633"/>
      <c r="I2837" s="633"/>
      <c r="J2837" s="550" t="str">
        <f>E2680</f>
        <v/>
      </c>
    </row>
    <row r="2838" spans="2:10" s="79" customFormat="1">
      <c r="B2838" s="38"/>
      <c r="C2838" s="39"/>
      <c r="D2838" s="39"/>
      <c r="E2838" s="39"/>
      <c r="F2838" s="39"/>
      <c r="G2838" s="39"/>
      <c r="H2838" s="39"/>
      <c r="I2838" s="39"/>
      <c r="J2838" s="40"/>
    </row>
    <row r="2839" spans="2:10" s="79" customFormat="1" ht="15">
      <c r="B2839" s="550" t="str">
        <f>'6. Module 1 Readiness'!AD$46</f>
        <v/>
      </c>
      <c r="C2839" s="41" t="s">
        <v>425</v>
      </c>
      <c r="D2839" s="39"/>
      <c r="E2839" s="39"/>
      <c r="F2839" s="39"/>
      <c r="G2839" s="39"/>
      <c r="H2839" s="39"/>
      <c r="I2839" s="39"/>
      <c r="J2839" s="40"/>
    </row>
    <row r="2840" spans="2:10" s="79" customFormat="1">
      <c r="B2840" s="42" t="s">
        <v>43</v>
      </c>
      <c r="C2840" s="39"/>
      <c r="D2840" s="39"/>
      <c r="E2840" s="39"/>
      <c r="F2840" s="39"/>
      <c r="G2840" s="39"/>
      <c r="H2840" s="39"/>
      <c r="I2840" s="39"/>
      <c r="J2840" s="40"/>
    </row>
    <row r="2841" spans="2:10" s="79" customFormat="1" ht="19.5" customHeight="1">
      <c r="B2841" s="38" t="str">
        <f>Sheet2!B543</f>
        <v/>
      </c>
      <c r="C2841" s="39"/>
      <c r="D2841" s="39"/>
      <c r="E2841" s="39"/>
      <c r="F2841" s="39"/>
      <c r="G2841" s="39"/>
      <c r="H2841" s="39"/>
      <c r="I2841" s="39"/>
      <c r="J2841" s="40"/>
    </row>
    <row r="2842" spans="2:10" s="79" customFormat="1">
      <c r="B2842" s="42" t="s">
        <v>44</v>
      </c>
      <c r="C2842" s="39"/>
      <c r="D2842" s="39"/>
      <c r="E2842" s="39"/>
      <c r="F2842" s="39"/>
      <c r="G2842" s="39"/>
      <c r="H2842" s="39"/>
      <c r="I2842" s="39"/>
      <c r="J2842" s="40"/>
    </row>
    <row r="2843" spans="2:10" s="79" customFormat="1" ht="62.25" customHeight="1">
      <c r="B2843" s="435" t="str">
        <f>Sheet2!D543</f>
        <v/>
      </c>
      <c r="C2843" s="394"/>
      <c r="D2843" s="394"/>
      <c r="E2843" s="394"/>
      <c r="F2843" s="394"/>
      <c r="G2843" s="394"/>
      <c r="H2843" s="394"/>
      <c r="I2843" s="394"/>
      <c r="J2843" s="436"/>
    </row>
    <row r="2844" spans="2:10" s="79" customFormat="1">
      <c r="B2844" s="38"/>
      <c r="C2844" s="39"/>
      <c r="D2844" s="39"/>
      <c r="E2844" s="39"/>
      <c r="F2844" s="39"/>
      <c r="G2844" s="39"/>
      <c r="H2844" s="39"/>
      <c r="I2844" s="39"/>
      <c r="J2844" s="40"/>
    </row>
    <row r="2845" spans="2:10" s="79" customFormat="1" ht="15">
      <c r="B2845" s="550" t="str">
        <f>'6. Module 1 Readiness'!AD$47</f>
        <v/>
      </c>
      <c r="C2845" s="41" t="s">
        <v>426</v>
      </c>
      <c r="D2845" s="39"/>
      <c r="E2845" s="39"/>
      <c r="F2845" s="39"/>
      <c r="G2845" s="39"/>
      <c r="H2845" s="39"/>
      <c r="I2845" s="39"/>
      <c r="J2845" s="40"/>
    </row>
    <row r="2846" spans="2:10" s="79" customFormat="1">
      <c r="B2846" s="42" t="s">
        <v>43</v>
      </c>
      <c r="C2846" s="39"/>
      <c r="D2846" s="39"/>
      <c r="E2846" s="39"/>
      <c r="F2846" s="39"/>
      <c r="G2846" s="39"/>
      <c r="H2846" s="39"/>
      <c r="I2846" s="39"/>
      <c r="J2846" s="40"/>
    </row>
    <row r="2847" spans="2:10" s="79" customFormat="1" ht="29.25" customHeight="1">
      <c r="B2847" s="435" t="str">
        <f>Sheet2!B544</f>
        <v/>
      </c>
      <c r="C2847" s="394"/>
      <c r="D2847" s="394"/>
      <c r="E2847" s="394"/>
      <c r="F2847" s="394"/>
      <c r="G2847" s="394"/>
      <c r="H2847" s="394"/>
      <c r="I2847" s="394"/>
      <c r="J2847" s="436"/>
    </row>
    <row r="2848" spans="2:10" s="79" customFormat="1">
      <c r="B2848" s="42" t="s">
        <v>44</v>
      </c>
      <c r="C2848" s="39"/>
      <c r="D2848" s="39"/>
      <c r="E2848" s="39"/>
      <c r="F2848" s="39"/>
      <c r="G2848" s="39"/>
      <c r="H2848" s="39"/>
      <c r="I2848" s="39"/>
      <c r="J2848" s="40"/>
    </row>
    <row r="2849" spans="2:10" s="79" customFormat="1" ht="47.25" customHeight="1">
      <c r="B2849" s="435" t="str">
        <f>Sheet2!D544</f>
        <v/>
      </c>
      <c r="C2849" s="394"/>
      <c r="D2849" s="394"/>
      <c r="E2849" s="394"/>
      <c r="F2849" s="394"/>
      <c r="G2849" s="394"/>
      <c r="H2849" s="394"/>
      <c r="I2849" s="394"/>
      <c r="J2849" s="436"/>
    </row>
    <row r="2850" spans="2:10" s="79" customFormat="1">
      <c r="B2850" s="38"/>
      <c r="C2850" s="39"/>
      <c r="D2850" s="39"/>
      <c r="E2850" s="39"/>
      <c r="F2850" s="39"/>
      <c r="G2850" s="39"/>
      <c r="H2850" s="39"/>
      <c r="I2850" s="39"/>
      <c r="J2850" s="40"/>
    </row>
    <row r="2851" spans="2:10" s="79" customFormat="1" ht="15">
      <c r="B2851" s="550" t="str">
        <f>'6. Module 1 Readiness'!AD$48</f>
        <v/>
      </c>
      <c r="C2851" s="41" t="s">
        <v>427</v>
      </c>
      <c r="D2851" s="39"/>
      <c r="E2851" s="39"/>
      <c r="F2851" s="39"/>
      <c r="G2851" s="39"/>
      <c r="H2851" s="39"/>
      <c r="I2851" s="39"/>
      <c r="J2851" s="40"/>
    </row>
    <row r="2852" spans="2:10" s="79" customFormat="1">
      <c r="B2852" s="42" t="s">
        <v>43</v>
      </c>
      <c r="C2852" s="39"/>
      <c r="D2852" s="39"/>
      <c r="E2852" s="39"/>
      <c r="F2852" s="39"/>
      <c r="G2852" s="39"/>
      <c r="H2852" s="39"/>
      <c r="I2852" s="39"/>
      <c r="J2852" s="40"/>
    </row>
    <row r="2853" spans="2:10" s="79" customFormat="1" ht="30.75" customHeight="1">
      <c r="B2853" s="435" t="str">
        <f>Sheet2!B545</f>
        <v/>
      </c>
      <c r="C2853" s="394"/>
      <c r="D2853" s="394"/>
      <c r="E2853" s="394"/>
      <c r="F2853" s="394"/>
      <c r="G2853" s="394"/>
      <c r="H2853" s="394"/>
      <c r="I2853" s="394"/>
      <c r="J2853" s="436"/>
    </row>
    <row r="2854" spans="2:10" s="79" customFormat="1">
      <c r="B2854" s="42" t="s">
        <v>44</v>
      </c>
      <c r="C2854" s="39"/>
      <c r="D2854" s="39"/>
      <c r="E2854" s="39"/>
      <c r="F2854" s="39"/>
      <c r="G2854" s="39"/>
      <c r="H2854" s="39"/>
      <c r="I2854" s="39"/>
      <c r="J2854" s="40"/>
    </row>
    <row r="2855" spans="2:10" s="79" customFormat="1" ht="40.5" customHeight="1">
      <c r="B2855" s="435" t="str">
        <f>Sheet2!D545</f>
        <v/>
      </c>
      <c r="C2855" s="394"/>
      <c r="D2855" s="394"/>
      <c r="E2855" s="394"/>
      <c r="F2855" s="394"/>
      <c r="G2855" s="394"/>
      <c r="H2855" s="394"/>
      <c r="I2855" s="394"/>
      <c r="J2855" s="436"/>
    </row>
    <row r="2856" spans="2:10" s="79" customFormat="1">
      <c r="B2856" s="38"/>
      <c r="C2856" s="39"/>
      <c r="D2856" s="39"/>
      <c r="E2856" s="39"/>
      <c r="F2856" s="39"/>
      <c r="G2856" s="39"/>
      <c r="H2856" s="39"/>
      <c r="I2856" s="39"/>
      <c r="J2856" s="40"/>
    </row>
    <row r="2857" spans="2:10" s="79" customFormat="1" ht="15">
      <c r="B2857" s="550" t="str">
        <f>'6. Module 1 Readiness'!AD$49</f>
        <v/>
      </c>
      <c r="C2857" s="41" t="s">
        <v>428</v>
      </c>
      <c r="D2857" s="39"/>
      <c r="E2857" s="39"/>
      <c r="F2857" s="39"/>
      <c r="G2857" s="39"/>
      <c r="H2857" s="39"/>
      <c r="I2857" s="39"/>
      <c r="J2857" s="40"/>
    </row>
    <row r="2858" spans="2:10" s="79" customFormat="1">
      <c r="B2858" s="42" t="s">
        <v>43</v>
      </c>
      <c r="C2858" s="39"/>
      <c r="D2858" s="39"/>
      <c r="E2858" s="39"/>
      <c r="F2858" s="39"/>
      <c r="G2858" s="39"/>
      <c r="H2858" s="39"/>
      <c r="I2858" s="39"/>
      <c r="J2858" s="40"/>
    </row>
    <row r="2859" spans="2:10" s="79" customFormat="1" ht="42.75" customHeight="1">
      <c r="B2859" s="435" t="str">
        <f>Sheet2!B546</f>
        <v/>
      </c>
      <c r="C2859" s="394"/>
      <c r="D2859" s="394"/>
      <c r="E2859" s="394"/>
      <c r="F2859" s="394"/>
      <c r="G2859" s="394"/>
      <c r="H2859" s="394"/>
      <c r="I2859" s="394"/>
      <c r="J2859" s="436"/>
    </row>
    <row r="2860" spans="2:10" s="79" customFormat="1">
      <c r="B2860" s="42" t="s">
        <v>44</v>
      </c>
      <c r="C2860" s="39"/>
      <c r="D2860" s="39"/>
      <c r="E2860" s="39"/>
      <c r="F2860" s="39"/>
      <c r="G2860" s="39"/>
      <c r="H2860" s="39"/>
      <c r="I2860" s="39"/>
      <c r="J2860" s="40"/>
    </row>
    <row r="2861" spans="2:10" s="79" customFormat="1" ht="68.25" customHeight="1">
      <c r="B2861" s="435" t="str">
        <f>Sheet2!D546</f>
        <v/>
      </c>
      <c r="C2861" s="394"/>
      <c r="D2861" s="394"/>
      <c r="E2861" s="394"/>
      <c r="F2861" s="394"/>
      <c r="G2861" s="394"/>
      <c r="H2861" s="394"/>
      <c r="I2861" s="394"/>
      <c r="J2861" s="436"/>
    </row>
    <row r="2862" spans="2:10" s="79" customFormat="1">
      <c r="B2862" s="38"/>
      <c r="C2862" s="39"/>
      <c r="D2862" s="39"/>
      <c r="E2862" s="39"/>
      <c r="F2862" s="39"/>
      <c r="G2862" s="39"/>
      <c r="H2862" s="39"/>
      <c r="I2862" s="39"/>
      <c r="J2862" s="40"/>
    </row>
    <row r="2863" spans="2:10" s="79" customFormat="1" ht="15">
      <c r="B2863" s="550" t="str">
        <f>'6. Module 1 Readiness'!AD$50</f>
        <v/>
      </c>
      <c r="C2863" s="41" t="s">
        <v>429</v>
      </c>
      <c r="D2863" s="39"/>
      <c r="E2863" s="39"/>
      <c r="F2863" s="39"/>
      <c r="G2863" s="39"/>
      <c r="H2863" s="39"/>
      <c r="I2863" s="39"/>
      <c r="J2863" s="40"/>
    </row>
    <row r="2864" spans="2:10" s="79" customFormat="1">
      <c r="B2864" s="42" t="s">
        <v>43</v>
      </c>
      <c r="C2864" s="39"/>
      <c r="D2864" s="39"/>
      <c r="E2864" s="39"/>
      <c r="F2864" s="39"/>
      <c r="G2864" s="39"/>
      <c r="H2864" s="39"/>
      <c r="I2864" s="39"/>
      <c r="J2864" s="40"/>
    </row>
    <row r="2865" spans="2:10" s="79" customFormat="1" ht="30.75" customHeight="1">
      <c r="B2865" s="435" t="str">
        <f>Sheet2!B547</f>
        <v/>
      </c>
      <c r="C2865" s="394"/>
      <c r="D2865" s="394"/>
      <c r="E2865" s="394"/>
      <c r="F2865" s="394"/>
      <c r="G2865" s="394"/>
      <c r="H2865" s="394"/>
      <c r="I2865" s="394"/>
      <c r="J2865" s="436"/>
    </row>
    <row r="2866" spans="2:10" s="79" customFormat="1">
      <c r="B2866" s="42" t="s">
        <v>44</v>
      </c>
      <c r="C2866" s="39"/>
      <c r="D2866" s="39"/>
      <c r="E2866" s="39"/>
      <c r="F2866" s="39"/>
      <c r="G2866" s="39"/>
      <c r="H2866" s="39"/>
      <c r="I2866" s="39"/>
      <c r="J2866" s="40"/>
    </row>
    <row r="2867" spans="2:10" s="79" customFormat="1" ht="48" customHeight="1">
      <c r="B2867" s="437" t="str">
        <f>Sheet2!D547</f>
        <v/>
      </c>
      <c r="C2867" s="438"/>
      <c r="D2867" s="438"/>
      <c r="E2867" s="438"/>
      <c r="F2867" s="438"/>
      <c r="G2867" s="438"/>
      <c r="H2867" s="438"/>
      <c r="I2867" s="438"/>
      <c r="J2867" s="439"/>
    </row>
    <row r="2868" spans="2:10" s="79" customFormat="1"/>
    <row r="2869" spans="2:10" s="79" customFormat="1">
      <c r="B2869" s="632" t="s">
        <v>236</v>
      </c>
      <c r="C2869" s="633"/>
      <c r="D2869" s="633"/>
      <c r="E2869" s="633"/>
      <c r="F2869" s="633"/>
      <c r="G2869" s="633"/>
      <c r="H2869" s="633"/>
      <c r="I2869" s="633"/>
      <c r="J2869" s="550" t="str">
        <f>'7. Module 1 Summary'!E2682</f>
        <v/>
      </c>
    </row>
    <row r="2870" spans="2:10" s="79" customFormat="1">
      <c r="B2870" s="54"/>
      <c r="C2870" s="35"/>
      <c r="D2870" s="35"/>
      <c r="E2870" s="55"/>
      <c r="F2870" s="39"/>
      <c r="G2870" s="39"/>
      <c r="H2870" s="39"/>
      <c r="I2870" s="39"/>
      <c r="J2870" s="40"/>
    </row>
    <row r="2871" spans="2:10" s="79" customFormat="1" ht="15">
      <c r="B2871" s="550" t="str">
        <f>'6. Module 1 Readiness'!AD$53</f>
        <v/>
      </c>
      <c r="C2871" s="41" t="s">
        <v>430</v>
      </c>
      <c r="D2871" s="39"/>
      <c r="E2871" s="39"/>
      <c r="F2871" s="39"/>
      <c r="G2871" s="39"/>
      <c r="H2871" s="39"/>
      <c r="I2871" s="39"/>
      <c r="J2871" s="40"/>
    </row>
    <row r="2872" spans="2:10" s="79" customFormat="1">
      <c r="B2872" s="42" t="s">
        <v>43</v>
      </c>
      <c r="C2872" s="39"/>
      <c r="D2872" s="39"/>
      <c r="E2872" s="39"/>
      <c r="F2872" s="39"/>
      <c r="G2872" s="39"/>
      <c r="H2872" s="39"/>
      <c r="I2872" s="39"/>
      <c r="J2872" s="40"/>
    </row>
    <row r="2873" spans="2:10" s="79" customFormat="1">
      <c r="B2873" s="435" t="str">
        <f>Sheet2!D550</f>
        <v/>
      </c>
      <c r="C2873" s="394"/>
      <c r="D2873" s="394"/>
      <c r="E2873" s="394"/>
      <c r="F2873" s="394"/>
      <c r="G2873" s="394"/>
      <c r="H2873" s="394"/>
      <c r="I2873" s="394"/>
      <c r="J2873" s="436"/>
    </row>
    <row r="2874" spans="2:10" s="79" customFormat="1">
      <c r="B2874" s="42" t="s">
        <v>44</v>
      </c>
      <c r="C2874" s="39"/>
      <c r="D2874" s="39"/>
      <c r="E2874" s="39"/>
      <c r="F2874" s="39"/>
      <c r="G2874" s="39"/>
      <c r="H2874" s="39"/>
      <c r="I2874" s="39"/>
      <c r="J2874" s="40"/>
    </row>
    <row r="2875" spans="2:10" s="79" customFormat="1">
      <c r="B2875" s="435" t="str">
        <f>Sheet2!D550</f>
        <v/>
      </c>
      <c r="C2875" s="394"/>
      <c r="D2875" s="394"/>
      <c r="E2875" s="394"/>
      <c r="F2875" s="394"/>
      <c r="G2875" s="394"/>
      <c r="H2875" s="394"/>
      <c r="I2875" s="394"/>
      <c r="J2875" s="436"/>
    </row>
    <row r="2876" spans="2:10" s="79" customFormat="1">
      <c r="B2876" s="38"/>
      <c r="C2876" s="39"/>
      <c r="D2876" s="39"/>
      <c r="E2876" s="39"/>
      <c r="F2876" s="39"/>
      <c r="G2876" s="39"/>
      <c r="H2876" s="39"/>
      <c r="I2876" s="39"/>
      <c r="J2876" s="40"/>
    </row>
    <row r="2877" spans="2:10" s="79" customFormat="1" ht="15">
      <c r="B2877" s="550" t="str">
        <f>'6. Module 1 Readiness'!AD$54</f>
        <v/>
      </c>
      <c r="C2877" s="41" t="s">
        <v>431</v>
      </c>
      <c r="D2877" s="39"/>
      <c r="E2877" s="39"/>
      <c r="F2877" s="39"/>
      <c r="G2877" s="39"/>
      <c r="H2877" s="39"/>
      <c r="I2877" s="39"/>
      <c r="J2877" s="40"/>
    </row>
    <row r="2878" spans="2:10" s="79" customFormat="1">
      <c r="B2878" s="42" t="s">
        <v>43</v>
      </c>
      <c r="C2878" s="39"/>
      <c r="D2878" s="39"/>
      <c r="E2878" s="39"/>
      <c r="F2878" s="39"/>
      <c r="G2878" s="39"/>
      <c r="H2878" s="39"/>
      <c r="I2878" s="39"/>
      <c r="J2878" s="40"/>
    </row>
    <row r="2879" spans="2:10" s="79" customFormat="1">
      <c r="B2879" s="435" t="str">
        <f>Sheet2!B551</f>
        <v/>
      </c>
      <c r="C2879" s="394"/>
      <c r="D2879" s="394"/>
      <c r="E2879" s="394"/>
      <c r="F2879" s="394"/>
      <c r="G2879" s="394"/>
      <c r="H2879" s="394"/>
      <c r="I2879" s="394"/>
      <c r="J2879" s="436"/>
    </row>
    <row r="2880" spans="2:10" s="79" customFormat="1">
      <c r="B2880" s="42" t="s">
        <v>44</v>
      </c>
      <c r="C2880" s="39"/>
      <c r="D2880" s="39"/>
      <c r="E2880" s="39"/>
      <c r="F2880" s="39"/>
      <c r="G2880" s="39"/>
      <c r="H2880" s="39"/>
      <c r="I2880" s="39"/>
      <c r="J2880" s="40"/>
    </row>
    <row r="2881" spans="1:14" s="79" customFormat="1">
      <c r="B2881" s="435" t="str">
        <f>Sheet2!D551</f>
        <v/>
      </c>
      <c r="C2881" s="394"/>
      <c r="D2881" s="394"/>
      <c r="E2881" s="394"/>
      <c r="F2881" s="394"/>
      <c r="G2881" s="394"/>
      <c r="H2881" s="394"/>
      <c r="I2881" s="394"/>
      <c r="J2881" s="436"/>
    </row>
    <row r="2882" spans="1:14" s="79" customFormat="1">
      <c r="B2882" s="38"/>
      <c r="C2882" s="39"/>
      <c r="D2882" s="39"/>
      <c r="E2882" s="39"/>
      <c r="F2882" s="39"/>
      <c r="G2882" s="39"/>
      <c r="H2882" s="39"/>
      <c r="I2882" s="39"/>
      <c r="J2882" s="40"/>
    </row>
    <row r="2883" spans="1:14" s="79" customFormat="1" ht="15">
      <c r="B2883" s="550" t="str">
        <f>'6. Module 1 Readiness'!AD$55</f>
        <v/>
      </c>
      <c r="C2883" s="41" t="s">
        <v>432</v>
      </c>
      <c r="D2883" s="39"/>
      <c r="E2883" s="39"/>
      <c r="F2883" s="39"/>
      <c r="G2883" s="39"/>
      <c r="H2883" s="39"/>
      <c r="I2883" s="39"/>
      <c r="J2883" s="40"/>
    </row>
    <row r="2884" spans="1:14" s="79" customFormat="1">
      <c r="B2884" s="42" t="s">
        <v>43</v>
      </c>
      <c r="C2884" s="39"/>
      <c r="D2884" s="39"/>
      <c r="E2884" s="39"/>
      <c r="F2884" s="39"/>
      <c r="G2884" s="39"/>
      <c r="H2884" s="39"/>
      <c r="I2884" s="39"/>
      <c r="J2884" s="40"/>
    </row>
    <row r="2885" spans="1:14" s="79" customFormat="1">
      <c r="B2885" s="435" t="str">
        <f>Sheet2!B552</f>
        <v/>
      </c>
      <c r="C2885" s="394"/>
      <c r="D2885" s="394"/>
      <c r="E2885" s="394"/>
      <c r="F2885" s="394"/>
      <c r="G2885" s="394"/>
      <c r="H2885" s="394"/>
      <c r="I2885" s="394"/>
      <c r="J2885" s="436"/>
    </row>
    <row r="2886" spans="1:14" s="79" customFormat="1">
      <c r="B2886" s="42" t="s">
        <v>44</v>
      </c>
      <c r="C2886" s="39"/>
      <c r="D2886" s="39"/>
      <c r="E2886" s="39"/>
      <c r="F2886" s="39"/>
      <c r="G2886" s="39"/>
      <c r="H2886" s="39"/>
      <c r="I2886" s="39"/>
      <c r="J2886" s="40"/>
    </row>
    <row r="2887" spans="1:14" s="79" customFormat="1" ht="106.5" customHeight="1">
      <c r="B2887" s="437" t="str">
        <f>Sheet2!D552</f>
        <v/>
      </c>
      <c r="C2887" s="438"/>
      <c r="D2887" s="438"/>
      <c r="E2887" s="438"/>
      <c r="F2887" s="438"/>
      <c r="G2887" s="438"/>
      <c r="H2887" s="438"/>
      <c r="I2887" s="438"/>
      <c r="J2887" s="439"/>
    </row>
    <row r="2888" spans="1:14">
      <c r="A2888" s="79"/>
      <c r="B2888" s="79"/>
      <c r="C2888" s="79"/>
      <c r="D2888" s="79"/>
      <c r="E2888" s="79"/>
      <c r="F2888" s="79"/>
      <c r="G2888" s="79"/>
      <c r="H2888" s="79"/>
      <c r="I2888" s="79"/>
      <c r="J2888" s="79"/>
      <c r="K2888" s="79"/>
      <c r="L2888" s="79"/>
      <c r="M2888" s="79"/>
      <c r="N2888" s="79"/>
    </row>
    <row r="2889" spans="1:14">
      <c r="A2889" s="79"/>
      <c r="B2889" s="79"/>
      <c r="C2889" s="79"/>
      <c r="D2889" s="79"/>
      <c r="E2889" s="79"/>
      <c r="F2889" s="79"/>
      <c r="G2889" s="79"/>
      <c r="H2889" s="79"/>
      <c r="I2889" s="79"/>
      <c r="J2889" s="79"/>
      <c r="K2889" s="79"/>
      <c r="L2889" s="79"/>
      <c r="M2889" s="79"/>
      <c r="N2889" s="79"/>
    </row>
    <row r="2890" spans="1:14">
      <c r="A2890" s="79"/>
      <c r="B2890" s="79"/>
      <c r="C2890" s="79"/>
      <c r="D2890" s="79"/>
      <c r="E2890" s="79"/>
      <c r="F2890" s="79"/>
      <c r="G2890" s="79"/>
      <c r="H2890" s="79"/>
      <c r="I2890" s="79"/>
      <c r="J2890" s="79"/>
      <c r="K2890" s="79"/>
      <c r="L2890" s="79"/>
      <c r="M2890" s="79"/>
      <c r="N2890" s="79"/>
    </row>
    <row r="2891" spans="1:14" ht="15.75">
      <c r="A2891" s="79"/>
      <c r="B2891" s="629">
        <f>'4. Module 1 Services'!B19</f>
        <v>0</v>
      </c>
      <c r="C2891" s="630"/>
      <c r="D2891" s="630"/>
      <c r="E2891" s="630"/>
      <c r="F2891" s="630"/>
      <c r="G2891" s="630"/>
      <c r="H2891" s="630"/>
      <c r="I2891" s="630"/>
      <c r="J2891" s="631"/>
      <c r="K2891" s="79"/>
      <c r="L2891" s="79"/>
      <c r="M2891" s="79"/>
      <c r="N2891" s="79"/>
    </row>
    <row r="2892" spans="1:14">
      <c r="A2892" s="79"/>
      <c r="B2892" s="79"/>
      <c r="C2892" s="79"/>
      <c r="D2892" s="79"/>
      <c r="E2892" s="79"/>
      <c r="F2892" s="79"/>
      <c r="G2892" s="79"/>
      <c r="H2892" s="79"/>
      <c r="I2892" s="79"/>
      <c r="J2892" s="79"/>
      <c r="K2892" s="79"/>
      <c r="L2892" s="79"/>
      <c r="M2892" s="79"/>
      <c r="N2892" s="79"/>
    </row>
    <row r="2893" spans="1:14" ht="18">
      <c r="A2893" s="79"/>
      <c r="B2893" s="31" t="s">
        <v>169</v>
      </c>
      <c r="C2893" s="79"/>
      <c r="D2893" s="79"/>
      <c r="E2893" s="79"/>
      <c r="F2893" s="79"/>
      <c r="G2893" s="79"/>
      <c r="H2893" s="79"/>
      <c r="I2893" s="79"/>
      <c r="J2893" s="79"/>
      <c r="K2893" s="79"/>
      <c r="L2893" s="79"/>
      <c r="M2893" s="79"/>
      <c r="N2893" s="79"/>
    </row>
    <row r="2894" spans="1:14">
      <c r="A2894" s="79"/>
      <c r="B2894" s="79"/>
      <c r="C2894" s="79"/>
      <c r="D2894" s="79"/>
      <c r="E2894" s="79"/>
      <c r="F2894" s="79"/>
      <c r="G2894" s="79"/>
      <c r="H2894" s="79"/>
      <c r="I2894" s="79"/>
      <c r="J2894" s="79"/>
      <c r="K2894" s="79"/>
      <c r="L2894" s="79"/>
      <c r="M2894" s="79"/>
      <c r="N2894" s="79"/>
    </row>
    <row r="2895" spans="1:14" ht="13.5" thickBot="1">
      <c r="A2895" s="79"/>
      <c r="B2895" s="444" t="s">
        <v>407</v>
      </c>
      <c r="C2895" s="444"/>
      <c r="D2895" s="444"/>
      <c r="E2895" s="444"/>
      <c r="F2895" s="79"/>
      <c r="G2895" s="79"/>
      <c r="H2895" s="79"/>
      <c r="I2895" s="79"/>
      <c r="J2895" s="79"/>
      <c r="K2895" s="79"/>
      <c r="L2895" s="79"/>
      <c r="M2895" s="79"/>
      <c r="N2895" s="79"/>
    </row>
    <row r="2896" spans="1:14">
      <c r="A2896" s="79"/>
      <c r="B2896" s="79"/>
      <c r="C2896" s="79"/>
      <c r="D2896" s="79"/>
      <c r="E2896" s="79"/>
      <c r="F2896" s="79"/>
      <c r="G2896" s="445" t="e">
        <f>IF(E2905="Low",'4. HIDE Calc Module 2_1'!$C$48,IF(E2905="Medium",'4. HIDE Calc Module 2_1'!$C$49,IF(E2905="High",'4. HIDE Calc Module 2_1'!$C$50,"")))</f>
        <v>#DIV/0!</v>
      </c>
      <c r="H2896" s="446"/>
      <c r="I2896" s="447"/>
      <c r="J2896" s="79"/>
      <c r="K2896" s="79"/>
      <c r="L2896" s="79"/>
      <c r="M2896" s="79"/>
      <c r="N2896" s="79"/>
    </row>
    <row r="2897" spans="1:14">
      <c r="A2897" s="79"/>
      <c r="B2897" s="27" t="s">
        <v>220</v>
      </c>
      <c r="C2897" s="27"/>
      <c r="D2897" s="27"/>
      <c r="E2897" s="635" t="str">
        <f>IF('5. Hide Calc OA'!C$117="","",IF(AND('5. Hide Calc OA'!C$117&gt;='7. Hide Graph Calc'!$N$24,'5. Hide Calc OA'!C$117&lt;='7. Hide Graph Calc'!$O$24),"Low",IF(AND('5. Hide Calc OA'!C$117&gt;'7. Hide Graph Calc'!$N$25,'5. Hide Calc OA'!C$117&lt;='7. Hide Graph Calc'!$O$25),"Medium",IF(AND('5. Hide Calc OA'!C$117&gt;'7. Hide Graph Calc'!$N$26,'5. Hide Calc OA'!C$117&lt;='7. Hide Graph Calc'!$O$26),"High"))))</f>
        <v/>
      </c>
      <c r="F2897" s="79"/>
      <c r="G2897" s="448"/>
      <c r="H2897" s="441"/>
      <c r="I2897" s="449"/>
      <c r="J2897" s="79"/>
      <c r="K2897" s="79"/>
      <c r="L2897" s="79"/>
      <c r="M2897" s="79"/>
      <c r="N2897" s="79"/>
    </row>
    <row r="2898" spans="1:14">
      <c r="A2898" s="79"/>
      <c r="B2898" s="27"/>
      <c r="C2898" s="27"/>
      <c r="D2898" s="27"/>
      <c r="E2898" s="32"/>
      <c r="F2898" s="79"/>
      <c r="G2898" s="448"/>
      <c r="H2898" s="441"/>
      <c r="I2898" s="449"/>
      <c r="J2898" s="79"/>
      <c r="K2898" s="79"/>
      <c r="L2898" s="79"/>
      <c r="M2898" s="79"/>
      <c r="N2898" s="79"/>
    </row>
    <row r="2899" spans="1:14">
      <c r="A2899" s="79"/>
      <c r="B2899" s="27" t="s">
        <v>212</v>
      </c>
      <c r="C2899" s="27"/>
      <c r="D2899" s="27"/>
      <c r="E2899" s="635" t="str">
        <f>IF('5. Hide Calc OA'!D$117="","",IF(AND('5. Hide Calc OA'!D$117&gt;='7. Hide Graph Calc'!$N$24,'5. Hide Calc OA'!D$117&lt;='7. Hide Graph Calc'!$O$24),"Low",IF(AND('5. Hide Calc OA'!D$117&gt;'7. Hide Graph Calc'!$N$25,'5. Hide Calc OA'!D$117&lt;='7. Hide Graph Calc'!$O$25),"Medium",IF(AND('5. Hide Calc OA'!D$117&gt;'7. Hide Graph Calc'!$N$26,'5. Hide Calc OA'!D$117&lt;='7. Hide Graph Calc'!$O$26),"High"))))</f>
        <v/>
      </c>
      <c r="F2899" s="79"/>
      <c r="G2899" s="448"/>
      <c r="H2899" s="441"/>
      <c r="I2899" s="449"/>
      <c r="J2899" s="79"/>
      <c r="K2899" s="79"/>
      <c r="L2899" s="79"/>
      <c r="M2899" s="79"/>
      <c r="N2899" s="79"/>
    </row>
    <row r="2900" spans="1:14">
      <c r="A2900" s="79"/>
      <c r="B2900" s="27"/>
      <c r="C2900" s="27"/>
      <c r="D2900" s="27"/>
      <c r="E2900" s="32"/>
      <c r="F2900" s="79"/>
      <c r="G2900" s="448"/>
      <c r="H2900" s="441"/>
      <c r="I2900" s="449"/>
      <c r="J2900" s="79"/>
      <c r="K2900" s="79"/>
      <c r="L2900" s="79"/>
      <c r="M2900" s="79"/>
      <c r="N2900" s="79"/>
    </row>
    <row r="2901" spans="1:14">
      <c r="A2901" s="79"/>
      <c r="B2901" s="27" t="s">
        <v>227</v>
      </c>
      <c r="C2901" s="27"/>
      <c r="D2901" s="27"/>
      <c r="E2901" s="635" t="str">
        <f>IF('5. Hide Calc OA'!E$117="","",IF(AND('5. Hide Calc OA'!E$117&gt;='7. Hide Graph Calc'!$N$24,'5. Hide Calc OA'!E$117&lt;='7. Hide Graph Calc'!$O$24),"Low",IF(AND('5. Hide Calc OA'!E$117&gt;'7. Hide Graph Calc'!$N$25,'5. Hide Calc OA'!E$117&lt;='7. Hide Graph Calc'!$O$25),"Medium",IF(AND('5. Hide Calc OA'!E$117&gt;'7. Hide Graph Calc'!$N$26,'5. Hide Calc OA'!E$117&lt;='7. Hide Graph Calc'!$O$26),"High"))))</f>
        <v/>
      </c>
      <c r="F2901" s="79"/>
      <c r="G2901" s="448"/>
      <c r="H2901" s="441"/>
      <c r="I2901" s="449"/>
      <c r="J2901" s="79"/>
      <c r="K2901" s="79"/>
      <c r="L2901" s="79"/>
      <c r="M2901" s="79"/>
      <c r="N2901" s="79"/>
    </row>
    <row r="2902" spans="1:14">
      <c r="A2902" s="79"/>
      <c r="B2902" s="27"/>
      <c r="C2902" s="27"/>
      <c r="D2902" s="27"/>
      <c r="E2902" s="32"/>
      <c r="F2902" s="79"/>
      <c r="G2902" s="448"/>
      <c r="H2902" s="441"/>
      <c r="I2902" s="449"/>
      <c r="J2902" s="79"/>
      <c r="K2902" s="79"/>
      <c r="L2902" s="79"/>
      <c r="M2902" s="79"/>
      <c r="N2902" s="79"/>
    </row>
    <row r="2903" spans="1:14">
      <c r="A2903" s="79"/>
      <c r="B2903" s="27" t="s">
        <v>199</v>
      </c>
      <c r="C2903" s="27"/>
      <c r="D2903" s="27"/>
      <c r="E2903" s="635" t="str">
        <f>IF('5. Hide Calc OA'!F$117="","",IF(AND('5. Hide Calc OA'!F$117&gt;='7. Hide Graph Calc'!$N$24,'5. Hide Calc OA'!F$117&lt;='7. Hide Graph Calc'!$O$24),"Low",IF(AND('5. Hide Calc OA'!F$117&gt;'7. Hide Graph Calc'!$N$25,'5. Hide Calc OA'!F$117&lt;='7. Hide Graph Calc'!$O$25),"Medium",IF(AND('5. Hide Calc OA'!F$117&gt;'7. Hide Graph Calc'!$N$26,'5. Hide Calc OA'!F$117&lt;='7. Hide Graph Calc'!$O$26),"High"))))</f>
        <v/>
      </c>
      <c r="F2903" s="79"/>
      <c r="G2903" s="448"/>
      <c r="H2903" s="441"/>
      <c r="I2903" s="449"/>
      <c r="J2903" s="79"/>
      <c r="K2903" s="79"/>
      <c r="L2903" s="79"/>
      <c r="M2903" s="79"/>
      <c r="N2903" s="79"/>
    </row>
    <row r="2904" spans="1:14">
      <c r="A2904" s="79"/>
      <c r="B2904" s="27"/>
      <c r="C2904" s="27"/>
      <c r="D2904" s="27"/>
      <c r="E2904" s="32"/>
      <c r="F2904" s="79"/>
      <c r="G2904" s="448"/>
      <c r="H2904" s="441"/>
      <c r="I2904" s="449"/>
      <c r="J2904" s="79"/>
      <c r="K2904" s="79"/>
      <c r="L2904" s="79"/>
      <c r="M2904" s="79"/>
      <c r="N2904" s="79"/>
    </row>
    <row r="2905" spans="1:14">
      <c r="A2905" s="79"/>
      <c r="B2905" s="37" t="s">
        <v>173</v>
      </c>
      <c r="C2905" s="27"/>
      <c r="D2905" s="27"/>
      <c r="E2905" s="554" t="e">
        <f>IF('5. Hide Calc OA'!I$117="","",IF(AND('5. Hide Calc OA'!I$117&gt;='7. Hide Graph Calc'!$N$24,'5. Hide Calc OA'!I$117&lt;='7. Hide Graph Calc'!$O$24),"Low",IF(AND('5. Hide Calc OA'!I$117&gt;'7. Hide Graph Calc'!$N$25,'5. Hide Calc OA'!I$117&lt;='7. Hide Graph Calc'!$O$25),"Medium",IF(AND('5. Hide Calc OA'!I$117&gt;'7. Hide Graph Calc'!$N$26,'5. Hide Calc OA'!I$117&lt;='7. Hide Graph Calc'!$O$26),"High",""))))</f>
        <v>#DIV/0!</v>
      </c>
      <c r="F2905" s="19" t="s">
        <v>408</v>
      </c>
      <c r="G2905" s="450"/>
      <c r="H2905" s="451"/>
      <c r="I2905" s="452"/>
      <c r="J2905" s="79"/>
      <c r="K2905" s="79"/>
      <c r="L2905" s="79"/>
      <c r="M2905" s="79"/>
      <c r="N2905" s="79"/>
    </row>
    <row r="2906" spans="1:14">
      <c r="A2906" s="79"/>
      <c r="B2906" s="27"/>
      <c r="C2906" s="27"/>
      <c r="D2906" s="27"/>
      <c r="E2906" s="27"/>
      <c r="F2906" s="79"/>
      <c r="G2906" s="79"/>
      <c r="H2906" s="79"/>
      <c r="I2906" s="79"/>
      <c r="J2906" s="79"/>
      <c r="K2906" s="79"/>
      <c r="L2906" s="79"/>
      <c r="M2906" s="79"/>
      <c r="N2906" s="79"/>
    </row>
    <row r="2907" spans="1:14" ht="13.5" thickBot="1">
      <c r="A2907" s="79"/>
      <c r="B2907" s="453" t="s">
        <v>409</v>
      </c>
      <c r="C2907" s="453"/>
      <c r="D2907" s="453"/>
      <c r="E2907" s="453"/>
      <c r="F2907" s="79"/>
      <c r="G2907" s="79"/>
      <c r="H2907" s="79"/>
      <c r="I2907" s="79"/>
      <c r="J2907" s="79"/>
      <c r="K2907" s="79"/>
      <c r="L2907" s="79"/>
      <c r="M2907" s="79"/>
      <c r="N2907" s="79"/>
    </row>
    <row r="2908" spans="1:14">
      <c r="A2908" s="79"/>
      <c r="B2908" s="27"/>
      <c r="C2908" s="27"/>
      <c r="D2908" s="27"/>
      <c r="E2908" s="27"/>
      <c r="F2908" s="79"/>
      <c r="G2908" s="79"/>
      <c r="H2908" s="79"/>
      <c r="I2908" s="79"/>
      <c r="J2908" s="79"/>
      <c r="K2908" s="79"/>
      <c r="L2908" s="79"/>
      <c r="M2908" s="79"/>
      <c r="N2908" s="79"/>
    </row>
    <row r="2909" spans="1:14">
      <c r="A2909" s="79"/>
      <c r="B2909" s="37" t="s">
        <v>246</v>
      </c>
      <c r="C2909" s="37"/>
      <c r="D2909" s="37"/>
      <c r="E2909" s="636" t="str">
        <f>'6. Module 1 Readiness'!AF$23</f>
        <v/>
      </c>
      <c r="F2909" s="79"/>
      <c r="G2909" s="79"/>
      <c r="H2909" s="79"/>
      <c r="I2909" s="79"/>
      <c r="J2909" s="79"/>
      <c r="K2909" s="79"/>
      <c r="L2909" s="79"/>
      <c r="M2909" s="79"/>
      <c r="N2909" s="115"/>
    </row>
    <row r="2910" spans="1:14">
      <c r="A2910" s="79"/>
      <c r="B2910" s="52"/>
      <c r="C2910" s="52"/>
      <c r="D2910" s="52"/>
      <c r="E2910" s="53"/>
      <c r="F2910" s="79"/>
      <c r="G2910" s="79"/>
      <c r="H2910" s="79"/>
      <c r="I2910" s="79"/>
      <c r="J2910" s="79"/>
      <c r="K2910" s="79"/>
      <c r="L2910" s="79"/>
      <c r="M2910" s="79"/>
      <c r="N2910" s="79"/>
    </row>
    <row r="2911" spans="1:14">
      <c r="A2911" s="79"/>
      <c r="B2911" s="27"/>
      <c r="C2911" s="39"/>
      <c r="D2911" s="39"/>
      <c r="E2911" s="33"/>
      <c r="F2911" s="79"/>
      <c r="G2911" s="445" t="str">
        <f>IF(E2922="Red",'4. HIDE Calc Module 2_1'!$C$54,IF(E2922="Yellow",'4. HIDE Calc Module 2_1'!$C$55,IF(E2922="Green",'4. HIDE Calc Module 2_1'!$C$56,"")))</f>
        <v/>
      </c>
      <c r="H2911" s="446"/>
      <c r="I2911" s="447"/>
      <c r="J2911" s="79"/>
      <c r="K2911" s="79"/>
      <c r="L2911" s="79"/>
      <c r="M2911" s="79"/>
      <c r="N2911" s="79"/>
    </row>
    <row r="2912" spans="1:14">
      <c r="A2912" s="79"/>
      <c r="B2912" s="35" t="s">
        <v>233</v>
      </c>
      <c r="C2912" s="35"/>
      <c r="D2912" s="35"/>
      <c r="E2912" s="550" t="str">
        <f>IFERROR(IF('4. Hide Calc RA'!C$117="","",IF(AND('4. Hide Calc RA'!C$117&gt;='7. Hide Graph Calc'!$J$24,'4. Hide Calc RA'!C$117&lt;='7. Hide Graph Calc'!$K$24),"Red",IF(AND('4. Hide Calc RA'!C$117&gt;'7. Hide Graph Calc'!$J$25,'4. Hide Calc RA'!C$117&lt;='7. Hide Graph Calc'!$K$25),"Yellow",IF(AND('4. Hide Calc RA'!C$117&gt;'7. Hide Graph Calc'!$J$26,'4. Hide Calc RA'!C$117&lt;='7. Hide Graph Calc'!$K$26),"Green")))), "")</f>
        <v/>
      </c>
      <c r="F2912" s="79"/>
      <c r="G2912" s="448"/>
      <c r="H2912" s="441"/>
      <c r="I2912" s="449"/>
      <c r="J2912" s="79"/>
      <c r="K2912" s="79"/>
      <c r="L2912" s="79"/>
      <c r="M2912" s="79"/>
      <c r="N2912" s="79"/>
    </row>
    <row r="2913" spans="1:14">
      <c r="A2913" s="79"/>
      <c r="B2913" s="27"/>
      <c r="C2913" s="27"/>
      <c r="D2913" s="27"/>
      <c r="E2913" s="33"/>
      <c r="F2913" s="79"/>
      <c r="G2913" s="448"/>
      <c r="H2913" s="441"/>
      <c r="I2913" s="449"/>
      <c r="J2913" s="79"/>
      <c r="K2913" s="79"/>
      <c r="L2913" s="79"/>
      <c r="M2913" s="79"/>
      <c r="N2913" s="79"/>
    </row>
    <row r="2914" spans="1:14">
      <c r="A2914" s="79"/>
      <c r="B2914" s="35" t="s">
        <v>234</v>
      </c>
      <c r="C2914" s="35"/>
      <c r="D2914" s="35"/>
      <c r="E2914" s="550" t="str">
        <f>IFERROR(IF('4. Hide Calc RA'!D$117="","",IF(AND('4. Hide Calc RA'!D$117&gt;='7. Hide Graph Calc'!$J$24,'4. Hide Calc RA'!D$117&lt;='7. Hide Graph Calc'!$K$24),"Red",IF(AND('4. Hide Calc RA'!D$117&gt;'7. Hide Graph Calc'!$J$25,'4. Hide Calc RA'!D$117&lt;='7. Hide Graph Calc'!$K$25),"Yellow",IF(AND('4. Hide Calc RA'!D$117&gt;'7. Hide Graph Calc'!$J$26,'4. Hide Calc RA'!D$117&lt;='7. Hide Graph Calc'!$K$26),"Green")))), "")</f>
        <v/>
      </c>
      <c r="F2914" s="79"/>
      <c r="G2914" s="448"/>
      <c r="H2914" s="441"/>
      <c r="I2914" s="449"/>
      <c r="J2914" s="79"/>
      <c r="K2914" s="79"/>
      <c r="L2914" s="79"/>
      <c r="M2914" s="79"/>
      <c r="N2914" s="79"/>
    </row>
    <row r="2915" spans="1:14">
      <c r="A2915" s="79"/>
      <c r="B2915" s="27"/>
      <c r="C2915" s="27"/>
      <c r="D2915" s="27"/>
      <c r="E2915" s="33"/>
      <c r="F2915" s="79"/>
      <c r="G2915" s="448"/>
      <c r="H2915" s="441"/>
      <c r="I2915" s="449"/>
      <c r="J2915" s="79"/>
      <c r="K2915" s="79"/>
      <c r="L2915" s="79"/>
      <c r="M2915" s="79"/>
      <c r="N2915" s="79"/>
    </row>
    <row r="2916" spans="1:14">
      <c r="A2916" s="79"/>
      <c r="B2916" s="35" t="s">
        <v>27</v>
      </c>
      <c r="C2916" s="27"/>
      <c r="D2916" s="27"/>
      <c r="E2916" s="635" t="str">
        <f>IFERROR(IF('4. Hide Calc RA'!E$117="","",IF(AND('4. Hide Calc RA'!E$117&gt;='7. Hide Graph Calc'!$J$24,'4. Hide Calc RA'!E$117&lt;='7. Hide Graph Calc'!$K$24),"Red",IF(AND('4. Hide Calc RA'!E$117&gt;'7. Hide Graph Calc'!$J$25,'4. Hide Calc RA'!E$117&lt;='7. Hide Graph Calc'!$K$25),"Yellow",IF(AND('4. Hide Calc RA'!E$117&gt;'7. Hide Graph Calc'!$J$26,'4. Hide Calc RA'!E$117&lt;='7. Hide Graph Calc'!$K$26),"Green")))), "")</f>
        <v/>
      </c>
      <c r="F2916" s="79"/>
      <c r="G2916" s="448"/>
      <c r="H2916" s="441"/>
      <c r="I2916" s="449"/>
      <c r="J2916" s="79"/>
      <c r="K2916" s="79"/>
      <c r="L2916" s="79"/>
      <c r="M2916" s="79"/>
      <c r="N2916" s="79"/>
    </row>
    <row r="2917" spans="1:14">
      <c r="A2917" s="79"/>
      <c r="B2917" s="27"/>
      <c r="C2917" s="27"/>
      <c r="D2917" s="27"/>
      <c r="E2917" s="33"/>
      <c r="F2917" s="79"/>
      <c r="G2917" s="448"/>
      <c r="H2917" s="441"/>
      <c r="I2917" s="449"/>
      <c r="J2917" s="79"/>
      <c r="K2917" s="79"/>
      <c r="L2917" s="79"/>
      <c r="M2917" s="79"/>
      <c r="N2917" s="79"/>
    </row>
    <row r="2918" spans="1:14">
      <c r="A2918" s="79"/>
      <c r="B2918" s="35" t="s">
        <v>235</v>
      </c>
      <c r="C2918" s="35"/>
      <c r="D2918" s="35"/>
      <c r="E2918" s="550" t="str">
        <f>IFERROR(IF('4. Hide Calc RA'!F$117="","",IF(AND('4. Hide Calc RA'!F$117&gt;='7. Hide Graph Calc'!$J$24,'4. Hide Calc RA'!F$117&lt;='7. Hide Graph Calc'!$K$24),"Red",IF(AND('4. Hide Calc RA'!F$117&gt;'7. Hide Graph Calc'!$J$25,'4. Hide Calc RA'!F$117&lt;='7. Hide Graph Calc'!$K$25),"Yellow",IF(AND('4. Hide Calc RA'!F$117&gt;'7. Hide Graph Calc'!$J$26,'4. Hide Calc RA'!F$117&lt;='7. Hide Graph Calc'!$K$26),"Green")))), "")</f>
        <v/>
      </c>
      <c r="F2918" s="79"/>
      <c r="G2918" s="448"/>
      <c r="H2918" s="441"/>
      <c r="I2918" s="449"/>
      <c r="J2918" s="79"/>
      <c r="K2918" s="79"/>
      <c r="L2918" s="79"/>
      <c r="M2918" s="79"/>
      <c r="N2918" s="79"/>
    </row>
    <row r="2919" spans="1:14">
      <c r="A2919" s="79"/>
      <c r="B2919" s="27"/>
      <c r="C2919" s="27"/>
      <c r="D2919" s="27"/>
      <c r="E2919" s="32"/>
      <c r="F2919" s="79"/>
      <c r="G2919" s="448"/>
      <c r="H2919" s="441"/>
      <c r="I2919" s="449"/>
      <c r="J2919" s="79"/>
      <c r="K2919" s="79"/>
      <c r="L2919" s="79"/>
      <c r="M2919" s="79"/>
      <c r="N2919" s="79"/>
    </row>
    <row r="2920" spans="1:14">
      <c r="A2920" s="79"/>
      <c r="B2920" s="35" t="s">
        <v>236</v>
      </c>
      <c r="C2920" s="35"/>
      <c r="D2920" s="35"/>
      <c r="E2920" s="550" t="str">
        <f>IFERROR(IF('4. Hide Calc RA'!G$117="","",IF(AND('4. Hide Calc RA'!G$117&gt;='7. Hide Graph Calc'!$J$38,'4. Hide Calc RA'!G$117&lt;='7. Hide Graph Calc'!$K$38),"Red",IF(AND('4. Hide Calc RA'!G$117&gt;'7. Hide Graph Calc'!$J$39,'4. Hide Calc RA'!G$117&lt;='7. Hide Graph Calc'!$K$39),"Yellow",IF(AND('4. Hide Calc RA'!G$117&gt;'7. Hide Graph Calc'!$J$40,'4. Hide Calc RA'!G$117&lt;='7. Hide Graph Calc'!$K$40),"Green")))), "")</f>
        <v/>
      </c>
      <c r="F2920" s="79"/>
      <c r="G2920" s="448"/>
      <c r="H2920" s="441"/>
      <c r="I2920" s="449"/>
      <c r="J2920" s="79"/>
      <c r="K2920" s="79"/>
      <c r="L2920" s="79"/>
      <c r="M2920" s="79"/>
      <c r="N2920" s="79"/>
    </row>
    <row r="2921" spans="1:14">
      <c r="A2921" s="79"/>
      <c r="B2921" s="27"/>
      <c r="C2921" s="27"/>
      <c r="D2921" s="27"/>
      <c r="E2921" s="32"/>
      <c r="F2921" s="79"/>
      <c r="G2921" s="448"/>
      <c r="H2921" s="441"/>
      <c r="I2921" s="449"/>
      <c r="J2921" s="79"/>
      <c r="K2921" s="79"/>
      <c r="L2921" s="79"/>
      <c r="M2921" s="79"/>
      <c r="N2921" s="79"/>
    </row>
    <row r="2922" spans="1:14">
      <c r="A2922" s="79"/>
      <c r="B2922" s="37" t="s">
        <v>173</v>
      </c>
      <c r="C2922" s="37"/>
      <c r="D2922" s="37"/>
      <c r="E2922" s="554" t="str">
        <f>IFERROR(IF('4. Hide Calc RA'!J$117="","",IF(AND('4. Hide Calc RA'!J$117&gt;='7. Hide Graph Calc'!$J$24,'4. Hide Calc RA'!J$117&lt;='7. Hide Graph Calc'!$K$24),"Red",IF(AND('4. Hide Calc RA'!J$117&gt;'7. Hide Graph Calc'!$J$25,'4. Hide Calc RA'!J$117&lt;='7. Hide Graph Calc'!$K$25),"Yellow",IF(AND('4. Hide Calc RA'!J$117&gt;'7. Hide Graph Calc'!$J$26,'4. Hide Calc RA'!J$117&lt;='7. Hide Graph Calc'!$K$26),"Green")))), "")</f>
        <v/>
      </c>
      <c r="F2922" s="19" t="s">
        <v>408</v>
      </c>
      <c r="G2922" s="450"/>
      <c r="H2922" s="451"/>
      <c r="I2922" s="452"/>
      <c r="J2922" s="79"/>
      <c r="K2922" s="79"/>
      <c r="L2922" s="79"/>
      <c r="M2922" s="79"/>
      <c r="N2922" s="79"/>
    </row>
    <row r="2923" spans="1:14">
      <c r="A2923" s="79"/>
      <c r="B2923" s="79"/>
      <c r="C2923" s="79"/>
      <c r="D2923" s="79"/>
      <c r="E2923" s="79"/>
      <c r="F2923" s="79"/>
      <c r="G2923" s="79"/>
      <c r="H2923" s="79"/>
      <c r="I2923" s="79"/>
      <c r="J2923" s="79"/>
      <c r="K2923" s="79"/>
      <c r="L2923" s="79"/>
      <c r="M2923" s="79"/>
      <c r="N2923" s="79"/>
    </row>
    <row r="2924" spans="1:14">
      <c r="A2924" s="79"/>
      <c r="B2924" s="79"/>
      <c r="C2924" s="79"/>
      <c r="D2924" s="79"/>
      <c r="E2924" s="79"/>
      <c r="F2924" s="79"/>
      <c r="G2924" s="79"/>
      <c r="H2924" s="79"/>
      <c r="I2924" s="79"/>
      <c r="J2924" s="79"/>
      <c r="K2924" s="79"/>
      <c r="L2924" s="79"/>
      <c r="M2924" s="79"/>
      <c r="N2924" s="79"/>
    </row>
    <row r="2925" spans="1:14" ht="18">
      <c r="A2925" s="79"/>
      <c r="B2925" s="31" t="s">
        <v>410</v>
      </c>
      <c r="C2925" s="79"/>
      <c r="D2925" s="79"/>
      <c r="E2925" s="79"/>
      <c r="F2925" s="79"/>
      <c r="G2925" s="79"/>
      <c r="H2925" s="79"/>
      <c r="I2925" s="79"/>
      <c r="J2925" s="79"/>
      <c r="K2925" s="79"/>
      <c r="L2925" s="79"/>
      <c r="M2925" s="79"/>
      <c r="N2925" s="79"/>
    </row>
    <row r="2926" spans="1:14">
      <c r="A2926" s="79"/>
      <c r="B2926" s="79"/>
      <c r="C2926" s="79"/>
      <c r="D2926" s="79"/>
      <c r="E2926" s="79"/>
      <c r="F2926" s="79"/>
      <c r="G2926" s="79"/>
      <c r="H2926" s="79"/>
      <c r="I2926" s="79"/>
      <c r="J2926" s="79"/>
      <c r="K2926" s="79"/>
      <c r="L2926" s="79"/>
      <c r="M2926" s="79"/>
      <c r="N2926" s="79"/>
    </row>
    <row r="2927" spans="1:14">
      <c r="A2927" s="79"/>
      <c r="B2927" s="381" t="s">
        <v>435</v>
      </c>
      <c r="C2927" s="381"/>
      <c r="D2927" s="381"/>
      <c r="E2927" s="381"/>
      <c r="F2927" s="381"/>
      <c r="G2927" s="381"/>
      <c r="H2927" s="381"/>
      <c r="I2927" s="381"/>
      <c r="J2927" s="381"/>
      <c r="K2927" s="79"/>
      <c r="L2927" s="79"/>
      <c r="M2927" s="79"/>
      <c r="N2927" s="79"/>
    </row>
    <row r="2928" spans="1:14">
      <c r="A2928" s="79"/>
      <c r="B2928" s="79"/>
      <c r="C2928" s="79"/>
      <c r="D2928" s="79"/>
      <c r="E2928" s="79"/>
      <c r="F2928" s="79"/>
      <c r="G2928" s="79"/>
      <c r="H2928" s="79"/>
      <c r="I2928" s="79"/>
      <c r="J2928" s="79"/>
      <c r="K2928" s="79"/>
      <c r="L2928" s="79"/>
      <c r="M2928" s="79"/>
      <c r="N2928" s="79"/>
    </row>
    <row r="2929" spans="1:14">
      <c r="A2929" s="79"/>
      <c r="B2929" s="79"/>
      <c r="C2929" s="79"/>
      <c r="D2929" s="79"/>
      <c r="E2929" s="79"/>
      <c r="F2929" s="79"/>
      <c r="G2929" s="79"/>
      <c r="H2929" s="79"/>
      <c r="I2929" s="79"/>
      <c r="J2929" s="79"/>
      <c r="K2929" s="79"/>
      <c r="L2929" s="79"/>
      <c r="M2929" s="79"/>
      <c r="N2929" s="79"/>
    </row>
    <row r="2930" spans="1:14">
      <c r="A2930" s="79"/>
      <c r="B2930" s="79"/>
      <c r="C2930" s="79"/>
      <c r="D2930" s="79"/>
      <c r="E2930" s="79"/>
      <c r="F2930" s="79"/>
      <c r="G2930" s="79"/>
      <c r="H2930" s="79"/>
      <c r="I2930" s="79"/>
      <c r="J2930" s="79"/>
      <c r="K2930" s="79"/>
      <c r="L2930" s="79"/>
      <c r="M2930" s="79"/>
      <c r="N2930" s="79"/>
    </row>
    <row r="2931" spans="1:14">
      <c r="A2931" s="79"/>
      <c r="B2931" s="79"/>
      <c r="C2931" s="79"/>
      <c r="D2931" s="79"/>
      <c r="E2931" s="79"/>
      <c r="F2931" s="79"/>
      <c r="G2931" s="79"/>
      <c r="H2931" s="79"/>
      <c r="I2931" s="79"/>
      <c r="J2931" s="79"/>
      <c r="K2931" s="79"/>
      <c r="L2931" s="79"/>
      <c r="M2931" s="79"/>
      <c r="N2931" s="79"/>
    </row>
    <row r="2932" spans="1:14">
      <c r="A2932" s="79"/>
      <c r="B2932" s="79"/>
      <c r="C2932" s="79"/>
      <c r="D2932" s="79"/>
      <c r="E2932" s="79"/>
      <c r="F2932" s="79"/>
      <c r="G2932" s="79"/>
      <c r="H2932" s="79"/>
      <c r="I2932" s="79"/>
      <c r="J2932" s="79"/>
      <c r="K2932" s="79"/>
      <c r="L2932" s="79"/>
      <c r="M2932" s="79"/>
      <c r="N2932" s="79"/>
    </row>
    <row r="2933" spans="1:14">
      <c r="A2933" s="79"/>
      <c r="B2933" s="79"/>
      <c r="C2933" s="79"/>
      <c r="D2933" s="79"/>
      <c r="E2933" s="79"/>
      <c r="F2933" s="79"/>
      <c r="G2933" s="79"/>
      <c r="H2933" s="79"/>
      <c r="I2933" s="79"/>
      <c r="J2933" s="79"/>
      <c r="K2933" s="79"/>
      <c r="L2933" s="79"/>
      <c r="M2933" s="79"/>
      <c r="N2933" s="79"/>
    </row>
    <row r="2934" spans="1:14">
      <c r="A2934" s="79"/>
      <c r="B2934" s="79"/>
      <c r="C2934" s="79"/>
      <c r="D2934" s="79"/>
      <c r="E2934" s="79"/>
      <c r="F2934" s="79"/>
      <c r="G2934" s="79"/>
      <c r="H2934" s="79"/>
      <c r="I2934" s="79"/>
      <c r="J2934" s="79"/>
      <c r="K2934" s="79"/>
      <c r="L2934" s="79"/>
      <c r="M2934" s="79"/>
      <c r="N2934" s="79"/>
    </row>
    <row r="2935" spans="1:14">
      <c r="A2935" s="79"/>
      <c r="B2935" s="79"/>
      <c r="C2935" s="79"/>
      <c r="D2935" s="79"/>
      <c r="E2935" s="79"/>
      <c r="F2935" s="79"/>
      <c r="G2935" s="79"/>
      <c r="H2935" s="79"/>
      <c r="I2935" s="79"/>
      <c r="J2935" s="79"/>
      <c r="K2935" s="79"/>
      <c r="L2935" s="79"/>
      <c r="M2935" s="79"/>
      <c r="N2935" s="79"/>
    </row>
    <row r="2936" spans="1:14">
      <c r="A2936" s="79"/>
      <c r="B2936" s="79"/>
      <c r="C2936" s="79"/>
      <c r="D2936" s="79"/>
      <c r="E2936" s="79"/>
      <c r="F2936" s="79"/>
      <c r="G2936" s="79"/>
      <c r="H2936" s="79"/>
      <c r="I2936" s="79"/>
      <c r="J2936" s="79"/>
      <c r="K2936" s="79"/>
      <c r="L2936" s="79"/>
      <c r="M2936" s="79"/>
      <c r="N2936" s="79"/>
    </row>
    <row r="2937" spans="1:14">
      <c r="A2937" s="79"/>
      <c r="B2937" s="79"/>
      <c r="C2937" s="79"/>
      <c r="D2937" s="79"/>
      <c r="E2937" s="79"/>
      <c r="F2937" s="79"/>
      <c r="G2937" s="79"/>
      <c r="H2937" s="79"/>
      <c r="I2937" s="79"/>
      <c r="J2937" s="79"/>
      <c r="K2937" s="79"/>
      <c r="L2937" s="79"/>
      <c r="M2937" s="79"/>
      <c r="N2937" s="79"/>
    </row>
    <row r="2938" spans="1:14">
      <c r="A2938" s="79"/>
      <c r="B2938" s="79"/>
      <c r="C2938" s="79"/>
      <c r="D2938" s="79"/>
      <c r="E2938" s="79"/>
      <c r="F2938" s="79"/>
      <c r="G2938" s="79"/>
      <c r="H2938" s="79"/>
      <c r="I2938" s="79"/>
      <c r="J2938" s="79"/>
      <c r="K2938" s="79"/>
      <c r="L2938" s="79"/>
      <c r="M2938" s="79"/>
      <c r="N2938" s="79"/>
    </row>
    <row r="2939" spans="1:14">
      <c r="A2939" s="79"/>
      <c r="B2939" s="79"/>
      <c r="C2939" s="79"/>
      <c r="D2939" s="79"/>
      <c r="E2939" s="79"/>
      <c r="F2939" s="79"/>
      <c r="G2939" s="79"/>
      <c r="H2939" s="79"/>
      <c r="I2939" s="79"/>
      <c r="J2939" s="79"/>
      <c r="K2939" s="79"/>
      <c r="L2939" s="79"/>
      <c r="M2939" s="79"/>
      <c r="N2939" s="79"/>
    </row>
    <row r="2940" spans="1:14">
      <c r="A2940" s="79"/>
      <c r="B2940" s="79"/>
      <c r="C2940" s="79"/>
      <c r="D2940" s="79"/>
      <c r="E2940" s="79"/>
      <c r="F2940" s="79"/>
      <c r="G2940" s="79"/>
      <c r="H2940" s="79"/>
      <c r="I2940" s="79"/>
      <c r="J2940" s="79"/>
      <c r="K2940" s="79"/>
      <c r="L2940" s="79"/>
      <c r="M2940" s="79"/>
      <c r="N2940" s="79"/>
    </row>
    <row r="2941" spans="1:14">
      <c r="A2941" s="79"/>
      <c r="B2941" s="79"/>
      <c r="C2941" s="79"/>
      <c r="D2941" s="79"/>
      <c r="E2941" s="79"/>
      <c r="F2941" s="79"/>
      <c r="G2941" s="79"/>
      <c r="H2941" s="79"/>
      <c r="I2941" s="79"/>
      <c r="J2941" s="79"/>
      <c r="K2941" s="79"/>
      <c r="L2941" s="79"/>
      <c r="M2941" s="79"/>
      <c r="N2941" s="79"/>
    </row>
    <row r="2942" spans="1:14">
      <c r="A2942" s="79"/>
      <c r="B2942" s="79"/>
      <c r="C2942" s="79"/>
      <c r="D2942" s="79"/>
      <c r="E2942" s="79"/>
      <c r="F2942" s="79"/>
      <c r="G2942" s="79"/>
      <c r="H2942" s="79"/>
      <c r="I2942" s="79"/>
      <c r="J2942" s="79"/>
      <c r="K2942" s="79"/>
      <c r="L2942" s="79"/>
      <c r="M2942" s="79"/>
      <c r="N2942" s="79"/>
    </row>
    <row r="2943" spans="1:14">
      <c r="A2943" s="79"/>
      <c r="B2943" s="79"/>
      <c r="C2943" s="79"/>
      <c r="D2943" s="79"/>
      <c r="E2943" s="79"/>
      <c r="F2943" s="79"/>
      <c r="G2943" s="79"/>
      <c r="H2943" s="79"/>
      <c r="I2943" s="79"/>
      <c r="J2943" s="79"/>
      <c r="K2943" s="79"/>
      <c r="L2943" s="79"/>
      <c r="M2943" s="79"/>
      <c r="N2943" s="79"/>
    </row>
    <row r="2944" spans="1:14">
      <c r="A2944" s="79"/>
      <c r="B2944" s="79"/>
      <c r="C2944" s="79"/>
      <c r="D2944" s="79"/>
      <c r="E2944" s="79"/>
      <c r="F2944" s="79"/>
      <c r="G2944" s="79"/>
      <c r="H2944" s="79"/>
      <c r="I2944" s="79"/>
      <c r="J2944" s="79"/>
      <c r="K2944" s="79"/>
      <c r="L2944" s="79"/>
      <c r="M2944" s="79"/>
      <c r="N2944" s="79"/>
    </row>
    <row r="2945" spans="1:14">
      <c r="A2945" s="79"/>
      <c r="B2945" s="79"/>
      <c r="C2945" s="79"/>
      <c r="D2945" s="79"/>
      <c r="E2945" s="79"/>
      <c r="F2945" s="79"/>
      <c r="G2945" s="79"/>
      <c r="H2945" s="79"/>
      <c r="I2945" s="79"/>
      <c r="J2945" s="79"/>
      <c r="K2945" s="79"/>
      <c r="L2945" s="79"/>
      <c r="M2945" s="79"/>
      <c r="N2945" s="79"/>
    </row>
    <row r="2946" spans="1:14">
      <c r="A2946" s="79"/>
      <c r="B2946" s="79"/>
      <c r="C2946" s="79"/>
      <c r="D2946" s="79"/>
      <c r="E2946" s="79"/>
      <c r="F2946" s="79"/>
      <c r="G2946" s="79"/>
      <c r="H2946" s="79"/>
      <c r="I2946" s="79"/>
      <c r="J2946" s="79"/>
      <c r="K2946" s="79"/>
      <c r="L2946" s="79"/>
      <c r="M2946" s="79"/>
      <c r="N2946" s="79"/>
    </row>
    <row r="2947" spans="1:14">
      <c r="A2947" s="79"/>
      <c r="B2947" s="79"/>
      <c r="C2947" s="79"/>
      <c r="D2947" s="79"/>
      <c r="E2947" s="79"/>
      <c r="F2947" s="79"/>
      <c r="G2947" s="79"/>
      <c r="H2947" s="79"/>
      <c r="I2947" s="79"/>
      <c r="J2947" s="79"/>
      <c r="K2947" s="79"/>
      <c r="L2947" s="79"/>
      <c r="M2947" s="79"/>
      <c r="N2947" s="79"/>
    </row>
    <row r="2948" spans="1:14">
      <c r="A2948" s="79"/>
      <c r="B2948" s="79"/>
      <c r="C2948" s="79"/>
      <c r="D2948" s="79"/>
      <c r="E2948" s="79"/>
      <c r="F2948" s="79"/>
      <c r="G2948" s="79"/>
      <c r="H2948" s="79"/>
      <c r="I2948" s="79"/>
      <c r="J2948" s="79"/>
      <c r="K2948" s="79"/>
      <c r="L2948" s="79"/>
      <c r="M2948" s="79"/>
      <c r="N2948" s="79"/>
    </row>
    <row r="2949" spans="1:14">
      <c r="A2949" s="79"/>
      <c r="B2949" s="79"/>
      <c r="C2949" s="79"/>
      <c r="D2949" s="79"/>
      <c r="E2949" s="79"/>
      <c r="F2949" s="79"/>
      <c r="G2949" s="79"/>
      <c r="H2949" s="79"/>
      <c r="I2949" s="79"/>
      <c r="J2949" s="79"/>
      <c r="K2949" s="79"/>
      <c r="L2949" s="79"/>
      <c r="M2949" s="79"/>
      <c r="N2949" s="79"/>
    </row>
    <row r="2950" spans="1:14">
      <c r="A2950" s="79"/>
      <c r="B2950" s="79"/>
      <c r="C2950" s="79"/>
      <c r="D2950" s="79"/>
      <c r="E2950" s="79"/>
      <c r="F2950" s="79"/>
      <c r="G2950" s="79"/>
      <c r="H2950" s="79"/>
      <c r="I2950" s="79"/>
      <c r="J2950" s="79"/>
      <c r="K2950" s="79"/>
      <c r="L2950" s="79"/>
      <c r="M2950" s="79"/>
      <c r="N2950" s="79"/>
    </row>
    <row r="2951" spans="1:14">
      <c r="A2951" s="79"/>
      <c r="B2951" s="79"/>
      <c r="C2951" s="79"/>
      <c r="D2951" s="79"/>
      <c r="E2951" s="79"/>
      <c r="F2951" s="79"/>
      <c r="G2951" s="79"/>
      <c r="H2951" s="79"/>
      <c r="I2951" s="79"/>
      <c r="J2951" s="79"/>
      <c r="K2951" s="79"/>
      <c r="L2951" s="79"/>
      <c r="M2951" s="79"/>
      <c r="N2951" s="79"/>
    </row>
    <row r="2952" spans="1:14">
      <c r="A2952" s="79"/>
      <c r="B2952" s="79"/>
      <c r="C2952" s="79"/>
      <c r="D2952" s="79"/>
      <c r="E2952" s="79"/>
      <c r="F2952" s="79"/>
      <c r="G2952" s="79"/>
      <c r="H2952" s="79"/>
      <c r="I2952" s="79"/>
      <c r="J2952" s="79"/>
      <c r="K2952" s="79"/>
      <c r="L2952" s="79"/>
      <c r="M2952" s="79"/>
      <c r="N2952" s="79"/>
    </row>
    <row r="2953" spans="1:14">
      <c r="A2953" s="79"/>
      <c r="B2953" s="79"/>
      <c r="C2953" s="79"/>
      <c r="D2953" s="79"/>
      <c r="E2953" s="79"/>
      <c r="F2953" s="79"/>
      <c r="G2953" s="79"/>
      <c r="H2953" s="79"/>
      <c r="I2953" s="79"/>
      <c r="J2953" s="79"/>
      <c r="K2953" s="79"/>
      <c r="L2953" s="79"/>
      <c r="M2953" s="79"/>
      <c r="N2953" s="79"/>
    </row>
    <row r="2954" spans="1:14">
      <c r="A2954" s="79"/>
      <c r="B2954" s="79"/>
      <c r="C2954" s="79"/>
      <c r="D2954" s="79"/>
      <c r="E2954" s="79"/>
      <c r="F2954" s="79"/>
      <c r="G2954" s="79"/>
      <c r="H2954" s="79"/>
      <c r="I2954" s="79"/>
      <c r="J2954" s="79"/>
      <c r="K2954" s="79"/>
      <c r="L2954" s="79"/>
      <c r="M2954" s="79"/>
      <c r="N2954" s="79"/>
    </row>
    <row r="2955" spans="1:14">
      <c r="A2955" s="79"/>
      <c r="B2955" s="79"/>
      <c r="C2955" s="79"/>
      <c r="D2955" s="79"/>
      <c r="E2955" s="79"/>
      <c r="F2955" s="79"/>
      <c r="G2955" s="79"/>
      <c r="H2955" s="79"/>
      <c r="I2955" s="79"/>
      <c r="J2955" s="79"/>
      <c r="K2955" s="79"/>
      <c r="L2955" s="79"/>
      <c r="M2955" s="79"/>
      <c r="N2955" s="79"/>
    </row>
    <row r="2956" spans="1:14">
      <c r="A2956" s="79"/>
      <c r="B2956" s="79"/>
      <c r="C2956" s="79"/>
      <c r="D2956" s="79"/>
      <c r="E2956" s="79"/>
      <c r="F2956" s="79"/>
      <c r="G2956" s="79"/>
      <c r="H2956" s="79"/>
      <c r="I2956" s="79"/>
      <c r="J2956" s="79"/>
      <c r="K2956" s="79"/>
      <c r="L2956" s="79"/>
      <c r="M2956" s="79"/>
      <c r="N2956" s="79"/>
    </row>
    <row r="2957" spans="1:14">
      <c r="A2957" s="79"/>
      <c r="B2957" s="79"/>
      <c r="C2957" s="79"/>
      <c r="D2957" s="79"/>
      <c r="E2957" s="79"/>
      <c r="F2957" s="79"/>
      <c r="G2957" s="79"/>
      <c r="H2957" s="79"/>
      <c r="I2957" s="79"/>
      <c r="J2957" s="79"/>
      <c r="K2957" s="79"/>
      <c r="L2957" s="79"/>
      <c r="M2957" s="79"/>
      <c r="N2957" s="79"/>
    </row>
    <row r="2958" spans="1:14">
      <c r="A2958" s="79"/>
      <c r="B2958" s="79"/>
      <c r="C2958" s="79"/>
      <c r="D2958" s="79"/>
      <c r="E2958" s="79"/>
      <c r="F2958" s="79"/>
      <c r="G2958" s="79"/>
      <c r="H2958" s="79"/>
      <c r="I2958" s="79"/>
      <c r="J2958" s="79"/>
      <c r="K2958" s="79"/>
      <c r="L2958" s="79"/>
      <c r="M2958" s="79"/>
      <c r="N2958" s="79"/>
    </row>
    <row r="2959" spans="1:14">
      <c r="A2959" s="79"/>
      <c r="B2959" s="79"/>
      <c r="C2959" s="79"/>
      <c r="D2959" s="79"/>
      <c r="E2959" s="79"/>
      <c r="F2959" s="79"/>
      <c r="G2959" s="79"/>
      <c r="H2959" s="79"/>
      <c r="I2959" s="79"/>
      <c r="J2959" s="79"/>
      <c r="K2959" s="79"/>
      <c r="L2959" s="79"/>
      <c r="M2959" s="79"/>
      <c r="N2959" s="79"/>
    </row>
    <row r="2960" spans="1:14">
      <c r="A2960" s="79"/>
      <c r="B2960" s="79"/>
      <c r="C2960" s="79"/>
      <c r="D2960" s="79"/>
      <c r="E2960" s="79"/>
      <c r="F2960" s="79"/>
      <c r="G2960" s="79"/>
      <c r="H2960" s="79"/>
      <c r="I2960" s="79"/>
      <c r="J2960" s="79"/>
      <c r="K2960" s="79"/>
      <c r="L2960" s="79"/>
      <c r="M2960" s="79"/>
      <c r="N2960" s="79"/>
    </row>
    <row r="2961" spans="1:14">
      <c r="A2961" s="79"/>
      <c r="B2961" s="79"/>
      <c r="C2961" s="79"/>
      <c r="D2961" s="79"/>
      <c r="E2961" s="79"/>
      <c r="F2961" s="79"/>
      <c r="G2961" s="79"/>
      <c r="H2961" s="79"/>
      <c r="I2961" s="79"/>
      <c r="J2961" s="79"/>
      <c r="K2961" s="79"/>
      <c r="L2961" s="79"/>
      <c r="M2961" s="79"/>
      <c r="N2961" s="79"/>
    </row>
    <row r="2962" spans="1:14">
      <c r="A2962" s="79"/>
      <c r="B2962" s="79"/>
      <c r="C2962" s="79"/>
      <c r="D2962" s="79"/>
      <c r="E2962" s="79"/>
      <c r="F2962" s="79"/>
      <c r="G2962" s="79"/>
      <c r="H2962" s="79"/>
      <c r="I2962" s="79"/>
      <c r="J2962" s="79"/>
      <c r="K2962" s="79"/>
      <c r="L2962" s="79"/>
      <c r="M2962" s="79"/>
      <c r="N2962" s="79"/>
    </row>
    <row r="2963" spans="1:14">
      <c r="A2963" s="79"/>
      <c r="B2963" s="79"/>
      <c r="C2963" s="79"/>
      <c r="D2963" s="79"/>
      <c r="E2963" s="79"/>
      <c r="F2963" s="79"/>
      <c r="G2963" s="79"/>
      <c r="H2963" s="79"/>
      <c r="I2963" s="79"/>
      <c r="J2963" s="79"/>
      <c r="K2963" s="79"/>
      <c r="L2963" s="79"/>
      <c r="M2963" s="79"/>
      <c r="N2963" s="79"/>
    </row>
    <row r="2964" spans="1:14">
      <c r="A2964" s="79"/>
      <c r="B2964" s="79"/>
      <c r="C2964" s="79"/>
      <c r="D2964" s="79"/>
      <c r="E2964" s="79"/>
      <c r="F2964" s="79"/>
      <c r="G2964" s="79"/>
      <c r="H2964" s="79"/>
      <c r="I2964" s="79"/>
      <c r="J2964" s="79"/>
      <c r="K2964" s="79"/>
      <c r="L2964" s="79"/>
      <c r="M2964" s="79"/>
      <c r="N2964" s="79"/>
    </row>
    <row r="2965" spans="1:14">
      <c r="A2965" s="79"/>
      <c r="B2965" s="79"/>
      <c r="C2965" s="79"/>
      <c r="D2965" s="79"/>
      <c r="E2965" s="79"/>
      <c r="F2965" s="79"/>
      <c r="G2965" s="79"/>
      <c r="H2965" s="79"/>
      <c r="I2965" s="79"/>
      <c r="J2965" s="79"/>
      <c r="K2965" s="79"/>
      <c r="L2965" s="79"/>
      <c r="M2965" s="79"/>
      <c r="N2965" s="79"/>
    </row>
    <row r="2966" spans="1:14">
      <c r="A2966" s="79"/>
      <c r="B2966" s="79"/>
      <c r="C2966" s="79"/>
      <c r="D2966" s="79"/>
      <c r="E2966" s="79"/>
      <c r="F2966" s="79"/>
      <c r="G2966" s="79"/>
      <c r="H2966" s="79"/>
      <c r="I2966" s="79"/>
      <c r="J2966" s="79"/>
      <c r="K2966" s="79"/>
      <c r="L2966" s="79"/>
      <c r="M2966" s="79"/>
      <c r="N2966" s="79"/>
    </row>
    <row r="2967" spans="1:14">
      <c r="A2967" s="79"/>
      <c r="B2967" s="79"/>
      <c r="C2967" s="79"/>
      <c r="D2967" s="79"/>
      <c r="E2967" s="79"/>
      <c r="F2967" s="79"/>
      <c r="G2967" s="79"/>
      <c r="H2967" s="79"/>
      <c r="I2967" s="79"/>
      <c r="J2967" s="79"/>
      <c r="K2967" s="79"/>
      <c r="L2967" s="79"/>
      <c r="M2967" s="79"/>
      <c r="N2967" s="79"/>
    </row>
    <row r="2968" spans="1:14">
      <c r="A2968" s="79"/>
      <c r="B2968" s="79"/>
      <c r="C2968" s="79"/>
      <c r="D2968" s="79"/>
      <c r="E2968" s="79"/>
      <c r="F2968" s="79"/>
      <c r="G2968" s="79"/>
      <c r="H2968" s="79"/>
      <c r="I2968" s="79"/>
      <c r="J2968" s="79"/>
      <c r="K2968" s="79"/>
      <c r="L2968" s="79"/>
      <c r="M2968" s="79"/>
      <c r="N2968" s="79"/>
    </row>
    <row r="2969" spans="1:14">
      <c r="A2969" s="79"/>
      <c r="B2969" s="79"/>
      <c r="C2969" s="79"/>
      <c r="D2969" s="79"/>
      <c r="E2969" s="79"/>
      <c r="F2969" s="79"/>
      <c r="G2969" s="79"/>
      <c r="H2969" s="79"/>
      <c r="I2969" s="79"/>
      <c r="J2969" s="79"/>
      <c r="K2969" s="79"/>
      <c r="L2969" s="79"/>
      <c r="M2969" s="79"/>
      <c r="N2969" s="79"/>
    </row>
    <row r="2970" spans="1:14">
      <c r="A2970" s="79"/>
      <c r="B2970" s="79"/>
      <c r="C2970" s="79"/>
      <c r="D2970" s="79"/>
      <c r="E2970" s="79"/>
      <c r="F2970" s="79"/>
      <c r="G2970" s="79"/>
      <c r="H2970" s="79"/>
      <c r="I2970" s="79"/>
      <c r="J2970" s="79"/>
      <c r="K2970" s="79"/>
      <c r="L2970" s="79"/>
      <c r="M2970" s="79"/>
      <c r="N2970" s="79"/>
    </row>
    <row r="2971" spans="1:14">
      <c r="A2971" s="79"/>
      <c r="B2971" s="79"/>
      <c r="C2971" s="79"/>
      <c r="D2971" s="79"/>
      <c r="E2971" s="79"/>
      <c r="F2971" s="79"/>
      <c r="G2971" s="79"/>
      <c r="H2971" s="79"/>
      <c r="I2971" s="79"/>
      <c r="J2971" s="79"/>
      <c r="K2971" s="79"/>
      <c r="L2971" s="79"/>
      <c r="M2971" s="79"/>
      <c r="N2971" s="79"/>
    </row>
    <row r="2972" spans="1:14">
      <c r="A2972" s="79"/>
      <c r="B2972" s="79"/>
      <c r="C2972" s="79"/>
      <c r="D2972" s="79"/>
      <c r="E2972" s="79"/>
      <c r="F2972" s="79"/>
      <c r="G2972" s="79"/>
      <c r="H2972" s="79"/>
      <c r="I2972" s="79"/>
      <c r="J2972" s="79"/>
      <c r="K2972" s="79"/>
      <c r="L2972" s="79"/>
      <c r="M2972" s="79"/>
      <c r="N2972" s="79"/>
    </row>
    <row r="2973" spans="1:14">
      <c r="A2973" s="79"/>
      <c r="B2973" s="79"/>
      <c r="C2973" s="79"/>
      <c r="D2973" s="79"/>
      <c r="E2973" s="79"/>
      <c r="F2973" s="79"/>
      <c r="G2973" s="79"/>
      <c r="H2973" s="79"/>
      <c r="I2973" s="79"/>
      <c r="J2973" s="79"/>
      <c r="K2973" s="79"/>
      <c r="L2973" s="79"/>
      <c r="M2973" s="79"/>
      <c r="N2973" s="79"/>
    </row>
    <row r="2974" spans="1:14">
      <c r="A2974" s="79"/>
      <c r="B2974" s="79"/>
      <c r="C2974" s="79"/>
      <c r="D2974" s="79"/>
      <c r="E2974" s="79"/>
      <c r="F2974" s="79"/>
      <c r="G2974" s="79"/>
      <c r="H2974" s="79"/>
      <c r="I2974" s="79"/>
      <c r="J2974" s="79"/>
      <c r="K2974" s="79"/>
      <c r="L2974" s="79"/>
      <c r="M2974" s="79"/>
      <c r="N2974" s="79"/>
    </row>
    <row r="2975" spans="1:14">
      <c r="A2975" s="79"/>
      <c r="B2975" s="79"/>
      <c r="C2975" s="79"/>
      <c r="D2975" s="79"/>
      <c r="E2975" s="79"/>
      <c r="F2975" s="79"/>
      <c r="G2975" s="79"/>
      <c r="H2975" s="79"/>
      <c r="I2975" s="79"/>
      <c r="J2975" s="79"/>
      <c r="K2975" s="79"/>
      <c r="L2975" s="79"/>
      <c r="M2975" s="79"/>
      <c r="N2975" s="79"/>
    </row>
    <row r="2976" spans="1:14">
      <c r="A2976" s="79"/>
      <c r="B2976" s="79"/>
      <c r="C2976" s="79"/>
      <c r="D2976" s="79"/>
      <c r="E2976" s="79"/>
      <c r="F2976" s="79"/>
      <c r="G2976" s="79"/>
      <c r="H2976" s="79"/>
      <c r="I2976" s="79"/>
      <c r="J2976" s="79"/>
      <c r="K2976" s="79"/>
      <c r="L2976" s="79"/>
      <c r="M2976" s="79"/>
      <c r="N2976" s="79"/>
    </row>
    <row r="2977" spans="1:14">
      <c r="A2977" s="79"/>
      <c r="B2977" s="79"/>
      <c r="C2977" s="79"/>
      <c r="D2977" s="79"/>
      <c r="E2977" s="79"/>
      <c r="F2977" s="79"/>
      <c r="G2977" s="79"/>
      <c r="H2977" s="79"/>
      <c r="I2977" s="79"/>
      <c r="J2977" s="79"/>
      <c r="K2977" s="79"/>
      <c r="L2977" s="79"/>
      <c r="M2977" s="79"/>
      <c r="N2977" s="79"/>
    </row>
    <row r="2978" spans="1:14">
      <c r="A2978" s="79"/>
      <c r="B2978" s="79"/>
      <c r="C2978" s="79"/>
      <c r="D2978" s="79"/>
      <c r="E2978" s="79"/>
      <c r="F2978" s="79"/>
      <c r="G2978" s="79"/>
      <c r="H2978" s="79"/>
      <c r="I2978" s="79"/>
      <c r="J2978" s="79"/>
      <c r="K2978" s="79"/>
      <c r="L2978" s="79"/>
      <c r="M2978" s="79"/>
      <c r="N2978" s="79"/>
    </row>
    <row r="2979" spans="1:14">
      <c r="A2979" s="79"/>
      <c r="B2979" s="632" t="s">
        <v>246</v>
      </c>
      <c r="C2979" s="633"/>
      <c r="D2979" s="633"/>
      <c r="E2979" s="633"/>
      <c r="F2979" s="633"/>
      <c r="G2979" s="633"/>
      <c r="H2979" s="633"/>
      <c r="I2979" s="633"/>
      <c r="J2979" s="554" t="str">
        <f>'6. Module 1 Readiness'!AF$23</f>
        <v/>
      </c>
      <c r="K2979" s="79"/>
      <c r="L2979" s="79"/>
      <c r="M2979" s="79"/>
      <c r="N2979" s="79"/>
    </row>
    <row r="2980" spans="1:14">
      <c r="A2980" s="79"/>
      <c r="B2980" s="42" t="s">
        <v>43</v>
      </c>
      <c r="C2980" s="39"/>
      <c r="D2980" s="39"/>
      <c r="E2980" s="39"/>
      <c r="F2980" s="39"/>
      <c r="G2980" s="39"/>
      <c r="H2980" s="39"/>
      <c r="I2980" s="39"/>
      <c r="J2980" s="40"/>
      <c r="K2980" s="79"/>
      <c r="L2980" s="79"/>
      <c r="M2980" s="79"/>
      <c r="N2980" s="79"/>
    </row>
    <row r="2981" spans="1:14">
      <c r="A2981" s="79"/>
      <c r="B2981" s="435" t="str">
        <f>Sheet2!B561</f>
        <v/>
      </c>
      <c r="C2981" s="394"/>
      <c r="D2981" s="394"/>
      <c r="E2981" s="394"/>
      <c r="F2981" s="394"/>
      <c r="G2981" s="394"/>
      <c r="H2981" s="394"/>
      <c r="I2981" s="394"/>
      <c r="J2981" s="436"/>
      <c r="K2981" s="79"/>
      <c r="L2981" s="79"/>
      <c r="M2981" s="79"/>
      <c r="N2981" s="79"/>
    </row>
    <row r="2982" spans="1:14">
      <c r="A2982" s="79"/>
      <c r="B2982" s="42" t="s">
        <v>44</v>
      </c>
      <c r="C2982" s="39"/>
      <c r="D2982" s="39"/>
      <c r="E2982" s="39"/>
      <c r="F2982" s="39"/>
      <c r="G2982" s="39"/>
      <c r="H2982" s="39"/>
      <c r="I2982" s="39"/>
      <c r="J2982" s="40"/>
      <c r="K2982" s="79"/>
      <c r="L2982" s="79"/>
      <c r="M2982" s="79"/>
      <c r="N2982" s="79"/>
    </row>
    <row r="2983" spans="1:14">
      <c r="A2983" s="79"/>
      <c r="B2983" s="437" t="str">
        <f>Sheet2!D561</f>
        <v/>
      </c>
      <c r="C2983" s="438"/>
      <c r="D2983" s="438"/>
      <c r="E2983" s="438"/>
      <c r="F2983" s="438"/>
      <c r="G2983" s="438"/>
      <c r="H2983" s="438"/>
      <c r="I2983" s="438"/>
      <c r="J2983" s="439"/>
      <c r="K2983" s="79"/>
      <c r="L2983" s="79"/>
      <c r="M2983" s="79"/>
      <c r="N2983" s="79"/>
    </row>
    <row r="2984" spans="1:14">
      <c r="A2984" s="79"/>
      <c r="B2984" s="27"/>
      <c r="C2984" s="27"/>
      <c r="D2984" s="27"/>
      <c r="E2984" s="27"/>
      <c r="F2984" s="27"/>
      <c r="G2984" s="27"/>
      <c r="H2984" s="27"/>
      <c r="I2984" s="27"/>
      <c r="J2984" s="27"/>
      <c r="K2984" s="79"/>
      <c r="L2984" s="79"/>
      <c r="M2984" s="79"/>
      <c r="N2984" s="79"/>
    </row>
    <row r="2985" spans="1:14">
      <c r="A2985" s="79"/>
      <c r="B2985" s="632" t="s">
        <v>233</v>
      </c>
      <c r="C2985" s="633"/>
      <c r="D2985" s="633"/>
      <c r="E2985" s="633"/>
      <c r="F2985" s="633"/>
      <c r="G2985" s="633"/>
      <c r="H2985" s="633"/>
      <c r="I2985" s="633"/>
      <c r="J2985" s="550" t="str">
        <f>E2912</f>
        <v/>
      </c>
      <c r="K2985" s="79"/>
      <c r="L2985" s="79"/>
      <c r="M2985" s="79"/>
      <c r="N2985" s="79"/>
    </row>
    <row r="2986" spans="1:14">
      <c r="A2986" s="79"/>
      <c r="B2986" s="54"/>
      <c r="C2986" s="35"/>
      <c r="D2986" s="35"/>
      <c r="E2986" s="55"/>
      <c r="F2986" s="39"/>
      <c r="G2986" s="39"/>
      <c r="H2986" s="39"/>
      <c r="I2986" s="39"/>
      <c r="J2986" s="40"/>
      <c r="K2986" s="79"/>
      <c r="L2986" s="79"/>
      <c r="M2986" s="79"/>
      <c r="N2986" s="79"/>
    </row>
    <row r="2987" spans="1:14" ht="15">
      <c r="A2987" s="79"/>
      <c r="B2987" s="550" t="str">
        <f>'6. Module 1 Readiness'!AF$26</f>
        <v/>
      </c>
      <c r="C2987" s="41" t="s">
        <v>412</v>
      </c>
      <c r="D2987" s="39"/>
      <c r="E2987" s="39"/>
      <c r="F2987" s="39"/>
      <c r="G2987" s="39"/>
      <c r="H2987" s="39"/>
      <c r="I2987" s="39"/>
      <c r="J2987" s="40"/>
      <c r="K2987" s="79"/>
      <c r="L2987" s="79"/>
      <c r="M2987" s="79"/>
      <c r="N2987" s="79"/>
    </row>
    <row r="2988" spans="1:14">
      <c r="A2988" s="79"/>
      <c r="B2988" s="42" t="s">
        <v>43</v>
      </c>
      <c r="C2988" s="39"/>
      <c r="D2988" s="39"/>
      <c r="E2988" s="39"/>
      <c r="F2988" s="39"/>
      <c r="G2988" s="39"/>
      <c r="H2988" s="39"/>
      <c r="I2988" s="39"/>
      <c r="J2988" s="40"/>
      <c r="K2988" s="79"/>
      <c r="L2988" s="79"/>
      <c r="M2988" s="79"/>
      <c r="N2988" s="79"/>
    </row>
    <row r="2989" spans="1:14">
      <c r="A2989" s="79"/>
      <c r="B2989" s="435" t="str">
        <f>Sheet2!B568</f>
        <v/>
      </c>
      <c r="C2989" s="394"/>
      <c r="D2989" s="394"/>
      <c r="E2989" s="394"/>
      <c r="F2989" s="394"/>
      <c r="G2989" s="394"/>
      <c r="H2989" s="394"/>
      <c r="I2989" s="394"/>
      <c r="J2989" s="436"/>
      <c r="K2989" s="79"/>
      <c r="L2989" s="79"/>
      <c r="M2989" s="79"/>
      <c r="N2989" s="79"/>
    </row>
    <row r="2990" spans="1:14">
      <c r="A2990" s="79"/>
      <c r="B2990" s="42" t="s">
        <v>44</v>
      </c>
      <c r="C2990" s="39"/>
      <c r="D2990" s="39"/>
      <c r="E2990" s="39"/>
      <c r="F2990" s="39"/>
      <c r="G2990" s="39"/>
      <c r="H2990" s="39"/>
      <c r="I2990" s="39"/>
      <c r="J2990" s="40"/>
      <c r="K2990" s="79"/>
      <c r="L2990" s="79"/>
      <c r="M2990" s="79"/>
      <c r="N2990" s="79"/>
    </row>
    <row r="2991" spans="1:14">
      <c r="A2991" s="79"/>
      <c r="B2991" s="435" t="str">
        <f>Sheet2!D568</f>
        <v/>
      </c>
      <c r="C2991" s="394"/>
      <c r="D2991" s="394"/>
      <c r="E2991" s="394"/>
      <c r="F2991" s="394"/>
      <c r="G2991" s="394"/>
      <c r="H2991" s="394"/>
      <c r="I2991" s="394"/>
      <c r="J2991" s="436"/>
      <c r="K2991" s="79"/>
      <c r="L2991" s="79"/>
      <c r="M2991" s="79"/>
      <c r="N2991" s="79"/>
    </row>
    <row r="2992" spans="1:14">
      <c r="A2992" s="79"/>
      <c r="B2992" s="38"/>
      <c r="C2992" s="39"/>
      <c r="D2992" s="39"/>
      <c r="E2992" s="39"/>
      <c r="F2992" s="39"/>
      <c r="G2992" s="39"/>
      <c r="H2992" s="39"/>
      <c r="I2992" s="39"/>
      <c r="J2992" s="40"/>
      <c r="K2992" s="79"/>
      <c r="L2992" s="79"/>
      <c r="M2992" s="79"/>
      <c r="N2992" s="79"/>
    </row>
    <row r="2993" spans="1:14" ht="15">
      <c r="A2993" s="79"/>
      <c r="B2993" s="550" t="str">
        <f>'6. Module 1 Readiness'!AF$27</f>
        <v/>
      </c>
      <c r="C2993" s="41" t="s">
        <v>413</v>
      </c>
      <c r="D2993" s="39"/>
      <c r="E2993" s="39"/>
      <c r="F2993" s="39"/>
      <c r="G2993" s="39"/>
      <c r="H2993" s="39"/>
      <c r="I2993" s="39"/>
      <c r="J2993" s="40"/>
      <c r="K2993" s="79"/>
      <c r="L2993" s="79"/>
      <c r="M2993" s="79"/>
      <c r="N2993" s="79"/>
    </row>
    <row r="2994" spans="1:14">
      <c r="A2994" s="79"/>
      <c r="B2994" s="42" t="s">
        <v>43</v>
      </c>
      <c r="C2994" s="39"/>
      <c r="D2994" s="39"/>
      <c r="E2994" s="39"/>
      <c r="F2994" s="39"/>
      <c r="G2994" s="39"/>
      <c r="H2994" s="39"/>
      <c r="I2994" s="39"/>
      <c r="J2994" s="40"/>
      <c r="K2994" s="79"/>
      <c r="L2994" s="79"/>
      <c r="M2994" s="79"/>
      <c r="N2994" s="79"/>
    </row>
    <row r="2995" spans="1:14">
      <c r="A2995" s="79"/>
      <c r="B2995" s="435" t="str">
        <f>Sheet2!B569</f>
        <v/>
      </c>
      <c r="C2995" s="394"/>
      <c r="D2995" s="394"/>
      <c r="E2995" s="394"/>
      <c r="F2995" s="394"/>
      <c r="G2995" s="394"/>
      <c r="H2995" s="394"/>
      <c r="I2995" s="394"/>
      <c r="J2995" s="436"/>
      <c r="K2995" s="79"/>
      <c r="L2995" s="79"/>
      <c r="M2995" s="79"/>
      <c r="N2995" s="79"/>
    </row>
    <row r="2996" spans="1:14">
      <c r="A2996" s="79"/>
      <c r="B2996" s="42" t="s">
        <v>44</v>
      </c>
      <c r="C2996" s="39"/>
      <c r="D2996" s="39"/>
      <c r="E2996" s="39"/>
      <c r="F2996" s="39"/>
      <c r="G2996" s="39"/>
      <c r="H2996" s="39"/>
      <c r="I2996" s="39"/>
      <c r="J2996" s="40"/>
      <c r="K2996" s="79"/>
      <c r="L2996" s="79"/>
      <c r="M2996" s="79"/>
      <c r="N2996" s="79"/>
    </row>
    <row r="2997" spans="1:14">
      <c r="A2997" s="79"/>
      <c r="B2997" s="435" t="str">
        <f>Sheet2!D569</f>
        <v/>
      </c>
      <c r="C2997" s="394"/>
      <c r="D2997" s="394"/>
      <c r="E2997" s="394"/>
      <c r="F2997" s="394"/>
      <c r="G2997" s="394"/>
      <c r="H2997" s="394"/>
      <c r="I2997" s="394"/>
      <c r="J2997" s="436"/>
      <c r="K2997" s="79"/>
      <c r="L2997" s="79"/>
      <c r="M2997" s="79"/>
      <c r="N2997" s="79"/>
    </row>
    <row r="2998" spans="1:14">
      <c r="A2998" s="79"/>
      <c r="B2998" s="38"/>
      <c r="C2998" s="39"/>
      <c r="D2998" s="39"/>
      <c r="E2998" s="39"/>
      <c r="F2998" s="39"/>
      <c r="G2998" s="39"/>
      <c r="H2998" s="39"/>
      <c r="I2998" s="39"/>
      <c r="J2998" s="40"/>
      <c r="K2998" s="79"/>
      <c r="L2998" s="79"/>
      <c r="M2998" s="79"/>
      <c r="N2998" s="79"/>
    </row>
    <row r="2999" spans="1:14" ht="15">
      <c r="A2999" s="79"/>
      <c r="B2999" s="550" t="str">
        <f>'6. Module 1 Readiness'!AF$28</f>
        <v/>
      </c>
      <c r="C2999" s="41" t="s">
        <v>414</v>
      </c>
      <c r="D2999" s="39"/>
      <c r="E2999" s="39"/>
      <c r="F2999" s="39"/>
      <c r="G2999" s="39"/>
      <c r="H2999" s="39"/>
      <c r="I2999" s="39"/>
      <c r="J2999" s="40"/>
      <c r="K2999" s="79"/>
      <c r="L2999" s="79"/>
      <c r="M2999" s="79"/>
      <c r="N2999" s="79"/>
    </row>
    <row r="3000" spans="1:14">
      <c r="A3000" s="79"/>
      <c r="B3000" s="42" t="s">
        <v>43</v>
      </c>
      <c r="C3000" s="39"/>
      <c r="D3000" s="39"/>
      <c r="E3000" s="39"/>
      <c r="F3000" s="39"/>
      <c r="G3000" s="39"/>
      <c r="H3000" s="39"/>
      <c r="I3000" s="39"/>
      <c r="J3000" s="40"/>
      <c r="K3000" s="79"/>
      <c r="L3000" s="79"/>
      <c r="M3000" s="79"/>
      <c r="N3000" s="79"/>
    </row>
    <row r="3001" spans="1:14">
      <c r="A3001" s="79"/>
      <c r="B3001" s="435" t="str">
        <f>Sheet2!B570</f>
        <v/>
      </c>
      <c r="C3001" s="394"/>
      <c r="D3001" s="394"/>
      <c r="E3001" s="394"/>
      <c r="F3001" s="394"/>
      <c r="G3001" s="394"/>
      <c r="H3001" s="394"/>
      <c r="I3001" s="394"/>
      <c r="J3001" s="436"/>
      <c r="K3001" s="79"/>
      <c r="L3001" s="79"/>
      <c r="M3001" s="79"/>
      <c r="N3001" s="79"/>
    </row>
    <row r="3002" spans="1:14">
      <c r="A3002" s="79"/>
      <c r="B3002" s="42" t="s">
        <v>44</v>
      </c>
      <c r="C3002" s="39"/>
      <c r="D3002" s="39"/>
      <c r="E3002" s="39"/>
      <c r="F3002" s="39"/>
      <c r="G3002" s="39"/>
      <c r="H3002" s="39"/>
      <c r="I3002" s="39"/>
      <c r="J3002" s="40"/>
      <c r="K3002" s="79"/>
      <c r="L3002" s="79"/>
      <c r="M3002" s="79"/>
      <c r="N3002" s="79"/>
    </row>
    <row r="3003" spans="1:14">
      <c r="A3003" s="79"/>
      <c r="B3003" s="435" t="str">
        <f>Sheet2!D570</f>
        <v/>
      </c>
      <c r="C3003" s="394"/>
      <c r="D3003" s="394"/>
      <c r="E3003" s="394"/>
      <c r="F3003" s="394"/>
      <c r="G3003" s="394"/>
      <c r="H3003" s="394"/>
      <c r="I3003" s="394"/>
      <c r="J3003" s="436"/>
      <c r="K3003" s="79"/>
      <c r="L3003" s="79"/>
      <c r="M3003" s="79"/>
      <c r="N3003" s="79"/>
    </row>
    <row r="3004" spans="1:14">
      <c r="A3004" s="79"/>
      <c r="B3004" s="38"/>
      <c r="C3004" s="39"/>
      <c r="D3004" s="39"/>
      <c r="E3004" s="39"/>
      <c r="F3004" s="39"/>
      <c r="G3004" s="39"/>
      <c r="H3004" s="39"/>
      <c r="I3004" s="39"/>
      <c r="J3004" s="40"/>
      <c r="K3004" s="79"/>
      <c r="L3004" s="79"/>
      <c r="M3004" s="79"/>
      <c r="N3004" s="79"/>
    </row>
    <row r="3005" spans="1:14" ht="15">
      <c r="A3005" s="79"/>
      <c r="B3005" s="550" t="str">
        <f>'6. Module 1 Readiness'!AF$29</f>
        <v/>
      </c>
      <c r="C3005" s="41" t="s">
        <v>415</v>
      </c>
      <c r="D3005" s="39"/>
      <c r="E3005" s="39"/>
      <c r="F3005" s="39"/>
      <c r="G3005" s="39"/>
      <c r="H3005" s="39"/>
      <c r="I3005" s="39"/>
      <c r="J3005" s="40"/>
      <c r="K3005" s="79"/>
      <c r="L3005" s="79"/>
      <c r="M3005" s="79"/>
      <c r="N3005" s="79"/>
    </row>
    <row r="3006" spans="1:14">
      <c r="A3006" s="79"/>
      <c r="B3006" s="42" t="s">
        <v>43</v>
      </c>
      <c r="C3006" s="39"/>
      <c r="D3006" s="39"/>
      <c r="E3006" s="39"/>
      <c r="F3006" s="39"/>
      <c r="G3006" s="39"/>
      <c r="H3006" s="39"/>
      <c r="I3006" s="39"/>
      <c r="J3006" s="40"/>
      <c r="K3006" s="79"/>
      <c r="L3006" s="79"/>
      <c r="M3006" s="79"/>
      <c r="N3006" s="79"/>
    </row>
    <row r="3007" spans="1:14">
      <c r="A3007" s="79"/>
      <c r="B3007" s="435" t="str">
        <f>Sheet2!B571</f>
        <v/>
      </c>
      <c r="C3007" s="394"/>
      <c r="D3007" s="394"/>
      <c r="E3007" s="394"/>
      <c r="F3007" s="394"/>
      <c r="G3007" s="394"/>
      <c r="H3007" s="394"/>
      <c r="I3007" s="394"/>
      <c r="J3007" s="436"/>
      <c r="K3007" s="79"/>
      <c r="L3007" s="79"/>
      <c r="M3007" s="79"/>
      <c r="N3007" s="79"/>
    </row>
    <row r="3008" spans="1:14">
      <c r="A3008" s="79"/>
      <c r="B3008" s="42" t="s">
        <v>44</v>
      </c>
      <c r="C3008" s="39"/>
      <c r="D3008" s="39"/>
      <c r="E3008" s="39"/>
      <c r="F3008" s="39"/>
      <c r="G3008" s="39"/>
      <c r="H3008" s="39"/>
      <c r="I3008" s="39"/>
      <c r="J3008" s="40"/>
      <c r="K3008" s="79"/>
      <c r="L3008" s="79"/>
      <c r="M3008" s="79"/>
      <c r="N3008" s="79"/>
    </row>
    <row r="3009" spans="1:14">
      <c r="A3009" s="79"/>
      <c r="B3009" s="435" t="str">
        <f>Sheet2!D571</f>
        <v/>
      </c>
      <c r="C3009" s="394"/>
      <c r="D3009" s="394"/>
      <c r="E3009" s="394"/>
      <c r="F3009" s="394"/>
      <c r="G3009" s="394"/>
      <c r="H3009" s="394"/>
      <c r="I3009" s="394"/>
      <c r="J3009" s="436"/>
      <c r="K3009" s="79"/>
      <c r="L3009" s="79"/>
      <c r="M3009" s="79"/>
      <c r="N3009" s="79"/>
    </row>
    <row r="3010" spans="1:14">
      <c r="A3010" s="79"/>
      <c r="B3010" s="38"/>
      <c r="C3010" s="39"/>
      <c r="D3010" s="39"/>
      <c r="E3010" s="39"/>
      <c r="F3010" s="39"/>
      <c r="G3010" s="39"/>
      <c r="H3010" s="39"/>
      <c r="I3010" s="39"/>
      <c r="J3010" s="40"/>
      <c r="K3010" s="79"/>
      <c r="L3010" s="79"/>
      <c r="M3010" s="79"/>
      <c r="N3010" s="79"/>
    </row>
    <row r="3011" spans="1:14" ht="15">
      <c r="A3011" s="79"/>
      <c r="B3011" s="550" t="str">
        <f>'6. Module 1 Readiness'!AF$30</f>
        <v/>
      </c>
      <c r="C3011" s="41" t="s">
        <v>416</v>
      </c>
      <c r="D3011" s="39"/>
      <c r="E3011" s="39"/>
      <c r="F3011" s="39"/>
      <c r="G3011" s="39"/>
      <c r="H3011" s="39"/>
      <c r="I3011" s="39"/>
      <c r="J3011" s="40"/>
      <c r="K3011" s="79"/>
      <c r="L3011" s="79"/>
      <c r="M3011" s="79"/>
      <c r="N3011" s="79"/>
    </row>
    <row r="3012" spans="1:14">
      <c r="A3012" s="79"/>
      <c r="B3012" s="42" t="s">
        <v>43</v>
      </c>
      <c r="C3012" s="39"/>
      <c r="D3012" s="39"/>
      <c r="E3012" s="39"/>
      <c r="F3012" s="39"/>
      <c r="G3012" s="39"/>
      <c r="H3012" s="39"/>
      <c r="I3012" s="39"/>
      <c r="J3012" s="40"/>
      <c r="K3012" s="79"/>
      <c r="L3012" s="79"/>
      <c r="M3012" s="79"/>
      <c r="N3012" s="79"/>
    </row>
    <row r="3013" spans="1:14">
      <c r="A3013" s="79"/>
      <c r="B3013" s="435" t="str">
        <f>Sheet2!B572</f>
        <v/>
      </c>
      <c r="C3013" s="394"/>
      <c r="D3013" s="394"/>
      <c r="E3013" s="394"/>
      <c r="F3013" s="394"/>
      <c r="G3013" s="394"/>
      <c r="H3013" s="394"/>
      <c r="I3013" s="394"/>
      <c r="J3013" s="436"/>
      <c r="K3013" s="79"/>
      <c r="L3013" s="79"/>
      <c r="M3013" s="79"/>
      <c r="N3013" s="79"/>
    </row>
    <row r="3014" spans="1:14">
      <c r="A3014" s="79"/>
      <c r="B3014" s="42" t="s">
        <v>44</v>
      </c>
      <c r="C3014" s="39"/>
      <c r="D3014" s="39"/>
      <c r="E3014" s="39"/>
      <c r="F3014" s="39"/>
      <c r="G3014" s="39"/>
      <c r="H3014" s="39"/>
      <c r="I3014" s="39"/>
      <c r="J3014" s="40"/>
      <c r="K3014" s="79"/>
      <c r="L3014" s="79"/>
      <c r="M3014" s="79"/>
      <c r="N3014" s="79"/>
    </row>
    <row r="3015" spans="1:14">
      <c r="A3015" s="79"/>
      <c r="B3015" s="437" t="str">
        <f>Sheet2!D572</f>
        <v/>
      </c>
      <c r="C3015" s="438"/>
      <c r="D3015" s="438"/>
      <c r="E3015" s="438"/>
      <c r="F3015" s="438"/>
      <c r="G3015" s="438"/>
      <c r="H3015" s="438"/>
      <c r="I3015" s="438"/>
      <c r="J3015" s="439"/>
      <c r="K3015" s="79"/>
      <c r="L3015" s="79"/>
      <c r="M3015" s="79"/>
      <c r="N3015" s="79"/>
    </row>
    <row r="3016" spans="1:14">
      <c r="A3016" s="79"/>
      <c r="B3016" s="27"/>
      <c r="C3016" s="27"/>
      <c r="D3016" s="27"/>
      <c r="E3016" s="27"/>
      <c r="F3016" s="27"/>
      <c r="G3016" s="27"/>
      <c r="H3016" s="27"/>
      <c r="I3016" s="27"/>
      <c r="J3016" s="27"/>
      <c r="K3016" s="79"/>
      <c r="L3016" s="79"/>
      <c r="M3016" s="79"/>
      <c r="N3016" s="79"/>
    </row>
    <row r="3017" spans="1:14">
      <c r="A3017" s="79"/>
      <c r="B3017" s="632" t="s">
        <v>234</v>
      </c>
      <c r="C3017" s="633"/>
      <c r="D3017" s="633"/>
      <c r="E3017" s="633"/>
      <c r="F3017" s="633"/>
      <c r="G3017" s="633"/>
      <c r="H3017" s="633"/>
      <c r="I3017" s="633"/>
      <c r="J3017" s="550" t="str">
        <f>E2914</f>
        <v/>
      </c>
      <c r="K3017" s="79"/>
      <c r="L3017" s="79"/>
      <c r="M3017" s="79"/>
      <c r="N3017" s="79"/>
    </row>
    <row r="3018" spans="1:14">
      <c r="A3018" s="79"/>
      <c r="B3018" s="38"/>
      <c r="C3018" s="39"/>
      <c r="D3018" s="39"/>
      <c r="E3018" s="39"/>
      <c r="F3018" s="39"/>
      <c r="G3018" s="39"/>
      <c r="H3018" s="39"/>
      <c r="I3018" s="39"/>
      <c r="J3018" s="40"/>
      <c r="K3018" s="79"/>
      <c r="L3018" s="79"/>
      <c r="M3018" s="79"/>
      <c r="N3018" s="79"/>
    </row>
    <row r="3019" spans="1:14" ht="15">
      <c r="A3019" s="79"/>
      <c r="B3019" s="550" t="str">
        <f>'6. Module 1 Readiness'!AF$33</f>
        <v/>
      </c>
      <c r="C3019" s="41" t="s">
        <v>417</v>
      </c>
      <c r="D3019" s="39"/>
      <c r="E3019" s="39"/>
      <c r="F3019" s="39"/>
      <c r="G3019" s="39"/>
      <c r="H3019" s="39"/>
      <c r="I3019" s="39"/>
      <c r="J3019" s="40"/>
      <c r="K3019" s="79"/>
      <c r="L3019" s="79"/>
      <c r="M3019" s="79"/>
      <c r="N3019" s="79"/>
    </row>
    <row r="3020" spans="1:14">
      <c r="A3020" s="79"/>
      <c r="B3020" s="42" t="s">
        <v>43</v>
      </c>
      <c r="C3020" s="39"/>
      <c r="D3020" s="39"/>
      <c r="E3020" s="39"/>
      <c r="F3020" s="39"/>
      <c r="G3020" s="39"/>
      <c r="H3020" s="39"/>
      <c r="I3020" s="39"/>
      <c r="J3020" s="40"/>
      <c r="K3020" s="79"/>
      <c r="L3020" s="79"/>
      <c r="M3020" s="79"/>
      <c r="N3020" s="79"/>
    </row>
    <row r="3021" spans="1:14">
      <c r="A3021" s="79"/>
      <c r="B3021" s="435" t="str">
        <f>Sheet2!B575</f>
        <v/>
      </c>
      <c r="C3021" s="394"/>
      <c r="D3021" s="394"/>
      <c r="E3021" s="394"/>
      <c r="F3021" s="394"/>
      <c r="G3021" s="394"/>
      <c r="H3021" s="394"/>
      <c r="I3021" s="394"/>
      <c r="J3021" s="436"/>
      <c r="K3021" s="79"/>
      <c r="L3021" s="79"/>
      <c r="M3021" s="79"/>
      <c r="N3021" s="79"/>
    </row>
    <row r="3022" spans="1:14">
      <c r="A3022" s="79"/>
      <c r="B3022" s="42" t="s">
        <v>44</v>
      </c>
      <c r="C3022" s="39"/>
      <c r="D3022" s="39"/>
      <c r="E3022" s="39"/>
      <c r="F3022" s="39"/>
      <c r="G3022" s="39"/>
      <c r="H3022" s="39"/>
      <c r="I3022" s="39"/>
      <c r="J3022" s="40"/>
      <c r="K3022" s="79"/>
      <c r="L3022" s="79"/>
      <c r="M3022" s="79"/>
      <c r="N3022" s="79"/>
    </row>
    <row r="3023" spans="1:14">
      <c r="A3023" s="79"/>
      <c r="B3023" s="435" t="str">
        <f>Sheet2!D575</f>
        <v/>
      </c>
      <c r="C3023" s="394"/>
      <c r="D3023" s="394"/>
      <c r="E3023" s="394"/>
      <c r="F3023" s="394"/>
      <c r="G3023" s="394"/>
      <c r="H3023" s="394"/>
      <c r="I3023" s="394"/>
      <c r="J3023" s="436"/>
      <c r="K3023" s="79"/>
      <c r="L3023" s="79"/>
      <c r="M3023" s="79"/>
      <c r="N3023" s="79"/>
    </row>
    <row r="3024" spans="1:14">
      <c r="A3024" s="79"/>
      <c r="B3024" s="38"/>
      <c r="C3024" s="39"/>
      <c r="D3024" s="39"/>
      <c r="E3024" s="39"/>
      <c r="F3024" s="39"/>
      <c r="G3024" s="39"/>
      <c r="H3024" s="39"/>
      <c r="I3024" s="39"/>
      <c r="J3024" s="40"/>
      <c r="K3024" s="79"/>
      <c r="L3024" s="79"/>
      <c r="M3024" s="79"/>
      <c r="N3024" s="79"/>
    </row>
    <row r="3025" spans="1:14" ht="15">
      <c r="A3025" s="79"/>
      <c r="B3025" s="550" t="str">
        <f>'6. Module 1 Readiness'!AF$34</f>
        <v/>
      </c>
      <c r="C3025" s="41" t="s">
        <v>181</v>
      </c>
      <c r="D3025" s="39"/>
      <c r="E3025" s="39"/>
      <c r="F3025" s="39"/>
      <c r="G3025" s="39"/>
      <c r="H3025" s="39"/>
      <c r="I3025" s="39"/>
      <c r="J3025" s="40"/>
      <c r="K3025" s="79"/>
      <c r="L3025" s="79"/>
      <c r="M3025" s="79"/>
      <c r="N3025" s="79"/>
    </row>
    <row r="3026" spans="1:14">
      <c r="A3026" s="79"/>
      <c r="B3026" s="42" t="s">
        <v>43</v>
      </c>
      <c r="C3026" s="39"/>
      <c r="D3026" s="39"/>
      <c r="E3026" s="39"/>
      <c r="F3026" s="39"/>
      <c r="G3026" s="39"/>
      <c r="H3026" s="39"/>
      <c r="I3026" s="39"/>
      <c r="J3026" s="40"/>
      <c r="K3026" s="79"/>
      <c r="L3026" s="79"/>
      <c r="M3026" s="79"/>
      <c r="N3026" s="79"/>
    </row>
    <row r="3027" spans="1:14">
      <c r="A3027" s="79"/>
      <c r="B3027" s="435" t="str">
        <f>Sheet2!B576</f>
        <v/>
      </c>
      <c r="C3027" s="394"/>
      <c r="D3027" s="394"/>
      <c r="E3027" s="394"/>
      <c r="F3027" s="394"/>
      <c r="G3027" s="394"/>
      <c r="H3027" s="394"/>
      <c r="I3027" s="394"/>
      <c r="J3027" s="436"/>
      <c r="K3027" s="79"/>
      <c r="L3027" s="79"/>
      <c r="M3027" s="79"/>
      <c r="N3027" s="79"/>
    </row>
    <row r="3028" spans="1:14">
      <c r="A3028" s="79"/>
      <c r="B3028" s="42" t="s">
        <v>44</v>
      </c>
      <c r="C3028" s="39"/>
      <c r="D3028" s="39"/>
      <c r="E3028" s="39"/>
      <c r="F3028" s="39"/>
      <c r="G3028" s="39"/>
      <c r="H3028" s="39"/>
      <c r="I3028" s="39"/>
      <c r="J3028" s="40"/>
      <c r="K3028" s="79"/>
      <c r="L3028" s="79"/>
      <c r="M3028" s="79"/>
      <c r="N3028" s="79"/>
    </row>
    <row r="3029" spans="1:14">
      <c r="A3029" s="79"/>
      <c r="B3029" s="435" t="str">
        <f>Sheet2!D576</f>
        <v/>
      </c>
      <c r="C3029" s="394"/>
      <c r="D3029" s="394"/>
      <c r="E3029" s="394"/>
      <c r="F3029" s="394"/>
      <c r="G3029" s="394"/>
      <c r="H3029" s="394"/>
      <c r="I3029" s="394"/>
      <c r="J3029" s="436"/>
      <c r="K3029" s="79"/>
      <c r="L3029" s="79"/>
      <c r="M3029" s="79"/>
      <c r="N3029" s="79"/>
    </row>
    <row r="3030" spans="1:14">
      <c r="A3030" s="79"/>
      <c r="B3030" s="38"/>
      <c r="C3030" s="39"/>
      <c r="D3030" s="39"/>
      <c r="E3030" s="39"/>
      <c r="F3030" s="39"/>
      <c r="G3030" s="39"/>
      <c r="H3030" s="39"/>
      <c r="I3030" s="39"/>
      <c r="J3030" s="40"/>
      <c r="K3030" s="79"/>
      <c r="L3030" s="79"/>
      <c r="M3030" s="79"/>
      <c r="N3030" s="79"/>
    </row>
    <row r="3031" spans="1:14" ht="15">
      <c r="A3031" s="79"/>
      <c r="B3031" s="550" t="str">
        <f>'6. Module 1 Readiness'!AF$35</f>
        <v/>
      </c>
      <c r="C3031" s="41" t="s">
        <v>418</v>
      </c>
      <c r="D3031" s="39"/>
      <c r="E3031" s="39"/>
      <c r="F3031" s="39"/>
      <c r="G3031" s="39"/>
      <c r="H3031" s="39"/>
      <c r="I3031" s="39"/>
      <c r="J3031" s="40"/>
      <c r="K3031" s="79"/>
      <c r="L3031" s="79"/>
      <c r="M3031" s="79"/>
      <c r="N3031" s="79"/>
    </row>
    <row r="3032" spans="1:14">
      <c r="A3032" s="79"/>
      <c r="B3032" s="42" t="s">
        <v>43</v>
      </c>
      <c r="C3032" s="39"/>
      <c r="D3032" s="39"/>
      <c r="E3032" s="39"/>
      <c r="F3032" s="39"/>
      <c r="G3032" s="39"/>
      <c r="H3032" s="39"/>
      <c r="I3032" s="39"/>
      <c r="J3032" s="40"/>
      <c r="K3032" s="79"/>
      <c r="L3032" s="79"/>
      <c r="M3032" s="79"/>
      <c r="N3032" s="79"/>
    </row>
    <row r="3033" spans="1:14">
      <c r="A3033" s="79"/>
      <c r="B3033" s="435" t="str">
        <f>Sheet2!B577</f>
        <v/>
      </c>
      <c r="C3033" s="394"/>
      <c r="D3033" s="394"/>
      <c r="E3033" s="394"/>
      <c r="F3033" s="394"/>
      <c r="G3033" s="394"/>
      <c r="H3033" s="394"/>
      <c r="I3033" s="394"/>
      <c r="J3033" s="436"/>
      <c r="K3033" s="79"/>
      <c r="L3033" s="79"/>
      <c r="M3033" s="79"/>
      <c r="N3033" s="79"/>
    </row>
    <row r="3034" spans="1:14">
      <c r="A3034" s="79"/>
      <c r="B3034" s="42" t="s">
        <v>44</v>
      </c>
      <c r="C3034" s="39"/>
      <c r="D3034" s="39"/>
      <c r="E3034" s="39"/>
      <c r="F3034" s="39"/>
      <c r="G3034" s="39"/>
      <c r="H3034" s="39"/>
      <c r="I3034" s="39"/>
      <c r="J3034" s="40"/>
      <c r="K3034" s="79"/>
      <c r="L3034" s="79"/>
      <c r="M3034" s="79"/>
      <c r="N3034" s="79"/>
    </row>
    <row r="3035" spans="1:14">
      <c r="A3035" s="79"/>
      <c r="B3035" s="435" t="str">
        <f>Sheet2!D577</f>
        <v/>
      </c>
      <c r="C3035" s="394"/>
      <c r="D3035" s="394"/>
      <c r="E3035" s="394"/>
      <c r="F3035" s="394"/>
      <c r="G3035" s="394"/>
      <c r="H3035" s="394"/>
      <c r="I3035" s="394"/>
      <c r="J3035" s="436"/>
      <c r="K3035" s="79"/>
      <c r="L3035" s="79"/>
      <c r="M3035" s="79"/>
      <c r="N3035" s="79"/>
    </row>
    <row r="3036" spans="1:14">
      <c r="A3036" s="79"/>
      <c r="B3036" s="38"/>
      <c r="C3036" s="39"/>
      <c r="D3036" s="39"/>
      <c r="E3036" s="39"/>
      <c r="F3036" s="39"/>
      <c r="G3036" s="39"/>
      <c r="H3036" s="39"/>
      <c r="I3036" s="39"/>
      <c r="J3036" s="40"/>
      <c r="K3036" s="79"/>
      <c r="L3036" s="79"/>
      <c r="M3036" s="79"/>
      <c r="N3036" s="79"/>
    </row>
    <row r="3037" spans="1:14" ht="15">
      <c r="A3037" s="79"/>
      <c r="B3037" s="550" t="str">
        <f>'6. Module 1 Readiness'!AF$36</f>
        <v/>
      </c>
      <c r="C3037" s="41" t="s">
        <v>419</v>
      </c>
      <c r="D3037" s="39"/>
      <c r="E3037" s="39"/>
      <c r="F3037" s="39"/>
      <c r="G3037" s="39"/>
      <c r="H3037" s="39"/>
      <c r="I3037" s="39"/>
      <c r="J3037" s="40"/>
      <c r="K3037" s="79"/>
      <c r="L3037" s="79"/>
      <c r="M3037" s="79"/>
      <c r="N3037" s="79"/>
    </row>
    <row r="3038" spans="1:14">
      <c r="A3038" s="79"/>
      <c r="B3038" s="42" t="s">
        <v>43</v>
      </c>
      <c r="C3038" s="39"/>
      <c r="D3038" s="39"/>
      <c r="E3038" s="39"/>
      <c r="F3038" s="39"/>
      <c r="G3038" s="39"/>
      <c r="H3038" s="39"/>
      <c r="I3038" s="39"/>
      <c r="J3038" s="40"/>
      <c r="K3038" s="79"/>
      <c r="L3038" s="79"/>
      <c r="M3038" s="79"/>
      <c r="N3038" s="79"/>
    </row>
    <row r="3039" spans="1:14">
      <c r="A3039" s="79"/>
      <c r="B3039" s="435" t="str">
        <f>Sheet2!B578</f>
        <v/>
      </c>
      <c r="C3039" s="394"/>
      <c r="D3039" s="394"/>
      <c r="E3039" s="394"/>
      <c r="F3039" s="394"/>
      <c r="G3039" s="394"/>
      <c r="H3039" s="394"/>
      <c r="I3039" s="394"/>
      <c r="J3039" s="436"/>
      <c r="K3039" s="79"/>
      <c r="L3039" s="79"/>
      <c r="M3039" s="79"/>
      <c r="N3039" s="79"/>
    </row>
    <row r="3040" spans="1:14">
      <c r="A3040" s="79"/>
      <c r="B3040" s="42" t="s">
        <v>44</v>
      </c>
      <c r="C3040" s="39"/>
      <c r="D3040" s="39"/>
      <c r="E3040" s="39"/>
      <c r="F3040" s="39"/>
      <c r="G3040" s="39"/>
      <c r="H3040" s="39"/>
      <c r="I3040" s="39"/>
      <c r="J3040" s="40"/>
      <c r="K3040" s="79"/>
      <c r="L3040" s="79"/>
      <c r="M3040" s="79"/>
      <c r="N3040" s="79"/>
    </row>
    <row r="3041" spans="1:14">
      <c r="A3041" s="79"/>
      <c r="B3041" s="437" t="str">
        <f>Sheet2!D578</f>
        <v/>
      </c>
      <c r="C3041" s="438"/>
      <c r="D3041" s="438"/>
      <c r="E3041" s="438"/>
      <c r="F3041" s="438"/>
      <c r="G3041" s="438"/>
      <c r="H3041" s="438"/>
      <c r="I3041" s="438"/>
      <c r="J3041" s="439"/>
      <c r="K3041" s="79"/>
      <c r="L3041" s="79"/>
      <c r="M3041" s="79"/>
      <c r="N3041" s="79"/>
    </row>
    <row r="3042" spans="1:14">
      <c r="A3042" s="79"/>
      <c r="B3042" s="27"/>
      <c r="C3042" s="27"/>
      <c r="D3042" s="27"/>
      <c r="E3042" s="27"/>
      <c r="F3042" s="27"/>
      <c r="G3042" s="27"/>
      <c r="H3042" s="27"/>
      <c r="I3042" s="27"/>
      <c r="J3042" s="27"/>
      <c r="K3042" s="79"/>
      <c r="L3042" s="79"/>
      <c r="M3042" s="79"/>
      <c r="N3042" s="79"/>
    </row>
    <row r="3043" spans="1:14">
      <c r="A3043" s="79"/>
      <c r="B3043" s="634" t="s">
        <v>27</v>
      </c>
      <c r="C3043" s="633"/>
      <c r="D3043" s="633"/>
      <c r="E3043" s="633"/>
      <c r="F3043" s="633"/>
      <c r="G3043" s="633"/>
      <c r="H3043" s="633"/>
      <c r="I3043" s="633"/>
      <c r="J3043" s="550" t="str">
        <f>E2916</f>
        <v/>
      </c>
      <c r="K3043" s="79"/>
      <c r="L3043" s="79"/>
      <c r="M3043" s="79"/>
      <c r="N3043" s="79"/>
    </row>
    <row r="3044" spans="1:14">
      <c r="A3044" s="79"/>
      <c r="B3044" s="38"/>
      <c r="C3044" s="39"/>
      <c r="D3044" s="39"/>
      <c r="E3044" s="39"/>
      <c r="F3044" s="39"/>
      <c r="G3044" s="39"/>
      <c r="H3044" s="39"/>
      <c r="I3044" s="39"/>
      <c r="J3044" s="40"/>
      <c r="K3044" s="79"/>
      <c r="L3044" s="79"/>
      <c r="M3044" s="79"/>
      <c r="N3044" s="79"/>
    </row>
    <row r="3045" spans="1:14" ht="15">
      <c r="A3045" s="79"/>
      <c r="B3045" s="550" t="str">
        <f>'6. Module 1 Readiness'!AF$39</f>
        <v/>
      </c>
      <c r="C3045" s="41" t="s">
        <v>420</v>
      </c>
      <c r="D3045" s="39"/>
      <c r="E3045" s="39"/>
      <c r="F3045" s="39"/>
      <c r="G3045" s="39"/>
      <c r="H3045" s="39"/>
      <c r="I3045" s="39"/>
      <c r="J3045" s="40"/>
      <c r="K3045" s="79"/>
      <c r="L3045" s="79"/>
      <c r="M3045" s="79"/>
      <c r="N3045" s="79"/>
    </row>
    <row r="3046" spans="1:14">
      <c r="A3046" s="79"/>
      <c r="B3046" s="42" t="s">
        <v>43</v>
      </c>
      <c r="C3046" s="39"/>
      <c r="D3046" s="39"/>
      <c r="E3046" s="39"/>
      <c r="F3046" s="39"/>
      <c r="G3046" s="39"/>
      <c r="H3046" s="39"/>
      <c r="I3046" s="39"/>
      <c r="J3046" s="40"/>
      <c r="K3046" s="79"/>
      <c r="L3046" s="79"/>
      <c r="M3046" s="79"/>
      <c r="N3046" s="79"/>
    </row>
    <row r="3047" spans="1:14">
      <c r="A3047" s="79"/>
      <c r="B3047" s="435" t="str">
        <f>Sheet2!B581</f>
        <v/>
      </c>
      <c r="C3047" s="394"/>
      <c r="D3047" s="394"/>
      <c r="E3047" s="394"/>
      <c r="F3047" s="394"/>
      <c r="G3047" s="394"/>
      <c r="H3047" s="394"/>
      <c r="I3047" s="394"/>
      <c r="J3047" s="436"/>
      <c r="K3047" s="79"/>
      <c r="L3047" s="79"/>
      <c r="M3047" s="79"/>
      <c r="N3047" s="79"/>
    </row>
    <row r="3048" spans="1:14">
      <c r="A3048" s="79"/>
      <c r="B3048" s="42" t="s">
        <v>44</v>
      </c>
      <c r="C3048" s="39"/>
      <c r="D3048" s="39"/>
      <c r="E3048" s="39"/>
      <c r="F3048" s="39"/>
      <c r="G3048" s="39"/>
      <c r="H3048" s="39"/>
      <c r="I3048" s="39"/>
      <c r="J3048" s="40"/>
      <c r="K3048" s="79"/>
      <c r="L3048" s="79"/>
      <c r="M3048" s="79"/>
      <c r="N3048" s="79"/>
    </row>
    <row r="3049" spans="1:14">
      <c r="A3049" s="79"/>
      <c r="B3049" s="435" t="str">
        <f>Sheet2!D581</f>
        <v/>
      </c>
      <c r="C3049" s="394"/>
      <c r="D3049" s="394"/>
      <c r="E3049" s="394"/>
      <c r="F3049" s="394"/>
      <c r="G3049" s="394"/>
      <c r="H3049" s="394"/>
      <c r="I3049" s="394"/>
      <c r="J3049" s="436"/>
      <c r="K3049" s="79"/>
      <c r="L3049" s="79"/>
      <c r="M3049" s="79"/>
      <c r="N3049" s="79"/>
    </row>
    <row r="3050" spans="1:14">
      <c r="A3050" s="79"/>
      <c r="B3050" s="38"/>
      <c r="C3050" s="39"/>
      <c r="D3050" s="39"/>
      <c r="E3050" s="39"/>
      <c r="F3050" s="39"/>
      <c r="G3050" s="39"/>
      <c r="H3050" s="39"/>
      <c r="I3050" s="39"/>
      <c r="J3050" s="40"/>
      <c r="K3050" s="79"/>
      <c r="L3050" s="79"/>
      <c r="M3050" s="79"/>
      <c r="N3050" s="79"/>
    </row>
    <row r="3051" spans="1:14" ht="15">
      <c r="A3051" s="79"/>
      <c r="B3051" s="550" t="str">
        <f>'6. Module 1 Readiness'!AF$40</f>
        <v/>
      </c>
      <c r="C3051" s="41" t="s">
        <v>421</v>
      </c>
      <c r="D3051" s="39"/>
      <c r="E3051" s="39"/>
      <c r="F3051" s="39"/>
      <c r="G3051" s="39"/>
      <c r="H3051" s="39"/>
      <c r="I3051" s="39"/>
      <c r="J3051" s="40"/>
      <c r="K3051" s="79"/>
      <c r="L3051" s="79"/>
      <c r="M3051" s="79"/>
      <c r="N3051" s="79"/>
    </row>
    <row r="3052" spans="1:14">
      <c r="A3052" s="79"/>
      <c r="B3052" s="42" t="s">
        <v>43</v>
      </c>
      <c r="C3052" s="39"/>
      <c r="D3052" s="39"/>
      <c r="E3052" s="39"/>
      <c r="F3052" s="39"/>
      <c r="G3052" s="39"/>
      <c r="H3052" s="39"/>
      <c r="I3052" s="39"/>
      <c r="J3052" s="40"/>
      <c r="K3052" s="79"/>
      <c r="L3052" s="79"/>
      <c r="M3052" s="79"/>
      <c r="N3052" s="79"/>
    </row>
    <row r="3053" spans="1:14">
      <c r="A3053" s="79"/>
      <c r="B3053" s="435" t="str">
        <f>Sheet2!B582</f>
        <v/>
      </c>
      <c r="C3053" s="394"/>
      <c r="D3053" s="394"/>
      <c r="E3053" s="394"/>
      <c r="F3053" s="394"/>
      <c r="G3053" s="394"/>
      <c r="H3053" s="394"/>
      <c r="I3053" s="394"/>
      <c r="J3053" s="436"/>
      <c r="K3053" s="79"/>
      <c r="L3053" s="79"/>
      <c r="M3053" s="79"/>
      <c r="N3053" s="79"/>
    </row>
    <row r="3054" spans="1:14">
      <c r="A3054" s="79"/>
      <c r="B3054" s="42" t="s">
        <v>44</v>
      </c>
      <c r="C3054" s="39"/>
      <c r="D3054" s="39"/>
      <c r="E3054" s="39"/>
      <c r="F3054" s="39"/>
      <c r="G3054" s="39"/>
      <c r="H3054" s="39"/>
      <c r="I3054" s="39"/>
      <c r="J3054" s="40"/>
      <c r="K3054" s="79"/>
      <c r="L3054" s="79"/>
      <c r="M3054" s="79"/>
      <c r="N3054" s="79"/>
    </row>
    <row r="3055" spans="1:14">
      <c r="A3055" s="79"/>
      <c r="B3055" s="435" t="str">
        <f>Sheet2!D582</f>
        <v/>
      </c>
      <c r="C3055" s="394"/>
      <c r="D3055" s="394"/>
      <c r="E3055" s="394"/>
      <c r="F3055" s="394"/>
      <c r="G3055" s="394"/>
      <c r="H3055" s="394"/>
      <c r="I3055" s="394"/>
      <c r="J3055" s="436"/>
      <c r="K3055" s="79"/>
      <c r="L3055" s="79"/>
      <c r="M3055" s="79"/>
      <c r="N3055" s="79"/>
    </row>
    <row r="3056" spans="1:14">
      <c r="A3056" s="79"/>
      <c r="B3056" s="38"/>
      <c r="C3056" s="39"/>
      <c r="D3056" s="39"/>
      <c r="E3056" s="39"/>
      <c r="F3056" s="39"/>
      <c r="G3056" s="39"/>
      <c r="H3056" s="39"/>
      <c r="I3056" s="39"/>
      <c r="J3056" s="40"/>
      <c r="K3056" s="79"/>
      <c r="L3056" s="79"/>
      <c r="M3056" s="79"/>
      <c r="N3056" s="79"/>
    </row>
    <row r="3057" spans="1:14" ht="15">
      <c r="A3057" s="79"/>
      <c r="B3057" s="550" t="str">
        <f>'6. Module 1 Readiness'!AF$41</f>
        <v/>
      </c>
      <c r="C3057" s="41" t="s">
        <v>422</v>
      </c>
      <c r="D3057" s="39"/>
      <c r="E3057" s="39"/>
      <c r="F3057" s="39"/>
      <c r="G3057" s="39"/>
      <c r="H3057" s="39"/>
      <c r="I3057" s="39"/>
      <c r="J3057" s="40"/>
      <c r="K3057" s="79"/>
      <c r="L3057" s="79"/>
      <c r="M3057" s="79"/>
      <c r="N3057" s="79"/>
    </row>
    <row r="3058" spans="1:14">
      <c r="A3058" s="79"/>
      <c r="B3058" s="42" t="s">
        <v>43</v>
      </c>
      <c r="C3058" s="39"/>
      <c r="D3058" s="39"/>
      <c r="E3058" s="39"/>
      <c r="F3058" s="39"/>
      <c r="G3058" s="39"/>
      <c r="H3058" s="39"/>
      <c r="I3058" s="39"/>
      <c r="J3058" s="40"/>
      <c r="K3058" s="79"/>
      <c r="L3058" s="79"/>
      <c r="M3058" s="79"/>
      <c r="N3058" s="79"/>
    </row>
    <row r="3059" spans="1:14">
      <c r="A3059" s="79"/>
      <c r="B3059" s="435" t="str">
        <f>Sheet2!B583</f>
        <v/>
      </c>
      <c r="C3059" s="394"/>
      <c r="D3059" s="394"/>
      <c r="E3059" s="394"/>
      <c r="F3059" s="394"/>
      <c r="G3059" s="394"/>
      <c r="H3059" s="394"/>
      <c r="I3059" s="394"/>
      <c r="J3059" s="436"/>
      <c r="K3059" s="79"/>
      <c r="L3059" s="79"/>
      <c r="M3059" s="79"/>
      <c r="N3059" s="79"/>
    </row>
    <row r="3060" spans="1:14">
      <c r="A3060" s="79"/>
      <c r="B3060" s="42" t="s">
        <v>44</v>
      </c>
      <c r="C3060" s="39"/>
      <c r="D3060" s="39"/>
      <c r="E3060" s="39"/>
      <c r="F3060" s="39"/>
      <c r="G3060" s="39"/>
      <c r="H3060" s="39"/>
      <c r="I3060" s="39"/>
      <c r="J3060" s="40"/>
      <c r="K3060" s="79"/>
      <c r="L3060" s="79"/>
      <c r="M3060" s="79"/>
      <c r="N3060" s="79"/>
    </row>
    <row r="3061" spans="1:14">
      <c r="A3061" s="79"/>
      <c r="B3061" s="435" t="str">
        <f>Sheet2!D583</f>
        <v/>
      </c>
      <c r="C3061" s="394"/>
      <c r="D3061" s="394"/>
      <c r="E3061" s="394"/>
      <c r="F3061" s="394"/>
      <c r="G3061" s="394"/>
      <c r="H3061" s="394"/>
      <c r="I3061" s="394"/>
      <c r="J3061" s="436"/>
      <c r="K3061" s="79"/>
      <c r="L3061" s="79"/>
      <c r="M3061" s="79"/>
      <c r="N3061" s="79"/>
    </row>
    <row r="3062" spans="1:14">
      <c r="A3062" s="79"/>
      <c r="B3062" s="38"/>
      <c r="C3062" s="39"/>
      <c r="D3062" s="39"/>
      <c r="E3062" s="39"/>
      <c r="F3062" s="39"/>
      <c r="G3062" s="39"/>
      <c r="H3062" s="39"/>
      <c r="I3062" s="39"/>
      <c r="J3062" s="40"/>
      <c r="K3062" s="79"/>
      <c r="L3062" s="79"/>
      <c r="M3062" s="79"/>
      <c r="N3062" s="79"/>
    </row>
    <row r="3063" spans="1:14" ht="15">
      <c r="A3063" s="79"/>
      <c r="B3063" s="550" t="str">
        <f>'6. Module 1 Readiness'!AF$42</f>
        <v/>
      </c>
      <c r="C3063" s="41" t="s">
        <v>423</v>
      </c>
      <c r="D3063" s="39"/>
      <c r="E3063" s="39"/>
      <c r="F3063" s="39"/>
      <c r="G3063" s="39"/>
      <c r="H3063" s="39"/>
      <c r="I3063" s="39"/>
      <c r="J3063" s="40"/>
      <c r="K3063" s="79"/>
      <c r="L3063" s="79"/>
      <c r="M3063" s="79"/>
      <c r="N3063" s="79"/>
    </row>
    <row r="3064" spans="1:14">
      <c r="A3064" s="79"/>
      <c r="B3064" s="42" t="s">
        <v>43</v>
      </c>
      <c r="C3064" s="39"/>
      <c r="D3064" s="39"/>
      <c r="E3064" s="39"/>
      <c r="F3064" s="39"/>
      <c r="G3064" s="39"/>
      <c r="H3064" s="39"/>
      <c r="I3064" s="39"/>
      <c r="J3064" s="40"/>
      <c r="K3064" s="79"/>
      <c r="L3064" s="79"/>
      <c r="M3064" s="79"/>
      <c r="N3064" s="79"/>
    </row>
    <row r="3065" spans="1:14">
      <c r="A3065" s="79"/>
      <c r="B3065" s="435" t="str">
        <f>Sheet2!B584</f>
        <v/>
      </c>
      <c r="C3065" s="394"/>
      <c r="D3065" s="394"/>
      <c r="E3065" s="394"/>
      <c r="F3065" s="394"/>
      <c r="G3065" s="394"/>
      <c r="H3065" s="394"/>
      <c r="I3065" s="394"/>
      <c r="J3065" s="436"/>
      <c r="K3065" s="79"/>
      <c r="L3065" s="79"/>
      <c r="M3065" s="79"/>
      <c r="N3065" s="79"/>
    </row>
    <row r="3066" spans="1:14">
      <c r="A3066" s="79"/>
      <c r="B3066" s="42" t="s">
        <v>44</v>
      </c>
      <c r="C3066" s="39"/>
      <c r="D3066" s="39"/>
      <c r="E3066" s="39"/>
      <c r="F3066" s="39"/>
      <c r="G3066" s="39"/>
      <c r="H3066" s="39"/>
      <c r="I3066" s="39"/>
      <c r="J3066" s="40"/>
      <c r="K3066" s="79"/>
      <c r="L3066" s="79"/>
      <c r="M3066" s="79"/>
      <c r="N3066" s="79"/>
    </row>
    <row r="3067" spans="1:14">
      <c r="A3067" s="79"/>
      <c r="B3067" s="435" t="str">
        <f>Sheet2!D584</f>
        <v/>
      </c>
      <c r="C3067" s="394"/>
      <c r="D3067" s="394"/>
      <c r="E3067" s="394"/>
      <c r="F3067" s="394"/>
      <c r="G3067" s="394"/>
      <c r="H3067" s="394"/>
      <c r="I3067" s="394"/>
      <c r="J3067" s="436"/>
      <c r="K3067" s="79"/>
      <c r="L3067" s="79"/>
      <c r="M3067" s="79"/>
      <c r="N3067" s="79"/>
    </row>
    <row r="3068" spans="1:14">
      <c r="A3068" s="79"/>
      <c r="B3068" s="38"/>
      <c r="C3068" s="39"/>
      <c r="D3068" s="39"/>
      <c r="E3068" s="39"/>
      <c r="F3068" s="39"/>
      <c r="G3068" s="39"/>
      <c r="H3068" s="39"/>
      <c r="I3068" s="39"/>
      <c r="J3068" s="40"/>
      <c r="K3068" s="79"/>
      <c r="L3068" s="79"/>
      <c r="M3068" s="79"/>
      <c r="N3068" s="79"/>
    </row>
    <row r="3069" spans="1:14" ht="15">
      <c r="A3069" s="79"/>
      <c r="B3069" s="550" t="str">
        <f>'6. Module 1 Readiness'!AF$43</f>
        <v/>
      </c>
      <c r="C3069" s="41" t="s">
        <v>424</v>
      </c>
      <c r="D3069" s="39"/>
      <c r="E3069" s="39"/>
      <c r="F3069" s="39"/>
      <c r="G3069" s="39"/>
      <c r="H3069" s="39"/>
      <c r="I3069" s="39"/>
      <c r="J3069" s="40"/>
      <c r="K3069" s="79"/>
      <c r="L3069" s="79"/>
      <c r="M3069" s="79"/>
      <c r="N3069" s="79"/>
    </row>
    <row r="3070" spans="1:14">
      <c r="A3070" s="79"/>
      <c r="B3070" s="42" t="s">
        <v>43</v>
      </c>
      <c r="C3070" s="39"/>
      <c r="D3070" s="39"/>
      <c r="E3070" s="39"/>
      <c r="F3070" s="39"/>
      <c r="G3070" s="39"/>
      <c r="H3070" s="39"/>
      <c r="I3070" s="39"/>
      <c r="J3070" s="40"/>
      <c r="K3070" s="79"/>
      <c r="L3070" s="79"/>
      <c r="M3070" s="79"/>
      <c r="N3070" s="79"/>
    </row>
    <row r="3071" spans="1:14">
      <c r="A3071" s="79"/>
      <c r="B3071" s="435" t="str">
        <f>Sheet2!B585</f>
        <v/>
      </c>
      <c r="C3071" s="394"/>
      <c r="D3071" s="394"/>
      <c r="E3071" s="394"/>
      <c r="F3071" s="394"/>
      <c r="G3071" s="394"/>
      <c r="H3071" s="394"/>
      <c r="I3071" s="394"/>
      <c r="J3071" s="436"/>
      <c r="K3071" s="79"/>
      <c r="L3071" s="79"/>
      <c r="M3071" s="79"/>
      <c r="N3071" s="79"/>
    </row>
    <row r="3072" spans="1:14">
      <c r="A3072" s="79"/>
      <c r="B3072" s="42" t="s">
        <v>44</v>
      </c>
      <c r="C3072" s="39"/>
      <c r="D3072" s="39"/>
      <c r="E3072" s="39"/>
      <c r="F3072" s="39"/>
      <c r="G3072" s="39"/>
      <c r="H3072" s="39"/>
      <c r="I3072" s="39"/>
      <c r="J3072" s="40"/>
      <c r="K3072" s="79"/>
      <c r="L3072" s="79"/>
      <c r="M3072" s="79"/>
      <c r="N3072" s="79"/>
    </row>
    <row r="3073" spans="1:14">
      <c r="A3073" s="79"/>
      <c r="B3073" s="437" t="str">
        <f>Sheet2!D585</f>
        <v/>
      </c>
      <c r="C3073" s="438"/>
      <c r="D3073" s="438"/>
      <c r="E3073" s="438"/>
      <c r="F3073" s="438"/>
      <c r="G3073" s="438"/>
      <c r="H3073" s="438"/>
      <c r="I3073" s="438"/>
      <c r="J3073" s="439"/>
      <c r="K3073" s="79"/>
      <c r="L3073" s="79"/>
      <c r="M3073" s="79"/>
      <c r="N3073" s="79"/>
    </row>
    <row r="3074" spans="1:14">
      <c r="A3074" s="79"/>
      <c r="B3074" s="27"/>
      <c r="C3074" s="27"/>
      <c r="D3074" s="27"/>
      <c r="E3074" s="27"/>
      <c r="F3074" s="27"/>
      <c r="G3074" s="27"/>
      <c r="H3074" s="27"/>
      <c r="I3074" s="27"/>
      <c r="J3074" s="27"/>
      <c r="K3074" s="79"/>
      <c r="L3074" s="79"/>
      <c r="M3074" s="79"/>
      <c r="N3074" s="79"/>
    </row>
    <row r="3075" spans="1:14">
      <c r="A3075" s="79"/>
      <c r="B3075" s="634" t="s">
        <v>235</v>
      </c>
      <c r="C3075" s="633"/>
      <c r="D3075" s="633"/>
      <c r="E3075" s="633"/>
      <c r="F3075" s="633"/>
      <c r="G3075" s="633"/>
      <c r="H3075" s="633"/>
      <c r="I3075" s="633"/>
      <c r="J3075" s="550" t="str">
        <f>E2918</f>
        <v/>
      </c>
      <c r="K3075" s="79"/>
      <c r="L3075" s="79"/>
      <c r="M3075" s="79"/>
      <c r="N3075" s="79"/>
    </row>
    <row r="3076" spans="1:14">
      <c r="A3076" s="79"/>
      <c r="B3076" s="38"/>
      <c r="C3076" s="39"/>
      <c r="D3076" s="39"/>
      <c r="E3076" s="39"/>
      <c r="F3076" s="39"/>
      <c r="G3076" s="39"/>
      <c r="H3076" s="39"/>
      <c r="I3076" s="39"/>
      <c r="J3076" s="40"/>
      <c r="K3076" s="79"/>
      <c r="L3076" s="79"/>
      <c r="M3076" s="79"/>
      <c r="N3076" s="79"/>
    </row>
    <row r="3077" spans="1:14" ht="15">
      <c r="A3077" s="79"/>
      <c r="B3077" s="550" t="str">
        <f>'6. Module 1 Readiness'!AF$46</f>
        <v/>
      </c>
      <c r="C3077" s="41" t="s">
        <v>425</v>
      </c>
      <c r="D3077" s="39"/>
      <c r="E3077" s="39"/>
      <c r="F3077" s="39"/>
      <c r="G3077" s="39"/>
      <c r="H3077" s="39"/>
      <c r="I3077" s="39"/>
      <c r="J3077" s="40"/>
      <c r="K3077" s="79"/>
      <c r="L3077" s="79"/>
      <c r="M3077" s="79"/>
      <c r="N3077" s="79"/>
    </row>
    <row r="3078" spans="1:14">
      <c r="A3078" s="79"/>
      <c r="B3078" s="42" t="s">
        <v>43</v>
      </c>
      <c r="C3078" s="39"/>
      <c r="D3078" s="39"/>
      <c r="E3078" s="39"/>
      <c r="F3078" s="39"/>
      <c r="G3078" s="39"/>
      <c r="H3078" s="39"/>
      <c r="I3078" s="39"/>
      <c r="J3078" s="40"/>
      <c r="K3078" s="79"/>
      <c r="L3078" s="79"/>
      <c r="M3078" s="79"/>
      <c r="N3078" s="79"/>
    </row>
    <row r="3079" spans="1:14">
      <c r="A3079" s="79"/>
      <c r="B3079" s="38" t="str">
        <f>Sheet2!B588</f>
        <v/>
      </c>
      <c r="C3079" s="39"/>
      <c r="D3079" s="39"/>
      <c r="E3079" s="39"/>
      <c r="F3079" s="39"/>
      <c r="G3079" s="39"/>
      <c r="H3079" s="39"/>
      <c r="I3079" s="39"/>
      <c r="J3079" s="40"/>
      <c r="K3079" s="79"/>
      <c r="L3079" s="79"/>
      <c r="M3079" s="79"/>
      <c r="N3079" s="79"/>
    </row>
    <row r="3080" spans="1:14">
      <c r="A3080" s="79"/>
      <c r="B3080" s="42" t="s">
        <v>44</v>
      </c>
      <c r="C3080" s="39"/>
      <c r="D3080" s="39"/>
      <c r="E3080" s="39"/>
      <c r="F3080" s="39"/>
      <c r="G3080" s="39"/>
      <c r="H3080" s="39"/>
      <c r="I3080" s="39"/>
      <c r="J3080" s="40"/>
      <c r="K3080" s="79"/>
      <c r="L3080" s="79"/>
      <c r="M3080" s="79"/>
      <c r="N3080" s="79"/>
    </row>
    <row r="3081" spans="1:14">
      <c r="A3081" s="79"/>
      <c r="B3081" s="435" t="str">
        <f>Sheet2!D588</f>
        <v/>
      </c>
      <c r="C3081" s="394"/>
      <c r="D3081" s="394"/>
      <c r="E3081" s="394"/>
      <c r="F3081" s="394"/>
      <c r="G3081" s="394"/>
      <c r="H3081" s="394"/>
      <c r="I3081" s="394"/>
      <c r="J3081" s="436"/>
      <c r="K3081" s="79"/>
      <c r="L3081" s="79"/>
      <c r="M3081" s="79"/>
      <c r="N3081" s="79"/>
    </row>
    <row r="3082" spans="1:14">
      <c r="A3082" s="79"/>
      <c r="B3082" s="38"/>
      <c r="C3082" s="39"/>
      <c r="D3082" s="39"/>
      <c r="E3082" s="39"/>
      <c r="F3082" s="39"/>
      <c r="G3082" s="39"/>
      <c r="H3082" s="39"/>
      <c r="I3082" s="39"/>
      <c r="J3082" s="40"/>
      <c r="K3082" s="79"/>
      <c r="L3082" s="79"/>
      <c r="M3082" s="79"/>
      <c r="N3082" s="79"/>
    </row>
    <row r="3083" spans="1:14" ht="15">
      <c r="A3083" s="79"/>
      <c r="B3083" s="550" t="str">
        <f>'6. Module 1 Readiness'!AF$47</f>
        <v/>
      </c>
      <c r="C3083" s="41" t="s">
        <v>426</v>
      </c>
      <c r="D3083" s="39"/>
      <c r="E3083" s="39"/>
      <c r="F3083" s="39"/>
      <c r="G3083" s="39"/>
      <c r="H3083" s="39"/>
      <c r="I3083" s="39"/>
      <c r="J3083" s="40"/>
      <c r="K3083" s="79"/>
      <c r="L3083" s="79"/>
      <c r="M3083" s="79"/>
      <c r="N3083" s="79"/>
    </row>
    <row r="3084" spans="1:14">
      <c r="A3084" s="79"/>
      <c r="B3084" s="42" t="s">
        <v>43</v>
      </c>
      <c r="C3084" s="39"/>
      <c r="D3084" s="39"/>
      <c r="E3084" s="39"/>
      <c r="F3084" s="39"/>
      <c r="G3084" s="39"/>
      <c r="H3084" s="39"/>
      <c r="I3084" s="39"/>
      <c r="J3084" s="40"/>
      <c r="K3084" s="79"/>
      <c r="L3084" s="79"/>
      <c r="M3084" s="79"/>
      <c r="N3084" s="79"/>
    </row>
    <row r="3085" spans="1:14">
      <c r="A3085" s="79"/>
      <c r="B3085" s="435" t="str">
        <f>Sheet2!B589</f>
        <v/>
      </c>
      <c r="C3085" s="394"/>
      <c r="D3085" s="394"/>
      <c r="E3085" s="394"/>
      <c r="F3085" s="394"/>
      <c r="G3085" s="394"/>
      <c r="H3085" s="394"/>
      <c r="I3085" s="394"/>
      <c r="J3085" s="436"/>
      <c r="K3085" s="79"/>
      <c r="L3085" s="79"/>
      <c r="M3085" s="79"/>
      <c r="N3085" s="79"/>
    </row>
    <row r="3086" spans="1:14">
      <c r="A3086" s="79"/>
      <c r="B3086" s="42" t="s">
        <v>44</v>
      </c>
      <c r="C3086" s="39"/>
      <c r="D3086" s="39"/>
      <c r="E3086" s="39"/>
      <c r="F3086" s="39"/>
      <c r="G3086" s="39"/>
      <c r="H3086" s="39"/>
      <c r="I3086" s="39"/>
      <c r="J3086" s="40"/>
      <c r="K3086" s="79"/>
      <c r="L3086" s="79"/>
      <c r="M3086" s="79"/>
      <c r="N3086" s="79"/>
    </row>
    <row r="3087" spans="1:14">
      <c r="A3087" s="79"/>
      <c r="B3087" s="435" t="str">
        <f>Sheet2!D589</f>
        <v/>
      </c>
      <c r="C3087" s="394"/>
      <c r="D3087" s="394"/>
      <c r="E3087" s="394"/>
      <c r="F3087" s="394"/>
      <c r="G3087" s="394"/>
      <c r="H3087" s="394"/>
      <c r="I3087" s="394"/>
      <c r="J3087" s="436"/>
      <c r="K3087" s="79"/>
      <c r="L3087" s="79"/>
      <c r="M3087" s="79"/>
      <c r="N3087" s="79"/>
    </row>
    <row r="3088" spans="1:14">
      <c r="A3088" s="79"/>
      <c r="B3088" s="38"/>
      <c r="C3088" s="39"/>
      <c r="D3088" s="39"/>
      <c r="E3088" s="39"/>
      <c r="F3088" s="39"/>
      <c r="G3088" s="39"/>
      <c r="H3088" s="39"/>
      <c r="I3088" s="39"/>
      <c r="J3088" s="40"/>
      <c r="K3088" s="79"/>
      <c r="L3088" s="79"/>
      <c r="M3088" s="79"/>
      <c r="N3088" s="79"/>
    </row>
    <row r="3089" spans="1:14" ht="15">
      <c r="A3089" s="79"/>
      <c r="B3089" s="550" t="str">
        <f>'6. Module 1 Readiness'!AF$48</f>
        <v/>
      </c>
      <c r="C3089" s="41" t="s">
        <v>427</v>
      </c>
      <c r="D3089" s="39"/>
      <c r="E3089" s="39"/>
      <c r="F3089" s="39"/>
      <c r="G3089" s="39"/>
      <c r="H3089" s="39"/>
      <c r="I3089" s="39"/>
      <c r="J3089" s="40"/>
      <c r="K3089" s="79"/>
      <c r="L3089" s="79"/>
      <c r="M3089" s="79"/>
      <c r="N3089" s="79"/>
    </row>
    <row r="3090" spans="1:14">
      <c r="A3090" s="79"/>
      <c r="B3090" s="42" t="s">
        <v>43</v>
      </c>
      <c r="C3090" s="39"/>
      <c r="D3090" s="39"/>
      <c r="E3090" s="39"/>
      <c r="F3090" s="39"/>
      <c r="G3090" s="39"/>
      <c r="H3090" s="39"/>
      <c r="I3090" s="39"/>
      <c r="J3090" s="40"/>
      <c r="K3090" s="79"/>
      <c r="L3090" s="79"/>
      <c r="M3090" s="79"/>
      <c r="N3090" s="79"/>
    </row>
    <row r="3091" spans="1:14">
      <c r="A3091" s="79"/>
      <c r="B3091" s="435" t="str">
        <f>Sheet2!B590</f>
        <v/>
      </c>
      <c r="C3091" s="394"/>
      <c r="D3091" s="394"/>
      <c r="E3091" s="394"/>
      <c r="F3091" s="394"/>
      <c r="G3091" s="394"/>
      <c r="H3091" s="394"/>
      <c r="I3091" s="394"/>
      <c r="J3091" s="436"/>
      <c r="K3091" s="79"/>
      <c r="L3091" s="79"/>
      <c r="M3091" s="79"/>
      <c r="N3091" s="79"/>
    </row>
    <row r="3092" spans="1:14">
      <c r="A3092" s="79"/>
      <c r="B3092" s="42" t="s">
        <v>44</v>
      </c>
      <c r="C3092" s="39"/>
      <c r="D3092" s="39"/>
      <c r="E3092" s="39"/>
      <c r="F3092" s="39"/>
      <c r="G3092" s="39"/>
      <c r="H3092" s="39"/>
      <c r="I3092" s="39"/>
      <c r="J3092" s="40"/>
      <c r="K3092" s="79"/>
      <c r="L3092" s="79"/>
      <c r="M3092" s="79"/>
      <c r="N3092" s="79"/>
    </row>
    <row r="3093" spans="1:14">
      <c r="A3093" s="79"/>
      <c r="B3093" s="435" t="str">
        <f>Sheet2!D590</f>
        <v/>
      </c>
      <c r="C3093" s="394"/>
      <c r="D3093" s="394"/>
      <c r="E3093" s="394"/>
      <c r="F3093" s="394"/>
      <c r="G3093" s="394"/>
      <c r="H3093" s="394"/>
      <c r="I3093" s="394"/>
      <c r="J3093" s="436"/>
      <c r="K3093" s="79"/>
      <c r="L3093" s="79"/>
      <c r="M3093" s="79"/>
      <c r="N3093" s="79"/>
    </row>
    <row r="3094" spans="1:14">
      <c r="A3094" s="79"/>
      <c r="B3094" s="38"/>
      <c r="C3094" s="39"/>
      <c r="D3094" s="39"/>
      <c r="E3094" s="39"/>
      <c r="F3094" s="39"/>
      <c r="G3094" s="39"/>
      <c r="H3094" s="39"/>
      <c r="I3094" s="39"/>
      <c r="J3094" s="40"/>
      <c r="K3094" s="79"/>
      <c r="L3094" s="79"/>
      <c r="M3094" s="79"/>
      <c r="N3094" s="79"/>
    </row>
    <row r="3095" spans="1:14" ht="15">
      <c r="A3095" s="79"/>
      <c r="B3095" s="550" t="str">
        <f>'6. Module 1 Readiness'!AF$49</f>
        <v/>
      </c>
      <c r="C3095" s="41" t="s">
        <v>428</v>
      </c>
      <c r="D3095" s="39"/>
      <c r="E3095" s="39"/>
      <c r="F3095" s="39"/>
      <c r="G3095" s="39"/>
      <c r="H3095" s="39"/>
      <c r="I3095" s="39"/>
      <c r="J3095" s="40"/>
      <c r="K3095" s="79"/>
      <c r="L3095" s="79"/>
      <c r="M3095" s="79"/>
      <c r="N3095" s="79"/>
    </row>
    <row r="3096" spans="1:14">
      <c r="A3096" s="79"/>
      <c r="B3096" s="42" t="s">
        <v>43</v>
      </c>
      <c r="C3096" s="39"/>
      <c r="D3096" s="39"/>
      <c r="E3096" s="39"/>
      <c r="F3096" s="39"/>
      <c r="G3096" s="39"/>
      <c r="H3096" s="39"/>
      <c r="I3096" s="39"/>
      <c r="J3096" s="40"/>
      <c r="K3096" s="79"/>
      <c r="L3096" s="79"/>
      <c r="M3096" s="79"/>
      <c r="N3096" s="79"/>
    </row>
    <row r="3097" spans="1:14">
      <c r="A3097" s="79"/>
      <c r="B3097" s="435" t="str">
        <f>Sheet2!B591</f>
        <v/>
      </c>
      <c r="C3097" s="394"/>
      <c r="D3097" s="394"/>
      <c r="E3097" s="394"/>
      <c r="F3097" s="394"/>
      <c r="G3097" s="394"/>
      <c r="H3097" s="394"/>
      <c r="I3097" s="394"/>
      <c r="J3097" s="436"/>
      <c r="K3097" s="79"/>
      <c r="L3097" s="79"/>
      <c r="M3097" s="79"/>
      <c r="N3097" s="79"/>
    </row>
    <row r="3098" spans="1:14">
      <c r="A3098" s="79"/>
      <c r="B3098" s="42" t="s">
        <v>44</v>
      </c>
      <c r="C3098" s="39"/>
      <c r="D3098" s="39"/>
      <c r="E3098" s="39"/>
      <c r="F3098" s="39"/>
      <c r="G3098" s="39"/>
      <c r="H3098" s="39"/>
      <c r="I3098" s="39"/>
      <c r="J3098" s="40"/>
      <c r="K3098" s="79"/>
      <c r="L3098" s="79"/>
      <c r="M3098" s="79"/>
      <c r="N3098" s="79"/>
    </row>
    <row r="3099" spans="1:14">
      <c r="A3099" s="79"/>
      <c r="B3099" s="435" t="str">
        <f>Sheet2!D591</f>
        <v/>
      </c>
      <c r="C3099" s="394"/>
      <c r="D3099" s="394"/>
      <c r="E3099" s="394"/>
      <c r="F3099" s="394"/>
      <c r="G3099" s="394"/>
      <c r="H3099" s="394"/>
      <c r="I3099" s="394"/>
      <c r="J3099" s="436"/>
      <c r="K3099" s="79"/>
      <c r="L3099" s="79"/>
      <c r="M3099" s="79"/>
      <c r="N3099" s="79"/>
    </row>
    <row r="3100" spans="1:14">
      <c r="A3100" s="79"/>
      <c r="B3100" s="38"/>
      <c r="C3100" s="39"/>
      <c r="D3100" s="39"/>
      <c r="E3100" s="39"/>
      <c r="F3100" s="39"/>
      <c r="G3100" s="39"/>
      <c r="H3100" s="39"/>
      <c r="I3100" s="39"/>
      <c r="J3100" s="40"/>
      <c r="K3100" s="79"/>
      <c r="L3100" s="79"/>
      <c r="M3100" s="79"/>
      <c r="N3100" s="79"/>
    </row>
    <row r="3101" spans="1:14" ht="15">
      <c r="A3101" s="79"/>
      <c r="B3101" s="550" t="str">
        <f>'6. Module 1 Readiness'!AF$50</f>
        <v/>
      </c>
      <c r="C3101" s="41" t="s">
        <v>429</v>
      </c>
      <c r="D3101" s="39"/>
      <c r="E3101" s="39"/>
      <c r="F3101" s="39"/>
      <c r="G3101" s="39"/>
      <c r="H3101" s="39"/>
      <c r="I3101" s="39"/>
      <c r="J3101" s="40"/>
      <c r="K3101" s="79"/>
      <c r="L3101" s="79"/>
      <c r="M3101" s="79"/>
      <c r="N3101" s="79"/>
    </row>
    <row r="3102" spans="1:14">
      <c r="A3102" s="79"/>
      <c r="B3102" s="42" t="s">
        <v>43</v>
      </c>
      <c r="C3102" s="39"/>
      <c r="D3102" s="39"/>
      <c r="E3102" s="39"/>
      <c r="F3102" s="39"/>
      <c r="G3102" s="39"/>
      <c r="H3102" s="39"/>
      <c r="I3102" s="39"/>
      <c r="J3102" s="40"/>
      <c r="K3102" s="79"/>
      <c r="L3102" s="79"/>
      <c r="M3102" s="79"/>
      <c r="N3102" s="79"/>
    </row>
    <row r="3103" spans="1:14">
      <c r="A3103" s="79"/>
      <c r="B3103" s="435" t="str">
        <f>Sheet2!B592</f>
        <v/>
      </c>
      <c r="C3103" s="394"/>
      <c r="D3103" s="394"/>
      <c r="E3103" s="394"/>
      <c r="F3103" s="394"/>
      <c r="G3103" s="394"/>
      <c r="H3103" s="394"/>
      <c r="I3103" s="394"/>
      <c r="J3103" s="436"/>
      <c r="K3103" s="79"/>
      <c r="L3103" s="79"/>
      <c r="M3103" s="79"/>
      <c r="N3103" s="79"/>
    </row>
    <row r="3104" spans="1:14">
      <c r="A3104" s="79"/>
      <c r="B3104" s="42" t="s">
        <v>44</v>
      </c>
      <c r="C3104" s="39"/>
      <c r="D3104" s="39"/>
      <c r="E3104" s="39"/>
      <c r="F3104" s="39"/>
      <c r="G3104" s="39"/>
      <c r="H3104" s="39"/>
      <c r="I3104" s="39"/>
      <c r="J3104" s="40"/>
      <c r="K3104" s="79"/>
      <c r="L3104" s="79"/>
      <c r="M3104" s="79"/>
      <c r="N3104" s="79"/>
    </row>
    <row r="3105" spans="1:14">
      <c r="A3105" s="79"/>
      <c r="B3105" s="437" t="str">
        <f>Sheet2!D592</f>
        <v/>
      </c>
      <c r="C3105" s="438"/>
      <c r="D3105" s="438"/>
      <c r="E3105" s="438"/>
      <c r="F3105" s="438"/>
      <c r="G3105" s="438"/>
      <c r="H3105" s="438"/>
      <c r="I3105" s="438"/>
      <c r="J3105" s="439"/>
      <c r="K3105" s="79"/>
      <c r="L3105" s="79"/>
      <c r="M3105" s="79"/>
      <c r="N3105" s="79"/>
    </row>
    <row r="3106" spans="1:14">
      <c r="A3106" s="79"/>
      <c r="B3106" s="79"/>
      <c r="C3106" s="79"/>
      <c r="D3106" s="79"/>
      <c r="E3106" s="79"/>
      <c r="F3106" s="79"/>
      <c r="G3106" s="79"/>
      <c r="H3106" s="79"/>
      <c r="I3106" s="79"/>
      <c r="J3106" s="79"/>
      <c r="K3106" s="79"/>
      <c r="L3106" s="79"/>
      <c r="M3106" s="79"/>
      <c r="N3106" s="79"/>
    </row>
    <row r="3107" spans="1:14">
      <c r="A3107" s="79"/>
      <c r="B3107" s="632" t="s">
        <v>236</v>
      </c>
      <c r="C3107" s="633"/>
      <c r="D3107" s="633"/>
      <c r="E3107" s="633"/>
      <c r="F3107" s="633"/>
      <c r="G3107" s="633"/>
      <c r="H3107" s="633"/>
      <c r="I3107" s="633"/>
      <c r="J3107" s="550" t="str">
        <f>'7. Module 1 Summary'!E2920</f>
        <v/>
      </c>
      <c r="K3107" s="79"/>
      <c r="L3107" s="79"/>
      <c r="M3107" s="79"/>
      <c r="N3107" s="79"/>
    </row>
    <row r="3108" spans="1:14">
      <c r="A3108" s="79"/>
      <c r="B3108" s="54"/>
      <c r="C3108" s="35"/>
      <c r="D3108" s="35"/>
      <c r="E3108" s="55"/>
      <c r="F3108" s="39"/>
      <c r="G3108" s="39"/>
      <c r="H3108" s="39"/>
      <c r="I3108" s="39"/>
      <c r="J3108" s="40"/>
      <c r="K3108" s="79"/>
      <c r="L3108" s="79"/>
      <c r="M3108" s="79"/>
      <c r="N3108" s="79"/>
    </row>
    <row r="3109" spans="1:14" ht="15">
      <c r="A3109" s="79"/>
      <c r="B3109" s="550" t="str">
        <f>'6. Module 1 Readiness'!AF$53</f>
        <v/>
      </c>
      <c r="C3109" s="41" t="s">
        <v>430</v>
      </c>
      <c r="D3109" s="39"/>
      <c r="E3109" s="39"/>
      <c r="F3109" s="39"/>
      <c r="G3109" s="39"/>
      <c r="H3109" s="39"/>
      <c r="I3109" s="39"/>
      <c r="J3109" s="40"/>
      <c r="K3109" s="79"/>
      <c r="L3109" s="79"/>
      <c r="M3109" s="79"/>
      <c r="N3109" s="79"/>
    </row>
    <row r="3110" spans="1:14">
      <c r="A3110" s="79"/>
      <c r="B3110" s="42" t="s">
        <v>43</v>
      </c>
      <c r="C3110" s="39"/>
      <c r="D3110" s="39"/>
      <c r="E3110" s="39"/>
      <c r="F3110" s="39"/>
      <c r="G3110" s="39"/>
      <c r="H3110" s="39"/>
      <c r="I3110" s="39"/>
      <c r="J3110" s="40"/>
      <c r="K3110" s="79"/>
      <c r="L3110" s="79"/>
      <c r="M3110" s="79"/>
      <c r="N3110" s="79"/>
    </row>
    <row r="3111" spans="1:14">
      <c r="A3111" s="79"/>
      <c r="B3111" s="435" t="str">
        <f>Sheet2!D595</f>
        <v/>
      </c>
      <c r="C3111" s="394"/>
      <c r="D3111" s="394"/>
      <c r="E3111" s="394"/>
      <c r="F3111" s="394"/>
      <c r="G3111" s="394"/>
      <c r="H3111" s="394"/>
      <c r="I3111" s="394"/>
      <c r="J3111" s="436"/>
      <c r="K3111" s="79"/>
      <c r="L3111" s="79"/>
      <c r="M3111" s="79"/>
      <c r="N3111" s="79"/>
    </row>
    <row r="3112" spans="1:14">
      <c r="A3112" s="79"/>
      <c r="B3112" s="42" t="s">
        <v>44</v>
      </c>
      <c r="C3112" s="39"/>
      <c r="D3112" s="39"/>
      <c r="E3112" s="39"/>
      <c r="F3112" s="39"/>
      <c r="G3112" s="39"/>
      <c r="H3112" s="39"/>
      <c r="I3112" s="39"/>
      <c r="J3112" s="40"/>
      <c r="K3112" s="79"/>
      <c r="L3112" s="79"/>
      <c r="M3112" s="79"/>
      <c r="N3112" s="79"/>
    </row>
    <row r="3113" spans="1:14">
      <c r="A3113" s="79"/>
      <c r="B3113" s="435" t="str">
        <f>Sheet2!D595</f>
        <v/>
      </c>
      <c r="C3113" s="394"/>
      <c r="D3113" s="394"/>
      <c r="E3113" s="394"/>
      <c r="F3113" s="394"/>
      <c r="G3113" s="394"/>
      <c r="H3113" s="394"/>
      <c r="I3113" s="394"/>
      <c r="J3113" s="436"/>
      <c r="K3113" s="79"/>
      <c r="L3113" s="79"/>
      <c r="M3113" s="79"/>
      <c r="N3113" s="79"/>
    </row>
    <row r="3114" spans="1:14">
      <c r="A3114" s="79"/>
      <c r="B3114" s="38"/>
      <c r="C3114" s="39"/>
      <c r="D3114" s="39"/>
      <c r="E3114" s="39"/>
      <c r="F3114" s="39"/>
      <c r="G3114" s="39"/>
      <c r="H3114" s="39"/>
      <c r="I3114" s="39"/>
      <c r="J3114" s="40"/>
      <c r="K3114" s="79"/>
      <c r="L3114" s="79"/>
      <c r="M3114" s="79"/>
      <c r="N3114" s="79"/>
    </row>
    <row r="3115" spans="1:14" ht="15">
      <c r="A3115" s="79"/>
      <c r="B3115" s="550" t="str">
        <f>'6. Module 1 Readiness'!AF$54</f>
        <v/>
      </c>
      <c r="C3115" s="41" t="s">
        <v>431</v>
      </c>
      <c r="D3115" s="39"/>
      <c r="E3115" s="39"/>
      <c r="F3115" s="39"/>
      <c r="G3115" s="39"/>
      <c r="H3115" s="39"/>
      <c r="I3115" s="39"/>
      <c r="J3115" s="40"/>
      <c r="K3115" s="79"/>
      <c r="L3115" s="79"/>
      <c r="M3115" s="79"/>
      <c r="N3115" s="79"/>
    </row>
    <row r="3116" spans="1:14">
      <c r="A3116" s="79"/>
      <c r="B3116" s="42" t="s">
        <v>43</v>
      </c>
      <c r="C3116" s="39"/>
      <c r="D3116" s="39"/>
      <c r="E3116" s="39"/>
      <c r="F3116" s="39"/>
      <c r="G3116" s="39"/>
      <c r="H3116" s="39"/>
      <c r="I3116" s="39"/>
      <c r="J3116" s="40"/>
      <c r="K3116" s="79"/>
      <c r="L3116" s="79"/>
      <c r="M3116" s="79"/>
      <c r="N3116" s="79"/>
    </row>
    <row r="3117" spans="1:14">
      <c r="A3117" s="79"/>
      <c r="B3117" s="435" t="str">
        <f>Sheet2!B596</f>
        <v/>
      </c>
      <c r="C3117" s="394"/>
      <c r="D3117" s="394"/>
      <c r="E3117" s="394"/>
      <c r="F3117" s="394"/>
      <c r="G3117" s="394"/>
      <c r="H3117" s="394"/>
      <c r="I3117" s="394"/>
      <c r="J3117" s="436"/>
      <c r="K3117" s="79"/>
      <c r="L3117" s="79"/>
      <c r="M3117" s="79"/>
      <c r="N3117" s="79"/>
    </row>
    <row r="3118" spans="1:14">
      <c r="A3118" s="79"/>
      <c r="B3118" s="42" t="s">
        <v>44</v>
      </c>
      <c r="C3118" s="39"/>
      <c r="D3118" s="39"/>
      <c r="E3118" s="39"/>
      <c r="F3118" s="39"/>
      <c r="G3118" s="39"/>
      <c r="H3118" s="39"/>
      <c r="I3118" s="39"/>
      <c r="J3118" s="40"/>
      <c r="K3118" s="79"/>
      <c r="L3118" s="79"/>
      <c r="M3118" s="79"/>
      <c r="N3118" s="79"/>
    </row>
    <row r="3119" spans="1:14">
      <c r="A3119" s="79"/>
      <c r="B3119" s="435" t="str">
        <f>Sheet2!D596</f>
        <v/>
      </c>
      <c r="C3119" s="394"/>
      <c r="D3119" s="394"/>
      <c r="E3119" s="394"/>
      <c r="F3119" s="394"/>
      <c r="G3119" s="394"/>
      <c r="H3119" s="394"/>
      <c r="I3119" s="394"/>
      <c r="J3119" s="436"/>
      <c r="K3119" s="79"/>
      <c r="L3119" s="79"/>
      <c r="M3119" s="79"/>
      <c r="N3119" s="79"/>
    </row>
    <row r="3120" spans="1:14">
      <c r="A3120" s="79"/>
      <c r="B3120" s="38"/>
      <c r="C3120" s="39"/>
      <c r="D3120" s="39"/>
      <c r="E3120" s="39"/>
      <c r="F3120" s="39"/>
      <c r="G3120" s="39"/>
      <c r="H3120" s="39"/>
      <c r="I3120" s="39"/>
      <c r="J3120" s="40"/>
      <c r="K3120" s="79"/>
      <c r="L3120" s="79"/>
      <c r="M3120" s="79"/>
      <c r="N3120" s="79"/>
    </row>
    <row r="3121" spans="1:14" ht="15">
      <c r="A3121" s="79"/>
      <c r="B3121" s="550" t="str">
        <f>'6. Module 1 Readiness'!AF$55</f>
        <v/>
      </c>
      <c r="C3121" s="41" t="s">
        <v>432</v>
      </c>
      <c r="D3121" s="39"/>
      <c r="E3121" s="39"/>
      <c r="F3121" s="39"/>
      <c r="G3121" s="39"/>
      <c r="H3121" s="39"/>
      <c r="I3121" s="39"/>
      <c r="J3121" s="40"/>
      <c r="K3121" s="79"/>
      <c r="L3121" s="79"/>
      <c r="M3121" s="79"/>
      <c r="N3121" s="79"/>
    </row>
    <row r="3122" spans="1:14">
      <c r="A3122" s="79"/>
      <c r="B3122" s="42" t="s">
        <v>43</v>
      </c>
      <c r="C3122" s="39"/>
      <c r="D3122" s="39"/>
      <c r="E3122" s="39"/>
      <c r="F3122" s="39"/>
      <c r="G3122" s="39"/>
      <c r="H3122" s="39"/>
      <c r="I3122" s="39"/>
      <c r="J3122" s="40"/>
      <c r="K3122" s="79"/>
      <c r="L3122" s="79"/>
      <c r="M3122" s="79"/>
      <c r="N3122" s="79"/>
    </row>
    <row r="3123" spans="1:14">
      <c r="A3123" s="79"/>
      <c r="B3123" s="435" t="str">
        <f>Sheet2!B597</f>
        <v/>
      </c>
      <c r="C3123" s="394"/>
      <c r="D3123" s="394"/>
      <c r="E3123" s="394"/>
      <c r="F3123" s="394"/>
      <c r="G3123" s="394"/>
      <c r="H3123" s="394"/>
      <c r="I3123" s="394"/>
      <c r="J3123" s="436"/>
      <c r="K3123" s="79"/>
      <c r="L3123" s="79"/>
      <c r="M3123" s="79"/>
      <c r="N3123" s="79"/>
    </row>
    <row r="3124" spans="1:14">
      <c r="A3124" s="79"/>
      <c r="B3124" s="42" t="s">
        <v>44</v>
      </c>
      <c r="C3124" s="39"/>
      <c r="D3124" s="39"/>
      <c r="E3124" s="39"/>
      <c r="F3124" s="39"/>
      <c r="G3124" s="39"/>
      <c r="H3124" s="39"/>
      <c r="I3124" s="39"/>
      <c r="J3124" s="40"/>
      <c r="K3124" s="79"/>
      <c r="L3124" s="79"/>
      <c r="M3124" s="79"/>
      <c r="N3124" s="79"/>
    </row>
    <row r="3125" spans="1:14">
      <c r="A3125" s="79"/>
      <c r="B3125" s="437" t="str">
        <f>Sheet2!D597</f>
        <v/>
      </c>
      <c r="C3125" s="438"/>
      <c r="D3125" s="438"/>
      <c r="E3125" s="438"/>
      <c r="F3125" s="438"/>
      <c r="G3125" s="438"/>
      <c r="H3125" s="438"/>
      <c r="I3125" s="438"/>
      <c r="J3125" s="439"/>
      <c r="K3125" s="79"/>
      <c r="L3125" s="79"/>
      <c r="M3125" s="79"/>
      <c r="N3125" s="79"/>
    </row>
    <row r="3126" spans="1:14">
      <c r="A3126" s="79"/>
      <c r="B3126" s="79"/>
      <c r="C3126" s="79"/>
      <c r="D3126" s="79"/>
      <c r="E3126" s="79"/>
      <c r="F3126" s="79"/>
      <c r="G3126" s="79"/>
      <c r="H3126" s="79"/>
      <c r="I3126" s="79"/>
      <c r="J3126" s="79"/>
      <c r="K3126" s="79"/>
      <c r="L3126" s="79"/>
      <c r="M3126" s="79"/>
      <c r="N3126" s="79"/>
    </row>
    <row r="3127" spans="1:14">
      <c r="A3127" s="79"/>
      <c r="B3127" s="79"/>
      <c r="C3127" s="79"/>
      <c r="D3127" s="79"/>
      <c r="E3127" s="79"/>
      <c r="F3127" s="79"/>
      <c r="G3127" s="79"/>
      <c r="H3127" s="79"/>
      <c r="I3127" s="79"/>
      <c r="J3127" s="79"/>
      <c r="K3127" s="79"/>
      <c r="L3127" s="79"/>
      <c r="M3127" s="79"/>
      <c r="N3127" s="79"/>
    </row>
    <row r="3128" spans="1:14">
      <c r="A3128" s="79"/>
      <c r="B3128" s="79"/>
      <c r="C3128" s="79"/>
      <c r="D3128" s="79"/>
      <c r="E3128" s="79"/>
      <c r="F3128" s="79"/>
      <c r="G3128" s="79"/>
      <c r="H3128" s="79"/>
      <c r="I3128" s="79"/>
      <c r="J3128" s="79"/>
      <c r="K3128" s="79"/>
      <c r="L3128" s="79"/>
      <c r="M3128" s="79"/>
      <c r="N3128" s="79"/>
    </row>
    <row r="3129" spans="1:14" ht="15.75">
      <c r="A3129" s="79"/>
      <c r="B3129" s="629">
        <f>'4. Module 1 Services'!B20</f>
        <v>0</v>
      </c>
      <c r="C3129" s="630"/>
      <c r="D3129" s="630"/>
      <c r="E3129" s="630"/>
      <c r="F3129" s="630"/>
      <c r="G3129" s="630"/>
      <c r="H3129" s="630"/>
      <c r="I3129" s="630"/>
      <c r="J3129" s="631"/>
      <c r="K3129" s="79"/>
      <c r="L3129" s="79"/>
      <c r="M3129" s="79"/>
      <c r="N3129" s="79"/>
    </row>
    <row r="3130" spans="1:14">
      <c r="A3130" s="79"/>
      <c r="B3130" s="79"/>
      <c r="C3130" s="79"/>
      <c r="D3130" s="79"/>
      <c r="E3130" s="79"/>
      <c r="F3130" s="79"/>
      <c r="G3130" s="79"/>
      <c r="H3130" s="79"/>
      <c r="I3130" s="79"/>
      <c r="J3130" s="79"/>
      <c r="K3130" s="79"/>
      <c r="L3130" s="79"/>
      <c r="M3130" s="79"/>
      <c r="N3130" s="79"/>
    </row>
    <row r="3131" spans="1:14" ht="18">
      <c r="A3131" s="79"/>
      <c r="B3131" s="31" t="s">
        <v>169</v>
      </c>
      <c r="C3131" s="79"/>
      <c r="D3131" s="79"/>
      <c r="E3131" s="79"/>
      <c r="F3131" s="79"/>
      <c r="G3131" s="79"/>
      <c r="H3131" s="79"/>
      <c r="I3131" s="79"/>
      <c r="J3131" s="79"/>
      <c r="K3131" s="79"/>
      <c r="L3131" s="79"/>
      <c r="M3131" s="79"/>
      <c r="N3131" s="79"/>
    </row>
    <row r="3132" spans="1:14">
      <c r="A3132" s="79"/>
      <c r="B3132" s="79"/>
      <c r="C3132" s="79"/>
      <c r="D3132" s="79"/>
      <c r="E3132" s="79"/>
      <c r="F3132" s="79"/>
      <c r="G3132" s="79"/>
      <c r="H3132" s="79"/>
      <c r="I3132" s="79"/>
      <c r="J3132" s="79"/>
      <c r="K3132" s="79"/>
      <c r="L3132" s="79"/>
      <c r="M3132" s="79"/>
      <c r="N3132" s="79"/>
    </row>
    <row r="3133" spans="1:14" ht="13.5" thickBot="1">
      <c r="A3133" s="79"/>
      <c r="B3133" s="444" t="s">
        <v>407</v>
      </c>
      <c r="C3133" s="444"/>
      <c r="D3133" s="444"/>
      <c r="E3133" s="444"/>
      <c r="F3133" s="79"/>
      <c r="G3133" s="79"/>
      <c r="H3133" s="79"/>
      <c r="I3133" s="79"/>
      <c r="J3133" s="79"/>
      <c r="K3133" s="79"/>
      <c r="L3133" s="79"/>
      <c r="M3133" s="79"/>
      <c r="N3133" s="79"/>
    </row>
    <row r="3134" spans="1:14">
      <c r="A3134" s="79"/>
      <c r="B3134" s="79"/>
      <c r="C3134" s="79"/>
      <c r="D3134" s="79"/>
      <c r="E3134" s="79"/>
      <c r="F3134" s="79"/>
      <c r="G3134" s="445" t="e">
        <f>IF(E3143="Low",'4. HIDE Calc Module 2_1'!$C$48,IF(E3143="Medium",'4. HIDE Calc Module 2_1'!$C$49,IF(E3143="High",'4. HIDE Calc Module 2_1'!$C$50,"")))</f>
        <v>#DIV/0!</v>
      </c>
      <c r="H3134" s="446"/>
      <c r="I3134" s="447"/>
      <c r="J3134" s="79"/>
      <c r="K3134" s="79"/>
      <c r="L3134" s="79"/>
      <c r="M3134" s="79"/>
      <c r="N3134" s="79"/>
    </row>
    <row r="3135" spans="1:14">
      <c r="A3135" s="79"/>
      <c r="B3135" s="27" t="s">
        <v>220</v>
      </c>
      <c r="C3135" s="27"/>
      <c r="D3135" s="27"/>
      <c r="E3135" s="635" t="str">
        <f>IF('5. Hide Calc OA'!C$126="","",IF(AND('5. Hide Calc OA'!C$126&gt;='7. Hide Graph Calc'!$N$24,'5. Hide Calc OA'!C$126&lt;='7. Hide Graph Calc'!$O$24),"Low",IF(AND('5. Hide Calc OA'!C$126&gt;'7. Hide Graph Calc'!$N$25,'5. Hide Calc OA'!C$126&lt;='7. Hide Graph Calc'!$O$25),"Medium",IF(AND('5. Hide Calc OA'!C$126&gt;'7. Hide Graph Calc'!$N$26,'5. Hide Calc OA'!C$126&lt;='7. Hide Graph Calc'!$O$26),"High"))))</f>
        <v/>
      </c>
      <c r="F3135" s="79"/>
      <c r="G3135" s="448"/>
      <c r="H3135" s="441"/>
      <c r="I3135" s="449"/>
      <c r="J3135" s="79"/>
      <c r="K3135" s="79"/>
      <c r="L3135" s="79"/>
      <c r="M3135" s="79"/>
      <c r="N3135" s="79"/>
    </row>
    <row r="3136" spans="1:14">
      <c r="A3136" s="79"/>
      <c r="B3136" s="27"/>
      <c r="C3136" s="27"/>
      <c r="D3136" s="27"/>
      <c r="E3136" s="32"/>
      <c r="F3136" s="79"/>
      <c r="G3136" s="448"/>
      <c r="H3136" s="441"/>
      <c r="I3136" s="449"/>
      <c r="J3136" s="79"/>
      <c r="K3136" s="79"/>
      <c r="L3136" s="79"/>
      <c r="M3136" s="79"/>
      <c r="N3136" s="79"/>
    </row>
    <row r="3137" spans="1:14">
      <c r="A3137" s="79"/>
      <c r="B3137" s="27" t="s">
        <v>212</v>
      </c>
      <c r="C3137" s="27"/>
      <c r="D3137" s="27"/>
      <c r="E3137" s="635" t="str">
        <f>IF('5. Hide Calc OA'!D$126="","",IF(AND('5. Hide Calc OA'!D$126&gt;='7. Hide Graph Calc'!$N$24,'5. Hide Calc OA'!D$126&lt;='7. Hide Graph Calc'!$O$24),"Low",IF(AND('5. Hide Calc OA'!D$126&gt;'7. Hide Graph Calc'!$N$25,'5. Hide Calc OA'!D$126&lt;='7. Hide Graph Calc'!$O$25),"Medium",IF(AND('5. Hide Calc OA'!D$126&gt;'7. Hide Graph Calc'!$N$26,'5. Hide Calc OA'!D$126&lt;='7. Hide Graph Calc'!$O$26),"High"))))</f>
        <v/>
      </c>
      <c r="F3137" s="79"/>
      <c r="G3137" s="448"/>
      <c r="H3137" s="441"/>
      <c r="I3137" s="449"/>
      <c r="J3137" s="79"/>
      <c r="K3137" s="79"/>
      <c r="L3137" s="79"/>
      <c r="M3137" s="79"/>
      <c r="N3137" s="79"/>
    </row>
    <row r="3138" spans="1:14">
      <c r="A3138" s="79"/>
      <c r="B3138" s="27"/>
      <c r="C3138" s="27"/>
      <c r="D3138" s="27"/>
      <c r="E3138" s="32"/>
      <c r="F3138" s="79"/>
      <c r="G3138" s="448"/>
      <c r="H3138" s="441"/>
      <c r="I3138" s="449"/>
      <c r="J3138" s="79"/>
      <c r="K3138" s="79"/>
      <c r="L3138" s="79"/>
      <c r="M3138" s="79"/>
      <c r="N3138" s="79"/>
    </row>
    <row r="3139" spans="1:14">
      <c r="A3139" s="79"/>
      <c r="B3139" s="27" t="s">
        <v>227</v>
      </c>
      <c r="C3139" s="27"/>
      <c r="D3139" s="27"/>
      <c r="E3139" s="635" t="str">
        <f>IF('5. Hide Calc OA'!E$126="","",IF(AND('5. Hide Calc OA'!E$126&gt;='7. Hide Graph Calc'!$N$24,'5. Hide Calc OA'!E$126&lt;='7. Hide Graph Calc'!$O$24),"Low",IF(AND('5. Hide Calc OA'!E$126&gt;'7. Hide Graph Calc'!$N$25,'5. Hide Calc OA'!E$126&lt;='7. Hide Graph Calc'!$O$25),"Medium",IF(AND('5. Hide Calc OA'!E$126&gt;'7. Hide Graph Calc'!$N$26,'5. Hide Calc OA'!E$126&lt;='7. Hide Graph Calc'!$O$26),"High"))))</f>
        <v/>
      </c>
      <c r="F3139" s="79"/>
      <c r="G3139" s="448"/>
      <c r="H3139" s="441"/>
      <c r="I3139" s="449"/>
      <c r="J3139" s="79"/>
      <c r="K3139" s="79"/>
      <c r="L3139" s="79"/>
      <c r="M3139" s="79"/>
      <c r="N3139" s="79"/>
    </row>
    <row r="3140" spans="1:14">
      <c r="A3140" s="79"/>
      <c r="B3140" s="27"/>
      <c r="C3140" s="27"/>
      <c r="D3140" s="27"/>
      <c r="E3140" s="32"/>
      <c r="F3140" s="79"/>
      <c r="G3140" s="448"/>
      <c r="H3140" s="441"/>
      <c r="I3140" s="449"/>
      <c r="J3140" s="79"/>
      <c r="K3140" s="79"/>
      <c r="L3140" s="79"/>
      <c r="M3140" s="79"/>
      <c r="N3140" s="79"/>
    </row>
    <row r="3141" spans="1:14">
      <c r="A3141" s="79"/>
      <c r="B3141" s="27" t="s">
        <v>199</v>
      </c>
      <c r="C3141" s="27"/>
      <c r="D3141" s="27"/>
      <c r="E3141" s="635" t="str">
        <f>IF('5. Hide Calc OA'!F$126="","",IF(AND('5. Hide Calc OA'!F$126&gt;='7. Hide Graph Calc'!$N$24,'5. Hide Calc OA'!F$126&lt;='7. Hide Graph Calc'!$O$24),"Low",IF(AND('5. Hide Calc OA'!F$126&gt;'7. Hide Graph Calc'!$N$25,'5. Hide Calc OA'!F$126&lt;='7. Hide Graph Calc'!$O$25),"Medium",IF(AND('5. Hide Calc OA'!F$126&gt;'7. Hide Graph Calc'!$N$26,'5. Hide Calc OA'!F$126&lt;='7. Hide Graph Calc'!$O$26),"High"))))</f>
        <v/>
      </c>
      <c r="F3141" s="79"/>
      <c r="G3141" s="448"/>
      <c r="H3141" s="441"/>
      <c r="I3141" s="449"/>
      <c r="J3141" s="79"/>
      <c r="K3141" s="79"/>
      <c r="L3141" s="79"/>
      <c r="M3141" s="79"/>
      <c r="N3141" s="79"/>
    </row>
    <row r="3142" spans="1:14">
      <c r="A3142" s="79"/>
      <c r="B3142" s="27"/>
      <c r="C3142" s="27"/>
      <c r="D3142" s="27"/>
      <c r="E3142" s="32"/>
      <c r="F3142" s="79"/>
      <c r="G3142" s="448"/>
      <c r="H3142" s="441"/>
      <c r="I3142" s="449"/>
      <c r="J3142" s="79"/>
      <c r="K3142" s="79"/>
      <c r="L3142" s="79"/>
      <c r="M3142" s="79"/>
      <c r="N3142" s="79"/>
    </row>
    <row r="3143" spans="1:14">
      <c r="A3143" s="79"/>
      <c r="B3143" s="37" t="s">
        <v>173</v>
      </c>
      <c r="C3143" s="27"/>
      <c r="D3143" s="27"/>
      <c r="E3143" s="554" t="e">
        <f>IF('5. Hide Calc OA'!I$126="","",IF(AND('5. Hide Calc OA'!I$126&gt;='7. Hide Graph Calc'!$N$24,'5. Hide Calc OA'!I$126&lt;='7. Hide Graph Calc'!$O$24),"Low",IF(AND('5. Hide Calc OA'!I$126&gt;'7. Hide Graph Calc'!$N$25,'5. Hide Calc OA'!I$126&lt;='7. Hide Graph Calc'!$O$25),"Medium",IF(AND('5. Hide Calc OA'!I$126&gt;'7. Hide Graph Calc'!$N$26,'5. Hide Calc OA'!I$126&lt;='7. Hide Graph Calc'!$O$26),"High",""))))</f>
        <v>#DIV/0!</v>
      </c>
      <c r="F3143" s="19" t="s">
        <v>408</v>
      </c>
      <c r="G3143" s="450"/>
      <c r="H3143" s="451"/>
      <c r="I3143" s="452"/>
      <c r="J3143" s="79"/>
      <c r="K3143" s="79"/>
      <c r="L3143" s="79"/>
      <c r="M3143" s="79"/>
      <c r="N3143" s="79"/>
    </row>
    <row r="3144" spans="1:14">
      <c r="A3144" s="79"/>
      <c r="B3144" s="27"/>
      <c r="C3144" s="27"/>
      <c r="D3144" s="27"/>
      <c r="E3144" s="27"/>
      <c r="F3144" s="79"/>
      <c r="G3144" s="79"/>
      <c r="H3144" s="79"/>
      <c r="I3144" s="79"/>
      <c r="J3144" s="79"/>
      <c r="K3144" s="79"/>
      <c r="L3144" s="79"/>
      <c r="M3144" s="79"/>
      <c r="N3144" s="79"/>
    </row>
    <row r="3145" spans="1:14" ht="13.5" thickBot="1">
      <c r="A3145" s="79"/>
      <c r="B3145" s="453" t="s">
        <v>409</v>
      </c>
      <c r="C3145" s="453"/>
      <c r="D3145" s="453"/>
      <c r="E3145" s="453"/>
      <c r="F3145" s="79"/>
      <c r="G3145" s="79"/>
      <c r="H3145" s="79"/>
      <c r="I3145" s="79"/>
      <c r="J3145" s="79"/>
      <c r="K3145" s="79"/>
      <c r="L3145" s="79"/>
      <c r="M3145" s="79"/>
      <c r="N3145" s="79"/>
    </row>
    <row r="3146" spans="1:14">
      <c r="A3146" s="79"/>
      <c r="B3146" s="27"/>
      <c r="C3146" s="27"/>
      <c r="D3146" s="27"/>
      <c r="E3146" s="27"/>
      <c r="F3146" s="79"/>
      <c r="G3146" s="79"/>
      <c r="H3146" s="79"/>
      <c r="I3146" s="79"/>
      <c r="J3146" s="79"/>
      <c r="K3146" s="79"/>
      <c r="L3146" s="79"/>
      <c r="M3146" s="79"/>
      <c r="N3146" s="79"/>
    </row>
    <row r="3147" spans="1:14">
      <c r="A3147" s="79"/>
      <c r="B3147" s="37" t="s">
        <v>246</v>
      </c>
      <c r="C3147" s="37"/>
      <c r="D3147" s="37"/>
      <c r="E3147" s="636" t="str">
        <f>'6. Module 1 Readiness'!AH$23</f>
        <v/>
      </c>
      <c r="F3147" s="79"/>
      <c r="G3147" s="79"/>
      <c r="H3147" s="79"/>
      <c r="I3147" s="79"/>
      <c r="J3147" s="79"/>
      <c r="K3147" s="79"/>
      <c r="L3147" s="79"/>
      <c r="M3147" s="79"/>
      <c r="N3147" s="115"/>
    </row>
    <row r="3148" spans="1:14">
      <c r="A3148" s="79"/>
      <c r="B3148" s="52"/>
      <c r="C3148" s="52"/>
      <c r="D3148" s="52"/>
      <c r="E3148" s="53"/>
      <c r="F3148" s="79"/>
      <c r="G3148" s="79"/>
      <c r="H3148" s="79"/>
      <c r="I3148" s="79"/>
      <c r="J3148" s="79"/>
      <c r="K3148" s="79"/>
      <c r="L3148" s="79"/>
      <c r="M3148" s="79"/>
      <c r="N3148" s="79"/>
    </row>
    <row r="3149" spans="1:14">
      <c r="A3149" s="79"/>
      <c r="B3149" s="27"/>
      <c r="C3149" s="39"/>
      <c r="D3149" s="39"/>
      <c r="E3149" s="33"/>
      <c r="F3149" s="79"/>
      <c r="G3149" s="445" t="str">
        <f>IF(E3160="Red",'4. HIDE Calc Module 2_1'!$C$54,IF(E3160="Yellow",'4. HIDE Calc Module 2_1'!$C$55,IF(E3160="Green",'4. HIDE Calc Module 2_1'!$C$56,"")))</f>
        <v/>
      </c>
      <c r="H3149" s="446"/>
      <c r="I3149" s="447"/>
      <c r="J3149" s="79"/>
      <c r="K3149" s="79"/>
      <c r="L3149" s="79"/>
      <c r="M3149" s="79"/>
      <c r="N3149" s="79"/>
    </row>
    <row r="3150" spans="1:14">
      <c r="A3150" s="79"/>
      <c r="B3150" s="35" t="s">
        <v>233</v>
      </c>
      <c r="C3150" s="35"/>
      <c r="D3150" s="35"/>
      <c r="E3150" s="550" t="str">
        <f>IFERROR(IF('4. Hide Calc RA'!C$126="","",IF(AND('4. Hide Calc RA'!C$126&gt;='7. Hide Graph Calc'!$J$24,'4. Hide Calc RA'!C$126&lt;='7. Hide Graph Calc'!$K$24),"Red",IF(AND('4. Hide Calc RA'!C$126&gt;'7. Hide Graph Calc'!$J$25,'4. Hide Calc RA'!C$126&lt;='7. Hide Graph Calc'!$K$25),"Yellow",IF(AND('4. Hide Calc RA'!C$126&gt;'7. Hide Graph Calc'!$J$26,'4. Hide Calc RA'!C$126&lt;='7. Hide Graph Calc'!$K$26),"Green")))), "")</f>
        <v/>
      </c>
      <c r="F3150" s="79"/>
      <c r="G3150" s="448"/>
      <c r="H3150" s="441"/>
      <c r="I3150" s="449"/>
      <c r="J3150" s="79"/>
      <c r="K3150" s="79"/>
      <c r="L3150" s="79"/>
      <c r="M3150" s="79"/>
      <c r="N3150" s="79"/>
    </row>
    <row r="3151" spans="1:14">
      <c r="A3151" s="79"/>
      <c r="B3151" s="27"/>
      <c r="C3151" s="27"/>
      <c r="D3151" s="27"/>
      <c r="E3151" s="33"/>
      <c r="F3151" s="79"/>
      <c r="G3151" s="448"/>
      <c r="H3151" s="441"/>
      <c r="I3151" s="449"/>
      <c r="J3151" s="79"/>
      <c r="K3151" s="79"/>
      <c r="L3151" s="79"/>
      <c r="M3151" s="79"/>
      <c r="N3151" s="79"/>
    </row>
    <row r="3152" spans="1:14">
      <c r="A3152" s="79"/>
      <c r="B3152" s="35" t="s">
        <v>234</v>
      </c>
      <c r="C3152" s="35"/>
      <c r="D3152" s="35"/>
      <c r="E3152" s="550" t="str">
        <f>IFERROR(IF('4. Hide Calc RA'!D$126="","",IF(AND('4. Hide Calc RA'!D$126&gt;='7. Hide Graph Calc'!$J$24,'4. Hide Calc RA'!D$126&lt;='7. Hide Graph Calc'!$K$24),"Red",IF(AND('4. Hide Calc RA'!D$126&gt;'7. Hide Graph Calc'!$J$25,'4. Hide Calc RA'!D$126&lt;='7. Hide Graph Calc'!$K$25),"Yellow",IF(AND('4. Hide Calc RA'!D$126&gt;'7. Hide Graph Calc'!$J$26,'4. Hide Calc RA'!D$126&lt;='7. Hide Graph Calc'!$K$26),"Green")))), "")</f>
        <v/>
      </c>
      <c r="F3152" s="79"/>
      <c r="G3152" s="448"/>
      <c r="H3152" s="441"/>
      <c r="I3152" s="449"/>
      <c r="J3152" s="79"/>
      <c r="K3152" s="79"/>
      <c r="L3152" s="79"/>
      <c r="M3152" s="79"/>
      <c r="N3152" s="79"/>
    </row>
    <row r="3153" spans="1:14">
      <c r="A3153" s="79"/>
      <c r="B3153" s="27"/>
      <c r="C3153" s="27"/>
      <c r="D3153" s="27"/>
      <c r="E3153" s="33"/>
      <c r="F3153" s="79"/>
      <c r="G3153" s="448"/>
      <c r="H3153" s="441"/>
      <c r="I3153" s="449"/>
      <c r="J3153" s="79"/>
      <c r="K3153" s="79"/>
      <c r="L3153" s="79"/>
      <c r="M3153" s="79"/>
      <c r="N3153" s="79"/>
    </row>
    <row r="3154" spans="1:14">
      <c r="A3154" s="79"/>
      <c r="B3154" s="35" t="s">
        <v>27</v>
      </c>
      <c r="C3154" s="27"/>
      <c r="D3154" s="27"/>
      <c r="E3154" s="635" t="str">
        <f>IFERROR(IF('4. Hide Calc RA'!E$126="","",IF(AND('4. Hide Calc RA'!E$126&gt;='7. Hide Graph Calc'!$J$24,'4. Hide Calc RA'!E$126&lt;='7. Hide Graph Calc'!$K$24),"Red",IF(AND('4. Hide Calc RA'!E$126&gt;'7. Hide Graph Calc'!$J$25,'4. Hide Calc RA'!E$126&lt;='7. Hide Graph Calc'!$K$25),"Yellow",IF(AND('4. Hide Calc RA'!E$126&gt;'7. Hide Graph Calc'!$J$26,'4. Hide Calc RA'!E$126&lt;='7. Hide Graph Calc'!$K$26),"Green")))), "")</f>
        <v/>
      </c>
      <c r="F3154" s="79"/>
      <c r="G3154" s="448"/>
      <c r="H3154" s="441"/>
      <c r="I3154" s="449"/>
      <c r="J3154" s="79"/>
      <c r="K3154" s="79"/>
      <c r="L3154" s="79"/>
      <c r="M3154" s="79"/>
      <c r="N3154" s="79"/>
    </row>
    <row r="3155" spans="1:14">
      <c r="A3155" s="79"/>
      <c r="B3155" s="27"/>
      <c r="C3155" s="27"/>
      <c r="D3155" s="27"/>
      <c r="E3155" s="33"/>
      <c r="F3155" s="79"/>
      <c r="G3155" s="448"/>
      <c r="H3155" s="441"/>
      <c r="I3155" s="449"/>
      <c r="J3155" s="79"/>
      <c r="K3155" s="79"/>
      <c r="L3155" s="79"/>
      <c r="M3155" s="79"/>
      <c r="N3155" s="79"/>
    </row>
    <row r="3156" spans="1:14">
      <c r="A3156" s="79"/>
      <c r="B3156" s="35" t="s">
        <v>235</v>
      </c>
      <c r="C3156" s="35"/>
      <c r="D3156" s="35"/>
      <c r="E3156" s="550" t="str">
        <f>IFERROR(IF('4. Hide Calc RA'!F$126="","",IF(AND('4. Hide Calc RA'!F$126&gt;='7. Hide Graph Calc'!$J$24,'4. Hide Calc RA'!F$126&lt;='7. Hide Graph Calc'!$K$24),"Red",IF(AND('4. Hide Calc RA'!F$126&gt;'7. Hide Graph Calc'!$J$25,'4. Hide Calc RA'!F$126&lt;='7. Hide Graph Calc'!$K$25),"Yellow",IF(AND('4. Hide Calc RA'!F$126&gt;'7. Hide Graph Calc'!$J$26,'4. Hide Calc RA'!F$126&lt;='7. Hide Graph Calc'!$K$26),"Green")))), "")</f>
        <v/>
      </c>
      <c r="F3156" s="79"/>
      <c r="G3156" s="448"/>
      <c r="H3156" s="441"/>
      <c r="I3156" s="449"/>
      <c r="J3156" s="79"/>
      <c r="K3156" s="79"/>
      <c r="L3156" s="79"/>
      <c r="M3156" s="79"/>
      <c r="N3156" s="79"/>
    </row>
    <row r="3157" spans="1:14">
      <c r="A3157" s="79"/>
      <c r="B3157" s="27"/>
      <c r="C3157" s="27"/>
      <c r="D3157" s="27"/>
      <c r="E3157" s="32"/>
      <c r="F3157" s="79"/>
      <c r="G3157" s="448"/>
      <c r="H3157" s="441"/>
      <c r="I3157" s="449"/>
      <c r="J3157" s="79"/>
      <c r="K3157" s="79"/>
      <c r="L3157" s="79"/>
      <c r="M3157" s="79"/>
      <c r="N3157" s="79"/>
    </row>
    <row r="3158" spans="1:14">
      <c r="A3158" s="79"/>
      <c r="B3158" s="35" t="s">
        <v>236</v>
      </c>
      <c r="C3158" s="35"/>
      <c r="D3158" s="35"/>
      <c r="E3158" s="550" t="str">
        <f>IFERROR(IF('4. Hide Calc RA'!G$126="","",IF(AND('4. Hide Calc RA'!G$126&gt;='7. Hide Graph Calc'!$J$38,'4. Hide Calc RA'!G$126&lt;='7. Hide Graph Calc'!$K$38),"Red",IF(AND('4. Hide Calc RA'!G$126&gt;'7. Hide Graph Calc'!$J$39,'4. Hide Calc RA'!G$126&lt;='7. Hide Graph Calc'!$K$39),"Yellow",IF(AND('4. Hide Calc RA'!G$126&gt;'7. Hide Graph Calc'!$J$40,'4. Hide Calc RA'!G$126&lt;='7. Hide Graph Calc'!$K$40),"Green")))), "")</f>
        <v/>
      </c>
      <c r="F3158" s="79"/>
      <c r="G3158" s="448"/>
      <c r="H3158" s="441"/>
      <c r="I3158" s="449"/>
      <c r="J3158" s="79"/>
      <c r="K3158" s="79"/>
      <c r="L3158" s="79"/>
      <c r="M3158" s="79"/>
      <c r="N3158" s="79"/>
    </row>
    <row r="3159" spans="1:14">
      <c r="A3159" s="79"/>
      <c r="B3159" s="27"/>
      <c r="C3159" s="27"/>
      <c r="D3159" s="27"/>
      <c r="E3159" s="32"/>
      <c r="F3159" s="79"/>
      <c r="G3159" s="448"/>
      <c r="H3159" s="441"/>
      <c r="I3159" s="449"/>
      <c r="J3159" s="79"/>
      <c r="K3159" s="79"/>
      <c r="L3159" s="79"/>
      <c r="M3159" s="79"/>
      <c r="N3159" s="79"/>
    </row>
    <row r="3160" spans="1:14">
      <c r="A3160" s="79"/>
      <c r="B3160" s="37" t="s">
        <v>173</v>
      </c>
      <c r="C3160" s="37"/>
      <c r="D3160" s="37"/>
      <c r="E3160" s="554" t="str">
        <f>IFERROR(IF('4. Hide Calc RA'!J$126="","",IF(AND('4. Hide Calc RA'!J$126&gt;='7. Hide Graph Calc'!$J$24,'4. Hide Calc RA'!J$126&lt;='7. Hide Graph Calc'!$K$24),"Red",IF(AND('4. Hide Calc RA'!J$126&gt;'7. Hide Graph Calc'!$J$25,'4. Hide Calc RA'!J$126&lt;='7. Hide Graph Calc'!$K$25),"Yellow",IF(AND('4. Hide Calc RA'!J$126&gt;'7. Hide Graph Calc'!$J$26,'4. Hide Calc RA'!J$126&lt;='7. Hide Graph Calc'!$K$26),"Green")))), "")</f>
        <v/>
      </c>
      <c r="F3160" s="19" t="s">
        <v>408</v>
      </c>
      <c r="G3160" s="450"/>
      <c r="H3160" s="451"/>
      <c r="I3160" s="452"/>
      <c r="J3160" s="79"/>
      <c r="K3160" s="79"/>
      <c r="L3160" s="79"/>
      <c r="M3160" s="79"/>
      <c r="N3160" s="79"/>
    </row>
    <row r="3161" spans="1:14">
      <c r="A3161" s="79"/>
      <c r="B3161" s="79"/>
      <c r="C3161" s="79"/>
      <c r="D3161" s="79"/>
      <c r="E3161" s="79"/>
      <c r="F3161" s="79"/>
      <c r="G3161" s="79"/>
      <c r="H3161" s="79"/>
      <c r="I3161" s="79"/>
      <c r="J3161" s="79"/>
      <c r="K3161" s="79"/>
      <c r="L3161" s="79"/>
      <c r="M3161" s="79"/>
      <c r="N3161" s="79"/>
    </row>
    <row r="3162" spans="1:14">
      <c r="A3162" s="79"/>
      <c r="B3162" s="79"/>
      <c r="C3162" s="79"/>
      <c r="D3162" s="79"/>
      <c r="E3162" s="79"/>
      <c r="F3162" s="79"/>
      <c r="G3162" s="79"/>
      <c r="H3162" s="79"/>
      <c r="I3162" s="79"/>
      <c r="J3162" s="79"/>
      <c r="K3162" s="79"/>
      <c r="L3162" s="79"/>
      <c r="M3162" s="79"/>
      <c r="N3162" s="79"/>
    </row>
    <row r="3163" spans="1:14" ht="18">
      <c r="A3163" s="79"/>
      <c r="B3163" s="31" t="s">
        <v>410</v>
      </c>
      <c r="C3163" s="79"/>
      <c r="D3163" s="79"/>
      <c r="E3163" s="79"/>
      <c r="F3163" s="79"/>
      <c r="G3163" s="79"/>
      <c r="H3163" s="79"/>
      <c r="I3163" s="79"/>
      <c r="J3163" s="79"/>
      <c r="K3163" s="79"/>
      <c r="L3163" s="79"/>
      <c r="M3163" s="79"/>
      <c r="N3163" s="79"/>
    </row>
    <row r="3164" spans="1:14">
      <c r="A3164" s="79"/>
      <c r="B3164" s="79"/>
      <c r="C3164" s="79"/>
      <c r="D3164" s="79"/>
      <c r="E3164" s="79"/>
      <c r="F3164" s="79"/>
      <c r="G3164" s="79"/>
      <c r="H3164" s="79"/>
      <c r="I3164" s="79"/>
      <c r="J3164" s="79"/>
      <c r="K3164" s="79"/>
      <c r="L3164" s="79"/>
      <c r="M3164" s="79"/>
      <c r="N3164" s="79"/>
    </row>
    <row r="3165" spans="1:14">
      <c r="A3165" s="79"/>
      <c r="B3165" s="381" t="s">
        <v>435</v>
      </c>
      <c r="C3165" s="381"/>
      <c r="D3165" s="381"/>
      <c r="E3165" s="381"/>
      <c r="F3165" s="381"/>
      <c r="G3165" s="381"/>
      <c r="H3165" s="381"/>
      <c r="I3165" s="381"/>
      <c r="J3165" s="381"/>
      <c r="K3165" s="79"/>
      <c r="L3165" s="79"/>
      <c r="M3165" s="79"/>
      <c r="N3165" s="79"/>
    </row>
    <row r="3166" spans="1:14">
      <c r="A3166" s="79"/>
      <c r="B3166" s="79"/>
      <c r="C3166" s="79"/>
      <c r="D3166" s="79"/>
      <c r="E3166" s="79"/>
      <c r="F3166" s="79"/>
      <c r="G3166" s="79"/>
      <c r="H3166" s="79"/>
      <c r="I3166" s="79"/>
      <c r="J3166" s="79"/>
      <c r="K3166" s="79"/>
      <c r="L3166" s="79"/>
      <c r="M3166" s="79"/>
      <c r="N3166" s="79"/>
    </row>
    <row r="3167" spans="1:14">
      <c r="A3167" s="79"/>
      <c r="B3167" s="79"/>
      <c r="C3167" s="79"/>
      <c r="D3167" s="79"/>
      <c r="E3167" s="79"/>
      <c r="F3167" s="79"/>
      <c r="G3167" s="79"/>
      <c r="H3167" s="79"/>
      <c r="I3167" s="79"/>
      <c r="J3167" s="79"/>
      <c r="K3167" s="79"/>
      <c r="L3167" s="79"/>
      <c r="M3167" s="79"/>
      <c r="N3167" s="79"/>
    </row>
    <row r="3168" spans="1:14">
      <c r="A3168" s="79"/>
      <c r="B3168" s="79"/>
      <c r="C3168" s="79"/>
      <c r="D3168" s="79"/>
      <c r="E3168" s="79"/>
      <c r="F3168" s="79"/>
      <c r="G3168" s="79"/>
      <c r="H3168" s="79"/>
      <c r="I3168" s="79"/>
      <c r="J3168" s="79"/>
      <c r="K3168" s="79"/>
      <c r="L3168" s="79"/>
      <c r="M3168" s="79"/>
      <c r="N3168" s="79"/>
    </row>
    <row r="3169" spans="1:14">
      <c r="A3169" s="79"/>
      <c r="B3169" s="79"/>
      <c r="C3169" s="79"/>
      <c r="D3169" s="79"/>
      <c r="E3169" s="79"/>
      <c r="F3169" s="79"/>
      <c r="G3169" s="79"/>
      <c r="H3169" s="79"/>
      <c r="I3169" s="79"/>
      <c r="J3169" s="79"/>
      <c r="K3169" s="79"/>
      <c r="L3169" s="79"/>
      <c r="M3169" s="79"/>
      <c r="N3169" s="79"/>
    </row>
    <row r="3170" spans="1:14">
      <c r="A3170" s="79"/>
      <c r="B3170" s="79"/>
      <c r="C3170" s="79"/>
      <c r="D3170" s="79"/>
      <c r="E3170" s="79"/>
      <c r="F3170" s="79"/>
      <c r="G3170" s="79"/>
      <c r="H3170" s="79"/>
      <c r="I3170" s="79"/>
      <c r="J3170" s="79"/>
      <c r="K3170" s="79"/>
      <c r="L3170" s="79"/>
      <c r="M3170" s="79"/>
      <c r="N3170" s="79"/>
    </row>
    <row r="3171" spans="1:14">
      <c r="A3171" s="79"/>
      <c r="B3171" s="79"/>
      <c r="C3171" s="79"/>
      <c r="D3171" s="79"/>
      <c r="E3171" s="79"/>
      <c r="F3171" s="79"/>
      <c r="G3171" s="79"/>
      <c r="H3171" s="79"/>
      <c r="I3171" s="79"/>
      <c r="J3171" s="79"/>
      <c r="K3171" s="79"/>
      <c r="L3171" s="79"/>
      <c r="M3171" s="79"/>
      <c r="N3171" s="79"/>
    </row>
    <row r="3172" spans="1:14">
      <c r="A3172" s="79"/>
      <c r="B3172" s="79"/>
      <c r="C3172" s="79"/>
      <c r="D3172" s="79"/>
      <c r="E3172" s="79"/>
      <c r="F3172" s="79"/>
      <c r="G3172" s="79"/>
      <c r="H3172" s="79"/>
      <c r="I3172" s="79"/>
      <c r="J3172" s="79"/>
      <c r="K3172" s="79"/>
      <c r="L3172" s="79"/>
      <c r="M3172" s="79"/>
      <c r="N3172" s="79"/>
    </row>
    <row r="3173" spans="1:14">
      <c r="A3173" s="79"/>
      <c r="B3173" s="79"/>
      <c r="C3173" s="79"/>
      <c r="D3173" s="79"/>
      <c r="E3173" s="79"/>
      <c r="F3173" s="79"/>
      <c r="G3173" s="79"/>
      <c r="H3173" s="79"/>
      <c r="I3173" s="79"/>
      <c r="J3173" s="79"/>
      <c r="K3173" s="79"/>
      <c r="L3173" s="79"/>
      <c r="M3173" s="79"/>
      <c r="N3173" s="79"/>
    </row>
    <row r="3174" spans="1:14">
      <c r="A3174" s="79"/>
      <c r="B3174" s="79"/>
      <c r="C3174" s="79"/>
      <c r="D3174" s="79"/>
      <c r="E3174" s="79"/>
      <c r="F3174" s="79"/>
      <c r="G3174" s="79"/>
      <c r="H3174" s="79"/>
      <c r="I3174" s="79"/>
      <c r="J3174" s="79"/>
      <c r="K3174" s="79"/>
      <c r="L3174" s="79"/>
      <c r="M3174" s="79"/>
      <c r="N3174" s="79"/>
    </row>
    <row r="3175" spans="1:14">
      <c r="A3175" s="79"/>
      <c r="B3175" s="79"/>
      <c r="C3175" s="79"/>
      <c r="D3175" s="79"/>
      <c r="E3175" s="79"/>
      <c r="F3175" s="79"/>
      <c r="G3175" s="79"/>
      <c r="H3175" s="79"/>
      <c r="I3175" s="79"/>
      <c r="J3175" s="79"/>
      <c r="K3175" s="79"/>
      <c r="L3175" s="79"/>
      <c r="M3175" s="79"/>
      <c r="N3175" s="79"/>
    </row>
    <row r="3176" spans="1:14">
      <c r="A3176" s="79"/>
      <c r="B3176" s="79"/>
      <c r="C3176" s="79"/>
      <c r="D3176" s="79"/>
      <c r="E3176" s="79"/>
      <c r="F3176" s="79"/>
      <c r="G3176" s="79"/>
      <c r="H3176" s="79"/>
      <c r="I3176" s="79"/>
      <c r="J3176" s="79"/>
      <c r="K3176" s="79"/>
      <c r="L3176" s="79"/>
      <c r="M3176" s="79"/>
      <c r="N3176" s="79"/>
    </row>
    <row r="3177" spans="1:14">
      <c r="A3177" s="79"/>
      <c r="B3177" s="79"/>
      <c r="C3177" s="79"/>
      <c r="D3177" s="79"/>
      <c r="E3177" s="79"/>
      <c r="F3177" s="79"/>
      <c r="G3177" s="79"/>
      <c r="H3177" s="79"/>
      <c r="I3177" s="79"/>
      <c r="J3177" s="79"/>
      <c r="K3177" s="79"/>
      <c r="L3177" s="79"/>
      <c r="M3177" s="79"/>
      <c r="N3177" s="79"/>
    </row>
    <row r="3178" spans="1:14">
      <c r="A3178" s="79"/>
      <c r="B3178" s="79"/>
      <c r="C3178" s="79"/>
      <c r="D3178" s="79"/>
      <c r="E3178" s="79"/>
      <c r="F3178" s="79"/>
      <c r="G3178" s="79"/>
      <c r="H3178" s="79"/>
      <c r="I3178" s="79"/>
      <c r="J3178" s="79"/>
      <c r="K3178" s="79"/>
      <c r="L3178" s="79"/>
      <c r="M3178" s="79"/>
      <c r="N3178" s="79"/>
    </row>
    <row r="3179" spans="1:14">
      <c r="A3179" s="79"/>
      <c r="B3179" s="79"/>
      <c r="C3179" s="79"/>
      <c r="D3179" s="79"/>
      <c r="E3179" s="79"/>
      <c r="F3179" s="79"/>
      <c r="G3179" s="79"/>
      <c r="H3179" s="79"/>
      <c r="I3179" s="79"/>
      <c r="J3179" s="79"/>
      <c r="K3179" s="79"/>
      <c r="L3179" s="79"/>
      <c r="M3179" s="79"/>
      <c r="N3179" s="79"/>
    </row>
    <row r="3180" spans="1:14">
      <c r="A3180" s="79"/>
      <c r="B3180" s="79"/>
      <c r="C3180" s="79"/>
      <c r="D3180" s="79"/>
      <c r="E3180" s="79"/>
      <c r="F3180" s="79"/>
      <c r="G3180" s="79"/>
      <c r="H3180" s="79"/>
      <c r="I3180" s="79"/>
      <c r="J3180" s="79"/>
      <c r="K3180" s="79"/>
      <c r="L3180" s="79"/>
      <c r="M3180" s="79"/>
      <c r="N3180" s="79"/>
    </row>
    <row r="3181" spans="1:14">
      <c r="A3181" s="79"/>
      <c r="B3181" s="79"/>
      <c r="C3181" s="79"/>
      <c r="D3181" s="79"/>
      <c r="E3181" s="79"/>
      <c r="F3181" s="79"/>
      <c r="G3181" s="79"/>
      <c r="H3181" s="79"/>
      <c r="I3181" s="79"/>
      <c r="J3181" s="79"/>
      <c r="K3181" s="79"/>
      <c r="L3181" s="79"/>
      <c r="M3181" s="79"/>
      <c r="N3181" s="79"/>
    </row>
    <row r="3182" spans="1:14">
      <c r="A3182" s="79"/>
      <c r="B3182" s="79"/>
      <c r="C3182" s="79"/>
      <c r="D3182" s="79"/>
      <c r="E3182" s="79"/>
      <c r="F3182" s="79"/>
      <c r="G3182" s="79"/>
      <c r="H3182" s="79"/>
      <c r="I3182" s="79"/>
      <c r="J3182" s="79"/>
      <c r="K3182" s="79"/>
      <c r="L3182" s="79"/>
      <c r="M3182" s="79"/>
      <c r="N3182" s="79"/>
    </row>
    <row r="3183" spans="1:14">
      <c r="A3183" s="79"/>
      <c r="B3183" s="79"/>
      <c r="C3183" s="79"/>
      <c r="D3183" s="79"/>
      <c r="E3183" s="79"/>
      <c r="F3183" s="79"/>
      <c r="G3183" s="79"/>
      <c r="H3183" s="79"/>
      <c r="I3183" s="79"/>
      <c r="J3183" s="79"/>
      <c r="K3183" s="79"/>
      <c r="L3183" s="79"/>
      <c r="M3183" s="79"/>
      <c r="N3183" s="79"/>
    </row>
    <row r="3184" spans="1:14">
      <c r="A3184" s="79"/>
      <c r="B3184" s="79"/>
      <c r="C3184" s="79"/>
      <c r="D3184" s="79"/>
      <c r="E3184" s="79"/>
      <c r="F3184" s="79"/>
      <c r="G3184" s="79"/>
      <c r="H3184" s="79"/>
      <c r="I3184" s="79"/>
      <c r="J3184" s="79"/>
      <c r="K3184" s="79"/>
      <c r="L3184" s="79"/>
      <c r="M3184" s="79"/>
      <c r="N3184" s="79"/>
    </row>
    <row r="3185" spans="1:14">
      <c r="A3185" s="79"/>
      <c r="B3185" s="79"/>
      <c r="C3185" s="79"/>
      <c r="D3185" s="79"/>
      <c r="E3185" s="79"/>
      <c r="F3185" s="79"/>
      <c r="G3185" s="79"/>
      <c r="H3185" s="79"/>
      <c r="I3185" s="79"/>
      <c r="J3185" s="79"/>
      <c r="K3185" s="79"/>
      <c r="L3185" s="79"/>
      <c r="M3185" s="79"/>
      <c r="N3185" s="79"/>
    </row>
    <row r="3186" spans="1:14">
      <c r="A3186" s="79"/>
      <c r="B3186" s="79"/>
      <c r="C3186" s="79"/>
      <c r="D3186" s="79"/>
      <c r="E3186" s="79"/>
      <c r="F3186" s="79"/>
      <c r="G3186" s="79"/>
      <c r="H3186" s="79"/>
      <c r="I3186" s="79"/>
      <c r="J3186" s="79"/>
      <c r="K3186" s="79"/>
      <c r="L3186" s="79"/>
      <c r="M3186" s="79"/>
      <c r="N3186" s="79"/>
    </row>
    <row r="3187" spans="1:14">
      <c r="A3187" s="79"/>
      <c r="B3187" s="79"/>
      <c r="C3187" s="79"/>
      <c r="D3187" s="79"/>
      <c r="E3187" s="79"/>
      <c r="F3187" s="79"/>
      <c r="G3187" s="79"/>
      <c r="H3187" s="79"/>
      <c r="I3187" s="79"/>
      <c r="J3187" s="79"/>
      <c r="K3187" s="79"/>
      <c r="L3187" s="79"/>
      <c r="M3187" s="79"/>
      <c r="N3187" s="79"/>
    </row>
    <row r="3188" spans="1:14">
      <c r="A3188" s="79"/>
      <c r="B3188" s="79"/>
      <c r="C3188" s="79"/>
      <c r="D3188" s="79"/>
      <c r="E3188" s="79"/>
      <c r="F3188" s="79"/>
      <c r="G3188" s="79"/>
      <c r="H3188" s="79"/>
      <c r="I3188" s="79"/>
      <c r="J3188" s="79"/>
      <c r="K3188" s="79"/>
      <c r="L3188" s="79"/>
      <c r="M3188" s="79"/>
      <c r="N3188" s="79"/>
    </row>
    <row r="3189" spans="1:14">
      <c r="A3189" s="79"/>
      <c r="B3189" s="79"/>
      <c r="C3189" s="79"/>
      <c r="D3189" s="79"/>
      <c r="E3189" s="79"/>
      <c r="F3189" s="79"/>
      <c r="G3189" s="79"/>
      <c r="H3189" s="79"/>
      <c r="I3189" s="79"/>
      <c r="J3189" s="79"/>
      <c r="K3189" s="79"/>
      <c r="L3189" s="79"/>
      <c r="M3189" s="79"/>
      <c r="N3189" s="79"/>
    </row>
    <row r="3190" spans="1:14">
      <c r="A3190" s="79"/>
      <c r="B3190" s="79"/>
      <c r="C3190" s="79"/>
      <c r="D3190" s="79"/>
      <c r="E3190" s="79"/>
      <c r="F3190" s="79"/>
      <c r="G3190" s="79"/>
      <c r="H3190" s="79"/>
      <c r="I3190" s="79"/>
      <c r="J3190" s="79"/>
      <c r="K3190" s="79"/>
      <c r="L3190" s="79"/>
      <c r="M3190" s="79"/>
      <c r="N3190" s="79"/>
    </row>
    <row r="3191" spans="1:14">
      <c r="A3191" s="79"/>
      <c r="B3191" s="79"/>
      <c r="C3191" s="79"/>
      <c r="D3191" s="79"/>
      <c r="E3191" s="79"/>
      <c r="F3191" s="79"/>
      <c r="G3191" s="79"/>
      <c r="H3191" s="79"/>
      <c r="I3191" s="79"/>
      <c r="J3191" s="79"/>
      <c r="K3191" s="79"/>
      <c r="L3191" s="79"/>
      <c r="M3191" s="79"/>
      <c r="N3191" s="79"/>
    </row>
    <row r="3192" spans="1:14">
      <c r="A3192" s="79"/>
      <c r="B3192" s="79"/>
      <c r="C3192" s="79"/>
      <c r="D3192" s="79"/>
      <c r="E3192" s="79"/>
      <c r="F3192" s="79"/>
      <c r="G3192" s="79"/>
      <c r="H3192" s="79"/>
      <c r="I3192" s="79"/>
      <c r="J3192" s="79"/>
      <c r="K3192" s="79"/>
      <c r="L3192" s="79"/>
      <c r="M3192" s="79"/>
      <c r="N3192" s="79"/>
    </row>
    <row r="3193" spans="1:14">
      <c r="A3193" s="79"/>
      <c r="B3193" s="79"/>
      <c r="C3193" s="79"/>
      <c r="D3193" s="79"/>
      <c r="E3193" s="79"/>
      <c r="F3193" s="79"/>
      <c r="G3193" s="79"/>
      <c r="H3193" s="79"/>
      <c r="I3193" s="79"/>
      <c r="J3193" s="79"/>
      <c r="K3193" s="79"/>
      <c r="L3193" s="79"/>
      <c r="M3193" s="79"/>
      <c r="N3193" s="79"/>
    </row>
    <row r="3194" spans="1:14">
      <c r="A3194" s="79"/>
      <c r="B3194" s="79"/>
      <c r="C3194" s="79"/>
      <c r="D3194" s="79"/>
      <c r="E3194" s="79"/>
      <c r="F3194" s="79"/>
      <c r="G3194" s="79"/>
      <c r="H3194" s="79"/>
      <c r="I3194" s="79"/>
      <c r="J3194" s="79"/>
      <c r="K3194" s="79"/>
      <c r="L3194" s="79"/>
      <c r="M3194" s="79"/>
      <c r="N3194" s="79"/>
    </row>
    <row r="3195" spans="1:14">
      <c r="A3195" s="79"/>
      <c r="B3195" s="79"/>
      <c r="C3195" s="79"/>
      <c r="D3195" s="79"/>
      <c r="E3195" s="79"/>
      <c r="F3195" s="79"/>
      <c r="G3195" s="79"/>
      <c r="H3195" s="79"/>
      <c r="I3195" s="79"/>
      <c r="J3195" s="79"/>
      <c r="K3195" s="79"/>
      <c r="L3195" s="79"/>
      <c r="M3195" s="79"/>
      <c r="N3195" s="79"/>
    </row>
    <row r="3196" spans="1:14">
      <c r="A3196" s="79"/>
      <c r="B3196" s="79"/>
      <c r="C3196" s="79"/>
      <c r="D3196" s="79"/>
      <c r="E3196" s="79"/>
      <c r="F3196" s="79"/>
      <c r="G3196" s="79"/>
      <c r="H3196" s="79"/>
      <c r="I3196" s="79"/>
      <c r="J3196" s="79"/>
      <c r="K3196" s="79"/>
      <c r="L3196" s="79"/>
      <c r="M3196" s="79"/>
      <c r="N3196" s="79"/>
    </row>
    <row r="3197" spans="1:14">
      <c r="A3197" s="79"/>
      <c r="B3197" s="79"/>
      <c r="C3197" s="79"/>
      <c r="D3197" s="79"/>
      <c r="E3197" s="79"/>
      <c r="F3197" s="79"/>
      <c r="G3197" s="79"/>
      <c r="H3197" s="79"/>
      <c r="I3197" s="79"/>
      <c r="J3197" s="79"/>
      <c r="K3197" s="79"/>
      <c r="L3197" s="79"/>
      <c r="M3197" s="79"/>
      <c r="N3197" s="79"/>
    </row>
    <row r="3198" spans="1:14">
      <c r="A3198" s="79"/>
      <c r="B3198" s="79"/>
      <c r="C3198" s="79"/>
      <c r="D3198" s="79"/>
      <c r="E3198" s="79"/>
      <c r="F3198" s="79"/>
      <c r="G3198" s="79"/>
      <c r="H3198" s="79"/>
      <c r="I3198" s="79"/>
      <c r="J3198" s="79"/>
      <c r="K3198" s="79"/>
      <c r="L3198" s="79"/>
      <c r="M3198" s="79"/>
      <c r="N3198" s="79"/>
    </row>
    <row r="3199" spans="1:14">
      <c r="A3199" s="79"/>
      <c r="B3199" s="79"/>
      <c r="C3199" s="79"/>
      <c r="D3199" s="79"/>
      <c r="E3199" s="79"/>
      <c r="F3199" s="79"/>
      <c r="G3199" s="79"/>
      <c r="H3199" s="79"/>
      <c r="I3199" s="79"/>
      <c r="J3199" s="79"/>
      <c r="K3199" s="79"/>
      <c r="L3199" s="79"/>
      <c r="M3199" s="79"/>
      <c r="N3199" s="79"/>
    </row>
    <row r="3200" spans="1:14">
      <c r="A3200" s="79"/>
      <c r="B3200" s="79"/>
      <c r="C3200" s="79"/>
      <c r="D3200" s="79"/>
      <c r="E3200" s="79"/>
      <c r="F3200" s="79"/>
      <c r="G3200" s="79"/>
      <c r="H3200" s="79"/>
      <c r="I3200" s="79"/>
      <c r="J3200" s="79"/>
      <c r="K3200" s="79"/>
      <c r="L3200" s="79"/>
      <c r="M3200" s="79"/>
      <c r="N3200" s="79"/>
    </row>
    <row r="3201" spans="1:14">
      <c r="A3201" s="79"/>
      <c r="B3201" s="79"/>
      <c r="C3201" s="79"/>
      <c r="D3201" s="79"/>
      <c r="E3201" s="79"/>
      <c r="F3201" s="79"/>
      <c r="G3201" s="79"/>
      <c r="H3201" s="79"/>
      <c r="I3201" s="79"/>
      <c r="J3201" s="79"/>
      <c r="K3201" s="79"/>
      <c r="L3201" s="79"/>
      <c r="M3201" s="79"/>
      <c r="N3201" s="79"/>
    </row>
    <row r="3202" spans="1:14">
      <c r="A3202" s="79"/>
      <c r="B3202" s="79"/>
      <c r="C3202" s="79"/>
      <c r="D3202" s="79"/>
      <c r="E3202" s="79"/>
      <c r="F3202" s="79"/>
      <c r="G3202" s="79"/>
      <c r="H3202" s="79"/>
      <c r="I3202" s="79"/>
      <c r="J3202" s="79"/>
      <c r="K3202" s="79"/>
      <c r="L3202" s="79"/>
      <c r="M3202" s="79"/>
      <c r="N3202" s="79"/>
    </row>
    <row r="3203" spans="1:14">
      <c r="A3203" s="79"/>
      <c r="B3203" s="79"/>
      <c r="C3203" s="79"/>
      <c r="D3203" s="79"/>
      <c r="E3203" s="79"/>
      <c r="F3203" s="79"/>
      <c r="G3203" s="79"/>
      <c r="H3203" s="79"/>
      <c r="I3203" s="79"/>
      <c r="J3203" s="79"/>
      <c r="K3203" s="79"/>
      <c r="L3203" s="79"/>
      <c r="M3203" s="79"/>
      <c r="N3203" s="79"/>
    </row>
    <row r="3204" spans="1:14">
      <c r="A3204" s="79"/>
      <c r="B3204" s="79"/>
      <c r="C3204" s="79"/>
      <c r="D3204" s="79"/>
      <c r="E3204" s="79"/>
      <c r="F3204" s="79"/>
      <c r="G3204" s="79"/>
      <c r="H3204" s="79"/>
      <c r="I3204" s="79"/>
      <c r="J3204" s="79"/>
      <c r="K3204" s="79"/>
      <c r="L3204" s="79"/>
      <c r="M3204" s="79"/>
      <c r="N3204" s="79"/>
    </row>
    <row r="3205" spans="1:14">
      <c r="A3205" s="79"/>
      <c r="B3205" s="79"/>
      <c r="C3205" s="79"/>
      <c r="D3205" s="79"/>
      <c r="E3205" s="79"/>
      <c r="F3205" s="79"/>
      <c r="G3205" s="79"/>
      <c r="H3205" s="79"/>
      <c r="I3205" s="79"/>
      <c r="J3205" s="79"/>
      <c r="K3205" s="79"/>
      <c r="L3205" s="79"/>
      <c r="M3205" s="79"/>
      <c r="N3205" s="79"/>
    </row>
    <row r="3206" spans="1:14">
      <c r="A3206" s="79"/>
      <c r="B3206" s="79"/>
      <c r="C3206" s="79"/>
      <c r="D3206" s="79"/>
      <c r="E3206" s="79"/>
      <c r="F3206" s="79"/>
      <c r="G3206" s="79"/>
      <c r="H3206" s="79"/>
      <c r="I3206" s="79"/>
      <c r="J3206" s="79"/>
      <c r="K3206" s="79"/>
      <c r="L3206" s="79"/>
      <c r="M3206" s="79"/>
      <c r="N3206" s="79"/>
    </row>
    <row r="3207" spans="1:14">
      <c r="A3207" s="79"/>
      <c r="B3207" s="79"/>
      <c r="C3207" s="79"/>
      <c r="D3207" s="79"/>
      <c r="E3207" s="79"/>
      <c r="F3207" s="79"/>
      <c r="G3207" s="79"/>
      <c r="H3207" s="79"/>
      <c r="I3207" s="79"/>
      <c r="J3207" s="79"/>
      <c r="K3207" s="79"/>
      <c r="L3207" s="79"/>
      <c r="M3207" s="79"/>
      <c r="N3207" s="79"/>
    </row>
    <row r="3208" spans="1:14">
      <c r="A3208" s="79"/>
      <c r="B3208" s="79"/>
      <c r="C3208" s="79"/>
      <c r="D3208" s="79"/>
      <c r="E3208" s="79"/>
      <c r="F3208" s="79"/>
      <c r="G3208" s="79"/>
      <c r="H3208" s="79"/>
      <c r="I3208" s="79"/>
      <c r="J3208" s="79"/>
      <c r="K3208" s="79"/>
      <c r="L3208" s="79"/>
      <c r="M3208" s="79"/>
      <c r="N3208" s="79"/>
    </row>
    <row r="3209" spans="1:14">
      <c r="A3209" s="79"/>
      <c r="B3209" s="79"/>
      <c r="C3209" s="79"/>
      <c r="D3209" s="79"/>
      <c r="E3209" s="79"/>
      <c r="F3209" s="79"/>
      <c r="G3209" s="79"/>
      <c r="H3209" s="79"/>
      <c r="I3209" s="79"/>
      <c r="J3209" s="79"/>
      <c r="K3209" s="79"/>
      <c r="L3209" s="79"/>
      <c r="M3209" s="79"/>
      <c r="N3209" s="79"/>
    </row>
    <row r="3210" spans="1:14">
      <c r="A3210" s="79"/>
      <c r="B3210" s="79"/>
      <c r="C3210" s="79"/>
      <c r="D3210" s="79"/>
      <c r="E3210" s="79"/>
      <c r="F3210" s="79"/>
      <c r="G3210" s="79"/>
      <c r="H3210" s="79"/>
      <c r="I3210" s="79"/>
      <c r="J3210" s="79"/>
      <c r="K3210" s="79"/>
      <c r="L3210" s="79"/>
      <c r="M3210" s="79"/>
      <c r="N3210" s="79"/>
    </row>
    <row r="3211" spans="1:14">
      <c r="A3211" s="79"/>
      <c r="B3211" s="79"/>
      <c r="C3211" s="79"/>
      <c r="D3211" s="79"/>
      <c r="E3211" s="79"/>
      <c r="F3211" s="79"/>
      <c r="G3211" s="79"/>
      <c r="H3211" s="79"/>
      <c r="I3211" s="79"/>
      <c r="J3211" s="79"/>
      <c r="K3211" s="79"/>
      <c r="L3211" s="79"/>
      <c r="M3211" s="79"/>
      <c r="N3211" s="79"/>
    </row>
    <row r="3212" spans="1:14">
      <c r="A3212" s="79"/>
      <c r="B3212" s="79"/>
      <c r="C3212" s="79"/>
      <c r="D3212" s="79"/>
      <c r="E3212" s="79"/>
      <c r="F3212" s="79"/>
      <c r="G3212" s="79"/>
      <c r="H3212" s="79"/>
      <c r="I3212" s="79"/>
      <c r="J3212" s="79"/>
      <c r="K3212" s="79"/>
      <c r="L3212" s="79"/>
      <c r="M3212" s="79"/>
      <c r="N3212" s="79"/>
    </row>
    <row r="3213" spans="1:14">
      <c r="A3213" s="79"/>
      <c r="B3213" s="79"/>
      <c r="C3213" s="79"/>
      <c r="D3213" s="79"/>
      <c r="E3213" s="79"/>
      <c r="F3213" s="79"/>
      <c r="G3213" s="79"/>
      <c r="H3213" s="79"/>
      <c r="I3213" s="79"/>
      <c r="J3213" s="79"/>
      <c r="K3213" s="79"/>
      <c r="L3213" s="79"/>
      <c r="M3213" s="79"/>
      <c r="N3213" s="79"/>
    </row>
    <row r="3214" spans="1:14">
      <c r="A3214" s="79"/>
      <c r="B3214" s="79"/>
      <c r="C3214" s="79"/>
      <c r="D3214" s="79"/>
      <c r="E3214" s="79"/>
      <c r="F3214" s="79"/>
      <c r="G3214" s="79"/>
      <c r="H3214" s="79"/>
      <c r="I3214" s="79"/>
      <c r="J3214" s="79"/>
      <c r="K3214" s="79"/>
      <c r="L3214" s="79"/>
      <c r="M3214" s="79"/>
      <c r="N3214" s="79"/>
    </row>
    <row r="3215" spans="1:14">
      <c r="A3215" s="79"/>
      <c r="B3215" s="79"/>
      <c r="C3215" s="79"/>
      <c r="D3215" s="79"/>
      <c r="E3215" s="79"/>
      <c r="F3215" s="79"/>
      <c r="G3215" s="79"/>
      <c r="H3215" s="79"/>
      <c r="I3215" s="79"/>
      <c r="J3215" s="79"/>
      <c r="K3215" s="79"/>
      <c r="L3215" s="79"/>
      <c r="M3215" s="79"/>
      <c r="N3215" s="79"/>
    </row>
    <row r="3216" spans="1:14">
      <c r="A3216" s="79"/>
      <c r="B3216" s="79"/>
      <c r="C3216" s="79"/>
      <c r="D3216" s="79"/>
      <c r="E3216" s="79"/>
      <c r="F3216" s="79"/>
      <c r="G3216" s="79"/>
      <c r="H3216" s="79"/>
      <c r="I3216" s="79"/>
      <c r="J3216" s="79"/>
      <c r="K3216" s="79"/>
      <c r="L3216" s="79"/>
      <c r="M3216" s="79"/>
      <c r="N3216" s="79"/>
    </row>
    <row r="3217" spans="1:14">
      <c r="A3217" s="79"/>
      <c r="B3217" s="632" t="s">
        <v>246</v>
      </c>
      <c r="C3217" s="633"/>
      <c r="D3217" s="633"/>
      <c r="E3217" s="633"/>
      <c r="F3217" s="633"/>
      <c r="G3217" s="633"/>
      <c r="H3217" s="633"/>
      <c r="I3217" s="633"/>
      <c r="J3217" s="554" t="str">
        <f>'6. Module 1 Readiness'!AH$23</f>
        <v/>
      </c>
      <c r="K3217" s="79"/>
      <c r="L3217" s="79"/>
      <c r="M3217" s="79"/>
      <c r="N3217" s="79"/>
    </row>
    <row r="3218" spans="1:14">
      <c r="A3218" s="79"/>
      <c r="B3218" s="42" t="s">
        <v>43</v>
      </c>
      <c r="C3218" s="39"/>
      <c r="D3218" s="39"/>
      <c r="E3218" s="39"/>
      <c r="F3218" s="39"/>
      <c r="G3218" s="39"/>
      <c r="H3218" s="39"/>
      <c r="I3218" s="39"/>
      <c r="J3218" s="40"/>
      <c r="K3218" s="79"/>
      <c r="L3218" s="79"/>
      <c r="M3218" s="79"/>
      <c r="N3218" s="79"/>
    </row>
    <row r="3219" spans="1:14">
      <c r="A3219" s="79"/>
      <c r="B3219" s="435" t="str">
        <f>Sheet2!B606</f>
        <v/>
      </c>
      <c r="C3219" s="394"/>
      <c r="D3219" s="394"/>
      <c r="E3219" s="394"/>
      <c r="F3219" s="394"/>
      <c r="G3219" s="394"/>
      <c r="H3219" s="394"/>
      <c r="I3219" s="394"/>
      <c r="J3219" s="436"/>
      <c r="K3219" s="79"/>
      <c r="L3219" s="79"/>
      <c r="M3219" s="79"/>
      <c r="N3219" s="79"/>
    </row>
    <row r="3220" spans="1:14">
      <c r="A3220" s="79"/>
      <c r="B3220" s="42" t="s">
        <v>44</v>
      </c>
      <c r="C3220" s="39"/>
      <c r="D3220" s="39"/>
      <c r="E3220" s="39"/>
      <c r="F3220" s="39"/>
      <c r="G3220" s="39"/>
      <c r="H3220" s="39"/>
      <c r="I3220" s="39"/>
      <c r="J3220" s="40"/>
      <c r="K3220" s="79"/>
      <c r="L3220" s="79"/>
      <c r="M3220" s="79"/>
      <c r="N3220" s="79"/>
    </row>
    <row r="3221" spans="1:14">
      <c r="A3221" s="79"/>
      <c r="B3221" s="437" t="str">
        <f>Sheet2!D606</f>
        <v/>
      </c>
      <c r="C3221" s="438"/>
      <c r="D3221" s="438"/>
      <c r="E3221" s="438"/>
      <c r="F3221" s="438"/>
      <c r="G3221" s="438"/>
      <c r="H3221" s="438"/>
      <c r="I3221" s="438"/>
      <c r="J3221" s="439"/>
      <c r="K3221" s="79"/>
      <c r="L3221" s="79"/>
      <c r="M3221" s="79"/>
      <c r="N3221" s="79"/>
    </row>
    <row r="3222" spans="1:14">
      <c r="A3222" s="79"/>
      <c r="B3222" s="27"/>
      <c r="C3222" s="27"/>
      <c r="D3222" s="27"/>
      <c r="E3222" s="27"/>
      <c r="F3222" s="27"/>
      <c r="G3222" s="27"/>
      <c r="H3222" s="27"/>
      <c r="I3222" s="27"/>
      <c r="J3222" s="27"/>
      <c r="K3222" s="79"/>
      <c r="L3222" s="79"/>
      <c r="M3222" s="79"/>
      <c r="N3222" s="79"/>
    </row>
    <row r="3223" spans="1:14">
      <c r="A3223" s="79"/>
      <c r="B3223" s="632" t="s">
        <v>233</v>
      </c>
      <c r="C3223" s="633"/>
      <c r="D3223" s="633"/>
      <c r="E3223" s="633"/>
      <c r="F3223" s="633"/>
      <c r="G3223" s="633"/>
      <c r="H3223" s="633"/>
      <c r="I3223" s="633"/>
      <c r="J3223" s="550" t="str">
        <f>E3150</f>
        <v/>
      </c>
      <c r="K3223" s="79"/>
      <c r="L3223" s="79"/>
      <c r="M3223" s="79"/>
      <c r="N3223" s="79"/>
    </row>
    <row r="3224" spans="1:14">
      <c r="A3224" s="79"/>
      <c r="B3224" s="54"/>
      <c r="C3224" s="35"/>
      <c r="D3224" s="35"/>
      <c r="E3224" s="55"/>
      <c r="F3224" s="39"/>
      <c r="G3224" s="39"/>
      <c r="H3224" s="39"/>
      <c r="I3224" s="39"/>
      <c r="J3224" s="40"/>
      <c r="K3224" s="79"/>
      <c r="L3224" s="79"/>
      <c r="M3224" s="79"/>
      <c r="N3224" s="79"/>
    </row>
    <row r="3225" spans="1:14" ht="15">
      <c r="A3225" s="79"/>
      <c r="B3225" s="550" t="str">
        <f>'6. Module 1 Readiness'!AH$26</f>
        <v/>
      </c>
      <c r="C3225" s="41" t="s">
        <v>412</v>
      </c>
      <c r="D3225" s="39"/>
      <c r="E3225" s="39"/>
      <c r="F3225" s="39"/>
      <c r="G3225" s="39"/>
      <c r="H3225" s="39"/>
      <c r="I3225" s="39"/>
      <c r="J3225" s="40"/>
      <c r="K3225" s="79"/>
      <c r="L3225" s="79"/>
      <c r="M3225" s="79"/>
      <c r="N3225" s="79"/>
    </row>
    <row r="3226" spans="1:14">
      <c r="A3226" s="79"/>
      <c r="B3226" s="42" t="s">
        <v>43</v>
      </c>
      <c r="C3226" s="39"/>
      <c r="D3226" s="39"/>
      <c r="E3226" s="39"/>
      <c r="F3226" s="39"/>
      <c r="G3226" s="39"/>
      <c r="H3226" s="39"/>
      <c r="I3226" s="39"/>
      <c r="J3226" s="40"/>
      <c r="K3226" s="79"/>
      <c r="L3226" s="79"/>
      <c r="M3226" s="79"/>
      <c r="N3226" s="79"/>
    </row>
    <row r="3227" spans="1:14">
      <c r="A3227" s="79"/>
      <c r="B3227" s="435" t="str">
        <f>Sheet2!B613</f>
        <v/>
      </c>
      <c r="C3227" s="394"/>
      <c r="D3227" s="394"/>
      <c r="E3227" s="394"/>
      <c r="F3227" s="394"/>
      <c r="G3227" s="394"/>
      <c r="H3227" s="394"/>
      <c r="I3227" s="394"/>
      <c r="J3227" s="436"/>
      <c r="K3227" s="79"/>
      <c r="L3227" s="79"/>
      <c r="M3227" s="79"/>
      <c r="N3227" s="79"/>
    </row>
    <row r="3228" spans="1:14">
      <c r="A3228" s="79"/>
      <c r="B3228" s="42" t="s">
        <v>44</v>
      </c>
      <c r="C3228" s="39"/>
      <c r="D3228" s="39"/>
      <c r="E3228" s="39"/>
      <c r="F3228" s="39"/>
      <c r="G3228" s="39"/>
      <c r="H3228" s="39"/>
      <c r="I3228" s="39"/>
      <c r="J3228" s="40"/>
      <c r="K3228" s="79"/>
      <c r="L3228" s="79"/>
      <c r="M3228" s="79"/>
      <c r="N3228" s="79"/>
    </row>
    <row r="3229" spans="1:14">
      <c r="A3229" s="79"/>
      <c r="B3229" s="435" t="str">
        <f>Sheet2!D613</f>
        <v/>
      </c>
      <c r="C3229" s="394"/>
      <c r="D3229" s="394"/>
      <c r="E3229" s="394"/>
      <c r="F3229" s="394"/>
      <c r="G3229" s="394"/>
      <c r="H3229" s="394"/>
      <c r="I3229" s="394"/>
      <c r="J3229" s="436"/>
      <c r="K3229" s="79"/>
      <c r="L3229" s="79"/>
      <c r="M3229" s="79"/>
      <c r="N3229" s="79"/>
    </row>
    <row r="3230" spans="1:14">
      <c r="A3230" s="79"/>
      <c r="B3230" s="38"/>
      <c r="C3230" s="39"/>
      <c r="D3230" s="39"/>
      <c r="E3230" s="39"/>
      <c r="F3230" s="39"/>
      <c r="G3230" s="39"/>
      <c r="H3230" s="39"/>
      <c r="I3230" s="39"/>
      <c r="J3230" s="40"/>
      <c r="K3230" s="79"/>
      <c r="L3230" s="79"/>
      <c r="M3230" s="79"/>
      <c r="N3230" s="79"/>
    </row>
    <row r="3231" spans="1:14" ht="15">
      <c r="A3231" s="79"/>
      <c r="B3231" s="550" t="str">
        <f>'6. Module 1 Readiness'!AH$27</f>
        <v/>
      </c>
      <c r="C3231" s="41" t="s">
        <v>413</v>
      </c>
      <c r="D3231" s="39"/>
      <c r="E3231" s="39"/>
      <c r="F3231" s="39"/>
      <c r="G3231" s="39"/>
      <c r="H3231" s="39"/>
      <c r="I3231" s="39"/>
      <c r="J3231" s="40"/>
      <c r="K3231" s="79"/>
      <c r="L3231" s="79"/>
      <c r="M3231" s="79"/>
      <c r="N3231" s="79"/>
    </row>
    <row r="3232" spans="1:14">
      <c r="A3232" s="79"/>
      <c r="B3232" s="42" t="s">
        <v>43</v>
      </c>
      <c r="C3232" s="39"/>
      <c r="D3232" s="39"/>
      <c r="E3232" s="39"/>
      <c r="F3232" s="39"/>
      <c r="G3232" s="39"/>
      <c r="H3232" s="39"/>
      <c r="I3232" s="39"/>
      <c r="J3232" s="40"/>
      <c r="K3232" s="79"/>
      <c r="L3232" s="79"/>
      <c r="M3232" s="79"/>
      <c r="N3232" s="79"/>
    </row>
    <row r="3233" spans="1:14">
      <c r="A3233" s="79"/>
      <c r="B3233" s="435" t="str">
        <f>Sheet2!B614</f>
        <v/>
      </c>
      <c r="C3233" s="394"/>
      <c r="D3233" s="394"/>
      <c r="E3233" s="394"/>
      <c r="F3233" s="394"/>
      <c r="G3233" s="394"/>
      <c r="H3233" s="394"/>
      <c r="I3233" s="394"/>
      <c r="J3233" s="436"/>
      <c r="K3233" s="79"/>
      <c r="L3233" s="79"/>
      <c r="M3233" s="79"/>
      <c r="N3233" s="79"/>
    </row>
    <row r="3234" spans="1:14">
      <c r="A3234" s="79"/>
      <c r="B3234" s="42" t="s">
        <v>44</v>
      </c>
      <c r="C3234" s="39"/>
      <c r="D3234" s="39"/>
      <c r="E3234" s="39"/>
      <c r="F3234" s="39"/>
      <c r="G3234" s="39"/>
      <c r="H3234" s="39"/>
      <c r="I3234" s="39"/>
      <c r="J3234" s="40"/>
      <c r="K3234" s="79"/>
      <c r="L3234" s="79"/>
      <c r="M3234" s="79"/>
      <c r="N3234" s="79"/>
    </row>
    <row r="3235" spans="1:14">
      <c r="A3235" s="79"/>
      <c r="B3235" s="435" t="str">
        <f>Sheet2!D614</f>
        <v/>
      </c>
      <c r="C3235" s="394"/>
      <c r="D3235" s="394"/>
      <c r="E3235" s="394"/>
      <c r="F3235" s="394"/>
      <c r="G3235" s="394"/>
      <c r="H3235" s="394"/>
      <c r="I3235" s="394"/>
      <c r="J3235" s="436"/>
      <c r="K3235" s="79"/>
      <c r="L3235" s="79"/>
      <c r="M3235" s="79"/>
      <c r="N3235" s="79"/>
    </row>
    <row r="3236" spans="1:14">
      <c r="A3236" s="79"/>
      <c r="B3236" s="38"/>
      <c r="C3236" s="39"/>
      <c r="D3236" s="39"/>
      <c r="E3236" s="39"/>
      <c r="F3236" s="39"/>
      <c r="G3236" s="39"/>
      <c r="H3236" s="39"/>
      <c r="I3236" s="39"/>
      <c r="J3236" s="40"/>
      <c r="K3236" s="79"/>
      <c r="L3236" s="79"/>
      <c r="M3236" s="79"/>
      <c r="N3236" s="79"/>
    </row>
    <row r="3237" spans="1:14" ht="15">
      <c r="A3237" s="79"/>
      <c r="B3237" s="550" t="str">
        <f>'6. Module 1 Readiness'!AH$28</f>
        <v/>
      </c>
      <c r="C3237" s="41" t="s">
        <v>414</v>
      </c>
      <c r="D3237" s="39"/>
      <c r="E3237" s="39"/>
      <c r="F3237" s="39"/>
      <c r="G3237" s="39"/>
      <c r="H3237" s="39"/>
      <c r="I3237" s="39"/>
      <c r="J3237" s="40"/>
      <c r="K3237" s="79"/>
      <c r="L3237" s="79"/>
      <c r="M3237" s="79"/>
      <c r="N3237" s="79"/>
    </row>
    <row r="3238" spans="1:14">
      <c r="A3238" s="79"/>
      <c r="B3238" s="42" t="s">
        <v>43</v>
      </c>
      <c r="C3238" s="39"/>
      <c r="D3238" s="39"/>
      <c r="E3238" s="39"/>
      <c r="F3238" s="39"/>
      <c r="G3238" s="39"/>
      <c r="H3238" s="39"/>
      <c r="I3238" s="39"/>
      <c r="J3238" s="40"/>
      <c r="K3238" s="79"/>
      <c r="L3238" s="79"/>
      <c r="M3238" s="79"/>
      <c r="N3238" s="79"/>
    </row>
    <row r="3239" spans="1:14">
      <c r="A3239" s="79"/>
      <c r="B3239" s="435" t="str">
        <f>Sheet2!B615</f>
        <v/>
      </c>
      <c r="C3239" s="394"/>
      <c r="D3239" s="394"/>
      <c r="E3239" s="394"/>
      <c r="F3239" s="394"/>
      <c r="G3239" s="394"/>
      <c r="H3239" s="394"/>
      <c r="I3239" s="394"/>
      <c r="J3239" s="436"/>
      <c r="K3239" s="79"/>
      <c r="L3239" s="79"/>
      <c r="M3239" s="79"/>
      <c r="N3239" s="79"/>
    </row>
    <row r="3240" spans="1:14">
      <c r="A3240" s="79"/>
      <c r="B3240" s="42" t="s">
        <v>44</v>
      </c>
      <c r="C3240" s="39"/>
      <c r="D3240" s="39"/>
      <c r="E3240" s="39"/>
      <c r="F3240" s="39"/>
      <c r="G3240" s="39"/>
      <c r="H3240" s="39"/>
      <c r="I3240" s="39"/>
      <c r="J3240" s="40"/>
      <c r="K3240" s="79"/>
      <c r="L3240" s="79"/>
      <c r="M3240" s="79"/>
      <c r="N3240" s="79"/>
    </row>
    <row r="3241" spans="1:14">
      <c r="A3241" s="79"/>
      <c r="B3241" s="435" t="str">
        <f>Sheet2!D615</f>
        <v/>
      </c>
      <c r="C3241" s="394"/>
      <c r="D3241" s="394"/>
      <c r="E3241" s="394"/>
      <c r="F3241" s="394"/>
      <c r="G3241" s="394"/>
      <c r="H3241" s="394"/>
      <c r="I3241" s="394"/>
      <c r="J3241" s="436"/>
      <c r="K3241" s="79"/>
      <c r="L3241" s="79"/>
      <c r="M3241" s="79"/>
      <c r="N3241" s="79"/>
    </row>
    <row r="3242" spans="1:14">
      <c r="A3242" s="79"/>
      <c r="B3242" s="38"/>
      <c r="C3242" s="39"/>
      <c r="D3242" s="39"/>
      <c r="E3242" s="39"/>
      <c r="F3242" s="39"/>
      <c r="G3242" s="39"/>
      <c r="H3242" s="39"/>
      <c r="I3242" s="39"/>
      <c r="J3242" s="40"/>
      <c r="K3242" s="79"/>
      <c r="L3242" s="79"/>
      <c r="M3242" s="79"/>
      <c r="N3242" s="79"/>
    </row>
    <row r="3243" spans="1:14" ht="15">
      <c r="A3243" s="79"/>
      <c r="B3243" s="550" t="str">
        <f>'6. Module 1 Readiness'!AH$29</f>
        <v/>
      </c>
      <c r="C3243" s="41" t="s">
        <v>415</v>
      </c>
      <c r="D3243" s="39"/>
      <c r="E3243" s="39"/>
      <c r="F3243" s="39"/>
      <c r="G3243" s="39"/>
      <c r="H3243" s="39"/>
      <c r="I3243" s="39"/>
      <c r="J3243" s="40"/>
      <c r="K3243" s="79"/>
      <c r="L3243" s="79"/>
      <c r="M3243" s="79"/>
      <c r="N3243" s="79"/>
    </row>
    <row r="3244" spans="1:14">
      <c r="A3244" s="79"/>
      <c r="B3244" s="42" t="s">
        <v>43</v>
      </c>
      <c r="C3244" s="39"/>
      <c r="D3244" s="39"/>
      <c r="E3244" s="39"/>
      <c r="F3244" s="39"/>
      <c r="G3244" s="39"/>
      <c r="H3244" s="39"/>
      <c r="I3244" s="39"/>
      <c r="J3244" s="40"/>
      <c r="K3244" s="79"/>
      <c r="L3244" s="79"/>
      <c r="M3244" s="79"/>
      <c r="N3244" s="79"/>
    </row>
    <row r="3245" spans="1:14">
      <c r="A3245" s="79"/>
      <c r="B3245" s="435" t="str">
        <f>Sheet2!B616</f>
        <v/>
      </c>
      <c r="C3245" s="394"/>
      <c r="D3245" s="394"/>
      <c r="E3245" s="394"/>
      <c r="F3245" s="394"/>
      <c r="G3245" s="394"/>
      <c r="H3245" s="394"/>
      <c r="I3245" s="394"/>
      <c r="J3245" s="436"/>
      <c r="K3245" s="79"/>
      <c r="L3245" s="79"/>
      <c r="M3245" s="79"/>
      <c r="N3245" s="79"/>
    </row>
    <row r="3246" spans="1:14">
      <c r="A3246" s="79"/>
      <c r="B3246" s="42" t="s">
        <v>44</v>
      </c>
      <c r="C3246" s="39"/>
      <c r="D3246" s="39"/>
      <c r="E3246" s="39"/>
      <c r="F3246" s="39"/>
      <c r="G3246" s="39"/>
      <c r="H3246" s="39"/>
      <c r="I3246" s="39"/>
      <c r="J3246" s="40"/>
      <c r="K3246" s="79"/>
      <c r="L3246" s="79"/>
      <c r="M3246" s="79"/>
      <c r="N3246" s="79"/>
    </row>
    <row r="3247" spans="1:14">
      <c r="A3247" s="79"/>
      <c r="B3247" s="435" t="str">
        <f>Sheet2!D616</f>
        <v/>
      </c>
      <c r="C3247" s="394"/>
      <c r="D3247" s="394"/>
      <c r="E3247" s="394"/>
      <c r="F3247" s="394"/>
      <c r="G3247" s="394"/>
      <c r="H3247" s="394"/>
      <c r="I3247" s="394"/>
      <c r="J3247" s="436"/>
      <c r="K3247" s="79"/>
      <c r="L3247" s="79"/>
      <c r="M3247" s="79"/>
      <c r="N3247" s="79"/>
    </row>
    <row r="3248" spans="1:14">
      <c r="A3248" s="79"/>
      <c r="B3248" s="38"/>
      <c r="C3248" s="39"/>
      <c r="D3248" s="39"/>
      <c r="E3248" s="39"/>
      <c r="F3248" s="39"/>
      <c r="G3248" s="39"/>
      <c r="H3248" s="39"/>
      <c r="I3248" s="39"/>
      <c r="J3248" s="40"/>
      <c r="K3248" s="79"/>
      <c r="L3248" s="79"/>
      <c r="M3248" s="79"/>
      <c r="N3248" s="79"/>
    </row>
    <row r="3249" spans="1:14" ht="15">
      <c r="A3249" s="79"/>
      <c r="B3249" s="550" t="str">
        <f>'6. Module 1 Readiness'!AH$30</f>
        <v/>
      </c>
      <c r="C3249" s="41" t="s">
        <v>416</v>
      </c>
      <c r="D3249" s="39"/>
      <c r="E3249" s="39"/>
      <c r="F3249" s="39"/>
      <c r="G3249" s="39"/>
      <c r="H3249" s="39"/>
      <c r="I3249" s="39"/>
      <c r="J3249" s="40"/>
      <c r="K3249" s="79"/>
      <c r="L3249" s="79"/>
      <c r="M3249" s="79"/>
      <c r="N3249" s="79"/>
    </row>
    <row r="3250" spans="1:14">
      <c r="A3250" s="79"/>
      <c r="B3250" s="42" t="s">
        <v>43</v>
      </c>
      <c r="C3250" s="39"/>
      <c r="D3250" s="39"/>
      <c r="E3250" s="39"/>
      <c r="F3250" s="39"/>
      <c r="G3250" s="39"/>
      <c r="H3250" s="39"/>
      <c r="I3250" s="39"/>
      <c r="J3250" s="40"/>
      <c r="K3250" s="79"/>
      <c r="L3250" s="79"/>
      <c r="M3250" s="79"/>
      <c r="N3250" s="79"/>
    </row>
    <row r="3251" spans="1:14">
      <c r="A3251" s="79"/>
      <c r="B3251" s="435" t="str">
        <f>Sheet2!B617</f>
        <v/>
      </c>
      <c r="C3251" s="394"/>
      <c r="D3251" s="394"/>
      <c r="E3251" s="394"/>
      <c r="F3251" s="394"/>
      <c r="G3251" s="394"/>
      <c r="H3251" s="394"/>
      <c r="I3251" s="394"/>
      <c r="J3251" s="436"/>
      <c r="K3251" s="79"/>
      <c r="L3251" s="79"/>
      <c r="M3251" s="79"/>
      <c r="N3251" s="79"/>
    </row>
    <row r="3252" spans="1:14">
      <c r="A3252" s="79"/>
      <c r="B3252" s="42" t="s">
        <v>44</v>
      </c>
      <c r="C3252" s="39"/>
      <c r="D3252" s="39"/>
      <c r="E3252" s="39"/>
      <c r="F3252" s="39"/>
      <c r="G3252" s="39"/>
      <c r="H3252" s="39"/>
      <c r="I3252" s="39"/>
      <c r="J3252" s="40"/>
      <c r="K3252" s="79"/>
      <c r="L3252" s="79"/>
      <c r="M3252" s="79"/>
      <c r="N3252" s="79"/>
    </row>
    <row r="3253" spans="1:14">
      <c r="A3253" s="79"/>
      <c r="B3253" s="437" t="str">
        <f>Sheet2!D617</f>
        <v/>
      </c>
      <c r="C3253" s="438"/>
      <c r="D3253" s="438"/>
      <c r="E3253" s="438"/>
      <c r="F3253" s="438"/>
      <c r="G3253" s="438"/>
      <c r="H3253" s="438"/>
      <c r="I3253" s="438"/>
      <c r="J3253" s="439"/>
      <c r="K3253" s="79"/>
      <c r="L3253" s="79"/>
      <c r="M3253" s="79"/>
      <c r="N3253" s="79"/>
    </row>
    <row r="3254" spans="1:14">
      <c r="A3254" s="79"/>
      <c r="B3254" s="27"/>
      <c r="C3254" s="27"/>
      <c r="D3254" s="27"/>
      <c r="E3254" s="27"/>
      <c r="F3254" s="27"/>
      <c r="G3254" s="27"/>
      <c r="H3254" s="27"/>
      <c r="I3254" s="27"/>
      <c r="J3254" s="27"/>
      <c r="K3254" s="79"/>
      <c r="L3254" s="79"/>
      <c r="M3254" s="79"/>
      <c r="N3254" s="79"/>
    </row>
    <row r="3255" spans="1:14">
      <c r="A3255" s="79"/>
      <c r="B3255" s="632" t="s">
        <v>234</v>
      </c>
      <c r="C3255" s="633"/>
      <c r="D3255" s="633"/>
      <c r="E3255" s="633"/>
      <c r="F3255" s="633"/>
      <c r="G3255" s="633"/>
      <c r="H3255" s="633"/>
      <c r="I3255" s="633"/>
      <c r="J3255" s="550" t="str">
        <f>E3152</f>
        <v/>
      </c>
      <c r="K3255" s="79"/>
      <c r="L3255" s="79"/>
      <c r="M3255" s="79"/>
      <c r="N3255" s="79"/>
    </row>
    <row r="3256" spans="1:14">
      <c r="A3256" s="79"/>
      <c r="B3256" s="38"/>
      <c r="C3256" s="39"/>
      <c r="D3256" s="39"/>
      <c r="E3256" s="39"/>
      <c r="F3256" s="39"/>
      <c r="G3256" s="39"/>
      <c r="H3256" s="39"/>
      <c r="I3256" s="39"/>
      <c r="J3256" s="40"/>
      <c r="K3256" s="79"/>
      <c r="L3256" s="79"/>
      <c r="M3256" s="79"/>
      <c r="N3256" s="79"/>
    </row>
    <row r="3257" spans="1:14" ht="15">
      <c r="A3257" s="79"/>
      <c r="B3257" s="550" t="str">
        <f>'6. Module 1 Readiness'!AH$33</f>
        <v/>
      </c>
      <c r="C3257" s="41" t="s">
        <v>417</v>
      </c>
      <c r="D3257" s="39"/>
      <c r="E3257" s="39"/>
      <c r="F3257" s="39"/>
      <c r="G3257" s="39"/>
      <c r="H3257" s="39"/>
      <c r="I3257" s="39"/>
      <c r="J3257" s="40"/>
      <c r="K3257" s="79"/>
      <c r="L3257" s="79"/>
      <c r="M3257" s="79"/>
      <c r="N3257" s="79"/>
    </row>
    <row r="3258" spans="1:14">
      <c r="A3258" s="79"/>
      <c r="B3258" s="42" t="s">
        <v>43</v>
      </c>
      <c r="C3258" s="39"/>
      <c r="D3258" s="39"/>
      <c r="E3258" s="39"/>
      <c r="F3258" s="39"/>
      <c r="G3258" s="39"/>
      <c r="H3258" s="39"/>
      <c r="I3258" s="39"/>
      <c r="J3258" s="40"/>
      <c r="K3258" s="79"/>
      <c r="L3258" s="79"/>
      <c r="M3258" s="79"/>
      <c r="N3258" s="79"/>
    </row>
    <row r="3259" spans="1:14">
      <c r="A3259" s="79"/>
      <c r="B3259" s="435" t="str">
        <f>Sheet2!B620</f>
        <v/>
      </c>
      <c r="C3259" s="394"/>
      <c r="D3259" s="394"/>
      <c r="E3259" s="394"/>
      <c r="F3259" s="394"/>
      <c r="G3259" s="394"/>
      <c r="H3259" s="394"/>
      <c r="I3259" s="394"/>
      <c r="J3259" s="436"/>
      <c r="K3259" s="79"/>
      <c r="L3259" s="79"/>
      <c r="M3259" s="79"/>
      <c r="N3259" s="79"/>
    </row>
    <row r="3260" spans="1:14">
      <c r="A3260" s="79"/>
      <c r="B3260" s="42" t="s">
        <v>44</v>
      </c>
      <c r="C3260" s="39"/>
      <c r="D3260" s="39"/>
      <c r="E3260" s="39"/>
      <c r="F3260" s="39"/>
      <c r="G3260" s="39"/>
      <c r="H3260" s="39"/>
      <c r="I3260" s="39"/>
      <c r="J3260" s="40"/>
      <c r="K3260" s="79"/>
      <c r="L3260" s="79"/>
      <c r="M3260" s="79"/>
      <c r="N3260" s="79"/>
    </row>
    <row r="3261" spans="1:14">
      <c r="A3261" s="79"/>
      <c r="B3261" s="435" t="str">
        <f>Sheet2!D620</f>
        <v/>
      </c>
      <c r="C3261" s="394"/>
      <c r="D3261" s="394"/>
      <c r="E3261" s="394"/>
      <c r="F3261" s="394"/>
      <c r="G3261" s="394"/>
      <c r="H3261" s="394"/>
      <c r="I3261" s="394"/>
      <c r="J3261" s="436"/>
      <c r="K3261" s="79"/>
      <c r="L3261" s="79"/>
      <c r="M3261" s="79"/>
      <c r="N3261" s="79"/>
    </row>
    <row r="3262" spans="1:14">
      <c r="A3262" s="79"/>
      <c r="B3262" s="38"/>
      <c r="C3262" s="39"/>
      <c r="D3262" s="39"/>
      <c r="E3262" s="39"/>
      <c r="F3262" s="39"/>
      <c r="G3262" s="39"/>
      <c r="H3262" s="39"/>
      <c r="I3262" s="39"/>
      <c r="J3262" s="40"/>
      <c r="K3262" s="79"/>
      <c r="L3262" s="79"/>
      <c r="M3262" s="79"/>
      <c r="N3262" s="79"/>
    </row>
    <row r="3263" spans="1:14" ht="15">
      <c r="A3263" s="79"/>
      <c r="B3263" s="550" t="str">
        <f>'6. Module 1 Readiness'!AH$34</f>
        <v/>
      </c>
      <c r="C3263" s="41" t="s">
        <v>181</v>
      </c>
      <c r="D3263" s="39"/>
      <c r="E3263" s="39"/>
      <c r="F3263" s="39"/>
      <c r="G3263" s="39"/>
      <c r="H3263" s="39"/>
      <c r="I3263" s="39"/>
      <c r="J3263" s="40"/>
      <c r="K3263" s="79"/>
      <c r="L3263" s="79"/>
      <c r="M3263" s="79"/>
      <c r="N3263" s="79"/>
    </row>
    <row r="3264" spans="1:14">
      <c r="A3264" s="79"/>
      <c r="B3264" s="42" t="s">
        <v>43</v>
      </c>
      <c r="C3264" s="39"/>
      <c r="D3264" s="39"/>
      <c r="E3264" s="39"/>
      <c r="F3264" s="39"/>
      <c r="G3264" s="39"/>
      <c r="H3264" s="39"/>
      <c r="I3264" s="39"/>
      <c r="J3264" s="40"/>
      <c r="K3264" s="79"/>
      <c r="L3264" s="79"/>
      <c r="M3264" s="79"/>
      <c r="N3264" s="79"/>
    </row>
    <row r="3265" spans="1:14">
      <c r="A3265" s="79"/>
      <c r="B3265" s="435" t="str">
        <f>Sheet2!B621</f>
        <v/>
      </c>
      <c r="C3265" s="394"/>
      <c r="D3265" s="394"/>
      <c r="E3265" s="394"/>
      <c r="F3265" s="394"/>
      <c r="G3265" s="394"/>
      <c r="H3265" s="394"/>
      <c r="I3265" s="394"/>
      <c r="J3265" s="436"/>
      <c r="K3265" s="79"/>
      <c r="L3265" s="79"/>
      <c r="M3265" s="79"/>
      <c r="N3265" s="79"/>
    </row>
    <row r="3266" spans="1:14">
      <c r="A3266" s="79"/>
      <c r="B3266" s="42" t="s">
        <v>44</v>
      </c>
      <c r="C3266" s="39"/>
      <c r="D3266" s="39"/>
      <c r="E3266" s="39"/>
      <c r="F3266" s="39"/>
      <c r="G3266" s="39"/>
      <c r="H3266" s="39"/>
      <c r="I3266" s="39"/>
      <c r="J3266" s="40"/>
      <c r="K3266" s="79"/>
      <c r="L3266" s="79"/>
      <c r="M3266" s="79"/>
      <c r="N3266" s="79"/>
    </row>
    <row r="3267" spans="1:14">
      <c r="A3267" s="79"/>
      <c r="B3267" s="435" t="str">
        <f>Sheet2!D621</f>
        <v/>
      </c>
      <c r="C3267" s="394"/>
      <c r="D3267" s="394"/>
      <c r="E3267" s="394"/>
      <c r="F3267" s="394"/>
      <c r="G3267" s="394"/>
      <c r="H3267" s="394"/>
      <c r="I3267" s="394"/>
      <c r="J3267" s="436"/>
      <c r="K3267" s="79"/>
      <c r="L3267" s="79"/>
      <c r="M3267" s="79"/>
      <c r="N3267" s="79"/>
    </row>
    <row r="3268" spans="1:14">
      <c r="A3268" s="79"/>
      <c r="B3268" s="38"/>
      <c r="C3268" s="39"/>
      <c r="D3268" s="39"/>
      <c r="E3268" s="39"/>
      <c r="F3268" s="39"/>
      <c r="G3268" s="39"/>
      <c r="H3268" s="39"/>
      <c r="I3268" s="39"/>
      <c r="J3268" s="40"/>
      <c r="K3268" s="79"/>
      <c r="L3268" s="79"/>
      <c r="M3268" s="79"/>
      <c r="N3268" s="79"/>
    </row>
    <row r="3269" spans="1:14" ht="15">
      <c r="A3269" s="79"/>
      <c r="B3269" s="550" t="str">
        <f>'6. Module 1 Readiness'!AH$35</f>
        <v/>
      </c>
      <c r="C3269" s="41" t="s">
        <v>418</v>
      </c>
      <c r="D3269" s="39"/>
      <c r="E3269" s="39"/>
      <c r="F3269" s="39"/>
      <c r="G3269" s="39"/>
      <c r="H3269" s="39"/>
      <c r="I3269" s="39"/>
      <c r="J3269" s="40"/>
      <c r="K3269" s="79"/>
      <c r="L3269" s="79"/>
      <c r="M3269" s="79"/>
      <c r="N3269" s="79"/>
    </row>
    <row r="3270" spans="1:14">
      <c r="A3270" s="79"/>
      <c r="B3270" s="42" t="s">
        <v>43</v>
      </c>
      <c r="C3270" s="39"/>
      <c r="D3270" s="39"/>
      <c r="E3270" s="39"/>
      <c r="F3270" s="39"/>
      <c r="G3270" s="39"/>
      <c r="H3270" s="39"/>
      <c r="I3270" s="39"/>
      <c r="J3270" s="40"/>
      <c r="K3270" s="79"/>
      <c r="L3270" s="79"/>
      <c r="M3270" s="79"/>
      <c r="N3270" s="79"/>
    </row>
    <row r="3271" spans="1:14">
      <c r="A3271" s="79"/>
      <c r="B3271" s="435" t="str">
        <f>Sheet2!B622</f>
        <v/>
      </c>
      <c r="C3271" s="394"/>
      <c r="D3271" s="394"/>
      <c r="E3271" s="394"/>
      <c r="F3271" s="394"/>
      <c r="G3271" s="394"/>
      <c r="H3271" s="394"/>
      <c r="I3271" s="394"/>
      <c r="J3271" s="436"/>
      <c r="K3271" s="79"/>
      <c r="L3271" s="79"/>
      <c r="M3271" s="79"/>
      <c r="N3271" s="79"/>
    </row>
    <row r="3272" spans="1:14">
      <c r="A3272" s="79"/>
      <c r="B3272" s="42" t="s">
        <v>44</v>
      </c>
      <c r="C3272" s="39"/>
      <c r="D3272" s="39"/>
      <c r="E3272" s="39"/>
      <c r="F3272" s="39"/>
      <c r="G3272" s="39"/>
      <c r="H3272" s="39"/>
      <c r="I3272" s="39"/>
      <c r="J3272" s="40"/>
      <c r="K3272" s="79"/>
      <c r="L3272" s="79"/>
      <c r="M3272" s="79"/>
      <c r="N3272" s="79"/>
    </row>
    <row r="3273" spans="1:14">
      <c r="A3273" s="79"/>
      <c r="B3273" s="435" t="str">
        <f>Sheet2!D622</f>
        <v/>
      </c>
      <c r="C3273" s="394"/>
      <c r="D3273" s="394"/>
      <c r="E3273" s="394"/>
      <c r="F3273" s="394"/>
      <c r="G3273" s="394"/>
      <c r="H3273" s="394"/>
      <c r="I3273" s="394"/>
      <c r="J3273" s="436"/>
      <c r="K3273" s="79"/>
      <c r="L3273" s="79"/>
      <c r="M3273" s="79"/>
      <c r="N3273" s="79"/>
    </row>
    <row r="3274" spans="1:14">
      <c r="A3274" s="79"/>
      <c r="B3274" s="38"/>
      <c r="C3274" s="39"/>
      <c r="D3274" s="39"/>
      <c r="E3274" s="39"/>
      <c r="F3274" s="39"/>
      <c r="G3274" s="39"/>
      <c r="H3274" s="39"/>
      <c r="I3274" s="39"/>
      <c r="J3274" s="40"/>
      <c r="K3274" s="79"/>
      <c r="L3274" s="79"/>
      <c r="M3274" s="79"/>
      <c r="N3274" s="79"/>
    </row>
    <row r="3275" spans="1:14" ht="15">
      <c r="A3275" s="79"/>
      <c r="B3275" s="550" t="str">
        <f>'6. Module 1 Readiness'!AH$36</f>
        <v/>
      </c>
      <c r="C3275" s="41" t="s">
        <v>419</v>
      </c>
      <c r="D3275" s="39"/>
      <c r="E3275" s="39"/>
      <c r="F3275" s="39"/>
      <c r="G3275" s="39"/>
      <c r="H3275" s="39"/>
      <c r="I3275" s="39"/>
      <c r="J3275" s="40"/>
      <c r="K3275" s="79"/>
      <c r="L3275" s="79"/>
      <c r="M3275" s="79"/>
      <c r="N3275" s="79"/>
    </row>
    <row r="3276" spans="1:14">
      <c r="A3276" s="79"/>
      <c r="B3276" s="42" t="s">
        <v>43</v>
      </c>
      <c r="C3276" s="39"/>
      <c r="D3276" s="39"/>
      <c r="E3276" s="39"/>
      <c r="F3276" s="39"/>
      <c r="G3276" s="39"/>
      <c r="H3276" s="39"/>
      <c r="I3276" s="39"/>
      <c r="J3276" s="40"/>
      <c r="K3276" s="79"/>
      <c r="L3276" s="79"/>
      <c r="M3276" s="79"/>
      <c r="N3276" s="79"/>
    </row>
    <row r="3277" spans="1:14">
      <c r="A3277" s="79"/>
      <c r="B3277" s="435" t="str">
        <f>Sheet2!B623</f>
        <v/>
      </c>
      <c r="C3277" s="394"/>
      <c r="D3277" s="394"/>
      <c r="E3277" s="394"/>
      <c r="F3277" s="394"/>
      <c r="G3277" s="394"/>
      <c r="H3277" s="394"/>
      <c r="I3277" s="394"/>
      <c r="J3277" s="436"/>
      <c r="K3277" s="79"/>
      <c r="L3277" s="79"/>
      <c r="M3277" s="79"/>
      <c r="N3277" s="79"/>
    </row>
    <row r="3278" spans="1:14">
      <c r="A3278" s="79"/>
      <c r="B3278" s="42" t="s">
        <v>44</v>
      </c>
      <c r="C3278" s="39"/>
      <c r="D3278" s="39"/>
      <c r="E3278" s="39"/>
      <c r="F3278" s="39"/>
      <c r="G3278" s="39"/>
      <c r="H3278" s="39"/>
      <c r="I3278" s="39"/>
      <c r="J3278" s="40"/>
      <c r="K3278" s="79"/>
      <c r="L3278" s="79"/>
      <c r="M3278" s="79"/>
      <c r="N3278" s="79"/>
    </row>
    <row r="3279" spans="1:14">
      <c r="A3279" s="79"/>
      <c r="B3279" s="437" t="str">
        <f>Sheet2!D623</f>
        <v/>
      </c>
      <c r="C3279" s="438"/>
      <c r="D3279" s="438"/>
      <c r="E3279" s="438"/>
      <c r="F3279" s="438"/>
      <c r="G3279" s="438"/>
      <c r="H3279" s="438"/>
      <c r="I3279" s="438"/>
      <c r="J3279" s="439"/>
      <c r="K3279" s="79"/>
      <c r="L3279" s="79"/>
      <c r="M3279" s="79"/>
      <c r="N3279" s="79"/>
    </row>
    <row r="3280" spans="1:14">
      <c r="A3280" s="79"/>
      <c r="B3280" s="27"/>
      <c r="C3280" s="27"/>
      <c r="D3280" s="27"/>
      <c r="E3280" s="27"/>
      <c r="F3280" s="27"/>
      <c r="G3280" s="27"/>
      <c r="H3280" s="27"/>
      <c r="I3280" s="27"/>
      <c r="J3280" s="27"/>
      <c r="K3280" s="79"/>
      <c r="L3280" s="79"/>
      <c r="M3280" s="79"/>
      <c r="N3280" s="79"/>
    </row>
    <row r="3281" spans="1:14">
      <c r="A3281" s="79"/>
      <c r="B3281" s="634" t="s">
        <v>27</v>
      </c>
      <c r="C3281" s="633"/>
      <c r="D3281" s="633"/>
      <c r="E3281" s="633"/>
      <c r="F3281" s="633"/>
      <c r="G3281" s="633"/>
      <c r="H3281" s="633"/>
      <c r="I3281" s="633"/>
      <c r="J3281" s="550" t="str">
        <f>E3154</f>
        <v/>
      </c>
      <c r="K3281" s="79"/>
      <c r="L3281" s="79"/>
      <c r="M3281" s="79"/>
      <c r="N3281" s="79"/>
    </row>
    <row r="3282" spans="1:14">
      <c r="A3282" s="79"/>
      <c r="B3282" s="38"/>
      <c r="C3282" s="39"/>
      <c r="D3282" s="39"/>
      <c r="E3282" s="39"/>
      <c r="F3282" s="39"/>
      <c r="G3282" s="39"/>
      <c r="H3282" s="39"/>
      <c r="I3282" s="39"/>
      <c r="J3282" s="40"/>
      <c r="K3282" s="79"/>
      <c r="L3282" s="79"/>
      <c r="M3282" s="79"/>
      <c r="N3282" s="79"/>
    </row>
    <row r="3283" spans="1:14" ht="15">
      <c r="A3283" s="79"/>
      <c r="B3283" s="550" t="str">
        <f>'6. Module 1 Readiness'!AH$39</f>
        <v/>
      </c>
      <c r="C3283" s="41" t="s">
        <v>420</v>
      </c>
      <c r="D3283" s="39"/>
      <c r="E3283" s="39"/>
      <c r="F3283" s="39"/>
      <c r="G3283" s="39"/>
      <c r="H3283" s="39"/>
      <c r="I3283" s="39"/>
      <c r="J3283" s="40"/>
      <c r="K3283" s="79"/>
      <c r="L3283" s="79"/>
      <c r="M3283" s="79"/>
      <c r="N3283" s="79"/>
    </row>
    <row r="3284" spans="1:14">
      <c r="A3284" s="79"/>
      <c r="B3284" s="42" t="s">
        <v>43</v>
      </c>
      <c r="C3284" s="39"/>
      <c r="D3284" s="39"/>
      <c r="E3284" s="39"/>
      <c r="F3284" s="39"/>
      <c r="G3284" s="39"/>
      <c r="H3284" s="39"/>
      <c r="I3284" s="39"/>
      <c r="J3284" s="40"/>
      <c r="K3284" s="79"/>
      <c r="L3284" s="79"/>
      <c r="M3284" s="79"/>
      <c r="N3284" s="79"/>
    </row>
    <row r="3285" spans="1:14">
      <c r="A3285" s="79"/>
      <c r="B3285" s="435" t="str">
        <f>Sheet2!B626</f>
        <v/>
      </c>
      <c r="C3285" s="394"/>
      <c r="D3285" s="394"/>
      <c r="E3285" s="394"/>
      <c r="F3285" s="394"/>
      <c r="G3285" s="394"/>
      <c r="H3285" s="394"/>
      <c r="I3285" s="394"/>
      <c r="J3285" s="436"/>
      <c r="K3285" s="79"/>
      <c r="L3285" s="79"/>
      <c r="M3285" s="79"/>
      <c r="N3285" s="79"/>
    </row>
    <row r="3286" spans="1:14">
      <c r="A3286" s="79"/>
      <c r="B3286" s="42" t="s">
        <v>44</v>
      </c>
      <c r="C3286" s="39"/>
      <c r="D3286" s="39"/>
      <c r="E3286" s="39"/>
      <c r="F3286" s="39"/>
      <c r="G3286" s="39"/>
      <c r="H3286" s="39"/>
      <c r="I3286" s="39"/>
      <c r="J3286" s="40"/>
      <c r="K3286" s="79"/>
      <c r="L3286" s="79"/>
      <c r="M3286" s="79"/>
      <c r="N3286" s="79"/>
    </row>
    <row r="3287" spans="1:14">
      <c r="A3287" s="79"/>
      <c r="B3287" s="435" t="str">
        <f>Sheet2!D626</f>
        <v/>
      </c>
      <c r="C3287" s="394"/>
      <c r="D3287" s="394"/>
      <c r="E3287" s="394"/>
      <c r="F3287" s="394"/>
      <c r="G3287" s="394"/>
      <c r="H3287" s="394"/>
      <c r="I3287" s="394"/>
      <c r="J3287" s="436"/>
      <c r="K3287" s="79"/>
      <c r="L3287" s="79"/>
      <c r="M3287" s="79"/>
      <c r="N3287" s="79"/>
    </row>
    <row r="3288" spans="1:14">
      <c r="A3288" s="79"/>
      <c r="B3288" s="38"/>
      <c r="C3288" s="39"/>
      <c r="D3288" s="39"/>
      <c r="E3288" s="39"/>
      <c r="F3288" s="39"/>
      <c r="G3288" s="39"/>
      <c r="H3288" s="39"/>
      <c r="I3288" s="39"/>
      <c r="J3288" s="40"/>
      <c r="K3288" s="79"/>
      <c r="L3288" s="79"/>
      <c r="M3288" s="79"/>
      <c r="N3288" s="79"/>
    </row>
    <row r="3289" spans="1:14" ht="15">
      <c r="A3289" s="79"/>
      <c r="B3289" s="550" t="str">
        <f>'6. Module 1 Readiness'!AH$40</f>
        <v/>
      </c>
      <c r="C3289" s="41" t="s">
        <v>421</v>
      </c>
      <c r="D3289" s="39"/>
      <c r="E3289" s="39"/>
      <c r="F3289" s="39"/>
      <c r="G3289" s="39"/>
      <c r="H3289" s="39"/>
      <c r="I3289" s="39"/>
      <c r="J3289" s="40"/>
      <c r="K3289" s="79"/>
      <c r="L3289" s="79"/>
      <c r="M3289" s="79"/>
      <c r="N3289" s="79"/>
    </row>
    <row r="3290" spans="1:14">
      <c r="A3290" s="79"/>
      <c r="B3290" s="42" t="s">
        <v>43</v>
      </c>
      <c r="C3290" s="39"/>
      <c r="D3290" s="39"/>
      <c r="E3290" s="39"/>
      <c r="F3290" s="39"/>
      <c r="G3290" s="39"/>
      <c r="H3290" s="39"/>
      <c r="I3290" s="39"/>
      <c r="J3290" s="40"/>
      <c r="K3290" s="79"/>
      <c r="L3290" s="79"/>
      <c r="M3290" s="79"/>
      <c r="N3290" s="79"/>
    </row>
    <row r="3291" spans="1:14">
      <c r="A3291" s="79"/>
      <c r="B3291" s="435" t="str">
        <f>Sheet2!B627</f>
        <v/>
      </c>
      <c r="C3291" s="394"/>
      <c r="D3291" s="394"/>
      <c r="E3291" s="394"/>
      <c r="F3291" s="394"/>
      <c r="G3291" s="394"/>
      <c r="H3291" s="394"/>
      <c r="I3291" s="394"/>
      <c r="J3291" s="436"/>
      <c r="K3291" s="79"/>
      <c r="L3291" s="79"/>
      <c r="M3291" s="79"/>
      <c r="N3291" s="79"/>
    </row>
    <row r="3292" spans="1:14">
      <c r="A3292" s="79"/>
      <c r="B3292" s="42" t="s">
        <v>44</v>
      </c>
      <c r="C3292" s="39"/>
      <c r="D3292" s="39"/>
      <c r="E3292" s="39"/>
      <c r="F3292" s="39"/>
      <c r="G3292" s="39"/>
      <c r="H3292" s="39"/>
      <c r="I3292" s="39"/>
      <c r="J3292" s="40"/>
      <c r="K3292" s="79"/>
      <c r="L3292" s="79"/>
      <c r="M3292" s="79"/>
      <c r="N3292" s="79"/>
    </row>
    <row r="3293" spans="1:14">
      <c r="A3293" s="79"/>
      <c r="B3293" s="435" t="str">
        <f>Sheet2!D627</f>
        <v/>
      </c>
      <c r="C3293" s="394"/>
      <c r="D3293" s="394"/>
      <c r="E3293" s="394"/>
      <c r="F3293" s="394"/>
      <c r="G3293" s="394"/>
      <c r="H3293" s="394"/>
      <c r="I3293" s="394"/>
      <c r="J3293" s="436"/>
      <c r="K3293" s="79"/>
      <c r="L3293" s="79"/>
      <c r="M3293" s="79"/>
      <c r="N3293" s="79"/>
    </row>
    <row r="3294" spans="1:14">
      <c r="A3294" s="79"/>
      <c r="B3294" s="38"/>
      <c r="C3294" s="39"/>
      <c r="D3294" s="39"/>
      <c r="E3294" s="39"/>
      <c r="F3294" s="39"/>
      <c r="G3294" s="39"/>
      <c r="H3294" s="39"/>
      <c r="I3294" s="39"/>
      <c r="J3294" s="40"/>
      <c r="K3294" s="79"/>
      <c r="L3294" s="79"/>
      <c r="M3294" s="79"/>
      <c r="N3294" s="79"/>
    </row>
    <row r="3295" spans="1:14" ht="15">
      <c r="A3295" s="79"/>
      <c r="B3295" s="550" t="str">
        <f>'6. Module 1 Readiness'!AH$41</f>
        <v/>
      </c>
      <c r="C3295" s="41" t="s">
        <v>422</v>
      </c>
      <c r="D3295" s="39"/>
      <c r="E3295" s="39"/>
      <c r="F3295" s="39"/>
      <c r="G3295" s="39"/>
      <c r="H3295" s="39"/>
      <c r="I3295" s="39"/>
      <c r="J3295" s="40"/>
      <c r="K3295" s="79"/>
      <c r="L3295" s="79"/>
      <c r="M3295" s="79"/>
      <c r="N3295" s="79"/>
    </row>
    <row r="3296" spans="1:14">
      <c r="A3296" s="79"/>
      <c r="B3296" s="42" t="s">
        <v>43</v>
      </c>
      <c r="C3296" s="39"/>
      <c r="D3296" s="39"/>
      <c r="E3296" s="39"/>
      <c r="F3296" s="39"/>
      <c r="G3296" s="39"/>
      <c r="H3296" s="39"/>
      <c r="I3296" s="39"/>
      <c r="J3296" s="40"/>
      <c r="K3296" s="79"/>
      <c r="L3296" s="79"/>
      <c r="M3296" s="79"/>
      <c r="N3296" s="79"/>
    </row>
    <row r="3297" spans="1:14">
      <c r="A3297" s="79"/>
      <c r="B3297" s="435" t="str">
        <f>Sheet2!B628</f>
        <v/>
      </c>
      <c r="C3297" s="394"/>
      <c r="D3297" s="394"/>
      <c r="E3297" s="394"/>
      <c r="F3297" s="394"/>
      <c r="G3297" s="394"/>
      <c r="H3297" s="394"/>
      <c r="I3297" s="394"/>
      <c r="J3297" s="436"/>
      <c r="K3297" s="79"/>
      <c r="L3297" s="79"/>
      <c r="M3297" s="79"/>
      <c r="N3297" s="79"/>
    </row>
    <row r="3298" spans="1:14">
      <c r="A3298" s="79"/>
      <c r="B3298" s="42" t="s">
        <v>44</v>
      </c>
      <c r="C3298" s="39"/>
      <c r="D3298" s="39"/>
      <c r="E3298" s="39"/>
      <c r="F3298" s="39"/>
      <c r="G3298" s="39"/>
      <c r="H3298" s="39"/>
      <c r="I3298" s="39"/>
      <c r="J3298" s="40"/>
      <c r="K3298" s="79"/>
      <c r="L3298" s="79"/>
      <c r="M3298" s="79"/>
      <c r="N3298" s="79"/>
    </row>
    <row r="3299" spans="1:14">
      <c r="A3299" s="79"/>
      <c r="B3299" s="435" t="str">
        <f>Sheet2!D628</f>
        <v/>
      </c>
      <c r="C3299" s="394"/>
      <c r="D3299" s="394"/>
      <c r="E3299" s="394"/>
      <c r="F3299" s="394"/>
      <c r="G3299" s="394"/>
      <c r="H3299" s="394"/>
      <c r="I3299" s="394"/>
      <c r="J3299" s="436"/>
      <c r="K3299" s="79"/>
      <c r="L3299" s="79"/>
      <c r="M3299" s="79"/>
      <c r="N3299" s="79"/>
    </row>
    <row r="3300" spans="1:14">
      <c r="A3300" s="79"/>
      <c r="B3300" s="38"/>
      <c r="C3300" s="39"/>
      <c r="D3300" s="39"/>
      <c r="E3300" s="39"/>
      <c r="F3300" s="39"/>
      <c r="G3300" s="39"/>
      <c r="H3300" s="39"/>
      <c r="I3300" s="39"/>
      <c r="J3300" s="40"/>
      <c r="K3300" s="79"/>
      <c r="L3300" s="79"/>
      <c r="M3300" s="79"/>
      <c r="N3300" s="79"/>
    </row>
    <row r="3301" spans="1:14" ht="15">
      <c r="A3301" s="79"/>
      <c r="B3301" s="550" t="str">
        <f>'6. Module 1 Readiness'!AH$42</f>
        <v/>
      </c>
      <c r="C3301" s="41" t="s">
        <v>423</v>
      </c>
      <c r="D3301" s="39"/>
      <c r="E3301" s="39"/>
      <c r="F3301" s="39"/>
      <c r="G3301" s="39"/>
      <c r="H3301" s="39"/>
      <c r="I3301" s="39"/>
      <c r="J3301" s="40"/>
      <c r="K3301" s="79"/>
      <c r="L3301" s="79"/>
      <c r="M3301" s="79"/>
      <c r="N3301" s="79"/>
    </row>
    <row r="3302" spans="1:14">
      <c r="A3302" s="79"/>
      <c r="B3302" s="42" t="s">
        <v>43</v>
      </c>
      <c r="C3302" s="39"/>
      <c r="D3302" s="39"/>
      <c r="E3302" s="39"/>
      <c r="F3302" s="39"/>
      <c r="G3302" s="39"/>
      <c r="H3302" s="39"/>
      <c r="I3302" s="39"/>
      <c r="J3302" s="40"/>
      <c r="K3302" s="79"/>
      <c r="L3302" s="79"/>
      <c r="M3302" s="79"/>
      <c r="N3302" s="79"/>
    </row>
    <row r="3303" spans="1:14">
      <c r="A3303" s="79"/>
      <c r="B3303" s="435" t="str">
        <f>Sheet2!B629</f>
        <v/>
      </c>
      <c r="C3303" s="394"/>
      <c r="D3303" s="394"/>
      <c r="E3303" s="394"/>
      <c r="F3303" s="394"/>
      <c r="G3303" s="394"/>
      <c r="H3303" s="394"/>
      <c r="I3303" s="394"/>
      <c r="J3303" s="436"/>
      <c r="K3303" s="79"/>
      <c r="L3303" s="79"/>
      <c r="M3303" s="79"/>
      <c r="N3303" s="79"/>
    </row>
    <row r="3304" spans="1:14">
      <c r="A3304" s="79"/>
      <c r="B3304" s="42" t="s">
        <v>44</v>
      </c>
      <c r="C3304" s="39"/>
      <c r="D3304" s="39"/>
      <c r="E3304" s="39"/>
      <c r="F3304" s="39"/>
      <c r="G3304" s="39"/>
      <c r="H3304" s="39"/>
      <c r="I3304" s="39"/>
      <c r="J3304" s="40"/>
      <c r="K3304" s="79"/>
      <c r="L3304" s="79"/>
      <c r="M3304" s="79"/>
      <c r="N3304" s="79"/>
    </row>
    <row r="3305" spans="1:14">
      <c r="A3305" s="79"/>
      <c r="B3305" s="435" t="str">
        <f>Sheet2!D629</f>
        <v/>
      </c>
      <c r="C3305" s="394"/>
      <c r="D3305" s="394"/>
      <c r="E3305" s="394"/>
      <c r="F3305" s="394"/>
      <c r="G3305" s="394"/>
      <c r="H3305" s="394"/>
      <c r="I3305" s="394"/>
      <c r="J3305" s="436"/>
      <c r="K3305" s="79"/>
      <c r="L3305" s="79"/>
      <c r="M3305" s="79"/>
      <c r="N3305" s="79"/>
    </row>
    <row r="3306" spans="1:14">
      <c r="A3306" s="79"/>
      <c r="B3306" s="38"/>
      <c r="C3306" s="39"/>
      <c r="D3306" s="39"/>
      <c r="E3306" s="39"/>
      <c r="F3306" s="39"/>
      <c r="G3306" s="39"/>
      <c r="H3306" s="39"/>
      <c r="I3306" s="39"/>
      <c r="J3306" s="40"/>
      <c r="K3306" s="79"/>
      <c r="L3306" s="79"/>
      <c r="M3306" s="79"/>
      <c r="N3306" s="79"/>
    </row>
    <row r="3307" spans="1:14" ht="15">
      <c r="A3307" s="79"/>
      <c r="B3307" s="550" t="str">
        <f>'6. Module 1 Readiness'!AH$43</f>
        <v/>
      </c>
      <c r="C3307" s="41" t="s">
        <v>424</v>
      </c>
      <c r="D3307" s="39"/>
      <c r="E3307" s="39"/>
      <c r="F3307" s="39"/>
      <c r="G3307" s="39"/>
      <c r="H3307" s="39"/>
      <c r="I3307" s="39"/>
      <c r="J3307" s="40"/>
      <c r="K3307" s="79"/>
      <c r="L3307" s="79"/>
      <c r="M3307" s="79"/>
      <c r="N3307" s="79"/>
    </row>
    <row r="3308" spans="1:14">
      <c r="A3308" s="79"/>
      <c r="B3308" s="42" t="s">
        <v>43</v>
      </c>
      <c r="C3308" s="39"/>
      <c r="D3308" s="39"/>
      <c r="E3308" s="39"/>
      <c r="F3308" s="39"/>
      <c r="G3308" s="39"/>
      <c r="H3308" s="39"/>
      <c r="I3308" s="39"/>
      <c r="J3308" s="40"/>
      <c r="K3308" s="79"/>
      <c r="L3308" s="79"/>
      <c r="M3308" s="79"/>
      <c r="N3308" s="79"/>
    </row>
    <row r="3309" spans="1:14">
      <c r="A3309" s="79"/>
      <c r="B3309" s="435" t="str">
        <f>Sheet2!B630</f>
        <v/>
      </c>
      <c r="C3309" s="394"/>
      <c r="D3309" s="394"/>
      <c r="E3309" s="394"/>
      <c r="F3309" s="394"/>
      <c r="G3309" s="394"/>
      <c r="H3309" s="394"/>
      <c r="I3309" s="394"/>
      <c r="J3309" s="436"/>
      <c r="K3309" s="79"/>
      <c r="L3309" s="79"/>
      <c r="M3309" s="79"/>
      <c r="N3309" s="79"/>
    </row>
    <row r="3310" spans="1:14">
      <c r="A3310" s="79"/>
      <c r="B3310" s="42" t="s">
        <v>44</v>
      </c>
      <c r="C3310" s="39"/>
      <c r="D3310" s="39"/>
      <c r="E3310" s="39"/>
      <c r="F3310" s="39"/>
      <c r="G3310" s="39"/>
      <c r="H3310" s="39"/>
      <c r="I3310" s="39"/>
      <c r="J3310" s="40"/>
      <c r="K3310" s="79"/>
      <c r="L3310" s="79"/>
      <c r="M3310" s="79"/>
      <c r="N3310" s="79"/>
    </row>
    <row r="3311" spans="1:14">
      <c r="A3311" s="79"/>
      <c r="B3311" s="437" t="str">
        <f>Sheet2!D630</f>
        <v/>
      </c>
      <c r="C3311" s="438"/>
      <c r="D3311" s="438"/>
      <c r="E3311" s="438"/>
      <c r="F3311" s="438"/>
      <c r="G3311" s="438"/>
      <c r="H3311" s="438"/>
      <c r="I3311" s="438"/>
      <c r="J3311" s="439"/>
      <c r="K3311" s="79"/>
      <c r="L3311" s="79"/>
      <c r="M3311" s="79"/>
      <c r="N3311" s="79"/>
    </row>
    <row r="3312" spans="1:14">
      <c r="A3312" s="79"/>
      <c r="B3312" s="27"/>
      <c r="C3312" s="27"/>
      <c r="D3312" s="27"/>
      <c r="E3312" s="27"/>
      <c r="F3312" s="27"/>
      <c r="G3312" s="27"/>
      <c r="H3312" s="27"/>
      <c r="I3312" s="27"/>
      <c r="J3312" s="27"/>
      <c r="K3312" s="79"/>
      <c r="L3312" s="79"/>
      <c r="M3312" s="79"/>
      <c r="N3312" s="79"/>
    </row>
    <row r="3313" spans="1:14">
      <c r="A3313" s="79"/>
      <c r="B3313" s="634" t="s">
        <v>235</v>
      </c>
      <c r="C3313" s="633"/>
      <c r="D3313" s="633"/>
      <c r="E3313" s="633"/>
      <c r="F3313" s="633"/>
      <c r="G3313" s="633"/>
      <c r="H3313" s="633"/>
      <c r="I3313" s="633"/>
      <c r="J3313" s="550" t="str">
        <f>E3156</f>
        <v/>
      </c>
      <c r="K3313" s="79"/>
      <c r="L3313" s="79"/>
      <c r="M3313" s="79"/>
      <c r="N3313" s="79"/>
    </row>
    <row r="3314" spans="1:14">
      <c r="A3314" s="79"/>
      <c r="B3314" s="38"/>
      <c r="C3314" s="39"/>
      <c r="D3314" s="39"/>
      <c r="E3314" s="39"/>
      <c r="F3314" s="39"/>
      <c r="G3314" s="39"/>
      <c r="H3314" s="39"/>
      <c r="I3314" s="39"/>
      <c r="J3314" s="40"/>
      <c r="K3314" s="79"/>
      <c r="L3314" s="79"/>
      <c r="M3314" s="79"/>
      <c r="N3314" s="79"/>
    </row>
    <row r="3315" spans="1:14" ht="15">
      <c r="A3315" s="79"/>
      <c r="B3315" s="550" t="str">
        <f>'6. Module 1 Readiness'!AH$46</f>
        <v/>
      </c>
      <c r="C3315" s="41" t="s">
        <v>425</v>
      </c>
      <c r="D3315" s="39"/>
      <c r="E3315" s="39"/>
      <c r="F3315" s="39"/>
      <c r="G3315" s="39"/>
      <c r="H3315" s="39"/>
      <c r="I3315" s="39"/>
      <c r="J3315" s="40"/>
      <c r="K3315" s="79"/>
      <c r="L3315" s="79"/>
      <c r="M3315" s="79"/>
      <c r="N3315" s="79"/>
    </row>
    <row r="3316" spans="1:14">
      <c r="A3316" s="79"/>
      <c r="B3316" s="42" t="s">
        <v>43</v>
      </c>
      <c r="C3316" s="39"/>
      <c r="D3316" s="39"/>
      <c r="E3316" s="39"/>
      <c r="F3316" s="39"/>
      <c r="G3316" s="39"/>
      <c r="H3316" s="39"/>
      <c r="I3316" s="39"/>
      <c r="J3316" s="40"/>
      <c r="K3316" s="79"/>
      <c r="L3316" s="79"/>
      <c r="M3316" s="79"/>
      <c r="N3316" s="79"/>
    </row>
    <row r="3317" spans="1:14">
      <c r="A3317" s="79"/>
      <c r="B3317" s="38" t="str">
        <f>Sheet2!B633</f>
        <v/>
      </c>
      <c r="C3317" s="39"/>
      <c r="D3317" s="39"/>
      <c r="E3317" s="39"/>
      <c r="F3317" s="39"/>
      <c r="G3317" s="39"/>
      <c r="H3317" s="39"/>
      <c r="I3317" s="39"/>
      <c r="J3317" s="40"/>
      <c r="K3317" s="79"/>
      <c r="L3317" s="79"/>
      <c r="M3317" s="79"/>
      <c r="N3317" s="79"/>
    </row>
    <row r="3318" spans="1:14">
      <c r="A3318" s="79"/>
      <c r="B3318" s="42" t="s">
        <v>44</v>
      </c>
      <c r="C3318" s="39"/>
      <c r="D3318" s="39"/>
      <c r="E3318" s="39"/>
      <c r="F3318" s="39"/>
      <c r="G3318" s="39"/>
      <c r="H3318" s="39"/>
      <c r="I3318" s="39"/>
      <c r="J3318" s="40"/>
      <c r="K3318" s="79"/>
      <c r="L3318" s="79"/>
      <c r="M3318" s="79"/>
      <c r="N3318" s="79"/>
    </row>
    <row r="3319" spans="1:14">
      <c r="A3319" s="79"/>
      <c r="B3319" s="435" t="str">
        <f>Sheet2!D633</f>
        <v/>
      </c>
      <c r="C3319" s="394"/>
      <c r="D3319" s="394"/>
      <c r="E3319" s="394"/>
      <c r="F3319" s="394"/>
      <c r="G3319" s="394"/>
      <c r="H3319" s="394"/>
      <c r="I3319" s="394"/>
      <c r="J3319" s="436"/>
      <c r="K3319" s="79"/>
      <c r="L3319" s="79"/>
      <c r="M3319" s="79"/>
      <c r="N3319" s="79"/>
    </row>
    <row r="3320" spans="1:14">
      <c r="A3320" s="79"/>
      <c r="B3320" s="38"/>
      <c r="C3320" s="39"/>
      <c r="D3320" s="39"/>
      <c r="E3320" s="39"/>
      <c r="F3320" s="39"/>
      <c r="G3320" s="39"/>
      <c r="H3320" s="39"/>
      <c r="I3320" s="39"/>
      <c r="J3320" s="40"/>
      <c r="K3320" s="79"/>
      <c r="L3320" s="79"/>
      <c r="M3320" s="79"/>
      <c r="N3320" s="79"/>
    </row>
    <row r="3321" spans="1:14" ht="15">
      <c r="A3321" s="79"/>
      <c r="B3321" s="550" t="str">
        <f>'6. Module 1 Readiness'!AH$47</f>
        <v/>
      </c>
      <c r="C3321" s="41" t="s">
        <v>426</v>
      </c>
      <c r="D3321" s="39"/>
      <c r="E3321" s="39"/>
      <c r="F3321" s="39"/>
      <c r="G3321" s="39"/>
      <c r="H3321" s="39"/>
      <c r="I3321" s="39"/>
      <c r="J3321" s="40"/>
      <c r="K3321" s="79"/>
      <c r="L3321" s="79"/>
      <c r="M3321" s="79"/>
      <c r="N3321" s="79"/>
    </row>
    <row r="3322" spans="1:14">
      <c r="A3322" s="79"/>
      <c r="B3322" s="42" t="s">
        <v>43</v>
      </c>
      <c r="C3322" s="39"/>
      <c r="D3322" s="39"/>
      <c r="E3322" s="39"/>
      <c r="F3322" s="39"/>
      <c r="G3322" s="39"/>
      <c r="H3322" s="39"/>
      <c r="I3322" s="39"/>
      <c r="J3322" s="40"/>
      <c r="K3322" s="79"/>
      <c r="L3322" s="79"/>
      <c r="M3322" s="79"/>
      <c r="N3322" s="79"/>
    </row>
    <row r="3323" spans="1:14">
      <c r="A3323" s="79"/>
      <c r="B3323" s="435" t="str">
        <f>Sheet2!B634</f>
        <v/>
      </c>
      <c r="C3323" s="394"/>
      <c r="D3323" s="394"/>
      <c r="E3323" s="394"/>
      <c r="F3323" s="394"/>
      <c r="G3323" s="394"/>
      <c r="H3323" s="394"/>
      <c r="I3323" s="394"/>
      <c r="J3323" s="436"/>
      <c r="K3323" s="79"/>
      <c r="L3323" s="79"/>
      <c r="M3323" s="79"/>
      <c r="N3323" s="79"/>
    </row>
    <row r="3324" spans="1:14">
      <c r="A3324" s="79"/>
      <c r="B3324" s="42" t="s">
        <v>44</v>
      </c>
      <c r="C3324" s="39"/>
      <c r="D3324" s="39"/>
      <c r="E3324" s="39"/>
      <c r="F3324" s="39"/>
      <c r="G3324" s="39"/>
      <c r="H3324" s="39"/>
      <c r="I3324" s="39"/>
      <c r="J3324" s="40"/>
      <c r="K3324" s="79"/>
      <c r="L3324" s="79"/>
      <c r="M3324" s="79"/>
      <c r="N3324" s="79"/>
    </row>
    <row r="3325" spans="1:14">
      <c r="A3325" s="79"/>
      <c r="B3325" s="435" t="str">
        <f>Sheet2!D634</f>
        <v/>
      </c>
      <c r="C3325" s="394"/>
      <c r="D3325" s="394"/>
      <c r="E3325" s="394"/>
      <c r="F3325" s="394"/>
      <c r="G3325" s="394"/>
      <c r="H3325" s="394"/>
      <c r="I3325" s="394"/>
      <c r="J3325" s="436"/>
      <c r="K3325" s="79"/>
      <c r="L3325" s="79"/>
      <c r="M3325" s="79"/>
      <c r="N3325" s="79"/>
    </row>
    <row r="3326" spans="1:14">
      <c r="A3326" s="79"/>
      <c r="B3326" s="38"/>
      <c r="C3326" s="39"/>
      <c r="D3326" s="39"/>
      <c r="E3326" s="39"/>
      <c r="F3326" s="39"/>
      <c r="G3326" s="39"/>
      <c r="H3326" s="39"/>
      <c r="I3326" s="39"/>
      <c r="J3326" s="40"/>
      <c r="K3326" s="79"/>
      <c r="L3326" s="79"/>
      <c r="M3326" s="79"/>
      <c r="N3326" s="79"/>
    </row>
    <row r="3327" spans="1:14" ht="15">
      <c r="A3327" s="79"/>
      <c r="B3327" s="550" t="str">
        <f>'6. Module 1 Readiness'!AH$48</f>
        <v/>
      </c>
      <c r="C3327" s="41" t="s">
        <v>427</v>
      </c>
      <c r="D3327" s="39"/>
      <c r="E3327" s="39"/>
      <c r="F3327" s="39"/>
      <c r="G3327" s="39"/>
      <c r="H3327" s="39"/>
      <c r="I3327" s="39"/>
      <c r="J3327" s="40"/>
      <c r="K3327" s="79"/>
      <c r="L3327" s="79"/>
      <c r="M3327" s="79"/>
      <c r="N3327" s="79"/>
    </row>
    <row r="3328" spans="1:14">
      <c r="A3328" s="79"/>
      <c r="B3328" s="42" t="s">
        <v>43</v>
      </c>
      <c r="C3328" s="39"/>
      <c r="D3328" s="39"/>
      <c r="E3328" s="39"/>
      <c r="F3328" s="39"/>
      <c r="G3328" s="39"/>
      <c r="H3328" s="39"/>
      <c r="I3328" s="39"/>
      <c r="J3328" s="40"/>
      <c r="K3328" s="79"/>
      <c r="L3328" s="79"/>
      <c r="M3328" s="79"/>
      <c r="N3328" s="79"/>
    </row>
    <row r="3329" spans="1:14">
      <c r="A3329" s="79"/>
      <c r="B3329" s="435" t="str">
        <f>Sheet2!B635</f>
        <v/>
      </c>
      <c r="C3329" s="394"/>
      <c r="D3329" s="394"/>
      <c r="E3329" s="394"/>
      <c r="F3329" s="394"/>
      <c r="G3329" s="394"/>
      <c r="H3329" s="394"/>
      <c r="I3329" s="394"/>
      <c r="J3329" s="436"/>
      <c r="K3329" s="79"/>
      <c r="L3329" s="79"/>
      <c r="M3329" s="79"/>
      <c r="N3329" s="79"/>
    </row>
    <row r="3330" spans="1:14">
      <c r="A3330" s="79"/>
      <c r="B3330" s="42" t="s">
        <v>44</v>
      </c>
      <c r="C3330" s="39"/>
      <c r="D3330" s="39"/>
      <c r="E3330" s="39"/>
      <c r="F3330" s="39"/>
      <c r="G3330" s="39"/>
      <c r="H3330" s="39"/>
      <c r="I3330" s="39"/>
      <c r="J3330" s="40"/>
      <c r="K3330" s="79"/>
      <c r="L3330" s="79"/>
      <c r="M3330" s="79"/>
      <c r="N3330" s="79"/>
    </row>
    <row r="3331" spans="1:14">
      <c r="A3331" s="79"/>
      <c r="B3331" s="435" t="str">
        <f>Sheet2!D635</f>
        <v/>
      </c>
      <c r="C3331" s="394"/>
      <c r="D3331" s="394"/>
      <c r="E3331" s="394"/>
      <c r="F3331" s="394"/>
      <c r="G3331" s="394"/>
      <c r="H3331" s="394"/>
      <c r="I3331" s="394"/>
      <c r="J3331" s="436"/>
      <c r="K3331" s="79"/>
      <c r="L3331" s="79"/>
      <c r="M3331" s="79"/>
      <c r="N3331" s="79"/>
    </row>
    <row r="3332" spans="1:14">
      <c r="A3332" s="79"/>
      <c r="B3332" s="38"/>
      <c r="C3332" s="39"/>
      <c r="D3332" s="39"/>
      <c r="E3332" s="39"/>
      <c r="F3332" s="39"/>
      <c r="G3332" s="39"/>
      <c r="H3332" s="39"/>
      <c r="I3332" s="39"/>
      <c r="J3332" s="40"/>
      <c r="K3332" s="79"/>
      <c r="L3332" s="79"/>
      <c r="M3332" s="79"/>
      <c r="N3332" s="79"/>
    </row>
    <row r="3333" spans="1:14" ht="15">
      <c r="A3333" s="79"/>
      <c r="B3333" s="550" t="str">
        <f>'6. Module 1 Readiness'!AH$49</f>
        <v/>
      </c>
      <c r="C3333" s="41" t="s">
        <v>428</v>
      </c>
      <c r="D3333" s="39"/>
      <c r="E3333" s="39"/>
      <c r="F3333" s="39"/>
      <c r="G3333" s="39"/>
      <c r="H3333" s="39"/>
      <c r="I3333" s="39"/>
      <c r="J3333" s="40"/>
      <c r="K3333" s="79"/>
      <c r="L3333" s="79"/>
      <c r="M3333" s="79"/>
      <c r="N3333" s="79"/>
    </row>
    <row r="3334" spans="1:14">
      <c r="A3334" s="79"/>
      <c r="B3334" s="42" t="s">
        <v>43</v>
      </c>
      <c r="C3334" s="39"/>
      <c r="D3334" s="39"/>
      <c r="E3334" s="39"/>
      <c r="F3334" s="39"/>
      <c r="G3334" s="39"/>
      <c r="H3334" s="39"/>
      <c r="I3334" s="39"/>
      <c r="J3334" s="40"/>
      <c r="K3334" s="79"/>
      <c r="L3334" s="79"/>
      <c r="M3334" s="79"/>
      <c r="N3334" s="79"/>
    </row>
    <row r="3335" spans="1:14">
      <c r="A3335" s="79"/>
      <c r="B3335" s="435" t="str">
        <f>Sheet2!B636</f>
        <v/>
      </c>
      <c r="C3335" s="394"/>
      <c r="D3335" s="394"/>
      <c r="E3335" s="394"/>
      <c r="F3335" s="394"/>
      <c r="G3335" s="394"/>
      <c r="H3335" s="394"/>
      <c r="I3335" s="394"/>
      <c r="J3335" s="436"/>
      <c r="K3335" s="79"/>
      <c r="L3335" s="79"/>
      <c r="M3335" s="79"/>
      <c r="N3335" s="79"/>
    </row>
    <row r="3336" spans="1:14">
      <c r="A3336" s="79"/>
      <c r="B3336" s="42" t="s">
        <v>44</v>
      </c>
      <c r="C3336" s="39"/>
      <c r="D3336" s="39"/>
      <c r="E3336" s="39"/>
      <c r="F3336" s="39"/>
      <c r="G3336" s="39"/>
      <c r="H3336" s="39"/>
      <c r="I3336" s="39"/>
      <c r="J3336" s="40"/>
      <c r="K3336" s="79"/>
      <c r="L3336" s="79"/>
      <c r="M3336" s="79"/>
      <c r="N3336" s="79"/>
    </row>
    <row r="3337" spans="1:14">
      <c r="A3337" s="79"/>
      <c r="B3337" s="435" t="str">
        <f>Sheet2!D636</f>
        <v/>
      </c>
      <c r="C3337" s="394"/>
      <c r="D3337" s="394"/>
      <c r="E3337" s="394"/>
      <c r="F3337" s="394"/>
      <c r="G3337" s="394"/>
      <c r="H3337" s="394"/>
      <c r="I3337" s="394"/>
      <c r="J3337" s="436"/>
      <c r="K3337" s="79"/>
      <c r="L3337" s="79"/>
      <c r="M3337" s="79"/>
      <c r="N3337" s="79"/>
    </row>
    <row r="3338" spans="1:14">
      <c r="A3338" s="79"/>
      <c r="B3338" s="38"/>
      <c r="C3338" s="39"/>
      <c r="D3338" s="39"/>
      <c r="E3338" s="39"/>
      <c r="F3338" s="39"/>
      <c r="G3338" s="39"/>
      <c r="H3338" s="39"/>
      <c r="I3338" s="39"/>
      <c r="J3338" s="40"/>
      <c r="K3338" s="79"/>
      <c r="L3338" s="79"/>
      <c r="M3338" s="79"/>
      <c r="N3338" s="79"/>
    </row>
    <row r="3339" spans="1:14" ht="15">
      <c r="A3339" s="79"/>
      <c r="B3339" s="550" t="str">
        <f>'6. Module 1 Readiness'!AH$50</f>
        <v/>
      </c>
      <c r="C3339" s="41" t="s">
        <v>429</v>
      </c>
      <c r="D3339" s="39"/>
      <c r="E3339" s="39"/>
      <c r="F3339" s="39"/>
      <c r="G3339" s="39"/>
      <c r="H3339" s="39"/>
      <c r="I3339" s="39"/>
      <c r="J3339" s="40"/>
      <c r="K3339" s="79"/>
      <c r="L3339" s="79"/>
      <c r="M3339" s="79"/>
      <c r="N3339" s="79"/>
    </row>
    <row r="3340" spans="1:14">
      <c r="A3340" s="79"/>
      <c r="B3340" s="42" t="s">
        <v>43</v>
      </c>
      <c r="C3340" s="39"/>
      <c r="D3340" s="39"/>
      <c r="E3340" s="39"/>
      <c r="F3340" s="39"/>
      <c r="G3340" s="39"/>
      <c r="H3340" s="39"/>
      <c r="I3340" s="39"/>
      <c r="J3340" s="40"/>
      <c r="K3340" s="79"/>
      <c r="L3340" s="79"/>
      <c r="M3340" s="79"/>
      <c r="N3340" s="79"/>
    </row>
    <row r="3341" spans="1:14">
      <c r="A3341" s="79"/>
      <c r="B3341" s="435" t="str">
        <f>Sheet2!B637</f>
        <v/>
      </c>
      <c r="C3341" s="394"/>
      <c r="D3341" s="394"/>
      <c r="E3341" s="394"/>
      <c r="F3341" s="394"/>
      <c r="G3341" s="394"/>
      <c r="H3341" s="394"/>
      <c r="I3341" s="394"/>
      <c r="J3341" s="436"/>
      <c r="K3341" s="79"/>
      <c r="L3341" s="79"/>
      <c r="M3341" s="79"/>
      <c r="N3341" s="79"/>
    </row>
    <row r="3342" spans="1:14">
      <c r="A3342" s="79"/>
      <c r="B3342" s="42" t="s">
        <v>44</v>
      </c>
      <c r="C3342" s="39"/>
      <c r="D3342" s="39"/>
      <c r="E3342" s="39"/>
      <c r="F3342" s="39"/>
      <c r="G3342" s="39"/>
      <c r="H3342" s="39"/>
      <c r="I3342" s="39"/>
      <c r="J3342" s="40"/>
      <c r="K3342" s="79"/>
      <c r="L3342" s="79"/>
      <c r="M3342" s="79"/>
      <c r="N3342" s="79"/>
    </row>
    <row r="3343" spans="1:14">
      <c r="A3343" s="79"/>
      <c r="B3343" s="437" t="str">
        <f>Sheet2!D637</f>
        <v/>
      </c>
      <c r="C3343" s="438"/>
      <c r="D3343" s="438"/>
      <c r="E3343" s="438"/>
      <c r="F3343" s="438"/>
      <c r="G3343" s="438"/>
      <c r="H3343" s="438"/>
      <c r="I3343" s="438"/>
      <c r="J3343" s="439"/>
      <c r="K3343" s="79"/>
      <c r="L3343" s="79"/>
      <c r="M3343" s="79"/>
      <c r="N3343" s="79"/>
    </row>
    <row r="3344" spans="1:14">
      <c r="A3344" s="79"/>
      <c r="B3344" s="79"/>
      <c r="C3344" s="79"/>
      <c r="D3344" s="79"/>
      <c r="E3344" s="79"/>
      <c r="F3344" s="79"/>
      <c r="G3344" s="79"/>
      <c r="H3344" s="79"/>
      <c r="I3344" s="79"/>
      <c r="J3344" s="79"/>
      <c r="K3344" s="79"/>
      <c r="L3344" s="79"/>
      <c r="M3344" s="79"/>
      <c r="N3344" s="79"/>
    </row>
    <row r="3345" spans="1:14">
      <c r="A3345" s="79"/>
      <c r="B3345" s="632" t="s">
        <v>236</v>
      </c>
      <c r="C3345" s="633"/>
      <c r="D3345" s="633"/>
      <c r="E3345" s="633"/>
      <c r="F3345" s="633"/>
      <c r="G3345" s="633"/>
      <c r="H3345" s="633"/>
      <c r="I3345" s="633"/>
      <c r="J3345" s="550" t="str">
        <f>'7. Module 1 Summary'!E3158</f>
        <v/>
      </c>
      <c r="K3345" s="79"/>
      <c r="L3345" s="79"/>
      <c r="M3345" s="79"/>
      <c r="N3345" s="79"/>
    </row>
    <row r="3346" spans="1:14">
      <c r="A3346" s="79"/>
      <c r="B3346" s="54"/>
      <c r="C3346" s="35"/>
      <c r="D3346" s="35"/>
      <c r="E3346" s="55"/>
      <c r="F3346" s="39"/>
      <c r="G3346" s="39"/>
      <c r="H3346" s="39"/>
      <c r="I3346" s="39"/>
      <c r="J3346" s="40"/>
      <c r="K3346" s="79"/>
      <c r="L3346" s="79"/>
      <c r="M3346" s="79"/>
      <c r="N3346" s="79"/>
    </row>
    <row r="3347" spans="1:14" ht="15">
      <c r="A3347" s="79"/>
      <c r="B3347" s="550" t="str">
        <f>'6. Module 1 Readiness'!AH$53</f>
        <v/>
      </c>
      <c r="C3347" s="41" t="s">
        <v>430</v>
      </c>
      <c r="D3347" s="39"/>
      <c r="E3347" s="39"/>
      <c r="F3347" s="39"/>
      <c r="G3347" s="39"/>
      <c r="H3347" s="39"/>
      <c r="I3347" s="39"/>
      <c r="J3347" s="40"/>
      <c r="K3347" s="79"/>
      <c r="L3347" s="79"/>
      <c r="M3347" s="79"/>
      <c r="N3347" s="79"/>
    </row>
    <row r="3348" spans="1:14">
      <c r="A3348" s="79"/>
      <c r="B3348" s="42" t="s">
        <v>43</v>
      </c>
      <c r="C3348" s="39"/>
      <c r="D3348" s="39"/>
      <c r="E3348" s="39"/>
      <c r="F3348" s="39"/>
      <c r="G3348" s="39"/>
      <c r="H3348" s="39"/>
      <c r="I3348" s="39"/>
      <c r="J3348" s="40"/>
      <c r="K3348" s="79"/>
      <c r="L3348" s="79"/>
      <c r="M3348" s="79"/>
      <c r="N3348" s="79"/>
    </row>
    <row r="3349" spans="1:14">
      <c r="A3349" s="79"/>
      <c r="B3349" s="435" t="str">
        <f>Sheet2!D640</f>
        <v/>
      </c>
      <c r="C3349" s="394"/>
      <c r="D3349" s="394"/>
      <c r="E3349" s="394"/>
      <c r="F3349" s="394"/>
      <c r="G3349" s="394"/>
      <c r="H3349" s="394"/>
      <c r="I3349" s="394"/>
      <c r="J3349" s="436"/>
      <c r="K3349" s="79"/>
      <c r="L3349" s="79"/>
      <c r="M3349" s="79"/>
      <c r="N3349" s="79"/>
    </row>
    <row r="3350" spans="1:14">
      <c r="A3350" s="79"/>
      <c r="B3350" s="42" t="s">
        <v>44</v>
      </c>
      <c r="C3350" s="39"/>
      <c r="D3350" s="39"/>
      <c r="E3350" s="39"/>
      <c r="F3350" s="39"/>
      <c r="G3350" s="39"/>
      <c r="H3350" s="39"/>
      <c r="I3350" s="39"/>
      <c r="J3350" s="40"/>
      <c r="K3350" s="79"/>
      <c r="L3350" s="79"/>
      <c r="M3350" s="79"/>
      <c r="N3350" s="79"/>
    </row>
    <row r="3351" spans="1:14">
      <c r="A3351" s="79"/>
      <c r="B3351" s="435" t="str">
        <f>Sheet2!D640</f>
        <v/>
      </c>
      <c r="C3351" s="394"/>
      <c r="D3351" s="394"/>
      <c r="E3351" s="394"/>
      <c r="F3351" s="394"/>
      <c r="G3351" s="394"/>
      <c r="H3351" s="394"/>
      <c r="I3351" s="394"/>
      <c r="J3351" s="436"/>
      <c r="K3351" s="79"/>
      <c r="L3351" s="79"/>
      <c r="M3351" s="79"/>
      <c r="N3351" s="79"/>
    </row>
    <row r="3352" spans="1:14">
      <c r="A3352" s="79"/>
      <c r="B3352" s="38"/>
      <c r="C3352" s="39"/>
      <c r="D3352" s="39"/>
      <c r="E3352" s="39"/>
      <c r="F3352" s="39"/>
      <c r="G3352" s="39"/>
      <c r="H3352" s="39"/>
      <c r="I3352" s="39"/>
      <c r="J3352" s="40"/>
      <c r="K3352" s="79"/>
      <c r="L3352" s="79"/>
      <c r="M3352" s="79"/>
      <c r="N3352" s="79"/>
    </row>
    <row r="3353" spans="1:14" ht="15">
      <c r="A3353" s="79"/>
      <c r="B3353" s="550" t="str">
        <f>'6. Module 1 Readiness'!AH$54</f>
        <v/>
      </c>
      <c r="C3353" s="41" t="s">
        <v>431</v>
      </c>
      <c r="D3353" s="39"/>
      <c r="E3353" s="39"/>
      <c r="F3353" s="39"/>
      <c r="G3353" s="39"/>
      <c r="H3353" s="39"/>
      <c r="I3353" s="39"/>
      <c r="J3353" s="40"/>
      <c r="K3353" s="79"/>
      <c r="L3353" s="79"/>
      <c r="M3353" s="79"/>
      <c r="N3353" s="79"/>
    </row>
    <row r="3354" spans="1:14">
      <c r="A3354" s="79"/>
      <c r="B3354" s="42" t="s">
        <v>43</v>
      </c>
      <c r="C3354" s="39"/>
      <c r="D3354" s="39"/>
      <c r="E3354" s="39"/>
      <c r="F3354" s="39"/>
      <c r="G3354" s="39"/>
      <c r="H3354" s="39"/>
      <c r="I3354" s="39"/>
      <c r="J3354" s="40"/>
      <c r="K3354" s="79"/>
      <c r="L3354" s="79"/>
      <c r="M3354" s="79"/>
      <c r="N3354" s="79"/>
    </row>
    <row r="3355" spans="1:14">
      <c r="A3355" s="79"/>
      <c r="B3355" s="435" t="str">
        <f>Sheet2!B641</f>
        <v/>
      </c>
      <c r="C3355" s="394"/>
      <c r="D3355" s="394"/>
      <c r="E3355" s="394"/>
      <c r="F3355" s="394"/>
      <c r="G3355" s="394"/>
      <c r="H3355" s="394"/>
      <c r="I3355" s="394"/>
      <c r="J3355" s="436"/>
      <c r="K3355" s="79"/>
      <c r="L3355" s="79"/>
      <c r="M3355" s="79"/>
      <c r="N3355" s="79"/>
    </row>
    <row r="3356" spans="1:14">
      <c r="A3356" s="79"/>
      <c r="B3356" s="42" t="s">
        <v>44</v>
      </c>
      <c r="C3356" s="39"/>
      <c r="D3356" s="39"/>
      <c r="E3356" s="39"/>
      <c r="F3356" s="39"/>
      <c r="G3356" s="39"/>
      <c r="H3356" s="39"/>
      <c r="I3356" s="39"/>
      <c r="J3356" s="40"/>
      <c r="K3356" s="79"/>
      <c r="L3356" s="79"/>
      <c r="M3356" s="79"/>
      <c r="N3356" s="79"/>
    </row>
    <row r="3357" spans="1:14">
      <c r="A3357" s="79"/>
      <c r="B3357" s="435" t="str">
        <f>Sheet2!D641</f>
        <v/>
      </c>
      <c r="C3357" s="394"/>
      <c r="D3357" s="394"/>
      <c r="E3357" s="394"/>
      <c r="F3357" s="394"/>
      <c r="G3357" s="394"/>
      <c r="H3357" s="394"/>
      <c r="I3357" s="394"/>
      <c r="J3357" s="436"/>
      <c r="K3357" s="79"/>
      <c r="L3357" s="79"/>
      <c r="M3357" s="79"/>
      <c r="N3357" s="79"/>
    </row>
    <row r="3358" spans="1:14">
      <c r="A3358" s="79"/>
      <c r="B3358" s="38"/>
      <c r="C3358" s="39"/>
      <c r="D3358" s="39"/>
      <c r="E3358" s="39"/>
      <c r="F3358" s="39"/>
      <c r="G3358" s="39"/>
      <c r="H3358" s="39"/>
      <c r="I3358" s="39"/>
      <c r="J3358" s="40"/>
      <c r="K3358" s="79"/>
      <c r="L3358" s="79"/>
      <c r="M3358" s="79"/>
      <c r="N3358" s="79"/>
    </row>
    <row r="3359" spans="1:14" ht="15">
      <c r="A3359" s="79"/>
      <c r="B3359" s="550" t="str">
        <f>'6. Module 1 Readiness'!AH$55</f>
        <v/>
      </c>
      <c r="C3359" s="41" t="s">
        <v>432</v>
      </c>
      <c r="D3359" s="39"/>
      <c r="E3359" s="39"/>
      <c r="F3359" s="39"/>
      <c r="G3359" s="39"/>
      <c r="H3359" s="39"/>
      <c r="I3359" s="39"/>
      <c r="J3359" s="40"/>
      <c r="K3359" s="79"/>
      <c r="L3359" s="79"/>
      <c r="M3359" s="79"/>
      <c r="N3359" s="79"/>
    </row>
    <row r="3360" spans="1:14">
      <c r="A3360" s="79"/>
      <c r="B3360" s="42" t="s">
        <v>43</v>
      </c>
      <c r="C3360" s="39"/>
      <c r="D3360" s="39"/>
      <c r="E3360" s="39"/>
      <c r="F3360" s="39"/>
      <c r="G3360" s="39"/>
      <c r="H3360" s="39"/>
      <c r="I3360" s="39"/>
      <c r="J3360" s="40"/>
      <c r="K3360" s="79"/>
      <c r="L3360" s="79"/>
      <c r="M3360" s="79"/>
      <c r="N3360" s="79"/>
    </row>
    <row r="3361" spans="1:14">
      <c r="A3361" s="79"/>
      <c r="B3361" s="435" t="str">
        <f>Sheet2!B642</f>
        <v/>
      </c>
      <c r="C3361" s="394"/>
      <c r="D3361" s="394"/>
      <c r="E3361" s="394"/>
      <c r="F3361" s="394"/>
      <c r="G3361" s="394"/>
      <c r="H3361" s="394"/>
      <c r="I3361" s="394"/>
      <c r="J3361" s="436"/>
      <c r="K3361" s="79"/>
      <c r="L3361" s="79"/>
      <c r="M3361" s="79"/>
      <c r="N3361" s="79"/>
    </row>
    <row r="3362" spans="1:14">
      <c r="A3362" s="79"/>
      <c r="B3362" s="42" t="s">
        <v>44</v>
      </c>
      <c r="C3362" s="39"/>
      <c r="D3362" s="39"/>
      <c r="E3362" s="39"/>
      <c r="F3362" s="39"/>
      <c r="G3362" s="39"/>
      <c r="H3362" s="39"/>
      <c r="I3362" s="39"/>
      <c r="J3362" s="40"/>
      <c r="K3362" s="79"/>
      <c r="L3362" s="79"/>
      <c r="M3362" s="79"/>
      <c r="N3362" s="79"/>
    </row>
    <row r="3363" spans="1:14">
      <c r="A3363" s="79"/>
      <c r="B3363" s="437" t="str">
        <f>Sheet2!D642</f>
        <v/>
      </c>
      <c r="C3363" s="438"/>
      <c r="D3363" s="438"/>
      <c r="E3363" s="438"/>
      <c r="F3363" s="438"/>
      <c r="G3363" s="438"/>
      <c r="H3363" s="438"/>
      <c r="I3363" s="438"/>
      <c r="J3363" s="439"/>
      <c r="K3363" s="79"/>
      <c r="L3363" s="79"/>
      <c r="M3363" s="79"/>
      <c r="N3363" s="79"/>
    </row>
    <row r="3364" spans="1:14">
      <c r="A3364" s="79"/>
      <c r="B3364" s="79"/>
      <c r="C3364" s="79"/>
      <c r="D3364" s="79"/>
      <c r="E3364" s="79"/>
      <c r="F3364" s="79"/>
      <c r="G3364" s="79"/>
      <c r="H3364" s="79"/>
      <c r="I3364" s="79"/>
      <c r="J3364" s="79"/>
      <c r="K3364" s="79"/>
      <c r="L3364" s="79"/>
      <c r="M3364" s="79"/>
      <c r="N3364" s="79"/>
    </row>
    <row r="3365" spans="1:14">
      <c r="A3365" s="79"/>
      <c r="B3365" s="79"/>
      <c r="C3365" s="79"/>
      <c r="D3365" s="79"/>
      <c r="E3365" s="79"/>
      <c r="F3365" s="79"/>
      <c r="G3365" s="79"/>
      <c r="H3365" s="79"/>
      <c r="I3365" s="79"/>
      <c r="J3365" s="79"/>
      <c r="K3365" s="79"/>
      <c r="L3365" s="79"/>
      <c r="M3365" s="79"/>
      <c r="N3365" s="79"/>
    </row>
    <row r="3366" spans="1:14">
      <c r="A3366" s="79"/>
      <c r="B3366" s="79"/>
      <c r="C3366" s="79"/>
      <c r="D3366" s="79"/>
      <c r="E3366" s="79"/>
      <c r="F3366" s="79"/>
      <c r="G3366" s="79"/>
      <c r="H3366" s="79"/>
      <c r="I3366" s="79"/>
      <c r="J3366" s="79"/>
      <c r="K3366" s="79"/>
      <c r="L3366" s="79"/>
      <c r="M3366" s="79"/>
      <c r="N3366" s="79"/>
    </row>
    <row r="3367" spans="1:14" ht="15.75">
      <c r="A3367" s="79"/>
      <c r="B3367" s="629">
        <f>'4. Module 1 Services'!B21</f>
        <v>0</v>
      </c>
      <c r="C3367" s="630"/>
      <c r="D3367" s="630"/>
      <c r="E3367" s="630"/>
      <c r="F3367" s="630"/>
      <c r="G3367" s="630"/>
      <c r="H3367" s="630"/>
      <c r="I3367" s="630"/>
      <c r="J3367" s="631"/>
      <c r="K3367" s="79"/>
      <c r="L3367" s="79"/>
      <c r="M3367" s="79"/>
      <c r="N3367" s="79"/>
    </row>
    <row r="3368" spans="1:14">
      <c r="A3368" s="79"/>
      <c r="B3368" s="79"/>
      <c r="C3368" s="79"/>
      <c r="D3368" s="79"/>
      <c r="E3368" s="79"/>
      <c r="F3368" s="79"/>
      <c r="G3368" s="79"/>
      <c r="H3368" s="79"/>
      <c r="I3368" s="79"/>
      <c r="J3368" s="79"/>
      <c r="K3368" s="79"/>
      <c r="L3368" s="79"/>
      <c r="M3368" s="79"/>
      <c r="N3368" s="79"/>
    </row>
    <row r="3369" spans="1:14" ht="18">
      <c r="A3369" s="79"/>
      <c r="B3369" s="31" t="s">
        <v>169</v>
      </c>
      <c r="C3369" s="79"/>
      <c r="D3369" s="79"/>
      <c r="E3369" s="79"/>
      <c r="F3369" s="79"/>
      <c r="G3369" s="79"/>
      <c r="H3369" s="79"/>
      <c r="I3369" s="79"/>
      <c r="J3369" s="79"/>
      <c r="K3369" s="79"/>
      <c r="L3369" s="79"/>
      <c r="M3369" s="79"/>
      <c r="N3369" s="79"/>
    </row>
    <row r="3370" spans="1:14">
      <c r="A3370" s="79"/>
      <c r="B3370" s="79"/>
      <c r="C3370" s="79"/>
      <c r="D3370" s="79"/>
      <c r="E3370" s="79"/>
      <c r="F3370" s="79"/>
      <c r="G3370" s="79"/>
      <c r="H3370" s="79"/>
      <c r="I3370" s="79"/>
      <c r="J3370" s="79"/>
      <c r="K3370" s="79"/>
      <c r="L3370" s="79"/>
      <c r="M3370" s="79"/>
      <c r="N3370" s="79"/>
    </row>
    <row r="3371" spans="1:14" ht="13.5" thickBot="1">
      <c r="A3371" s="79"/>
      <c r="B3371" s="444" t="s">
        <v>407</v>
      </c>
      <c r="C3371" s="444"/>
      <c r="D3371" s="444"/>
      <c r="E3371" s="444"/>
      <c r="F3371" s="79"/>
      <c r="G3371" s="79"/>
      <c r="H3371" s="79"/>
      <c r="I3371" s="79"/>
      <c r="J3371" s="79"/>
      <c r="K3371" s="79"/>
      <c r="L3371" s="79"/>
      <c r="M3371" s="79"/>
      <c r="N3371" s="79"/>
    </row>
    <row r="3372" spans="1:14">
      <c r="A3372" s="79"/>
      <c r="B3372" s="79"/>
      <c r="C3372" s="79"/>
      <c r="D3372" s="79"/>
      <c r="E3372" s="79"/>
      <c r="F3372" s="79"/>
      <c r="G3372" s="445" t="e">
        <f>IF(E3381="Low",'4. HIDE Calc Module 2_1'!$C$48,IF(E3381="Medium",'4. HIDE Calc Module 2_1'!$C$49,IF(E3381="High",'4. HIDE Calc Module 2_1'!$C$50,"")))</f>
        <v>#DIV/0!</v>
      </c>
      <c r="H3372" s="446"/>
      <c r="I3372" s="447"/>
      <c r="J3372" s="79"/>
      <c r="K3372" s="79"/>
      <c r="L3372" s="79"/>
      <c r="M3372" s="79"/>
      <c r="N3372" s="79"/>
    </row>
    <row r="3373" spans="1:14">
      <c r="A3373" s="79"/>
      <c r="B3373" s="27" t="s">
        <v>220</v>
      </c>
      <c r="C3373" s="27"/>
      <c r="D3373" s="27"/>
      <c r="E3373" s="635" t="str">
        <f>IF('5. Hide Calc OA'!C$135="","",IF(AND('5. Hide Calc OA'!C$135&gt;='7. Hide Graph Calc'!$N$24,'5. Hide Calc OA'!C$135&lt;='7. Hide Graph Calc'!$O$24),"Low",IF(AND('5. Hide Calc OA'!C$135&gt;'7. Hide Graph Calc'!$N$25,'5. Hide Calc OA'!C$135&lt;='7. Hide Graph Calc'!$O$25),"Medium",IF(AND('5. Hide Calc OA'!C$135&gt;'7. Hide Graph Calc'!$N$26,'5. Hide Calc OA'!C$135&lt;='7. Hide Graph Calc'!$O$26),"High"))))</f>
        <v/>
      </c>
      <c r="F3373" s="79"/>
      <c r="G3373" s="448"/>
      <c r="H3373" s="441"/>
      <c r="I3373" s="449"/>
      <c r="J3373" s="79"/>
      <c r="K3373" s="79"/>
      <c r="L3373" s="79"/>
      <c r="M3373" s="79"/>
      <c r="N3373" s="79"/>
    </row>
    <row r="3374" spans="1:14">
      <c r="A3374" s="79"/>
      <c r="B3374" s="27"/>
      <c r="C3374" s="27"/>
      <c r="D3374" s="27"/>
      <c r="E3374" s="32"/>
      <c r="F3374" s="79"/>
      <c r="G3374" s="448"/>
      <c r="H3374" s="441"/>
      <c r="I3374" s="449"/>
      <c r="J3374" s="79"/>
      <c r="K3374" s="79"/>
      <c r="L3374" s="79"/>
      <c r="M3374" s="79"/>
      <c r="N3374" s="79"/>
    </row>
    <row r="3375" spans="1:14">
      <c r="A3375" s="79"/>
      <c r="B3375" s="27" t="s">
        <v>212</v>
      </c>
      <c r="C3375" s="27"/>
      <c r="D3375" s="27"/>
      <c r="E3375" s="635" t="str">
        <f>IF('5. Hide Calc OA'!D$135="","",IF(AND('5. Hide Calc OA'!D$135&gt;='7. Hide Graph Calc'!$N$24,'5. Hide Calc OA'!D$135&lt;='7. Hide Graph Calc'!$O$24),"Low",IF(AND('5. Hide Calc OA'!D$135&gt;'7. Hide Graph Calc'!$N$25,'5. Hide Calc OA'!D$135&lt;='7. Hide Graph Calc'!$O$25),"Medium",IF(AND('5. Hide Calc OA'!D$135&gt;'7. Hide Graph Calc'!$N$26,'5. Hide Calc OA'!D$135&lt;='7. Hide Graph Calc'!$O$26),"High"))))</f>
        <v/>
      </c>
      <c r="F3375" s="79"/>
      <c r="G3375" s="448"/>
      <c r="H3375" s="441"/>
      <c r="I3375" s="449"/>
      <c r="J3375" s="79"/>
      <c r="K3375" s="79"/>
      <c r="L3375" s="79"/>
      <c r="M3375" s="79"/>
      <c r="N3375" s="79"/>
    </row>
    <row r="3376" spans="1:14">
      <c r="A3376" s="79"/>
      <c r="B3376" s="27"/>
      <c r="C3376" s="27"/>
      <c r="D3376" s="27"/>
      <c r="E3376" s="32"/>
      <c r="F3376" s="79"/>
      <c r="G3376" s="448"/>
      <c r="H3376" s="441"/>
      <c r="I3376" s="449"/>
      <c r="J3376" s="79"/>
      <c r="K3376" s="79"/>
      <c r="L3376" s="79"/>
      <c r="M3376" s="79"/>
      <c r="N3376" s="79"/>
    </row>
    <row r="3377" spans="1:13">
      <c r="A3377" s="79"/>
      <c r="B3377" s="27" t="s">
        <v>227</v>
      </c>
      <c r="C3377" s="27"/>
      <c r="D3377" s="27"/>
      <c r="E3377" s="635" t="str">
        <f>IF('5. Hide Calc OA'!E$135="","",IF(AND('5. Hide Calc OA'!E$135&gt;='7. Hide Graph Calc'!$N$24,'5. Hide Calc OA'!E$135&lt;='7. Hide Graph Calc'!$O$24),"Low",IF(AND('5. Hide Calc OA'!E$135&gt;'7. Hide Graph Calc'!$N$25,'5. Hide Calc OA'!E$135&lt;='7. Hide Graph Calc'!$O$25),"Medium",IF(AND('5. Hide Calc OA'!E$135&gt;'7. Hide Graph Calc'!$N$26,'5. Hide Calc OA'!E$135&lt;='7. Hide Graph Calc'!$O$26),"High"))))</f>
        <v/>
      </c>
      <c r="F3377" s="79"/>
      <c r="G3377" s="448"/>
      <c r="H3377" s="441"/>
      <c r="I3377" s="449"/>
      <c r="J3377" s="79"/>
      <c r="K3377" s="79"/>
      <c r="L3377" s="79"/>
      <c r="M3377" s="79"/>
    </row>
    <row r="3378" spans="1:13">
      <c r="A3378" s="79"/>
      <c r="B3378" s="27"/>
      <c r="C3378" s="27"/>
      <c r="D3378" s="27"/>
      <c r="E3378" s="32"/>
      <c r="F3378" s="79"/>
      <c r="G3378" s="448"/>
      <c r="H3378" s="441"/>
      <c r="I3378" s="449"/>
      <c r="J3378" s="79"/>
      <c r="K3378" s="79"/>
      <c r="L3378" s="79"/>
      <c r="M3378" s="79"/>
    </row>
    <row r="3379" spans="1:13">
      <c r="A3379" s="79"/>
      <c r="B3379" s="27" t="s">
        <v>199</v>
      </c>
      <c r="C3379" s="27"/>
      <c r="D3379" s="27"/>
      <c r="E3379" s="635" t="str">
        <f>IF('5. Hide Calc OA'!F$135="","",IF(AND('5. Hide Calc OA'!F$135&gt;='7. Hide Graph Calc'!$N$24,'5. Hide Calc OA'!F$135&lt;='7. Hide Graph Calc'!$O$24),"Low",IF(AND('5. Hide Calc OA'!F$135&gt;'7. Hide Graph Calc'!$N$25,'5. Hide Calc OA'!F$135&lt;='7. Hide Graph Calc'!$O$25),"Medium",IF(AND('5. Hide Calc OA'!F$135&gt;'7. Hide Graph Calc'!$N$26,'5. Hide Calc OA'!F$135&lt;='7. Hide Graph Calc'!$O$26),"High"))))</f>
        <v/>
      </c>
      <c r="F3379" s="79"/>
      <c r="G3379" s="448"/>
      <c r="H3379" s="441"/>
      <c r="I3379" s="449"/>
      <c r="J3379" s="79"/>
      <c r="K3379" s="79"/>
      <c r="L3379" s="79"/>
      <c r="M3379" s="79"/>
    </row>
    <row r="3380" spans="1:13">
      <c r="A3380" s="79"/>
      <c r="B3380" s="27"/>
      <c r="C3380" s="27"/>
      <c r="D3380" s="27"/>
      <c r="E3380" s="32"/>
      <c r="F3380" s="79"/>
      <c r="G3380" s="448"/>
      <c r="H3380" s="441"/>
      <c r="I3380" s="449"/>
      <c r="J3380" s="79"/>
      <c r="K3380" s="79"/>
      <c r="L3380" s="79"/>
      <c r="M3380" s="79"/>
    </row>
    <row r="3381" spans="1:13">
      <c r="A3381" s="79"/>
      <c r="B3381" s="37" t="s">
        <v>173</v>
      </c>
      <c r="C3381" s="27"/>
      <c r="D3381" s="27"/>
      <c r="E3381" s="554" t="e">
        <f>IF('5. Hide Calc OA'!I$135="","",IF(AND('5. Hide Calc OA'!I$135&gt;='7. Hide Graph Calc'!$N$24,'5. Hide Calc OA'!I$135&lt;='7. Hide Graph Calc'!$O$24),"Low",IF(AND('5. Hide Calc OA'!I$135&gt;'7. Hide Graph Calc'!$N$25,'5. Hide Calc OA'!I$135&lt;='7. Hide Graph Calc'!$O$25),"Medium",IF(AND('5. Hide Calc OA'!I$135&gt;'7. Hide Graph Calc'!$N$26,'5. Hide Calc OA'!I$135&lt;='7. Hide Graph Calc'!$O$26),"High",""))))</f>
        <v>#DIV/0!</v>
      </c>
      <c r="F3381" s="19" t="s">
        <v>408</v>
      </c>
      <c r="G3381" s="450"/>
      <c r="H3381" s="451"/>
      <c r="I3381" s="452"/>
      <c r="J3381" s="79"/>
      <c r="K3381" s="79"/>
      <c r="L3381" s="79"/>
      <c r="M3381" s="79"/>
    </row>
    <row r="3382" spans="1:13">
      <c r="A3382" s="79"/>
      <c r="B3382" s="27"/>
      <c r="C3382" s="27"/>
      <c r="D3382" s="27"/>
      <c r="E3382" s="27"/>
      <c r="F3382" s="79"/>
      <c r="G3382" s="79"/>
      <c r="H3382" s="79"/>
      <c r="I3382" s="79"/>
      <c r="J3382" s="79"/>
      <c r="K3382" s="79"/>
      <c r="L3382" s="79"/>
      <c r="M3382" s="79"/>
    </row>
    <row r="3383" spans="1:13" ht="13.5" thickBot="1">
      <c r="A3383" s="79"/>
      <c r="B3383" s="453" t="s">
        <v>409</v>
      </c>
      <c r="C3383" s="453"/>
      <c r="D3383" s="453"/>
      <c r="E3383" s="453"/>
      <c r="F3383" s="79"/>
      <c r="G3383" s="79"/>
      <c r="H3383" s="79"/>
      <c r="I3383" s="79"/>
      <c r="J3383" s="79"/>
      <c r="K3383" s="79"/>
      <c r="L3383" s="79"/>
      <c r="M3383" s="79"/>
    </row>
    <row r="3384" spans="1:13">
      <c r="A3384" s="79"/>
      <c r="B3384" s="27"/>
      <c r="C3384" s="27"/>
      <c r="D3384" s="27"/>
      <c r="E3384" s="27"/>
      <c r="F3384" s="79"/>
      <c r="G3384" s="79"/>
      <c r="H3384" s="79"/>
      <c r="I3384" s="79"/>
      <c r="J3384" s="79"/>
      <c r="K3384" s="79"/>
      <c r="L3384" s="79"/>
      <c r="M3384" s="79"/>
    </row>
    <row r="3385" spans="1:13">
      <c r="A3385" s="79"/>
      <c r="B3385" s="37" t="s">
        <v>246</v>
      </c>
      <c r="C3385" s="37"/>
      <c r="D3385" s="37"/>
      <c r="E3385" s="636" t="str">
        <f>'6. Module 1 Readiness'!AJ$23</f>
        <v/>
      </c>
      <c r="F3385" s="79"/>
      <c r="G3385" s="79"/>
      <c r="H3385" s="79"/>
      <c r="I3385" s="79"/>
      <c r="J3385" s="79"/>
      <c r="K3385" s="79"/>
      <c r="L3385" s="79"/>
      <c r="M3385" s="79"/>
    </row>
    <row r="3386" spans="1:13">
      <c r="A3386" s="79"/>
      <c r="B3386" s="52"/>
      <c r="C3386" s="52"/>
      <c r="D3386" s="52"/>
      <c r="E3386" s="53"/>
      <c r="F3386" s="79"/>
      <c r="G3386" s="79"/>
      <c r="H3386" s="79"/>
      <c r="I3386" s="79"/>
      <c r="J3386" s="79"/>
      <c r="K3386" s="79"/>
      <c r="L3386" s="79"/>
      <c r="M3386" s="79"/>
    </row>
    <row r="3387" spans="1:13">
      <c r="A3387" s="79"/>
      <c r="B3387" s="27"/>
      <c r="C3387" s="39"/>
      <c r="D3387" s="39"/>
      <c r="E3387" s="33"/>
      <c r="F3387" s="79"/>
      <c r="G3387" s="445" t="str">
        <f>IF(E3398="Red",'4. HIDE Calc Module 2_1'!$C$54,IF(E3398="Yellow",'4. HIDE Calc Module 2_1'!$C$55,IF(E3398="Green",'4. HIDE Calc Module 2_1'!$C$56,"")))</f>
        <v/>
      </c>
      <c r="H3387" s="446"/>
      <c r="I3387" s="447"/>
      <c r="J3387" s="79"/>
      <c r="K3387" s="79"/>
      <c r="L3387" s="79"/>
      <c r="M3387" s="79"/>
    </row>
    <row r="3388" spans="1:13">
      <c r="A3388" s="79"/>
      <c r="B3388" s="35" t="s">
        <v>233</v>
      </c>
      <c r="C3388" s="35"/>
      <c r="D3388" s="35"/>
      <c r="E3388" s="550" t="str">
        <f>IFERROR(IF('4. Hide Calc RA'!C$135="","",IF(AND('4. Hide Calc RA'!C$135&gt;='7. Hide Graph Calc'!$J$24,'4. Hide Calc RA'!C$135&lt;='7. Hide Graph Calc'!$K$24),"Red",IF(AND('4. Hide Calc RA'!C$135&gt;'7. Hide Graph Calc'!$J$25,'4. Hide Calc RA'!C$135&lt;='7. Hide Graph Calc'!$K$25),"Yellow",IF(AND('4. Hide Calc RA'!C$135&gt;'7. Hide Graph Calc'!$J$26,'4. Hide Calc RA'!C$135&lt;='7. Hide Graph Calc'!$K$26),"Green")))), "")</f>
        <v/>
      </c>
      <c r="F3388" s="79"/>
      <c r="G3388" s="448"/>
      <c r="H3388" s="441"/>
      <c r="I3388" s="449"/>
      <c r="J3388" s="79"/>
      <c r="K3388" s="79"/>
      <c r="L3388" s="79"/>
      <c r="M3388" s="79"/>
    </row>
    <row r="3389" spans="1:13">
      <c r="A3389" s="79"/>
      <c r="B3389" s="27"/>
      <c r="C3389" s="27"/>
      <c r="D3389" s="27"/>
      <c r="E3389" s="33"/>
      <c r="F3389" s="79"/>
      <c r="G3389" s="448"/>
      <c r="H3389" s="441"/>
      <c r="I3389" s="449"/>
      <c r="J3389" s="79"/>
      <c r="K3389" s="79"/>
      <c r="L3389" s="79"/>
      <c r="M3389" s="79"/>
    </row>
    <row r="3390" spans="1:13">
      <c r="A3390" s="79"/>
      <c r="B3390" s="35" t="s">
        <v>234</v>
      </c>
      <c r="C3390" s="35"/>
      <c r="D3390" s="35"/>
      <c r="E3390" s="550" t="str">
        <f>IFERROR(IF('4. Hide Calc RA'!D$135="","",IF(AND('4. Hide Calc RA'!D$135&gt;='7. Hide Graph Calc'!$J$24,'4. Hide Calc RA'!D$135&lt;='7. Hide Graph Calc'!$K$24),"Red",IF(AND('4. Hide Calc RA'!D$135&gt;'7. Hide Graph Calc'!$J$25,'4. Hide Calc RA'!D$135&lt;='7. Hide Graph Calc'!$K$25),"Yellow",IF(AND('4. Hide Calc RA'!D$135&gt;'7. Hide Graph Calc'!$J$26,'4. Hide Calc RA'!D$135&lt;='7. Hide Graph Calc'!$K$26),"Green")))), "")</f>
        <v/>
      </c>
      <c r="F3390" s="79"/>
      <c r="G3390" s="448"/>
      <c r="H3390" s="441"/>
      <c r="I3390" s="449"/>
      <c r="J3390" s="79"/>
      <c r="K3390" s="79"/>
      <c r="L3390" s="79"/>
      <c r="M3390" s="79"/>
    </row>
    <row r="3391" spans="1:13">
      <c r="A3391" s="79"/>
      <c r="B3391" s="27"/>
      <c r="C3391" s="27"/>
      <c r="D3391" s="27"/>
      <c r="E3391" s="33"/>
      <c r="F3391" s="79"/>
      <c r="G3391" s="448"/>
      <c r="H3391" s="441"/>
      <c r="I3391" s="449"/>
      <c r="J3391" s="79"/>
      <c r="K3391" s="79"/>
      <c r="L3391" s="79"/>
      <c r="M3391" s="79"/>
    </row>
    <row r="3392" spans="1:13">
      <c r="A3392" s="79"/>
      <c r="B3392" s="35" t="s">
        <v>27</v>
      </c>
      <c r="C3392" s="27"/>
      <c r="D3392" s="27"/>
      <c r="E3392" s="635" t="str">
        <f>IFERROR(IF('4. Hide Calc RA'!E$135="","",IF(AND('4. Hide Calc RA'!E$135&gt;='7. Hide Graph Calc'!$J$24,'4. Hide Calc RA'!E$135&lt;='7. Hide Graph Calc'!$K$24),"Red",IF(AND('4. Hide Calc RA'!E$135&gt;'7. Hide Graph Calc'!$J$25,'4. Hide Calc RA'!E$135&lt;='7. Hide Graph Calc'!$K$25),"Yellow",IF(AND('4. Hide Calc RA'!E$135&gt;'7. Hide Graph Calc'!$J$26,'4. Hide Calc RA'!E$135&lt;='7. Hide Graph Calc'!$K$26),"Green")))), "")</f>
        <v/>
      </c>
      <c r="F3392" s="79"/>
      <c r="G3392" s="448"/>
      <c r="H3392" s="441"/>
      <c r="I3392" s="449"/>
      <c r="J3392" s="79"/>
      <c r="K3392" s="79"/>
      <c r="L3392" s="79"/>
      <c r="M3392" s="79"/>
    </row>
    <row r="3393" spans="1:13">
      <c r="A3393" s="79"/>
      <c r="B3393" s="27"/>
      <c r="C3393" s="27"/>
      <c r="D3393" s="27"/>
      <c r="E3393" s="33"/>
      <c r="F3393" s="79"/>
      <c r="G3393" s="448"/>
      <c r="H3393" s="441"/>
      <c r="I3393" s="449"/>
      <c r="J3393" s="79"/>
      <c r="K3393" s="79"/>
      <c r="L3393" s="79"/>
      <c r="M3393" s="79"/>
    </row>
    <row r="3394" spans="1:13">
      <c r="A3394" s="79"/>
      <c r="B3394" s="35" t="s">
        <v>235</v>
      </c>
      <c r="C3394" s="35"/>
      <c r="D3394" s="35"/>
      <c r="E3394" s="550" t="str">
        <f>IFERROR(IF('4. Hide Calc RA'!F$135="","",IF(AND('4. Hide Calc RA'!F$135&gt;='7. Hide Graph Calc'!$J$24,'4. Hide Calc RA'!F$135&lt;='7. Hide Graph Calc'!$K$24),"Red",IF(AND('4. Hide Calc RA'!F$135&gt;'7. Hide Graph Calc'!$J$25,'4. Hide Calc RA'!F$135&lt;='7. Hide Graph Calc'!$K$25),"Yellow",IF(AND('4. Hide Calc RA'!F$135&gt;'7. Hide Graph Calc'!$J$26,'4. Hide Calc RA'!F$135&lt;='7. Hide Graph Calc'!$K$26),"Green")))), "")</f>
        <v/>
      </c>
      <c r="F3394" s="79"/>
      <c r="G3394" s="448"/>
      <c r="H3394" s="441"/>
      <c r="I3394" s="449"/>
      <c r="J3394" s="79"/>
      <c r="K3394" s="79"/>
      <c r="L3394" s="79"/>
      <c r="M3394" s="79"/>
    </row>
    <row r="3395" spans="1:13">
      <c r="A3395" s="79"/>
      <c r="B3395" s="27"/>
      <c r="C3395" s="27"/>
      <c r="D3395" s="27"/>
      <c r="E3395" s="32"/>
      <c r="F3395" s="79"/>
      <c r="G3395" s="448"/>
      <c r="H3395" s="441"/>
      <c r="I3395" s="449"/>
      <c r="J3395" s="79"/>
      <c r="K3395" s="79"/>
      <c r="L3395" s="79"/>
      <c r="M3395" s="79"/>
    </row>
    <row r="3396" spans="1:13">
      <c r="A3396" s="79"/>
      <c r="B3396" s="35" t="s">
        <v>236</v>
      </c>
      <c r="C3396" s="35"/>
      <c r="D3396" s="35"/>
      <c r="E3396" s="550" t="str">
        <f>IFERROR(IF('4. Hide Calc RA'!G$135="","",IF(AND('4. Hide Calc RA'!G$135&gt;='7. Hide Graph Calc'!$J$38,'4. Hide Calc RA'!G$135&lt;='7. Hide Graph Calc'!$K$38),"Red",IF(AND('4. Hide Calc RA'!G$135&gt;'7. Hide Graph Calc'!$J$39,'4. Hide Calc RA'!G$135&lt;='7. Hide Graph Calc'!$K$39),"Yellow",IF(AND('4. Hide Calc RA'!G$135&gt;'7. Hide Graph Calc'!$J$40,'4. Hide Calc RA'!G$135&lt;='7. Hide Graph Calc'!$K$40),"Green")))), "")</f>
        <v/>
      </c>
      <c r="F3396" s="79"/>
      <c r="G3396" s="448"/>
      <c r="H3396" s="441"/>
      <c r="I3396" s="449"/>
      <c r="J3396" s="79"/>
      <c r="K3396" s="79"/>
      <c r="L3396" s="79"/>
      <c r="M3396" s="79"/>
    </row>
    <row r="3397" spans="1:13">
      <c r="A3397" s="79"/>
      <c r="B3397" s="27"/>
      <c r="C3397" s="27"/>
      <c r="D3397" s="27"/>
      <c r="E3397" s="32"/>
      <c r="F3397" s="79"/>
      <c r="G3397" s="448"/>
      <c r="H3397" s="441"/>
      <c r="I3397" s="449"/>
      <c r="J3397" s="79"/>
      <c r="K3397" s="79"/>
      <c r="L3397" s="79"/>
      <c r="M3397" s="79"/>
    </row>
    <row r="3398" spans="1:13">
      <c r="A3398" s="79"/>
      <c r="B3398" s="37" t="s">
        <v>173</v>
      </c>
      <c r="C3398" s="37"/>
      <c r="D3398" s="37"/>
      <c r="E3398" s="554" t="str">
        <f>IFERROR(IF('4. Hide Calc RA'!J$135="","",IF(AND('4. Hide Calc RA'!J$135&gt;='7. Hide Graph Calc'!$J$24,'4. Hide Calc RA'!J$135&lt;='7. Hide Graph Calc'!$K$24),"Red",IF(AND('4. Hide Calc RA'!J$135&gt;'7. Hide Graph Calc'!$J$25,'4. Hide Calc RA'!J$135&lt;='7. Hide Graph Calc'!$K$25),"Yellow",IF(AND('4. Hide Calc RA'!J$135&gt;'7. Hide Graph Calc'!$J$26,'4. Hide Calc RA'!J$135&lt;='7. Hide Graph Calc'!$K$26),"Green")))), "")</f>
        <v/>
      </c>
      <c r="F3398" s="19" t="s">
        <v>408</v>
      </c>
      <c r="G3398" s="450"/>
      <c r="H3398" s="451"/>
      <c r="I3398" s="452"/>
      <c r="J3398" s="79"/>
      <c r="K3398" s="79"/>
      <c r="L3398" s="79"/>
      <c r="M3398" s="79"/>
    </row>
    <row r="3399" spans="1:13">
      <c r="A3399" s="79"/>
      <c r="B3399" s="79"/>
      <c r="C3399" s="79"/>
      <c r="D3399" s="79"/>
      <c r="E3399" s="79"/>
      <c r="F3399" s="79"/>
      <c r="G3399" s="79"/>
      <c r="H3399" s="79"/>
      <c r="I3399" s="79"/>
      <c r="J3399" s="79"/>
      <c r="K3399" s="79"/>
      <c r="L3399" s="79"/>
      <c r="M3399" s="79"/>
    </row>
    <row r="3400" spans="1:13">
      <c r="A3400" s="79"/>
      <c r="B3400" s="79"/>
      <c r="C3400" s="79"/>
      <c r="D3400" s="79"/>
      <c r="E3400" s="79"/>
      <c r="F3400" s="79"/>
      <c r="G3400" s="79"/>
      <c r="H3400" s="79"/>
      <c r="I3400" s="79"/>
      <c r="J3400" s="79"/>
      <c r="K3400" s="79"/>
      <c r="L3400" s="79"/>
      <c r="M3400" s="79"/>
    </row>
    <row r="3401" spans="1:13" ht="18">
      <c r="A3401" s="79"/>
      <c r="B3401" s="31" t="s">
        <v>410</v>
      </c>
      <c r="C3401" s="79"/>
      <c r="D3401" s="79"/>
      <c r="E3401" s="79"/>
      <c r="F3401" s="79"/>
      <c r="G3401" s="79"/>
      <c r="H3401" s="79"/>
      <c r="I3401" s="79"/>
      <c r="J3401" s="79"/>
      <c r="K3401" s="79"/>
      <c r="L3401" s="79"/>
      <c r="M3401" s="79"/>
    </row>
    <row r="3402" spans="1:13">
      <c r="A3402" s="79"/>
      <c r="B3402" s="79"/>
      <c r="C3402" s="79"/>
      <c r="D3402" s="79"/>
      <c r="E3402" s="79"/>
      <c r="F3402" s="79"/>
      <c r="G3402" s="79"/>
      <c r="H3402" s="79"/>
      <c r="I3402" s="79"/>
      <c r="J3402" s="79"/>
      <c r="K3402" s="79"/>
      <c r="L3402" s="79"/>
      <c r="M3402" s="79"/>
    </row>
    <row r="3403" spans="1:13">
      <c r="A3403" s="79"/>
      <c r="B3403" s="381" t="s">
        <v>435</v>
      </c>
      <c r="C3403" s="381"/>
      <c r="D3403" s="381"/>
      <c r="E3403" s="381"/>
      <c r="F3403" s="381"/>
      <c r="G3403" s="381"/>
      <c r="H3403" s="381"/>
      <c r="I3403" s="381"/>
      <c r="J3403" s="381"/>
      <c r="K3403" s="79"/>
      <c r="L3403" s="79"/>
      <c r="M3403" s="79"/>
    </row>
    <row r="3404" spans="1:13">
      <c r="A3404" s="79"/>
      <c r="B3404" s="79"/>
      <c r="C3404" s="79"/>
      <c r="D3404" s="79"/>
      <c r="E3404" s="79"/>
      <c r="F3404" s="79"/>
      <c r="G3404" s="79"/>
      <c r="H3404" s="79"/>
      <c r="I3404" s="79"/>
      <c r="J3404" s="79"/>
      <c r="K3404" s="79"/>
      <c r="L3404" s="79"/>
      <c r="M3404" s="79"/>
    </row>
    <row r="3405" spans="1:13">
      <c r="A3405" s="79"/>
      <c r="B3405" s="79"/>
      <c r="C3405" s="79"/>
      <c r="D3405" s="79"/>
      <c r="E3405" s="79"/>
      <c r="F3405" s="79"/>
      <c r="G3405" s="79"/>
      <c r="H3405" s="79"/>
      <c r="I3405" s="79"/>
      <c r="J3405" s="79"/>
      <c r="K3405" s="79"/>
      <c r="L3405" s="79"/>
      <c r="M3405" s="79"/>
    </row>
    <row r="3406" spans="1:13">
      <c r="A3406" s="79"/>
      <c r="B3406" s="79"/>
      <c r="C3406" s="79"/>
      <c r="D3406" s="79"/>
      <c r="E3406" s="79"/>
      <c r="F3406" s="79"/>
      <c r="G3406" s="79"/>
      <c r="H3406" s="79"/>
      <c r="I3406" s="79"/>
      <c r="J3406" s="79"/>
      <c r="K3406" s="79"/>
      <c r="L3406" s="79"/>
      <c r="M3406" s="79"/>
    </row>
    <row r="3407" spans="1:13">
      <c r="A3407" s="79"/>
      <c r="B3407" s="79"/>
      <c r="C3407" s="79"/>
      <c r="D3407" s="79"/>
      <c r="E3407" s="79"/>
      <c r="F3407" s="79"/>
      <c r="G3407" s="79"/>
      <c r="H3407" s="79"/>
      <c r="I3407" s="79"/>
      <c r="J3407" s="79"/>
      <c r="K3407" s="79"/>
      <c r="L3407" s="79"/>
      <c r="M3407" s="79"/>
    </row>
    <row r="3408" spans="1:13">
      <c r="A3408" s="79"/>
      <c r="B3408" s="79"/>
      <c r="C3408" s="79"/>
      <c r="D3408" s="79"/>
      <c r="E3408" s="79"/>
      <c r="F3408" s="79"/>
      <c r="G3408" s="79"/>
      <c r="H3408" s="79"/>
      <c r="I3408" s="79"/>
      <c r="J3408" s="79"/>
      <c r="K3408" s="79"/>
      <c r="L3408" s="79"/>
      <c r="M3408" s="79"/>
    </row>
    <row r="3409" spans="1:13">
      <c r="A3409" s="79"/>
      <c r="B3409" s="79"/>
      <c r="C3409" s="79"/>
      <c r="D3409" s="79"/>
      <c r="E3409" s="79"/>
      <c r="F3409" s="79"/>
      <c r="G3409" s="79"/>
      <c r="H3409" s="79"/>
      <c r="I3409" s="79"/>
      <c r="J3409" s="79"/>
      <c r="K3409" s="79"/>
      <c r="L3409" s="79"/>
      <c r="M3409" s="79"/>
    </row>
    <row r="3410" spans="1:13">
      <c r="A3410" s="79"/>
      <c r="B3410" s="79"/>
      <c r="C3410" s="79"/>
      <c r="D3410" s="79"/>
      <c r="E3410" s="79"/>
      <c r="F3410" s="79"/>
      <c r="G3410" s="79"/>
      <c r="H3410" s="79"/>
      <c r="I3410" s="79"/>
      <c r="J3410" s="79"/>
      <c r="K3410" s="79"/>
      <c r="L3410" s="79"/>
      <c r="M3410" s="79"/>
    </row>
    <row r="3411" spans="1:13">
      <c r="A3411" s="79"/>
      <c r="B3411" s="79"/>
      <c r="C3411" s="79"/>
      <c r="D3411" s="79"/>
      <c r="E3411" s="79"/>
      <c r="F3411" s="79"/>
      <c r="G3411" s="79"/>
      <c r="H3411" s="79"/>
      <c r="I3411" s="79"/>
      <c r="J3411" s="79"/>
      <c r="K3411" s="79"/>
      <c r="L3411" s="79"/>
      <c r="M3411" s="79"/>
    </row>
    <row r="3412" spans="1:13">
      <c r="A3412" s="79"/>
      <c r="B3412" s="79"/>
      <c r="C3412" s="79"/>
      <c r="D3412" s="79"/>
      <c r="E3412" s="79"/>
      <c r="F3412" s="79"/>
      <c r="G3412" s="79"/>
      <c r="H3412" s="79"/>
      <c r="I3412" s="79"/>
      <c r="J3412" s="79"/>
      <c r="K3412" s="79"/>
      <c r="L3412" s="79"/>
      <c r="M3412" s="79"/>
    </row>
    <row r="3413" spans="1:13">
      <c r="A3413" s="79"/>
      <c r="B3413" s="79"/>
      <c r="C3413" s="79"/>
      <c r="D3413" s="79"/>
      <c r="E3413" s="79"/>
      <c r="F3413" s="79"/>
      <c r="G3413" s="79"/>
      <c r="H3413" s="79"/>
      <c r="I3413" s="79"/>
      <c r="J3413" s="79"/>
      <c r="K3413" s="79"/>
      <c r="L3413" s="79"/>
      <c r="M3413" s="79"/>
    </row>
    <row r="3414" spans="1:13">
      <c r="A3414" s="79"/>
      <c r="B3414" s="79"/>
      <c r="C3414" s="79"/>
      <c r="D3414" s="79"/>
      <c r="E3414" s="79"/>
      <c r="F3414" s="79"/>
      <c r="G3414" s="79"/>
      <c r="H3414" s="79"/>
      <c r="I3414" s="79"/>
      <c r="J3414" s="79"/>
      <c r="K3414" s="79"/>
      <c r="L3414" s="79"/>
      <c r="M3414" s="79"/>
    </row>
    <row r="3415" spans="1:13">
      <c r="A3415" s="79"/>
      <c r="B3415" s="79"/>
      <c r="C3415" s="79"/>
      <c r="D3415" s="79"/>
      <c r="E3415" s="79"/>
      <c r="F3415" s="79"/>
      <c r="G3415" s="79"/>
      <c r="H3415" s="79"/>
      <c r="I3415" s="79"/>
      <c r="J3415" s="79"/>
      <c r="K3415" s="79"/>
      <c r="L3415" s="79"/>
      <c r="M3415" s="79"/>
    </row>
    <row r="3416" spans="1:13">
      <c r="A3416" s="79"/>
      <c r="B3416" s="79"/>
      <c r="C3416" s="79"/>
      <c r="D3416" s="79"/>
      <c r="E3416" s="79"/>
      <c r="F3416" s="79"/>
      <c r="G3416" s="79"/>
      <c r="H3416" s="79"/>
      <c r="I3416" s="79"/>
      <c r="J3416" s="79"/>
      <c r="K3416" s="79"/>
      <c r="L3416" s="79"/>
      <c r="M3416" s="79"/>
    </row>
    <row r="3417" spans="1:13">
      <c r="A3417" s="79"/>
      <c r="B3417" s="79"/>
      <c r="C3417" s="79"/>
      <c r="D3417" s="79"/>
      <c r="E3417" s="79"/>
      <c r="F3417" s="79"/>
      <c r="G3417" s="79"/>
      <c r="H3417" s="79"/>
      <c r="I3417" s="79"/>
      <c r="J3417" s="79"/>
      <c r="K3417" s="79"/>
      <c r="L3417" s="79"/>
      <c r="M3417" s="79"/>
    </row>
    <row r="3418" spans="1:13">
      <c r="A3418" s="79"/>
      <c r="B3418" s="79"/>
      <c r="C3418" s="79"/>
      <c r="D3418" s="79"/>
      <c r="E3418" s="79"/>
      <c r="F3418" s="79"/>
      <c r="G3418" s="79"/>
      <c r="H3418" s="79"/>
      <c r="I3418" s="79"/>
      <c r="J3418" s="79"/>
      <c r="K3418" s="79"/>
      <c r="L3418" s="79"/>
      <c r="M3418" s="79"/>
    </row>
    <row r="3419" spans="1:13">
      <c r="A3419" s="79"/>
      <c r="B3419" s="79"/>
      <c r="C3419" s="79"/>
      <c r="D3419" s="79"/>
      <c r="E3419" s="79"/>
      <c r="F3419" s="79"/>
      <c r="G3419" s="79"/>
      <c r="H3419" s="79"/>
      <c r="I3419" s="79"/>
      <c r="J3419" s="79"/>
      <c r="K3419" s="79"/>
      <c r="L3419" s="79"/>
      <c r="M3419" s="79"/>
    </row>
    <row r="3420" spans="1:13">
      <c r="A3420" s="79"/>
      <c r="B3420" s="79"/>
      <c r="C3420" s="79"/>
      <c r="D3420" s="79"/>
      <c r="E3420" s="79"/>
      <c r="F3420" s="79"/>
      <c r="G3420" s="79"/>
      <c r="H3420" s="79"/>
      <c r="I3420" s="79"/>
      <c r="J3420" s="79"/>
      <c r="K3420" s="79"/>
      <c r="L3420" s="79"/>
      <c r="M3420" s="79"/>
    </row>
    <row r="3421" spans="1:13">
      <c r="A3421" s="79"/>
      <c r="B3421" s="79"/>
      <c r="C3421" s="79"/>
      <c r="D3421" s="79"/>
      <c r="E3421" s="79"/>
      <c r="F3421" s="79"/>
      <c r="G3421" s="79"/>
      <c r="H3421" s="79"/>
      <c r="I3421" s="79"/>
      <c r="J3421" s="79"/>
      <c r="K3421" s="79"/>
      <c r="L3421" s="79"/>
      <c r="M3421" s="79"/>
    </row>
    <row r="3422" spans="1:13">
      <c r="A3422" s="79"/>
      <c r="B3422" s="79"/>
      <c r="C3422" s="79"/>
      <c r="D3422" s="79"/>
      <c r="E3422" s="79"/>
      <c r="F3422" s="79"/>
      <c r="G3422" s="79"/>
      <c r="H3422" s="79"/>
      <c r="I3422" s="79"/>
      <c r="J3422" s="79"/>
      <c r="K3422" s="79"/>
      <c r="L3422" s="79"/>
      <c r="M3422" s="79"/>
    </row>
    <row r="3423" spans="1:13">
      <c r="A3423" s="79"/>
      <c r="B3423" s="79"/>
      <c r="C3423" s="79"/>
      <c r="D3423" s="79"/>
      <c r="E3423" s="79"/>
      <c r="F3423" s="79"/>
      <c r="G3423" s="79"/>
      <c r="H3423" s="79"/>
      <c r="I3423" s="79"/>
      <c r="J3423" s="79"/>
      <c r="K3423" s="79"/>
      <c r="L3423" s="79"/>
      <c r="M3423" s="79"/>
    </row>
    <row r="3424" spans="1:13">
      <c r="A3424" s="79"/>
      <c r="B3424" s="79"/>
      <c r="C3424" s="79"/>
      <c r="D3424" s="79"/>
      <c r="E3424" s="79"/>
      <c r="F3424" s="79"/>
      <c r="G3424" s="79"/>
      <c r="H3424" s="79"/>
      <c r="I3424" s="79"/>
      <c r="J3424" s="79"/>
      <c r="K3424" s="79"/>
      <c r="L3424" s="79"/>
      <c r="M3424" s="79"/>
    </row>
    <row r="3425" spans="1:13">
      <c r="A3425" s="79"/>
      <c r="B3425" s="79"/>
      <c r="C3425" s="79"/>
      <c r="D3425" s="79"/>
      <c r="E3425" s="79"/>
      <c r="F3425" s="79"/>
      <c r="G3425" s="79"/>
      <c r="H3425" s="79"/>
      <c r="I3425" s="79"/>
      <c r="J3425" s="79"/>
      <c r="K3425" s="79"/>
      <c r="L3425" s="79"/>
      <c r="M3425" s="79"/>
    </row>
    <row r="3426" spans="1:13">
      <c r="A3426" s="79"/>
      <c r="B3426" s="79"/>
      <c r="C3426" s="79"/>
      <c r="D3426" s="79"/>
      <c r="E3426" s="79"/>
      <c r="F3426" s="79"/>
      <c r="G3426" s="79"/>
      <c r="H3426" s="79"/>
      <c r="I3426" s="79"/>
      <c r="J3426" s="79"/>
      <c r="K3426" s="79"/>
      <c r="L3426" s="79"/>
      <c r="M3426" s="79"/>
    </row>
    <row r="3427" spans="1:13">
      <c r="A3427" s="79"/>
      <c r="B3427" s="79"/>
      <c r="C3427" s="79"/>
      <c r="D3427" s="79"/>
      <c r="E3427" s="79"/>
      <c r="F3427" s="79"/>
      <c r="G3427" s="79"/>
      <c r="H3427" s="79"/>
      <c r="I3427" s="79"/>
      <c r="J3427" s="79"/>
      <c r="K3427" s="79"/>
      <c r="L3427" s="79"/>
      <c r="M3427" s="79"/>
    </row>
    <row r="3428" spans="1:13">
      <c r="A3428" s="79"/>
      <c r="B3428" s="79"/>
      <c r="C3428" s="79"/>
      <c r="D3428" s="79"/>
      <c r="E3428" s="79"/>
      <c r="F3428" s="79"/>
      <c r="G3428" s="79"/>
      <c r="H3428" s="79"/>
      <c r="I3428" s="79"/>
      <c r="J3428" s="79"/>
      <c r="K3428" s="79"/>
      <c r="L3428" s="79"/>
      <c r="M3428" s="79"/>
    </row>
    <row r="3429" spans="1:13">
      <c r="A3429" s="79"/>
      <c r="B3429" s="79"/>
      <c r="C3429" s="79"/>
      <c r="D3429" s="79"/>
      <c r="E3429" s="79"/>
      <c r="F3429" s="79"/>
      <c r="G3429" s="79"/>
      <c r="H3429" s="79"/>
      <c r="I3429" s="79"/>
      <c r="J3429" s="79"/>
      <c r="K3429" s="79"/>
      <c r="L3429" s="79"/>
      <c r="M3429" s="79"/>
    </row>
    <row r="3430" spans="1:13">
      <c r="A3430" s="79"/>
      <c r="B3430" s="79"/>
      <c r="C3430" s="79"/>
      <c r="D3430" s="79"/>
      <c r="E3430" s="79"/>
      <c r="F3430" s="79"/>
      <c r="G3430" s="79"/>
      <c r="H3430" s="79"/>
      <c r="I3430" s="79"/>
      <c r="J3430" s="79"/>
      <c r="K3430" s="79"/>
      <c r="L3430" s="79"/>
      <c r="M3430" s="79"/>
    </row>
    <row r="3431" spans="1:13">
      <c r="A3431" s="79"/>
      <c r="B3431" s="79"/>
      <c r="C3431" s="79"/>
      <c r="D3431" s="79"/>
      <c r="E3431" s="79"/>
      <c r="F3431" s="79"/>
      <c r="G3431" s="79"/>
      <c r="H3431" s="79"/>
      <c r="I3431" s="79"/>
      <c r="J3431" s="79"/>
      <c r="K3431" s="79"/>
      <c r="L3431" s="79"/>
      <c r="M3431" s="79"/>
    </row>
    <row r="3432" spans="1:13">
      <c r="A3432" s="79"/>
      <c r="B3432" s="79"/>
      <c r="C3432" s="79"/>
      <c r="D3432" s="79"/>
      <c r="E3432" s="79"/>
      <c r="F3432" s="79"/>
      <c r="G3432" s="79"/>
      <c r="H3432" s="79"/>
      <c r="I3432" s="79"/>
      <c r="J3432" s="79"/>
      <c r="K3432" s="79"/>
      <c r="L3432" s="79"/>
      <c r="M3432" s="79"/>
    </row>
    <row r="3433" spans="1:13">
      <c r="A3433" s="79"/>
      <c r="B3433" s="79"/>
      <c r="C3433" s="79"/>
      <c r="D3433" s="79"/>
      <c r="E3433" s="79"/>
      <c r="F3433" s="79"/>
      <c r="G3433" s="79"/>
      <c r="H3433" s="79"/>
      <c r="I3433" s="79"/>
      <c r="J3433" s="79"/>
      <c r="K3433" s="79"/>
      <c r="L3433" s="79"/>
      <c r="M3433" s="79"/>
    </row>
    <row r="3434" spans="1:13">
      <c r="A3434" s="79"/>
      <c r="B3434" s="79"/>
      <c r="C3434" s="79"/>
      <c r="D3434" s="79"/>
      <c r="E3434" s="79"/>
      <c r="F3434" s="79"/>
      <c r="G3434" s="79"/>
      <c r="H3434" s="79"/>
      <c r="I3434" s="79"/>
      <c r="J3434" s="79"/>
      <c r="K3434" s="79"/>
      <c r="L3434" s="79"/>
      <c r="M3434" s="79"/>
    </row>
    <row r="3435" spans="1:13">
      <c r="A3435" s="79"/>
      <c r="B3435" s="79"/>
      <c r="C3435" s="79"/>
      <c r="D3435" s="79"/>
      <c r="E3435" s="79"/>
      <c r="F3435" s="79"/>
      <c r="G3435" s="79"/>
      <c r="H3435" s="79"/>
      <c r="I3435" s="79"/>
      <c r="J3435" s="79"/>
      <c r="K3435" s="79"/>
      <c r="L3435" s="79"/>
      <c r="M3435" s="79"/>
    </row>
    <row r="3436" spans="1:13">
      <c r="A3436" s="79"/>
      <c r="B3436" s="79"/>
      <c r="C3436" s="79"/>
      <c r="D3436" s="79"/>
      <c r="E3436" s="79"/>
      <c r="F3436" s="79"/>
      <c r="G3436" s="79"/>
      <c r="H3436" s="79"/>
      <c r="I3436" s="79"/>
      <c r="J3436" s="79"/>
      <c r="K3436" s="79"/>
      <c r="L3436" s="79"/>
      <c r="M3436" s="79"/>
    </row>
    <row r="3437" spans="1:13">
      <c r="A3437" s="79"/>
      <c r="B3437" s="79"/>
      <c r="C3437" s="79"/>
      <c r="D3437" s="79"/>
      <c r="E3437" s="79"/>
      <c r="F3437" s="79"/>
      <c r="G3437" s="79"/>
      <c r="H3437" s="79"/>
      <c r="I3437" s="79"/>
      <c r="J3437" s="79"/>
      <c r="K3437" s="79"/>
      <c r="L3437" s="79"/>
      <c r="M3437" s="79"/>
    </row>
    <row r="3438" spans="1:13">
      <c r="A3438" s="79"/>
      <c r="B3438" s="79"/>
      <c r="C3438" s="79"/>
      <c r="D3438" s="79"/>
      <c r="E3438" s="79"/>
      <c r="F3438" s="79"/>
      <c r="G3438" s="79"/>
      <c r="H3438" s="79"/>
      <c r="I3438" s="79"/>
      <c r="J3438" s="79"/>
      <c r="K3438" s="79"/>
      <c r="L3438" s="79"/>
      <c r="M3438" s="79"/>
    </row>
    <row r="3439" spans="1:13">
      <c r="A3439" s="79"/>
      <c r="B3439" s="79"/>
      <c r="C3439" s="79"/>
      <c r="D3439" s="79"/>
      <c r="E3439" s="79"/>
      <c r="F3439" s="79"/>
      <c r="G3439" s="79"/>
      <c r="H3439" s="79"/>
      <c r="I3439" s="79"/>
      <c r="J3439" s="79"/>
      <c r="K3439" s="79"/>
      <c r="L3439" s="79"/>
      <c r="M3439" s="79"/>
    </row>
    <row r="3440" spans="1:13">
      <c r="A3440" s="79"/>
      <c r="B3440" s="79"/>
      <c r="C3440" s="79"/>
      <c r="D3440" s="79"/>
      <c r="E3440" s="79"/>
      <c r="F3440" s="79"/>
      <c r="G3440" s="79"/>
      <c r="H3440" s="79"/>
      <c r="I3440" s="79"/>
      <c r="J3440" s="79"/>
      <c r="K3440" s="79"/>
      <c r="L3440" s="79"/>
      <c r="M3440" s="79"/>
    </row>
    <row r="3441" spans="1:13">
      <c r="A3441" s="79"/>
      <c r="B3441" s="79"/>
      <c r="C3441" s="79"/>
      <c r="D3441" s="79"/>
      <c r="E3441" s="79"/>
      <c r="F3441" s="79"/>
      <c r="G3441" s="79"/>
      <c r="H3441" s="79"/>
      <c r="I3441" s="79"/>
      <c r="J3441" s="79"/>
      <c r="K3441" s="79"/>
      <c r="L3441" s="79"/>
      <c r="M3441" s="79"/>
    </row>
    <row r="3442" spans="1:13">
      <c r="A3442" s="79"/>
      <c r="B3442" s="79"/>
      <c r="C3442" s="79"/>
      <c r="D3442" s="79"/>
      <c r="E3442" s="79"/>
      <c r="F3442" s="79"/>
      <c r="G3442" s="79"/>
      <c r="H3442" s="79"/>
      <c r="I3442" s="79"/>
      <c r="J3442" s="79"/>
      <c r="K3442" s="79"/>
      <c r="L3442" s="79"/>
      <c r="M3442" s="79"/>
    </row>
    <row r="3443" spans="1:13">
      <c r="A3443" s="79"/>
      <c r="B3443" s="79"/>
      <c r="C3443" s="79"/>
      <c r="D3443" s="79"/>
      <c r="E3443" s="79"/>
      <c r="F3443" s="79"/>
      <c r="G3443" s="79"/>
      <c r="H3443" s="79"/>
      <c r="I3443" s="79"/>
      <c r="J3443" s="79"/>
      <c r="K3443" s="79"/>
      <c r="L3443" s="79"/>
      <c r="M3443" s="79"/>
    </row>
    <row r="3444" spans="1:13">
      <c r="A3444" s="79"/>
      <c r="B3444" s="79"/>
      <c r="C3444" s="79"/>
      <c r="D3444" s="79"/>
      <c r="E3444" s="79"/>
      <c r="F3444" s="79"/>
      <c r="G3444" s="79"/>
      <c r="H3444" s="79"/>
      <c r="I3444" s="79"/>
      <c r="J3444" s="79"/>
      <c r="K3444" s="79"/>
      <c r="L3444" s="79"/>
      <c r="M3444" s="79"/>
    </row>
    <row r="3445" spans="1:13">
      <c r="A3445" s="79"/>
      <c r="B3445" s="79"/>
      <c r="C3445" s="79"/>
      <c r="D3445" s="79"/>
      <c r="E3445" s="79"/>
      <c r="F3445" s="79"/>
      <c r="G3445" s="79"/>
      <c r="H3445" s="79"/>
      <c r="I3445" s="79"/>
      <c r="J3445" s="79"/>
      <c r="K3445" s="79"/>
      <c r="L3445" s="79"/>
      <c r="M3445" s="79"/>
    </row>
    <row r="3446" spans="1:13">
      <c r="A3446" s="79"/>
      <c r="B3446" s="79"/>
      <c r="C3446" s="79"/>
      <c r="D3446" s="79"/>
      <c r="E3446" s="79"/>
      <c r="F3446" s="79"/>
      <c r="G3446" s="79"/>
      <c r="H3446" s="79"/>
      <c r="I3446" s="79"/>
      <c r="J3446" s="79"/>
      <c r="K3446" s="79"/>
      <c r="L3446" s="79"/>
      <c r="M3446" s="79"/>
    </row>
    <row r="3447" spans="1:13">
      <c r="A3447" s="79"/>
      <c r="B3447" s="79"/>
      <c r="C3447" s="79"/>
      <c r="D3447" s="79"/>
      <c r="E3447" s="79"/>
      <c r="F3447" s="79"/>
      <c r="G3447" s="79"/>
      <c r="H3447" s="79"/>
      <c r="I3447" s="79"/>
      <c r="J3447" s="79"/>
      <c r="K3447" s="79"/>
      <c r="L3447" s="79"/>
      <c r="M3447" s="79"/>
    </row>
    <row r="3448" spans="1:13">
      <c r="A3448" s="79"/>
      <c r="B3448" s="79"/>
      <c r="C3448" s="79"/>
      <c r="D3448" s="79"/>
      <c r="E3448" s="79"/>
      <c r="F3448" s="79"/>
      <c r="G3448" s="79"/>
      <c r="H3448" s="79"/>
      <c r="I3448" s="79"/>
      <c r="J3448" s="79"/>
      <c r="K3448" s="79"/>
      <c r="L3448" s="79"/>
      <c r="M3448" s="79"/>
    </row>
    <row r="3449" spans="1:13">
      <c r="A3449" s="79"/>
      <c r="B3449" s="79"/>
      <c r="C3449" s="79"/>
      <c r="D3449" s="79"/>
      <c r="E3449" s="79"/>
      <c r="F3449" s="79"/>
      <c r="G3449" s="79"/>
      <c r="H3449" s="79"/>
      <c r="I3449" s="79"/>
      <c r="J3449" s="79"/>
      <c r="K3449" s="79"/>
      <c r="L3449" s="79"/>
      <c r="M3449" s="79"/>
    </row>
    <row r="3450" spans="1:13">
      <c r="A3450" s="79"/>
      <c r="B3450" s="79"/>
      <c r="C3450" s="79"/>
      <c r="D3450" s="79"/>
      <c r="E3450" s="79"/>
      <c r="F3450" s="79"/>
      <c r="G3450" s="79"/>
      <c r="H3450" s="79"/>
      <c r="I3450" s="79"/>
      <c r="J3450" s="79"/>
      <c r="K3450" s="79"/>
      <c r="L3450" s="79"/>
      <c r="M3450" s="79"/>
    </row>
    <row r="3451" spans="1:13">
      <c r="A3451" s="79"/>
      <c r="B3451" s="79"/>
      <c r="C3451" s="79"/>
      <c r="D3451" s="79"/>
      <c r="E3451" s="79"/>
      <c r="F3451" s="79"/>
      <c r="G3451" s="79"/>
      <c r="H3451" s="79"/>
      <c r="I3451" s="79"/>
      <c r="J3451" s="79"/>
      <c r="K3451" s="79"/>
      <c r="L3451" s="79"/>
      <c r="M3451" s="79"/>
    </row>
    <row r="3452" spans="1:13">
      <c r="A3452" s="79"/>
      <c r="B3452" s="79"/>
      <c r="C3452" s="79"/>
      <c r="D3452" s="79"/>
      <c r="E3452" s="79"/>
      <c r="F3452" s="79"/>
      <c r="G3452" s="79"/>
      <c r="H3452" s="79"/>
      <c r="I3452" s="79"/>
      <c r="J3452" s="79"/>
      <c r="K3452" s="79"/>
      <c r="L3452" s="79"/>
      <c r="M3452" s="79"/>
    </row>
    <row r="3453" spans="1:13">
      <c r="A3453" s="79"/>
      <c r="B3453" s="79"/>
      <c r="C3453" s="79"/>
      <c r="D3453" s="79"/>
      <c r="E3453" s="79"/>
      <c r="F3453" s="79"/>
      <c r="G3453" s="79"/>
      <c r="H3453" s="79"/>
      <c r="I3453" s="79"/>
      <c r="J3453" s="79"/>
      <c r="K3453" s="79"/>
      <c r="L3453" s="79"/>
      <c r="M3453" s="79"/>
    </row>
    <row r="3454" spans="1:13">
      <c r="A3454" s="79"/>
      <c r="B3454" s="79"/>
      <c r="C3454" s="79"/>
      <c r="D3454" s="79"/>
      <c r="E3454" s="79"/>
      <c r="F3454" s="79"/>
      <c r="G3454" s="79"/>
      <c r="H3454" s="79"/>
      <c r="I3454" s="79"/>
      <c r="J3454" s="79"/>
      <c r="K3454" s="79"/>
      <c r="L3454" s="79"/>
      <c r="M3454" s="79"/>
    </row>
    <row r="3455" spans="1:13">
      <c r="A3455" s="79"/>
      <c r="B3455" s="632" t="s">
        <v>246</v>
      </c>
      <c r="C3455" s="633"/>
      <c r="D3455" s="633"/>
      <c r="E3455" s="633"/>
      <c r="F3455" s="633"/>
      <c r="G3455" s="633"/>
      <c r="H3455" s="633"/>
      <c r="I3455" s="633"/>
      <c r="J3455" s="554" t="str">
        <f>'6. Module 1 Readiness'!AJ$23</f>
        <v/>
      </c>
      <c r="K3455" s="79"/>
      <c r="L3455" s="79"/>
      <c r="M3455" s="79"/>
    </row>
    <row r="3456" spans="1:13">
      <c r="A3456" s="79"/>
      <c r="B3456" s="42" t="s">
        <v>43</v>
      </c>
      <c r="C3456" s="39"/>
      <c r="D3456" s="39"/>
      <c r="E3456" s="39"/>
      <c r="F3456" s="39"/>
      <c r="G3456" s="39"/>
      <c r="H3456" s="39"/>
      <c r="I3456" s="39"/>
      <c r="J3456" s="40"/>
      <c r="K3456" s="79"/>
      <c r="L3456" s="79"/>
      <c r="M3456" s="79"/>
    </row>
    <row r="3457" spans="1:13">
      <c r="A3457" s="79"/>
      <c r="B3457" s="435" t="str">
        <f>Sheet2!B651</f>
        <v/>
      </c>
      <c r="C3457" s="394"/>
      <c r="D3457" s="394"/>
      <c r="E3457" s="394"/>
      <c r="F3457" s="394"/>
      <c r="G3457" s="394"/>
      <c r="H3457" s="394"/>
      <c r="I3457" s="394"/>
      <c r="J3457" s="436"/>
      <c r="K3457" s="79"/>
      <c r="L3457" s="79"/>
      <c r="M3457" s="79"/>
    </row>
    <row r="3458" spans="1:13">
      <c r="A3458" s="79"/>
      <c r="B3458" s="42" t="s">
        <v>44</v>
      </c>
      <c r="C3458" s="39"/>
      <c r="D3458" s="39"/>
      <c r="E3458" s="39"/>
      <c r="F3458" s="39"/>
      <c r="G3458" s="39"/>
      <c r="H3458" s="39"/>
      <c r="I3458" s="39"/>
      <c r="J3458" s="40"/>
      <c r="K3458" s="79"/>
      <c r="L3458" s="79"/>
      <c r="M3458" s="79"/>
    </row>
    <row r="3459" spans="1:13">
      <c r="A3459" s="79"/>
      <c r="B3459" s="437" t="str">
        <f>Sheet2!D651</f>
        <v/>
      </c>
      <c r="C3459" s="438"/>
      <c r="D3459" s="438"/>
      <c r="E3459" s="438"/>
      <c r="F3459" s="438"/>
      <c r="G3459" s="438"/>
      <c r="H3459" s="438"/>
      <c r="I3459" s="438"/>
      <c r="J3459" s="439"/>
      <c r="K3459" s="79"/>
      <c r="L3459" s="79"/>
      <c r="M3459" s="79"/>
    </row>
    <row r="3460" spans="1:13">
      <c r="A3460" s="79"/>
      <c r="B3460" s="27"/>
      <c r="C3460" s="27"/>
      <c r="D3460" s="27"/>
      <c r="E3460" s="27"/>
      <c r="F3460" s="27"/>
      <c r="G3460" s="27"/>
      <c r="H3460" s="27"/>
      <c r="I3460" s="27"/>
      <c r="J3460" s="27"/>
      <c r="K3460" s="79"/>
      <c r="L3460" s="79"/>
      <c r="M3460" s="79"/>
    </row>
    <row r="3461" spans="1:13">
      <c r="A3461" s="79"/>
      <c r="B3461" s="632" t="s">
        <v>233</v>
      </c>
      <c r="C3461" s="633"/>
      <c r="D3461" s="633"/>
      <c r="E3461" s="633"/>
      <c r="F3461" s="633"/>
      <c r="G3461" s="633"/>
      <c r="H3461" s="633"/>
      <c r="I3461" s="633"/>
      <c r="J3461" s="550" t="str">
        <f>E3388</f>
        <v/>
      </c>
      <c r="K3461" s="79"/>
      <c r="L3461" s="79"/>
      <c r="M3461" s="79"/>
    </row>
    <row r="3462" spans="1:13">
      <c r="A3462" s="79"/>
      <c r="B3462" s="54"/>
      <c r="C3462" s="35"/>
      <c r="D3462" s="35"/>
      <c r="E3462" s="55"/>
      <c r="F3462" s="39"/>
      <c r="G3462" s="39"/>
      <c r="H3462" s="39"/>
      <c r="I3462" s="39"/>
      <c r="J3462" s="40"/>
      <c r="K3462" s="79"/>
      <c r="L3462" s="79"/>
      <c r="M3462" s="79"/>
    </row>
    <row r="3463" spans="1:13" ht="15">
      <c r="A3463" s="79"/>
      <c r="B3463" s="550" t="str">
        <f>'6. Module 1 Readiness'!AJ$26</f>
        <v/>
      </c>
      <c r="C3463" s="41" t="s">
        <v>412</v>
      </c>
      <c r="D3463" s="39"/>
      <c r="E3463" s="39"/>
      <c r="F3463" s="39"/>
      <c r="G3463" s="39"/>
      <c r="H3463" s="39"/>
      <c r="I3463" s="39"/>
      <c r="J3463" s="40"/>
      <c r="K3463" s="79"/>
      <c r="L3463" s="79"/>
      <c r="M3463" s="79"/>
    </row>
    <row r="3464" spans="1:13">
      <c r="A3464" s="79"/>
      <c r="B3464" s="42" t="s">
        <v>43</v>
      </c>
      <c r="C3464" s="39"/>
      <c r="D3464" s="39"/>
      <c r="E3464" s="39"/>
      <c r="F3464" s="39"/>
      <c r="G3464" s="39"/>
      <c r="H3464" s="39"/>
      <c r="I3464" s="39"/>
      <c r="J3464" s="40"/>
      <c r="K3464" s="79"/>
      <c r="L3464" s="79"/>
      <c r="M3464" s="79"/>
    </row>
    <row r="3465" spans="1:13">
      <c r="A3465" s="79"/>
      <c r="B3465" s="435" t="str">
        <f>Sheet2!B658</f>
        <v/>
      </c>
      <c r="C3465" s="394"/>
      <c r="D3465" s="394"/>
      <c r="E3465" s="394"/>
      <c r="F3465" s="394"/>
      <c r="G3465" s="394"/>
      <c r="H3465" s="394"/>
      <c r="I3465" s="394"/>
      <c r="J3465" s="436"/>
      <c r="K3465" s="79"/>
      <c r="L3465" s="79"/>
      <c r="M3465" s="79"/>
    </row>
    <row r="3466" spans="1:13">
      <c r="A3466" s="79"/>
      <c r="B3466" s="42" t="s">
        <v>44</v>
      </c>
      <c r="C3466" s="39"/>
      <c r="D3466" s="39"/>
      <c r="E3466" s="39"/>
      <c r="F3466" s="39"/>
      <c r="G3466" s="39"/>
      <c r="H3466" s="39"/>
      <c r="I3466" s="39"/>
      <c r="J3466" s="40"/>
      <c r="K3466" s="79"/>
      <c r="L3466" s="79"/>
      <c r="M3466" s="79"/>
    </row>
    <row r="3467" spans="1:13">
      <c r="A3467" s="79"/>
      <c r="B3467" s="435" t="str">
        <f>Sheet2!D658</f>
        <v/>
      </c>
      <c r="C3467" s="394"/>
      <c r="D3467" s="394"/>
      <c r="E3467" s="394"/>
      <c r="F3467" s="394"/>
      <c r="G3467" s="394"/>
      <c r="H3467" s="394"/>
      <c r="I3467" s="394"/>
      <c r="J3467" s="436"/>
      <c r="K3467" s="79"/>
      <c r="L3467" s="79"/>
      <c r="M3467" s="79"/>
    </row>
    <row r="3468" spans="1:13">
      <c r="A3468" s="79"/>
      <c r="B3468" s="38"/>
      <c r="C3468" s="39"/>
      <c r="D3468" s="39"/>
      <c r="E3468" s="39"/>
      <c r="F3468" s="39"/>
      <c r="G3468" s="39"/>
      <c r="H3468" s="39"/>
      <c r="I3468" s="39"/>
      <c r="J3468" s="40"/>
      <c r="K3468" s="79"/>
      <c r="L3468" s="79"/>
      <c r="M3468" s="79"/>
    </row>
    <row r="3469" spans="1:13" ht="15">
      <c r="A3469" s="79"/>
      <c r="B3469" s="550" t="str">
        <f>'6. Module 1 Readiness'!AJ$27</f>
        <v/>
      </c>
      <c r="C3469" s="41" t="s">
        <v>413</v>
      </c>
      <c r="D3469" s="39"/>
      <c r="E3469" s="39"/>
      <c r="F3469" s="39"/>
      <c r="G3469" s="39"/>
      <c r="H3469" s="39"/>
      <c r="I3469" s="39"/>
      <c r="J3469" s="40"/>
      <c r="K3469" s="79"/>
      <c r="L3469" s="79"/>
      <c r="M3469" s="79"/>
    </row>
    <row r="3470" spans="1:13">
      <c r="A3470" s="79"/>
      <c r="B3470" s="42" t="s">
        <v>43</v>
      </c>
      <c r="C3470" s="39"/>
      <c r="D3470" s="39"/>
      <c r="E3470" s="39"/>
      <c r="F3470" s="39"/>
      <c r="G3470" s="39"/>
      <c r="H3470" s="39"/>
      <c r="I3470" s="39"/>
      <c r="J3470" s="40"/>
      <c r="K3470" s="79"/>
      <c r="L3470" s="79"/>
      <c r="M3470" s="79"/>
    </row>
    <row r="3471" spans="1:13">
      <c r="A3471" s="79"/>
      <c r="B3471" s="435" t="str">
        <f>Sheet2!B659</f>
        <v/>
      </c>
      <c r="C3471" s="394"/>
      <c r="D3471" s="394"/>
      <c r="E3471" s="394"/>
      <c r="F3471" s="394"/>
      <c r="G3471" s="394"/>
      <c r="H3471" s="394"/>
      <c r="I3471" s="394"/>
      <c r="J3471" s="436"/>
      <c r="K3471" s="79"/>
      <c r="L3471" s="79"/>
      <c r="M3471" s="79"/>
    </row>
    <row r="3472" spans="1:13">
      <c r="A3472" s="79"/>
      <c r="B3472" s="42" t="s">
        <v>44</v>
      </c>
      <c r="C3472" s="39"/>
      <c r="D3472" s="39"/>
      <c r="E3472" s="39"/>
      <c r="F3472" s="39"/>
      <c r="G3472" s="39"/>
      <c r="H3472" s="39"/>
      <c r="I3472" s="39"/>
      <c r="J3472" s="40"/>
      <c r="K3472" s="79"/>
      <c r="L3472" s="79"/>
      <c r="M3472" s="79"/>
    </row>
    <row r="3473" spans="1:13">
      <c r="A3473" s="79"/>
      <c r="B3473" s="435" t="str">
        <f>Sheet2!D659</f>
        <v/>
      </c>
      <c r="C3473" s="394"/>
      <c r="D3473" s="394"/>
      <c r="E3473" s="394"/>
      <c r="F3473" s="394"/>
      <c r="G3473" s="394"/>
      <c r="H3473" s="394"/>
      <c r="I3473" s="394"/>
      <c r="J3473" s="436"/>
      <c r="K3473" s="79"/>
      <c r="L3473" s="79"/>
      <c r="M3473" s="79"/>
    </row>
    <row r="3474" spans="1:13">
      <c r="A3474" s="79"/>
      <c r="B3474" s="38"/>
      <c r="C3474" s="39"/>
      <c r="D3474" s="39"/>
      <c r="E3474" s="39"/>
      <c r="F3474" s="39"/>
      <c r="G3474" s="39"/>
      <c r="H3474" s="39"/>
      <c r="I3474" s="39"/>
      <c r="J3474" s="40"/>
      <c r="K3474" s="79"/>
      <c r="L3474" s="79"/>
      <c r="M3474" s="79"/>
    </row>
    <row r="3475" spans="1:13" ht="15">
      <c r="A3475" s="79"/>
      <c r="B3475" s="550" t="str">
        <f>'6. Module 1 Readiness'!AJ$28</f>
        <v/>
      </c>
      <c r="C3475" s="41" t="s">
        <v>414</v>
      </c>
      <c r="D3475" s="39"/>
      <c r="E3475" s="39"/>
      <c r="F3475" s="39"/>
      <c r="G3475" s="39"/>
      <c r="H3475" s="39"/>
      <c r="I3475" s="39"/>
      <c r="J3475" s="40"/>
      <c r="K3475" s="79"/>
      <c r="L3475" s="79"/>
      <c r="M3475" s="79"/>
    </row>
    <row r="3476" spans="1:13">
      <c r="A3476" s="79"/>
      <c r="B3476" s="42" t="s">
        <v>43</v>
      </c>
      <c r="C3476" s="39"/>
      <c r="D3476" s="39"/>
      <c r="E3476" s="39"/>
      <c r="F3476" s="39"/>
      <c r="G3476" s="39"/>
      <c r="H3476" s="39"/>
      <c r="I3476" s="39"/>
      <c r="J3476" s="40"/>
      <c r="K3476" s="79"/>
      <c r="L3476" s="79"/>
      <c r="M3476" s="79"/>
    </row>
    <row r="3477" spans="1:13">
      <c r="A3477" s="79"/>
      <c r="B3477" s="435" t="str">
        <f>Sheet2!B660</f>
        <v/>
      </c>
      <c r="C3477" s="394"/>
      <c r="D3477" s="394"/>
      <c r="E3477" s="394"/>
      <c r="F3477" s="394"/>
      <c r="G3477" s="394"/>
      <c r="H3477" s="394"/>
      <c r="I3477" s="394"/>
      <c r="J3477" s="436"/>
      <c r="K3477" s="79"/>
      <c r="L3477" s="79"/>
      <c r="M3477" s="79"/>
    </row>
    <row r="3478" spans="1:13">
      <c r="A3478" s="79"/>
      <c r="B3478" s="42" t="s">
        <v>44</v>
      </c>
      <c r="C3478" s="39"/>
      <c r="D3478" s="39"/>
      <c r="E3478" s="39"/>
      <c r="F3478" s="39"/>
      <c r="G3478" s="39"/>
      <c r="H3478" s="39"/>
      <c r="I3478" s="39"/>
      <c r="J3478" s="40"/>
      <c r="K3478" s="79"/>
      <c r="L3478" s="79"/>
      <c r="M3478" s="79"/>
    </row>
    <row r="3479" spans="1:13">
      <c r="A3479" s="79"/>
      <c r="B3479" s="435" t="str">
        <f>Sheet2!D660</f>
        <v/>
      </c>
      <c r="C3479" s="394"/>
      <c r="D3479" s="394"/>
      <c r="E3479" s="394"/>
      <c r="F3479" s="394"/>
      <c r="G3479" s="394"/>
      <c r="H3479" s="394"/>
      <c r="I3479" s="394"/>
      <c r="J3479" s="436"/>
      <c r="K3479" s="79"/>
      <c r="L3479" s="79"/>
      <c r="M3479" s="79"/>
    </row>
    <row r="3480" spans="1:13">
      <c r="A3480" s="79"/>
      <c r="B3480" s="38"/>
      <c r="C3480" s="39"/>
      <c r="D3480" s="39"/>
      <c r="E3480" s="39"/>
      <c r="F3480" s="39"/>
      <c r="G3480" s="39"/>
      <c r="H3480" s="39"/>
      <c r="I3480" s="39"/>
      <c r="J3480" s="40"/>
      <c r="K3480" s="79"/>
      <c r="L3480" s="79"/>
      <c r="M3480" s="79"/>
    </row>
    <row r="3481" spans="1:13" ht="15">
      <c r="A3481" s="79"/>
      <c r="B3481" s="550" t="str">
        <f>'6. Module 1 Readiness'!AJ$29</f>
        <v/>
      </c>
      <c r="C3481" s="41" t="s">
        <v>415</v>
      </c>
      <c r="D3481" s="39"/>
      <c r="E3481" s="39"/>
      <c r="F3481" s="39"/>
      <c r="G3481" s="39"/>
      <c r="H3481" s="39"/>
      <c r="I3481" s="39"/>
      <c r="J3481" s="40"/>
      <c r="K3481" s="79"/>
      <c r="L3481" s="79"/>
      <c r="M3481" s="79"/>
    </row>
    <row r="3482" spans="1:13">
      <c r="A3482" s="79"/>
      <c r="B3482" s="42" t="s">
        <v>43</v>
      </c>
      <c r="C3482" s="39"/>
      <c r="D3482" s="39"/>
      <c r="E3482" s="39"/>
      <c r="F3482" s="39"/>
      <c r="G3482" s="39"/>
      <c r="H3482" s="39"/>
      <c r="I3482" s="39"/>
      <c r="J3482" s="40"/>
      <c r="K3482" s="79"/>
      <c r="L3482" s="79"/>
      <c r="M3482" s="79"/>
    </row>
    <row r="3483" spans="1:13">
      <c r="A3483" s="79"/>
      <c r="B3483" s="435" t="str">
        <f>Sheet2!B661</f>
        <v/>
      </c>
      <c r="C3483" s="394"/>
      <c r="D3483" s="394"/>
      <c r="E3483" s="394"/>
      <c r="F3483" s="394"/>
      <c r="G3483" s="394"/>
      <c r="H3483" s="394"/>
      <c r="I3483" s="394"/>
      <c r="J3483" s="436"/>
      <c r="K3483" s="79"/>
      <c r="L3483" s="79"/>
      <c r="M3483" s="79"/>
    </row>
    <row r="3484" spans="1:13">
      <c r="A3484" s="79"/>
      <c r="B3484" s="42" t="s">
        <v>44</v>
      </c>
      <c r="C3484" s="39"/>
      <c r="D3484" s="39"/>
      <c r="E3484" s="39"/>
      <c r="F3484" s="39"/>
      <c r="G3484" s="39"/>
      <c r="H3484" s="39"/>
      <c r="I3484" s="39"/>
      <c r="J3484" s="40"/>
      <c r="K3484" s="79"/>
      <c r="L3484" s="79"/>
      <c r="M3484" s="79"/>
    </row>
    <row r="3485" spans="1:13">
      <c r="A3485" s="79"/>
      <c r="B3485" s="435" t="str">
        <f>Sheet2!D661</f>
        <v/>
      </c>
      <c r="C3485" s="394"/>
      <c r="D3485" s="394"/>
      <c r="E3485" s="394"/>
      <c r="F3485" s="394"/>
      <c r="G3485" s="394"/>
      <c r="H3485" s="394"/>
      <c r="I3485" s="394"/>
      <c r="J3485" s="436"/>
      <c r="K3485" s="79"/>
      <c r="L3485" s="79"/>
      <c r="M3485" s="79"/>
    </row>
    <row r="3486" spans="1:13">
      <c r="A3486" s="79"/>
      <c r="B3486" s="38"/>
      <c r="C3486" s="39"/>
      <c r="D3486" s="39"/>
      <c r="E3486" s="39"/>
      <c r="F3486" s="39"/>
      <c r="G3486" s="39"/>
      <c r="H3486" s="39"/>
      <c r="I3486" s="39"/>
      <c r="J3486" s="40"/>
      <c r="K3486" s="79"/>
      <c r="L3486" s="79"/>
      <c r="M3486" s="79"/>
    </row>
    <row r="3487" spans="1:13" ht="15">
      <c r="A3487" s="79"/>
      <c r="B3487" s="550" t="str">
        <f>'6. Module 1 Readiness'!AJ$30</f>
        <v/>
      </c>
      <c r="C3487" s="41" t="s">
        <v>416</v>
      </c>
      <c r="D3487" s="39"/>
      <c r="E3487" s="39"/>
      <c r="F3487" s="39"/>
      <c r="G3487" s="39"/>
      <c r="H3487" s="39"/>
      <c r="I3487" s="39"/>
      <c r="J3487" s="40"/>
      <c r="K3487" s="79"/>
      <c r="L3487" s="79"/>
      <c r="M3487" s="79"/>
    </row>
    <row r="3488" spans="1:13">
      <c r="A3488" s="79"/>
      <c r="B3488" s="42" t="s">
        <v>43</v>
      </c>
      <c r="C3488" s="39"/>
      <c r="D3488" s="39"/>
      <c r="E3488" s="39"/>
      <c r="F3488" s="39"/>
      <c r="G3488" s="39"/>
      <c r="H3488" s="39"/>
      <c r="I3488" s="39"/>
      <c r="J3488" s="40"/>
      <c r="K3488" s="79"/>
      <c r="L3488" s="79"/>
      <c r="M3488" s="79"/>
    </row>
    <row r="3489" spans="1:13">
      <c r="A3489" s="79"/>
      <c r="B3489" s="435" t="str">
        <f>Sheet2!B662</f>
        <v/>
      </c>
      <c r="C3489" s="394"/>
      <c r="D3489" s="394"/>
      <c r="E3489" s="394"/>
      <c r="F3489" s="394"/>
      <c r="G3489" s="394"/>
      <c r="H3489" s="394"/>
      <c r="I3489" s="394"/>
      <c r="J3489" s="436"/>
      <c r="K3489" s="79"/>
      <c r="L3489" s="79"/>
      <c r="M3489" s="79"/>
    </row>
    <row r="3490" spans="1:13">
      <c r="A3490" s="79"/>
      <c r="B3490" s="42" t="s">
        <v>44</v>
      </c>
      <c r="C3490" s="39"/>
      <c r="D3490" s="39"/>
      <c r="E3490" s="39"/>
      <c r="F3490" s="39"/>
      <c r="G3490" s="39"/>
      <c r="H3490" s="39"/>
      <c r="I3490" s="39"/>
      <c r="J3490" s="40"/>
      <c r="K3490" s="79"/>
      <c r="L3490" s="79"/>
      <c r="M3490" s="79"/>
    </row>
    <row r="3491" spans="1:13">
      <c r="A3491" s="79"/>
      <c r="B3491" s="437" t="str">
        <f>Sheet2!D662</f>
        <v/>
      </c>
      <c r="C3491" s="438"/>
      <c r="D3491" s="438"/>
      <c r="E3491" s="438"/>
      <c r="F3491" s="438"/>
      <c r="G3491" s="438"/>
      <c r="H3491" s="438"/>
      <c r="I3491" s="438"/>
      <c r="J3491" s="439"/>
      <c r="K3491" s="79"/>
      <c r="L3491" s="79"/>
      <c r="M3491" s="79"/>
    </row>
    <row r="3492" spans="1:13">
      <c r="A3492" s="79"/>
      <c r="B3492" s="27"/>
      <c r="C3492" s="27"/>
      <c r="D3492" s="27"/>
      <c r="E3492" s="27"/>
      <c r="F3492" s="27"/>
      <c r="G3492" s="27"/>
      <c r="H3492" s="27"/>
      <c r="I3492" s="27"/>
      <c r="J3492" s="27"/>
      <c r="K3492" s="79"/>
      <c r="L3492" s="79"/>
      <c r="M3492" s="79"/>
    </row>
    <row r="3493" spans="1:13">
      <c r="A3493" s="79"/>
      <c r="B3493" s="632" t="s">
        <v>234</v>
      </c>
      <c r="C3493" s="633"/>
      <c r="D3493" s="633"/>
      <c r="E3493" s="633"/>
      <c r="F3493" s="633"/>
      <c r="G3493" s="633"/>
      <c r="H3493" s="633"/>
      <c r="I3493" s="633"/>
      <c r="J3493" s="550" t="str">
        <f>E3390</f>
        <v/>
      </c>
      <c r="K3493" s="79"/>
      <c r="L3493" s="79"/>
      <c r="M3493" s="79"/>
    </row>
    <row r="3494" spans="1:13">
      <c r="A3494" s="79"/>
      <c r="B3494" s="38"/>
      <c r="C3494" s="39"/>
      <c r="D3494" s="39"/>
      <c r="E3494" s="39"/>
      <c r="F3494" s="39"/>
      <c r="G3494" s="39"/>
      <c r="H3494" s="39"/>
      <c r="I3494" s="39"/>
      <c r="J3494" s="40"/>
      <c r="K3494" s="79"/>
      <c r="L3494" s="79"/>
      <c r="M3494" s="79"/>
    </row>
    <row r="3495" spans="1:13" ht="15">
      <c r="A3495" s="79"/>
      <c r="B3495" s="550" t="str">
        <f>'6. Module 1 Readiness'!AJ$33</f>
        <v/>
      </c>
      <c r="C3495" s="41" t="s">
        <v>417</v>
      </c>
      <c r="D3495" s="39"/>
      <c r="E3495" s="39"/>
      <c r="F3495" s="39"/>
      <c r="G3495" s="39"/>
      <c r="H3495" s="39"/>
      <c r="I3495" s="39"/>
      <c r="J3495" s="40"/>
      <c r="K3495" s="79"/>
      <c r="L3495" s="79"/>
      <c r="M3495" s="79"/>
    </row>
    <row r="3496" spans="1:13">
      <c r="A3496" s="79"/>
      <c r="B3496" s="42" t="s">
        <v>43</v>
      </c>
      <c r="C3496" s="39"/>
      <c r="D3496" s="39"/>
      <c r="E3496" s="39"/>
      <c r="F3496" s="39"/>
      <c r="G3496" s="39"/>
      <c r="H3496" s="39"/>
      <c r="I3496" s="39"/>
      <c r="J3496" s="40"/>
      <c r="K3496" s="79"/>
      <c r="L3496" s="79"/>
      <c r="M3496" s="79"/>
    </row>
    <row r="3497" spans="1:13">
      <c r="A3497" s="79"/>
      <c r="B3497" s="435" t="str">
        <f>Sheet2!B665</f>
        <v/>
      </c>
      <c r="C3497" s="394"/>
      <c r="D3497" s="394"/>
      <c r="E3497" s="394"/>
      <c r="F3497" s="394"/>
      <c r="G3497" s="394"/>
      <c r="H3497" s="394"/>
      <c r="I3497" s="394"/>
      <c r="J3497" s="436"/>
      <c r="K3497" s="79"/>
      <c r="L3497" s="79"/>
      <c r="M3497" s="79"/>
    </row>
    <row r="3498" spans="1:13">
      <c r="A3498" s="79"/>
      <c r="B3498" s="42" t="s">
        <v>44</v>
      </c>
      <c r="C3498" s="39"/>
      <c r="D3498" s="39"/>
      <c r="E3498" s="39"/>
      <c r="F3498" s="39"/>
      <c r="G3498" s="39"/>
      <c r="H3498" s="39"/>
      <c r="I3498" s="39"/>
      <c r="J3498" s="40"/>
      <c r="K3498" s="79"/>
      <c r="L3498" s="79"/>
      <c r="M3498" s="79"/>
    </row>
    <row r="3499" spans="1:13">
      <c r="A3499" s="79"/>
      <c r="B3499" s="435" t="str">
        <f>Sheet2!D665</f>
        <v/>
      </c>
      <c r="C3499" s="394"/>
      <c r="D3499" s="394"/>
      <c r="E3499" s="394"/>
      <c r="F3499" s="394"/>
      <c r="G3499" s="394"/>
      <c r="H3499" s="394"/>
      <c r="I3499" s="394"/>
      <c r="J3499" s="436"/>
      <c r="K3499" s="79"/>
      <c r="L3499" s="79"/>
      <c r="M3499" s="79"/>
    </row>
    <row r="3500" spans="1:13">
      <c r="A3500" s="79"/>
      <c r="B3500" s="38"/>
      <c r="C3500" s="39"/>
      <c r="D3500" s="39"/>
      <c r="E3500" s="39"/>
      <c r="F3500" s="39"/>
      <c r="G3500" s="39"/>
      <c r="H3500" s="39"/>
      <c r="I3500" s="39"/>
      <c r="J3500" s="40"/>
      <c r="K3500" s="79"/>
      <c r="L3500" s="79"/>
      <c r="M3500" s="79"/>
    </row>
    <row r="3501" spans="1:13" ht="15">
      <c r="A3501" s="79"/>
      <c r="B3501" s="550" t="str">
        <f>'6. Module 1 Readiness'!AJ$34</f>
        <v/>
      </c>
      <c r="C3501" s="41" t="s">
        <v>181</v>
      </c>
      <c r="D3501" s="39"/>
      <c r="E3501" s="39"/>
      <c r="F3501" s="39"/>
      <c r="G3501" s="39"/>
      <c r="H3501" s="39"/>
      <c r="I3501" s="39"/>
      <c r="J3501" s="40"/>
      <c r="K3501" s="79"/>
      <c r="L3501" s="79"/>
      <c r="M3501" s="79"/>
    </row>
    <row r="3502" spans="1:13">
      <c r="A3502" s="79"/>
      <c r="B3502" s="42" t="s">
        <v>43</v>
      </c>
      <c r="C3502" s="39"/>
      <c r="D3502" s="39"/>
      <c r="E3502" s="39"/>
      <c r="F3502" s="39"/>
      <c r="G3502" s="39"/>
      <c r="H3502" s="39"/>
      <c r="I3502" s="39"/>
      <c r="J3502" s="40"/>
      <c r="K3502" s="79"/>
      <c r="L3502" s="79"/>
      <c r="M3502" s="79"/>
    </row>
    <row r="3503" spans="1:13">
      <c r="A3503" s="79"/>
      <c r="B3503" s="435" t="str">
        <f>Sheet2!B666</f>
        <v/>
      </c>
      <c r="C3503" s="394"/>
      <c r="D3503" s="394"/>
      <c r="E3503" s="394"/>
      <c r="F3503" s="394"/>
      <c r="G3503" s="394"/>
      <c r="H3503" s="394"/>
      <c r="I3503" s="394"/>
      <c r="J3503" s="436"/>
      <c r="K3503" s="79"/>
      <c r="L3503" s="79"/>
      <c r="M3503" s="79"/>
    </row>
    <row r="3504" spans="1:13">
      <c r="A3504" s="79"/>
      <c r="B3504" s="42" t="s">
        <v>44</v>
      </c>
      <c r="C3504" s="39"/>
      <c r="D3504" s="39"/>
      <c r="E3504" s="39"/>
      <c r="F3504" s="39"/>
      <c r="G3504" s="39"/>
      <c r="H3504" s="39"/>
      <c r="I3504" s="39"/>
      <c r="J3504" s="40"/>
      <c r="K3504" s="79"/>
      <c r="L3504" s="79"/>
      <c r="M3504" s="79"/>
    </row>
    <row r="3505" spans="1:13">
      <c r="A3505" s="79"/>
      <c r="B3505" s="435" t="str">
        <f>Sheet2!D666</f>
        <v/>
      </c>
      <c r="C3505" s="394"/>
      <c r="D3505" s="394"/>
      <c r="E3505" s="394"/>
      <c r="F3505" s="394"/>
      <c r="G3505" s="394"/>
      <c r="H3505" s="394"/>
      <c r="I3505" s="394"/>
      <c r="J3505" s="436"/>
      <c r="K3505" s="79"/>
      <c r="L3505" s="79"/>
      <c r="M3505" s="79"/>
    </row>
    <row r="3506" spans="1:13">
      <c r="A3506" s="79"/>
      <c r="B3506" s="38"/>
      <c r="C3506" s="39"/>
      <c r="D3506" s="39"/>
      <c r="E3506" s="39"/>
      <c r="F3506" s="39"/>
      <c r="G3506" s="39"/>
      <c r="H3506" s="39"/>
      <c r="I3506" s="39"/>
      <c r="J3506" s="40"/>
      <c r="K3506" s="79"/>
      <c r="L3506" s="79"/>
      <c r="M3506" s="79"/>
    </row>
    <row r="3507" spans="1:13" ht="15">
      <c r="A3507" s="79"/>
      <c r="B3507" s="550" t="str">
        <f>'6. Module 1 Readiness'!AJ$35</f>
        <v/>
      </c>
      <c r="C3507" s="41" t="s">
        <v>418</v>
      </c>
      <c r="D3507" s="39"/>
      <c r="E3507" s="39"/>
      <c r="F3507" s="39"/>
      <c r="G3507" s="39"/>
      <c r="H3507" s="39"/>
      <c r="I3507" s="39"/>
      <c r="J3507" s="40"/>
      <c r="K3507" s="79"/>
      <c r="L3507" s="79"/>
      <c r="M3507" s="79"/>
    </row>
    <row r="3508" spans="1:13">
      <c r="A3508" s="79"/>
      <c r="B3508" s="42" t="s">
        <v>43</v>
      </c>
      <c r="C3508" s="39"/>
      <c r="D3508" s="39"/>
      <c r="E3508" s="39"/>
      <c r="F3508" s="39"/>
      <c r="G3508" s="39"/>
      <c r="H3508" s="39"/>
      <c r="I3508" s="39"/>
      <c r="J3508" s="40"/>
      <c r="K3508" s="79"/>
      <c r="L3508" s="79"/>
      <c r="M3508" s="79"/>
    </row>
    <row r="3509" spans="1:13">
      <c r="A3509" s="79"/>
      <c r="B3509" s="435" t="str">
        <f>Sheet2!B667</f>
        <v/>
      </c>
      <c r="C3509" s="394"/>
      <c r="D3509" s="394"/>
      <c r="E3509" s="394"/>
      <c r="F3509" s="394"/>
      <c r="G3509" s="394"/>
      <c r="H3509" s="394"/>
      <c r="I3509" s="394"/>
      <c r="J3509" s="436"/>
      <c r="K3509" s="79"/>
      <c r="L3509" s="79"/>
      <c r="M3509" s="79"/>
    </row>
    <row r="3510" spans="1:13">
      <c r="A3510" s="79"/>
      <c r="B3510" s="42" t="s">
        <v>44</v>
      </c>
      <c r="C3510" s="39"/>
      <c r="D3510" s="39"/>
      <c r="E3510" s="39"/>
      <c r="F3510" s="39"/>
      <c r="G3510" s="39"/>
      <c r="H3510" s="39"/>
      <c r="I3510" s="39"/>
      <c r="J3510" s="40"/>
      <c r="K3510" s="79"/>
      <c r="L3510" s="79"/>
      <c r="M3510" s="79"/>
    </row>
    <row r="3511" spans="1:13">
      <c r="A3511" s="79"/>
      <c r="B3511" s="435" t="str">
        <f>Sheet2!D667</f>
        <v/>
      </c>
      <c r="C3511" s="394"/>
      <c r="D3511" s="394"/>
      <c r="E3511" s="394"/>
      <c r="F3511" s="394"/>
      <c r="G3511" s="394"/>
      <c r="H3511" s="394"/>
      <c r="I3511" s="394"/>
      <c r="J3511" s="436"/>
      <c r="K3511" s="79"/>
      <c r="L3511" s="79"/>
      <c r="M3511" s="79"/>
    </row>
    <row r="3512" spans="1:13">
      <c r="A3512" s="79"/>
      <c r="B3512" s="38"/>
      <c r="C3512" s="39"/>
      <c r="D3512" s="39"/>
      <c r="E3512" s="39"/>
      <c r="F3512" s="39"/>
      <c r="G3512" s="39"/>
      <c r="H3512" s="39"/>
      <c r="I3512" s="39"/>
      <c r="J3512" s="40"/>
      <c r="K3512" s="79"/>
      <c r="L3512" s="79"/>
      <c r="M3512" s="79"/>
    </row>
    <row r="3513" spans="1:13" ht="15">
      <c r="A3513" s="79"/>
      <c r="B3513" s="550" t="str">
        <f>'6. Module 1 Readiness'!AJ$36</f>
        <v/>
      </c>
      <c r="C3513" s="41" t="s">
        <v>419</v>
      </c>
      <c r="D3513" s="39"/>
      <c r="E3513" s="39"/>
      <c r="F3513" s="39"/>
      <c r="G3513" s="39"/>
      <c r="H3513" s="39"/>
      <c r="I3513" s="39"/>
      <c r="J3513" s="40"/>
      <c r="K3513" s="79"/>
      <c r="L3513" s="79"/>
      <c r="M3513" s="79"/>
    </row>
    <row r="3514" spans="1:13">
      <c r="A3514" s="79"/>
      <c r="B3514" s="42" t="s">
        <v>43</v>
      </c>
      <c r="C3514" s="39"/>
      <c r="D3514" s="39"/>
      <c r="E3514" s="39"/>
      <c r="F3514" s="39"/>
      <c r="G3514" s="39"/>
      <c r="H3514" s="39"/>
      <c r="I3514" s="39"/>
      <c r="J3514" s="40"/>
      <c r="K3514" s="79"/>
      <c r="L3514" s="79"/>
      <c r="M3514" s="79"/>
    </row>
    <row r="3515" spans="1:13">
      <c r="A3515" s="79"/>
      <c r="B3515" s="435" t="str">
        <f>Sheet2!B668</f>
        <v/>
      </c>
      <c r="C3515" s="394"/>
      <c r="D3515" s="394"/>
      <c r="E3515" s="394"/>
      <c r="F3515" s="394"/>
      <c r="G3515" s="394"/>
      <c r="H3515" s="394"/>
      <c r="I3515" s="394"/>
      <c r="J3515" s="436"/>
      <c r="K3515" s="79"/>
      <c r="L3515" s="79"/>
      <c r="M3515" s="79"/>
    </row>
    <row r="3516" spans="1:13">
      <c r="A3516" s="79"/>
      <c r="B3516" s="42" t="s">
        <v>44</v>
      </c>
      <c r="C3516" s="39"/>
      <c r="D3516" s="39"/>
      <c r="E3516" s="39"/>
      <c r="F3516" s="39"/>
      <c r="G3516" s="39"/>
      <c r="H3516" s="39"/>
      <c r="I3516" s="39"/>
      <c r="J3516" s="40"/>
      <c r="K3516" s="79"/>
      <c r="L3516" s="79"/>
      <c r="M3516" s="79"/>
    </row>
    <row r="3517" spans="1:13">
      <c r="A3517" s="79"/>
      <c r="B3517" s="437" t="str">
        <f>Sheet2!D668</f>
        <v/>
      </c>
      <c r="C3517" s="438"/>
      <c r="D3517" s="438"/>
      <c r="E3517" s="438"/>
      <c r="F3517" s="438"/>
      <c r="G3517" s="438"/>
      <c r="H3517" s="438"/>
      <c r="I3517" s="438"/>
      <c r="J3517" s="439"/>
      <c r="K3517" s="79"/>
      <c r="L3517" s="79"/>
      <c r="M3517" s="79"/>
    </row>
    <row r="3518" spans="1:13">
      <c r="A3518" s="79"/>
      <c r="B3518" s="27"/>
      <c r="C3518" s="27"/>
      <c r="D3518" s="27"/>
      <c r="E3518" s="27"/>
      <c r="F3518" s="27"/>
      <c r="G3518" s="27"/>
      <c r="H3518" s="27"/>
      <c r="I3518" s="27"/>
      <c r="J3518" s="27"/>
      <c r="K3518" s="79"/>
      <c r="L3518" s="79"/>
      <c r="M3518" s="79"/>
    </row>
    <row r="3519" spans="1:13">
      <c r="A3519" s="79"/>
      <c r="B3519" s="634" t="s">
        <v>27</v>
      </c>
      <c r="C3519" s="633"/>
      <c r="D3519" s="633"/>
      <c r="E3519" s="633"/>
      <c r="F3519" s="633"/>
      <c r="G3519" s="633"/>
      <c r="H3519" s="633"/>
      <c r="I3519" s="633"/>
      <c r="J3519" s="550" t="str">
        <f>E3392</f>
        <v/>
      </c>
      <c r="K3519" s="79"/>
      <c r="L3519" s="79"/>
      <c r="M3519" s="79"/>
    </row>
    <row r="3520" spans="1:13">
      <c r="A3520" s="79"/>
      <c r="B3520" s="38"/>
      <c r="C3520" s="39"/>
      <c r="D3520" s="39"/>
      <c r="E3520" s="39"/>
      <c r="F3520" s="39"/>
      <c r="G3520" s="39"/>
      <c r="H3520" s="39"/>
      <c r="I3520" s="39"/>
      <c r="J3520" s="40"/>
      <c r="K3520" s="79"/>
      <c r="L3520" s="79"/>
      <c r="M3520" s="79"/>
    </row>
    <row r="3521" spans="1:13" ht="15">
      <c r="A3521" s="79"/>
      <c r="B3521" s="550" t="str">
        <f>'6. Module 1 Readiness'!AJ$39</f>
        <v/>
      </c>
      <c r="C3521" s="41" t="s">
        <v>420</v>
      </c>
      <c r="D3521" s="39"/>
      <c r="E3521" s="39"/>
      <c r="F3521" s="39"/>
      <c r="G3521" s="39"/>
      <c r="H3521" s="39"/>
      <c r="I3521" s="39"/>
      <c r="J3521" s="40"/>
      <c r="K3521" s="79"/>
      <c r="L3521" s="79"/>
      <c r="M3521" s="79"/>
    </row>
    <row r="3522" spans="1:13">
      <c r="A3522" s="79"/>
      <c r="B3522" s="42" t="s">
        <v>43</v>
      </c>
      <c r="C3522" s="39"/>
      <c r="D3522" s="39"/>
      <c r="E3522" s="39"/>
      <c r="F3522" s="39"/>
      <c r="G3522" s="39"/>
      <c r="H3522" s="39"/>
      <c r="I3522" s="39"/>
      <c r="J3522" s="40"/>
      <c r="K3522" s="79"/>
      <c r="L3522" s="79"/>
      <c r="M3522" s="79"/>
    </row>
    <row r="3523" spans="1:13">
      <c r="A3523" s="79"/>
      <c r="B3523" s="435" t="str">
        <f>Sheet2!B671</f>
        <v/>
      </c>
      <c r="C3523" s="394"/>
      <c r="D3523" s="394"/>
      <c r="E3523" s="394"/>
      <c r="F3523" s="394"/>
      <c r="G3523" s="394"/>
      <c r="H3523" s="394"/>
      <c r="I3523" s="394"/>
      <c r="J3523" s="436"/>
      <c r="K3523" s="79"/>
      <c r="L3523" s="79"/>
      <c r="M3523" s="79"/>
    </row>
    <row r="3524" spans="1:13">
      <c r="A3524" s="79"/>
      <c r="B3524" s="42" t="s">
        <v>44</v>
      </c>
      <c r="C3524" s="39"/>
      <c r="D3524" s="39"/>
      <c r="E3524" s="39"/>
      <c r="F3524" s="39"/>
      <c r="G3524" s="39"/>
      <c r="H3524" s="39"/>
      <c r="I3524" s="39"/>
      <c r="J3524" s="40"/>
      <c r="K3524" s="79"/>
      <c r="L3524" s="79"/>
      <c r="M3524" s="79"/>
    </row>
    <row r="3525" spans="1:13">
      <c r="A3525" s="79"/>
      <c r="B3525" s="435" t="str">
        <f>Sheet2!D671</f>
        <v/>
      </c>
      <c r="C3525" s="394"/>
      <c r="D3525" s="394"/>
      <c r="E3525" s="394"/>
      <c r="F3525" s="394"/>
      <c r="G3525" s="394"/>
      <c r="H3525" s="394"/>
      <c r="I3525" s="394"/>
      <c r="J3525" s="436"/>
      <c r="K3525" s="79"/>
      <c r="L3525" s="79"/>
      <c r="M3525" s="79"/>
    </row>
    <row r="3526" spans="1:13">
      <c r="A3526" s="79"/>
      <c r="B3526" s="38"/>
      <c r="C3526" s="39"/>
      <c r="D3526" s="39"/>
      <c r="E3526" s="39"/>
      <c r="F3526" s="39"/>
      <c r="G3526" s="39"/>
      <c r="H3526" s="39"/>
      <c r="I3526" s="39"/>
      <c r="J3526" s="40"/>
      <c r="K3526" s="79"/>
      <c r="L3526" s="79"/>
      <c r="M3526" s="79"/>
    </row>
    <row r="3527" spans="1:13" ht="15">
      <c r="A3527" s="79"/>
      <c r="B3527" s="550" t="str">
        <f>'6. Module 1 Readiness'!AJ$40</f>
        <v/>
      </c>
      <c r="C3527" s="41" t="s">
        <v>421</v>
      </c>
      <c r="D3527" s="39"/>
      <c r="E3527" s="39"/>
      <c r="F3527" s="39"/>
      <c r="G3527" s="39"/>
      <c r="H3527" s="39"/>
      <c r="I3527" s="39"/>
      <c r="J3527" s="40"/>
      <c r="K3527" s="79"/>
      <c r="L3527" s="79"/>
      <c r="M3527" s="79"/>
    </row>
    <row r="3528" spans="1:13">
      <c r="A3528" s="79"/>
      <c r="B3528" s="42" t="s">
        <v>43</v>
      </c>
      <c r="C3528" s="39"/>
      <c r="D3528" s="39"/>
      <c r="E3528" s="39"/>
      <c r="F3528" s="39"/>
      <c r="G3528" s="39"/>
      <c r="H3528" s="39"/>
      <c r="I3528" s="39"/>
      <c r="J3528" s="40"/>
      <c r="K3528" s="79"/>
      <c r="L3528" s="79"/>
      <c r="M3528" s="79"/>
    </row>
    <row r="3529" spans="1:13">
      <c r="A3529" s="79"/>
      <c r="B3529" s="435" t="str">
        <f>Sheet2!B672</f>
        <v/>
      </c>
      <c r="C3529" s="394"/>
      <c r="D3529" s="394"/>
      <c r="E3529" s="394"/>
      <c r="F3529" s="394"/>
      <c r="G3529" s="394"/>
      <c r="H3529" s="394"/>
      <c r="I3529" s="394"/>
      <c r="J3529" s="436"/>
      <c r="K3529" s="79"/>
      <c r="L3529" s="79"/>
      <c r="M3529" s="79"/>
    </row>
    <row r="3530" spans="1:13">
      <c r="A3530" s="79"/>
      <c r="B3530" s="42" t="s">
        <v>44</v>
      </c>
      <c r="C3530" s="39"/>
      <c r="D3530" s="39"/>
      <c r="E3530" s="39"/>
      <c r="F3530" s="39"/>
      <c r="G3530" s="39"/>
      <c r="H3530" s="39"/>
      <c r="I3530" s="39"/>
      <c r="J3530" s="40"/>
      <c r="K3530" s="79"/>
      <c r="L3530" s="79"/>
      <c r="M3530" s="79"/>
    </row>
    <row r="3531" spans="1:13">
      <c r="A3531" s="79"/>
      <c r="B3531" s="435" t="str">
        <f>Sheet2!D672</f>
        <v/>
      </c>
      <c r="C3531" s="394"/>
      <c r="D3531" s="394"/>
      <c r="E3531" s="394"/>
      <c r="F3531" s="394"/>
      <c r="G3531" s="394"/>
      <c r="H3531" s="394"/>
      <c r="I3531" s="394"/>
      <c r="J3531" s="436"/>
      <c r="K3531" s="79"/>
      <c r="L3531" s="79"/>
      <c r="M3531" s="79"/>
    </row>
    <row r="3532" spans="1:13">
      <c r="A3532" s="79"/>
      <c r="B3532" s="38"/>
      <c r="C3532" s="39"/>
      <c r="D3532" s="39"/>
      <c r="E3532" s="39"/>
      <c r="F3532" s="39"/>
      <c r="G3532" s="39"/>
      <c r="H3532" s="39"/>
      <c r="I3532" s="39"/>
      <c r="J3532" s="40"/>
      <c r="K3532" s="79"/>
      <c r="L3532" s="79"/>
      <c r="M3532" s="79"/>
    </row>
    <row r="3533" spans="1:13" ht="15">
      <c r="A3533" s="79"/>
      <c r="B3533" s="550" t="str">
        <f>'6. Module 1 Readiness'!AJ$41</f>
        <v/>
      </c>
      <c r="C3533" s="41" t="s">
        <v>422</v>
      </c>
      <c r="D3533" s="39"/>
      <c r="E3533" s="39"/>
      <c r="F3533" s="39"/>
      <c r="G3533" s="39"/>
      <c r="H3533" s="39"/>
      <c r="I3533" s="39"/>
      <c r="J3533" s="40"/>
      <c r="K3533" s="79"/>
      <c r="L3533" s="79"/>
      <c r="M3533" s="79"/>
    </row>
    <row r="3534" spans="1:13">
      <c r="A3534" s="79"/>
      <c r="B3534" s="42" t="s">
        <v>43</v>
      </c>
      <c r="C3534" s="39"/>
      <c r="D3534" s="39"/>
      <c r="E3534" s="39"/>
      <c r="F3534" s="39"/>
      <c r="G3534" s="39"/>
      <c r="H3534" s="39"/>
      <c r="I3534" s="39"/>
      <c r="J3534" s="40"/>
      <c r="K3534" s="79"/>
      <c r="L3534" s="79"/>
      <c r="M3534" s="79"/>
    </row>
    <row r="3535" spans="1:13">
      <c r="A3535" s="79"/>
      <c r="B3535" s="435" t="str">
        <f>Sheet2!B673</f>
        <v/>
      </c>
      <c r="C3535" s="394"/>
      <c r="D3535" s="394"/>
      <c r="E3535" s="394"/>
      <c r="F3535" s="394"/>
      <c r="G3535" s="394"/>
      <c r="H3535" s="394"/>
      <c r="I3535" s="394"/>
      <c r="J3535" s="436"/>
      <c r="K3535" s="79"/>
      <c r="L3535" s="79"/>
      <c r="M3535" s="79"/>
    </row>
    <row r="3536" spans="1:13">
      <c r="A3536" s="79"/>
      <c r="B3536" s="42" t="s">
        <v>44</v>
      </c>
      <c r="C3536" s="39"/>
      <c r="D3536" s="39"/>
      <c r="E3536" s="39"/>
      <c r="F3536" s="39"/>
      <c r="G3536" s="39"/>
      <c r="H3536" s="39"/>
      <c r="I3536" s="39"/>
      <c r="J3536" s="40"/>
      <c r="K3536" s="79"/>
      <c r="L3536" s="79"/>
      <c r="M3536" s="79"/>
    </row>
    <row r="3537" spans="1:15">
      <c r="A3537" s="79"/>
      <c r="B3537" s="435" t="str">
        <f>Sheet2!D673</f>
        <v/>
      </c>
      <c r="C3537" s="394"/>
      <c r="D3537" s="394"/>
      <c r="E3537" s="394"/>
      <c r="F3537" s="394"/>
      <c r="G3537" s="394"/>
      <c r="H3537" s="394"/>
      <c r="I3537" s="394"/>
      <c r="J3537" s="436"/>
      <c r="K3537" s="79"/>
      <c r="L3537" s="79"/>
      <c r="M3537" s="79"/>
      <c r="N3537" s="79"/>
      <c r="O3537" s="79"/>
    </row>
    <row r="3538" spans="1:15">
      <c r="A3538" s="79"/>
      <c r="B3538" s="38"/>
      <c r="C3538" s="39"/>
      <c r="D3538" s="39"/>
      <c r="E3538" s="39"/>
      <c r="F3538" s="39"/>
      <c r="G3538" s="39"/>
      <c r="H3538" s="39"/>
      <c r="I3538" s="39"/>
      <c r="J3538" s="40"/>
      <c r="K3538" s="79"/>
      <c r="L3538" s="79"/>
      <c r="M3538" s="79"/>
      <c r="N3538" s="79"/>
      <c r="O3538" s="79"/>
    </row>
    <row r="3539" spans="1:15" ht="15">
      <c r="A3539" s="79"/>
      <c r="B3539" s="550" t="str">
        <f>'6. Module 1 Readiness'!AJ$42</f>
        <v/>
      </c>
      <c r="C3539" s="41" t="s">
        <v>423</v>
      </c>
      <c r="D3539" s="39"/>
      <c r="E3539" s="39"/>
      <c r="F3539" s="39"/>
      <c r="G3539" s="39"/>
      <c r="H3539" s="39"/>
      <c r="I3539" s="39"/>
      <c r="J3539" s="40"/>
      <c r="K3539" s="79"/>
      <c r="L3539" s="79"/>
      <c r="M3539" s="79"/>
      <c r="N3539" s="79"/>
      <c r="O3539" s="79"/>
    </row>
    <row r="3540" spans="1:15">
      <c r="A3540" s="79"/>
      <c r="B3540" s="42" t="s">
        <v>43</v>
      </c>
      <c r="C3540" s="39"/>
      <c r="D3540" s="39"/>
      <c r="E3540" s="39"/>
      <c r="F3540" s="39"/>
      <c r="G3540" s="39"/>
      <c r="H3540" s="39"/>
      <c r="I3540" s="39"/>
      <c r="J3540" s="40"/>
      <c r="K3540" s="79"/>
      <c r="L3540" s="79"/>
      <c r="M3540" s="79"/>
      <c r="N3540" s="79"/>
      <c r="O3540" s="79"/>
    </row>
    <row r="3541" spans="1:15">
      <c r="A3541" s="79"/>
      <c r="B3541" s="435" t="str">
        <f>Sheet2!B674</f>
        <v/>
      </c>
      <c r="C3541" s="394"/>
      <c r="D3541" s="394"/>
      <c r="E3541" s="394"/>
      <c r="F3541" s="394"/>
      <c r="G3541" s="394"/>
      <c r="H3541" s="394"/>
      <c r="I3541" s="394"/>
      <c r="J3541" s="436"/>
      <c r="K3541" s="79"/>
      <c r="L3541" s="79"/>
      <c r="M3541" s="79"/>
      <c r="N3541" s="79"/>
      <c r="O3541" s="79"/>
    </row>
    <row r="3542" spans="1:15">
      <c r="A3542" s="79"/>
      <c r="B3542" s="42" t="s">
        <v>44</v>
      </c>
      <c r="C3542" s="39"/>
      <c r="D3542" s="39"/>
      <c r="E3542" s="39"/>
      <c r="F3542" s="39"/>
      <c r="G3542" s="39"/>
      <c r="H3542" s="39"/>
      <c r="I3542" s="39"/>
      <c r="J3542" s="40"/>
      <c r="K3542" s="79"/>
      <c r="L3542" s="79"/>
      <c r="M3542" s="79"/>
      <c r="N3542" s="79"/>
      <c r="O3542" s="79"/>
    </row>
    <row r="3543" spans="1:15">
      <c r="A3543" s="79"/>
      <c r="B3543" s="435" t="str">
        <f>Sheet2!D674</f>
        <v/>
      </c>
      <c r="C3543" s="394"/>
      <c r="D3543" s="394"/>
      <c r="E3543" s="394"/>
      <c r="F3543" s="394"/>
      <c r="G3543" s="394"/>
      <c r="H3543" s="394"/>
      <c r="I3543" s="394"/>
      <c r="J3543" s="436"/>
      <c r="K3543" s="79"/>
      <c r="L3543" s="79"/>
      <c r="M3543" s="79"/>
      <c r="N3543" s="79"/>
      <c r="O3543" s="79"/>
    </row>
    <row r="3544" spans="1:15">
      <c r="A3544" s="79"/>
      <c r="B3544" s="38"/>
      <c r="C3544" s="39"/>
      <c r="D3544" s="39"/>
      <c r="E3544" s="39"/>
      <c r="F3544" s="39"/>
      <c r="G3544" s="39"/>
      <c r="H3544" s="39"/>
      <c r="I3544" s="39"/>
      <c r="J3544" s="40"/>
      <c r="K3544" s="79"/>
      <c r="L3544" s="79"/>
      <c r="M3544" s="79"/>
      <c r="N3544" s="79"/>
      <c r="O3544" s="79"/>
    </row>
    <row r="3545" spans="1:15" ht="15">
      <c r="A3545" s="79"/>
      <c r="B3545" s="550" t="str">
        <f>'6. Module 1 Readiness'!AJ$43</f>
        <v/>
      </c>
      <c r="C3545" s="41" t="s">
        <v>424</v>
      </c>
      <c r="D3545" s="39"/>
      <c r="E3545" s="39"/>
      <c r="F3545" s="39"/>
      <c r="G3545" s="39"/>
      <c r="H3545" s="39"/>
      <c r="I3545" s="39"/>
      <c r="J3545" s="40"/>
      <c r="K3545" s="79"/>
      <c r="L3545" s="79"/>
      <c r="M3545" s="79"/>
      <c r="N3545" s="79"/>
      <c r="O3545" s="79"/>
    </row>
    <row r="3546" spans="1:15">
      <c r="A3546" s="79"/>
      <c r="B3546" s="42" t="s">
        <v>43</v>
      </c>
      <c r="C3546" s="39"/>
      <c r="D3546" s="39"/>
      <c r="E3546" s="39"/>
      <c r="F3546" s="39"/>
      <c r="G3546" s="39"/>
      <c r="H3546" s="39"/>
      <c r="I3546" s="39"/>
      <c r="J3546" s="40"/>
      <c r="K3546" s="79"/>
      <c r="L3546" s="79"/>
      <c r="M3546" s="79"/>
      <c r="N3546" s="79"/>
      <c r="O3546" s="79"/>
    </row>
    <row r="3547" spans="1:15">
      <c r="A3547" s="79"/>
      <c r="B3547" s="435" t="str">
        <f>Sheet2!$B675</f>
        <v/>
      </c>
      <c r="C3547" s="394" t="str">
        <f>Sheet2!$B675</f>
        <v/>
      </c>
      <c r="D3547" s="394" t="str">
        <f>Sheet2!$B675</f>
        <v/>
      </c>
      <c r="E3547" s="394" t="str">
        <f>Sheet2!$B675</f>
        <v/>
      </c>
      <c r="F3547" s="394" t="str">
        <f>Sheet2!$B675</f>
        <v/>
      </c>
      <c r="G3547" s="394" t="str">
        <f>Sheet2!$B675</f>
        <v/>
      </c>
      <c r="H3547" s="394" t="str">
        <f>Sheet2!$B675</f>
        <v/>
      </c>
      <c r="I3547" s="394" t="str">
        <f>Sheet2!$B675</f>
        <v/>
      </c>
      <c r="J3547" s="436" t="str">
        <f>Sheet2!$B675</f>
        <v/>
      </c>
      <c r="K3547" s="79"/>
      <c r="L3547" s="79"/>
      <c r="M3547" s="79"/>
      <c r="N3547" s="79"/>
      <c r="O3547" s="79" t="str">
        <f>Sheet2!$B675</f>
        <v/>
      </c>
    </row>
    <row r="3548" spans="1:15">
      <c r="A3548" s="79"/>
      <c r="B3548" s="42" t="s">
        <v>44</v>
      </c>
      <c r="C3548" s="39"/>
      <c r="D3548" s="39"/>
      <c r="E3548" s="39"/>
      <c r="F3548" s="39"/>
      <c r="G3548" s="39"/>
      <c r="H3548" s="39"/>
      <c r="I3548" s="39"/>
      <c r="J3548" s="40"/>
      <c r="K3548" s="79"/>
      <c r="L3548" s="79"/>
      <c r="M3548" s="79"/>
      <c r="N3548" s="79"/>
      <c r="O3548" s="79"/>
    </row>
    <row r="3549" spans="1:15">
      <c r="A3549" s="79"/>
      <c r="B3549" s="437" t="str">
        <f>Sheet2!$D675</f>
        <v/>
      </c>
      <c r="C3549" s="438" t="str">
        <f>Sheet2!$D675</f>
        <v/>
      </c>
      <c r="D3549" s="438" t="str">
        <f>Sheet2!$D675</f>
        <v/>
      </c>
      <c r="E3549" s="438" t="str">
        <f>Sheet2!$D675</f>
        <v/>
      </c>
      <c r="F3549" s="438" t="str">
        <f>Sheet2!$D675</f>
        <v/>
      </c>
      <c r="G3549" s="438" t="str">
        <f>Sheet2!$D675</f>
        <v/>
      </c>
      <c r="H3549" s="438" t="str">
        <f>Sheet2!$D675</f>
        <v/>
      </c>
      <c r="I3549" s="438" t="str">
        <f>Sheet2!$D675</f>
        <v/>
      </c>
      <c r="J3549" s="439" t="str">
        <f>Sheet2!$D675</f>
        <v/>
      </c>
      <c r="K3549" s="79"/>
      <c r="L3549" s="79"/>
      <c r="M3549" s="79"/>
      <c r="N3549" s="79"/>
      <c r="O3549" s="79"/>
    </row>
    <row r="3550" spans="1:15">
      <c r="A3550" s="79"/>
      <c r="B3550" s="27"/>
      <c r="C3550" s="27"/>
      <c r="D3550" s="27"/>
      <c r="E3550" s="27"/>
      <c r="F3550" s="27"/>
      <c r="G3550" s="27"/>
      <c r="H3550" s="27"/>
      <c r="I3550" s="27"/>
      <c r="J3550" s="27"/>
      <c r="K3550" s="79"/>
      <c r="L3550" s="79"/>
      <c r="M3550" s="79"/>
      <c r="N3550" s="79"/>
      <c r="O3550" s="79"/>
    </row>
    <row r="3551" spans="1:15">
      <c r="A3551" s="79"/>
      <c r="B3551" s="634" t="s">
        <v>235</v>
      </c>
      <c r="C3551" s="633"/>
      <c r="D3551" s="633"/>
      <c r="E3551" s="633"/>
      <c r="F3551" s="633"/>
      <c r="G3551" s="633"/>
      <c r="H3551" s="633"/>
      <c r="I3551" s="633"/>
      <c r="J3551" s="550" t="str">
        <f>E3394</f>
        <v/>
      </c>
      <c r="K3551" s="79"/>
      <c r="L3551" s="79"/>
      <c r="M3551" s="79"/>
      <c r="N3551" s="79"/>
      <c r="O3551" s="79"/>
    </row>
    <row r="3552" spans="1:15">
      <c r="A3552" s="79"/>
      <c r="B3552" s="38"/>
      <c r="C3552" s="39"/>
      <c r="D3552" s="39"/>
      <c r="E3552" s="39"/>
      <c r="F3552" s="39"/>
      <c r="G3552" s="39"/>
      <c r="H3552" s="39"/>
      <c r="I3552" s="39"/>
      <c r="J3552" s="40"/>
      <c r="K3552" s="79"/>
      <c r="L3552" s="79"/>
      <c r="M3552" s="79"/>
      <c r="N3552" s="79"/>
      <c r="O3552" s="79"/>
    </row>
    <row r="3553" spans="1:13" ht="15">
      <c r="A3553" s="79"/>
      <c r="B3553" s="550" t="str">
        <f>'6. Module 1 Readiness'!AJ$46</f>
        <v/>
      </c>
      <c r="C3553" s="41" t="s">
        <v>425</v>
      </c>
      <c r="D3553" s="39"/>
      <c r="E3553" s="39"/>
      <c r="F3553" s="39"/>
      <c r="G3553" s="39"/>
      <c r="H3553" s="39"/>
      <c r="I3553" s="39"/>
      <c r="J3553" s="40"/>
      <c r="K3553" s="79"/>
      <c r="L3553" s="79"/>
      <c r="M3553" s="79"/>
    </row>
    <row r="3554" spans="1:13">
      <c r="A3554" s="79"/>
      <c r="B3554" s="42" t="s">
        <v>43</v>
      </c>
      <c r="C3554" s="39"/>
      <c r="D3554" s="39"/>
      <c r="E3554" s="39"/>
      <c r="F3554" s="39"/>
      <c r="G3554" s="39"/>
      <c r="H3554" s="39"/>
      <c r="I3554" s="39"/>
      <c r="J3554" s="40"/>
      <c r="K3554" s="79"/>
      <c r="L3554" s="79"/>
      <c r="M3554" s="79"/>
    </row>
    <row r="3555" spans="1:13">
      <c r="A3555" s="79"/>
      <c r="B3555" s="38" t="str">
        <f>Sheet2!$B678</f>
        <v/>
      </c>
      <c r="C3555" s="39"/>
      <c r="D3555" s="39"/>
      <c r="E3555" s="39"/>
      <c r="F3555" s="39"/>
      <c r="G3555" s="39"/>
      <c r="H3555" s="39"/>
      <c r="I3555" s="39"/>
      <c r="J3555" s="40"/>
      <c r="K3555" s="79"/>
      <c r="L3555" s="79"/>
      <c r="M3555" s="79"/>
    </row>
    <row r="3556" spans="1:13">
      <c r="A3556" s="79"/>
      <c r="B3556" s="42" t="s">
        <v>44</v>
      </c>
      <c r="C3556" s="39"/>
      <c r="D3556" s="39"/>
      <c r="E3556" s="39"/>
      <c r="F3556" s="39"/>
      <c r="G3556" s="39"/>
      <c r="H3556" s="39"/>
      <c r="I3556" s="39"/>
      <c r="J3556" s="40"/>
      <c r="K3556" s="79"/>
      <c r="L3556" s="79"/>
      <c r="M3556" s="79"/>
    </row>
    <row r="3557" spans="1:13">
      <c r="A3557" s="79"/>
      <c r="B3557" s="435" t="str">
        <f>Sheet2!$D678</f>
        <v/>
      </c>
      <c r="C3557" s="394" t="str">
        <f>Sheet2!$D678</f>
        <v/>
      </c>
      <c r="D3557" s="394" t="str">
        <f>Sheet2!$D678</f>
        <v/>
      </c>
      <c r="E3557" s="394" t="str">
        <f>Sheet2!$D678</f>
        <v/>
      </c>
      <c r="F3557" s="394" t="str">
        <f>Sheet2!$D678</f>
        <v/>
      </c>
      <c r="G3557" s="394" t="str">
        <f>Sheet2!$D678</f>
        <v/>
      </c>
      <c r="H3557" s="394" t="str">
        <f>Sheet2!$D678</f>
        <v/>
      </c>
      <c r="I3557" s="394" t="str">
        <f>Sheet2!$D678</f>
        <v/>
      </c>
      <c r="J3557" s="436" t="str">
        <f>Sheet2!$D678</f>
        <v/>
      </c>
      <c r="K3557" s="79"/>
      <c r="L3557" s="79"/>
      <c r="M3557" s="79"/>
    </row>
    <row r="3558" spans="1:13">
      <c r="A3558" s="79"/>
      <c r="B3558" s="38"/>
      <c r="C3558" s="39"/>
      <c r="D3558" s="39"/>
      <c r="E3558" s="39"/>
      <c r="F3558" s="39"/>
      <c r="G3558" s="39"/>
      <c r="H3558" s="39"/>
      <c r="I3558" s="39"/>
      <c r="J3558" s="40"/>
      <c r="K3558" s="79"/>
      <c r="L3558" s="79"/>
      <c r="M3558" s="79"/>
    </row>
    <row r="3559" spans="1:13" ht="15">
      <c r="A3559" s="79"/>
      <c r="B3559" s="550" t="str">
        <f>'6. Module 1 Readiness'!AJ$47</f>
        <v/>
      </c>
      <c r="C3559" s="41" t="s">
        <v>426</v>
      </c>
      <c r="D3559" s="39"/>
      <c r="E3559" s="39"/>
      <c r="F3559" s="39"/>
      <c r="G3559" s="39"/>
      <c r="H3559" s="39"/>
      <c r="I3559" s="39"/>
      <c r="J3559" s="40"/>
      <c r="K3559" s="79"/>
      <c r="L3559" s="79"/>
      <c r="M3559" s="79"/>
    </row>
    <row r="3560" spans="1:13">
      <c r="A3560" s="79"/>
      <c r="B3560" s="42" t="s">
        <v>43</v>
      </c>
      <c r="C3560" s="39"/>
      <c r="D3560" s="39"/>
      <c r="E3560" s="39"/>
      <c r="F3560" s="39"/>
      <c r="G3560" s="39"/>
      <c r="H3560" s="39"/>
      <c r="I3560" s="39"/>
      <c r="J3560" s="40"/>
      <c r="K3560" s="79"/>
      <c r="L3560" s="79"/>
      <c r="M3560" s="79"/>
    </row>
    <row r="3561" spans="1:13">
      <c r="A3561" s="79"/>
      <c r="B3561" s="435" t="str">
        <f>Sheet2!$B679</f>
        <v/>
      </c>
      <c r="C3561" s="394" t="str">
        <f>Sheet2!$B679</f>
        <v/>
      </c>
      <c r="D3561" s="394" t="str">
        <f>Sheet2!$B679</f>
        <v/>
      </c>
      <c r="E3561" s="394" t="str">
        <f>Sheet2!$B679</f>
        <v/>
      </c>
      <c r="F3561" s="394" t="str">
        <f>Sheet2!$B679</f>
        <v/>
      </c>
      <c r="G3561" s="394" t="str">
        <f>Sheet2!$B679</f>
        <v/>
      </c>
      <c r="H3561" s="394" t="str">
        <f>Sheet2!$B679</f>
        <v/>
      </c>
      <c r="I3561" s="394" t="str">
        <f>Sheet2!$B679</f>
        <v/>
      </c>
      <c r="J3561" s="436" t="str">
        <f>Sheet2!$B679</f>
        <v/>
      </c>
      <c r="K3561" s="79"/>
      <c r="L3561" s="79"/>
      <c r="M3561" s="79"/>
    </row>
    <row r="3562" spans="1:13">
      <c r="A3562" s="79"/>
      <c r="B3562" s="42" t="s">
        <v>44</v>
      </c>
      <c r="C3562" s="39"/>
      <c r="D3562" s="39"/>
      <c r="E3562" s="39"/>
      <c r="F3562" s="39"/>
      <c r="G3562" s="39"/>
      <c r="H3562" s="39"/>
      <c r="I3562" s="39"/>
      <c r="J3562" s="40"/>
      <c r="K3562" s="79"/>
      <c r="L3562" s="79"/>
      <c r="M3562" s="79"/>
    </row>
    <row r="3563" spans="1:13">
      <c r="A3563" s="79"/>
      <c r="B3563" s="435" t="str">
        <f>Sheet2!$D679</f>
        <v/>
      </c>
      <c r="C3563" s="394" t="str">
        <f>Sheet2!$D679</f>
        <v/>
      </c>
      <c r="D3563" s="394" t="str">
        <f>Sheet2!$D679</f>
        <v/>
      </c>
      <c r="E3563" s="394" t="str">
        <f>Sheet2!$D679</f>
        <v/>
      </c>
      <c r="F3563" s="394" t="str">
        <f>Sheet2!$D679</f>
        <v/>
      </c>
      <c r="G3563" s="394" t="str">
        <f>Sheet2!$D679</f>
        <v/>
      </c>
      <c r="H3563" s="394" t="str">
        <f>Sheet2!$D679</f>
        <v/>
      </c>
      <c r="I3563" s="394" t="str">
        <f>Sheet2!$D679</f>
        <v/>
      </c>
      <c r="J3563" s="436" t="str">
        <f>Sheet2!$D679</f>
        <v/>
      </c>
      <c r="K3563" s="79"/>
      <c r="L3563" s="79"/>
      <c r="M3563" s="79"/>
    </row>
    <row r="3564" spans="1:13">
      <c r="A3564" s="79"/>
      <c r="B3564" s="38"/>
      <c r="C3564" s="39"/>
      <c r="D3564" s="39"/>
      <c r="E3564" s="39"/>
      <c r="F3564" s="39"/>
      <c r="G3564" s="39"/>
      <c r="H3564" s="39"/>
      <c r="I3564" s="39"/>
      <c r="J3564" s="40"/>
      <c r="K3564" s="79"/>
      <c r="L3564" s="79"/>
      <c r="M3564" s="79"/>
    </row>
    <row r="3565" spans="1:13" ht="15">
      <c r="A3565" s="79"/>
      <c r="B3565" s="550" t="str">
        <f>'6. Module 1 Readiness'!AJ$48</f>
        <v/>
      </c>
      <c r="C3565" s="41" t="s">
        <v>427</v>
      </c>
      <c r="D3565" s="39"/>
      <c r="E3565" s="39"/>
      <c r="F3565" s="39"/>
      <c r="G3565" s="39"/>
      <c r="H3565" s="39"/>
      <c r="I3565" s="39"/>
      <c r="J3565" s="40"/>
      <c r="K3565" s="79"/>
      <c r="L3565" s="79"/>
      <c r="M3565" s="79"/>
    </row>
    <row r="3566" spans="1:13">
      <c r="A3566" s="79"/>
      <c r="B3566" s="42" t="s">
        <v>43</v>
      </c>
      <c r="C3566" s="39"/>
      <c r="D3566" s="39"/>
      <c r="E3566" s="39"/>
      <c r="F3566" s="39"/>
      <c r="G3566" s="39"/>
      <c r="H3566" s="39"/>
      <c r="I3566" s="39"/>
      <c r="J3566" s="40"/>
      <c r="K3566" s="79"/>
      <c r="L3566" s="79"/>
      <c r="M3566" s="79"/>
    </row>
    <row r="3567" spans="1:13">
      <c r="A3567" s="79"/>
      <c r="B3567" s="435" t="str">
        <f>Sheet2!$B680</f>
        <v/>
      </c>
      <c r="C3567" s="394"/>
      <c r="D3567" s="394"/>
      <c r="E3567" s="394"/>
      <c r="F3567" s="394"/>
      <c r="G3567" s="394"/>
      <c r="H3567" s="394"/>
      <c r="I3567" s="394"/>
      <c r="J3567" s="436"/>
      <c r="K3567" s="79"/>
      <c r="L3567" s="79"/>
      <c r="M3567" s="79"/>
    </row>
    <row r="3568" spans="1:13">
      <c r="A3568" s="79"/>
      <c r="B3568" s="42" t="s">
        <v>44</v>
      </c>
      <c r="C3568" s="39"/>
      <c r="D3568" s="39"/>
      <c r="E3568" s="39"/>
      <c r="F3568" s="39"/>
      <c r="G3568" s="39"/>
      <c r="H3568" s="39"/>
      <c r="I3568" s="39"/>
      <c r="J3568" s="40"/>
      <c r="K3568" s="79"/>
      <c r="L3568" s="79"/>
      <c r="M3568" s="79"/>
    </row>
    <row r="3569" spans="1:13">
      <c r="A3569" s="79"/>
      <c r="B3569" s="435" t="str">
        <f>Sheet2!$D680</f>
        <v/>
      </c>
      <c r="C3569" s="394"/>
      <c r="D3569" s="394"/>
      <c r="E3569" s="394"/>
      <c r="F3569" s="394"/>
      <c r="G3569" s="394"/>
      <c r="H3569" s="394"/>
      <c r="I3569" s="394"/>
      <c r="J3569" s="436"/>
      <c r="K3569" s="79"/>
      <c r="L3569" s="79"/>
      <c r="M3569" s="79"/>
    </row>
    <row r="3570" spans="1:13">
      <c r="A3570" s="79"/>
      <c r="B3570" s="38"/>
      <c r="C3570" s="39"/>
      <c r="D3570" s="39"/>
      <c r="E3570" s="39"/>
      <c r="F3570" s="39"/>
      <c r="G3570" s="39"/>
      <c r="H3570" s="39"/>
      <c r="I3570" s="39"/>
      <c r="J3570" s="40"/>
      <c r="K3570" s="79"/>
      <c r="L3570" s="79"/>
      <c r="M3570" s="79"/>
    </row>
    <row r="3571" spans="1:13" ht="15">
      <c r="A3571" s="79"/>
      <c r="B3571" s="550" t="str">
        <f>'6. Module 1 Readiness'!AJ$49</f>
        <v/>
      </c>
      <c r="C3571" s="41" t="s">
        <v>428</v>
      </c>
      <c r="D3571" s="39"/>
      <c r="E3571" s="39"/>
      <c r="F3571" s="39"/>
      <c r="G3571" s="39"/>
      <c r="H3571" s="39"/>
      <c r="I3571" s="39"/>
      <c r="J3571" s="40"/>
      <c r="K3571" s="79"/>
      <c r="L3571" s="79"/>
      <c r="M3571" s="79"/>
    </row>
    <row r="3572" spans="1:13">
      <c r="A3572" s="79"/>
      <c r="B3572" s="42" t="s">
        <v>43</v>
      </c>
      <c r="C3572" s="39"/>
      <c r="D3572" s="39"/>
      <c r="E3572" s="39"/>
      <c r="F3572" s="39"/>
      <c r="G3572" s="39"/>
      <c r="H3572" s="39"/>
      <c r="I3572" s="39"/>
      <c r="J3572" s="40"/>
      <c r="K3572" s="79"/>
      <c r="L3572" s="79"/>
      <c r="M3572" s="79"/>
    </row>
    <row r="3573" spans="1:13">
      <c r="A3573" s="79"/>
      <c r="B3573" s="435" t="str">
        <f>Sheet2!$B681</f>
        <v/>
      </c>
      <c r="C3573" s="394"/>
      <c r="D3573" s="394"/>
      <c r="E3573" s="394"/>
      <c r="F3573" s="394"/>
      <c r="G3573" s="394"/>
      <c r="H3573" s="394"/>
      <c r="I3573" s="394"/>
      <c r="J3573" s="436"/>
      <c r="K3573" s="79"/>
      <c r="L3573" s="79"/>
      <c r="M3573" s="79"/>
    </row>
    <row r="3574" spans="1:13">
      <c r="A3574" s="79"/>
      <c r="B3574" s="42" t="s">
        <v>44</v>
      </c>
      <c r="C3574" s="39"/>
      <c r="D3574" s="39"/>
      <c r="E3574" s="39"/>
      <c r="F3574" s="39"/>
      <c r="G3574" s="39"/>
      <c r="H3574" s="39"/>
      <c r="I3574" s="39"/>
      <c r="J3574" s="40"/>
      <c r="K3574" s="79"/>
      <c r="L3574" s="79"/>
      <c r="M3574" s="79"/>
    </row>
    <row r="3575" spans="1:13">
      <c r="A3575" s="79"/>
      <c r="B3575" s="435" t="str">
        <f>Sheet2!$D681</f>
        <v/>
      </c>
      <c r="C3575" s="394"/>
      <c r="D3575" s="394"/>
      <c r="E3575" s="394"/>
      <c r="F3575" s="394"/>
      <c r="G3575" s="394"/>
      <c r="H3575" s="394"/>
      <c r="I3575" s="394"/>
      <c r="J3575" s="436"/>
      <c r="K3575" s="79"/>
      <c r="L3575" s="79"/>
      <c r="M3575" s="79"/>
    </row>
    <row r="3576" spans="1:13">
      <c r="A3576" s="79"/>
      <c r="B3576" s="38"/>
      <c r="C3576" s="39"/>
      <c r="D3576" s="39"/>
      <c r="E3576" s="39"/>
      <c r="F3576" s="39"/>
      <c r="G3576" s="39"/>
      <c r="H3576" s="39"/>
      <c r="I3576" s="39"/>
      <c r="J3576" s="40"/>
      <c r="K3576" s="79"/>
      <c r="L3576" s="79"/>
      <c r="M3576" s="79"/>
    </row>
    <row r="3577" spans="1:13" ht="15">
      <c r="A3577" s="79"/>
      <c r="B3577" s="550" t="str">
        <f>'6. Module 1 Readiness'!AJ$50</f>
        <v/>
      </c>
      <c r="C3577" s="41" t="s">
        <v>429</v>
      </c>
      <c r="D3577" s="39"/>
      <c r="E3577" s="39"/>
      <c r="F3577" s="39"/>
      <c r="G3577" s="39"/>
      <c r="H3577" s="39"/>
      <c r="I3577" s="39"/>
      <c r="J3577" s="40"/>
      <c r="K3577" s="79"/>
      <c r="L3577" s="79"/>
      <c r="M3577" s="79"/>
    </row>
    <row r="3578" spans="1:13">
      <c r="A3578" s="79"/>
      <c r="B3578" s="42" t="s">
        <v>43</v>
      </c>
      <c r="C3578" s="39"/>
      <c r="D3578" s="39"/>
      <c r="E3578" s="39"/>
      <c r="F3578" s="39"/>
      <c r="G3578" s="39"/>
      <c r="H3578" s="39"/>
      <c r="I3578" s="39"/>
      <c r="J3578" s="40"/>
      <c r="K3578" s="79"/>
      <c r="L3578" s="79"/>
      <c r="M3578" s="79"/>
    </row>
    <row r="3579" spans="1:13">
      <c r="A3579" s="79"/>
      <c r="B3579" s="435" t="str">
        <f>Sheet2!$B682</f>
        <v/>
      </c>
      <c r="C3579" s="394"/>
      <c r="D3579" s="394"/>
      <c r="E3579" s="394"/>
      <c r="F3579" s="394"/>
      <c r="G3579" s="394"/>
      <c r="H3579" s="394"/>
      <c r="I3579" s="394"/>
      <c r="J3579" s="436"/>
      <c r="K3579" s="79"/>
      <c r="L3579" s="79"/>
      <c r="M3579" s="79"/>
    </row>
    <row r="3580" spans="1:13">
      <c r="A3580" s="79"/>
      <c r="B3580" s="42" t="s">
        <v>44</v>
      </c>
      <c r="C3580" s="39"/>
      <c r="D3580" s="39"/>
      <c r="E3580" s="39"/>
      <c r="F3580" s="39"/>
      <c r="G3580" s="39"/>
      <c r="H3580" s="39"/>
      <c r="I3580" s="39"/>
      <c r="J3580" s="40"/>
      <c r="K3580" s="79"/>
      <c r="L3580" s="79"/>
      <c r="M3580" s="79"/>
    </row>
    <row r="3581" spans="1:13">
      <c r="A3581" s="79"/>
      <c r="B3581" s="437" t="str">
        <f>Sheet2!$D682</f>
        <v/>
      </c>
      <c r="C3581" s="438"/>
      <c r="D3581" s="438"/>
      <c r="E3581" s="438"/>
      <c r="F3581" s="438"/>
      <c r="G3581" s="438"/>
      <c r="H3581" s="438"/>
      <c r="I3581" s="438"/>
      <c r="J3581" s="439"/>
      <c r="K3581" s="79"/>
      <c r="L3581" s="79"/>
      <c r="M3581" s="79"/>
    </row>
    <row r="3582" spans="1:13">
      <c r="A3582" s="79"/>
      <c r="B3582" s="79"/>
      <c r="C3582" s="79"/>
      <c r="D3582" s="79"/>
      <c r="E3582" s="79"/>
      <c r="F3582" s="79"/>
      <c r="G3582" s="79"/>
      <c r="H3582" s="79"/>
      <c r="I3582" s="79"/>
      <c r="J3582" s="79"/>
      <c r="K3582" s="79"/>
      <c r="L3582" s="79"/>
      <c r="M3582" s="79"/>
    </row>
    <row r="3583" spans="1:13">
      <c r="A3583" s="79"/>
      <c r="B3583" s="632" t="s">
        <v>236</v>
      </c>
      <c r="C3583" s="633"/>
      <c r="D3583" s="633"/>
      <c r="E3583" s="633"/>
      <c r="F3583" s="633"/>
      <c r="G3583" s="633"/>
      <c r="H3583" s="633"/>
      <c r="I3583" s="633"/>
      <c r="J3583" s="550" t="str">
        <f>'7. Module 1 Summary'!E3396</f>
        <v/>
      </c>
      <c r="K3583" s="79"/>
      <c r="L3583" s="79"/>
      <c r="M3583" s="79"/>
    </row>
    <row r="3584" spans="1:13">
      <c r="A3584" s="79"/>
      <c r="B3584" s="54"/>
      <c r="C3584" s="35"/>
      <c r="D3584" s="35"/>
      <c r="E3584" s="55"/>
      <c r="F3584" s="39"/>
      <c r="G3584" s="39"/>
      <c r="H3584" s="39"/>
      <c r="I3584" s="39"/>
      <c r="J3584" s="40"/>
      <c r="K3584" s="79"/>
      <c r="L3584" s="79"/>
      <c r="M3584" s="79"/>
    </row>
    <row r="3585" spans="1:13" ht="15">
      <c r="A3585" s="79"/>
      <c r="B3585" s="550" t="str">
        <f>'6. Module 1 Readiness'!AJ$53</f>
        <v/>
      </c>
      <c r="C3585" s="41" t="s">
        <v>430</v>
      </c>
      <c r="D3585" s="39"/>
      <c r="E3585" s="39"/>
      <c r="F3585" s="39"/>
      <c r="G3585" s="39"/>
      <c r="H3585" s="39"/>
      <c r="I3585" s="39"/>
      <c r="J3585" s="40"/>
      <c r="K3585" s="79"/>
      <c r="L3585" s="79"/>
      <c r="M3585" s="79"/>
    </row>
    <row r="3586" spans="1:13">
      <c r="A3586" s="79"/>
      <c r="B3586" s="42" t="s">
        <v>43</v>
      </c>
      <c r="C3586" s="39"/>
      <c r="D3586" s="39"/>
      <c r="E3586" s="39"/>
      <c r="F3586" s="39"/>
      <c r="G3586" s="39"/>
      <c r="H3586" s="39"/>
      <c r="I3586" s="39"/>
      <c r="J3586" s="40"/>
      <c r="K3586" s="79"/>
      <c r="L3586" s="79"/>
      <c r="M3586" s="79"/>
    </row>
    <row r="3587" spans="1:13">
      <c r="A3587" s="79"/>
      <c r="B3587" s="435" t="str">
        <f>Sheet2!$D685</f>
        <v/>
      </c>
      <c r="C3587" s="394"/>
      <c r="D3587" s="394"/>
      <c r="E3587" s="394"/>
      <c r="F3587" s="394"/>
      <c r="G3587" s="394"/>
      <c r="H3587" s="394"/>
      <c r="I3587" s="394"/>
      <c r="J3587" s="436"/>
      <c r="K3587" s="79"/>
      <c r="L3587" s="79"/>
      <c r="M3587" s="79"/>
    </row>
    <row r="3588" spans="1:13">
      <c r="A3588" s="79"/>
      <c r="B3588" s="42" t="s">
        <v>44</v>
      </c>
      <c r="C3588" s="39"/>
      <c r="D3588" s="39"/>
      <c r="E3588" s="39"/>
      <c r="F3588" s="39"/>
      <c r="G3588" s="39"/>
      <c r="H3588" s="39"/>
      <c r="I3588" s="39"/>
      <c r="J3588" s="40"/>
      <c r="K3588" s="79"/>
      <c r="L3588" s="79"/>
      <c r="M3588" s="79"/>
    </row>
    <row r="3589" spans="1:13">
      <c r="A3589" s="79"/>
      <c r="B3589" s="435" t="str">
        <f>Sheet2!$D685</f>
        <v/>
      </c>
      <c r="C3589" s="394"/>
      <c r="D3589" s="394"/>
      <c r="E3589" s="394"/>
      <c r="F3589" s="394"/>
      <c r="G3589" s="394"/>
      <c r="H3589" s="394"/>
      <c r="I3589" s="394"/>
      <c r="J3589" s="436"/>
      <c r="K3589" s="79"/>
      <c r="L3589" s="79"/>
      <c r="M3589" s="79"/>
    </row>
    <row r="3590" spans="1:13">
      <c r="A3590" s="79"/>
      <c r="B3590" s="38"/>
      <c r="C3590" s="39"/>
      <c r="D3590" s="39"/>
      <c r="E3590" s="39"/>
      <c r="F3590" s="39"/>
      <c r="G3590" s="39"/>
      <c r="H3590" s="39"/>
      <c r="I3590" s="39"/>
      <c r="J3590" s="40"/>
      <c r="K3590" s="79"/>
      <c r="L3590" s="79"/>
      <c r="M3590" s="79"/>
    </row>
    <row r="3591" spans="1:13" ht="15">
      <c r="A3591" s="79"/>
      <c r="B3591" s="550" t="str">
        <f>'6. Module 1 Readiness'!AJ$54</f>
        <v/>
      </c>
      <c r="C3591" s="41" t="s">
        <v>431</v>
      </c>
      <c r="D3591" s="39"/>
      <c r="E3591" s="39"/>
      <c r="F3591" s="39"/>
      <c r="G3591" s="39"/>
      <c r="H3591" s="39"/>
      <c r="I3591" s="39"/>
      <c r="J3591" s="40"/>
      <c r="K3591" s="79"/>
      <c r="L3591" s="79"/>
      <c r="M3591" s="79"/>
    </row>
    <row r="3592" spans="1:13">
      <c r="A3592" s="79"/>
      <c r="B3592" s="42" t="s">
        <v>43</v>
      </c>
      <c r="C3592" s="39"/>
      <c r="D3592" s="39"/>
      <c r="E3592" s="39"/>
      <c r="F3592" s="39"/>
      <c r="G3592" s="39"/>
      <c r="H3592" s="39"/>
      <c r="I3592" s="39"/>
      <c r="J3592" s="40"/>
      <c r="K3592" s="79"/>
      <c r="L3592" s="79"/>
      <c r="M3592" s="79"/>
    </row>
    <row r="3593" spans="1:13">
      <c r="A3593" s="79"/>
      <c r="B3593" s="435" t="str">
        <f>Sheet2!$B686</f>
        <v/>
      </c>
      <c r="C3593" s="394"/>
      <c r="D3593" s="394"/>
      <c r="E3593" s="394"/>
      <c r="F3593" s="394"/>
      <c r="G3593" s="394"/>
      <c r="H3593" s="394"/>
      <c r="I3593" s="394"/>
      <c r="J3593" s="436"/>
      <c r="K3593" s="79"/>
      <c r="L3593" s="79"/>
      <c r="M3593" s="79"/>
    </row>
    <row r="3594" spans="1:13">
      <c r="A3594" s="79"/>
      <c r="B3594" s="42" t="s">
        <v>44</v>
      </c>
      <c r="C3594" s="39"/>
      <c r="D3594" s="39"/>
      <c r="E3594" s="39"/>
      <c r="F3594" s="39"/>
      <c r="G3594" s="39"/>
      <c r="H3594" s="39"/>
      <c r="I3594" s="39"/>
      <c r="J3594" s="40"/>
      <c r="K3594" s="79"/>
      <c r="L3594" s="79"/>
      <c r="M3594" s="79"/>
    </row>
    <row r="3595" spans="1:13">
      <c r="A3595" s="79"/>
      <c r="B3595" s="435" t="str">
        <f>Sheet2!$D686</f>
        <v/>
      </c>
      <c r="C3595" s="394"/>
      <c r="D3595" s="394"/>
      <c r="E3595" s="394"/>
      <c r="F3595" s="394"/>
      <c r="G3595" s="394"/>
      <c r="H3595" s="394"/>
      <c r="I3595" s="394"/>
      <c r="J3595" s="436"/>
      <c r="K3595" s="79"/>
      <c r="L3595" s="79"/>
      <c r="M3595" s="79"/>
    </row>
    <row r="3596" spans="1:13">
      <c r="A3596" s="79"/>
      <c r="B3596" s="38"/>
      <c r="C3596" s="39"/>
      <c r="D3596" s="39"/>
      <c r="E3596" s="39"/>
      <c r="F3596" s="39"/>
      <c r="G3596" s="39"/>
      <c r="H3596" s="39"/>
      <c r="I3596" s="39"/>
      <c r="J3596" s="40"/>
      <c r="K3596" s="79"/>
      <c r="L3596" s="79"/>
      <c r="M3596" s="79"/>
    </row>
    <row r="3597" spans="1:13" ht="15">
      <c r="A3597" s="79"/>
      <c r="B3597" s="550" t="str">
        <f>'6. Module 1 Readiness'!AJ$55</f>
        <v/>
      </c>
      <c r="C3597" s="41" t="s">
        <v>432</v>
      </c>
      <c r="D3597" s="39"/>
      <c r="E3597" s="39"/>
      <c r="F3597" s="39"/>
      <c r="G3597" s="39"/>
      <c r="H3597" s="39"/>
      <c r="I3597" s="39"/>
      <c r="J3597" s="40"/>
      <c r="K3597" s="79"/>
      <c r="L3597" s="79"/>
      <c r="M3597" s="79"/>
    </row>
    <row r="3598" spans="1:13">
      <c r="A3598" s="79"/>
      <c r="B3598" s="42" t="s">
        <v>43</v>
      </c>
      <c r="C3598" s="39"/>
      <c r="D3598" s="39"/>
      <c r="E3598" s="39"/>
      <c r="F3598" s="39"/>
      <c r="G3598" s="39"/>
      <c r="H3598" s="39"/>
      <c r="I3598" s="39"/>
      <c r="J3598" s="40"/>
      <c r="K3598" s="79"/>
      <c r="L3598" s="79"/>
      <c r="M3598" s="79"/>
    </row>
    <row r="3599" spans="1:13">
      <c r="A3599" s="79"/>
      <c r="B3599" s="435" t="str">
        <f>Sheet2!$B687</f>
        <v/>
      </c>
      <c r="C3599" s="394"/>
      <c r="D3599" s="394"/>
      <c r="E3599" s="394"/>
      <c r="F3599" s="394"/>
      <c r="G3599" s="394"/>
      <c r="H3599" s="394"/>
      <c r="I3599" s="394"/>
      <c r="J3599" s="436"/>
      <c r="K3599" s="79"/>
      <c r="L3599" s="79"/>
      <c r="M3599" s="79"/>
    </row>
    <row r="3600" spans="1:13">
      <c r="A3600" s="79"/>
      <c r="B3600" s="42" t="s">
        <v>44</v>
      </c>
      <c r="C3600" s="39"/>
      <c r="D3600" s="39"/>
      <c r="E3600" s="39"/>
      <c r="F3600" s="39"/>
      <c r="G3600" s="39"/>
      <c r="H3600" s="39"/>
      <c r="I3600" s="39"/>
      <c r="J3600" s="40"/>
      <c r="K3600" s="79"/>
      <c r="L3600" s="79"/>
      <c r="M3600" s="79"/>
    </row>
    <row r="3601" spans="1:13">
      <c r="A3601" s="79"/>
      <c r="B3601" s="437" t="str">
        <f>Sheet2!$D687</f>
        <v/>
      </c>
      <c r="C3601" s="438"/>
      <c r="D3601" s="438"/>
      <c r="E3601" s="438"/>
      <c r="F3601" s="438"/>
      <c r="G3601" s="438"/>
      <c r="H3601" s="438"/>
      <c r="I3601" s="438"/>
      <c r="J3601" s="439"/>
      <c r="K3601" s="79"/>
      <c r="L3601" s="79"/>
      <c r="M3601" s="79"/>
    </row>
    <row r="3602" spans="1:13">
      <c r="A3602" s="79"/>
      <c r="B3602" s="79"/>
      <c r="C3602" s="79"/>
      <c r="D3602" s="79"/>
      <c r="E3602" s="79"/>
      <c r="F3602" s="79"/>
      <c r="G3602" s="79"/>
      <c r="H3602" s="79"/>
      <c r="I3602" s="79"/>
      <c r="J3602" s="79"/>
      <c r="K3602" s="79"/>
      <c r="L3602" s="79"/>
      <c r="M3602" s="79"/>
    </row>
    <row r="3603" spans="1:13">
      <c r="A3603" s="79"/>
      <c r="B3603" s="79"/>
      <c r="C3603" s="79"/>
      <c r="D3603" s="79"/>
      <c r="E3603" s="79"/>
      <c r="F3603" s="79"/>
      <c r="G3603" s="79"/>
      <c r="H3603" s="79"/>
      <c r="I3603" s="79"/>
      <c r="J3603" s="79"/>
      <c r="K3603" s="79"/>
      <c r="L3603" s="79"/>
      <c r="M3603" s="79"/>
    </row>
    <row r="3604" spans="1:13">
      <c r="A3604" s="79"/>
      <c r="B3604" s="79"/>
      <c r="C3604" s="79"/>
      <c r="D3604" s="79"/>
      <c r="E3604" s="79"/>
      <c r="F3604" s="79"/>
      <c r="G3604" s="79"/>
      <c r="H3604" s="79"/>
      <c r="I3604" s="79"/>
      <c r="J3604" s="79"/>
      <c r="K3604" s="79"/>
      <c r="L3604" s="79"/>
      <c r="M3604" s="79"/>
    </row>
    <row r="3605" spans="1:13" ht="15.75">
      <c r="A3605" s="79"/>
      <c r="B3605" s="629">
        <f>'4. Module 1 Services'!B22</f>
        <v>0</v>
      </c>
      <c r="C3605" s="630"/>
      <c r="D3605" s="630"/>
      <c r="E3605" s="630"/>
      <c r="F3605" s="630"/>
      <c r="G3605" s="630"/>
      <c r="H3605" s="630"/>
      <c r="I3605" s="630"/>
      <c r="J3605" s="631"/>
      <c r="K3605" s="79"/>
      <c r="L3605" s="79"/>
      <c r="M3605" s="79"/>
    </row>
    <row r="3606" spans="1:13">
      <c r="A3606" s="79"/>
      <c r="B3606" s="79"/>
      <c r="C3606" s="79"/>
      <c r="D3606" s="79"/>
      <c r="E3606" s="79"/>
      <c r="F3606" s="79"/>
      <c r="G3606" s="79"/>
      <c r="H3606" s="79"/>
      <c r="I3606" s="79"/>
      <c r="J3606" s="79"/>
      <c r="K3606" s="79"/>
      <c r="L3606" s="79"/>
      <c r="M3606" s="79"/>
    </row>
    <row r="3607" spans="1:13" ht="18">
      <c r="A3607" s="79"/>
      <c r="B3607" s="31" t="s">
        <v>169</v>
      </c>
      <c r="C3607" s="79"/>
      <c r="D3607" s="79"/>
      <c r="E3607" s="79"/>
      <c r="F3607" s="79"/>
      <c r="G3607" s="79"/>
      <c r="H3607" s="79"/>
      <c r="I3607" s="79"/>
      <c r="J3607" s="79"/>
      <c r="K3607" s="79"/>
      <c r="L3607" s="79"/>
      <c r="M3607" s="79"/>
    </row>
    <row r="3608" spans="1:13">
      <c r="A3608" s="79"/>
      <c r="B3608" s="79"/>
      <c r="C3608" s="79"/>
      <c r="D3608" s="79"/>
      <c r="E3608" s="79"/>
      <c r="F3608" s="79"/>
      <c r="G3608" s="79"/>
      <c r="H3608" s="79"/>
      <c r="I3608" s="79"/>
      <c r="J3608" s="79"/>
      <c r="K3608" s="79"/>
      <c r="L3608" s="79"/>
      <c r="M3608" s="79"/>
    </row>
    <row r="3609" spans="1:13" ht="13.5" thickBot="1">
      <c r="A3609" s="79"/>
      <c r="B3609" s="444" t="s">
        <v>407</v>
      </c>
      <c r="C3609" s="444"/>
      <c r="D3609" s="444"/>
      <c r="E3609" s="444"/>
      <c r="F3609" s="79"/>
      <c r="G3609" s="79"/>
      <c r="H3609" s="79"/>
      <c r="I3609" s="79"/>
      <c r="J3609" s="79"/>
      <c r="K3609" s="79"/>
      <c r="L3609" s="79"/>
      <c r="M3609" s="79"/>
    </row>
    <row r="3610" spans="1:13">
      <c r="A3610" s="79"/>
      <c r="B3610" s="79"/>
      <c r="C3610" s="79"/>
      <c r="D3610" s="79"/>
      <c r="E3610" s="79"/>
      <c r="F3610" s="79"/>
      <c r="G3610" s="445" t="e">
        <f>IF(E3619="Low",'4. HIDE Calc Module 2_1'!$C$48,IF(E3619="Medium",'4. HIDE Calc Module 2_1'!$C$49,IF(E3619="High",'4. HIDE Calc Module 2_1'!$C$50,"")))</f>
        <v>#DIV/0!</v>
      </c>
      <c r="H3610" s="446"/>
      <c r="I3610" s="447"/>
      <c r="J3610" s="79"/>
      <c r="K3610" s="79"/>
      <c r="L3610" s="79"/>
      <c r="M3610" s="79"/>
    </row>
    <row r="3611" spans="1:13">
      <c r="A3611" s="79"/>
      <c r="B3611" s="27" t="s">
        <v>220</v>
      </c>
      <c r="C3611" s="27"/>
      <c r="D3611" s="27"/>
      <c r="E3611" s="635" t="str">
        <f>IF('5. Hide Calc OA'!C$144="","",IF(AND('5. Hide Calc OA'!C$144&gt;='7. Hide Graph Calc'!$N$24,'5. Hide Calc OA'!C$144&lt;='7. Hide Graph Calc'!$O$24),"Low",IF(AND('5. Hide Calc OA'!C$144&gt;'7. Hide Graph Calc'!$N$25,'5. Hide Calc OA'!C$144&lt;='7. Hide Graph Calc'!$O$25),"Medium",IF(AND('5. Hide Calc OA'!C$144&gt;'7. Hide Graph Calc'!$N$26,'5. Hide Calc OA'!C$144&lt;='7. Hide Graph Calc'!$O$26),"High"))))</f>
        <v/>
      </c>
      <c r="F3611" s="79"/>
      <c r="G3611" s="448"/>
      <c r="H3611" s="441"/>
      <c r="I3611" s="449"/>
      <c r="J3611" s="79"/>
      <c r="K3611" s="79"/>
      <c r="L3611" s="79"/>
      <c r="M3611" s="79"/>
    </row>
    <row r="3612" spans="1:13">
      <c r="A3612" s="79"/>
      <c r="B3612" s="27"/>
      <c r="C3612" s="27"/>
      <c r="D3612" s="27"/>
      <c r="E3612" s="32"/>
      <c r="F3612" s="79"/>
      <c r="G3612" s="448"/>
      <c r="H3612" s="441"/>
      <c r="I3612" s="449"/>
      <c r="J3612" s="79"/>
      <c r="K3612" s="79"/>
      <c r="L3612" s="79"/>
      <c r="M3612" s="79"/>
    </row>
    <row r="3613" spans="1:13">
      <c r="A3613" s="79"/>
      <c r="B3613" s="27" t="s">
        <v>212</v>
      </c>
      <c r="C3613" s="27"/>
      <c r="D3613" s="27"/>
      <c r="E3613" s="635" t="str">
        <f>IF('5. Hide Calc OA'!D$144="","",IF(AND('5. Hide Calc OA'!D$144&gt;='7. Hide Graph Calc'!$N$24,'5. Hide Calc OA'!D$144&lt;='7. Hide Graph Calc'!$O$24),"Low",IF(AND('5. Hide Calc OA'!D$144&gt;'7. Hide Graph Calc'!$N$25,'5. Hide Calc OA'!D$144&lt;='7. Hide Graph Calc'!$O$25),"Medium",IF(AND('5. Hide Calc OA'!D$144&gt;'7. Hide Graph Calc'!$N$26,'5. Hide Calc OA'!D$144&lt;='7. Hide Graph Calc'!$O$26),"High"))))</f>
        <v/>
      </c>
      <c r="F3613" s="79"/>
      <c r="G3613" s="448"/>
      <c r="H3613" s="441"/>
      <c r="I3613" s="449"/>
      <c r="J3613" s="79"/>
      <c r="K3613" s="79"/>
      <c r="L3613" s="79"/>
      <c r="M3613" s="79"/>
    </row>
    <row r="3614" spans="1:13">
      <c r="A3614" s="79"/>
      <c r="B3614" s="27"/>
      <c r="C3614" s="27"/>
      <c r="D3614" s="27"/>
      <c r="E3614" s="32"/>
      <c r="F3614" s="79"/>
      <c r="G3614" s="448"/>
      <c r="H3614" s="441"/>
      <c r="I3614" s="449"/>
      <c r="J3614" s="79"/>
      <c r="K3614" s="79"/>
      <c r="L3614" s="79"/>
      <c r="M3614" s="79"/>
    </row>
    <row r="3615" spans="1:13">
      <c r="A3615" s="79"/>
      <c r="B3615" s="27" t="s">
        <v>227</v>
      </c>
      <c r="C3615" s="27"/>
      <c r="D3615" s="27"/>
      <c r="E3615" s="635" t="str">
        <f>IF('5. Hide Calc OA'!E$144="","",IF(AND('5. Hide Calc OA'!E$144&gt;='7. Hide Graph Calc'!$N$24,'5. Hide Calc OA'!E$144&lt;='7. Hide Graph Calc'!$O$24),"Low",IF(AND('5. Hide Calc OA'!E$144&gt;'7. Hide Graph Calc'!$N$25,'5. Hide Calc OA'!E$144&lt;='7. Hide Graph Calc'!$O$25),"Medium",IF(AND('5. Hide Calc OA'!E$144&gt;'7. Hide Graph Calc'!$N$26,'5. Hide Calc OA'!E$144&lt;='7. Hide Graph Calc'!$O$26),"High"))))</f>
        <v/>
      </c>
      <c r="F3615" s="79"/>
      <c r="G3615" s="448"/>
      <c r="H3615" s="441"/>
      <c r="I3615" s="449"/>
      <c r="J3615" s="79"/>
      <c r="K3615" s="79"/>
      <c r="L3615" s="79"/>
      <c r="M3615" s="79"/>
    </row>
    <row r="3616" spans="1:13">
      <c r="A3616" s="79"/>
      <c r="B3616" s="27"/>
      <c r="C3616" s="27"/>
      <c r="D3616" s="27"/>
      <c r="E3616" s="32"/>
      <c r="F3616" s="79"/>
      <c r="G3616" s="448"/>
      <c r="H3616" s="441"/>
      <c r="I3616" s="449"/>
      <c r="J3616" s="79"/>
      <c r="K3616" s="79"/>
      <c r="L3616" s="79"/>
      <c r="M3616" s="79"/>
    </row>
    <row r="3617" spans="1:13">
      <c r="A3617" s="79"/>
      <c r="B3617" s="27" t="s">
        <v>199</v>
      </c>
      <c r="C3617" s="27"/>
      <c r="D3617" s="27"/>
      <c r="E3617" s="635" t="str">
        <f>IF('5. Hide Calc OA'!F$144="","",IF(AND('5. Hide Calc OA'!F$144&gt;='7. Hide Graph Calc'!$N$24,'5. Hide Calc OA'!F$144&lt;='7. Hide Graph Calc'!$O$24),"Low",IF(AND('5. Hide Calc OA'!F$144&gt;'7. Hide Graph Calc'!$N$25,'5. Hide Calc OA'!F$144&lt;='7. Hide Graph Calc'!$O$25),"Medium",IF(AND('5. Hide Calc OA'!F$144&gt;'7. Hide Graph Calc'!$N$26,'5. Hide Calc OA'!F$144&lt;='7. Hide Graph Calc'!$O$26),"High"))))</f>
        <v/>
      </c>
      <c r="F3617" s="79"/>
      <c r="G3617" s="448"/>
      <c r="H3617" s="441"/>
      <c r="I3617" s="449"/>
      <c r="J3617" s="79"/>
      <c r="K3617" s="79"/>
      <c r="L3617" s="79"/>
      <c r="M3617" s="79"/>
    </row>
    <row r="3618" spans="1:13">
      <c r="A3618" s="79"/>
      <c r="B3618" s="27"/>
      <c r="C3618" s="27"/>
      <c r="D3618" s="27"/>
      <c r="E3618" s="32"/>
      <c r="F3618" s="79"/>
      <c r="G3618" s="448"/>
      <c r="H3618" s="441"/>
      <c r="I3618" s="449"/>
      <c r="J3618" s="79"/>
      <c r="K3618" s="79"/>
      <c r="L3618" s="79"/>
      <c r="M3618" s="79"/>
    </row>
    <row r="3619" spans="1:13">
      <c r="A3619" s="79"/>
      <c r="B3619" s="37" t="s">
        <v>173</v>
      </c>
      <c r="C3619" s="27"/>
      <c r="D3619" s="27"/>
      <c r="E3619" s="554" t="e">
        <f>IF('5. Hide Calc OA'!I$144="","",IF(AND('5. Hide Calc OA'!I$144&gt;='7. Hide Graph Calc'!$N$24,'5. Hide Calc OA'!I$144&lt;='7. Hide Graph Calc'!$O$24),"Low",IF(AND('5. Hide Calc OA'!I$144&gt;'7. Hide Graph Calc'!$N$25,'5. Hide Calc OA'!I$144&lt;='7. Hide Graph Calc'!$O$25),"Medium",IF(AND('5. Hide Calc OA'!I$144&gt;'7. Hide Graph Calc'!$N$26,'5. Hide Calc OA'!I$144&lt;='7. Hide Graph Calc'!$O$26),"High",""))))</f>
        <v>#DIV/0!</v>
      </c>
      <c r="F3619" s="19" t="s">
        <v>408</v>
      </c>
      <c r="G3619" s="450"/>
      <c r="H3619" s="451"/>
      <c r="I3619" s="452"/>
      <c r="J3619" s="79"/>
      <c r="K3619" s="79"/>
      <c r="L3619" s="79"/>
      <c r="M3619" s="79"/>
    </row>
    <row r="3620" spans="1:13">
      <c r="A3620" s="79"/>
      <c r="B3620" s="27"/>
      <c r="C3620" s="27"/>
      <c r="D3620" s="27"/>
      <c r="E3620" s="27"/>
      <c r="F3620" s="79"/>
      <c r="G3620" s="79"/>
      <c r="H3620" s="79"/>
      <c r="I3620" s="79"/>
      <c r="J3620" s="79"/>
      <c r="K3620" s="79"/>
      <c r="L3620" s="79"/>
      <c r="M3620" s="79"/>
    </row>
    <row r="3621" spans="1:13" ht="13.5" thickBot="1">
      <c r="A3621" s="79"/>
      <c r="B3621" s="453" t="s">
        <v>409</v>
      </c>
      <c r="C3621" s="453"/>
      <c r="D3621" s="453"/>
      <c r="E3621" s="453"/>
      <c r="F3621" s="79"/>
      <c r="G3621" s="79"/>
      <c r="H3621" s="79"/>
      <c r="I3621" s="79"/>
      <c r="J3621" s="79"/>
      <c r="K3621" s="79"/>
      <c r="L3621" s="79"/>
      <c r="M3621" s="79"/>
    </row>
    <row r="3622" spans="1:13">
      <c r="A3622" s="79"/>
      <c r="B3622" s="27"/>
      <c r="C3622" s="27"/>
      <c r="D3622" s="27"/>
      <c r="E3622" s="27"/>
      <c r="F3622" s="79"/>
      <c r="G3622" s="79"/>
      <c r="H3622" s="79"/>
      <c r="I3622" s="79"/>
      <c r="J3622" s="79"/>
      <c r="K3622" s="79"/>
      <c r="L3622" s="79"/>
      <c r="M3622" s="79"/>
    </row>
    <row r="3623" spans="1:13">
      <c r="A3623" s="79"/>
      <c r="B3623" s="37" t="s">
        <v>246</v>
      </c>
      <c r="C3623" s="37"/>
      <c r="D3623" s="37"/>
      <c r="E3623" s="636" t="str">
        <f>'6. Module 1 Readiness'!AH$23</f>
        <v/>
      </c>
      <c r="F3623" s="79"/>
      <c r="G3623" s="79"/>
      <c r="H3623" s="79"/>
      <c r="I3623" s="79"/>
      <c r="J3623" s="79"/>
      <c r="K3623" s="79"/>
      <c r="L3623" s="79"/>
      <c r="M3623" s="79"/>
    </row>
    <row r="3624" spans="1:13">
      <c r="A3624" s="79"/>
      <c r="B3624" s="52"/>
      <c r="C3624" s="52"/>
      <c r="D3624" s="52"/>
      <c r="E3624" s="53"/>
      <c r="F3624" s="79"/>
      <c r="G3624" s="79"/>
      <c r="H3624" s="79"/>
      <c r="I3624" s="79"/>
      <c r="J3624" s="79"/>
      <c r="K3624" s="79"/>
      <c r="L3624" s="79"/>
      <c r="M3624" s="79"/>
    </row>
    <row r="3625" spans="1:13">
      <c r="A3625" s="79"/>
      <c r="B3625" s="27"/>
      <c r="C3625" s="39"/>
      <c r="D3625" s="39"/>
      <c r="E3625" s="33"/>
      <c r="F3625" s="79"/>
      <c r="G3625" s="445" t="str">
        <f>IF(E3636="Red",'4. HIDE Calc Module 2_1'!$C$54,IF(E3636="Yellow",'4. HIDE Calc Module 2_1'!$C$55,IF(E3636="Green",'4. HIDE Calc Module 2_1'!$C$56,"")))</f>
        <v/>
      </c>
      <c r="H3625" s="446"/>
      <c r="I3625" s="447"/>
      <c r="J3625" s="79"/>
      <c r="K3625" s="79"/>
      <c r="L3625" s="79"/>
      <c r="M3625" s="79"/>
    </row>
    <row r="3626" spans="1:13">
      <c r="A3626" s="79"/>
      <c r="B3626" s="35" t="s">
        <v>233</v>
      </c>
      <c r="C3626" s="35"/>
      <c r="D3626" s="35"/>
      <c r="E3626" s="550" t="str">
        <f>IFERROR(IF('4. Hide Calc RA'!C$144="","",IF(AND('4. Hide Calc RA'!C$144&gt;='7. Hide Graph Calc'!$J$24,'4. Hide Calc RA'!C$144&lt;='7. Hide Graph Calc'!$K$24),"Red",IF(AND('4. Hide Calc RA'!C$144&gt;'7. Hide Graph Calc'!$J$25,'4. Hide Calc RA'!C$144&lt;='7. Hide Graph Calc'!$K$25),"Yellow",IF(AND('4. Hide Calc RA'!C$144&gt;'7. Hide Graph Calc'!$J$26,'4. Hide Calc RA'!C$144&lt;='7. Hide Graph Calc'!$K$26),"Green")))), "")</f>
        <v/>
      </c>
      <c r="F3626" s="79"/>
      <c r="G3626" s="448"/>
      <c r="H3626" s="441"/>
      <c r="I3626" s="449"/>
      <c r="J3626" s="79"/>
      <c r="K3626" s="79"/>
      <c r="L3626" s="79"/>
      <c r="M3626" s="79"/>
    </row>
    <row r="3627" spans="1:13">
      <c r="A3627" s="79"/>
      <c r="B3627" s="27"/>
      <c r="C3627" s="27"/>
      <c r="D3627" s="27"/>
      <c r="E3627" s="33"/>
      <c r="F3627" s="79"/>
      <c r="G3627" s="448"/>
      <c r="H3627" s="441"/>
      <c r="I3627" s="449"/>
      <c r="J3627" s="79"/>
      <c r="K3627" s="79"/>
      <c r="L3627" s="79"/>
      <c r="M3627" s="79"/>
    </row>
    <row r="3628" spans="1:13">
      <c r="A3628" s="79"/>
      <c r="B3628" s="35" t="s">
        <v>234</v>
      </c>
      <c r="C3628" s="35"/>
      <c r="D3628" s="35"/>
      <c r="E3628" s="550" t="str">
        <f>IFERROR(IF('4. Hide Calc RA'!D$144="","",IF(AND('4. Hide Calc RA'!D$144&gt;='7. Hide Graph Calc'!$J$24,'4. Hide Calc RA'!D$144&lt;='7. Hide Graph Calc'!$K$24),"Red",IF(AND('4. Hide Calc RA'!D$144&gt;'7. Hide Graph Calc'!$J$25,'4. Hide Calc RA'!D$144&lt;='7. Hide Graph Calc'!$K$25),"Yellow",IF(AND('4. Hide Calc RA'!D$144&gt;'7. Hide Graph Calc'!$J$26,'4. Hide Calc RA'!D$144&lt;='7. Hide Graph Calc'!$K$26),"Green")))), "")</f>
        <v/>
      </c>
      <c r="F3628" s="79"/>
      <c r="G3628" s="448"/>
      <c r="H3628" s="441"/>
      <c r="I3628" s="449"/>
      <c r="J3628" s="79"/>
      <c r="K3628" s="79"/>
      <c r="L3628" s="79"/>
      <c r="M3628" s="79"/>
    </row>
    <row r="3629" spans="1:13">
      <c r="A3629" s="79"/>
      <c r="B3629" s="27"/>
      <c r="C3629" s="27"/>
      <c r="D3629" s="27"/>
      <c r="E3629" s="33"/>
      <c r="F3629" s="79"/>
      <c r="G3629" s="448"/>
      <c r="H3629" s="441"/>
      <c r="I3629" s="449"/>
      <c r="J3629" s="79"/>
      <c r="K3629" s="79"/>
      <c r="L3629" s="79"/>
      <c r="M3629" s="79"/>
    </row>
    <row r="3630" spans="1:13">
      <c r="A3630" s="79"/>
      <c r="B3630" s="35" t="s">
        <v>27</v>
      </c>
      <c r="C3630" s="27"/>
      <c r="D3630" s="27"/>
      <c r="E3630" s="635" t="str">
        <f>IFERROR(IF('4. Hide Calc RA'!E$144="","",IF(AND('4. Hide Calc RA'!E$144&gt;='7. Hide Graph Calc'!$J$24,'4. Hide Calc RA'!E$144&lt;='7. Hide Graph Calc'!$K$24),"Red",IF(AND('4. Hide Calc RA'!E$144&gt;'7. Hide Graph Calc'!$J$25,'4. Hide Calc RA'!E$144&lt;='7. Hide Graph Calc'!$K$25),"Yellow",IF(AND('4. Hide Calc RA'!E$144&gt;'7. Hide Graph Calc'!$J$26,'4. Hide Calc RA'!E$144&lt;='7. Hide Graph Calc'!$K$26),"Green")))), "")</f>
        <v/>
      </c>
      <c r="F3630" s="79"/>
      <c r="G3630" s="448"/>
      <c r="H3630" s="441"/>
      <c r="I3630" s="449"/>
      <c r="J3630" s="79"/>
      <c r="K3630" s="79"/>
      <c r="L3630" s="79"/>
      <c r="M3630" s="79"/>
    </row>
    <row r="3631" spans="1:13">
      <c r="A3631" s="79"/>
      <c r="B3631" s="27"/>
      <c r="C3631" s="27"/>
      <c r="D3631" s="27"/>
      <c r="E3631" s="33"/>
      <c r="F3631" s="79"/>
      <c r="G3631" s="448"/>
      <c r="H3631" s="441"/>
      <c r="I3631" s="449"/>
      <c r="J3631" s="79"/>
      <c r="K3631" s="79"/>
      <c r="L3631" s="79"/>
      <c r="M3631" s="79"/>
    </row>
    <row r="3632" spans="1:13">
      <c r="A3632" s="79"/>
      <c r="B3632" s="35" t="s">
        <v>235</v>
      </c>
      <c r="C3632" s="35"/>
      <c r="D3632" s="35"/>
      <c r="E3632" s="550" t="str">
        <f>IFERROR(IF('4. Hide Calc RA'!F$144="","",IF(AND('4. Hide Calc RA'!F$144&gt;='7. Hide Graph Calc'!$J$24,'4. Hide Calc RA'!F$144&lt;='7. Hide Graph Calc'!$K$24),"Red",IF(AND('4. Hide Calc RA'!F$144&gt;'7. Hide Graph Calc'!$J$25,'4. Hide Calc RA'!F$144&lt;='7. Hide Graph Calc'!$K$25),"Yellow",IF(AND('4. Hide Calc RA'!F$144&gt;'7. Hide Graph Calc'!$J$26,'4. Hide Calc RA'!F$144&lt;='7. Hide Graph Calc'!$K$26),"Green")))), "")</f>
        <v/>
      </c>
      <c r="F3632" s="79"/>
      <c r="G3632" s="448"/>
      <c r="H3632" s="441"/>
      <c r="I3632" s="449"/>
      <c r="J3632" s="79"/>
      <c r="K3632" s="79"/>
      <c r="L3632" s="79"/>
      <c r="M3632" s="79"/>
    </row>
    <row r="3633" spans="1:13">
      <c r="A3633" s="79"/>
      <c r="B3633" s="27"/>
      <c r="C3633" s="27"/>
      <c r="D3633" s="27"/>
      <c r="E3633" s="32"/>
      <c r="F3633" s="79"/>
      <c r="G3633" s="448"/>
      <c r="H3633" s="441"/>
      <c r="I3633" s="449"/>
      <c r="J3633" s="79"/>
      <c r="K3633" s="79"/>
      <c r="L3633" s="79"/>
      <c r="M3633" s="79"/>
    </row>
    <row r="3634" spans="1:13">
      <c r="A3634" s="79"/>
      <c r="B3634" s="35" t="s">
        <v>236</v>
      </c>
      <c r="C3634" s="35"/>
      <c r="D3634" s="35"/>
      <c r="E3634" s="550" t="str">
        <f>IFERROR(IF('4. Hide Calc RA'!G$144="","",IF(AND('4. Hide Calc RA'!G$144&gt;='7. Hide Graph Calc'!$J$38,'4. Hide Calc RA'!G$144&lt;='7. Hide Graph Calc'!$K$38),"Red",IF(AND('4. Hide Calc RA'!G$144&gt;'7. Hide Graph Calc'!$J$39,'4. Hide Calc RA'!G$144&lt;='7. Hide Graph Calc'!$K$39),"Yellow",IF(AND('4. Hide Calc RA'!G$144&gt;'7. Hide Graph Calc'!$J$40,'4. Hide Calc RA'!G$144&lt;='7. Hide Graph Calc'!$K$40),"Green")))), "")</f>
        <v/>
      </c>
      <c r="F3634" s="79"/>
      <c r="G3634" s="448"/>
      <c r="H3634" s="441"/>
      <c r="I3634" s="449"/>
      <c r="J3634" s="79"/>
      <c r="K3634" s="79"/>
      <c r="L3634" s="79"/>
      <c r="M3634" s="79"/>
    </row>
    <row r="3635" spans="1:13">
      <c r="A3635" s="79"/>
      <c r="B3635" s="27"/>
      <c r="C3635" s="27"/>
      <c r="D3635" s="27"/>
      <c r="E3635" s="32"/>
      <c r="F3635" s="79"/>
      <c r="G3635" s="448"/>
      <c r="H3635" s="441"/>
      <c r="I3635" s="449"/>
      <c r="J3635" s="79"/>
      <c r="K3635" s="79"/>
      <c r="L3635" s="79"/>
      <c r="M3635" s="79"/>
    </row>
    <row r="3636" spans="1:13">
      <c r="A3636" s="79"/>
      <c r="B3636" s="37" t="s">
        <v>173</v>
      </c>
      <c r="C3636" s="37"/>
      <c r="D3636" s="37"/>
      <c r="E3636" s="554" t="str">
        <f>IFERROR(IF('4. Hide Calc RA'!J$144="","",IF(AND('4. Hide Calc RA'!J$144&gt;='7. Hide Graph Calc'!$J$24,'4. Hide Calc RA'!J$144&lt;='7. Hide Graph Calc'!$K$24),"Red",IF(AND('4. Hide Calc RA'!J$144&gt;'7. Hide Graph Calc'!$J$25,'4. Hide Calc RA'!J$144&lt;='7. Hide Graph Calc'!$K$25),"Yellow",IF(AND('4. Hide Calc RA'!J$144&gt;'7. Hide Graph Calc'!$J$26,'4. Hide Calc RA'!J$144&lt;='7. Hide Graph Calc'!$K$26),"Green")))), "")</f>
        <v/>
      </c>
      <c r="F3636" s="19" t="s">
        <v>408</v>
      </c>
      <c r="G3636" s="450"/>
      <c r="H3636" s="451"/>
      <c r="I3636" s="452"/>
      <c r="J3636" s="79"/>
      <c r="K3636" s="79"/>
      <c r="L3636" s="79"/>
      <c r="M3636" s="79"/>
    </row>
    <row r="3637" spans="1:13">
      <c r="A3637" s="79"/>
      <c r="B3637" s="79"/>
      <c r="C3637" s="79"/>
      <c r="D3637" s="79"/>
      <c r="E3637" s="79"/>
      <c r="F3637" s="79"/>
      <c r="G3637" s="79"/>
      <c r="H3637" s="79"/>
      <c r="I3637" s="79"/>
      <c r="J3637" s="79"/>
      <c r="K3637" s="79"/>
      <c r="L3637" s="79"/>
      <c r="M3637" s="79"/>
    </row>
    <row r="3638" spans="1:13">
      <c r="A3638" s="79"/>
      <c r="B3638" s="79"/>
      <c r="C3638" s="79"/>
      <c r="D3638" s="79"/>
      <c r="E3638" s="79"/>
      <c r="F3638" s="79"/>
      <c r="G3638" s="79"/>
      <c r="H3638" s="79"/>
      <c r="I3638" s="79"/>
      <c r="J3638" s="79"/>
      <c r="K3638" s="79"/>
      <c r="L3638" s="79"/>
      <c r="M3638" s="79"/>
    </row>
    <row r="3639" spans="1:13" ht="18">
      <c r="A3639" s="79"/>
      <c r="B3639" s="31" t="s">
        <v>410</v>
      </c>
      <c r="C3639" s="79"/>
      <c r="D3639" s="79"/>
      <c r="E3639" s="79"/>
      <c r="F3639" s="79"/>
      <c r="G3639" s="79"/>
      <c r="H3639" s="79"/>
      <c r="I3639" s="79"/>
      <c r="J3639" s="79"/>
      <c r="K3639" s="79"/>
      <c r="L3639" s="79"/>
      <c r="M3639" s="79"/>
    </row>
    <row r="3640" spans="1:13">
      <c r="A3640" s="79"/>
      <c r="B3640" s="79"/>
      <c r="C3640" s="79"/>
      <c r="D3640" s="79"/>
      <c r="E3640" s="79"/>
      <c r="F3640" s="79"/>
      <c r="G3640" s="79"/>
      <c r="H3640" s="79"/>
      <c r="I3640" s="79"/>
      <c r="J3640" s="79"/>
      <c r="K3640" s="79"/>
      <c r="L3640" s="79"/>
      <c r="M3640" s="79"/>
    </row>
    <row r="3641" spans="1:13">
      <c r="A3641" s="79"/>
      <c r="B3641" s="381" t="s">
        <v>435</v>
      </c>
      <c r="C3641" s="381"/>
      <c r="D3641" s="381"/>
      <c r="E3641" s="381"/>
      <c r="F3641" s="381"/>
      <c r="G3641" s="381"/>
      <c r="H3641" s="381"/>
      <c r="I3641" s="381"/>
      <c r="J3641" s="381"/>
      <c r="K3641" s="79"/>
      <c r="L3641" s="79"/>
      <c r="M3641" s="79"/>
    </row>
    <row r="3642" spans="1:13">
      <c r="A3642" s="79"/>
      <c r="B3642" s="79"/>
      <c r="C3642" s="79"/>
      <c r="D3642" s="79"/>
      <c r="E3642" s="79"/>
      <c r="F3642" s="79"/>
      <c r="G3642" s="79"/>
      <c r="H3642" s="79"/>
      <c r="I3642" s="79"/>
      <c r="J3642" s="79"/>
      <c r="K3642" s="79"/>
      <c r="L3642" s="79"/>
      <c r="M3642" s="79"/>
    </row>
    <row r="3643" spans="1:13">
      <c r="A3643" s="79"/>
      <c r="B3643" s="79"/>
      <c r="C3643" s="79"/>
      <c r="D3643" s="79"/>
      <c r="E3643" s="79"/>
      <c r="F3643" s="79"/>
      <c r="G3643" s="79"/>
      <c r="H3643" s="79"/>
      <c r="I3643" s="79"/>
      <c r="J3643" s="79"/>
      <c r="K3643" s="79"/>
      <c r="L3643" s="79"/>
      <c r="M3643" s="79"/>
    </row>
    <row r="3644" spans="1:13">
      <c r="A3644" s="79"/>
      <c r="B3644" s="79"/>
      <c r="C3644" s="79"/>
      <c r="D3644" s="79"/>
      <c r="E3644" s="79"/>
      <c r="F3644" s="79"/>
      <c r="G3644" s="79"/>
      <c r="H3644" s="79"/>
      <c r="I3644" s="79"/>
      <c r="J3644" s="79"/>
      <c r="K3644" s="79"/>
      <c r="L3644" s="79"/>
      <c r="M3644" s="79"/>
    </row>
    <row r="3645" spans="1:13">
      <c r="A3645" s="79"/>
      <c r="B3645" s="79"/>
      <c r="C3645" s="79"/>
      <c r="D3645" s="79"/>
      <c r="E3645" s="79"/>
      <c r="F3645" s="79"/>
      <c r="G3645" s="79"/>
      <c r="H3645" s="79"/>
      <c r="I3645" s="79"/>
      <c r="J3645" s="79"/>
      <c r="K3645" s="79"/>
      <c r="L3645" s="79"/>
      <c r="M3645" s="79"/>
    </row>
    <row r="3646" spans="1:13">
      <c r="A3646" s="79"/>
      <c r="B3646" s="79"/>
      <c r="C3646" s="79"/>
      <c r="D3646" s="79"/>
      <c r="E3646" s="79"/>
      <c r="F3646" s="79"/>
      <c r="G3646" s="79"/>
      <c r="H3646" s="79"/>
      <c r="I3646" s="79"/>
      <c r="J3646" s="79"/>
      <c r="K3646" s="79"/>
      <c r="L3646" s="79"/>
      <c r="M3646" s="79"/>
    </row>
    <row r="3647" spans="1:13">
      <c r="A3647" s="79"/>
      <c r="B3647" s="79"/>
      <c r="C3647" s="79"/>
      <c r="D3647" s="79"/>
      <c r="E3647" s="79"/>
      <c r="F3647" s="79"/>
      <c r="G3647" s="79"/>
      <c r="H3647" s="79"/>
      <c r="I3647" s="79"/>
      <c r="J3647" s="79"/>
      <c r="K3647" s="79"/>
      <c r="L3647" s="79"/>
      <c r="M3647" s="79"/>
    </row>
    <row r="3648" spans="1:13">
      <c r="A3648" s="79"/>
      <c r="B3648" s="79"/>
      <c r="C3648" s="79"/>
      <c r="D3648" s="79"/>
      <c r="E3648" s="79"/>
      <c r="F3648" s="79"/>
      <c r="G3648" s="79"/>
      <c r="H3648" s="79"/>
      <c r="I3648" s="79"/>
      <c r="J3648" s="79"/>
      <c r="K3648" s="79"/>
      <c r="L3648" s="79"/>
      <c r="M3648" s="79"/>
    </row>
    <row r="3649" spans="1:13">
      <c r="A3649" s="79"/>
      <c r="B3649" s="79"/>
      <c r="C3649" s="79"/>
      <c r="D3649" s="79"/>
      <c r="E3649" s="79"/>
      <c r="F3649" s="79"/>
      <c r="G3649" s="79"/>
      <c r="H3649" s="79"/>
      <c r="I3649" s="79"/>
      <c r="J3649" s="79"/>
      <c r="K3649" s="79"/>
      <c r="L3649" s="79"/>
      <c r="M3649" s="79"/>
    </row>
    <row r="3650" spans="1:13">
      <c r="A3650" s="79"/>
      <c r="B3650" s="79"/>
      <c r="C3650" s="79"/>
      <c r="D3650" s="79"/>
      <c r="E3650" s="79"/>
      <c r="F3650" s="79"/>
      <c r="G3650" s="79"/>
      <c r="H3650" s="79"/>
      <c r="I3650" s="79"/>
      <c r="J3650" s="79"/>
      <c r="K3650" s="79"/>
      <c r="L3650" s="79"/>
      <c r="M3650" s="79"/>
    </row>
    <row r="3651" spans="1:13">
      <c r="A3651" s="79"/>
      <c r="B3651" s="79"/>
      <c r="C3651" s="79"/>
      <c r="D3651" s="79"/>
      <c r="E3651" s="79"/>
      <c r="F3651" s="79"/>
      <c r="G3651" s="79"/>
      <c r="H3651" s="79"/>
      <c r="I3651" s="79"/>
      <c r="J3651" s="79"/>
      <c r="K3651" s="79"/>
      <c r="L3651" s="79"/>
      <c r="M3651" s="79"/>
    </row>
    <row r="3652" spans="1:13">
      <c r="A3652" s="79"/>
      <c r="B3652" s="79"/>
      <c r="C3652" s="79"/>
      <c r="D3652" s="79"/>
      <c r="E3652" s="79"/>
      <c r="F3652" s="79"/>
      <c r="G3652" s="79"/>
      <c r="H3652" s="79"/>
      <c r="I3652" s="79"/>
      <c r="J3652" s="79"/>
      <c r="K3652" s="79"/>
      <c r="L3652" s="79"/>
      <c r="M3652" s="79"/>
    </row>
    <row r="3653" spans="1:13">
      <c r="A3653" s="79"/>
      <c r="B3653" s="79"/>
      <c r="C3653" s="79"/>
      <c r="D3653" s="79"/>
      <c r="E3653" s="79"/>
      <c r="F3653" s="79"/>
      <c r="G3653" s="79"/>
      <c r="H3653" s="79"/>
      <c r="I3653" s="79"/>
      <c r="J3653" s="79"/>
      <c r="K3653" s="79"/>
      <c r="L3653" s="79"/>
      <c r="M3653" s="79"/>
    </row>
    <row r="3654" spans="1:13">
      <c r="A3654" s="79"/>
      <c r="B3654" s="79"/>
      <c r="C3654" s="79"/>
      <c r="D3654" s="79"/>
      <c r="E3654" s="79"/>
      <c r="F3654" s="79"/>
      <c r="G3654" s="79"/>
      <c r="H3654" s="79"/>
      <c r="I3654" s="79"/>
      <c r="J3654" s="79"/>
      <c r="K3654" s="79"/>
      <c r="L3654" s="79"/>
      <c r="M3654" s="79"/>
    </row>
    <row r="3655" spans="1:13">
      <c r="A3655" s="79"/>
      <c r="B3655" s="79"/>
      <c r="C3655" s="79"/>
      <c r="D3655" s="79"/>
      <c r="E3655" s="79"/>
      <c r="F3655" s="79"/>
      <c r="G3655" s="79"/>
      <c r="H3655" s="79"/>
      <c r="I3655" s="79"/>
      <c r="J3655" s="79"/>
      <c r="K3655" s="79"/>
      <c r="L3655" s="79"/>
      <c r="M3655" s="79"/>
    </row>
    <row r="3656" spans="1:13">
      <c r="A3656" s="79"/>
      <c r="B3656" s="79"/>
      <c r="C3656" s="79"/>
      <c r="D3656" s="79"/>
      <c r="E3656" s="79"/>
      <c r="F3656" s="79"/>
      <c r="G3656" s="79"/>
      <c r="H3656" s="79"/>
      <c r="I3656" s="79"/>
      <c r="J3656" s="79"/>
      <c r="K3656" s="79"/>
      <c r="L3656" s="79"/>
      <c r="M3656" s="79"/>
    </row>
    <row r="3657" spans="1:13">
      <c r="A3657" s="79"/>
      <c r="B3657" s="79"/>
      <c r="C3657" s="79"/>
      <c r="D3657" s="79"/>
      <c r="E3657" s="79"/>
      <c r="F3657" s="79"/>
      <c r="G3657" s="79"/>
      <c r="H3657" s="79"/>
      <c r="I3657" s="79"/>
      <c r="J3657" s="79"/>
      <c r="K3657" s="79"/>
      <c r="L3657" s="79"/>
      <c r="M3657" s="79"/>
    </row>
    <row r="3658" spans="1:13">
      <c r="A3658" s="79"/>
      <c r="B3658" s="79"/>
      <c r="C3658" s="79"/>
      <c r="D3658" s="79"/>
      <c r="E3658" s="79"/>
      <c r="F3658" s="79"/>
      <c r="G3658" s="79"/>
      <c r="H3658" s="79"/>
      <c r="I3658" s="79"/>
      <c r="J3658" s="79"/>
      <c r="K3658" s="79"/>
      <c r="L3658" s="79"/>
      <c r="M3658" s="79"/>
    </row>
    <row r="3659" spans="1:13">
      <c r="A3659" s="79"/>
      <c r="B3659" s="79"/>
      <c r="C3659" s="79"/>
      <c r="D3659" s="79"/>
      <c r="E3659" s="79"/>
      <c r="F3659" s="79"/>
      <c r="G3659" s="79"/>
      <c r="H3659" s="79"/>
      <c r="I3659" s="79"/>
      <c r="J3659" s="79"/>
      <c r="K3659" s="79"/>
      <c r="L3659" s="79"/>
      <c r="M3659" s="79"/>
    </row>
    <row r="3660" spans="1:13">
      <c r="A3660" s="79"/>
      <c r="B3660" s="79"/>
      <c r="C3660" s="79"/>
      <c r="D3660" s="79"/>
      <c r="E3660" s="79"/>
      <c r="F3660" s="79"/>
      <c r="G3660" s="79"/>
      <c r="H3660" s="79"/>
      <c r="I3660" s="79"/>
      <c r="J3660" s="79"/>
      <c r="K3660" s="79"/>
      <c r="L3660" s="79"/>
      <c r="M3660" s="79"/>
    </row>
    <row r="3661" spans="1:13">
      <c r="A3661" s="79"/>
      <c r="B3661" s="79"/>
      <c r="C3661" s="79"/>
      <c r="D3661" s="79"/>
      <c r="E3661" s="79"/>
      <c r="F3661" s="79"/>
      <c r="G3661" s="79"/>
      <c r="H3661" s="79"/>
      <c r="I3661" s="79"/>
      <c r="J3661" s="79"/>
      <c r="K3661" s="79"/>
      <c r="L3661" s="79"/>
      <c r="M3661" s="79"/>
    </row>
    <row r="3662" spans="1:13">
      <c r="A3662" s="79"/>
      <c r="B3662" s="79"/>
      <c r="C3662" s="79"/>
      <c r="D3662" s="79"/>
      <c r="E3662" s="79"/>
      <c r="F3662" s="79"/>
      <c r="G3662" s="79"/>
      <c r="H3662" s="79"/>
      <c r="I3662" s="79"/>
      <c r="J3662" s="79"/>
      <c r="K3662" s="79"/>
      <c r="L3662" s="79"/>
      <c r="M3662" s="79"/>
    </row>
    <row r="3663" spans="1:13">
      <c r="A3663" s="79"/>
      <c r="B3663" s="79"/>
      <c r="C3663" s="79"/>
      <c r="D3663" s="79"/>
      <c r="E3663" s="79"/>
      <c r="F3663" s="79"/>
      <c r="G3663" s="79"/>
      <c r="H3663" s="79"/>
      <c r="I3663" s="79"/>
      <c r="J3663" s="79"/>
      <c r="K3663" s="79"/>
      <c r="L3663" s="79"/>
      <c r="M3663" s="79"/>
    </row>
    <row r="3664" spans="1:13">
      <c r="A3664" s="79"/>
      <c r="B3664" s="79"/>
      <c r="C3664" s="79"/>
      <c r="D3664" s="79"/>
      <c r="E3664" s="79"/>
      <c r="F3664" s="79"/>
      <c r="G3664" s="79"/>
      <c r="H3664" s="79"/>
      <c r="I3664" s="79"/>
      <c r="J3664" s="79"/>
      <c r="K3664" s="79"/>
      <c r="L3664" s="79"/>
      <c r="M3664" s="79"/>
    </row>
    <row r="3665" spans="1:13">
      <c r="A3665" s="79"/>
      <c r="B3665" s="79"/>
      <c r="C3665" s="79"/>
      <c r="D3665" s="79"/>
      <c r="E3665" s="79"/>
      <c r="F3665" s="79"/>
      <c r="G3665" s="79"/>
      <c r="H3665" s="79"/>
      <c r="I3665" s="79"/>
      <c r="J3665" s="79"/>
      <c r="K3665" s="79"/>
      <c r="L3665" s="79"/>
      <c r="M3665" s="79"/>
    </row>
    <row r="3666" spans="1:13">
      <c r="A3666" s="79"/>
      <c r="B3666" s="79"/>
      <c r="C3666" s="79"/>
      <c r="D3666" s="79"/>
      <c r="E3666" s="79"/>
      <c r="F3666" s="79"/>
      <c r="G3666" s="79"/>
      <c r="H3666" s="79"/>
      <c r="I3666" s="79"/>
      <c r="J3666" s="79"/>
      <c r="K3666" s="79"/>
      <c r="L3666" s="79"/>
      <c r="M3666" s="79"/>
    </row>
    <row r="3667" spans="1:13">
      <c r="A3667" s="79"/>
      <c r="B3667" s="79"/>
      <c r="C3667" s="79"/>
      <c r="D3667" s="79"/>
      <c r="E3667" s="79"/>
      <c r="F3667" s="79"/>
      <c r="G3667" s="79"/>
      <c r="H3667" s="79"/>
      <c r="I3667" s="79"/>
      <c r="J3667" s="79"/>
      <c r="K3667" s="79"/>
      <c r="L3667" s="79"/>
      <c r="M3667" s="79"/>
    </row>
    <row r="3668" spans="1:13">
      <c r="A3668" s="79"/>
      <c r="B3668" s="79"/>
      <c r="C3668" s="79"/>
      <c r="D3668" s="79"/>
      <c r="E3668" s="79"/>
      <c r="F3668" s="79"/>
      <c r="G3668" s="79"/>
      <c r="H3668" s="79"/>
      <c r="I3668" s="79"/>
      <c r="J3668" s="79"/>
      <c r="K3668" s="79"/>
      <c r="L3668" s="79"/>
      <c r="M3668" s="79"/>
    </row>
    <row r="3669" spans="1:13">
      <c r="A3669" s="79"/>
      <c r="B3669" s="79"/>
      <c r="C3669" s="79"/>
      <c r="D3669" s="79"/>
      <c r="E3669" s="79"/>
      <c r="F3669" s="79"/>
      <c r="G3669" s="79"/>
      <c r="H3669" s="79"/>
      <c r="I3669" s="79"/>
      <c r="J3669" s="79"/>
      <c r="K3669" s="79"/>
      <c r="L3669" s="79"/>
      <c r="M3669" s="79"/>
    </row>
    <row r="3670" spans="1:13">
      <c r="A3670" s="79"/>
      <c r="B3670" s="79"/>
      <c r="C3670" s="79"/>
      <c r="D3670" s="79"/>
      <c r="E3670" s="79"/>
      <c r="F3670" s="79"/>
      <c r="G3670" s="79"/>
      <c r="H3670" s="79"/>
      <c r="I3670" s="79"/>
      <c r="J3670" s="79"/>
      <c r="K3670" s="79"/>
      <c r="L3670" s="79"/>
      <c r="M3670" s="79"/>
    </row>
    <row r="3671" spans="1:13">
      <c r="A3671" s="79"/>
      <c r="B3671" s="79"/>
      <c r="C3671" s="79"/>
      <c r="D3671" s="79"/>
      <c r="E3671" s="79"/>
      <c r="F3671" s="79"/>
      <c r="G3671" s="79"/>
      <c r="H3671" s="79"/>
      <c r="I3671" s="79"/>
      <c r="J3671" s="79"/>
      <c r="K3671" s="79"/>
      <c r="L3671" s="79"/>
      <c r="M3671" s="79"/>
    </row>
    <row r="3672" spans="1:13">
      <c r="A3672" s="79"/>
      <c r="B3672" s="79"/>
      <c r="C3672" s="79"/>
      <c r="D3672" s="79"/>
      <c r="E3672" s="79"/>
      <c r="F3672" s="79"/>
      <c r="G3672" s="79"/>
      <c r="H3672" s="79"/>
      <c r="I3672" s="79"/>
      <c r="J3672" s="79"/>
      <c r="K3672" s="79"/>
      <c r="L3672" s="79"/>
      <c r="M3672" s="79"/>
    </row>
    <row r="3673" spans="1:13">
      <c r="A3673" s="79"/>
      <c r="B3673" s="79"/>
      <c r="C3673" s="79"/>
      <c r="D3673" s="79"/>
      <c r="E3673" s="79"/>
      <c r="F3673" s="79"/>
      <c r="G3673" s="79"/>
      <c r="H3673" s="79"/>
      <c r="I3673" s="79"/>
      <c r="J3673" s="79"/>
      <c r="K3673" s="79"/>
      <c r="L3673" s="79"/>
      <c r="M3673" s="79"/>
    </row>
    <row r="3674" spans="1:13">
      <c r="A3674" s="79"/>
      <c r="B3674" s="79"/>
      <c r="C3674" s="79"/>
      <c r="D3674" s="79"/>
      <c r="E3674" s="79"/>
      <c r="F3674" s="79"/>
      <c r="G3674" s="79"/>
      <c r="H3674" s="79"/>
      <c r="I3674" s="79"/>
      <c r="J3674" s="79"/>
      <c r="K3674" s="79"/>
      <c r="L3674" s="79"/>
      <c r="M3674" s="79"/>
    </row>
    <row r="3675" spans="1:13">
      <c r="A3675" s="79"/>
      <c r="B3675" s="79"/>
      <c r="C3675" s="79"/>
      <c r="D3675" s="79"/>
      <c r="E3675" s="79"/>
      <c r="F3675" s="79"/>
      <c r="G3675" s="79"/>
      <c r="H3675" s="79"/>
      <c r="I3675" s="79"/>
      <c r="J3675" s="79"/>
      <c r="K3675" s="79"/>
      <c r="L3675" s="79"/>
      <c r="M3675" s="79"/>
    </row>
    <row r="3676" spans="1:13">
      <c r="A3676" s="79"/>
      <c r="B3676" s="79"/>
      <c r="C3676" s="79"/>
      <c r="D3676" s="79"/>
      <c r="E3676" s="79"/>
      <c r="F3676" s="79"/>
      <c r="G3676" s="79"/>
      <c r="H3676" s="79"/>
      <c r="I3676" s="79"/>
      <c r="J3676" s="79"/>
      <c r="K3676" s="79"/>
      <c r="L3676" s="79"/>
      <c r="M3676" s="79"/>
    </row>
    <row r="3677" spans="1:13">
      <c r="A3677" s="79"/>
      <c r="B3677" s="79"/>
      <c r="C3677" s="79"/>
      <c r="D3677" s="79"/>
      <c r="E3677" s="79"/>
      <c r="F3677" s="79"/>
      <c r="G3677" s="79"/>
      <c r="H3677" s="79"/>
      <c r="I3677" s="79"/>
      <c r="J3677" s="79"/>
      <c r="K3677" s="79"/>
      <c r="L3677" s="79"/>
      <c r="M3677" s="79"/>
    </row>
    <row r="3678" spans="1:13">
      <c r="A3678" s="79"/>
      <c r="B3678" s="79"/>
      <c r="C3678" s="79"/>
      <c r="D3678" s="79"/>
      <c r="E3678" s="79"/>
      <c r="F3678" s="79"/>
      <c r="G3678" s="79"/>
      <c r="H3678" s="79"/>
      <c r="I3678" s="79"/>
      <c r="J3678" s="79"/>
      <c r="K3678" s="79"/>
      <c r="L3678" s="79"/>
      <c r="M3678" s="79"/>
    </row>
    <row r="3679" spans="1:13">
      <c r="A3679" s="79"/>
      <c r="B3679" s="79"/>
      <c r="C3679" s="79"/>
      <c r="D3679" s="79"/>
      <c r="E3679" s="79"/>
      <c r="F3679" s="79"/>
      <c r="G3679" s="79"/>
      <c r="H3679" s="79"/>
      <c r="I3679" s="79"/>
      <c r="J3679" s="79"/>
      <c r="K3679" s="79"/>
      <c r="L3679" s="79"/>
      <c r="M3679" s="79"/>
    </row>
    <row r="3680" spans="1:13">
      <c r="A3680" s="79"/>
      <c r="B3680" s="79"/>
      <c r="C3680" s="79"/>
      <c r="D3680" s="79"/>
      <c r="E3680" s="79"/>
      <c r="F3680" s="79"/>
      <c r="G3680" s="79"/>
      <c r="H3680" s="79"/>
      <c r="I3680" s="79"/>
      <c r="J3680" s="79"/>
      <c r="K3680" s="79"/>
      <c r="L3680" s="79"/>
      <c r="M3680" s="79"/>
    </row>
    <row r="3681" spans="1:13">
      <c r="A3681" s="79"/>
      <c r="B3681" s="79"/>
      <c r="C3681" s="79"/>
      <c r="D3681" s="79"/>
      <c r="E3681" s="79"/>
      <c r="F3681" s="79"/>
      <c r="G3681" s="79"/>
      <c r="H3681" s="79"/>
      <c r="I3681" s="79"/>
      <c r="J3681" s="79"/>
      <c r="K3681" s="79"/>
      <c r="L3681" s="79"/>
      <c r="M3681" s="79"/>
    </row>
    <row r="3682" spans="1:13">
      <c r="A3682" s="79"/>
      <c r="B3682" s="79"/>
      <c r="C3682" s="79"/>
      <c r="D3682" s="79"/>
      <c r="E3682" s="79"/>
      <c r="F3682" s="79"/>
      <c r="G3682" s="79"/>
      <c r="H3682" s="79"/>
      <c r="I3682" s="79"/>
      <c r="J3682" s="79"/>
      <c r="K3682" s="79"/>
      <c r="L3682" s="79"/>
      <c r="M3682" s="79"/>
    </row>
    <row r="3683" spans="1:13">
      <c r="A3683" s="79"/>
      <c r="B3683" s="79"/>
      <c r="C3683" s="79"/>
      <c r="D3683" s="79"/>
      <c r="E3683" s="79"/>
      <c r="F3683" s="79"/>
      <c r="G3683" s="79"/>
      <c r="H3683" s="79"/>
      <c r="I3683" s="79"/>
      <c r="J3683" s="79"/>
      <c r="K3683" s="79"/>
      <c r="L3683" s="79"/>
      <c r="M3683" s="79"/>
    </row>
    <row r="3684" spans="1:13">
      <c r="A3684" s="79"/>
      <c r="B3684" s="79"/>
      <c r="C3684" s="79"/>
      <c r="D3684" s="79"/>
      <c r="E3684" s="79"/>
      <c r="F3684" s="79"/>
      <c r="G3684" s="79"/>
      <c r="H3684" s="79"/>
      <c r="I3684" s="79"/>
      <c r="J3684" s="79"/>
      <c r="K3684" s="79"/>
      <c r="L3684" s="79"/>
      <c r="M3684" s="79"/>
    </row>
    <row r="3685" spans="1:13">
      <c r="A3685" s="79"/>
      <c r="B3685" s="79"/>
      <c r="C3685" s="79"/>
      <c r="D3685" s="79"/>
      <c r="E3685" s="79"/>
      <c r="F3685" s="79"/>
      <c r="G3685" s="79"/>
      <c r="H3685" s="79"/>
      <c r="I3685" s="79"/>
      <c r="J3685" s="79"/>
      <c r="K3685" s="79"/>
      <c r="L3685" s="79"/>
      <c r="M3685" s="79"/>
    </row>
    <row r="3686" spans="1:13">
      <c r="A3686" s="79"/>
      <c r="B3686" s="79"/>
      <c r="C3686" s="79"/>
      <c r="D3686" s="79"/>
      <c r="E3686" s="79"/>
      <c r="F3686" s="79"/>
      <c r="G3686" s="79"/>
      <c r="H3686" s="79"/>
      <c r="I3686" s="79"/>
      <c r="J3686" s="79"/>
      <c r="K3686" s="79"/>
      <c r="L3686" s="79"/>
      <c r="M3686" s="79"/>
    </row>
    <row r="3687" spans="1:13">
      <c r="A3687" s="79"/>
      <c r="B3687" s="79"/>
      <c r="C3687" s="79"/>
      <c r="D3687" s="79"/>
      <c r="E3687" s="79"/>
      <c r="F3687" s="79"/>
      <c r="G3687" s="79"/>
      <c r="H3687" s="79"/>
      <c r="I3687" s="79"/>
      <c r="J3687" s="79"/>
      <c r="K3687" s="79"/>
      <c r="L3687" s="79"/>
      <c r="M3687" s="79"/>
    </row>
    <row r="3688" spans="1:13">
      <c r="A3688" s="79"/>
      <c r="B3688" s="79"/>
      <c r="C3688" s="79"/>
      <c r="D3688" s="79"/>
      <c r="E3688" s="79"/>
      <c r="F3688" s="79"/>
      <c r="G3688" s="79"/>
      <c r="H3688" s="79"/>
      <c r="I3688" s="79"/>
      <c r="J3688" s="79"/>
      <c r="K3688" s="79"/>
      <c r="L3688" s="79"/>
      <c r="M3688" s="79"/>
    </row>
    <row r="3689" spans="1:13">
      <c r="A3689" s="79"/>
      <c r="B3689" s="79"/>
      <c r="C3689" s="79"/>
      <c r="D3689" s="79"/>
      <c r="E3689" s="79"/>
      <c r="F3689" s="79"/>
      <c r="G3689" s="79"/>
      <c r="H3689" s="79"/>
      <c r="I3689" s="79"/>
      <c r="J3689" s="79"/>
      <c r="K3689" s="79"/>
      <c r="L3689" s="79"/>
      <c r="M3689" s="79"/>
    </row>
    <row r="3690" spans="1:13">
      <c r="A3690" s="79"/>
      <c r="B3690" s="79"/>
      <c r="C3690" s="79"/>
      <c r="D3690" s="79"/>
      <c r="E3690" s="79"/>
      <c r="F3690" s="79"/>
      <c r="G3690" s="79"/>
      <c r="H3690" s="79"/>
      <c r="I3690" s="79"/>
      <c r="J3690" s="79"/>
      <c r="K3690" s="79"/>
      <c r="L3690" s="79"/>
      <c r="M3690" s="79"/>
    </row>
    <row r="3691" spans="1:13">
      <c r="A3691" s="79"/>
      <c r="B3691" s="79"/>
      <c r="C3691" s="79"/>
      <c r="D3691" s="79"/>
      <c r="E3691" s="79"/>
      <c r="F3691" s="79"/>
      <c r="G3691" s="79"/>
      <c r="H3691" s="79"/>
      <c r="I3691" s="79"/>
      <c r="J3691" s="79"/>
      <c r="K3691" s="79"/>
      <c r="L3691" s="79"/>
      <c r="M3691" s="79"/>
    </row>
    <row r="3692" spans="1:13">
      <c r="A3692" s="79"/>
      <c r="B3692" s="79"/>
      <c r="C3692" s="79"/>
      <c r="D3692" s="79"/>
      <c r="E3692" s="79"/>
      <c r="F3692" s="79"/>
      <c r="G3692" s="79"/>
      <c r="H3692" s="79"/>
      <c r="I3692" s="79"/>
      <c r="J3692" s="79"/>
      <c r="K3692" s="79"/>
      <c r="L3692" s="79"/>
      <c r="M3692" s="79"/>
    </row>
    <row r="3693" spans="1:13">
      <c r="A3693" s="79"/>
      <c r="B3693" s="632" t="s">
        <v>246</v>
      </c>
      <c r="C3693" s="633"/>
      <c r="D3693" s="633"/>
      <c r="E3693" s="633"/>
      <c r="F3693" s="633"/>
      <c r="G3693" s="633"/>
      <c r="H3693" s="633"/>
      <c r="I3693" s="633"/>
      <c r="J3693" s="554" t="str">
        <f>'6. Module 1 Readiness'!AL$23</f>
        <v/>
      </c>
      <c r="K3693" s="79"/>
      <c r="L3693" s="79"/>
      <c r="M3693" s="79"/>
    </row>
    <row r="3694" spans="1:13">
      <c r="A3694" s="79"/>
      <c r="B3694" s="42" t="s">
        <v>43</v>
      </c>
      <c r="C3694" s="39"/>
      <c r="D3694" s="39"/>
      <c r="E3694" s="39"/>
      <c r="F3694" s="39"/>
      <c r="G3694" s="39"/>
      <c r="H3694" s="39"/>
      <c r="I3694" s="39"/>
      <c r="J3694" s="40"/>
      <c r="K3694" s="79"/>
      <c r="L3694" s="79"/>
      <c r="M3694" s="79"/>
    </row>
    <row r="3695" spans="1:13">
      <c r="A3695" s="79"/>
      <c r="B3695" s="435" t="str">
        <f>Sheet2!$B696</f>
        <v/>
      </c>
      <c r="C3695" s="394"/>
      <c r="D3695" s="394"/>
      <c r="E3695" s="394"/>
      <c r="F3695" s="394"/>
      <c r="G3695" s="394"/>
      <c r="H3695" s="394"/>
      <c r="I3695" s="394"/>
      <c r="J3695" s="436"/>
      <c r="K3695" s="79"/>
      <c r="L3695" s="79"/>
      <c r="M3695" s="79"/>
    </row>
    <row r="3696" spans="1:13">
      <c r="A3696" s="79"/>
      <c r="B3696" s="42" t="s">
        <v>44</v>
      </c>
      <c r="C3696" s="39"/>
      <c r="D3696" s="39"/>
      <c r="E3696" s="39"/>
      <c r="F3696" s="39"/>
      <c r="G3696" s="39"/>
      <c r="H3696" s="39"/>
      <c r="I3696" s="39"/>
      <c r="J3696" s="40"/>
      <c r="K3696" s="79"/>
      <c r="L3696" s="79"/>
      <c r="M3696" s="79"/>
    </row>
    <row r="3697" spans="1:13">
      <c r="A3697" s="79"/>
      <c r="B3697" s="437" t="str">
        <f>Sheet2!$D696</f>
        <v/>
      </c>
      <c r="C3697" s="438"/>
      <c r="D3697" s="438"/>
      <c r="E3697" s="438"/>
      <c r="F3697" s="438"/>
      <c r="G3697" s="438"/>
      <c r="H3697" s="438"/>
      <c r="I3697" s="438"/>
      <c r="J3697" s="439"/>
      <c r="K3697" s="79"/>
      <c r="L3697" s="79"/>
      <c r="M3697" s="79"/>
    </row>
    <row r="3698" spans="1:13">
      <c r="A3698" s="79"/>
      <c r="B3698" s="27"/>
      <c r="C3698" s="27"/>
      <c r="D3698" s="27"/>
      <c r="E3698" s="27"/>
      <c r="F3698" s="27"/>
      <c r="G3698" s="27"/>
      <c r="H3698" s="27"/>
      <c r="I3698" s="27"/>
      <c r="J3698" s="27"/>
      <c r="K3698" s="79"/>
      <c r="L3698" s="79"/>
      <c r="M3698" s="79"/>
    </row>
    <row r="3699" spans="1:13">
      <c r="A3699" s="79"/>
      <c r="B3699" s="632" t="s">
        <v>233</v>
      </c>
      <c r="C3699" s="633"/>
      <c r="D3699" s="633"/>
      <c r="E3699" s="633"/>
      <c r="F3699" s="633"/>
      <c r="G3699" s="633"/>
      <c r="H3699" s="633"/>
      <c r="I3699" s="633"/>
      <c r="J3699" s="550" t="str">
        <f>E3626</f>
        <v/>
      </c>
      <c r="K3699" s="79"/>
      <c r="L3699" s="79"/>
      <c r="M3699" s="79"/>
    </row>
    <row r="3700" spans="1:13">
      <c r="A3700" s="79"/>
      <c r="B3700" s="54"/>
      <c r="C3700" s="35"/>
      <c r="D3700" s="35"/>
      <c r="E3700" s="55"/>
      <c r="F3700" s="39"/>
      <c r="G3700" s="39"/>
      <c r="H3700" s="39"/>
      <c r="I3700" s="39"/>
      <c r="J3700" s="40"/>
      <c r="K3700" s="79"/>
      <c r="L3700" s="79"/>
      <c r="M3700" s="79"/>
    </row>
    <row r="3701" spans="1:13" ht="15">
      <c r="A3701" s="79"/>
      <c r="B3701" s="550" t="str">
        <f>'6. Module 1 Readiness'!AH$26</f>
        <v/>
      </c>
      <c r="C3701" s="41" t="s">
        <v>412</v>
      </c>
      <c r="D3701" s="39"/>
      <c r="E3701" s="39"/>
      <c r="F3701" s="39"/>
      <c r="G3701" s="39"/>
      <c r="H3701" s="39"/>
      <c r="I3701" s="39"/>
      <c r="J3701" s="40"/>
      <c r="K3701" s="79"/>
      <c r="L3701" s="79"/>
      <c r="M3701" s="79"/>
    </row>
    <row r="3702" spans="1:13">
      <c r="A3702" s="79"/>
      <c r="B3702" s="42" t="s">
        <v>43</v>
      </c>
      <c r="C3702" s="39"/>
      <c r="D3702" s="39"/>
      <c r="E3702" s="39"/>
      <c r="F3702" s="39"/>
      <c r="G3702" s="39"/>
      <c r="H3702" s="39"/>
      <c r="I3702" s="39"/>
      <c r="J3702" s="40"/>
      <c r="K3702" s="79"/>
      <c r="L3702" s="79"/>
      <c r="M3702" s="79"/>
    </row>
    <row r="3703" spans="1:13">
      <c r="A3703" s="79"/>
      <c r="B3703" s="435" t="str">
        <f>Sheet2!$B703</f>
        <v/>
      </c>
      <c r="C3703" s="394"/>
      <c r="D3703" s="394"/>
      <c r="E3703" s="394"/>
      <c r="F3703" s="394"/>
      <c r="G3703" s="394"/>
      <c r="H3703" s="394"/>
      <c r="I3703" s="394"/>
      <c r="J3703" s="436"/>
      <c r="K3703" s="79"/>
      <c r="L3703" s="79"/>
      <c r="M3703" s="79"/>
    </row>
    <row r="3704" spans="1:13">
      <c r="A3704" s="79"/>
      <c r="B3704" s="42" t="s">
        <v>44</v>
      </c>
      <c r="C3704" s="39"/>
      <c r="D3704" s="39"/>
      <c r="E3704" s="39"/>
      <c r="F3704" s="39"/>
      <c r="G3704" s="39"/>
      <c r="H3704" s="39"/>
      <c r="I3704" s="39"/>
      <c r="J3704" s="40"/>
      <c r="K3704" s="79"/>
      <c r="L3704" s="79"/>
      <c r="M3704" s="79"/>
    </row>
    <row r="3705" spans="1:13">
      <c r="A3705" s="79"/>
      <c r="B3705" s="435" t="str">
        <f>Sheet2!$D703</f>
        <v/>
      </c>
      <c r="C3705" s="394"/>
      <c r="D3705" s="394"/>
      <c r="E3705" s="394"/>
      <c r="F3705" s="394"/>
      <c r="G3705" s="394"/>
      <c r="H3705" s="394"/>
      <c r="I3705" s="394"/>
      <c r="J3705" s="436"/>
      <c r="K3705" s="79"/>
      <c r="L3705" s="79"/>
      <c r="M3705" s="79"/>
    </row>
    <row r="3706" spans="1:13">
      <c r="A3706" s="79"/>
      <c r="B3706" s="38"/>
      <c r="C3706" s="39"/>
      <c r="D3706" s="39"/>
      <c r="E3706" s="39"/>
      <c r="F3706" s="39"/>
      <c r="G3706" s="39"/>
      <c r="H3706" s="39"/>
      <c r="I3706" s="39"/>
      <c r="J3706" s="40"/>
      <c r="K3706" s="79"/>
      <c r="L3706" s="79"/>
      <c r="M3706" s="79"/>
    </row>
    <row r="3707" spans="1:13" ht="15">
      <c r="A3707" s="79"/>
      <c r="B3707" s="550" t="str">
        <f>'6. Module 1 Readiness'!AH$27</f>
        <v/>
      </c>
      <c r="C3707" s="41" t="s">
        <v>413</v>
      </c>
      <c r="D3707" s="39"/>
      <c r="E3707" s="39"/>
      <c r="F3707" s="39"/>
      <c r="G3707" s="39"/>
      <c r="H3707" s="39"/>
      <c r="I3707" s="39"/>
      <c r="J3707" s="40"/>
      <c r="K3707" s="79"/>
      <c r="L3707" s="79"/>
      <c r="M3707" s="79"/>
    </row>
    <row r="3708" spans="1:13">
      <c r="A3708" s="79"/>
      <c r="B3708" s="42" t="s">
        <v>43</v>
      </c>
      <c r="C3708" s="39"/>
      <c r="D3708" s="39"/>
      <c r="E3708" s="39"/>
      <c r="F3708" s="39"/>
      <c r="G3708" s="39"/>
      <c r="H3708" s="39"/>
      <c r="I3708" s="39"/>
      <c r="J3708" s="40"/>
      <c r="K3708" s="79"/>
      <c r="L3708" s="79"/>
      <c r="M3708" s="79"/>
    </row>
    <row r="3709" spans="1:13">
      <c r="A3709" s="79"/>
      <c r="B3709" s="435" t="str">
        <f>Sheet2!$B704</f>
        <v/>
      </c>
      <c r="C3709" s="394"/>
      <c r="D3709" s="394"/>
      <c r="E3709" s="394"/>
      <c r="F3709" s="394"/>
      <c r="G3709" s="394"/>
      <c r="H3709" s="394"/>
      <c r="I3709" s="394"/>
      <c r="J3709" s="436"/>
      <c r="K3709" s="79"/>
      <c r="L3709" s="79"/>
      <c r="M3709" s="79"/>
    </row>
    <row r="3710" spans="1:13">
      <c r="A3710" s="79"/>
      <c r="B3710" s="42" t="s">
        <v>44</v>
      </c>
      <c r="C3710" s="39"/>
      <c r="D3710" s="39"/>
      <c r="E3710" s="39"/>
      <c r="F3710" s="39"/>
      <c r="G3710" s="39"/>
      <c r="H3710" s="39"/>
      <c r="I3710" s="39"/>
      <c r="J3710" s="40"/>
      <c r="K3710" s="79"/>
      <c r="L3710" s="79"/>
      <c r="M3710" s="79"/>
    </row>
    <row r="3711" spans="1:13">
      <c r="A3711" s="79"/>
      <c r="B3711" s="435" t="str">
        <f>Sheet2!$D704</f>
        <v/>
      </c>
      <c r="C3711" s="394"/>
      <c r="D3711" s="394"/>
      <c r="E3711" s="394"/>
      <c r="F3711" s="394"/>
      <c r="G3711" s="394"/>
      <c r="H3711" s="394"/>
      <c r="I3711" s="394"/>
      <c r="J3711" s="436"/>
      <c r="K3711" s="79"/>
      <c r="L3711" s="79"/>
      <c r="M3711" s="79"/>
    </row>
    <row r="3712" spans="1:13">
      <c r="A3712" s="79"/>
      <c r="B3712" s="38"/>
      <c r="C3712" s="39"/>
      <c r="D3712" s="39"/>
      <c r="E3712" s="39"/>
      <c r="F3712" s="39"/>
      <c r="G3712" s="39"/>
      <c r="H3712" s="39"/>
      <c r="I3712" s="39"/>
      <c r="J3712" s="40"/>
      <c r="K3712" s="79"/>
      <c r="L3712" s="79"/>
      <c r="M3712" s="79"/>
    </row>
    <row r="3713" spans="1:13" ht="15">
      <c r="A3713" s="79"/>
      <c r="B3713" s="550" t="str">
        <f>'6. Module 1 Readiness'!AH$28</f>
        <v/>
      </c>
      <c r="C3713" s="41" t="s">
        <v>414</v>
      </c>
      <c r="D3713" s="39"/>
      <c r="E3713" s="39"/>
      <c r="F3713" s="39"/>
      <c r="G3713" s="39"/>
      <c r="H3713" s="39"/>
      <c r="I3713" s="39"/>
      <c r="J3713" s="40"/>
      <c r="K3713" s="79"/>
      <c r="L3713" s="79"/>
      <c r="M3713" s="79"/>
    </row>
    <row r="3714" spans="1:13">
      <c r="A3714" s="79"/>
      <c r="B3714" s="42" t="s">
        <v>43</v>
      </c>
      <c r="C3714" s="39"/>
      <c r="D3714" s="39"/>
      <c r="E3714" s="39"/>
      <c r="F3714" s="39"/>
      <c r="G3714" s="39"/>
      <c r="H3714" s="39"/>
      <c r="I3714" s="39"/>
      <c r="J3714" s="40"/>
      <c r="K3714" s="79"/>
      <c r="L3714" s="79"/>
      <c r="M3714" s="79"/>
    </row>
    <row r="3715" spans="1:13">
      <c r="A3715" s="79"/>
      <c r="B3715" s="435" t="str">
        <f>Sheet2!$B705</f>
        <v/>
      </c>
      <c r="C3715" s="394"/>
      <c r="D3715" s="394"/>
      <c r="E3715" s="394"/>
      <c r="F3715" s="394"/>
      <c r="G3715" s="394"/>
      <c r="H3715" s="394"/>
      <c r="I3715" s="394"/>
      <c r="J3715" s="436"/>
      <c r="K3715" s="79"/>
      <c r="L3715" s="79"/>
      <c r="M3715" s="79"/>
    </row>
    <row r="3716" spans="1:13">
      <c r="A3716" s="79"/>
      <c r="B3716" s="42" t="s">
        <v>44</v>
      </c>
      <c r="C3716" s="39"/>
      <c r="D3716" s="39"/>
      <c r="E3716" s="39"/>
      <c r="F3716" s="39"/>
      <c r="G3716" s="39"/>
      <c r="H3716" s="39"/>
      <c r="I3716" s="39"/>
      <c r="J3716" s="40"/>
      <c r="K3716" s="79"/>
      <c r="L3716" s="79"/>
      <c r="M3716" s="79"/>
    </row>
    <row r="3717" spans="1:13">
      <c r="A3717" s="79"/>
      <c r="B3717" s="435" t="str">
        <f>Sheet2!$D705</f>
        <v/>
      </c>
      <c r="C3717" s="394"/>
      <c r="D3717" s="394"/>
      <c r="E3717" s="394"/>
      <c r="F3717" s="394"/>
      <c r="G3717" s="394"/>
      <c r="H3717" s="394"/>
      <c r="I3717" s="394"/>
      <c r="J3717" s="436"/>
      <c r="K3717" s="79"/>
      <c r="L3717" s="79"/>
      <c r="M3717" s="79"/>
    </row>
    <row r="3718" spans="1:13">
      <c r="A3718" s="79"/>
      <c r="B3718" s="38"/>
      <c r="C3718" s="39"/>
      <c r="D3718" s="39"/>
      <c r="E3718" s="39"/>
      <c r="F3718" s="39"/>
      <c r="G3718" s="39"/>
      <c r="H3718" s="39"/>
      <c r="I3718" s="39"/>
      <c r="J3718" s="40"/>
      <c r="K3718" s="79"/>
      <c r="L3718" s="79"/>
      <c r="M3718" s="79"/>
    </row>
    <row r="3719" spans="1:13" ht="15">
      <c r="A3719" s="79"/>
      <c r="B3719" s="550" t="str">
        <f>'6. Module 1 Readiness'!AH$29</f>
        <v/>
      </c>
      <c r="C3719" s="41" t="s">
        <v>415</v>
      </c>
      <c r="D3719" s="39"/>
      <c r="E3719" s="39"/>
      <c r="F3719" s="39"/>
      <c r="G3719" s="39"/>
      <c r="H3719" s="39"/>
      <c r="I3719" s="39"/>
      <c r="J3719" s="40"/>
      <c r="K3719" s="79"/>
      <c r="L3719" s="79"/>
      <c r="M3719" s="79"/>
    </row>
    <row r="3720" spans="1:13">
      <c r="A3720" s="79"/>
      <c r="B3720" s="42" t="s">
        <v>43</v>
      </c>
      <c r="C3720" s="39"/>
      <c r="D3720" s="39"/>
      <c r="E3720" s="39"/>
      <c r="F3720" s="39"/>
      <c r="G3720" s="39"/>
      <c r="H3720" s="39"/>
      <c r="I3720" s="39"/>
      <c r="J3720" s="40"/>
      <c r="K3720" s="79"/>
      <c r="L3720" s="79"/>
      <c r="M3720" s="79"/>
    </row>
    <row r="3721" spans="1:13">
      <c r="A3721" s="79"/>
      <c r="B3721" s="435" t="str">
        <f>Sheet2!$B706</f>
        <v/>
      </c>
      <c r="C3721" s="394"/>
      <c r="D3721" s="394"/>
      <c r="E3721" s="394"/>
      <c r="F3721" s="394"/>
      <c r="G3721" s="394"/>
      <c r="H3721" s="394"/>
      <c r="I3721" s="394"/>
      <c r="J3721" s="436"/>
      <c r="K3721" s="79"/>
      <c r="L3721" s="79"/>
      <c r="M3721" s="79"/>
    </row>
    <row r="3722" spans="1:13">
      <c r="A3722" s="79"/>
      <c r="B3722" s="42" t="s">
        <v>44</v>
      </c>
      <c r="C3722" s="39"/>
      <c r="D3722" s="39"/>
      <c r="E3722" s="39"/>
      <c r="F3722" s="39"/>
      <c r="G3722" s="39"/>
      <c r="H3722" s="39"/>
      <c r="I3722" s="39"/>
      <c r="J3722" s="40"/>
      <c r="K3722" s="79"/>
      <c r="L3722" s="79"/>
      <c r="M3722" s="79"/>
    </row>
    <row r="3723" spans="1:13">
      <c r="A3723" s="79"/>
      <c r="B3723" s="435" t="str">
        <f>Sheet2!$D706</f>
        <v/>
      </c>
      <c r="C3723" s="394"/>
      <c r="D3723" s="394"/>
      <c r="E3723" s="394"/>
      <c r="F3723" s="394"/>
      <c r="G3723" s="394"/>
      <c r="H3723" s="394"/>
      <c r="I3723" s="394"/>
      <c r="J3723" s="436"/>
      <c r="K3723" s="79"/>
      <c r="L3723" s="79"/>
      <c r="M3723" s="79"/>
    </row>
    <row r="3724" spans="1:13">
      <c r="A3724" s="79"/>
      <c r="B3724" s="38"/>
      <c r="C3724" s="39"/>
      <c r="D3724" s="39"/>
      <c r="E3724" s="39"/>
      <c r="F3724" s="39"/>
      <c r="G3724" s="39"/>
      <c r="H3724" s="39"/>
      <c r="I3724" s="39"/>
      <c r="J3724" s="40"/>
      <c r="K3724" s="79"/>
      <c r="L3724" s="79"/>
      <c r="M3724" s="79"/>
    </row>
    <row r="3725" spans="1:13" ht="15">
      <c r="A3725" s="79"/>
      <c r="B3725" s="550" t="str">
        <f>'6. Module 1 Readiness'!AH$30</f>
        <v/>
      </c>
      <c r="C3725" s="41" t="s">
        <v>416</v>
      </c>
      <c r="D3725" s="39"/>
      <c r="E3725" s="39"/>
      <c r="F3725" s="39"/>
      <c r="G3725" s="39"/>
      <c r="H3725" s="39"/>
      <c r="I3725" s="39"/>
      <c r="J3725" s="40"/>
      <c r="K3725" s="79"/>
      <c r="L3725" s="79"/>
      <c r="M3725" s="79"/>
    </row>
    <row r="3726" spans="1:13">
      <c r="A3726" s="79"/>
      <c r="B3726" s="42" t="s">
        <v>43</v>
      </c>
      <c r="C3726" s="39"/>
      <c r="D3726" s="39"/>
      <c r="E3726" s="39"/>
      <c r="F3726" s="39"/>
      <c r="G3726" s="39"/>
      <c r="H3726" s="39"/>
      <c r="I3726" s="39"/>
      <c r="J3726" s="40"/>
      <c r="K3726" s="79"/>
      <c r="L3726" s="79"/>
      <c r="M3726" s="79"/>
    </row>
    <row r="3727" spans="1:13">
      <c r="A3727" s="79"/>
      <c r="B3727" s="435" t="str">
        <f>Sheet2!$B707</f>
        <v/>
      </c>
      <c r="C3727" s="394"/>
      <c r="D3727" s="394"/>
      <c r="E3727" s="394"/>
      <c r="F3727" s="394"/>
      <c r="G3727" s="394"/>
      <c r="H3727" s="394"/>
      <c r="I3727" s="394"/>
      <c r="J3727" s="436"/>
      <c r="K3727" s="79"/>
      <c r="L3727" s="79"/>
      <c r="M3727" s="79"/>
    </row>
    <row r="3728" spans="1:13">
      <c r="A3728" s="79"/>
      <c r="B3728" s="42" t="s">
        <v>44</v>
      </c>
      <c r="C3728" s="39"/>
      <c r="D3728" s="39"/>
      <c r="E3728" s="39"/>
      <c r="F3728" s="39"/>
      <c r="G3728" s="39"/>
      <c r="H3728" s="39"/>
      <c r="I3728" s="39"/>
      <c r="J3728" s="40"/>
      <c r="K3728" s="79"/>
      <c r="L3728" s="79"/>
      <c r="M3728" s="79"/>
    </row>
    <row r="3729" spans="1:13">
      <c r="A3729" s="79"/>
      <c r="B3729" s="437" t="str">
        <f>Sheet2!$D707</f>
        <v/>
      </c>
      <c r="C3729" s="438"/>
      <c r="D3729" s="438"/>
      <c r="E3729" s="438"/>
      <c r="F3729" s="438"/>
      <c r="G3729" s="438"/>
      <c r="H3729" s="438"/>
      <c r="I3729" s="438"/>
      <c r="J3729" s="439"/>
      <c r="K3729" s="79"/>
      <c r="L3729" s="79"/>
      <c r="M3729" s="79"/>
    </row>
    <row r="3730" spans="1:13">
      <c r="A3730" s="79"/>
      <c r="B3730" s="27"/>
      <c r="C3730" s="27"/>
      <c r="D3730" s="27"/>
      <c r="E3730" s="27"/>
      <c r="F3730" s="27"/>
      <c r="G3730" s="27"/>
      <c r="H3730" s="27"/>
      <c r="I3730" s="27"/>
      <c r="J3730" s="27"/>
      <c r="K3730" s="79"/>
      <c r="L3730" s="79"/>
      <c r="M3730" s="79"/>
    </row>
    <row r="3731" spans="1:13">
      <c r="A3731" s="79"/>
      <c r="B3731" s="632" t="s">
        <v>234</v>
      </c>
      <c r="C3731" s="633"/>
      <c r="D3731" s="633"/>
      <c r="E3731" s="633"/>
      <c r="F3731" s="633"/>
      <c r="G3731" s="633"/>
      <c r="H3731" s="633"/>
      <c r="I3731" s="633"/>
      <c r="J3731" s="550" t="str">
        <f>E3628</f>
        <v/>
      </c>
      <c r="K3731" s="79"/>
      <c r="L3731" s="79"/>
      <c r="M3731" s="79"/>
    </row>
    <row r="3732" spans="1:13">
      <c r="A3732" s="79"/>
      <c r="B3732" s="38"/>
      <c r="C3732" s="39"/>
      <c r="D3732" s="39"/>
      <c r="E3732" s="39"/>
      <c r="F3732" s="39"/>
      <c r="G3732" s="39"/>
      <c r="H3732" s="39"/>
      <c r="I3732" s="39"/>
      <c r="J3732" s="40"/>
      <c r="K3732" s="79"/>
      <c r="L3732" s="79"/>
      <c r="M3732" s="79"/>
    </row>
    <row r="3733" spans="1:13" ht="15">
      <c r="A3733" s="79"/>
      <c r="B3733" s="550" t="str">
        <f>'6. Module 1 Readiness'!AH$33</f>
        <v/>
      </c>
      <c r="C3733" s="41" t="s">
        <v>417</v>
      </c>
      <c r="D3733" s="39"/>
      <c r="E3733" s="39"/>
      <c r="F3733" s="39"/>
      <c r="G3733" s="39"/>
      <c r="H3733" s="39"/>
      <c r="I3733" s="39"/>
      <c r="J3733" s="40"/>
      <c r="K3733" s="79"/>
      <c r="L3733" s="79"/>
      <c r="M3733" s="79"/>
    </row>
    <row r="3734" spans="1:13">
      <c r="A3734" s="79"/>
      <c r="B3734" s="42" t="s">
        <v>43</v>
      </c>
      <c r="C3734" s="39"/>
      <c r="D3734" s="39"/>
      <c r="E3734" s="39"/>
      <c r="F3734" s="39"/>
      <c r="G3734" s="39"/>
      <c r="H3734" s="39"/>
      <c r="I3734" s="39"/>
      <c r="J3734" s="40"/>
      <c r="K3734" s="79"/>
      <c r="L3734" s="79"/>
      <c r="M3734" s="79"/>
    </row>
    <row r="3735" spans="1:13">
      <c r="A3735" s="79"/>
      <c r="B3735" s="435" t="str">
        <f>Sheet2!$B710</f>
        <v/>
      </c>
      <c r="C3735" s="394"/>
      <c r="D3735" s="394"/>
      <c r="E3735" s="394"/>
      <c r="F3735" s="394"/>
      <c r="G3735" s="394"/>
      <c r="H3735" s="394"/>
      <c r="I3735" s="394"/>
      <c r="J3735" s="436"/>
      <c r="K3735" s="79"/>
      <c r="L3735" s="79"/>
      <c r="M3735" s="79"/>
    </row>
    <row r="3736" spans="1:13">
      <c r="A3736" s="79"/>
      <c r="B3736" s="42" t="s">
        <v>44</v>
      </c>
      <c r="C3736" s="39"/>
      <c r="D3736" s="39"/>
      <c r="E3736" s="39"/>
      <c r="F3736" s="39"/>
      <c r="G3736" s="39"/>
      <c r="H3736" s="39"/>
      <c r="I3736" s="39"/>
      <c r="J3736" s="40"/>
      <c r="K3736" s="79"/>
      <c r="L3736" s="79"/>
      <c r="M3736" s="79"/>
    </row>
    <row r="3737" spans="1:13">
      <c r="A3737" s="79"/>
      <c r="B3737" s="435" t="str">
        <f>Sheet2!$D710</f>
        <v/>
      </c>
      <c r="C3737" s="394"/>
      <c r="D3737" s="394"/>
      <c r="E3737" s="394"/>
      <c r="F3737" s="394"/>
      <c r="G3737" s="394"/>
      <c r="H3737" s="394"/>
      <c r="I3737" s="394"/>
      <c r="J3737" s="436"/>
      <c r="K3737" s="79"/>
      <c r="L3737" s="79"/>
      <c r="M3737" s="79"/>
    </row>
    <row r="3738" spans="1:13">
      <c r="A3738" s="79"/>
      <c r="B3738" s="38"/>
      <c r="C3738" s="39"/>
      <c r="D3738" s="39"/>
      <c r="E3738" s="39"/>
      <c r="F3738" s="39"/>
      <c r="G3738" s="39"/>
      <c r="H3738" s="39"/>
      <c r="I3738" s="39"/>
      <c r="J3738" s="40"/>
      <c r="K3738" s="79"/>
      <c r="L3738" s="79"/>
      <c r="M3738" s="79"/>
    </row>
    <row r="3739" spans="1:13" ht="15">
      <c r="A3739" s="79"/>
      <c r="B3739" s="550" t="str">
        <f>'6. Module 1 Readiness'!AH$34</f>
        <v/>
      </c>
      <c r="C3739" s="41" t="s">
        <v>181</v>
      </c>
      <c r="D3739" s="39"/>
      <c r="E3739" s="39"/>
      <c r="F3739" s="39"/>
      <c r="G3739" s="39"/>
      <c r="H3739" s="39"/>
      <c r="I3739" s="39"/>
      <c r="J3739" s="40"/>
      <c r="K3739" s="79"/>
      <c r="L3739" s="79"/>
      <c r="M3739" s="79"/>
    </row>
    <row r="3740" spans="1:13">
      <c r="A3740" s="79"/>
      <c r="B3740" s="42" t="s">
        <v>43</v>
      </c>
      <c r="C3740" s="39"/>
      <c r="D3740" s="39"/>
      <c r="E3740" s="39"/>
      <c r="F3740" s="39"/>
      <c r="G3740" s="39"/>
      <c r="H3740" s="39"/>
      <c r="I3740" s="39"/>
      <c r="J3740" s="40"/>
      <c r="K3740" s="79"/>
      <c r="L3740" s="79"/>
      <c r="M3740" s="79"/>
    </row>
    <row r="3741" spans="1:13">
      <c r="A3741" s="79"/>
      <c r="B3741" s="435" t="str">
        <f>Sheet2!$B711</f>
        <v/>
      </c>
      <c r="C3741" s="394"/>
      <c r="D3741" s="394"/>
      <c r="E3741" s="394"/>
      <c r="F3741" s="394"/>
      <c r="G3741" s="394"/>
      <c r="H3741" s="394"/>
      <c r="I3741" s="394"/>
      <c r="J3741" s="436"/>
      <c r="K3741" s="79"/>
      <c r="L3741" s="79"/>
      <c r="M3741" s="79"/>
    </row>
    <row r="3742" spans="1:13">
      <c r="A3742" s="79"/>
      <c r="B3742" s="42" t="s">
        <v>44</v>
      </c>
      <c r="C3742" s="39"/>
      <c r="D3742" s="39"/>
      <c r="E3742" s="39"/>
      <c r="F3742" s="39"/>
      <c r="G3742" s="39"/>
      <c r="H3742" s="39"/>
      <c r="I3742" s="39"/>
      <c r="J3742" s="40"/>
      <c r="K3742" s="79"/>
      <c r="L3742" s="79"/>
      <c r="M3742" s="79"/>
    </row>
    <row r="3743" spans="1:13">
      <c r="A3743" s="79"/>
      <c r="B3743" s="435" t="str">
        <f>Sheet2!$D711</f>
        <v/>
      </c>
      <c r="C3743" s="394"/>
      <c r="D3743" s="394"/>
      <c r="E3743" s="394"/>
      <c r="F3743" s="394"/>
      <c r="G3743" s="394"/>
      <c r="H3743" s="394"/>
      <c r="I3743" s="394"/>
      <c r="J3743" s="436"/>
      <c r="K3743" s="79"/>
      <c r="L3743" s="79"/>
      <c r="M3743" s="79"/>
    </row>
    <row r="3744" spans="1:13">
      <c r="A3744" s="79"/>
      <c r="B3744" s="38"/>
      <c r="C3744" s="39"/>
      <c r="D3744" s="39"/>
      <c r="E3744" s="39"/>
      <c r="F3744" s="39"/>
      <c r="G3744" s="39"/>
      <c r="H3744" s="39"/>
      <c r="I3744" s="39"/>
      <c r="J3744" s="40"/>
      <c r="K3744" s="79"/>
      <c r="L3744" s="79"/>
      <c r="M3744" s="79"/>
    </row>
    <row r="3745" spans="1:13" ht="15">
      <c r="A3745" s="79"/>
      <c r="B3745" s="550" t="str">
        <f>'6. Module 1 Readiness'!AH$35</f>
        <v/>
      </c>
      <c r="C3745" s="41" t="s">
        <v>418</v>
      </c>
      <c r="D3745" s="39"/>
      <c r="E3745" s="39"/>
      <c r="F3745" s="39"/>
      <c r="G3745" s="39"/>
      <c r="H3745" s="39"/>
      <c r="I3745" s="39"/>
      <c r="J3745" s="40"/>
      <c r="K3745" s="79"/>
      <c r="L3745" s="79"/>
      <c r="M3745" s="79"/>
    </row>
    <row r="3746" spans="1:13">
      <c r="A3746" s="79"/>
      <c r="B3746" s="42" t="s">
        <v>43</v>
      </c>
      <c r="C3746" s="39"/>
      <c r="D3746" s="39"/>
      <c r="E3746" s="39"/>
      <c r="F3746" s="39"/>
      <c r="G3746" s="39"/>
      <c r="H3746" s="39"/>
      <c r="I3746" s="39"/>
      <c r="J3746" s="40"/>
      <c r="K3746" s="79"/>
      <c r="L3746" s="79"/>
      <c r="M3746" s="79"/>
    </row>
    <row r="3747" spans="1:13">
      <c r="A3747" s="79"/>
      <c r="B3747" s="435" t="str">
        <f>Sheet2!$B712</f>
        <v/>
      </c>
      <c r="C3747" s="394"/>
      <c r="D3747" s="394"/>
      <c r="E3747" s="394"/>
      <c r="F3747" s="394"/>
      <c r="G3747" s="394"/>
      <c r="H3747" s="394"/>
      <c r="I3747" s="394"/>
      <c r="J3747" s="436"/>
      <c r="K3747" s="79"/>
      <c r="L3747" s="79"/>
      <c r="M3747" s="79"/>
    </row>
    <row r="3748" spans="1:13">
      <c r="A3748" s="79"/>
      <c r="B3748" s="42" t="s">
        <v>44</v>
      </c>
      <c r="C3748" s="39"/>
      <c r="D3748" s="39"/>
      <c r="E3748" s="39"/>
      <c r="F3748" s="39"/>
      <c r="G3748" s="39"/>
      <c r="H3748" s="39"/>
      <c r="I3748" s="39"/>
      <c r="J3748" s="40"/>
      <c r="K3748" s="79"/>
      <c r="L3748" s="79"/>
      <c r="M3748" s="79"/>
    </row>
    <row r="3749" spans="1:13">
      <c r="A3749" s="79"/>
      <c r="B3749" s="435" t="str">
        <f>Sheet2!$D712</f>
        <v/>
      </c>
      <c r="C3749" s="394"/>
      <c r="D3749" s="394"/>
      <c r="E3749" s="394"/>
      <c r="F3749" s="394"/>
      <c r="G3749" s="394"/>
      <c r="H3749" s="394"/>
      <c r="I3749" s="394"/>
      <c r="J3749" s="436"/>
      <c r="K3749" s="79"/>
      <c r="L3749" s="79"/>
      <c r="M3749" s="79"/>
    </row>
    <row r="3750" spans="1:13">
      <c r="A3750" s="79"/>
      <c r="B3750" s="38"/>
      <c r="C3750" s="39"/>
      <c r="D3750" s="39"/>
      <c r="E3750" s="39"/>
      <c r="F3750" s="39"/>
      <c r="G3750" s="39"/>
      <c r="H3750" s="39"/>
      <c r="I3750" s="39"/>
      <c r="J3750" s="40"/>
      <c r="K3750" s="79"/>
      <c r="L3750" s="79"/>
      <c r="M3750" s="79"/>
    </row>
    <row r="3751" spans="1:13" ht="15">
      <c r="A3751" s="79"/>
      <c r="B3751" s="550" t="str">
        <f>'6. Module 1 Readiness'!AH$36</f>
        <v/>
      </c>
      <c r="C3751" s="41" t="s">
        <v>419</v>
      </c>
      <c r="D3751" s="39"/>
      <c r="E3751" s="39"/>
      <c r="F3751" s="39"/>
      <c r="G3751" s="39"/>
      <c r="H3751" s="39"/>
      <c r="I3751" s="39"/>
      <c r="J3751" s="40"/>
      <c r="K3751" s="79"/>
      <c r="L3751" s="79"/>
      <c r="M3751" s="79"/>
    </row>
    <row r="3752" spans="1:13">
      <c r="A3752" s="79"/>
      <c r="B3752" s="42" t="s">
        <v>43</v>
      </c>
      <c r="C3752" s="39"/>
      <c r="D3752" s="39"/>
      <c r="E3752" s="39"/>
      <c r="F3752" s="39"/>
      <c r="G3752" s="39"/>
      <c r="H3752" s="39"/>
      <c r="I3752" s="39"/>
      <c r="J3752" s="40"/>
      <c r="K3752" s="79"/>
      <c r="L3752" s="79"/>
      <c r="M3752" s="79"/>
    </row>
    <row r="3753" spans="1:13">
      <c r="A3753" s="79"/>
      <c r="B3753" s="435" t="str">
        <f>Sheet2!$B713</f>
        <v/>
      </c>
      <c r="C3753" s="394"/>
      <c r="D3753" s="394"/>
      <c r="E3753" s="394"/>
      <c r="F3753" s="394"/>
      <c r="G3753" s="394"/>
      <c r="H3753" s="394"/>
      <c r="I3753" s="394"/>
      <c r="J3753" s="436"/>
      <c r="K3753" s="79"/>
      <c r="L3753" s="79"/>
      <c r="M3753" s="79"/>
    </row>
    <row r="3754" spans="1:13">
      <c r="A3754" s="79"/>
      <c r="B3754" s="42" t="s">
        <v>44</v>
      </c>
      <c r="C3754" s="39"/>
      <c r="D3754" s="39"/>
      <c r="E3754" s="39"/>
      <c r="F3754" s="39"/>
      <c r="G3754" s="39"/>
      <c r="H3754" s="39"/>
      <c r="I3754" s="39"/>
      <c r="J3754" s="40"/>
      <c r="K3754" s="79"/>
      <c r="L3754" s="79"/>
      <c r="M3754" s="79"/>
    </row>
    <row r="3755" spans="1:13">
      <c r="A3755" s="79"/>
      <c r="B3755" s="437" t="str">
        <f>Sheet2!$D713</f>
        <v/>
      </c>
      <c r="C3755" s="438"/>
      <c r="D3755" s="438"/>
      <c r="E3755" s="438"/>
      <c r="F3755" s="438"/>
      <c r="G3755" s="438"/>
      <c r="H3755" s="438"/>
      <c r="I3755" s="438"/>
      <c r="J3755" s="439"/>
      <c r="K3755" s="79"/>
      <c r="L3755" s="79"/>
      <c r="M3755" s="79"/>
    </row>
    <row r="3756" spans="1:13">
      <c r="A3756" s="79"/>
      <c r="B3756" s="27"/>
      <c r="C3756" s="27"/>
      <c r="D3756" s="27"/>
      <c r="E3756" s="27"/>
      <c r="F3756" s="27"/>
      <c r="G3756" s="27"/>
      <c r="H3756" s="27"/>
      <c r="I3756" s="27"/>
      <c r="J3756" s="27"/>
      <c r="K3756" s="79"/>
      <c r="L3756" s="79"/>
      <c r="M3756" s="79"/>
    </row>
    <row r="3757" spans="1:13">
      <c r="A3757" s="79"/>
      <c r="B3757" s="634" t="s">
        <v>27</v>
      </c>
      <c r="C3757" s="633"/>
      <c r="D3757" s="633"/>
      <c r="E3757" s="633"/>
      <c r="F3757" s="633"/>
      <c r="G3757" s="633"/>
      <c r="H3757" s="633"/>
      <c r="I3757" s="633"/>
      <c r="J3757" s="550" t="str">
        <f>E3630</f>
        <v/>
      </c>
      <c r="K3757" s="79"/>
      <c r="L3757" s="79"/>
      <c r="M3757" s="79"/>
    </row>
    <row r="3758" spans="1:13">
      <c r="A3758" s="79"/>
      <c r="B3758" s="38"/>
      <c r="C3758" s="39"/>
      <c r="D3758" s="39"/>
      <c r="E3758" s="39"/>
      <c r="F3758" s="39"/>
      <c r="G3758" s="39"/>
      <c r="H3758" s="39"/>
      <c r="I3758" s="39"/>
      <c r="J3758" s="40"/>
      <c r="K3758" s="79"/>
      <c r="L3758" s="79"/>
      <c r="M3758" s="79"/>
    </row>
    <row r="3759" spans="1:13" ht="15">
      <c r="A3759" s="79"/>
      <c r="B3759" s="550" t="str">
        <f>'6. Module 1 Readiness'!AH$39</f>
        <v/>
      </c>
      <c r="C3759" s="41" t="s">
        <v>420</v>
      </c>
      <c r="D3759" s="39"/>
      <c r="E3759" s="39"/>
      <c r="F3759" s="39"/>
      <c r="G3759" s="39"/>
      <c r="H3759" s="39"/>
      <c r="I3759" s="39"/>
      <c r="J3759" s="40"/>
      <c r="K3759" s="79"/>
      <c r="L3759" s="79"/>
      <c r="M3759" s="79"/>
    </row>
    <row r="3760" spans="1:13">
      <c r="A3760" s="79"/>
      <c r="B3760" s="42" t="s">
        <v>43</v>
      </c>
      <c r="C3760" s="39"/>
      <c r="D3760" s="39"/>
      <c r="E3760" s="39"/>
      <c r="F3760" s="39"/>
      <c r="G3760" s="39"/>
      <c r="H3760" s="39"/>
      <c r="I3760" s="39"/>
      <c r="J3760" s="40"/>
      <c r="K3760" s="79"/>
      <c r="L3760" s="79"/>
      <c r="M3760" s="79"/>
    </row>
    <row r="3761" spans="1:13">
      <c r="A3761" s="79"/>
      <c r="B3761" s="435" t="str">
        <f>Sheet2!$B716</f>
        <v/>
      </c>
      <c r="C3761" s="394"/>
      <c r="D3761" s="394"/>
      <c r="E3761" s="394"/>
      <c r="F3761" s="394"/>
      <c r="G3761" s="394"/>
      <c r="H3761" s="394"/>
      <c r="I3761" s="394"/>
      <c r="J3761" s="436"/>
      <c r="K3761" s="79"/>
      <c r="L3761" s="79"/>
      <c r="M3761" s="79"/>
    </row>
    <row r="3762" spans="1:13">
      <c r="A3762" s="79"/>
      <c r="B3762" s="42" t="s">
        <v>44</v>
      </c>
      <c r="C3762" s="39"/>
      <c r="D3762" s="39"/>
      <c r="E3762" s="39"/>
      <c r="F3762" s="39"/>
      <c r="G3762" s="39"/>
      <c r="H3762" s="39"/>
      <c r="I3762" s="39"/>
      <c r="J3762" s="40"/>
      <c r="K3762" s="79"/>
      <c r="L3762" s="79"/>
      <c r="M3762" s="79"/>
    </row>
    <row r="3763" spans="1:13">
      <c r="A3763" s="79"/>
      <c r="B3763" s="435" t="str">
        <f>Sheet2!$D716</f>
        <v/>
      </c>
      <c r="C3763" s="394"/>
      <c r="D3763" s="394"/>
      <c r="E3763" s="394"/>
      <c r="F3763" s="394"/>
      <c r="G3763" s="394"/>
      <c r="H3763" s="394"/>
      <c r="I3763" s="394"/>
      <c r="J3763" s="436"/>
      <c r="K3763" s="79"/>
      <c r="L3763" s="79"/>
      <c r="M3763" s="79"/>
    </row>
    <row r="3764" spans="1:13">
      <c r="A3764" s="79"/>
      <c r="B3764" s="38"/>
      <c r="C3764" s="39"/>
      <c r="D3764" s="39"/>
      <c r="E3764" s="39"/>
      <c r="F3764" s="39"/>
      <c r="G3764" s="39"/>
      <c r="H3764" s="39"/>
      <c r="I3764" s="39"/>
      <c r="J3764" s="40"/>
      <c r="K3764" s="79"/>
      <c r="L3764" s="79"/>
      <c r="M3764" s="79"/>
    </row>
    <row r="3765" spans="1:13" ht="15">
      <c r="A3765" s="79"/>
      <c r="B3765" s="550" t="str">
        <f>'6. Module 1 Readiness'!AH$40</f>
        <v/>
      </c>
      <c r="C3765" s="41" t="s">
        <v>421</v>
      </c>
      <c r="D3765" s="39"/>
      <c r="E3765" s="39"/>
      <c r="F3765" s="39"/>
      <c r="G3765" s="39"/>
      <c r="H3765" s="39"/>
      <c r="I3765" s="39"/>
      <c r="J3765" s="40"/>
      <c r="K3765" s="79"/>
      <c r="L3765" s="79"/>
      <c r="M3765" s="79"/>
    </row>
    <row r="3766" spans="1:13">
      <c r="A3766" s="79"/>
      <c r="B3766" s="42" t="s">
        <v>43</v>
      </c>
      <c r="C3766" s="39"/>
      <c r="D3766" s="39"/>
      <c r="E3766" s="39"/>
      <c r="F3766" s="39"/>
      <c r="G3766" s="39"/>
      <c r="H3766" s="39"/>
      <c r="I3766" s="39"/>
      <c r="J3766" s="40"/>
      <c r="K3766" s="79"/>
      <c r="L3766" s="79"/>
      <c r="M3766" s="79"/>
    </row>
    <row r="3767" spans="1:13">
      <c r="A3767" s="79"/>
      <c r="B3767" s="435" t="str">
        <f>Sheet2!$B717</f>
        <v/>
      </c>
      <c r="C3767" s="394"/>
      <c r="D3767" s="394"/>
      <c r="E3767" s="394"/>
      <c r="F3767" s="394"/>
      <c r="G3767" s="394"/>
      <c r="H3767" s="394"/>
      <c r="I3767" s="394"/>
      <c r="J3767" s="436"/>
      <c r="K3767" s="79"/>
      <c r="L3767" s="79"/>
      <c r="M3767" s="79"/>
    </row>
    <row r="3768" spans="1:13">
      <c r="A3768" s="79"/>
      <c r="B3768" s="42" t="s">
        <v>44</v>
      </c>
      <c r="C3768" s="39"/>
      <c r="D3768" s="39"/>
      <c r="E3768" s="39"/>
      <c r="F3768" s="39"/>
      <c r="G3768" s="39"/>
      <c r="H3768" s="39"/>
      <c r="I3768" s="39"/>
      <c r="J3768" s="40"/>
      <c r="K3768" s="79"/>
      <c r="L3768" s="79"/>
      <c r="M3768" s="79"/>
    </row>
    <row r="3769" spans="1:13">
      <c r="A3769" s="79"/>
      <c r="B3769" s="435" t="str">
        <f>Sheet2!$D717</f>
        <v/>
      </c>
      <c r="C3769" s="394"/>
      <c r="D3769" s="394"/>
      <c r="E3769" s="394"/>
      <c r="F3769" s="394"/>
      <c r="G3769" s="394"/>
      <c r="H3769" s="394"/>
      <c r="I3769" s="394"/>
      <c r="J3769" s="436"/>
      <c r="K3769" s="79"/>
      <c r="L3769" s="79"/>
      <c r="M3769" s="79"/>
    </row>
    <row r="3770" spans="1:13">
      <c r="A3770" s="79"/>
      <c r="B3770" s="38"/>
      <c r="C3770" s="39"/>
      <c r="D3770" s="39"/>
      <c r="E3770" s="39"/>
      <c r="F3770" s="39"/>
      <c r="G3770" s="39"/>
      <c r="H3770" s="39"/>
      <c r="I3770" s="39"/>
      <c r="J3770" s="40"/>
      <c r="K3770" s="79"/>
      <c r="L3770" s="79"/>
      <c r="M3770" s="79"/>
    </row>
    <row r="3771" spans="1:13" ht="15">
      <c r="A3771" s="79"/>
      <c r="B3771" s="550" t="str">
        <f>'6. Module 1 Readiness'!AH$41</f>
        <v/>
      </c>
      <c r="C3771" s="41" t="s">
        <v>422</v>
      </c>
      <c r="D3771" s="39"/>
      <c r="E3771" s="39"/>
      <c r="F3771" s="39"/>
      <c r="G3771" s="39"/>
      <c r="H3771" s="39"/>
      <c r="I3771" s="39"/>
      <c r="J3771" s="40"/>
      <c r="K3771" s="79"/>
      <c r="L3771" s="79"/>
      <c r="M3771" s="79"/>
    </row>
    <row r="3772" spans="1:13">
      <c r="A3772" s="79"/>
      <c r="B3772" s="42" t="s">
        <v>43</v>
      </c>
      <c r="C3772" s="39"/>
      <c r="D3772" s="39"/>
      <c r="E3772" s="39"/>
      <c r="F3772" s="39"/>
      <c r="G3772" s="39"/>
      <c r="H3772" s="39"/>
      <c r="I3772" s="39"/>
      <c r="J3772" s="40"/>
      <c r="K3772" s="79"/>
      <c r="L3772" s="79"/>
      <c r="M3772" s="79"/>
    </row>
    <row r="3773" spans="1:13">
      <c r="A3773" s="79"/>
      <c r="B3773" s="435" t="str">
        <f>Sheet2!$B718</f>
        <v/>
      </c>
      <c r="C3773" s="394"/>
      <c r="D3773" s="394"/>
      <c r="E3773" s="394"/>
      <c r="F3773" s="394"/>
      <c r="G3773" s="394"/>
      <c r="H3773" s="394"/>
      <c r="I3773" s="394"/>
      <c r="J3773" s="436"/>
      <c r="K3773" s="79"/>
      <c r="L3773" s="79"/>
      <c r="M3773" s="79"/>
    </row>
    <row r="3774" spans="1:13">
      <c r="A3774" s="79"/>
      <c r="B3774" s="42" t="s">
        <v>44</v>
      </c>
      <c r="C3774" s="39"/>
      <c r="D3774" s="39"/>
      <c r="E3774" s="39"/>
      <c r="F3774" s="39"/>
      <c r="G3774" s="39"/>
      <c r="H3774" s="39"/>
      <c r="I3774" s="39"/>
      <c r="J3774" s="40"/>
      <c r="K3774" s="79"/>
      <c r="L3774" s="79"/>
      <c r="M3774" s="79"/>
    </row>
    <row r="3775" spans="1:13">
      <c r="A3775" s="79"/>
      <c r="B3775" s="435" t="str">
        <f>Sheet2!$D718</f>
        <v/>
      </c>
      <c r="C3775" s="394"/>
      <c r="D3775" s="394"/>
      <c r="E3775" s="394"/>
      <c r="F3775" s="394"/>
      <c r="G3775" s="394"/>
      <c r="H3775" s="394"/>
      <c r="I3775" s="394"/>
      <c r="J3775" s="436"/>
      <c r="K3775" s="79"/>
      <c r="L3775" s="79"/>
      <c r="M3775" s="79"/>
    </row>
    <row r="3776" spans="1:13">
      <c r="A3776" s="79"/>
      <c r="B3776" s="38"/>
      <c r="C3776" s="39"/>
      <c r="D3776" s="39"/>
      <c r="E3776" s="39"/>
      <c r="F3776" s="39"/>
      <c r="G3776" s="39"/>
      <c r="H3776" s="39"/>
      <c r="I3776" s="39"/>
      <c r="J3776" s="40"/>
      <c r="K3776" s="79"/>
      <c r="L3776" s="79"/>
      <c r="M3776" s="79"/>
    </row>
    <row r="3777" spans="1:13" ht="15">
      <c r="A3777" s="79"/>
      <c r="B3777" s="550" t="str">
        <f>'6. Module 1 Readiness'!AH$42</f>
        <v/>
      </c>
      <c r="C3777" s="41" t="s">
        <v>423</v>
      </c>
      <c r="D3777" s="39"/>
      <c r="E3777" s="39"/>
      <c r="F3777" s="39"/>
      <c r="G3777" s="39"/>
      <c r="H3777" s="39"/>
      <c r="I3777" s="39"/>
      <c r="J3777" s="40"/>
      <c r="K3777" s="79"/>
      <c r="L3777" s="79"/>
      <c r="M3777" s="79"/>
    </row>
    <row r="3778" spans="1:13">
      <c r="A3778" s="79"/>
      <c r="B3778" s="42" t="s">
        <v>43</v>
      </c>
      <c r="C3778" s="39"/>
      <c r="D3778" s="39"/>
      <c r="E3778" s="39"/>
      <c r="F3778" s="39"/>
      <c r="G3778" s="39"/>
      <c r="H3778" s="39"/>
      <c r="I3778" s="39"/>
      <c r="J3778" s="40"/>
      <c r="K3778" s="79"/>
      <c r="L3778" s="79"/>
      <c r="M3778" s="79"/>
    </row>
    <row r="3779" spans="1:13">
      <c r="A3779" s="79"/>
      <c r="B3779" s="435" t="str">
        <f>Sheet2!$B719</f>
        <v/>
      </c>
      <c r="C3779" s="394"/>
      <c r="D3779" s="394"/>
      <c r="E3779" s="394"/>
      <c r="F3779" s="394"/>
      <c r="G3779" s="394"/>
      <c r="H3779" s="394"/>
      <c r="I3779" s="394"/>
      <c r="J3779" s="436"/>
      <c r="K3779" s="79"/>
      <c r="L3779" s="79"/>
      <c r="M3779" s="79"/>
    </row>
    <row r="3780" spans="1:13">
      <c r="A3780" s="79"/>
      <c r="B3780" s="42" t="s">
        <v>44</v>
      </c>
      <c r="C3780" s="39"/>
      <c r="D3780" s="39"/>
      <c r="E3780" s="39"/>
      <c r="F3780" s="39"/>
      <c r="G3780" s="39"/>
      <c r="H3780" s="39"/>
      <c r="I3780" s="39"/>
      <c r="J3780" s="40"/>
      <c r="K3780" s="79"/>
      <c r="L3780" s="79"/>
      <c r="M3780" s="79"/>
    </row>
    <row r="3781" spans="1:13">
      <c r="A3781" s="79"/>
      <c r="B3781" s="435" t="str">
        <f>Sheet2!$D719</f>
        <v/>
      </c>
      <c r="C3781" s="394"/>
      <c r="D3781" s="394"/>
      <c r="E3781" s="394"/>
      <c r="F3781" s="394"/>
      <c r="G3781" s="394"/>
      <c r="H3781" s="394"/>
      <c r="I3781" s="394"/>
      <c r="J3781" s="436"/>
      <c r="K3781" s="79"/>
      <c r="L3781" s="79"/>
      <c r="M3781" s="79"/>
    </row>
    <row r="3782" spans="1:13">
      <c r="A3782" s="79"/>
      <c r="B3782" s="38"/>
      <c r="C3782" s="39"/>
      <c r="D3782" s="39"/>
      <c r="E3782" s="39"/>
      <c r="F3782" s="39"/>
      <c r="G3782" s="39"/>
      <c r="H3782" s="39"/>
      <c r="I3782" s="39"/>
      <c r="J3782" s="40"/>
      <c r="K3782" s="79"/>
      <c r="L3782" s="79"/>
      <c r="M3782" s="79"/>
    </row>
    <row r="3783" spans="1:13" ht="15">
      <c r="A3783" s="79"/>
      <c r="B3783" s="550" t="str">
        <f>'6. Module 1 Readiness'!AH$43</f>
        <v/>
      </c>
      <c r="C3783" s="41" t="s">
        <v>424</v>
      </c>
      <c r="D3783" s="39"/>
      <c r="E3783" s="39"/>
      <c r="F3783" s="39"/>
      <c r="G3783" s="39"/>
      <c r="H3783" s="39"/>
      <c r="I3783" s="39"/>
      <c r="J3783" s="40"/>
      <c r="K3783" s="79"/>
      <c r="L3783" s="79"/>
      <c r="M3783" s="79"/>
    </row>
    <row r="3784" spans="1:13">
      <c r="A3784" s="79"/>
      <c r="B3784" s="42" t="s">
        <v>43</v>
      </c>
      <c r="C3784" s="39"/>
      <c r="D3784" s="39"/>
      <c r="E3784" s="39"/>
      <c r="F3784" s="39"/>
      <c r="G3784" s="39"/>
      <c r="H3784" s="39"/>
      <c r="I3784" s="39"/>
      <c r="J3784" s="40"/>
      <c r="K3784" s="79"/>
      <c r="L3784" s="79"/>
      <c r="M3784" s="79"/>
    </row>
    <row r="3785" spans="1:13">
      <c r="A3785" s="79"/>
      <c r="B3785" s="435" t="str">
        <f>Sheet2!$B720</f>
        <v/>
      </c>
      <c r="C3785" s="394"/>
      <c r="D3785" s="394"/>
      <c r="E3785" s="394"/>
      <c r="F3785" s="394"/>
      <c r="G3785" s="394"/>
      <c r="H3785" s="394"/>
      <c r="I3785" s="394"/>
      <c r="J3785" s="436"/>
      <c r="K3785" s="79"/>
      <c r="L3785" s="79"/>
      <c r="M3785" s="79"/>
    </row>
    <row r="3786" spans="1:13">
      <c r="A3786" s="79"/>
      <c r="B3786" s="42" t="s">
        <v>44</v>
      </c>
      <c r="C3786" s="39"/>
      <c r="D3786" s="39"/>
      <c r="E3786" s="39"/>
      <c r="F3786" s="39"/>
      <c r="G3786" s="39"/>
      <c r="H3786" s="39"/>
      <c r="I3786" s="39"/>
      <c r="J3786" s="40"/>
      <c r="K3786" s="79"/>
      <c r="L3786" s="79"/>
      <c r="M3786" s="79"/>
    </row>
    <row r="3787" spans="1:13">
      <c r="A3787" s="79"/>
      <c r="B3787" s="437" t="str">
        <f>Sheet2!$D720</f>
        <v/>
      </c>
      <c r="C3787" s="438"/>
      <c r="D3787" s="438"/>
      <c r="E3787" s="438"/>
      <c r="F3787" s="438"/>
      <c r="G3787" s="438"/>
      <c r="H3787" s="438"/>
      <c r="I3787" s="438"/>
      <c r="J3787" s="439"/>
      <c r="K3787" s="79"/>
      <c r="L3787" s="79"/>
      <c r="M3787" s="79"/>
    </row>
    <row r="3788" spans="1:13">
      <c r="A3788" s="79"/>
      <c r="B3788" s="27"/>
      <c r="C3788" s="27"/>
      <c r="D3788" s="27"/>
      <c r="E3788" s="27"/>
      <c r="F3788" s="27"/>
      <c r="G3788" s="27"/>
      <c r="H3788" s="27"/>
      <c r="I3788" s="27"/>
      <c r="J3788" s="27"/>
      <c r="K3788" s="79"/>
      <c r="L3788" s="79"/>
      <c r="M3788" s="79"/>
    </row>
    <row r="3789" spans="1:13">
      <c r="A3789" s="79"/>
      <c r="B3789" s="634" t="s">
        <v>235</v>
      </c>
      <c r="C3789" s="633"/>
      <c r="D3789" s="633"/>
      <c r="E3789" s="633"/>
      <c r="F3789" s="633"/>
      <c r="G3789" s="633"/>
      <c r="H3789" s="633"/>
      <c r="I3789" s="633"/>
      <c r="J3789" s="550" t="str">
        <f>E3632</f>
        <v/>
      </c>
      <c r="K3789" s="79"/>
      <c r="L3789" s="79"/>
      <c r="M3789" s="79"/>
    </row>
    <row r="3790" spans="1:13">
      <c r="A3790" s="79"/>
      <c r="B3790" s="38"/>
      <c r="C3790" s="39"/>
      <c r="D3790" s="39"/>
      <c r="E3790" s="39"/>
      <c r="F3790" s="39"/>
      <c r="G3790" s="39"/>
      <c r="H3790" s="39"/>
      <c r="I3790" s="39"/>
      <c r="J3790" s="40"/>
      <c r="K3790" s="79"/>
      <c r="L3790" s="79"/>
      <c r="M3790" s="79"/>
    </row>
    <row r="3791" spans="1:13" ht="15">
      <c r="A3791" s="79"/>
      <c r="B3791" s="550" t="str">
        <f>'6. Module 1 Readiness'!AH$46</f>
        <v/>
      </c>
      <c r="C3791" s="41" t="s">
        <v>425</v>
      </c>
      <c r="D3791" s="39"/>
      <c r="E3791" s="39"/>
      <c r="F3791" s="39"/>
      <c r="G3791" s="39"/>
      <c r="H3791" s="39"/>
      <c r="I3791" s="39"/>
      <c r="J3791" s="40"/>
      <c r="K3791" s="79"/>
      <c r="L3791" s="79"/>
      <c r="M3791" s="79"/>
    </row>
    <row r="3792" spans="1:13">
      <c r="A3792" s="79"/>
      <c r="B3792" s="42" t="s">
        <v>43</v>
      </c>
      <c r="C3792" s="39"/>
      <c r="D3792" s="39"/>
      <c r="E3792" s="39"/>
      <c r="F3792" s="39"/>
      <c r="G3792" s="39"/>
      <c r="H3792" s="39"/>
      <c r="I3792" s="39"/>
      <c r="J3792" s="40"/>
      <c r="K3792" s="79"/>
      <c r="L3792" s="79"/>
      <c r="M3792" s="79"/>
    </row>
    <row r="3793" spans="1:13">
      <c r="A3793" s="79"/>
      <c r="B3793" s="38" t="str">
        <f>Sheet2!$B723</f>
        <v/>
      </c>
      <c r="C3793" s="39"/>
      <c r="D3793" s="39"/>
      <c r="E3793" s="39"/>
      <c r="F3793" s="39"/>
      <c r="G3793" s="39"/>
      <c r="H3793" s="39"/>
      <c r="I3793" s="39"/>
      <c r="J3793" s="40"/>
      <c r="K3793" s="79"/>
      <c r="L3793" s="79"/>
      <c r="M3793" s="79"/>
    </row>
    <row r="3794" spans="1:13">
      <c r="A3794" s="79"/>
      <c r="B3794" s="42" t="s">
        <v>44</v>
      </c>
      <c r="C3794" s="39"/>
      <c r="D3794" s="39"/>
      <c r="E3794" s="39"/>
      <c r="F3794" s="39"/>
      <c r="G3794" s="39"/>
      <c r="H3794" s="39"/>
      <c r="I3794" s="39"/>
      <c r="J3794" s="40"/>
      <c r="K3794" s="79"/>
      <c r="L3794" s="79"/>
      <c r="M3794" s="79"/>
    </row>
    <row r="3795" spans="1:13">
      <c r="A3795" s="79"/>
      <c r="B3795" s="435" t="str">
        <f>Sheet2!$D723</f>
        <v/>
      </c>
      <c r="C3795" s="394"/>
      <c r="D3795" s="394"/>
      <c r="E3795" s="394"/>
      <c r="F3795" s="394"/>
      <c r="G3795" s="394"/>
      <c r="H3795" s="394"/>
      <c r="I3795" s="394"/>
      <c r="J3795" s="436"/>
      <c r="K3795" s="79"/>
      <c r="L3795" s="79"/>
      <c r="M3795" s="79"/>
    </row>
    <row r="3796" spans="1:13">
      <c r="A3796" s="79"/>
      <c r="B3796" s="38"/>
      <c r="C3796" s="39"/>
      <c r="D3796" s="39"/>
      <c r="E3796" s="39"/>
      <c r="F3796" s="39"/>
      <c r="G3796" s="39"/>
      <c r="H3796" s="39"/>
      <c r="I3796" s="39"/>
      <c r="J3796" s="40"/>
      <c r="K3796" s="79"/>
      <c r="L3796" s="79"/>
      <c r="M3796" s="79"/>
    </row>
    <row r="3797" spans="1:13" ht="15">
      <c r="A3797" s="79"/>
      <c r="B3797" s="550" t="str">
        <f>'6. Module 1 Readiness'!AH$47</f>
        <v/>
      </c>
      <c r="C3797" s="41" t="s">
        <v>426</v>
      </c>
      <c r="D3797" s="39"/>
      <c r="E3797" s="39"/>
      <c r="F3797" s="39"/>
      <c r="G3797" s="39"/>
      <c r="H3797" s="39"/>
      <c r="I3797" s="39"/>
      <c r="J3797" s="40"/>
      <c r="K3797" s="79"/>
      <c r="L3797" s="79"/>
      <c r="M3797" s="79"/>
    </row>
    <row r="3798" spans="1:13">
      <c r="A3798" s="79"/>
      <c r="B3798" s="42" t="s">
        <v>43</v>
      </c>
      <c r="C3798" s="39"/>
      <c r="D3798" s="39"/>
      <c r="E3798" s="39"/>
      <c r="F3798" s="39"/>
      <c r="G3798" s="39"/>
      <c r="H3798" s="39"/>
      <c r="I3798" s="39"/>
      <c r="J3798" s="40"/>
      <c r="K3798" s="79"/>
      <c r="L3798" s="79"/>
      <c r="M3798" s="79"/>
    </row>
    <row r="3799" spans="1:13">
      <c r="A3799" s="79"/>
      <c r="B3799" s="435" t="str">
        <f>Sheet2!$B724</f>
        <v/>
      </c>
      <c r="C3799" s="394"/>
      <c r="D3799" s="394"/>
      <c r="E3799" s="394"/>
      <c r="F3799" s="394"/>
      <c r="G3799" s="394"/>
      <c r="H3799" s="394"/>
      <c r="I3799" s="394"/>
      <c r="J3799" s="436"/>
      <c r="K3799" s="79"/>
      <c r="L3799" s="79"/>
      <c r="M3799" s="79"/>
    </row>
    <row r="3800" spans="1:13">
      <c r="A3800" s="79"/>
      <c r="B3800" s="42" t="s">
        <v>44</v>
      </c>
      <c r="C3800" s="39"/>
      <c r="D3800" s="39"/>
      <c r="E3800" s="39"/>
      <c r="F3800" s="39"/>
      <c r="G3800" s="39"/>
      <c r="H3800" s="39"/>
      <c r="I3800" s="39"/>
      <c r="J3800" s="40"/>
      <c r="K3800" s="79"/>
      <c r="L3800" s="79"/>
      <c r="M3800" s="79"/>
    </row>
    <row r="3801" spans="1:13">
      <c r="A3801" s="79"/>
      <c r="B3801" s="435" t="str">
        <f>Sheet2!$D724</f>
        <v/>
      </c>
      <c r="C3801" s="394"/>
      <c r="D3801" s="394"/>
      <c r="E3801" s="394"/>
      <c r="F3801" s="394"/>
      <c r="G3801" s="394"/>
      <c r="H3801" s="394"/>
      <c r="I3801" s="394"/>
      <c r="J3801" s="436"/>
      <c r="K3801" s="79"/>
      <c r="L3801" s="79"/>
      <c r="M3801" s="79"/>
    </row>
    <row r="3802" spans="1:13">
      <c r="A3802" s="79"/>
      <c r="B3802" s="38"/>
      <c r="C3802" s="39"/>
      <c r="D3802" s="39"/>
      <c r="E3802" s="39"/>
      <c r="F3802" s="39"/>
      <c r="G3802" s="39"/>
      <c r="H3802" s="39"/>
      <c r="I3802" s="39"/>
      <c r="J3802" s="40"/>
      <c r="K3802" s="79"/>
      <c r="L3802" s="79"/>
      <c r="M3802" s="79"/>
    </row>
    <row r="3803" spans="1:13" ht="15">
      <c r="A3803" s="79"/>
      <c r="B3803" s="550" t="str">
        <f>'6. Module 1 Readiness'!AH$48</f>
        <v/>
      </c>
      <c r="C3803" s="41" t="s">
        <v>427</v>
      </c>
      <c r="D3803" s="39"/>
      <c r="E3803" s="39"/>
      <c r="F3803" s="39"/>
      <c r="G3803" s="39"/>
      <c r="H3803" s="39"/>
      <c r="I3803" s="39"/>
      <c r="J3803" s="40"/>
      <c r="K3803" s="79"/>
      <c r="L3803" s="79"/>
      <c r="M3803" s="79"/>
    </row>
    <row r="3804" spans="1:13">
      <c r="A3804" s="79"/>
      <c r="B3804" s="42" t="s">
        <v>43</v>
      </c>
      <c r="C3804" s="39"/>
      <c r="D3804" s="39"/>
      <c r="E3804" s="39"/>
      <c r="F3804" s="39"/>
      <c r="G3804" s="39"/>
      <c r="H3804" s="39"/>
      <c r="I3804" s="39"/>
      <c r="J3804" s="40"/>
      <c r="K3804" s="79"/>
      <c r="L3804" s="79"/>
      <c r="M3804" s="79"/>
    </row>
    <row r="3805" spans="1:13">
      <c r="A3805" s="79"/>
      <c r="B3805" s="435" t="str">
        <f>Sheet2!$B725</f>
        <v/>
      </c>
      <c r="C3805" s="394"/>
      <c r="D3805" s="394"/>
      <c r="E3805" s="394"/>
      <c r="F3805" s="394"/>
      <c r="G3805" s="394"/>
      <c r="H3805" s="394"/>
      <c r="I3805" s="394"/>
      <c r="J3805" s="436"/>
      <c r="K3805" s="79"/>
      <c r="L3805" s="79"/>
      <c r="M3805" s="79"/>
    </row>
    <row r="3806" spans="1:13">
      <c r="A3806" s="79"/>
      <c r="B3806" s="42" t="s">
        <v>44</v>
      </c>
      <c r="C3806" s="39"/>
      <c r="D3806" s="39"/>
      <c r="E3806" s="39"/>
      <c r="F3806" s="39"/>
      <c r="G3806" s="39"/>
      <c r="H3806" s="39"/>
      <c r="I3806" s="39"/>
      <c r="J3806" s="40"/>
      <c r="K3806" s="79"/>
      <c r="L3806" s="79"/>
      <c r="M3806" s="79"/>
    </row>
    <row r="3807" spans="1:13">
      <c r="A3807" s="79"/>
      <c r="B3807" s="435" t="str">
        <f>Sheet2!$D725</f>
        <v/>
      </c>
      <c r="C3807" s="394"/>
      <c r="D3807" s="394"/>
      <c r="E3807" s="394"/>
      <c r="F3807" s="394"/>
      <c r="G3807" s="394"/>
      <c r="H3807" s="394"/>
      <c r="I3807" s="394"/>
      <c r="J3807" s="436"/>
      <c r="K3807" s="79"/>
      <c r="L3807" s="79"/>
      <c r="M3807" s="79"/>
    </row>
    <row r="3808" spans="1:13">
      <c r="A3808" s="79"/>
      <c r="B3808" s="38"/>
      <c r="C3808" s="39"/>
      <c r="D3808" s="39"/>
      <c r="E3808" s="39"/>
      <c r="F3808" s="39"/>
      <c r="G3808" s="39"/>
      <c r="H3808" s="39"/>
      <c r="I3808" s="39"/>
      <c r="J3808" s="40"/>
      <c r="K3808" s="79"/>
      <c r="L3808" s="79"/>
      <c r="M3808" s="79"/>
    </row>
    <row r="3809" spans="1:13" ht="15">
      <c r="A3809" s="79"/>
      <c r="B3809" s="550" t="str">
        <f>'6. Module 1 Readiness'!AH$49</f>
        <v/>
      </c>
      <c r="C3809" s="41" t="s">
        <v>428</v>
      </c>
      <c r="D3809" s="39"/>
      <c r="E3809" s="39"/>
      <c r="F3809" s="39"/>
      <c r="G3809" s="39"/>
      <c r="H3809" s="39"/>
      <c r="I3809" s="39"/>
      <c r="J3809" s="40"/>
      <c r="K3809" s="79"/>
      <c r="L3809" s="79"/>
      <c r="M3809" s="79"/>
    </row>
    <row r="3810" spans="1:13">
      <c r="A3810" s="79"/>
      <c r="B3810" s="42" t="s">
        <v>43</v>
      </c>
      <c r="C3810" s="39"/>
      <c r="D3810" s="39"/>
      <c r="E3810" s="39"/>
      <c r="F3810" s="39"/>
      <c r="G3810" s="39"/>
      <c r="H3810" s="39"/>
      <c r="I3810" s="39"/>
      <c r="J3810" s="40"/>
      <c r="K3810" s="79"/>
      <c r="L3810" s="79"/>
      <c r="M3810" s="79"/>
    </row>
    <row r="3811" spans="1:13">
      <c r="A3811" s="79"/>
      <c r="B3811" s="435" t="str">
        <f>Sheet2!$B726</f>
        <v/>
      </c>
      <c r="C3811" s="394"/>
      <c r="D3811" s="394"/>
      <c r="E3811" s="394"/>
      <c r="F3811" s="394"/>
      <c r="G3811" s="394"/>
      <c r="H3811" s="394"/>
      <c r="I3811" s="394"/>
      <c r="J3811" s="436"/>
      <c r="K3811" s="79"/>
      <c r="L3811" s="79"/>
      <c r="M3811" s="79"/>
    </row>
    <row r="3812" spans="1:13">
      <c r="A3812" s="79"/>
      <c r="B3812" s="42" t="s">
        <v>44</v>
      </c>
      <c r="C3812" s="39"/>
      <c r="D3812" s="39"/>
      <c r="E3812" s="39"/>
      <c r="F3812" s="39"/>
      <c r="G3812" s="39"/>
      <c r="H3812" s="39"/>
      <c r="I3812" s="39"/>
      <c r="J3812" s="40"/>
      <c r="K3812" s="79"/>
      <c r="L3812" s="79"/>
      <c r="M3812" s="79"/>
    </row>
    <row r="3813" spans="1:13">
      <c r="A3813" s="79"/>
      <c r="B3813" s="435" t="str">
        <f>Sheet2!$D726</f>
        <v/>
      </c>
      <c r="C3813" s="394"/>
      <c r="D3813" s="394"/>
      <c r="E3813" s="394"/>
      <c r="F3813" s="394"/>
      <c r="G3813" s="394"/>
      <c r="H3813" s="394"/>
      <c r="I3813" s="394"/>
      <c r="J3813" s="436"/>
      <c r="K3813" s="79"/>
      <c r="L3813" s="79"/>
      <c r="M3813" s="79"/>
    </row>
    <row r="3814" spans="1:13">
      <c r="A3814" s="79"/>
      <c r="B3814" s="38"/>
      <c r="C3814" s="39"/>
      <c r="D3814" s="39"/>
      <c r="E3814" s="39"/>
      <c r="F3814" s="39"/>
      <c r="G3814" s="39"/>
      <c r="H3814" s="39"/>
      <c r="I3814" s="39"/>
      <c r="J3814" s="40"/>
      <c r="K3814" s="79"/>
      <c r="L3814" s="79"/>
      <c r="M3814" s="79"/>
    </row>
    <row r="3815" spans="1:13" ht="15">
      <c r="A3815" s="79"/>
      <c r="B3815" s="550" t="str">
        <f>'6. Module 1 Readiness'!AH$50</f>
        <v/>
      </c>
      <c r="C3815" s="41" t="s">
        <v>429</v>
      </c>
      <c r="D3815" s="39"/>
      <c r="E3815" s="39"/>
      <c r="F3815" s="39"/>
      <c r="G3815" s="39"/>
      <c r="H3815" s="39"/>
      <c r="I3815" s="39"/>
      <c r="J3815" s="40"/>
      <c r="K3815" s="79"/>
      <c r="L3815" s="79"/>
      <c r="M3815" s="79"/>
    </row>
    <row r="3816" spans="1:13">
      <c r="A3816" s="79"/>
      <c r="B3816" s="42" t="s">
        <v>43</v>
      </c>
      <c r="C3816" s="39"/>
      <c r="D3816" s="39"/>
      <c r="E3816" s="39"/>
      <c r="F3816" s="39"/>
      <c r="G3816" s="39"/>
      <c r="H3816" s="39"/>
      <c r="I3816" s="39"/>
      <c r="J3816" s="40"/>
      <c r="K3816" s="79"/>
      <c r="L3816" s="79"/>
      <c r="M3816" s="79"/>
    </row>
    <row r="3817" spans="1:13">
      <c r="A3817" s="79"/>
      <c r="B3817" s="435" t="str">
        <f>Sheet2!$B727</f>
        <v/>
      </c>
      <c r="C3817" s="394"/>
      <c r="D3817" s="394"/>
      <c r="E3817" s="394"/>
      <c r="F3817" s="394"/>
      <c r="G3817" s="394"/>
      <c r="H3817" s="394"/>
      <c r="I3817" s="394"/>
      <c r="J3817" s="436"/>
      <c r="K3817" s="79"/>
      <c r="L3817" s="79"/>
      <c r="M3817" s="79"/>
    </row>
    <row r="3818" spans="1:13">
      <c r="A3818" s="79"/>
      <c r="B3818" s="42" t="s">
        <v>44</v>
      </c>
      <c r="C3818" s="39"/>
      <c r="D3818" s="39"/>
      <c r="E3818" s="39"/>
      <c r="F3818" s="39"/>
      <c r="G3818" s="39"/>
      <c r="H3818" s="39"/>
      <c r="I3818" s="39"/>
      <c r="J3818" s="40"/>
      <c r="K3818" s="79"/>
      <c r="L3818" s="79"/>
      <c r="M3818" s="79"/>
    </row>
    <row r="3819" spans="1:13">
      <c r="A3819" s="79"/>
      <c r="B3819" s="437" t="str">
        <f>Sheet2!$D727</f>
        <v/>
      </c>
      <c r="C3819" s="438"/>
      <c r="D3819" s="438"/>
      <c r="E3819" s="438"/>
      <c r="F3819" s="438"/>
      <c r="G3819" s="438"/>
      <c r="H3819" s="438"/>
      <c r="I3819" s="438"/>
      <c r="J3819" s="439"/>
      <c r="K3819" s="79"/>
      <c r="L3819" s="79"/>
      <c r="M3819" s="79"/>
    </row>
    <row r="3820" spans="1:13">
      <c r="A3820" s="79"/>
      <c r="B3820" s="79"/>
      <c r="C3820" s="79"/>
      <c r="D3820" s="79"/>
      <c r="E3820" s="79"/>
      <c r="F3820" s="79"/>
      <c r="G3820" s="79"/>
      <c r="H3820" s="79"/>
      <c r="I3820" s="79"/>
      <c r="J3820" s="79"/>
      <c r="K3820" s="79"/>
      <c r="L3820" s="79"/>
      <c r="M3820" s="79"/>
    </row>
    <row r="3821" spans="1:13">
      <c r="A3821" s="79"/>
      <c r="B3821" s="632" t="s">
        <v>236</v>
      </c>
      <c r="C3821" s="633"/>
      <c r="D3821" s="633"/>
      <c r="E3821" s="633"/>
      <c r="F3821" s="633"/>
      <c r="G3821" s="633"/>
      <c r="H3821" s="633"/>
      <c r="I3821" s="633"/>
      <c r="J3821" s="550" t="str">
        <f>'7. Module 1 Summary'!E3634</f>
        <v/>
      </c>
      <c r="K3821" s="79"/>
      <c r="L3821" s="79"/>
      <c r="M3821" s="79"/>
    </row>
    <row r="3822" spans="1:13">
      <c r="A3822" s="79"/>
      <c r="B3822" s="54"/>
      <c r="C3822" s="35"/>
      <c r="D3822" s="35"/>
      <c r="E3822" s="55"/>
      <c r="F3822" s="39"/>
      <c r="G3822" s="39"/>
      <c r="H3822" s="39"/>
      <c r="I3822" s="39"/>
      <c r="J3822" s="40"/>
      <c r="K3822" s="79"/>
      <c r="L3822" s="79"/>
      <c r="M3822" s="79"/>
    </row>
    <row r="3823" spans="1:13" ht="15">
      <c r="A3823" s="79"/>
      <c r="B3823" s="550" t="str">
        <f>'6. Module 1 Readiness'!AH$53</f>
        <v/>
      </c>
      <c r="C3823" s="41" t="s">
        <v>430</v>
      </c>
      <c r="D3823" s="39"/>
      <c r="E3823" s="39"/>
      <c r="F3823" s="39"/>
      <c r="G3823" s="39"/>
      <c r="H3823" s="39"/>
      <c r="I3823" s="39"/>
      <c r="J3823" s="40"/>
      <c r="K3823" s="79"/>
      <c r="L3823" s="79"/>
      <c r="M3823" s="79"/>
    </row>
    <row r="3824" spans="1:13">
      <c r="A3824" s="79"/>
      <c r="B3824" s="42" t="s">
        <v>43</v>
      </c>
      <c r="C3824" s="39"/>
      <c r="D3824" s="39"/>
      <c r="E3824" s="39"/>
      <c r="F3824" s="39"/>
      <c r="G3824" s="39"/>
      <c r="H3824" s="39"/>
      <c r="I3824" s="39"/>
      <c r="J3824" s="40"/>
      <c r="K3824" s="79"/>
      <c r="L3824" s="79"/>
      <c r="M3824" s="79"/>
    </row>
    <row r="3825" spans="1:13">
      <c r="A3825" s="79"/>
      <c r="B3825" s="435" t="str">
        <f>Sheet2!$D730</f>
        <v/>
      </c>
      <c r="C3825" s="394"/>
      <c r="D3825" s="394"/>
      <c r="E3825" s="394"/>
      <c r="F3825" s="394"/>
      <c r="G3825" s="394"/>
      <c r="H3825" s="394"/>
      <c r="I3825" s="394"/>
      <c r="J3825" s="436"/>
      <c r="K3825" s="79"/>
      <c r="L3825" s="79"/>
      <c r="M3825" s="79"/>
    </row>
    <row r="3826" spans="1:13">
      <c r="A3826" s="79"/>
      <c r="B3826" s="42" t="s">
        <v>44</v>
      </c>
      <c r="C3826" s="39"/>
      <c r="D3826" s="39"/>
      <c r="E3826" s="39"/>
      <c r="F3826" s="39"/>
      <c r="G3826" s="39"/>
      <c r="H3826" s="39"/>
      <c r="I3826" s="39"/>
      <c r="J3826" s="40"/>
      <c r="K3826" s="79"/>
      <c r="L3826" s="79"/>
      <c r="M3826" s="79"/>
    </row>
    <row r="3827" spans="1:13">
      <c r="A3827" s="79"/>
      <c r="B3827" s="435" t="str">
        <f>Sheet2!$D730</f>
        <v/>
      </c>
      <c r="C3827" s="394"/>
      <c r="D3827" s="394"/>
      <c r="E3827" s="394"/>
      <c r="F3827" s="394"/>
      <c r="G3827" s="394"/>
      <c r="H3827" s="394"/>
      <c r="I3827" s="394"/>
      <c r="J3827" s="436"/>
      <c r="K3827" s="79"/>
      <c r="L3827" s="79"/>
      <c r="M3827" s="79"/>
    </row>
    <row r="3828" spans="1:13">
      <c r="A3828" s="79"/>
      <c r="B3828" s="38"/>
      <c r="C3828" s="39"/>
      <c r="D3828" s="39"/>
      <c r="E3828" s="39"/>
      <c r="F3828" s="39"/>
      <c r="G3828" s="39"/>
      <c r="H3828" s="39"/>
      <c r="I3828" s="39"/>
      <c r="J3828" s="40"/>
      <c r="K3828" s="79"/>
      <c r="L3828" s="79"/>
      <c r="M3828" s="79"/>
    </row>
    <row r="3829" spans="1:13" ht="15">
      <c r="A3829" s="79"/>
      <c r="B3829" s="550" t="str">
        <f>'6. Module 1 Readiness'!AH$54</f>
        <v/>
      </c>
      <c r="C3829" s="41" t="s">
        <v>431</v>
      </c>
      <c r="D3829" s="39"/>
      <c r="E3829" s="39"/>
      <c r="F3829" s="39"/>
      <c r="G3829" s="39"/>
      <c r="H3829" s="39"/>
      <c r="I3829" s="39"/>
      <c r="J3829" s="40"/>
      <c r="K3829" s="79"/>
      <c r="L3829" s="79"/>
      <c r="M3829" s="79"/>
    </row>
    <row r="3830" spans="1:13">
      <c r="A3830" s="79"/>
      <c r="B3830" s="42" t="s">
        <v>43</v>
      </c>
      <c r="C3830" s="39"/>
      <c r="D3830" s="39"/>
      <c r="E3830" s="39"/>
      <c r="F3830" s="39"/>
      <c r="G3830" s="39"/>
      <c r="H3830" s="39"/>
      <c r="I3830" s="39"/>
      <c r="J3830" s="40"/>
      <c r="K3830" s="79"/>
      <c r="L3830" s="79"/>
      <c r="M3830" s="79"/>
    </row>
    <row r="3831" spans="1:13">
      <c r="A3831" s="79"/>
      <c r="B3831" s="435" t="str">
        <f>Sheet2!$B731</f>
        <v/>
      </c>
      <c r="C3831" s="394"/>
      <c r="D3831" s="394"/>
      <c r="E3831" s="394"/>
      <c r="F3831" s="394"/>
      <c r="G3831" s="394"/>
      <c r="H3831" s="394"/>
      <c r="I3831" s="394"/>
      <c r="J3831" s="436"/>
      <c r="K3831" s="79"/>
      <c r="L3831" s="79"/>
      <c r="M3831" s="79"/>
    </row>
    <row r="3832" spans="1:13">
      <c r="A3832" s="79"/>
      <c r="B3832" s="42" t="s">
        <v>44</v>
      </c>
      <c r="C3832" s="39"/>
      <c r="D3832" s="39"/>
      <c r="E3832" s="39"/>
      <c r="F3832" s="39"/>
      <c r="G3832" s="39"/>
      <c r="H3832" s="39"/>
      <c r="I3832" s="39"/>
      <c r="J3832" s="40"/>
      <c r="K3832" s="79"/>
      <c r="L3832" s="79"/>
      <c r="M3832" s="79"/>
    </row>
    <row r="3833" spans="1:13">
      <c r="A3833" s="79"/>
      <c r="B3833" s="435" t="str">
        <f>Sheet2!$D731</f>
        <v/>
      </c>
      <c r="C3833" s="394"/>
      <c r="D3833" s="394"/>
      <c r="E3833" s="394"/>
      <c r="F3833" s="394"/>
      <c r="G3833" s="394"/>
      <c r="H3833" s="394"/>
      <c r="I3833" s="394"/>
      <c r="J3833" s="436"/>
      <c r="K3833" s="79"/>
      <c r="L3833" s="79"/>
      <c r="M3833" s="79"/>
    </row>
    <row r="3834" spans="1:13">
      <c r="A3834" s="79"/>
      <c r="B3834" s="38"/>
      <c r="C3834" s="39"/>
      <c r="D3834" s="39"/>
      <c r="E3834" s="39"/>
      <c r="F3834" s="39"/>
      <c r="G3834" s="39"/>
      <c r="H3834" s="39"/>
      <c r="I3834" s="39"/>
      <c r="J3834" s="40"/>
      <c r="K3834" s="79"/>
      <c r="L3834" s="79"/>
      <c r="M3834" s="79"/>
    </row>
    <row r="3835" spans="1:13" ht="15">
      <c r="A3835" s="79"/>
      <c r="B3835" s="550" t="str">
        <f>'6. Module 1 Readiness'!AH$55</f>
        <v/>
      </c>
      <c r="C3835" s="41" t="s">
        <v>432</v>
      </c>
      <c r="D3835" s="39"/>
      <c r="E3835" s="39"/>
      <c r="F3835" s="39"/>
      <c r="G3835" s="39"/>
      <c r="H3835" s="39"/>
      <c r="I3835" s="39"/>
      <c r="J3835" s="40"/>
      <c r="K3835" s="79"/>
      <c r="L3835" s="79"/>
      <c r="M3835" s="79"/>
    </row>
    <row r="3836" spans="1:13">
      <c r="A3836" s="79"/>
      <c r="B3836" s="42" t="s">
        <v>43</v>
      </c>
      <c r="C3836" s="39"/>
      <c r="D3836" s="39"/>
      <c r="E3836" s="39"/>
      <c r="F3836" s="39"/>
      <c r="G3836" s="39"/>
      <c r="H3836" s="39"/>
      <c r="I3836" s="39"/>
      <c r="J3836" s="40"/>
      <c r="K3836" s="79"/>
      <c r="L3836" s="79"/>
      <c r="M3836" s="79"/>
    </row>
    <row r="3837" spans="1:13">
      <c r="A3837" s="79"/>
      <c r="B3837" s="435" t="str">
        <f>Sheet2!$B732</f>
        <v/>
      </c>
      <c r="C3837" s="394"/>
      <c r="D3837" s="394"/>
      <c r="E3837" s="394"/>
      <c r="F3837" s="394"/>
      <c r="G3837" s="394"/>
      <c r="H3837" s="394"/>
      <c r="I3837" s="394"/>
      <c r="J3837" s="436"/>
      <c r="K3837" s="79"/>
      <c r="L3837" s="79"/>
      <c r="M3837" s="79"/>
    </row>
    <row r="3838" spans="1:13">
      <c r="A3838" s="79"/>
      <c r="B3838" s="42" t="s">
        <v>44</v>
      </c>
      <c r="C3838" s="39"/>
      <c r="D3838" s="39"/>
      <c r="E3838" s="39"/>
      <c r="F3838" s="39"/>
      <c r="G3838" s="39"/>
      <c r="H3838" s="39"/>
      <c r="I3838" s="39"/>
      <c r="J3838" s="40"/>
      <c r="K3838" s="79"/>
      <c r="L3838" s="79"/>
      <c r="M3838" s="79"/>
    </row>
    <row r="3839" spans="1:13">
      <c r="A3839" s="79"/>
      <c r="B3839" s="437" t="str">
        <f>Sheet2!$D732</f>
        <v/>
      </c>
      <c r="C3839" s="438"/>
      <c r="D3839" s="438"/>
      <c r="E3839" s="438"/>
      <c r="F3839" s="438"/>
      <c r="G3839" s="438"/>
      <c r="H3839" s="438"/>
      <c r="I3839" s="438"/>
      <c r="J3839" s="439"/>
      <c r="K3839" s="79"/>
      <c r="L3839" s="79"/>
      <c r="M3839" s="79"/>
    </row>
    <row r="3840" spans="1:13">
      <c r="A3840" s="79"/>
      <c r="B3840" s="79"/>
      <c r="C3840" s="79"/>
      <c r="D3840" s="79"/>
      <c r="E3840" s="79"/>
      <c r="F3840" s="79"/>
      <c r="G3840" s="79"/>
      <c r="H3840" s="79"/>
      <c r="I3840" s="79"/>
      <c r="J3840" s="79"/>
      <c r="K3840" s="79"/>
      <c r="L3840" s="79"/>
      <c r="M3840" s="79"/>
    </row>
    <row r="3841" spans="1:13">
      <c r="A3841" s="79"/>
      <c r="B3841" s="79"/>
      <c r="C3841" s="79"/>
      <c r="D3841" s="79"/>
      <c r="E3841" s="79"/>
      <c r="F3841" s="79"/>
      <c r="G3841" s="79"/>
      <c r="H3841" s="79"/>
      <c r="I3841" s="79"/>
      <c r="J3841" s="79"/>
      <c r="K3841" s="79"/>
      <c r="L3841" s="79"/>
      <c r="M3841" s="79"/>
    </row>
    <row r="3842" spans="1:13">
      <c r="A3842" s="79"/>
      <c r="B3842" s="79"/>
      <c r="C3842" s="79"/>
      <c r="D3842" s="79"/>
      <c r="E3842" s="79"/>
      <c r="F3842" s="79"/>
      <c r="G3842" s="79"/>
      <c r="H3842" s="79"/>
      <c r="I3842" s="79"/>
      <c r="J3842" s="79"/>
      <c r="K3842" s="79"/>
      <c r="L3842" s="79"/>
      <c r="M3842" s="79"/>
    </row>
    <row r="3843" spans="1:13" ht="15.75">
      <c r="A3843" s="79"/>
      <c r="B3843" s="629">
        <f>'4. Module 1 Services'!B23</f>
        <v>0</v>
      </c>
      <c r="C3843" s="630"/>
      <c r="D3843" s="630"/>
      <c r="E3843" s="630"/>
      <c r="F3843" s="630"/>
      <c r="G3843" s="630"/>
      <c r="H3843" s="630"/>
      <c r="I3843" s="630"/>
      <c r="J3843" s="631"/>
      <c r="K3843" s="79"/>
      <c r="L3843" s="79"/>
      <c r="M3843" s="79"/>
    </row>
    <row r="3844" spans="1:13">
      <c r="A3844" s="79"/>
      <c r="B3844" s="79"/>
      <c r="C3844" s="79"/>
      <c r="D3844" s="79"/>
      <c r="E3844" s="79"/>
      <c r="F3844" s="79"/>
      <c r="G3844" s="79"/>
      <c r="H3844" s="79"/>
      <c r="I3844" s="79"/>
      <c r="J3844" s="79"/>
      <c r="K3844" s="79"/>
      <c r="L3844" s="79"/>
      <c r="M3844" s="79"/>
    </row>
    <row r="3845" spans="1:13" ht="18">
      <c r="A3845" s="79"/>
      <c r="B3845" s="31" t="s">
        <v>169</v>
      </c>
      <c r="C3845" s="79"/>
      <c r="D3845" s="79"/>
      <c r="E3845" s="79"/>
      <c r="F3845" s="79"/>
      <c r="G3845" s="79"/>
      <c r="H3845" s="79"/>
      <c r="I3845" s="79"/>
      <c r="J3845" s="79"/>
      <c r="K3845" s="79"/>
      <c r="L3845" s="79"/>
      <c r="M3845" s="79"/>
    </row>
    <row r="3846" spans="1:13">
      <c r="A3846" s="79"/>
      <c r="B3846" s="79"/>
      <c r="C3846" s="79"/>
      <c r="D3846" s="79"/>
      <c r="E3846" s="79"/>
      <c r="F3846" s="79"/>
      <c r="G3846" s="79"/>
      <c r="H3846" s="79"/>
      <c r="I3846" s="79"/>
      <c r="J3846" s="79"/>
      <c r="K3846" s="79"/>
      <c r="L3846" s="79"/>
      <c r="M3846" s="79"/>
    </row>
    <row r="3847" spans="1:13" ht="13.5" thickBot="1">
      <c r="A3847" s="79"/>
      <c r="B3847" s="444" t="s">
        <v>407</v>
      </c>
      <c r="C3847" s="444"/>
      <c r="D3847" s="444"/>
      <c r="E3847" s="444"/>
      <c r="F3847" s="79"/>
      <c r="G3847" s="79"/>
      <c r="H3847" s="79"/>
      <c r="I3847" s="79"/>
      <c r="J3847" s="79"/>
      <c r="K3847" s="79"/>
      <c r="L3847" s="79"/>
      <c r="M3847" s="79"/>
    </row>
    <row r="3848" spans="1:13">
      <c r="A3848" s="79"/>
      <c r="B3848" s="79"/>
      <c r="C3848" s="79"/>
      <c r="D3848" s="79"/>
      <c r="E3848" s="79"/>
      <c r="F3848" s="79"/>
      <c r="G3848" s="445" t="e">
        <f>IF(E3857="Low",'4. HIDE Calc Module 2_1'!$C$48,IF(E3857="Medium",'4. HIDE Calc Module 2_1'!$C$49,IF(E3857="High",'4. HIDE Calc Module 2_1'!$C$50,"")))</f>
        <v>#DIV/0!</v>
      </c>
      <c r="H3848" s="446"/>
      <c r="I3848" s="447"/>
      <c r="J3848" s="79"/>
      <c r="K3848" s="79"/>
      <c r="L3848" s="79"/>
      <c r="M3848" s="79"/>
    </row>
    <row r="3849" spans="1:13">
      <c r="A3849" s="79"/>
      <c r="B3849" s="27" t="s">
        <v>220</v>
      </c>
      <c r="C3849" s="27"/>
      <c r="D3849" s="27"/>
      <c r="E3849" s="635" t="str">
        <f>IF('5. Hide Calc OA'!C$153="","",IF(AND('5. Hide Calc OA'!C$153&gt;='7. Hide Graph Calc'!$N$24,'5. Hide Calc OA'!C$153&lt;='7. Hide Graph Calc'!$O$24),"Low",IF(AND('5. Hide Calc OA'!C$153&gt;'7. Hide Graph Calc'!$N$25,'5. Hide Calc OA'!C$153&lt;='7. Hide Graph Calc'!$O$25),"Medium",IF(AND('5. Hide Calc OA'!C$153&gt;'7. Hide Graph Calc'!$N$26,'5. Hide Calc OA'!C$153&lt;='7. Hide Graph Calc'!$O$26),"High"))))</f>
        <v/>
      </c>
      <c r="F3849" s="79"/>
      <c r="G3849" s="448"/>
      <c r="H3849" s="441"/>
      <c r="I3849" s="449"/>
      <c r="J3849" s="79"/>
      <c r="K3849" s="79"/>
      <c r="L3849" s="79"/>
      <c r="M3849" s="79"/>
    </row>
    <row r="3850" spans="1:13">
      <c r="A3850" s="79"/>
      <c r="B3850" s="27"/>
      <c r="C3850" s="27"/>
      <c r="D3850" s="27"/>
      <c r="E3850" s="32"/>
      <c r="F3850" s="79"/>
      <c r="G3850" s="448"/>
      <c r="H3850" s="441"/>
      <c r="I3850" s="449"/>
      <c r="J3850" s="79"/>
      <c r="K3850" s="79"/>
      <c r="L3850" s="79"/>
      <c r="M3850" s="79"/>
    </row>
    <row r="3851" spans="1:13">
      <c r="A3851" s="79"/>
      <c r="B3851" s="27" t="s">
        <v>212</v>
      </c>
      <c r="C3851" s="27"/>
      <c r="D3851" s="27"/>
      <c r="E3851" s="635" t="str">
        <f>IF('5. Hide Calc OA'!D$153="","",IF(AND('5. Hide Calc OA'!D$153&gt;='7. Hide Graph Calc'!$N$24,'5. Hide Calc OA'!D$153&lt;='7. Hide Graph Calc'!$O$24),"Low",IF(AND('5. Hide Calc OA'!D$153&gt;'7. Hide Graph Calc'!$N$25,'5. Hide Calc OA'!D$153&lt;='7. Hide Graph Calc'!$O$25),"Medium",IF(AND('5. Hide Calc OA'!D$153&gt;'7. Hide Graph Calc'!$N$26,'5. Hide Calc OA'!D$153&lt;='7. Hide Graph Calc'!$O$26),"High"))))</f>
        <v/>
      </c>
      <c r="F3851" s="79"/>
      <c r="G3851" s="448"/>
      <c r="H3851" s="441"/>
      <c r="I3851" s="449"/>
      <c r="J3851" s="79"/>
      <c r="K3851" s="79"/>
      <c r="L3851" s="79"/>
      <c r="M3851" s="79"/>
    </row>
    <row r="3852" spans="1:13">
      <c r="A3852" s="79"/>
      <c r="B3852" s="27"/>
      <c r="C3852" s="27"/>
      <c r="D3852" s="27"/>
      <c r="E3852" s="32"/>
      <c r="F3852" s="79"/>
      <c r="G3852" s="448"/>
      <c r="H3852" s="441"/>
      <c r="I3852" s="449"/>
      <c r="J3852" s="79"/>
      <c r="K3852" s="79"/>
      <c r="L3852" s="79"/>
      <c r="M3852" s="79"/>
    </row>
    <row r="3853" spans="1:13">
      <c r="A3853" s="79"/>
      <c r="B3853" s="27" t="s">
        <v>227</v>
      </c>
      <c r="C3853" s="27"/>
      <c r="D3853" s="27"/>
      <c r="E3853" s="635" t="str">
        <f>IF('5. Hide Calc OA'!E$153="","",IF(AND('5. Hide Calc OA'!E$153&gt;='7. Hide Graph Calc'!$N$24,'5. Hide Calc OA'!E$153&lt;='7. Hide Graph Calc'!$O$24),"Low",IF(AND('5. Hide Calc OA'!E$153&gt;'7. Hide Graph Calc'!$N$25,'5. Hide Calc OA'!E$153&lt;='7. Hide Graph Calc'!$O$25),"Medium",IF(AND('5. Hide Calc OA'!E$153&gt;'7. Hide Graph Calc'!$N$26,'5. Hide Calc OA'!E$153&lt;='7. Hide Graph Calc'!$O$26),"High"))))</f>
        <v/>
      </c>
      <c r="F3853" s="79"/>
      <c r="G3853" s="448"/>
      <c r="H3853" s="441"/>
      <c r="I3853" s="449"/>
      <c r="J3853" s="79"/>
      <c r="K3853" s="79"/>
      <c r="L3853" s="79"/>
      <c r="M3853" s="79"/>
    </row>
    <row r="3854" spans="1:13">
      <c r="A3854" s="79"/>
      <c r="B3854" s="27"/>
      <c r="C3854" s="27"/>
      <c r="D3854" s="27"/>
      <c r="E3854" s="32"/>
      <c r="F3854" s="79"/>
      <c r="G3854" s="448"/>
      <c r="H3854" s="441"/>
      <c r="I3854" s="449"/>
      <c r="J3854" s="79"/>
      <c r="K3854" s="79"/>
      <c r="L3854" s="79"/>
      <c r="M3854" s="79"/>
    </row>
    <row r="3855" spans="1:13">
      <c r="A3855" s="79"/>
      <c r="B3855" s="27" t="s">
        <v>199</v>
      </c>
      <c r="C3855" s="27"/>
      <c r="D3855" s="27"/>
      <c r="E3855" s="635" t="str">
        <f>IF('5. Hide Calc OA'!F$153="","",IF(AND('5. Hide Calc OA'!F$153&gt;='7. Hide Graph Calc'!$N$24,'5. Hide Calc OA'!F$153&lt;='7. Hide Graph Calc'!$O$24),"Low",IF(AND('5. Hide Calc OA'!F$153&gt;'7. Hide Graph Calc'!$N$25,'5. Hide Calc OA'!F$153&lt;='7. Hide Graph Calc'!$O$25),"Medium",IF(AND('5. Hide Calc OA'!F$153&gt;'7. Hide Graph Calc'!$N$26,'5. Hide Calc OA'!F$153&lt;='7. Hide Graph Calc'!$O$26),"High"))))</f>
        <v/>
      </c>
      <c r="F3855" s="79"/>
      <c r="G3855" s="448"/>
      <c r="H3855" s="441"/>
      <c r="I3855" s="449"/>
      <c r="J3855" s="79"/>
      <c r="K3855" s="79"/>
      <c r="L3855" s="79"/>
      <c r="M3855" s="79"/>
    </row>
    <row r="3856" spans="1:13">
      <c r="A3856" s="79"/>
      <c r="B3856" s="27"/>
      <c r="C3856" s="27"/>
      <c r="D3856" s="27"/>
      <c r="E3856" s="32"/>
      <c r="F3856" s="79"/>
      <c r="G3856" s="448"/>
      <c r="H3856" s="441"/>
      <c r="I3856" s="449"/>
      <c r="J3856" s="79"/>
      <c r="K3856" s="79"/>
      <c r="L3856" s="79"/>
      <c r="M3856" s="79"/>
    </row>
    <row r="3857" spans="1:13">
      <c r="A3857" s="79"/>
      <c r="B3857" s="37" t="s">
        <v>173</v>
      </c>
      <c r="C3857" s="27"/>
      <c r="D3857" s="27"/>
      <c r="E3857" s="554" t="e">
        <f>IF('5. Hide Calc OA'!I$153="","",IF(AND('5. Hide Calc OA'!I$153&gt;='7. Hide Graph Calc'!$N$24,'5. Hide Calc OA'!I$153&lt;='7. Hide Graph Calc'!$O$24),"Low",IF(AND('5. Hide Calc OA'!I$153&gt;'7. Hide Graph Calc'!$N$25,'5. Hide Calc OA'!I$153&lt;='7. Hide Graph Calc'!$O$25),"Medium",IF(AND('5. Hide Calc OA'!I$153&gt;'7. Hide Graph Calc'!$N$26,'5. Hide Calc OA'!I$153&lt;='7. Hide Graph Calc'!$O$26),"High",""))))</f>
        <v>#DIV/0!</v>
      </c>
      <c r="F3857" s="19" t="s">
        <v>408</v>
      </c>
      <c r="G3857" s="450"/>
      <c r="H3857" s="451"/>
      <c r="I3857" s="452"/>
      <c r="J3857" s="79"/>
      <c r="K3857" s="79"/>
      <c r="L3857" s="79"/>
      <c r="M3857" s="79"/>
    </row>
    <row r="3858" spans="1:13">
      <c r="A3858" s="79"/>
      <c r="B3858" s="27"/>
      <c r="C3858" s="27"/>
      <c r="D3858" s="27"/>
      <c r="E3858" s="27"/>
      <c r="F3858" s="79"/>
      <c r="G3858" s="79"/>
      <c r="H3858" s="79"/>
      <c r="I3858" s="79"/>
      <c r="J3858" s="79"/>
      <c r="K3858" s="79"/>
      <c r="L3858" s="79"/>
      <c r="M3858" s="79"/>
    </row>
    <row r="3859" spans="1:13" ht="13.5" thickBot="1">
      <c r="A3859" s="79"/>
      <c r="B3859" s="453" t="s">
        <v>409</v>
      </c>
      <c r="C3859" s="453"/>
      <c r="D3859" s="453"/>
      <c r="E3859" s="453"/>
      <c r="F3859" s="79"/>
      <c r="G3859" s="79"/>
      <c r="H3859" s="79"/>
      <c r="I3859" s="79"/>
      <c r="J3859" s="79"/>
      <c r="K3859" s="79"/>
      <c r="L3859" s="79"/>
      <c r="M3859" s="79"/>
    </row>
    <row r="3860" spans="1:13">
      <c r="A3860" s="79"/>
      <c r="B3860" s="27"/>
      <c r="C3860" s="27"/>
      <c r="D3860" s="27"/>
      <c r="E3860" s="27"/>
      <c r="F3860" s="79"/>
      <c r="G3860" s="79"/>
      <c r="H3860" s="79"/>
      <c r="I3860" s="79"/>
      <c r="J3860" s="79"/>
      <c r="K3860" s="79"/>
      <c r="L3860" s="79"/>
      <c r="M3860" s="79"/>
    </row>
    <row r="3861" spans="1:13">
      <c r="A3861" s="79"/>
      <c r="B3861" s="37" t="s">
        <v>246</v>
      </c>
      <c r="C3861" s="37"/>
      <c r="D3861" s="37"/>
      <c r="E3861" s="636" t="str">
        <f>'6. Module 1 Readiness'!AF$23</f>
        <v/>
      </c>
      <c r="F3861" s="79"/>
      <c r="G3861" s="79"/>
      <c r="H3861" s="79"/>
      <c r="I3861" s="79"/>
      <c r="J3861" s="79"/>
      <c r="K3861" s="79"/>
      <c r="L3861" s="79"/>
      <c r="M3861" s="79"/>
    </row>
    <row r="3862" spans="1:13">
      <c r="A3862" s="79"/>
      <c r="B3862" s="52"/>
      <c r="C3862" s="52"/>
      <c r="D3862" s="52"/>
      <c r="E3862" s="53"/>
      <c r="F3862" s="79"/>
      <c r="G3862" s="79"/>
      <c r="H3862" s="79"/>
      <c r="I3862" s="79"/>
      <c r="J3862" s="79"/>
      <c r="K3862" s="79"/>
      <c r="L3862" s="79"/>
      <c r="M3862" s="79"/>
    </row>
    <row r="3863" spans="1:13">
      <c r="A3863" s="79"/>
      <c r="B3863" s="27"/>
      <c r="C3863" s="39"/>
      <c r="D3863" s="39"/>
      <c r="E3863" s="33"/>
      <c r="F3863" s="79"/>
      <c r="G3863" s="445" t="str">
        <f>IF(E3874="Red",'4. HIDE Calc Module 2_1'!$C$54,IF(E3874="Yellow",'4. HIDE Calc Module 2_1'!$C$55,IF(E3874="Green",'4. HIDE Calc Module 2_1'!$C$56,"")))</f>
        <v/>
      </c>
      <c r="H3863" s="446"/>
      <c r="I3863" s="447"/>
      <c r="J3863" s="79"/>
      <c r="K3863" s="79"/>
      <c r="L3863" s="79"/>
      <c r="M3863" s="79"/>
    </row>
    <row r="3864" spans="1:13">
      <c r="A3864" s="79"/>
      <c r="B3864" s="35" t="s">
        <v>233</v>
      </c>
      <c r="C3864" s="35"/>
      <c r="D3864" s="35"/>
      <c r="E3864" s="550" t="str">
        <f>IFERROR(IF('4. Hide Calc RA'!C$153="","",IF(AND('4. Hide Calc RA'!C$153&gt;='7. Hide Graph Calc'!$J$24,'4. Hide Calc RA'!C$153&lt;='7. Hide Graph Calc'!$K$24),"Red",IF(AND('4. Hide Calc RA'!C$153&gt;'7. Hide Graph Calc'!$J$25,'4. Hide Calc RA'!C$153&lt;='7. Hide Graph Calc'!$K$25),"Yellow",IF(AND('4. Hide Calc RA'!C$153&gt;'7. Hide Graph Calc'!$J$26,'4. Hide Calc RA'!C$153&lt;='7. Hide Graph Calc'!$K$26),"Green")))), "")</f>
        <v/>
      </c>
      <c r="F3864" s="79"/>
      <c r="G3864" s="448"/>
      <c r="H3864" s="441"/>
      <c r="I3864" s="449"/>
      <c r="J3864" s="79"/>
      <c r="K3864" s="79"/>
      <c r="L3864" s="79"/>
      <c r="M3864" s="79"/>
    </row>
    <row r="3865" spans="1:13">
      <c r="A3865" s="79"/>
      <c r="B3865" s="27"/>
      <c r="C3865" s="27"/>
      <c r="D3865" s="27"/>
      <c r="E3865" s="33"/>
      <c r="F3865" s="79"/>
      <c r="G3865" s="448"/>
      <c r="H3865" s="441"/>
      <c r="I3865" s="449"/>
      <c r="J3865" s="79"/>
      <c r="K3865" s="79"/>
      <c r="L3865" s="79"/>
      <c r="M3865" s="79"/>
    </row>
    <row r="3866" spans="1:13">
      <c r="A3866" s="79"/>
      <c r="B3866" s="35" t="s">
        <v>234</v>
      </c>
      <c r="C3866" s="35"/>
      <c r="D3866" s="35"/>
      <c r="E3866" s="550" t="str">
        <f>IFERROR(IF('4. Hide Calc RA'!D$153="","",IF(AND('4. Hide Calc RA'!D$153&gt;='7. Hide Graph Calc'!$J$24,'4. Hide Calc RA'!D$153&lt;='7. Hide Graph Calc'!$K$24),"Red",IF(AND('4. Hide Calc RA'!D$153&gt;'7. Hide Graph Calc'!$J$25,'4. Hide Calc RA'!D$153&lt;='7. Hide Graph Calc'!$K$25),"Yellow",IF(AND('4. Hide Calc RA'!D$153&gt;'7. Hide Graph Calc'!$J$26,'4. Hide Calc RA'!D$153&lt;='7. Hide Graph Calc'!$K$26),"Green")))), "")</f>
        <v/>
      </c>
      <c r="F3866" s="79"/>
      <c r="G3866" s="448"/>
      <c r="H3866" s="441"/>
      <c r="I3866" s="449"/>
      <c r="J3866" s="79"/>
      <c r="K3866" s="79"/>
      <c r="L3866" s="79"/>
      <c r="M3866" s="79"/>
    </row>
    <row r="3867" spans="1:13">
      <c r="A3867" s="79"/>
      <c r="B3867" s="27"/>
      <c r="C3867" s="27"/>
      <c r="D3867" s="27"/>
      <c r="E3867" s="33"/>
      <c r="F3867" s="79"/>
      <c r="G3867" s="448"/>
      <c r="H3867" s="441"/>
      <c r="I3867" s="449"/>
      <c r="J3867" s="79"/>
      <c r="K3867" s="79"/>
      <c r="L3867" s="79"/>
      <c r="M3867" s="79"/>
    </row>
    <row r="3868" spans="1:13">
      <c r="A3868" s="79"/>
      <c r="B3868" s="35" t="s">
        <v>27</v>
      </c>
      <c r="C3868" s="27"/>
      <c r="D3868" s="27"/>
      <c r="E3868" s="635" t="str">
        <f>IFERROR(IF('4. Hide Calc RA'!E$153="","",IF(AND('4. Hide Calc RA'!E$153&gt;='7. Hide Graph Calc'!$J$24,'4. Hide Calc RA'!E$153&lt;='7. Hide Graph Calc'!$K$24),"Red",IF(AND('4. Hide Calc RA'!E$153&gt;'7. Hide Graph Calc'!$J$25,'4. Hide Calc RA'!E$153&lt;='7. Hide Graph Calc'!$K$25),"Yellow",IF(AND('4. Hide Calc RA'!E$153&gt;'7. Hide Graph Calc'!$J$26,'4. Hide Calc RA'!E$153&lt;='7. Hide Graph Calc'!$K$26),"Green")))), "")</f>
        <v/>
      </c>
      <c r="F3868" s="79"/>
      <c r="G3868" s="448"/>
      <c r="H3868" s="441"/>
      <c r="I3868" s="449"/>
      <c r="J3868" s="79"/>
      <c r="K3868" s="79"/>
      <c r="L3868" s="79"/>
      <c r="M3868" s="79"/>
    </row>
    <row r="3869" spans="1:13">
      <c r="A3869" s="79"/>
      <c r="B3869" s="27"/>
      <c r="C3869" s="27"/>
      <c r="D3869" s="27"/>
      <c r="E3869" s="33"/>
      <c r="F3869" s="79"/>
      <c r="G3869" s="448"/>
      <c r="H3869" s="441"/>
      <c r="I3869" s="449"/>
      <c r="J3869" s="79"/>
      <c r="K3869" s="79"/>
      <c r="L3869" s="79"/>
      <c r="M3869" s="79"/>
    </row>
    <row r="3870" spans="1:13">
      <c r="A3870" s="79"/>
      <c r="B3870" s="35" t="s">
        <v>235</v>
      </c>
      <c r="C3870" s="35"/>
      <c r="D3870" s="35"/>
      <c r="E3870" s="550" t="str">
        <f>IFERROR(IF('4. Hide Calc RA'!F$153="","",IF(AND('4. Hide Calc RA'!F$153&gt;='7. Hide Graph Calc'!$J$24,'4. Hide Calc RA'!F$153&lt;='7. Hide Graph Calc'!$K$24),"Red",IF(AND('4. Hide Calc RA'!F$153&gt;'7. Hide Graph Calc'!$J$25,'4. Hide Calc RA'!F$153&lt;='7. Hide Graph Calc'!$K$25),"Yellow",IF(AND('4. Hide Calc RA'!F$153&gt;'7. Hide Graph Calc'!$J$26,'4. Hide Calc RA'!F$153&lt;='7. Hide Graph Calc'!$K$26),"Green")))), "")</f>
        <v/>
      </c>
      <c r="F3870" s="79"/>
      <c r="G3870" s="448"/>
      <c r="H3870" s="441"/>
      <c r="I3870" s="449"/>
      <c r="J3870" s="79"/>
      <c r="K3870" s="79"/>
      <c r="L3870" s="79"/>
      <c r="M3870" s="79"/>
    </row>
    <row r="3871" spans="1:13">
      <c r="A3871" s="79"/>
      <c r="B3871" s="27"/>
      <c r="C3871" s="27"/>
      <c r="D3871" s="27"/>
      <c r="E3871" s="32"/>
      <c r="F3871" s="79"/>
      <c r="G3871" s="448"/>
      <c r="H3871" s="441"/>
      <c r="I3871" s="449"/>
      <c r="J3871" s="79"/>
      <c r="K3871" s="79"/>
      <c r="L3871" s="79"/>
      <c r="M3871" s="79"/>
    </row>
    <row r="3872" spans="1:13">
      <c r="A3872" s="79"/>
      <c r="B3872" s="35" t="s">
        <v>236</v>
      </c>
      <c r="C3872" s="35"/>
      <c r="D3872" s="35"/>
      <c r="E3872" s="550" t="str">
        <f>IFERROR(IF('4. Hide Calc RA'!G$153="","",IF(AND('4. Hide Calc RA'!G$153&gt;='7. Hide Graph Calc'!$J$38,'4. Hide Calc RA'!G$153&lt;='7. Hide Graph Calc'!$K$38),"Red",IF(AND('4. Hide Calc RA'!G$153&gt;'7. Hide Graph Calc'!$J$39,'4. Hide Calc RA'!G$153&lt;='7. Hide Graph Calc'!$K$39),"Yellow",IF(AND('4. Hide Calc RA'!G$153&gt;'7. Hide Graph Calc'!$J$40,'4. Hide Calc RA'!G$153&lt;='7. Hide Graph Calc'!$K$40),"Green")))), "")</f>
        <v/>
      </c>
      <c r="F3872" s="79"/>
      <c r="G3872" s="448"/>
      <c r="H3872" s="441"/>
      <c r="I3872" s="449"/>
      <c r="J3872" s="79"/>
      <c r="K3872" s="79"/>
      <c r="L3872" s="79"/>
      <c r="M3872" s="79"/>
    </row>
    <row r="3873" spans="1:13">
      <c r="A3873" s="79"/>
      <c r="B3873" s="27"/>
      <c r="C3873" s="27"/>
      <c r="D3873" s="27"/>
      <c r="E3873" s="32"/>
      <c r="F3873" s="79"/>
      <c r="G3873" s="448"/>
      <c r="H3873" s="441"/>
      <c r="I3873" s="449"/>
      <c r="J3873" s="79"/>
      <c r="K3873" s="79"/>
      <c r="L3873" s="79"/>
      <c r="M3873" s="79"/>
    </row>
    <row r="3874" spans="1:13">
      <c r="A3874" s="79"/>
      <c r="B3874" s="37" t="s">
        <v>173</v>
      </c>
      <c r="C3874" s="37"/>
      <c r="D3874" s="37"/>
      <c r="E3874" s="554" t="str">
        <f>IFERROR(IF('4. Hide Calc RA'!J$153="","",IF(AND('4. Hide Calc RA'!J$153&gt;='7. Hide Graph Calc'!$J$24,'4. Hide Calc RA'!J$153&lt;='7. Hide Graph Calc'!$K$24),"Red",IF(AND('4. Hide Calc RA'!J$153&gt;'7. Hide Graph Calc'!$J$25,'4. Hide Calc RA'!J$153&lt;='7. Hide Graph Calc'!$K$25),"Yellow",IF(AND('4. Hide Calc RA'!J$153&gt;'7. Hide Graph Calc'!$J$26,'4. Hide Calc RA'!J$153&lt;='7. Hide Graph Calc'!$K$26),"Green")))), "")</f>
        <v/>
      </c>
      <c r="F3874" s="19" t="s">
        <v>408</v>
      </c>
      <c r="G3874" s="450"/>
      <c r="H3874" s="451"/>
      <c r="I3874" s="452"/>
      <c r="J3874" s="79"/>
      <c r="K3874" s="79"/>
      <c r="L3874" s="79"/>
      <c r="M3874" s="79"/>
    </row>
    <row r="3875" spans="1:13">
      <c r="A3875" s="79"/>
      <c r="B3875" s="79"/>
      <c r="C3875" s="79"/>
      <c r="D3875" s="79"/>
      <c r="E3875" s="79"/>
      <c r="F3875" s="79"/>
      <c r="G3875" s="79"/>
      <c r="H3875" s="79"/>
      <c r="I3875" s="79"/>
      <c r="J3875" s="79"/>
      <c r="K3875" s="79"/>
      <c r="L3875" s="79"/>
      <c r="M3875" s="79"/>
    </row>
    <row r="3876" spans="1:13">
      <c r="A3876" s="79"/>
      <c r="B3876" s="79"/>
      <c r="C3876" s="79"/>
      <c r="D3876" s="79"/>
      <c r="E3876" s="79"/>
      <c r="F3876" s="79"/>
      <c r="G3876" s="79"/>
      <c r="H3876" s="79"/>
      <c r="I3876" s="79"/>
      <c r="J3876" s="79"/>
      <c r="K3876" s="79"/>
      <c r="L3876" s="79"/>
      <c r="M3876" s="79"/>
    </row>
    <row r="3877" spans="1:13" ht="18">
      <c r="A3877" s="79"/>
      <c r="B3877" s="31" t="s">
        <v>410</v>
      </c>
      <c r="C3877" s="79"/>
      <c r="D3877" s="79"/>
      <c r="E3877" s="79"/>
      <c r="F3877" s="79"/>
      <c r="G3877" s="79"/>
      <c r="H3877" s="79"/>
      <c r="I3877" s="79"/>
      <c r="J3877" s="79"/>
      <c r="K3877" s="79"/>
      <c r="L3877" s="79"/>
      <c r="M3877" s="79"/>
    </row>
    <row r="3878" spans="1:13">
      <c r="A3878" s="79"/>
      <c r="B3878" s="79"/>
      <c r="C3878" s="79"/>
      <c r="D3878" s="79"/>
      <c r="E3878" s="79"/>
      <c r="F3878" s="79"/>
      <c r="G3878" s="79"/>
      <c r="H3878" s="79"/>
      <c r="I3878" s="79"/>
      <c r="J3878" s="79"/>
      <c r="K3878" s="79"/>
      <c r="L3878" s="79"/>
      <c r="M3878" s="79"/>
    </row>
    <row r="3879" spans="1:13">
      <c r="A3879" s="79"/>
      <c r="B3879" s="381" t="s">
        <v>435</v>
      </c>
      <c r="C3879" s="381"/>
      <c r="D3879" s="381"/>
      <c r="E3879" s="381"/>
      <c r="F3879" s="381"/>
      <c r="G3879" s="381"/>
      <c r="H3879" s="381"/>
      <c r="I3879" s="381"/>
      <c r="J3879" s="381"/>
      <c r="K3879" s="79"/>
      <c r="L3879" s="79"/>
      <c r="M3879" s="79"/>
    </row>
    <row r="3880" spans="1:13">
      <c r="A3880" s="79"/>
      <c r="B3880" s="79"/>
      <c r="C3880" s="79"/>
      <c r="D3880" s="79"/>
      <c r="E3880" s="79"/>
      <c r="F3880" s="79"/>
      <c r="G3880" s="79"/>
      <c r="H3880" s="79"/>
      <c r="I3880" s="79"/>
      <c r="J3880" s="79"/>
      <c r="K3880" s="79"/>
      <c r="L3880" s="79"/>
      <c r="M3880" s="79"/>
    </row>
    <row r="3881" spans="1:13">
      <c r="A3881" s="79"/>
      <c r="B3881" s="79"/>
      <c r="C3881" s="79"/>
      <c r="D3881" s="79"/>
      <c r="E3881" s="79"/>
      <c r="F3881" s="79"/>
      <c r="G3881" s="79"/>
      <c r="H3881" s="79"/>
      <c r="I3881" s="79"/>
      <c r="J3881" s="79"/>
      <c r="K3881" s="79"/>
      <c r="L3881" s="79"/>
      <c r="M3881" s="79"/>
    </row>
    <row r="3882" spans="1:13">
      <c r="A3882" s="79"/>
      <c r="B3882" s="79"/>
      <c r="C3882" s="79"/>
      <c r="D3882" s="79"/>
      <c r="E3882" s="79"/>
      <c r="F3882" s="79"/>
      <c r="G3882" s="79"/>
      <c r="H3882" s="79"/>
      <c r="I3882" s="79"/>
      <c r="J3882" s="79"/>
      <c r="K3882" s="79"/>
      <c r="L3882" s="79"/>
      <c r="M3882" s="79"/>
    </row>
    <row r="3883" spans="1:13">
      <c r="A3883" s="79"/>
      <c r="B3883" s="79"/>
      <c r="C3883" s="79"/>
      <c r="D3883" s="79"/>
      <c r="E3883" s="79"/>
      <c r="F3883" s="79"/>
      <c r="G3883" s="79"/>
      <c r="H3883" s="79"/>
      <c r="I3883" s="79"/>
      <c r="J3883" s="79"/>
      <c r="K3883" s="79"/>
      <c r="L3883" s="79"/>
      <c r="M3883" s="79"/>
    </row>
    <row r="3884" spans="1:13">
      <c r="A3884" s="79"/>
      <c r="B3884" s="79"/>
      <c r="C3884" s="79"/>
      <c r="D3884" s="79"/>
      <c r="E3884" s="79"/>
      <c r="F3884" s="79"/>
      <c r="G3884" s="79"/>
      <c r="H3884" s="79"/>
      <c r="I3884" s="79"/>
      <c r="J3884" s="79"/>
      <c r="K3884" s="79"/>
      <c r="L3884" s="79"/>
      <c r="M3884" s="79"/>
    </row>
    <row r="3885" spans="1:13">
      <c r="A3885" s="79"/>
      <c r="B3885" s="79"/>
      <c r="C3885" s="79"/>
      <c r="D3885" s="79"/>
      <c r="E3885" s="79"/>
      <c r="F3885" s="79"/>
      <c r="G3885" s="79"/>
      <c r="H3885" s="79"/>
      <c r="I3885" s="79"/>
      <c r="J3885" s="79"/>
      <c r="K3885" s="79"/>
      <c r="L3885" s="79"/>
      <c r="M3885" s="79"/>
    </row>
    <row r="3886" spans="1:13">
      <c r="A3886" s="79"/>
      <c r="B3886" s="79"/>
      <c r="C3886" s="79"/>
      <c r="D3886" s="79"/>
      <c r="E3886" s="79"/>
      <c r="F3886" s="79"/>
      <c r="G3886" s="79"/>
      <c r="H3886" s="79"/>
      <c r="I3886" s="79"/>
      <c r="J3886" s="79"/>
      <c r="K3886" s="79"/>
      <c r="L3886" s="79"/>
      <c r="M3886" s="79"/>
    </row>
    <row r="3887" spans="1:13">
      <c r="A3887" s="79"/>
      <c r="B3887" s="79"/>
      <c r="C3887" s="79"/>
      <c r="D3887" s="79"/>
      <c r="E3887" s="79"/>
      <c r="F3887" s="79"/>
      <c r="G3887" s="79"/>
      <c r="H3887" s="79"/>
      <c r="I3887" s="79"/>
      <c r="J3887" s="79"/>
      <c r="K3887" s="79"/>
      <c r="L3887" s="79"/>
      <c r="M3887" s="79"/>
    </row>
    <row r="3888" spans="1:13">
      <c r="A3888" s="79"/>
      <c r="B3888" s="79"/>
      <c r="C3888" s="79"/>
      <c r="D3888" s="79"/>
      <c r="E3888" s="79"/>
      <c r="F3888" s="79"/>
      <c r="G3888" s="79"/>
      <c r="H3888" s="79"/>
      <c r="I3888" s="79"/>
      <c r="J3888" s="79"/>
      <c r="K3888" s="79"/>
      <c r="L3888" s="79"/>
      <c r="M3888" s="79"/>
    </row>
    <row r="3889" spans="1:13">
      <c r="A3889" s="79"/>
      <c r="B3889" s="79"/>
      <c r="C3889" s="79"/>
      <c r="D3889" s="79"/>
      <c r="E3889" s="79"/>
      <c r="F3889" s="79"/>
      <c r="G3889" s="79"/>
      <c r="H3889" s="79"/>
      <c r="I3889" s="79"/>
      <c r="J3889" s="79"/>
      <c r="K3889" s="79"/>
      <c r="L3889" s="79"/>
      <c r="M3889" s="79"/>
    </row>
    <row r="3890" spans="1:13">
      <c r="A3890" s="79"/>
      <c r="B3890" s="79"/>
      <c r="C3890" s="79"/>
      <c r="D3890" s="79"/>
      <c r="E3890" s="79"/>
      <c r="F3890" s="79"/>
      <c r="G3890" s="79"/>
      <c r="H3890" s="79"/>
      <c r="I3890" s="79"/>
      <c r="J3890" s="79"/>
      <c r="K3890" s="79"/>
      <c r="L3890" s="79"/>
      <c r="M3890" s="79"/>
    </row>
    <row r="3891" spans="1:13">
      <c r="A3891" s="79"/>
      <c r="B3891" s="79"/>
      <c r="C3891" s="79"/>
      <c r="D3891" s="79"/>
      <c r="E3891" s="79"/>
      <c r="F3891" s="79"/>
      <c r="G3891" s="79"/>
      <c r="H3891" s="79"/>
      <c r="I3891" s="79"/>
      <c r="J3891" s="79"/>
      <c r="K3891" s="79"/>
      <c r="L3891" s="79"/>
      <c r="M3891" s="79"/>
    </row>
    <row r="3892" spans="1:13">
      <c r="A3892" s="79"/>
      <c r="B3892" s="79"/>
      <c r="C3892" s="79"/>
      <c r="D3892" s="79"/>
      <c r="E3892" s="79"/>
      <c r="F3892" s="79"/>
      <c r="G3892" s="79"/>
      <c r="H3892" s="79"/>
      <c r="I3892" s="79"/>
      <c r="J3892" s="79"/>
      <c r="K3892" s="79"/>
      <c r="L3892" s="79"/>
      <c r="M3892" s="79"/>
    </row>
    <row r="3893" spans="1:13">
      <c r="A3893" s="79"/>
      <c r="B3893" s="79"/>
      <c r="C3893" s="79"/>
      <c r="D3893" s="79"/>
      <c r="E3893" s="79"/>
      <c r="F3893" s="79"/>
      <c r="G3893" s="79"/>
      <c r="H3893" s="79"/>
      <c r="I3893" s="79"/>
      <c r="J3893" s="79"/>
      <c r="K3893" s="79"/>
      <c r="L3893" s="79"/>
      <c r="M3893" s="79"/>
    </row>
    <row r="3894" spans="1:13">
      <c r="A3894" s="79"/>
      <c r="B3894" s="79"/>
      <c r="C3894" s="79"/>
      <c r="D3894" s="79"/>
      <c r="E3894" s="79"/>
      <c r="F3894" s="79"/>
      <c r="G3894" s="79"/>
      <c r="H3894" s="79"/>
      <c r="I3894" s="79"/>
      <c r="J3894" s="79"/>
      <c r="K3894" s="79"/>
      <c r="L3894" s="79"/>
      <c r="M3894" s="79"/>
    </row>
    <row r="3895" spans="1:13">
      <c r="A3895" s="79"/>
      <c r="B3895" s="79"/>
      <c r="C3895" s="79"/>
      <c r="D3895" s="79"/>
      <c r="E3895" s="79"/>
      <c r="F3895" s="79"/>
      <c r="G3895" s="79"/>
      <c r="H3895" s="79"/>
      <c r="I3895" s="79"/>
      <c r="J3895" s="79"/>
      <c r="K3895" s="79"/>
      <c r="L3895" s="79"/>
      <c r="M3895" s="79"/>
    </row>
    <row r="3896" spans="1:13">
      <c r="A3896" s="79"/>
      <c r="B3896" s="79"/>
      <c r="C3896" s="79"/>
      <c r="D3896" s="79"/>
      <c r="E3896" s="79"/>
      <c r="F3896" s="79"/>
      <c r="G3896" s="79"/>
      <c r="H3896" s="79"/>
      <c r="I3896" s="79"/>
      <c r="J3896" s="79"/>
      <c r="K3896" s="79"/>
      <c r="L3896" s="79"/>
      <c r="M3896" s="79"/>
    </row>
    <row r="3897" spans="1:13">
      <c r="A3897" s="79"/>
      <c r="B3897" s="79"/>
      <c r="C3897" s="79"/>
      <c r="D3897" s="79"/>
      <c r="E3897" s="79"/>
      <c r="F3897" s="79"/>
      <c r="G3897" s="79"/>
      <c r="H3897" s="79"/>
      <c r="I3897" s="79"/>
      <c r="J3897" s="79"/>
      <c r="K3897" s="79"/>
      <c r="L3897" s="79"/>
      <c r="M3897" s="79"/>
    </row>
    <row r="3898" spans="1:13">
      <c r="A3898" s="79"/>
      <c r="B3898" s="79"/>
      <c r="C3898" s="79"/>
      <c r="D3898" s="79"/>
      <c r="E3898" s="79"/>
      <c r="F3898" s="79"/>
      <c r="G3898" s="79"/>
      <c r="H3898" s="79"/>
      <c r="I3898" s="79"/>
      <c r="J3898" s="79"/>
      <c r="K3898" s="79"/>
      <c r="L3898" s="79"/>
      <c r="M3898" s="79"/>
    </row>
    <row r="3899" spans="1:13">
      <c r="A3899" s="79"/>
      <c r="B3899" s="79"/>
      <c r="C3899" s="79"/>
      <c r="D3899" s="79"/>
      <c r="E3899" s="79"/>
      <c r="F3899" s="79"/>
      <c r="G3899" s="79"/>
      <c r="H3899" s="79"/>
      <c r="I3899" s="79"/>
      <c r="J3899" s="79"/>
      <c r="K3899" s="79"/>
      <c r="L3899" s="79"/>
      <c r="M3899" s="79"/>
    </row>
    <row r="3900" spans="1:13">
      <c r="A3900" s="79"/>
      <c r="B3900" s="79"/>
      <c r="C3900" s="79"/>
      <c r="D3900" s="79"/>
      <c r="E3900" s="79"/>
      <c r="F3900" s="79"/>
      <c r="G3900" s="79"/>
      <c r="H3900" s="79"/>
      <c r="I3900" s="79"/>
      <c r="J3900" s="79"/>
      <c r="K3900" s="79"/>
      <c r="L3900" s="79"/>
      <c r="M3900" s="79"/>
    </row>
    <row r="3901" spans="1:13">
      <c r="A3901" s="79"/>
      <c r="B3901" s="79"/>
      <c r="C3901" s="79"/>
      <c r="D3901" s="79"/>
      <c r="E3901" s="79"/>
      <c r="F3901" s="79"/>
      <c r="G3901" s="79"/>
      <c r="H3901" s="79"/>
      <c r="I3901" s="79"/>
      <c r="J3901" s="79"/>
      <c r="K3901" s="79"/>
      <c r="L3901" s="79"/>
      <c r="M3901" s="79"/>
    </row>
    <row r="3902" spans="1:13">
      <c r="A3902" s="79"/>
      <c r="B3902" s="79"/>
      <c r="C3902" s="79"/>
      <c r="D3902" s="79"/>
      <c r="E3902" s="79"/>
      <c r="F3902" s="79"/>
      <c r="G3902" s="79"/>
      <c r="H3902" s="79"/>
      <c r="I3902" s="79"/>
      <c r="J3902" s="79"/>
      <c r="K3902" s="79"/>
      <c r="L3902" s="79"/>
      <c r="M3902" s="79"/>
    </row>
    <row r="3903" spans="1:13">
      <c r="A3903" s="79"/>
      <c r="B3903" s="79"/>
      <c r="C3903" s="79"/>
      <c r="D3903" s="79"/>
      <c r="E3903" s="79"/>
      <c r="F3903" s="79"/>
      <c r="G3903" s="79"/>
      <c r="H3903" s="79"/>
      <c r="I3903" s="79"/>
      <c r="J3903" s="79"/>
      <c r="K3903" s="79"/>
      <c r="L3903" s="79"/>
      <c r="M3903" s="79"/>
    </row>
    <row r="3904" spans="1:13">
      <c r="A3904" s="79"/>
      <c r="B3904" s="79"/>
      <c r="C3904" s="79"/>
      <c r="D3904" s="79"/>
      <c r="E3904" s="79"/>
      <c r="F3904" s="79"/>
      <c r="G3904" s="79"/>
      <c r="H3904" s="79"/>
      <c r="I3904" s="79"/>
      <c r="J3904" s="79"/>
      <c r="K3904" s="79"/>
      <c r="L3904" s="79"/>
      <c r="M3904" s="79"/>
    </row>
    <row r="3905" spans="1:13">
      <c r="A3905" s="79"/>
      <c r="B3905" s="79"/>
      <c r="C3905" s="79"/>
      <c r="D3905" s="79"/>
      <c r="E3905" s="79"/>
      <c r="F3905" s="79"/>
      <c r="G3905" s="79"/>
      <c r="H3905" s="79"/>
      <c r="I3905" s="79"/>
      <c r="J3905" s="79"/>
      <c r="K3905" s="79"/>
      <c r="L3905" s="79"/>
      <c r="M3905" s="79"/>
    </row>
    <row r="3906" spans="1:13">
      <c r="A3906" s="79"/>
      <c r="B3906" s="79"/>
      <c r="C3906" s="79"/>
      <c r="D3906" s="79"/>
      <c r="E3906" s="79"/>
      <c r="F3906" s="79"/>
      <c r="G3906" s="79"/>
      <c r="H3906" s="79"/>
      <c r="I3906" s="79"/>
      <c r="J3906" s="79"/>
      <c r="K3906" s="79"/>
      <c r="L3906" s="79"/>
      <c r="M3906" s="79"/>
    </row>
    <row r="3907" spans="1:13">
      <c r="A3907" s="79"/>
      <c r="B3907" s="79"/>
      <c r="C3907" s="79"/>
      <c r="D3907" s="79"/>
      <c r="E3907" s="79"/>
      <c r="F3907" s="79"/>
      <c r="G3907" s="79"/>
      <c r="H3907" s="79"/>
      <c r="I3907" s="79"/>
      <c r="J3907" s="79"/>
      <c r="K3907" s="79"/>
      <c r="L3907" s="79"/>
      <c r="M3907" s="79"/>
    </row>
    <row r="3908" spans="1:13">
      <c r="A3908" s="79"/>
      <c r="B3908" s="79"/>
      <c r="C3908" s="79"/>
      <c r="D3908" s="79"/>
      <c r="E3908" s="79"/>
      <c r="F3908" s="79"/>
      <c r="G3908" s="79"/>
      <c r="H3908" s="79"/>
      <c r="I3908" s="79"/>
      <c r="J3908" s="79"/>
      <c r="K3908" s="79"/>
      <c r="L3908" s="79"/>
      <c r="M3908" s="79"/>
    </row>
    <row r="3909" spans="1:13">
      <c r="A3909" s="79"/>
      <c r="B3909" s="79"/>
      <c r="C3909" s="79"/>
      <c r="D3909" s="79"/>
      <c r="E3909" s="79"/>
      <c r="F3909" s="79"/>
      <c r="G3909" s="79"/>
      <c r="H3909" s="79"/>
      <c r="I3909" s="79"/>
      <c r="J3909" s="79"/>
      <c r="K3909" s="79"/>
      <c r="L3909" s="79"/>
      <c r="M3909" s="79"/>
    </row>
    <row r="3910" spans="1:13">
      <c r="A3910" s="79"/>
      <c r="B3910" s="79"/>
      <c r="C3910" s="79"/>
      <c r="D3910" s="79"/>
      <c r="E3910" s="79"/>
      <c r="F3910" s="79"/>
      <c r="G3910" s="79"/>
      <c r="H3910" s="79"/>
      <c r="I3910" s="79"/>
      <c r="J3910" s="79"/>
      <c r="K3910" s="79"/>
      <c r="L3910" s="79"/>
      <c r="M3910" s="79"/>
    </row>
    <row r="3911" spans="1:13">
      <c r="A3911" s="79"/>
      <c r="B3911" s="79"/>
      <c r="C3911" s="79"/>
      <c r="D3911" s="79"/>
      <c r="E3911" s="79"/>
      <c r="F3911" s="79"/>
      <c r="G3911" s="79"/>
      <c r="H3911" s="79"/>
      <c r="I3911" s="79"/>
      <c r="J3911" s="79"/>
      <c r="K3911" s="79"/>
      <c r="L3911" s="79"/>
      <c r="M3911" s="79"/>
    </row>
    <row r="3912" spans="1:13">
      <c r="A3912" s="79"/>
      <c r="B3912" s="79"/>
      <c r="C3912" s="79"/>
      <c r="D3912" s="79"/>
      <c r="E3912" s="79"/>
      <c r="F3912" s="79"/>
      <c r="G3912" s="79"/>
      <c r="H3912" s="79"/>
      <c r="I3912" s="79"/>
      <c r="J3912" s="79"/>
      <c r="K3912" s="79"/>
      <c r="L3912" s="79"/>
      <c r="M3912" s="79"/>
    </row>
    <row r="3913" spans="1:13">
      <c r="A3913" s="79"/>
      <c r="B3913" s="79"/>
      <c r="C3913" s="79"/>
      <c r="D3913" s="79"/>
      <c r="E3913" s="79"/>
      <c r="F3913" s="79"/>
      <c r="G3913" s="79"/>
      <c r="H3913" s="79"/>
      <c r="I3913" s="79"/>
      <c r="J3913" s="79"/>
      <c r="K3913" s="79"/>
      <c r="L3913" s="79"/>
      <c r="M3913" s="79"/>
    </row>
    <row r="3914" spans="1:13">
      <c r="A3914" s="79"/>
      <c r="B3914" s="79"/>
      <c r="C3914" s="79"/>
      <c r="D3914" s="79"/>
      <c r="E3914" s="79"/>
      <c r="F3914" s="79"/>
      <c r="G3914" s="79"/>
      <c r="H3914" s="79"/>
      <c r="I3914" s="79"/>
      <c r="J3914" s="79"/>
      <c r="K3914" s="79"/>
      <c r="L3914" s="79"/>
      <c r="M3914" s="79"/>
    </row>
    <row r="3915" spans="1:13">
      <c r="A3915" s="79"/>
      <c r="B3915" s="79"/>
      <c r="C3915" s="79"/>
      <c r="D3915" s="79"/>
      <c r="E3915" s="79"/>
      <c r="F3915" s="79"/>
      <c r="G3915" s="79"/>
      <c r="H3915" s="79"/>
      <c r="I3915" s="79"/>
      <c r="J3915" s="79"/>
      <c r="K3915" s="79"/>
      <c r="L3915" s="79"/>
      <c r="M3915" s="79"/>
    </row>
    <row r="3916" spans="1:13">
      <c r="A3916" s="79"/>
      <c r="B3916" s="79"/>
      <c r="C3916" s="79"/>
      <c r="D3916" s="79"/>
      <c r="E3916" s="79"/>
      <c r="F3916" s="79"/>
      <c r="G3916" s="79"/>
      <c r="H3916" s="79"/>
      <c r="I3916" s="79"/>
      <c r="J3916" s="79"/>
      <c r="K3916" s="79"/>
      <c r="L3916" s="79"/>
      <c r="M3916" s="79"/>
    </row>
    <row r="3917" spans="1:13">
      <c r="A3917" s="79"/>
      <c r="B3917" s="79"/>
      <c r="C3917" s="79"/>
      <c r="D3917" s="79"/>
      <c r="E3917" s="79"/>
      <c r="F3917" s="79"/>
      <c r="G3917" s="79"/>
      <c r="H3917" s="79"/>
      <c r="I3917" s="79"/>
      <c r="J3917" s="79"/>
      <c r="K3917" s="79"/>
      <c r="L3917" s="79"/>
      <c r="M3917" s="79"/>
    </row>
    <row r="3918" spans="1:13">
      <c r="A3918" s="79"/>
      <c r="B3918" s="79"/>
      <c r="C3918" s="79"/>
      <c r="D3918" s="79"/>
      <c r="E3918" s="79"/>
      <c r="F3918" s="79"/>
      <c r="G3918" s="79"/>
      <c r="H3918" s="79"/>
      <c r="I3918" s="79"/>
      <c r="J3918" s="79"/>
      <c r="K3918" s="79"/>
      <c r="L3918" s="79"/>
      <c r="M3918" s="79"/>
    </row>
    <row r="3919" spans="1:13">
      <c r="A3919" s="79"/>
      <c r="B3919" s="79"/>
      <c r="C3919" s="79"/>
      <c r="D3919" s="79"/>
      <c r="E3919" s="79"/>
      <c r="F3919" s="79"/>
      <c r="G3919" s="79"/>
      <c r="H3919" s="79"/>
      <c r="I3919" s="79"/>
      <c r="J3919" s="79"/>
      <c r="K3919" s="79"/>
      <c r="L3919" s="79"/>
      <c r="M3919" s="79"/>
    </row>
    <row r="3920" spans="1:13">
      <c r="A3920" s="79"/>
      <c r="B3920" s="79"/>
      <c r="C3920" s="79"/>
      <c r="D3920" s="79"/>
      <c r="E3920" s="79"/>
      <c r="F3920" s="79"/>
      <c r="G3920" s="79"/>
      <c r="H3920" s="79"/>
      <c r="I3920" s="79"/>
      <c r="J3920" s="79"/>
      <c r="K3920" s="79"/>
      <c r="L3920" s="79"/>
      <c r="M3920" s="79"/>
    </row>
    <row r="3921" spans="1:13">
      <c r="A3921" s="79"/>
      <c r="B3921" s="79"/>
      <c r="C3921" s="79"/>
      <c r="D3921" s="79"/>
      <c r="E3921" s="79"/>
      <c r="F3921" s="79"/>
      <c r="G3921" s="79"/>
      <c r="H3921" s="79"/>
      <c r="I3921" s="79"/>
      <c r="J3921" s="79"/>
      <c r="K3921" s="79"/>
      <c r="L3921" s="79"/>
      <c r="M3921" s="79"/>
    </row>
    <row r="3922" spans="1:13">
      <c r="A3922" s="79"/>
      <c r="B3922" s="79"/>
      <c r="C3922" s="79"/>
      <c r="D3922" s="79"/>
      <c r="E3922" s="79"/>
      <c r="F3922" s="79"/>
      <c r="G3922" s="79"/>
      <c r="H3922" s="79"/>
      <c r="I3922" s="79"/>
      <c r="J3922" s="79"/>
      <c r="K3922" s="79"/>
      <c r="L3922" s="79"/>
      <c r="M3922" s="79"/>
    </row>
    <row r="3923" spans="1:13">
      <c r="A3923" s="79"/>
      <c r="B3923" s="79"/>
      <c r="C3923" s="79"/>
      <c r="D3923" s="79"/>
      <c r="E3923" s="79"/>
      <c r="F3923" s="79"/>
      <c r="G3923" s="79"/>
      <c r="H3923" s="79"/>
      <c r="I3923" s="79"/>
      <c r="J3923" s="79"/>
      <c r="K3923" s="79"/>
      <c r="L3923" s="79"/>
      <c r="M3923" s="79"/>
    </row>
    <row r="3924" spans="1:13">
      <c r="A3924" s="79"/>
      <c r="B3924" s="79"/>
      <c r="C3924" s="79"/>
      <c r="D3924" s="79"/>
      <c r="E3924" s="79"/>
      <c r="F3924" s="79"/>
      <c r="G3924" s="79"/>
      <c r="H3924" s="79"/>
      <c r="I3924" s="79"/>
      <c r="J3924" s="79"/>
      <c r="K3924" s="79"/>
      <c r="L3924" s="79"/>
      <c r="M3924" s="79"/>
    </row>
    <row r="3925" spans="1:13">
      <c r="A3925" s="79"/>
      <c r="B3925" s="79"/>
      <c r="C3925" s="79"/>
      <c r="D3925" s="79"/>
      <c r="E3925" s="79"/>
      <c r="F3925" s="79"/>
      <c r="G3925" s="79"/>
      <c r="H3925" s="79"/>
      <c r="I3925" s="79"/>
      <c r="J3925" s="79"/>
      <c r="K3925" s="79"/>
      <c r="L3925" s="79"/>
      <c r="M3925" s="79"/>
    </row>
    <row r="3926" spans="1:13">
      <c r="A3926" s="79"/>
      <c r="B3926" s="79"/>
      <c r="C3926" s="79"/>
      <c r="D3926" s="79"/>
      <c r="E3926" s="79"/>
      <c r="F3926" s="79"/>
      <c r="G3926" s="79"/>
      <c r="H3926" s="79"/>
      <c r="I3926" s="79"/>
      <c r="J3926" s="79"/>
      <c r="K3926" s="79"/>
      <c r="L3926" s="79"/>
      <c r="M3926" s="79"/>
    </row>
    <row r="3927" spans="1:13">
      <c r="A3927" s="79"/>
      <c r="B3927" s="79"/>
      <c r="C3927" s="79"/>
      <c r="D3927" s="79"/>
      <c r="E3927" s="79"/>
      <c r="F3927" s="79"/>
      <c r="G3927" s="79"/>
      <c r="H3927" s="79"/>
      <c r="I3927" s="79"/>
      <c r="J3927" s="79"/>
      <c r="K3927" s="79"/>
      <c r="L3927" s="79"/>
      <c r="M3927" s="79"/>
    </row>
    <row r="3928" spans="1:13">
      <c r="A3928" s="79"/>
      <c r="B3928" s="79"/>
      <c r="C3928" s="79"/>
      <c r="D3928" s="79"/>
      <c r="E3928" s="79"/>
      <c r="F3928" s="79"/>
      <c r="G3928" s="79"/>
      <c r="H3928" s="79"/>
      <c r="I3928" s="79"/>
      <c r="J3928" s="79"/>
      <c r="K3928" s="79"/>
      <c r="L3928" s="79"/>
      <c r="M3928" s="79"/>
    </row>
    <row r="3929" spans="1:13">
      <c r="A3929" s="79"/>
      <c r="B3929" s="79"/>
      <c r="C3929" s="79"/>
      <c r="D3929" s="79"/>
      <c r="E3929" s="79"/>
      <c r="F3929" s="79"/>
      <c r="G3929" s="79"/>
      <c r="H3929" s="79"/>
      <c r="I3929" s="79"/>
      <c r="J3929" s="79"/>
      <c r="K3929" s="79"/>
      <c r="L3929" s="79"/>
      <c r="M3929" s="79"/>
    </row>
    <row r="3930" spans="1:13">
      <c r="A3930" s="79"/>
      <c r="B3930" s="79"/>
      <c r="C3930" s="79"/>
      <c r="D3930" s="79"/>
      <c r="E3930" s="79"/>
      <c r="F3930" s="79"/>
      <c r="G3930" s="79"/>
      <c r="H3930" s="79"/>
      <c r="I3930" s="79"/>
      <c r="J3930" s="79"/>
      <c r="K3930" s="79"/>
      <c r="L3930" s="79"/>
      <c r="M3930" s="79"/>
    </row>
    <row r="3931" spans="1:13">
      <c r="A3931" s="79"/>
      <c r="B3931" s="632" t="s">
        <v>246</v>
      </c>
      <c r="C3931" s="633"/>
      <c r="D3931" s="633"/>
      <c r="E3931" s="633"/>
      <c r="F3931" s="633"/>
      <c r="G3931" s="633"/>
      <c r="H3931" s="633"/>
      <c r="I3931" s="633"/>
      <c r="J3931" s="554" t="str">
        <f>'6. Module 1 Readiness'!AF$23</f>
        <v/>
      </c>
      <c r="K3931" s="79"/>
      <c r="L3931" s="79"/>
      <c r="M3931" s="79"/>
    </row>
    <row r="3932" spans="1:13">
      <c r="A3932" s="79"/>
      <c r="B3932" s="42" t="s">
        <v>43</v>
      </c>
      <c r="C3932" s="39"/>
      <c r="D3932" s="39"/>
      <c r="E3932" s="39"/>
      <c r="F3932" s="39"/>
      <c r="G3932" s="39"/>
      <c r="H3932" s="39"/>
      <c r="I3932" s="39"/>
      <c r="J3932" s="40"/>
      <c r="K3932" s="79"/>
      <c r="L3932" s="79"/>
      <c r="M3932" s="79"/>
    </row>
    <row r="3933" spans="1:13">
      <c r="A3933" s="79"/>
      <c r="B3933" s="435" t="str">
        <f>Sheet2!$B741</f>
        <v/>
      </c>
      <c r="C3933" s="394"/>
      <c r="D3933" s="394"/>
      <c r="E3933" s="394"/>
      <c r="F3933" s="394"/>
      <c r="G3933" s="394"/>
      <c r="H3933" s="394"/>
      <c r="I3933" s="394"/>
      <c r="J3933" s="436"/>
      <c r="K3933" s="79"/>
      <c r="L3933" s="79"/>
      <c r="M3933" s="79"/>
    </row>
    <row r="3934" spans="1:13">
      <c r="A3934" s="79"/>
      <c r="B3934" s="42" t="s">
        <v>44</v>
      </c>
      <c r="C3934" s="39"/>
      <c r="D3934" s="39"/>
      <c r="E3934" s="39"/>
      <c r="F3934" s="39"/>
      <c r="G3934" s="39"/>
      <c r="H3934" s="39"/>
      <c r="I3934" s="39"/>
      <c r="J3934" s="40"/>
      <c r="K3934" s="79"/>
      <c r="L3934" s="79"/>
      <c r="M3934" s="79"/>
    </row>
    <row r="3935" spans="1:13">
      <c r="A3935" s="79"/>
      <c r="B3935" s="437" t="str">
        <f>Sheet2!$D741</f>
        <v/>
      </c>
      <c r="C3935" s="438"/>
      <c r="D3935" s="438"/>
      <c r="E3935" s="438"/>
      <c r="F3935" s="438"/>
      <c r="G3935" s="438"/>
      <c r="H3935" s="438"/>
      <c r="I3935" s="438"/>
      <c r="J3935" s="439"/>
      <c r="K3935" s="79"/>
      <c r="L3935" s="79"/>
      <c r="M3935" s="79"/>
    </row>
    <row r="3936" spans="1:13">
      <c r="A3936" s="79"/>
      <c r="B3936" s="27"/>
      <c r="C3936" s="27"/>
      <c r="D3936" s="27"/>
      <c r="E3936" s="27"/>
      <c r="F3936" s="27"/>
      <c r="G3936" s="27"/>
      <c r="H3936" s="27"/>
      <c r="I3936" s="27"/>
      <c r="J3936" s="27"/>
      <c r="K3936" s="79"/>
      <c r="L3936" s="79"/>
      <c r="M3936" s="79"/>
    </row>
    <row r="3937" spans="1:13">
      <c r="A3937" s="79"/>
      <c r="B3937" s="632" t="s">
        <v>233</v>
      </c>
      <c r="C3937" s="633"/>
      <c r="D3937" s="633"/>
      <c r="E3937" s="633"/>
      <c r="F3937" s="633"/>
      <c r="G3937" s="633"/>
      <c r="H3937" s="633"/>
      <c r="I3937" s="633"/>
      <c r="J3937" s="550" t="str">
        <f>E3864</f>
        <v/>
      </c>
      <c r="K3937" s="79"/>
      <c r="L3937" s="79"/>
      <c r="M3937" s="79"/>
    </row>
    <row r="3938" spans="1:13">
      <c r="A3938" s="79"/>
      <c r="B3938" s="54"/>
      <c r="C3938" s="35"/>
      <c r="D3938" s="35"/>
      <c r="E3938" s="55"/>
      <c r="F3938" s="39"/>
      <c r="G3938" s="39"/>
      <c r="H3938" s="39"/>
      <c r="I3938" s="39"/>
      <c r="J3938" s="40"/>
      <c r="K3938" s="79"/>
      <c r="L3938" s="79"/>
      <c r="M3938" s="79"/>
    </row>
    <row r="3939" spans="1:13" ht="15">
      <c r="A3939" s="79"/>
      <c r="B3939" s="550" t="str">
        <f>'6. Module 1 Readiness'!AF$26</f>
        <v/>
      </c>
      <c r="C3939" s="41" t="s">
        <v>412</v>
      </c>
      <c r="D3939" s="39"/>
      <c r="E3939" s="39"/>
      <c r="F3939" s="39"/>
      <c r="G3939" s="39"/>
      <c r="H3939" s="39"/>
      <c r="I3939" s="39"/>
      <c r="J3939" s="40"/>
      <c r="K3939" s="79"/>
      <c r="L3939" s="79"/>
      <c r="M3939" s="79"/>
    </row>
    <row r="3940" spans="1:13">
      <c r="A3940" s="79"/>
      <c r="B3940" s="42" t="s">
        <v>43</v>
      </c>
      <c r="C3940" s="39"/>
      <c r="D3940" s="39"/>
      <c r="E3940" s="39"/>
      <c r="F3940" s="39"/>
      <c r="G3940" s="39"/>
      <c r="H3940" s="39"/>
      <c r="I3940" s="39"/>
      <c r="J3940" s="40"/>
      <c r="K3940" s="79"/>
      <c r="L3940" s="79"/>
      <c r="M3940" s="79"/>
    </row>
    <row r="3941" spans="1:13">
      <c r="A3941" s="79"/>
      <c r="B3941" s="435" t="str">
        <f>Sheet2!$B748</f>
        <v/>
      </c>
      <c r="C3941" s="394"/>
      <c r="D3941" s="394"/>
      <c r="E3941" s="394"/>
      <c r="F3941" s="394"/>
      <c r="G3941" s="394"/>
      <c r="H3941" s="394"/>
      <c r="I3941" s="394"/>
      <c r="J3941" s="436"/>
      <c r="K3941" s="79"/>
      <c r="L3941" s="79"/>
      <c r="M3941" s="79"/>
    </row>
    <row r="3942" spans="1:13">
      <c r="A3942" s="79"/>
      <c r="B3942" s="42" t="s">
        <v>44</v>
      </c>
      <c r="C3942" s="39"/>
      <c r="D3942" s="39"/>
      <c r="E3942" s="39"/>
      <c r="F3942" s="39"/>
      <c r="G3942" s="39"/>
      <c r="H3942" s="39"/>
      <c r="I3942" s="39"/>
      <c r="J3942" s="40"/>
      <c r="K3942" s="79"/>
      <c r="L3942" s="79"/>
      <c r="M3942" s="79"/>
    </row>
    <row r="3943" spans="1:13">
      <c r="A3943" s="79"/>
      <c r="B3943" s="435" t="str">
        <f>Sheet2!$D748</f>
        <v/>
      </c>
      <c r="C3943" s="394"/>
      <c r="D3943" s="394"/>
      <c r="E3943" s="394"/>
      <c r="F3943" s="394"/>
      <c r="G3943" s="394"/>
      <c r="H3943" s="394"/>
      <c r="I3943" s="394"/>
      <c r="J3943" s="436"/>
      <c r="K3943" s="79"/>
      <c r="L3943" s="79"/>
      <c r="M3943" s="79"/>
    </row>
    <row r="3944" spans="1:13">
      <c r="A3944" s="79"/>
      <c r="B3944" s="38"/>
      <c r="C3944" s="39"/>
      <c r="D3944" s="39"/>
      <c r="E3944" s="39"/>
      <c r="F3944" s="39"/>
      <c r="G3944" s="39"/>
      <c r="H3944" s="39"/>
      <c r="I3944" s="39"/>
      <c r="J3944" s="40"/>
      <c r="K3944" s="79"/>
      <c r="L3944" s="79"/>
      <c r="M3944" s="79"/>
    </row>
    <row r="3945" spans="1:13" ht="15">
      <c r="A3945" s="79"/>
      <c r="B3945" s="550" t="str">
        <f>'6. Module 1 Readiness'!AF$27</f>
        <v/>
      </c>
      <c r="C3945" s="41" t="s">
        <v>413</v>
      </c>
      <c r="D3945" s="39"/>
      <c r="E3945" s="39"/>
      <c r="F3945" s="39"/>
      <c r="G3945" s="39"/>
      <c r="H3945" s="39"/>
      <c r="I3945" s="39"/>
      <c r="J3945" s="40"/>
      <c r="K3945" s="79"/>
      <c r="L3945" s="79"/>
      <c r="M3945" s="79"/>
    </row>
    <row r="3946" spans="1:13">
      <c r="A3946" s="79"/>
      <c r="B3946" s="42" t="s">
        <v>43</v>
      </c>
      <c r="C3946" s="39"/>
      <c r="D3946" s="39"/>
      <c r="E3946" s="39"/>
      <c r="F3946" s="39"/>
      <c r="G3946" s="39"/>
      <c r="H3946" s="39"/>
      <c r="I3946" s="39"/>
      <c r="J3946" s="40"/>
      <c r="K3946" s="79"/>
      <c r="L3946" s="79"/>
      <c r="M3946" s="79"/>
    </row>
    <row r="3947" spans="1:13">
      <c r="A3947" s="79"/>
      <c r="B3947" s="435" t="str">
        <f>Sheet2!$B749</f>
        <v/>
      </c>
      <c r="C3947" s="394"/>
      <c r="D3947" s="394"/>
      <c r="E3947" s="394"/>
      <c r="F3947" s="394"/>
      <c r="G3947" s="394"/>
      <c r="H3947" s="394"/>
      <c r="I3947" s="394"/>
      <c r="J3947" s="436"/>
      <c r="K3947" s="79"/>
      <c r="L3947" s="79"/>
      <c r="M3947" s="79"/>
    </row>
    <row r="3948" spans="1:13">
      <c r="A3948" s="79"/>
      <c r="B3948" s="42" t="s">
        <v>44</v>
      </c>
      <c r="C3948" s="39"/>
      <c r="D3948" s="39"/>
      <c r="E3948" s="39"/>
      <c r="F3948" s="39"/>
      <c r="G3948" s="39"/>
      <c r="H3948" s="39"/>
      <c r="I3948" s="39"/>
      <c r="J3948" s="40"/>
      <c r="K3948" s="79"/>
      <c r="L3948" s="79"/>
      <c r="M3948" s="79"/>
    </row>
    <row r="3949" spans="1:13">
      <c r="A3949" s="79"/>
      <c r="B3949" s="435" t="str">
        <f>Sheet2!$D749</f>
        <v/>
      </c>
      <c r="C3949" s="394"/>
      <c r="D3949" s="394"/>
      <c r="E3949" s="394"/>
      <c r="F3949" s="394"/>
      <c r="G3949" s="394"/>
      <c r="H3949" s="394"/>
      <c r="I3949" s="394"/>
      <c r="J3949" s="436"/>
      <c r="K3949" s="79"/>
      <c r="L3949" s="79"/>
      <c r="M3949" s="79"/>
    </row>
    <row r="3950" spans="1:13">
      <c r="A3950" s="79"/>
      <c r="B3950" s="38"/>
      <c r="C3950" s="39"/>
      <c r="D3950" s="39"/>
      <c r="E3950" s="39"/>
      <c r="F3950" s="39"/>
      <c r="G3950" s="39"/>
      <c r="H3950" s="39"/>
      <c r="I3950" s="39"/>
      <c r="J3950" s="40"/>
      <c r="K3950" s="79"/>
      <c r="L3950" s="79"/>
      <c r="M3950" s="79"/>
    </row>
    <row r="3951" spans="1:13" ht="15">
      <c r="A3951" s="79"/>
      <c r="B3951" s="550" t="str">
        <f>'6. Module 1 Readiness'!AF$28</f>
        <v/>
      </c>
      <c r="C3951" s="41" t="s">
        <v>414</v>
      </c>
      <c r="D3951" s="39"/>
      <c r="E3951" s="39"/>
      <c r="F3951" s="39"/>
      <c r="G3951" s="39"/>
      <c r="H3951" s="39"/>
      <c r="I3951" s="39"/>
      <c r="J3951" s="40"/>
      <c r="K3951" s="79"/>
      <c r="L3951" s="79"/>
      <c r="M3951" s="79"/>
    </row>
    <row r="3952" spans="1:13">
      <c r="A3952" s="79"/>
      <c r="B3952" s="42" t="s">
        <v>43</v>
      </c>
      <c r="C3952" s="39"/>
      <c r="D3952" s="39"/>
      <c r="E3952" s="39"/>
      <c r="F3952" s="39"/>
      <c r="G3952" s="39"/>
      <c r="H3952" s="39"/>
      <c r="I3952" s="39"/>
      <c r="J3952" s="40"/>
      <c r="K3952" s="79"/>
      <c r="L3952" s="79"/>
      <c r="M3952" s="79"/>
    </row>
    <row r="3953" spans="1:13">
      <c r="A3953" s="79"/>
      <c r="B3953" s="435" t="str">
        <f>Sheet2!$B750</f>
        <v/>
      </c>
      <c r="C3953" s="394"/>
      <c r="D3953" s="394"/>
      <c r="E3953" s="394"/>
      <c r="F3953" s="394"/>
      <c r="G3953" s="394"/>
      <c r="H3953" s="394"/>
      <c r="I3953" s="394"/>
      <c r="J3953" s="436"/>
      <c r="K3953" s="79"/>
      <c r="L3953" s="79"/>
      <c r="M3953" s="79"/>
    </row>
    <row r="3954" spans="1:13">
      <c r="A3954" s="79"/>
      <c r="B3954" s="42" t="s">
        <v>44</v>
      </c>
      <c r="C3954" s="39"/>
      <c r="D3954" s="39"/>
      <c r="E3954" s="39"/>
      <c r="F3954" s="39"/>
      <c r="G3954" s="39"/>
      <c r="H3954" s="39"/>
      <c r="I3954" s="39"/>
      <c r="J3954" s="40"/>
      <c r="K3954" s="79"/>
      <c r="L3954" s="79"/>
      <c r="M3954" s="79"/>
    </row>
    <row r="3955" spans="1:13">
      <c r="A3955" s="79"/>
      <c r="B3955" s="435" t="str">
        <f>Sheet2!$D750</f>
        <v/>
      </c>
      <c r="C3955" s="394"/>
      <c r="D3955" s="394"/>
      <c r="E3955" s="394"/>
      <c r="F3955" s="394"/>
      <c r="G3955" s="394"/>
      <c r="H3955" s="394"/>
      <c r="I3955" s="394"/>
      <c r="J3955" s="436"/>
      <c r="K3955" s="79"/>
      <c r="L3955" s="79"/>
      <c r="M3955" s="79"/>
    </row>
    <row r="3956" spans="1:13">
      <c r="A3956" s="79"/>
      <c r="B3956" s="38"/>
      <c r="C3956" s="39"/>
      <c r="D3956" s="39"/>
      <c r="E3956" s="39"/>
      <c r="F3956" s="39"/>
      <c r="G3956" s="39"/>
      <c r="H3956" s="39"/>
      <c r="I3956" s="39"/>
      <c r="J3956" s="40"/>
      <c r="K3956" s="79"/>
      <c r="L3956" s="79"/>
      <c r="M3956" s="79"/>
    </row>
    <row r="3957" spans="1:13" ht="15">
      <c r="A3957" s="79"/>
      <c r="B3957" s="550" t="str">
        <f>'6. Module 1 Readiness'!AF$29</f>
        <v/>
      </c>
      <c r="C3957" s="41" t="s">
        <v>415</v>
      </c>
      <c r="D3957" s="39"/>
      <c r="E3957" s="39"/>
      <c r="F3957" s="39"/>
      <c r="G3957" s="39"/>
      <c r="H3957" s="39"/>
      <c r="I3957" s="39"/>
      <c r="J3957" s="40"/>
      <c r="K3957" s="79"/>
      <c r="L3957" s="79"/>
      <c r="M3957" s="79"/>
    </row>
    <row r="3958" spans="1:13">
      <c r="A3958" s="79"/>
      <c r="B3958" s="42" t="s">
        <v>43</v>
      </c>
      <c r="C3958" s="39"/>
      <c r="D3958" s="39"/>
      <c r="E3958" s="39"/>
      <c r="F3958" s="39"/>
      <c r="G3958" s="39"/>
      <c r="H3958" s="39"/>
      <c r="I3958" s="39"/>
      <c r="J3958" s="40"/>
      <c r="K3958" s="79"/>
      <c r="L3958" s="79"/>
      <c r="M3958" s="79"/>
    </row>
    <row r="3959" spans="1:13">
      <c r="A3959" s="79"/>
      <c r="B3959" s="435" t="str">
        <f>Sheet2!$B751</f>
        <v/>
      </c>
      <c r="C3959" s="394"/>
      <c r="D3959" s="394"/>
      <c r="E3959" s="394"/>
      <c r="F3959" s="394"/>
      <c r="G3959" s="394"/>
      <c r="H3959" s="394"/>
      <c r="I3959" s="394"/>
      <c r="J3959" s="436"/>
      <c r="K3959" s="79"/>
      <c r="L3959" s="79"/>
      <c r="M3959" s="79"/>
    </row>
    <row r="3960" spans="1:13">
      <c r="A3960" s="79"/>
      <c r="B3960" s="42" t="s">
        <v>44</v>
      </c>
      <c r="C3960" s="39"/>
      <c r="D3960" s="39"/>
      <c r="E3960" s="39"/>
      <c r="F3960" s="39"/>
      <c r="G3960" s="39"/>
      <c r="H3960" s="39"/>
      <c r="I3960" s="39"/>
      <c r="J3960" s="40"/>
      <c r="K3960" s="79"/>
      <c r="L3960" s="79"/>
      <c r="M3960" s="79"/>
    </row>
    <row r="3961" spans="1:13">
      <c r="A3961" s="79"/>
      <c r="B3961" s="435" t="str">
        <f>Sheet2!$D751</f>
        <v/>
      </c>
      <c r="C3961" s="394"/>
      <c r="D3961" s="394"/>
      <c r="E3961" s="394"/>
      <c r="F3961" s="394"/>
      <c r="G3961" s="394"/>
      <c r="H3961" s="394"/>
      <c r="I3961" s="394"/>
      <c r="J3961" s="436"/>
      <c r="K3961" s="79"/>
      <c r="L3961" s="79"/>
      <c r="M3961" s="79"/>
    </row>
    <row r="3962" spans="1:13">
      <c r="A3962" s="79"/>
      <c r="B3962" s="38"/>
      <c r="C3962" s="39"/>
      <c r="D3962" s="39"/>
      <c r="E3962" s="39"/>
      <c r="F3962" s="39"/>
      <c r="G3962" s="39"/>
      <c r="H3962" s="39"/>
      <c r="I3962" s="39"/>
      <c r="J3962" s="40"/>
      <c r="K3962" s="79"/>
      <c r="L3962" s="79"/>
      <c r="M3962" s="79"/>
    </row>
    <row r="3963" spans="1:13" ht="15">
      <c r="A3963" s="79"/>
      <c r="B3963" s="550" t="str">
        <f>'6. Module 1 Readiness'!AF$30</f>
        <v/>
      </c>
      <c r="C3963" s="41" t="s">
        <v>416</v>
      </c>
      <c r="D3963" s="39"/>
      <c r="E3963" s="39"/>
      <c r="F3963" s="39"/>
      <c r="G3963" s="39"/>
      <c r="H3963" s="39"/>
      <c r="I3963" s="39"/>
      <c r="J3963" s="40"/>
      <c r="K3963" s="79"/>
      <c r="L3963" s="79"/>
      <c r="M3963" s="79"/>
    </row>
    <row r="3964" spans="1:13">
      <c r="A3964" s="79"/>
      <c r="B3964" s="42" t="s">
        <v>43</v>
      </c>
      <c r="C3964" s="39"/>
      <c r="D3964" s="39"/>
      <c r="E3964" s="39"/>
      <c r="F3964" s="39"/>
      <c r="G3964" s="39"/>
      <c r="H3964" s="39"/>
      <c r="I3964" s="39"/>
      <c r="J3964" s="40"/>
      <c r="K3964" s="79"/>
      <c r="L3964" s="79"/>
      <c r="M3964" s="79"/>
    </row>
    <row r="3965" spans="1:13">
      <c r="A3965" s="79"/>
      <c r="B3965" s="435" t="str">
        <f>Sheet2!$B752</f>
        <v/>
      </c>
      <c r="C3965" s="394"/>
      <c r="D3965" s="394"/>
      <c r="E3965" s="394"/>
      <c r="F3965" s="394"/>
      <c r="G3965" s="394"/>
      <c r="H3965" s="394"/>
      <c r="I3965" s="394"/>
      <c r="J3965" s="436"/>
      <c r="K3965" s="79"/>
      <c r="L3965" s="79"/>
      <c r="M3965" s="79"/>
    </row>
    <row r="3966" spans="1:13">
      <c r="A3966" s="79"/>
      <c r="B3966" s="42" t="s">
        <v>44</v>
      </c>
      <c r="C3966" s="39"/>
      <c r="D3966" s="39"/>
      <c r="E3966" s="39"/>
      <c r="F3966" s="39"/>
      <c r="G3966" s="39"/>
      <c r="H3966" s="39"/>
      <c r="I3966" s="39"/>
      <c r="J3966" s="40"/>
      <c r="K3966" s="79"/>
      <c r="L3966" s="79"/>
      <c r="M3966" s="79"/>
    </row>
    <row r="3967" spans="1:13">
      <c r="A3967" s="79"/>
      <c r="B3967" s="437" t="str">
        <f>Sheet2!$D752</f>
        <v/>
      </c>
      <c r="C3967" s="438"/>
      <c r="D3967" s="438"/>
      <c r="E3967" s="438"/>
      <c r="F3967" s="438"/>
      <c r="G3967" s="438"/>
      <c r="H3967" s="438"/>
      <c r="I3967" s="438"/>
      <c r="J3967" s="439"/>
      <c r="K3967" s="79"/>
      <c r="L3967" s="79"/>
      <c r="M3967" s="79"/>
    </row>
    <row r="3968" spans="1:13">
      <c r="A3968" s="79"/>
      <c r="B3968" s="27"/>
      <c r="C3968" s="27"/>
      <c r="D3968" s="27"/>
      <c r="E3968" s="27"/>
      <c r="F3968" s="27"/>
      <c r="G3968" s="27"/>
      <c r="H3968" s="27"/>
      <c r="I3968" s="27"/>
      <c r="J3968" s="27"/>
      <c r="K3968" s="79"/>
      <c r="L3968" s="79"/>
      <c r="M3968" s="79"/>
    </row>
    <row r="3969" spans="1:13">
      <c r="A3969" s="79"/>
      <c r="B3969" s="632" t="s">
        <v>234</v>
      </c>
      <c r="C3969" s="633"/>
      <c r="D3969" s="633"/>
      <c r="E3969" s="633"/>
      <c r="F3969" s="633"/>
      <c r="G3969" s="633"/>
      <c r="H3969" s="633"/>
      <c r="I3969" s="633"/>
      <c r="J3969" s="550" t="str">
        <f>E3866</f>
        <v/>
      </c>
      <c r="K3969" s="79"/>
      <c r="L3969" s="79"/>
      <c r="M3969" s="79"/>
    </row>
    <row r="3970" spans="1:13">
      <c r="A3970" s="79"/>
      <c r="B3970" s="38"/>
      <c r="C3970" s="39"/>
      <c r="D3970" s="39"/>
      <c r="E3970" s="39"/>
      <c r="F3970" s="39"/>
      <c r="G3970" s="39"/>
      <c r="H3970" s="39"/>
      <c r="I3970" s="39"/>
      <c r="J3970" s="40"/>
      <c r="K3970" s="79"/>
      <c r="L3970" s="79"/>
      <c r="M3970" s="79"/>
    </row>
    <row r="3971" spans="1:13" ht="15">
      <c r="A3971" s="79"/>
      <c r="B3971" s="550" t="str">
        <f>'6. Module 1 Readiness'!AF$33</f>
        <v/>
      </c>
      <c r="C3971" s="41" t="s">
        <v>417</v>
      </c>
      <c r="D3971" s="39"/>
      <c r="E3971" s="39"/>
      <c r="F3971" s="39"/>
      <c r="G3971" s="39"/>
      <c r="H3971" s="39"/>
      <c r="I3971" s="39"/>
      <c r="J3971" s="40"/>
      <c r="K3971" s="79"/>
      <c r="L3971" s="79"/>
      <c r="M3971" s="79"/>
    </row>
    <row r="3972" spans="1:13">
      <c r="A3972" s="79"/>
      <c r="B3972" s="42" t="s">
        <v>43</v>
      </c>
      <c r="C3972" s="39"/>
      <c r="D3972" s="39"/>
      <c r="E3972" s="39"/>
      <c r="F3972" s="39"/>
      <c r="G3972" s="39"/>
      <c r="H3972" s="39"/>
      <c r="I3972" s="39"/>
      <c r="J3972" s="40"/>
      <c r="K3972" s="79"/>
      <c r="L3972" s="79"/>
      <c r="M3972" s="79"/>
    </row>
    <row r="3973" spans="1:13">
      <c r="A3973" s="79"/>
      <c r="B3973" s="435" t="str">
        <f>Sheet2!$B755</f>
        <v/>
      </c>
      <c r="C3973" s="394"/>
      <c r="D3973" s="394"/>
      <c r="E3973" s="394"/>
      <c r="F3973" s="394"/>
      <c r="G3973" s="394"/>
      <c r="H3973" s="394"/>
      <c r="I3973" s="394"/>
      <c r="J3973" s="436"/>
      <c r="K3973" s="79"/>
      <c r="L3973" s="79"/>
      <c r="M3973" s="79"/>
    </row>
    <row r="3974" spans="1:13">
      <c r="A3974" s="79"/>
      <c r="B3974" s="42" t="s">
        <v>44</v>
      </c>
      <c r="C3974" s="39"/>
      <c r="D3974" s="39"/>
      <c r="E3974" s="39"/>
      <c r="F3974" s="39"/>
      <c r="G3974" s="39"/>
      <c r="H3974" s="39"/>
      <c r="I3974" s="39"/>
      <c r="J3974" s="40"/>
      <c r="K3974" s="79"/>
      <c r="L3974" s="79"/>
      <c r="M3974" s="79"/>
    </row>
    <row r="3975" spans="1:13">
      <c r="A3975" s="79"/>
      <c r="B3975" s="435" t="str">
        <f>Sheet2!$D755</f>
        <v/>
      </c>
      <c r="C3975" s="394"/>
      <c r="D3975" s="394"/>
      <c r="E3975" s="394"/>
      <c r="F3975" s="394"/>
      <c r="G3975" s="394"/>
      <c r="H3975" s="394"/>
      <c r="I3975" s="394"/>
      <c r="J3975" s="436"/>
      <c r="K3975" s="79"/>
      <c r="L3975" s="79"/>
      <c r="M3975" s="79"/>
    </row>
    <row r="3976" spans="1:13">
      <c r="A3976" s="79"/>
      <c r="B3976" s="38"/>
      <c r="C3976" s="39"/>
      <c r="D3976" s="39"/>
      <c r="E3976" s="39"/>
      <c r="F3976" s="39"/>
      <c r="G3976" s="39"/>
      <c r="H3976" s="39"/>
      <c r="I3976" s="39"/>
      <c r="J3976" s="40"/>
      <c r="K3976" s="79"/>
      <c r="L3976" s="79"/>
      <c r="M3976" s="79"/>
    </row>
    <row r="3977" spans="1:13" ht="15">
      <c r="A3977" s="79"/>
      <c r="B3977" s="550" t="str">
        <f>'6. Module 1 Readiness'!AF$34</f>
        <v/>
      </c>
      <c r="C3977" s="41" t="s">
        <v>181</v>
      </c>
      <c r="D3977" s="39"/>
      <c r="E3977" s="39"/>
      <c r="F3977" s="39"/>
      <c r="G3977" s="39"/>
      <c r="H3977" s="39"/>
      <c r="I3977" s="39"/>
      <c r="J3977" s="40"/>
      <c r="K3977" s="79"/>
      <c r="L3977" s="79"/>
      <c r="M3977" s="79"/>
    </row>
    <row r="3978" spans="1:13">
      <c r="A3978" s="79"/>
      <c r="B3978" s="42" t="s">
        <v>43</v>
      </c>
      <c r="C3978" s="39"/>
      <c r="D3978" s="39"/>
      <c r="E3978" s="39"/>
      <c r="F3978" s="39"/>
      <c r="G3978" s="39"/>
      <c r="H3978" s="39"/>
      <c r="I3978" s="39"/>
      <c r="J3978" s="40"/>
      <c r="K3978" s="79"/>
      <c r="L3978" s="79"/>
      <c r="M3978" s="79"/>
    </row>
    <row r="3979" spans="1:13">
      <c r="A3979" s="79"/>
      <c r="B3979" s="435" t="str">
        <f>Sheet2!$B756</f>
        <v/>
      </c>
      <c r="C3979" s="394"/>
      <c r="D3979" s="394"/>
      <c r="E3979" s="394"/>
      <c r="F3979" s="394"/>
      <c r="G3979" s="394"/>
      <c r="H3979" s="394"/>
      <c r="I3979" s="394"/>
      <c r="J3979" s="436"/>
      <c r="K3979" s="79"/>
      <c r="L3979" s="79"/>
      <c r="M3979" s="79"/>
    </row>
    <row r="3980" spans="1:13">
      <c r="A3980" s="79"/>
      <c r="B3980" s="42" t="s">
        <v>44</v>
      </c>
      <c r="C3980" s="39"/>
      <c r="D3980" s="39"/>
      <c r="E3980" s="39"/>
      <c r="F3980" s="39"/>
      <c r="G3980" s="39"/>
      <c r="H3980" s="39"/>
      <c r="I3980" s="39"/>
      <c r="J3980" s="40"/>
      <c r="K3980" s="79"/>
      <c r="L3980" s="79"/>
      <c r="M3980" s="79"/>
    </row>
    <row r="3981" spans="1:13">
      <c r="A3981" s="79"/>
      <c r="B3981" s="435" t="str">
        <f>Sheet2!$D756</f>
        <v/>
      </c>
      <c r="C3981" s="394"/>
      <c r="D3981" s="394"/>
      <c r="E3981" s="394"/>
      <c r="F3981" s="394"/>
      <c r="G3981" s="394"/>
      <c r="H3981" s="394"/>
      <c r="I3981" s="394"/>
      <c r="J3981" s="436"/>
      <c r="K3981" s="79"/>
      <c r="L3981" s="79"/>
      <c r="M3981" s="79"/>
    </row>
    <row r="3982" spans="1:13">
      <c r="A3982" s="79"/>
      <c r="B3982" s="38"/>
      <c r="C3982" s="39"/>
      <c r="D3982" s="39"/>
      <c r="E3982" s="39"/>
      <c r="F3982" s="39"/>
      <c r="G3982" s="39"/>
      <c r="H3982" s="39"/>
      <c r="I3982" s="39"/>
      <c r="J3982" s="40"/>
      <c r="K3982" s="79"/>
      <c r="L3982" s="79"/>
      <c r="M3982" s="79"/>
    </row>
    <row r="3983" spans="1:13" ht="15">
      <c r="A3983" s="79"/>
      <c r="B3983" s="550" t="str">
        <f>'6. Module 1 Readiness'!AF$35</f>
        <v/>
      </c>
      <c r="C3983" s="41" t="s">
        <v>418</v>
      </c>
      <c r="D3983" s="39"/>
      <c r="E3983" s="39"/>
      <c r="F3983" s="39"/>
      <c r="G3983" s="39"/>
      <c r="H3983" s="39"/>
      <c r="I3983" s="39"/>
      <c r="J3983" s="40"/>
      <c r="K3983" s="79"/>
      <c r="L3983" s="79"/>
      <c r="M3983" s="79"/>
    </row>
    <row r="3984" spans="1:13">
      <c r="A3984" s="79"/>
      <c r="B3984" s="42" t="s">
        <v>43</v>
      </c>
      <c r="C3984" s="39"/>
      <c r="D3984" s="39"/>
      <c r="E3984" s="39"/>
      <c r="F3984" s="39"/>
      <c r="G3984" s="39"/>
      <c r="H3984" s="39"/>
      <c r="I3984" s="39"/>
      <c r="J3984" s="40"/>
      <c r="K3984" s="79"/>
      <c r="L3984" s="79"/>
      <c r="M3984" s="79"/>
    </row>
    <row r="3985" spans="1:13">
      <c r="A3985" s="79"/>
      <c r="B3985" s="435" t="str">
        <f>Sheet2!$B757</f>
        <v/>
      </c>
      <c r="C3985" s="394"/>
      <c r="D3985" s="394"/>
      <c r="E3985" s="394"/>
      <c r="F3985" s="394"/>
      <c r="G3985" s="394"/>
      <c r="H3985" s="394"/>
      <c r="I3985" s="394"/>
      <c r="J3985" s="436"/>
      <c r="K3985" s="79"/>
      <c r="L3985" s="79"/>
      <c r="M3985" s="79"/>
    </row>
    <row r="3986" spans="1:13">
      <c r="A3986" s="79"/>
      <c r="B3986" s="42" t="s">
        <v>44</v>
      </c>
      <c r="C3986" s="39"/>
      <c r="D3986" s="39"/>
      <c r="E3986" s="39"/>
      <c r="F3986" s="39"/>
      <c r="G3986" s="39"/>
      <c r="H3986" s="39"/>
      <c r="I3986" s="39"/>
      <c r="J3986" s="40"/>
      <c r="K3986" s="79"/>
      <c r="L3986" s="79"/>
      <c r="M3986" s="79"/>
    </row>
    <row r="3987" spans="1:13">
      <c r="A3987" s="79"/>
      <c r="B3987" s="435" t="str">
        <f>Sheet2!$D757</f>
        <v/>
      </c>
      <c r="C3987" s="394"/>
      <c r="D3987" s="394"/>
      <c r="E3987" s="394"/>
      <c r="F3987" s="394"/>
      <c r="G3987" s="394"/>
      <c r="H3987" s="394"/>
      <c r="I3987" s="394"/>
      <c r="J3987" s="436"/>
      <c r="K3987" s="79"/>
      <c r="L3987" s="79"/>
      <c r="M3987" s="79"/>
    </row>
    <row r="3988" spans="1:13">
      <c r="A3988" s="79"/>
      <c r="B3988" s="38"/>
      <c r="C3988" s="39"/>
      <c r="D3988" s="39"/>
      <c r="E3988" s="39"/>
      <c r="F3988" s="39"/>
      <c r="G3988" s="39"/>
      <c r="H3988" s="39"/>
      <c r="I3988" s="39"/>
      <c r="J3988" s="40"/>
      <c r="K3988" s="79"/>
      <c r="L3988" s="79"/>
      <c r="M3988" s="79"/>
    </row>
    <row r="3989" spans="1:13" ht="15">
      <c r="A3989" s="79"/>
      <c r="B3989" s="550" t="str">
        <f>'6. Module 1 Readiness'!AF$36</f>
        <v/>
      </c>
      <c r="C3989" s="41" t="s">
        <v>419</v>
      </c>
      <c r="D3989" s="39"/>
      <c r="E3989" s="39"/>
      <c r="F3989" s="39"/>
      <c r="G3989" s="39"/>
      <c r="H3989" s="39"/>
      <c r="I3989" s="39"/>
      <c r="J3989" s="40"/>
      <c r="K3989" s="79"/>
      <c r="L3989" s="79"/>
      <c r="M3989" s="79"/>
    </row>
    <row r="3990" spans="1:13">
      <c r="A3990" s="79"/>
      <c r="B3990" s="42" t="s">
        <v>43</v>
      </c>
      <c r="C3990" s="39"/>
      <c r="D3990" s="39"/>
      <c r="E3990" s="39"/>
      <c r="F3990" s="39"/>
      <c r="G3990" s="39"/>
      <c r="H3990" s="39"/>
      <c r="I3990" s="39"/>
      <c r="J3990" s="40"/>
      <c r="K3990" s="79"/>
      <c r="L3990" s="79"/>
      <c r="M3990" s="79"/>
    </row>
    <row r="3991" spans="1:13">
      <c r="A3991" s="79"/>
      <c r="B3991" s="435" t="str">
        <f>Sheet2!$B758</f>
        <v/>
      </c>
      <c r="C3991" s="394"/>
      <c r="D3991" s="394"/>
      <c r="E3991" s="394"/>
      <c r="F3991" s="394"/>
      <c r="G3991" s="394"/>
      <c r="H3991" s="394"/>
      <c r="I3991" s="394"/>
      <c r="J3991" s="436"/>
      <c r="K3991" s="79"/>
      <c r="L3991" s="79"/>
      <c r="M3991" s="79"/>
    </row>
    <row r="3992" spans="1:13">
      <c r="A3992" s="79"/>
      <c r="B3992" s="42" t="s">
        <v>44</v>
      </c>
      <c r="C3992" s="39"/>
      <c r="D3992" s="39"/>
      <c r="E3992" s="39"/>
      <c r="F3992" s="39"/>
      <c r="G3992" s="39"/>
      <c r="H3992" s="39"/>
      <c r="I3992" s="39"/>
      <c r="J3992" s="40"/>
      <c r="K3992" s="79"/>
      <c r="L3992" s="79"/>
      <c r="M3992" s="79"/>
    </row>
    <row r="3993" spans="1:13">
      <c r="A3993" s="79"/>
      <c r="B3993" s="437" t="str">
        <f>Sheet2!$D758</f>
        <v/>
      </c>
      <c r="C3993" s="438"/>
      <c r="D3993" s="438"/>
      <c r="E3993" s="438"/>
      <c r="F3993" s="438"/>
      <c r="G3993" s="438"/>
      <c r="H3993" s="438"/>
      <c r="I3993" s="438"/>
      <c r="J3993" s="439"/>
      <c r="K3993" s="79"/>
      <c r="L3993" s="79"/>
      <c r="M3993" s="79"/>
    </row>
    <row r="3994" spans="1:13">
      <c r="A3994" s="79"/>
      <c r="B3994" s="27"/>
      <c r="C3994" s="27"/>
      <c r="D3994" s="27"/>
      <c r="E3994" s="27"/>
      <c r="F3994" s="27"/>
      <c r="G3994" s="27"/>
      <c r="H3994" s="27"/>
      <c r="I3994" s="27"/>
      <c r="J3994" s="27"/>
      <c r="K3994" s="79"/>
      <c r="L3994" s="79"/>
      <c r="M3994" s="79"/>
    </row>
    <row r="3995" spans="1:13">
      <c r="A3995" s="79"/>
      <c r="B3995" s="634" t="s">
        <v>27</v>
      </c>
      <c r="C3995" s="633"/>
      <c r="D3995" s="633"/>
      <c r="E3995" s="633"/>
      <c r="F3995" s="633"/>
      <c r="G3995" s="633"/>
      <c r="H3995" s="633"/>
      <c r="I3995" s="633"/>
      <c r="J3995" s="550" t="str">
        <f>E3868</f>
        <v/>
      </c>
      <c r="K3995" s="79"/>
      <c r="L3995" s="79"/>
      <c r="M3995" s="79"/>
    </row>
    <row r="3996" spans="1:13">
      <c r="A3996" s="79"/>
      <c r="B3996" s="38"/>
      <c r="C3996" s="39"/>
      <c r="D3996" s="39"/>
      <c r="E3996" s="39"/>
      <c r="F3996" s="39"/>
      <c r="G3996" s="39"/>
      <c r="H3996" s="39"/>
      <c r="I3996" s="39"/>
      <c r="J3996" s="40"/>
      <c r="K3996" s="79"/>
      <c r="L3996" s="79"/>
      <c r="M3996" s="79"/>
    </row>
    <row r="3997" spans="1:13" ht="15">
      <c r="A3997" s="79"/>
      <c r="B3997" s="550" t="str">
        <f>'6. Module 1 Readiness'!AF$39</f>
        <v/>
      </c>
      <c r="C3997" s="41" t="s">
        <v>420</v>
      </c>
      <c r="D3997" s="39"/>
      <c r="E3997" s="39"/>
      <c r="F3997" s="39"/>
      <c r="G3997" s="39"/>
      <c r="H3997" s="39"/>
      <c r="I3997" s="39"/>
      <c r="J3997" s="40"/>
      <c r="K3997" s="79"/>
      <c r="L3997" s="79"/>
      <c r="M3997" s="79"/>
    </row>
    <row r="3998" spans="1:13">
      <c r="A3998" s="79"/>
      <c r="B3998" s="42" t="s">
        <v>43</v>
      </c>
      <c r="C3998" s="39"/>
      <c r="D3998" s="39"/>
      <c r="E3998" s="39"/>
      <c r="F3998" s="39"/>
      <c r="G3998" s="39"/>
      <c r="H3998" s="39"/>
      <c r="I3998" s="39"/>
      <c r="J3998" s="40"/>
      <c r="K3998" s="79"/>
      <c r="L3998" s="79"/>
      <c r="M3998" s="79"/>
    </row>
    <row r="3999" spans="1:13">
      <c r="A3999" s="79"/>
      <c r="B3999" s="435" t="str">
        <f>Sheet2!$B761</f>
        <v/>
      </c>
      <c r="C3999" s="394"/>
      <c r="D3999" s="394"/>
      <c r="E3999" s="394"/>
      <c r="F3999" s="394"/>
      <c r="G3999" s="394"/>
      <c r="H3999" s="394"/>
      <c r="I3999" s="394"/>
      <c r="J3999" s="436"/>
      <c r="K3999" s="79"/>
      <c r="L3999" s="79"/>
      <c r="M3999" s="79"/>
    </row>
    <row r="4000" spans="1:13">
      <c r="A4000" s="79"/>
      <c r="B4000" s="42" t="s">
        <v>44</v>
      </c>
      <c r="C4000" s="39"/>
      <c r="D4000" s="39"/>
      <c r="E4000" s="39"/>
      <c r="F4000" s="39"/>
      <c r="G4000" s="39"/>
      <c r="H4000" s="39"/>
      <c r="I4000" s="39"/>
      <c r="J4000" s="40"/>
      <c r="K4000" s="79"/>
      <c r="L4000" s="79"/>
      <c r="M4000" s="79"/>
    </row>
    <row r="4001" spans="1:13">
      <c r="A4001" s="79"/>
      <c r="B4001" s="435" t="str">
        <f>Sheet2!$D761</f>
        <v/>
      </c>
      <c r="C4001" s="394"/>
      <c r="D4001" s="394"/>
      <c r="E4001" s="394"/>
      <c r="F4001" s="394"/>
      <c r="G4001" s="394"/>
      <c r="H4001" s="394"/>
      <c r="I4001" s="394"/>
      <c r="J4001" s="436"/>
      <c r="K4001" s="79"/>
      <c r="L4001" s="79"/>
      <c r="M4001" s="79"/>
    </row>
    <row r="4002" spans="1:13">
      <c r="A4002" s="79"/>
      <c r="B4002" s="38"/>
      <c r="C4002" s="39"/>
      <c r="D4002" s="39"/>
      <c r="E4002" s="39"/>
      <c r="F4002" s="39"/>
      <c r="G4002" s="39"/>
      <c r="H4002" s="39"/>
      <c r="I4002" s="39"/>
      <c r="J4002" s="40"/>
      <c r="K4002" s="79"/>
      <c r="L4002" s="79"/>
      <c r="M4002" s="79"/>
    </row>
    <row r="4003" spans="1:13" ht="15">
      <c r="A4003" s="79"/>
      <c r="B4003" s="550" t="str">
        <f>'6. Module 1 Readiness'!AF$40</f>
        <v/>
      </c>
      <c r="C4003" s="41" t="s">
        <v>421</v>
      </c>
      <c r="D4003" s="39"/>
      <c r="E4003" s="39"/>
      <c r="F4003" s="39"/>
      <c r="G4003" s="39"/>
      <c r="H4003" s="39"/>
      <c r="I4003" s="39"/>
      <c r="J4003" s="40"/>
      <c r="K4003" s="79"/>
      <c r="L4003" s="79"/>
      <c r="M4003" s="79"/>
    </row>
    <row r="4004" spans="1:13">
      <c r="A4004" s="79"/>
      <c r="B4004" s="42" t="s">
        <v>43</v>
      </c>
      <c r="C4004" s="39"/>
      <c r="D4004" s="39"/>
      <c r="E4004" s="39"/>
      <c r="F4004" s="39"/>
      <c r="G4004" s="39"/>
      <c r="H4004" s="39"/>
      <c r="I4004" s="39"/>
      <c r="J4004" s="40"/>
      <c r="K4004" s="79"/>
      <c r="L4004" s="79"/>
      <c r="M4004" s="79"/>
    </row>
    <row r="4005" spans="1:13">
      <c r="A4005" s="79"/>
      <c r="B4005" s="435" t="str">
        <f>Sheet2!$B762</f>
        <v/>
      </c>
      <c r="C4005" s="394"/>
      <c r="D4005" s="394"/>
      <c r="E4005" s="394"/>
      <c r="F4005" s="394"/>
      <c r="G4005" s="394"/>
      <c r="H4005" s="394"/>
      <c r="I4005" s="394"/>
      <c r="J4005" s="436"/>
      <c r="K4005" s="79"/>
      <c r="L4005" s="79"/>
      <c r="M4005" s="79"/>
    </row>
    <row r="4006" spans="1:13">
      <c r="A4006" s="79"/>
      <c r="B4006" s="42" t="s">
        <v>44</v>
      </c>
      <c r="C4006" s="39"/>
      <c r="D4006" s="39"/>
      <c r="E4006" s="39"/>
      <c r="F4006" s="39"/>
      <c r="G4006" s="39"/>
      <c r="H4006" s="39"/>
      <c r="I4006" s="39"/>
      <c r="J4006" s="40"/>
      <c r="K4006" s="79"/>
      <c r="L4006" s="79"/>
      <c r="M4006" s="79"/>
    </row>
    <row r="4007" spans="1:13">
      <c r="A4007" s="79"/>
      <c r="B4007" s="435" t="str">
        <f>Sheet2!$D762</f>
        <v/>
      </c>
      <c r="C4007" s="394"/>
      <c r="D4007" s="394"/>
      <c r="E4007" s="394"/>
      <c r="F4007" s="394"/>
      <c r="G4007" s="394"/>
      <c r="H4007" s="394"/>
      <c r="I4007" s="394"/>
      <c r="J4007" s="436"/>
      <c r="K4007" s="79"/>
      <c r="L4007" s="79"/>
      <c r="M4007" s="79"/>
    </row>
    <row r="4008" spans="1:13">
      <c r="A4008" s="79"/>
      <c r="B4008" s="38"/>
      <c r="C4008" s="39"/>
      <c r="D4008" s="39"/>
      <c r="E4008" s="39"/>
      <c r="F4008" s="39"/>
      <c r="G4008" s="39"/>
      <c r="H4008" s="39"/>
      <c r="I4008" s="39"/>
      <c r="J4008" s="40"/>
      <c r="K4008" s="79"/>
      <c r="L4008" s="79"/>
      <c r="M4008" s="79"/>
    </row>
    <row r="4009" spans="1:13" ht="15">
      <c r="A4009" s="79"/>
      <c r="B4009" s="550" t="str">
        <f>'6. Module 1 Readiness'!AF$41</f>
        <v/>
      </c>
      <c r="C4009" s="41" t="s">
        <v>422</v>
      </c>
      <c r="D4009" s="39"/>
      <c r="E4009" s="39"/>
      <c r="F4009" s="39"/>
      <c r="G4009" s="39"/>
      <c r="H4009" s="39"/>
      <c r="I4009" s="39"/>
      <c r="J4009" s="40"/>
      <c r="K4009" s="79"/>
      <c r="L4009" s="79"/>
      <c r="M4009" s="79"/>
    </row>
    <row r="4010" spans="1:13">
      <c r="A4010" s="79"/>
      <c r="B4010" s="42" t="s">
        <v>43</v>
      </c>
      <c r="C4010" s="39"/>
      <c r="D4010" s="39"/>
      <c r="E4010" s="39"/>
      <c r="F4010" s="39"/>
      <c r="G4010" s="39"/>
      <c r="H4010" s="39"/>
      <c r="I4010" s="39"/>
      <c r="J4010" s="40"/>
      <c r="K4010" s="79"/>
      <c r="L4010" s="79"/>
      <c r="M4010" s="79"/>
    </row>
    <row r="4011" spans="1:13">
      <c r="A4011" s="79"/>
      <c r="B4011" s="435" t="str">
        <f>Sheet2!$B763</f>
        <v/>
      </c>
      <c r="C4011" s="394"/>
      <c r="D4011" s="394"/>
      <c r="E4011" s="394"/>
      <c r="F4011" s="394"/>
      <c r="G4011" s="394"/>
      <c r="H4011" s="394"/>
      <c r="I4011" s="394"/>
      <c r="J4011" s="436"/>
      <c r="K4011" s="79"/>
      <c r="L4011" s="79"/>
      <c r="M4011" s="79"/>
    </row>
    <row r="4012" spans="1:13">
      <c r="A4012" s="79"/>
      <c r="B4012" s="42" t="s">
        <v>44</v>
      </c>
      <c r="C4012" s="39"/>
      <c r="D4012" s="39"/>
      <c r="E4012" s="39"/>
      <c r="F4012" s="39"/>
      <c r="G4012" s="39"/>
      <c r="H4012" s="39"/>
      <c r="I4012" s="39"/>
      <c r="J4012" s="40"/>
      <c r="K4012" s="79"/>
      <c r="L4012" s="79"/>
      <c r="M4012" s="79"/>
    </row>
    <row r="4013" spans="1:13">
      <c r="A4013" s="79"/>
      <c r="B4013" s="435" t="str">
        <f>Sheet2!$D763</f>
        <v/>
      </c>
      <c r="C4013" s="394"/>
      <c r="D4013" s="394"/>
      <c r="E4013" s="394"/>
      <c r="F4013" s="394"/>
      <c r="G4013" s="394"/>
      <c r="H4013" s="394"/>
      <c r="I4013" s="394"/>
      <c r="J4013" s="436"/>
      <c r="K4013" s="79"/>
      <c r="L4013" s="79"/>
      <c r="M4013" s="79"/>
    </row>
    <row r="4014" spans="1:13">
      <c r="A4014" s="79"/>
      <c r="B4014" s="38"/>
      <c r="C4014" s="39"/>
      <c r="D4014" s="39"/>
      <c r="E4014" s="39"/>
      <c r="F4014" s="39"/>
      <c r="G4014" s="39"/>
      <c r="H4014" s="39"/>
      <c r="I4014" s="39"/>
      <c r="J4014" s="40"/>
      <c r="K4014" s="79"/>
      <c r="L4014" s="79"/>
      <c r="M4014" s="79"/>
    </row>
    <row r="4015" spans="1:13" ht="15">
      <c r="A4015" s="79"/>
      <c r="B4015" s="550" t="str">
        <f>'6. Module 1 Readiness'!AF$42</f>
        <v/>
      </c>
      <c r="C4015" s="41" t="s">
        <v>423</v>
      </c>
      <c r="D4015" s="39"/>
      <c r="E4015" s="39"/>
      <c r="F4015" s="39"/>
      <c r="G4015" s="39"/>
      <c r="H4015" s="39"/>
      <c r="I4015" s="39"/>
      <c r="J4015" s="40"/>
      <c r="K4015" s="79"/>
      <c r="L4015" s="79"/>
      <c r="M4015" s="79"/>
    </row>
    <row r="4016" spans="1:13">
      <c r="A4016" s="79"/>
      <c r="B4016" s="42" t="s">
        <v>43</v>
      </c>
      <c r="C4016" s="39"/>
      <c r="D4016" s="39"/>
      <c r="E4016" s="39"/>
      <c r="F4016" s="39"/>
      <c r="G4016" s="39"/>
      <c r="H4016" s="39"/>
      <c r="I4016" s="39"/>
      <c r="J4016" s="40"/>
      <c r="K4016" s="79"/>
      <c r="L4016" s="79"/>
      <c r="M4016" s="79"/>
    </row>
    <row r="4017" spans="1:13">
      <c r="A4017" s="79"/>
      <c r="B4017" s="435" t="str">
        <f>Sheet2!$B764</f>
        <v/>
      </c>
      <c r="C4017" s="394"/>
      <c r="D4017" s="394"/>
      <c r="E4017" s="394"/>
      <c r="F4017" s="394"/>
      <c r="G4017" s="394"/>
      <c r="H4017" s="394"/>
      <c r="I4017" s="394"/>
      <c r="J4017" s="436"/>
      <c r="K4017" s="79"/>
      <c r="L4017" s="79"/>
      <c r="M4017" s="79"/>
    </row>
    <row r="4018" spans="1:13">
      <c r="A4018" s="79"/>
      <c r="B4018" s="42" t="s">
        <v>44</v>
      </c>
      <c r="C4018" s="39"/>
      <c r="D4018" s="39"/>
      <c r="E4018" s="39"/>
      <c r="F4018" s="39"/>
      <c r="G4018" s="39"/>
      <c r="H4018" s="39"/>
      <c r="I4018" s="39"/>
      <c r="J4018" s="40"/>
      <c r="K4018" s="79"/>
      <c r="L4018" s="79"/>
      <c r="M4018" s="79"/>
    </row>
    <row r="4019" spans="1:13">
      <c r="A4019" s="79"/>
      <c r="B4019" s="435" t="str">
        <f>Sheet2!$D764</f>
        <v/>
      </c>
      <c r="C4019" s="394"/>
      <c r="D4019" s="394"/>
      <c r="E4019" s="394"/>
      <c r="F4019" s="394"/>
      <c r="G4019" s="394"/>
      <c r="H4019" s="394"/>
      <c r="I4019" s="394"/>
      <c r="J4019" s="436"/>
      <c r="K4019" s="79"/>
      <c r="L4019" s="79"/>
      <c r="M4019" s="79"/>
    </row>
    <row r="4020" spans="1:13">
      <c r="A4020" s="79"/>
      <c r="B4020" s="38"/>
      <c r="C4020" s="39"/>
      <c r="D4020" s="39"/>
      <c r="E4020" s="39"/>
      <c r="F4020" s="39"/>
      <c r="G4020" s="39"/>
      <c r="H4020" s="39"/>
      <c r="I4020" s="39"/>
      <c r="J4020" s="40"/>
      <c r="K4020" s="79"/>
      <c r="L4020" s="79"/>
      <c r="M4020" s="79"/>
    </row>
    <row r="4021" spans="1:13" ht="15">
      <c r="A4021" s="79"/>
      <c r="B4021" s="550" t="str">
        <f>'6. Module 1 Readiness'!AF$43</f>
        <v/>
      </c>
      <c r="C4021" s="41" t="s">
        <v>424</v>
      </c>
      <c r="D4021" s="39"/>
      <c r="E4021" s="39"/>
      <c r="F4021" s="39"/>
      <c r="G4021" s="39"/>
      <c r="H4021" s="39"/>
      <c r="I4021" s="39"/>
      <c r="J4021" s="40"/>
      <c r="K4021" s="79"/>
      <c r="L4021" s="79"/>
      <c r="M4021" s="79"/>
    </row>
    <row r="4022" spans="1:13">
      <c r="A4022" s="79"/>
      <c r="B4022" s="42" t="s">
        <v>43</v>
      </c>
      <c r="C4022" s="39"/>
      <c r="D4022" s="39"/>
      <c r="E4022" s="39"/>
      <c r="F4022" s="39"/>
      <c r="G4022" s="39"/>
      <c r="H4022" s="39"/>
      <c r="I4022" s="39"/>
      <c r="J4022" s="40"/>
      <c r="K4022" s="79"/>
      <c r="L4022" s="79"/>
      <c r="M4022" s="79"/>
    </row>
    <row r="4023" spans="1:13">
      <c r="A4023" s="79"/>
      <c r="B4023" s="435" t="str">
        <f>Sheet2!$B765</f>
        <v/>
      </c>
      <c r="C4023" s="394"/>
      <c r="D4023" s="394"/>
      <c r="E4023" s="394"/>
      <c r="F4023" s="394"/>
      <c r="G4023" s="394"/>
      <c r="H4023" s="394"/>
      <c r="I4023" s="394"/>
      <c r="J4023" s="436"/>
      <c r="K4023" s="79"/>
      <c r="L4023" s="79"/>
      <c r="M4023" s="79"/>
    </row>
    <row r="4024" spans="1:13">
      <c r="A4024" s="79"/>
      <c r="B4024" s="42" t="s">
        <v>44</v>
      </c>
      <c r="C4024" s="39"/>
      <c r="D4024" s="39"/>
      <c r="E4024" s="39"/>
      <c r="F4024" s="39"/>
      <c r="G4024" s="39"/>
      <c r="H4024" s="39"/>
      <c r="I4024" s="39"/>
      <c r="J4024" s="40"/>
      <c r="K4024" s="79"/>
      <c r="L4024" s="79"/>
      <c r="M4024" s="79"/>
    </row>
    <row r="4025" spans="1:13">
      <c r="A4025" s="79"/>
      <c r="B4025" s="437" t="str">
        <f>Sheet2!$D765</f>
        <v/>
      </c>
      <c r="C4025" s="438"/>
      <c r="D4025" s="438"/>
      <c r="E4025" s="438"/>
      <c r="F4025" s="438"/>
      <c r="G4025" s="438"/>
      <c r="H4025" s="438"/>
      <c r="I4025" s="438"/>
      <c r="J4025" s="439"/>
      <c r="K4025" s="79"/>
      <c r="L4025" s="79"/>
      <c r="M4025" s="79"/>
    </row>
    <row r="4026" spans="1:13">
      <c r="A4026" s="79"/>
      <c r="B4026" s="27"/>
      <c r="C4026" s="27"/>
      <c r="D4026" s="27"/>
      <c r="E4026" s="27"/>
      <c r="F4026" s="27"/>
      <c r="G4026" s="27"/>
      <c r="H4026" s="27"/>
      <c r="I4026" s="27"/>
      <c r="J4026" s="27"/>
      <c r="K4026" s="79"/>
      <c r="L4026" s="79"/>
      <c r="M4026" s="79"/>
    </row>
    <row r="4027" spans="1:13">
      <c r="A4027" s="79"/>
      <c r="B4027" s="634" t="s">
        <v>235</v>
      </c>
      <c r="C4027" s="633"/>
      <c r="D4027" s="633"/>
      <c r="E4027" s="633"/>
      <c r="F4027" s="633"/>
      <c r="G4027" s="633"/>
      <c r="H4027" s="633"/>
      <c r="I4027" s="633"/>
      <c r="J4027" s="550" t="str">
        <f>E3870</f>
        <v/>
      </c>
      <c r="K4027" s="79"/>
      <c r="L4027" s="79"/>
      <c r="M4027" s="79"/>
    </row>
    <row r="4028" spans="1:13">
      <c r="A4028" s="79"/>
      <c r="B4028" s="38"/>
      <c r="C4028" s="39"/>
      <c r="D4028" s="39"/>
      <c r="E4028" s="39"/>
      <c r="F4028" s="39"/>
      <c r="G4028" s="39"/>
      <c r="H4028" s="39"/>
      <c r="I4028" s="39"/>
      <c r="J4028" s="40"/>
      <c r="K4028" s="79"/>
      <c r="L4028" s="79"/>
      <c r="M4028" s="79"/>
    </row>
    <row r="4029" spans="1:13" ht="15">
      <c r="A4029" s="79"/>
      <c r="B4029" s="550" t="str">
        <f>'6. Module 1 Readiness'!AF$46</f>
        <v/>
      </c>
      <c r="C4029" s="41" t="s">
        <v>425</v>
      </c>
      <c r="D4029" s="39"/>
      <c r="E4029" s="39"/>
      <c r="F4029" s="39"/>
      <c r="G4029" s="39"/>
      <c r="H4029" s="39"/>
      <c r="I4029" s="39"/>
      <c r="J4029" s="40"/>
      <c r="K4029" s="79"/>
      <c r="L4029" s="79"/>
      <c r="M4029" s="79"/>
    </row>
    <row r="4030" spans="1:13">
      <c r="A4030" s="79"/>
      <c r="B4030" s="42" t="s">
        <v>43</v>
      </c>
      <c r="C4030" s="39"/>
      <c r="D4030" s="39"/>
      <c r="E4030" s="39"/>
      <c r="F4030" s="39"/>
      <c r="G4030" s="39"/>
      <c r="H4030" s="39"/>
      <c r="I4030" s="39"/>
      <c r="J4030" s="40"/>
      <c r="K4030" s="79"/>
      <c r="L4030" s="79"/>
      <c r="M4030" s="79"/>
    </row>
    <row r="4031" spans="1:13">
      <c r="A4031" s="79"/>
      <c r="B4031" s="38" t="str">
        <f>Sheet2!$B768</f>
        <v/>
      </c>
      <c r="C4031" s="39"/>
      <c r="D4031" s="39"/>
      <c r="E4031" s="39"/>
      <c r="F4031" s="39"/>
      <c r="G4031" s="39"/>
      <c r="H4031" s="39"/>
      <c r="I4031" s="39"/>
      <c r="J4031" s="40"/>
      <c r="K4031" s="79"/>
      <c r="L4031" s="79"/>
      <c r="M4031" s="79"/>
    </row>
    <row r="4032" spans="1:13">
      <c r="A4032" s="79"/>
      <c r="B4032" s="42" t="s">
        <v>44</v>
      </c>
      <c r="C4032" s="39"/>
      <c r="D4032" s="39"/>
      <c r="E4032" s="39"/>
      <c r="F4032" s="39"/>
      <c r="G4032" s="39"/>
      <c r="H4032" s="39"/>
      <c r="I4032" s="39"/>
      <c r="J4032" s="40"/>
      <c r="K4032" s="79"/>
      <c r="L4032" s="79"/>
      <c r="M4032" s="79"/>
    </row>
    <row r="4033" spans="1:13">
      <c r="A4033" s="79"/>
      <c r="B4033" s="435" t="str">
        <f>Sheet2!$D768</f>
        <v/>
      </c>
      <c r="C4033" s="394"/>
      <c r="D4033" s="394"/>
      <c r="E4033" s="394"/>
      <c r="F4033" s="394"/>
      <c r="G4033" s="394"/>
      <c r="H4033" s="394"/>
      <c r="I4033" s="394"/>
      <c r="J4033" s="436"/>
      <c r="K4033" s="79"/>
      <c r="L4033" s="79"/>
      <c r="M4033" s="79"/>
    </row>
    <row r="4034" spans="1:13">
      <c r="A4034" s="79"/>
      <c r="B4034" s="38"/>
      <c r="C4034" s="39"/>
      <c r="D4034" s="39"/>
      <c r="E4034" s="39"/>
      <c r="F4034" s="39"/>
      <c r="G4034" s="39"/>
      <c r="H4034" s="39"/>
      <c r="I4034" s="39"/>
      <c r="J4034" s="40"/>
      <c r="K4034" s="79"/>
      <c r="L4034" s="79"/>
      <c r="M4034" s="79"/>
    </row>
    <row r="4035" spans="1:13" ht="15">
      <c r="A4035" s="79"/>
      <c r="B4035" s="550" t="str">
        <f>'6. Module 1 Readiness'!AF$47</f>
        <v/>
      </c>
      <c r="C4035" s="41" t="s">
        <v>426</v>
      </c>
      <c r="D4035" s="39"/>
      <c r="E4035" s="39"/>
      <c r="F4035" s="39"/>
      <c r="G4035" s="39"/>
      <c r="H4035" s="39"/>
      <c r="I4035" s="39"/>
      <c r="J4035" s="40"/>
      <c r="K4035" s="79"/>
      <c r="L4035" s="79"/>
      <c r="M4035" s="79"/>
    </row>
    <row r="4036" spans="1:13">
      <c r="A4036" s="79"/>
      <c r="B4036" s="42" t="s">
        <v>43</v>
      </c>
      <c r="C4036" s="39"/>
      <c r="D4036" s="39"/>
      <c r="E4036" s="39"/>
      <c r="F4036" s="39"/>
      <c r="G4036" s="39"/>
      <c r="H4036" s="39"/>
      <c r="I4036" s="39"/>
      <c r="J4036" s="40"/>
      <c r="K4036" s="79"/>
      <c r="L4036" s="79"/>
      <c r="M4036" s="79"/>
    </row>
    <row r="4037" spans="1:13">
      <c r="A4037" s="79"/>
      <c r="B4037" s="435" t="str">
        <f>Sheet2!$B769</f>
        <v/>
      </c>
      <c r="C4037" s="394"/>
      <c r="D4037" s="394"/>
      <c r="E4037" s="394"/>
      <c r="F4037" s="394"/>
      <c r="G4037" s="394"/>
      <c r="H4037" s="394"/>
      <c r="I4037" s="394"/>
      <c r="J4037" s="436"/>
      <c r="K4037" s="79"/>
      <c r="L4037" s="79"/>
      <c r="M4037" s="79"/>
    </row>
    <row r="4038" spans="1:13">
      <c r="A4038" s="79"/>
      <c r="B4038" s="42" t="s">
        <v>44</v>
      </c>
      <c r="C4038" s="39"/>
      <c r="D4038" s="39"/>
      <c r="E4038" s="39"/>
      <c r="F4038" s="39"/>
      <c r="G4038" s="39"/>
      <c r="H4038" s="39"/>
      <c r="I4038" s="39"/>
      <c r="J4038" s="40"/>
      <c r="K4038" s="79"/>
      <c r="L4038" s="79"/>
      <c r="M4038" s="79"/>
    </row>
    <row r="4039" spans="1:13">
      <c r="A4039" s="79"/>
      <c r="B4039" s="435" t="str">
        <f>Sheet2!$D769</f>
        <v/>
      </c>
      <c r="C4039" s="394"/>
      <c r="D4039" s="394"/>
      <c r="E4039" s="394"/>
      <c r="F4039" s="394"/>
      <c r="G4039" s="394"/>
      <c r="H4039" s="394"/>
      <c r="I4039" s="394"/>
      <c r="J4039" s="436"/>
      <c r="K4039" s="79"/>
      <c r="L4039" s="79"/>
      <c r="M4039" s="79"/>
    </row>
    <row r="4040" spans="1:13">
      <c r="A4040" s="79"/>
      <c r="B4040" s="38"/>
      <c r="C4040" s="39"/>
      <c r="D4040" s="39"/>
      <c r="E4040" s="39"/>
      <c r="F4040" s="39"/>
      <c r="G4040" s="39"/>
      <c r="H4040" s="39"/>
      <c r="I4040" s="39"/>
      <c r="J4040" s="40"/>
      <c r="K4040" s="79"/>
      <c r="L4040" s="79"/>
      <c r="M4040" s="79"/>
    </row>
    <row r="4041" spans="1:13" ht="15">
      <c r="A4041" s="79"/>
      <c r="B4041" s="550" t="str">
        <f>'6. Module 1 Readiness'!AF$48</f>
        <v/>
      </c>
      <c r="C4041" s="41" t="s">
        <v>427</v>
      </c>
      <c r="D4041" s="39"/>
      <c r="E4041" s="39"/>
      <c r="F4041" s="39"/>
      <c r="G4041" s="39"/>
      <c r="H4041" s="39"/>
      <c r="I4041" s="39"/>
      <c r="J4041" s="40"/>
      <c r="K4041" s="79"/>
      <c r="L4041" s="79"/>
      <c r="M4041" s="79"/>
    </row>
    <row r="4042" spans="1:13">
      <c r="A4042" s="79"/>
      <c r="B4042" s="42" t="s">
        <v>43</v>
      </c>
      <c r="C4042" s="39"/>
      <c r="D4042" s="39"/>
      <c r="E4042" s="39"/>
      <c r="F4042" s="39"/>
      <c r="G4042" s="39"/>
      <c r="H4042" s="39"/>
      <c r="I4042" s="39"/>
      <c r="J4042" s="40"/>
      <c r="K4042" s="79"/>
      <c r="L4042" s="79"/>
      <c r="M4042" s="79"/>
    </row>
    <row r="4043" spans="1:13">
      <c r="A4043" s="79"/>
      <c r="B4043" s="435" t="str">
        <f>Sheet2!$B770</f>
        <v/>
      </c>
      <c r="C4043" s="394"/>
      <c r="D4043" s="394"/>
      <c r="E4043" s="394"/>
      <c r="F4043" s="394"/>
      <c r="G4043" s="394"/>
      <c r="H4043" s="394"/>
      <c r="I4043" s="394"/>
      <c r="J4043" s="436"/>
      <c r="K4043" s="79"/>
      <c r="L4043" s="79"/>
      <c r="M4043" s="79"/>
    </row>
    <row r="4044" spans="1:13">
      <c r="A4044" s="79"/>
      <c r="B4044" s="42" t="s">
        <v>44</v>
      </c>
      <c r="C4044" s="39"/>
      <c r="D4044" s="39"/>
      <c r="E4044" s="39"/>
      <c r="F4044" s="39"/>
      <c r="G4044" s="39"/>
      <c r="H4044" s="39"/>
      <c r="I4044" s="39"/>
      <c r="J4044" s="40"/>
      <c r="K4044" s="79"/>
      <c r="L4044" s="79"/>
      <c r="M4044" s="79"/>
    </row>
    <row r="4045" spans="1:13">
      <c r="A4045" s="79"/>
      <c r="B4045" s="435" t="str">
        <f>Sheet2!$D770</f>
        <v/>
      </c>
      <c r="C4045" s="394"/>
      <c r="D4045" s="394"/>
      <c r="E4045" s="394"/>
      <c r="F4045" s="394"/>
      <c r="G4045" s="394"/>
      <c r="H4045" s="394"/>
      <c r="I4045" s="394"/>
      <c r="J4045" s="436"/>
      <c r="K4045" s="79"/>
      <c r="L4045" s="79"/>
      <c r="M4045" s="79"/>
    </row>
    <row r="4046" spans="1:13">
      <c r="A4046" s="79"/>
      <c r="B4046" s="38"/>
      <c r="C4046" s="39"/>
      <c r="D4046" s="39"/>
      <c r="E4046" s="39"/>
      <c r="F4046" s="39"/>
      <c r="G4046" s="39"/>
      <c r="H4046" s="39"/>
      <c r="I4046" s="39"/>
      <c r="J4046" s="40"/>
      <c r="K4046" s="79"/>
      <c r="L4046" s="79"/>
      <c r="M4046" s="79"/>
    </row>
    <row r="4047" spans="1:13" ht="15">
      <c r="A4047" s="79"/>
      <c r="B4047" s="550" t="str">
        <f>'6. Module 1 Readiness'!AF$49</f>
        <v/>
      </c>
      <c r="C4047" s="41" t="s">
        <v>428</v>
      </c>
      <c r="D4047" s="39"/>
      <c r="E4047" s="39"/>
      <c r="F4047" s="39"/>
      <c r="G4047" s="39"/>
      <c r="H4047" s="39"/>
      <c r="I4047" s="39"/>
      <c r="J4047" s="40"/>
      <c r="K4047" s="79"/>
      <c r="L4047" s="79"/>
      <c r="M4047" s="79"/>
    </row>
    <row r="4048" spans="1:13">
      <c r="A4048" s="79"/>
      <c r="B4048" s="42" t="s">
        <v>43</v>
      </c>
      <c r="C4048" s="39"/>
      <c r="D4048" s="39"/>
      <c r="E4048" s="39"/>
      <c r="F4048" s="39"/>
      <c r="G4048" s="39"/>
      <c r="H4048" s="39"/>
      <c r="I4048" s="39"/>
      <c r="J4048" s="40"/>
      <c r="K4048" s="79"/>
      <c r="L4048" s="79"/>
      <c r="M4048" s="79"/>
    </row>
    <row r="4049" spans="1:13">
      <c r="A4049" s="79"/>
      <c r="B4049" s="435" t="str">
        <f>Sheet2!$B771</f>
        <v/>
      </c>
      <c r="C4049" s="394"/>
      <c r="D4049" s="394"/>
      <c r="E4049" s="394"/>
      <c r="F4049" s="394"/>
      <c r="G4049" s="394"/>
      <c r="H4049" s="394"/>
      <c r="I4049" s="394"/>
      <c r="J4049" s="436"/>
      <c r="K4049" s="79"/>
      <c r="L4049" s="79"/>
      <c r="M4049" s="79"/>
    </row>
    <row r="4050" spans="1:13">
      <c r="A4050" s="79"/>
      <c r="B4050" s="42" t="s">
        <v>44</v>
      </c>
      <c r="C4050" s="39"/>
      <c r="D4050" s="39"/>
      <c r="E4050" s="39"/>
      <c r="F4050" s="39"/>
      <c r="G4050" s="39"/>
      <c r="H4050" s="39"/>
      <c r="I4050" s="39"/>
      <c r="J4050" s="40"/>
      <c r="K4050" s="79"/>
      <c r="L4050" s="79"/>
      <c r="M4050" s="79"/>
    </row>
    <row r="4051" spans="1:13">
      <c r="A4051" s="79"/>
      <c r="B4051" s="435" t="str">
        <f>Sheet2!$D771</f>
        <v/>
      </c>
      <c r="C4051" s="394"/>
      <c r="D4051" s="394"/>
      <c r="E4051" s="394"/>
      <c r="F4051" s="394"/>
      <c r="G4051" s="394"/>
      <c r="H4051" s="394"/>
      <c r="I4051" s="394"/>
      <c r="J4051" s="436"/>
      <c r="K4051" s="79"/>
      <c r="L4051" s="79"/>
      <c r="M4051" s="79"/>
    </row>
    <row r="4052" spans="1:13">
      <c r="A4052" s="79"/>
      <c r="B4052" s="38"/>
      <c r="C4052" s="39"/>
      <c r="D4052" s="39"/>
      <c r="E4052" s="39"/>
      <c r="F4052" s="39"/>
      <c r="G4052" s="39"/>
      <c r="H4052" s="39"/>
      <c r="I4052" s="39"/>
      <c r="J4052" s="40"/>
      <c r="K4052" s="79"/>
      <c r="L4052" s="79"/>
      <c r="M4052" s="79"/>
    </row>
    <row r="4053" spans="1:13" ht="15">
      <c r="A4053" s="79"/>
      <c r="B4053" s="550" t="str">
        <f>'6. Module 1 Readiness'!AF$50</f>
        <v/>
      </c>
      <c r="C4053" s="41" t="s">
        <v>429</v>
      </c>
      <c r="D4053" s="39"/>
      <c r="E4053" s="39"/>
      <c r="F4053" s="39"/>
      <c r="G4053" s="39"/>
      <c r="H4053" s="39"/>
      <c r="I4053" s="39"/>
      <c r="J4053" s="40"/>
      <c r="K4053" s="79"/>
      <c r="L4053" s="79"/>
      <c r="M4053" s="79"/>
    </row>
    <row r="4054" spans="1:13">
      <c r="A4054" s="79"/>
      <c r="B4054" s="42" t="s">
        <v>43</v>
      </c>
      <c r="C4054" s="39"/>
      <c r="D4054" s="39"/>
      <c r="E4054" s="39"/>
      <c r="F4054" s="39"/>
      <c r="G4054" s="39"/>
      <c r="H4054" s="39"/>
      <c r="I4054" s="39"/>
      <c r="J4054" s="40"/>
      <c r="K4054" s="79"/>
      <c r="L4054" s="79"/>
      <c r="M4054" s="79"/>
    </row>
    <row r="4055" spans="1:13">
      <c r="A4055" s="79"/>
      <c r="B4055" s="435" t="str">
        <f>Sheet2!$B772</f>
        <v/>
      </c>
      <c r="C4055" s="394"/>
      <c r="D4055" s="394"/>
      <c r="E4055" s="394"/>
      <c r="F4055" s="394"/>
      <c r="G4055" s="394"/>
      <c r="H4055" s="394"/>
      <c r="I4055" s="394"/>
      <c r="J4055" s="436"/>
      <c r="K4055" s="79"/>
      <c r="L4055" s="79"/>
      <c r="M4055" s="79"/>
    </row>
    <row r="4056" spans="1:13">
      <c r="A4056" s="79"/>
      <c r="B4056" s="42" t="s">
        <v>44</v>
      </c>
      <c r="C4056" s="39"/>
      <c r="D4056" s="39"/>
      <c r="E4056" s="39"/>
      <c r="F4056" s="39"/>
      <c r="G4056" s="39"/>
      <c r="H4056" s="39"/>
      <c r="I4056" s="39"/>
      <c r="J4056" s="40"/>
      <c r="K4056" s="79"/>
      <c r="L4056" s="79"/>
      <c r="M4056" s="79"/>
    </row>
    <row r="4057" spans="1:13">
      <c r="A4057" s="79"/>
      <c r="B4057" s="437" t="str">
        <f>Sheet2!$D772</f>
        <v/>
      </c>
      <c r="C4057" s="438"/>
      <c r="D4057" s="438"/>
      <c r="E4057" s="438"/>
      <c r="F4057" s="438"/>
      <c r="G4057" s="438"/>
      <c r="H4057" s="438"/>
      <c r="I4057" s="438"/>
      <c r="J4057" s="439"/>
      <c r="K4057" s="79"/>
      <c r="L4057" s="79"/>
      <c r="M4057" s="79"/>
    </row>
    <row r="4058" spans="1:13">
      <c r="A4058" s="79"/>
      <c r="B4058" s="79"/>
      <c r="C4058" s="79"/>
      <c r="D4058" s="79"/>
      <c r="E4058" s="79"/>
      <c r="F4058" s="79"/>
      <c r="G4058" s="79"/>
      <c r="H4058" s="79"/>
      <c r="I4058" s="79"/>
      <c r="J4058" s="79"/>
      <c r="K4058" s="79"/>
      <c r="L4058" s="79"/>
      <c r="M4058" s="79"/>
    </row>
    <row r="4059" spans="1:13">
      <c r="A4059" s="79"/>
      <c r="B4059" s="632" t="s">
        <v>236</v>
      </c>
      <c r="C4059" s="633"/>
      <c r="D4059" s="633"/>
      <c r="E4059" s="633"/>
      <c r="F4059" s="633"/>
      <c r="G4059" s="633"/>
      <c r="H4059" s="633"/>
      <c r="I4059" s="633"/>
      <c r="J4059" s="550" t="str">
        <f>'7. Module 1 Summary'!E3872</f>
        <v/>
      </c>
      <c r="K4059" s="79"/>
      <c r="L4059" s="79"/>
      <c r="M4059" s="79"/>
    </row>
    <row r="4060" spans="1:13">
      <c r="A4060" s="79"/>
      <c r="B4060" s="54"/>
      <c r="C4060" s="35"/>
      <c r="D4060" s="35"/>
      <c r="E4060" s="55"/>
      <c r="F4060" s="39"/>
      <c r="G4060" s="39"/>
      <c r="H4060" s="39"/>
      <c r="I4060" s="39"/>
      <c r="J4060" s="40"/>
      <c r="K4060" s="79"/>
      <c r="L4060" s="79"/>
      <c r="M4060" s="79"/>
    </row>
    <row r="4061" spans="1:13" ht="15">
      <c r="A4061" s="79"/>
      <c r="B4061" s="550" t="str">
        <f>'6. Module 1 Readiness'!AF$53</f>
        <v/>
      </c>
      <c r="C4061" s="41" t="s">
        <v>430</v>
      </c>
      <c r="D4061" s="39"/>
      <c r="E4061" s="39"/>
      <c r="F4061" s="39"/>
      <c r="G4061" s="39"/>
      <c r="H4061" s="39"/>
      <c r="I4061" s="39"/>
      <c r="J4061" s="40"/>
      <c r="K4061" s="79"/>
      <c r="L4061" s="79"/>
      <c r="M4061" s="79"/>
    </row>
    <row r="4062" spans="1:13">
      <c r="A4062" s="79"/>
      <c r="B4062" s="42" t="s">
        <v>43</v>
      </c>
      <c r="C4062" s="39"/>
      <c r="D4062" s="39"/>
      <c r="E4062" s="39"/>
      <c r="F4062" s="39"/>
      <c r="G4062" s="39"/>
      <c r="H4062" s="39"/>
      <c r="I4062" s="39"/>
      <c r="J4062" s="40"/>
      <c r="K4062" s="79"/>
      <c r="L4062" s="79"/>
      <c r="M4062" s="79"/>
    </row>
    <row r="4063" spans="1:13">
      <c r="A4063" s="79"/>
      <c r="B4063" s="435" t="str">
        <f>Sheet2!$D775</f>
        <v/>
      </c>
      <c r="C4063" s="394"/>
      <c r="D4063" s="394"/>
      <c r="E4063" s="394"/>
      <c r="F4063" s="394"/>
      <c r="G4063" s="394"/>
      <c r="H4063" s="394"/>
      <c r="I4063" s="394"/>
      <c r="J4063" s="436"/>
      <c r="K4063" s="79"/>
      <c r="L4063" s="79"/>
      <c r="M4063" s="79"/>
    </row>
    <row r="4064" spans="1:13">
      <c r="A4064" s="79"/>
      <c r="B4064" s="42" t="s">
        <v>44</v>
      </c>
      <c r="C4064" s="39"/>
      <c r="D4064" s="39"/>
      <c r="E4064" s="39"/>
      <c r="F4064" s="39"/>
      <c r="G4064" s="39"/>
      <c r="H4064" s="39"/>
      <c r="I4064" s="39"/>
      <c r="J4064" s="40"/>
      <c r="K4064" s="79"/>
      <c r="L4064" s="79"/>
      <c r="M4064" s="79"/>
    </row>
    <row r="4065" spans="1:13">
      <c r="A4065" s="79"/>
      <c r="B4065" s="435" t="str">
        <f>Sheet2!$D775</f>
        <v/>
      </c>
      <c r="C4065" s="394"/>
      <c r="D4065" s="394"/>
      <c r="E4065" s="394"/>
      <c r="F4065" s="394"/>
      <c r="G4065" s="394"/>
      <c r="H4065" s="394"/>
      <c r="I4065" s="394"/>
      <c r="J4065" s="436"/>
      <c r="K4065" s="79"/>
      <c r="L4065" s="79"/>
      <c r="M4065" s="79"/>
    </row>
    <row r="4066" spans="1:13">
      <c r="A4066" s="79"/>
      <c r="B4066" s="38"/>
      <c r="C4066" s="39"/>
      <c r="D4066" s="39"/>
      <c r="E4066" s="39"/>
      <c r="F4066" s="39"/>
      <c r="G4066" s="39"/>
      <c r="H4066" s="39"/>
      <c r="I4066" s="39"/>
      <c r="J4066" s="40"/>
      <c r="K4066" s="79"/>
      <c r="L4066" s="79"/>
      <c r="M4066" s="79"/>
    </row>
    <row r="4067" spans="1:13" ht="15">
      <c r="A4067" s="79"/>
      <c r="B4067" s="550" t="str">
        <f>'6. Module 1 Readiness'!AF$54</f>
        <v/>
      </c>
      <c r="C4067" s="41" t="s">
        <v>431</v>
      </c>
      <c r="D4067" s="39"/>
      <c r="E4067" s="39"/>
      <c r="F4067" s="39"/>
      <c r="G4067" s="39"/>
      <c r="H4067" s="39"/>
      <c r="I4067" s="39"/>
      <c r="J4067" s="40"/>
      <c r="K4067" s="79"/>
      <c r="L4067" s="79"/>
      <c r="M4067" s="79"/>
    </row>
    <row r="4068" spans="1:13">
      <c r="A4068" s="79"/>
      <c r="B4068" s="42" t="s">
        <v>43</v>
      </c>
      <c r="C4068" s="39"/>
      <c r="D4068" s="39"/>
      <c r="E4068" s="39"/>
      <c r="F4068" s="39"/>
      <c r="G4068" s="39"/>
      <c r="H4068" s="39"/>
      <c r="I4068" s="39"/>
      <c r="J4068" s="40"/>
      <c r="K4068" s="79"/>
      <c r="L4068" s="79"/>
      <c r="M4068" s="79"/>
    </row>
    <row r="4069" spans="1:13">
      <c r="A4069" s="79"/>
      <c r="B4069" s="435" t="str">
        <f>Sheet2!$B776</f>
        <v/>
      </c>
      <c r="C4069" s="394"/>
      <c r="D4069" s="394"/>
      <c r="E4069" s="394"/>
      <c r="F4069" s="394"/>
      <c r="G4069" s="394"/>
      <c r="H4069" s="394"/>
      <c r="I4069" s="394"/>
      <c r="J4069" s="436"/>
      <c r="K4069" s="79"/>
      <c r="L4069" s="79"/>
      <c r="M4069" s="79"/>
    </row>
    <row r="4070" spans="1:13">
      <c r="A4070" s="79"/>
      <c r="B4070" s="42" t="s">
        <v>44</v>
      </c>
      <c r="C4070" s="39"/>
      <c r="D4070" s="39"/>
      <c r="E4070" s="39"/>
      <c r="F4070" s="39"/>
      <c r="G4070" s="39"/>
      <c r="H4070" s="39"/>
      <c r="I4070" s="39"/>
      <c r="J4070" s="40"/>
      <c r="K4070" s="79"/>
      <c r="L4070" s="79"/>
      <c r="M4070" s="79"/>
    </row>
    <row r="4071" spans="1:13">
      <c r="A4071" s="79"/>
      <c r="B4071" s="435" t="str">
        <f>Sheet2!$D776</f>
        <v/>
      </c>
      <c r="C4071" s="394"/>
      <c r="D4071" s="394"/>
      <c r="E4071" s="394"/>
      <c r="F4071" s="394"/>
      <c r="G4071" s="394"/>
      <c r="H4071" s="394"/>
      <c r="I4071" s="394"/>
      <c r="J4071" s="436"/>
      <c r="K4071" s="79"/>
      <c r="L4071" s="79"/>
      <c r="M4071" s="79"/>
    </row>
    <row r="4072" spans="1:13">
      <c r="A4072" s="79"/>
      <c r="B4072" s="38"/>
      <c r="C4072" s="39"/>
      <c r="D4072" s="39"/>
      <c r="E4072" s="39"/>
      <c r="F4072" s="39"/>
      <c r="G4072" s="39"/>
      <c r="H4072" s="39"/>
      <c r="I4072" s="39"/>
      <c r="J4072" s="40"/>
      <c r="K4072" s="79"/>
      <c r="L4072" s="79"/>
      <c r="M4072" s="79"/>
    </row>
    <row r="4073" spans="1:13" ht="15">
      <c r="A4073" s="79"/>
      <c r="B4073" s="550" t="str">
        <f>'6. Module 1 Readiness'!AF$55</f>
        <v/>
      </c>
      <c r="C4073" s="41" t="s">
        <v>432</v>
      </c>
      <c r="D4073" s="39"/>
      <c r="E4073" s="39"/>
      <c r="F4073" s="39"/>
      <c r="G4073" s="39"/>
      <c r="H4073" s="39"/>
      <c r="I4073" s="39"/>
      <c r="J4073" s="40"/>
      <c r="K4073" s="79"/>
      <c r="L4073" s="79"/>
      <c r="M4073" s="79"/>
    </row>
    <row r="4074" spans="1:13">
      <c r="A4074" s="79"/>
      <c r="B4074" s="42" t="s">
        <v>43</v>
      </c>
      <c r="C4074" s="39"/>
      <c r="D4074" s="39"/>
      <c r="E4074" s="39"/>
      <c r="F4074" s="39"/>
      <c r="G4074" s="39"/>
      <c r="H4074" s="39"/>
      <c r="I4074" s="39"/>
      <c r="J4074" s="40"/>
      <c r="K4074" s="79"/>
      <c r="L4074" s="79"/>
      <c r="M4074" s="79"/>
    </row>
    <row r="4075" spans="1:13">
      <c r="A4075" s="79"/>
      <c r="B4075" s="435" t="str">
        <f>Sheet2!$B777</f>
        <v/>
      </c>
      <c r="C4075" s="394"/>
      <c r="D4075" s="394"/>
      <c r="E4075" s="394"/>
      <c r="F4075" s="394"/>
      <c r="G4075" s="394"/>
      <c r="H4075" s="394"/>
      <c r="I4075" s="394"/>
      <c r="J4075" s="436"/>
      <c r="K4075" s="79"/>
      <c r="L4075" s="79"/>
      <c r="M4075" s="79"/>
    </row>
    <row r="4076" spans="1:13">
      <c r="A4076" s="79"/>
      <c r="B4076" s="42" t="s">
        <v>44</v>
      </c>
      <c r="C4076" s="39"/>
      <c r="D4076" s="39"/>
      <c r="E4076" s="39"/>
      <c r="F4076" s="39"/>
      <c r="G4076" s="39"/>
      <c r="H4076" s="39"/>
      <c r="I4076" s="39"/>
      <c r="J4076" s="40"/>
      <c r="K4076" s="79"/>
      <c r="L4076" s="79"/>
      <c r="M4076" s="79"/>
    </row>
    <row r="4077" spans="1:13">
      <c r="A4077" s="79"/>
      <c r="B4077" s="437" t="str">
        <f>Sheet2!$D777</f>
        <v/>
      </c>
      <c r="C4077" s="438"/>
      <c r="D4077" s="438"/>
      <c r="E4077" s="438"/>
      <c r="F4077" s="438"/>
      <c r="G4077" s="438"/>
      <c r="H4077" s="438"/>
      <c r="I4077" s="438"/>
      <c r="J4077" s="439"/>
      <c r="K4077" s="79"/>
      <c r="L4077" s="79"/>
      <c r="M4077" s="79"/>
    </row>
    <row r="4078" spans="1:13">
      <c r="A4078" s="79"/>
      <c r="B4078" s="79"/>
      <c r="C4078" s="79"/>
      <c r="D4078" s="79"/>
      <c r="E4078" s="79"/>
      <c r="F4078" s="79"/>
      <c r="G4078" s="79"/>
      <c r="H4078" s="79"/>
      <c r="I4078" s="79"/>
      <c r="J4078" s="79"/>
      <c r="K4078" s="79"/>
      <c r="L4078" s="79"/>
      <c r="M4078" s="79"/>
    </row>
    <row r="4079" spans="1:13">
      <c r="A4079" s="79"/>
      <c r="B4079" s="79"/>
      <c r="C4079" s="79"/>
      <c r="D4079" s="79"/>
      <c r="E4079" s="79"/>
      <c r="F4079" s="79"/>
      <c r="G4079" s="79"/>
      <c r="H4079" s="79"/>
      <c r="I4079" s="79"/>
      <c r="J4079" s="79"/>
      <c r="K4079" s="79"/>
      <c r="L4079" s="79"/>
      <c r="M4079" s="79"/>
    </row>
    <row r="4080" spans="1:13">
      <c r="A4080" s="79"/>
      <c r="B4080" s="79"/>
      <c r="C4080" s="79"/>
      <c r="D4080" s="79"/>
      <c r="E4080" s="79"/>
      <c r="F4080" s="79"/>
      <c r="G4080" s="79"/>
      <c r="H4080" s="79"/>
      <c r="I4080" s="79"/>
      <c r="J4080" s="79"/>
      <c r="K4080" s="79"/>
      <c r="L4080" s="79"/>
      <c r="M4080" s="79"/>
    </row>
    <row r="4081" spans="1:13" ht="15.75">
      <c r="A4081" s="79"/>
      <c r="B4081" s="629">
        <f>'4. Module 1 Services'!B24</f>
        <v>0</v>
      </c>
      <c r="C4081" s="630"/>
      <c r="D4081" s="630"/>
      <c r="E4081" s="630"/>
      <c r="F4081" s="630"/>
      <c r="G4081" s="630"/>
      <c r="H4081" s="630"/>
      <c r="I4081" s="630"/>
      <c r="J4081" s="631"/>
      <c r="K4081" s="79"/>
      <c r="L4081" s="79"/>
      <c r="M4081" s="79"/>
    </row>
    <row r="4082" spans="1:13">
      <c r="A4082" s="79"/>
      <c r="B4082" s="79"/>
      <c r="C4082" s="79"/>
      <c r="D4082" s="79"/>
      <c r="E4082" s="79"/>
      <c r="F4082" s="79"/>
      <c r="G4082" s="79"/>
      <c r="H4082" s="79"/>
      <c r="I4082" s="79"/>
      <c r="J4082" s="79"/>
      <c r="K4082" s="79"/>
      <c r="L4082" s="79"/>
      <c r="M4082" s="79"/>
    </row>
    <row r="4083" spans="1:13" ht="18">
      <c r="A4083" s="79"/>
      <c r="B4083" s="31" t="s">
        <v>169</v>
      </c>
      <c r="C4083" s="79"/>
      <c r="D4083" s="79"/>
      <c r="E4083" s="79"/>
      <c r="F4083" s="79"/>
      <c r="G4083" s="79"/>
      <c r="H4083" s="79"/>
      <c r="I4083" s="79"/>
      <c r="J4083" s="79"/>
      <c r="K4083" s="79"/>
      <c r="L4083" s="79"/>
      <c r="M4083" s="79"/>
    </row>
    <row r="4084" spans="1:13">
      <c r="A4084" s="79"/>
      <c r="B4084" s="79"/>
      <c r="C4084" s="79"/>
      <c r="D4084" s="79"/>
      <c r="E4084" s="79"/>
      <c r="F4084" s="79"/>
      <c r="G4084" s="79"/>
      <c r="H4084" s="79"/>
      <c r="I4084" s="79"/>
      <c r="J4084" s="79"/>
      <c r="K4084" s="79"/>
      <c r="L4084" s="79"/>
      <c r="M4084" s="79"/>
    </row>
    <row r="4085" spans="1:13" ht="13.5" thickBot="1">
      <c r="A4085" s="79"/>
      <c r="B4085" s="444" t="s">
        <v>407</v>
      </c>
      <c r="C4085" s="444"/>
      <c r="D4085" s="444"/>
      <c r="E4085" s="444"/>
      <c r="F4085" s="79"/>
      <c r="G4085" s="79"/>
      <c r="H4085" s="79"/>
      <c r="I4085" s="79"/>
      <c r="J4085" s="79"/>
      <c r="K4085" s="79"/>
      <c r="L4085" s="79"/>
      <c r="M4085" s="79"/>
    </row>
    <row r="4086" spans="1:13">
      <c r="A4086" s="79"/>
      <c r="B4086" s="79"/>
      <c r="C4086" s="79"/>
      <c r="D4086" s="79"/>
      <c r="E4086" s="79"/>
      <c r="F4086" s="79"/>
      <c r="G4086" s="445" t="e">
        <f>IF(E4095="Low",'4. HIDE Calc Module 2_1'!$C$48,IF(E4095="Medium",'4. HIDE Calc Module 2_1'!$C$49,IF(E4095="High",'4. HIDE Calc Module 2_1'!$C$50,"")))</f>
        <v>#DIV/0!</v>
      </c>
      <c r="H4086" s="446"/>
      <c r="I4086" s="447"/>
      <c r="J4086" s="79"/>
      <c r="K4086" s="79"/>
      <c r="L4086" s="79"/>
      <c r="M4086" s="79"/>
    </row>
    <row r="4087" spans="1:13">
      <c r="A4087" s="79"/>
      <c r="B4087" s="27" t="s">
        <v>220</v>
      </c>
      <c r="C4087" s="27"/>
      <c r="D4087" s="27"/>
      <c r="E4087" s="635" t="str">
        <f>IF('5. Hide Calc OA'!C$162="","",IF(AND('5. Hide Calc OA'!C$162&gt;='7. Hide Graph Calc'!$N$24,'5. Hide Calc OA'!C$162&lt;='7. Hide Graph Calc'!$O$24),"Low",IF(AND('5. Hide Calc OA'!C$162&gt;'7. Hide Graph Calc'!$N$25,'5. Hide Calc OA'!C$162&lt;='7. Hide Graph Calc'!$O$25),"Medium",IF(AND('5. Hide Calc OA'!C$162&gt;'7. Hide Graph Calc'!$N$26,'5. Hide Calc OA'!C$162&lt;='7. Hide Graph Calc'!$O$26),"High"))))</f>
        <v/>
      </c>
      <c r="F4087" s="79"/>
      <c r="G4087" s="448"/>
      <c r="H4087" s="441"/>
      <c r="I4087" s="449"/>
      <c r="J4087" s="79"/>
      <c r="K4087" s="79"/>
      <c r="L4087" s="79"/>
      <c r="M4087" s="79"/>
    </row>
    <row r="4088" spans="1:13">
      <c r="A4088" s="79"/>
      <c r="B4088" s="27"/>
      <c r="C4088" s="27"/>
      <c r="D4088" s="27"/>
      <c r="E4088" s="32"/>
      <c r="F4088" s="79"/>
      <c r="G4088" s="448"/>
      <c r="H4088" s="441"/>
      <c r="I4088" s="449"/>
      <c r="J4088" s="79"/>
      <c r="K4088" s="79"/>
      <c r="L4088" s="79"/>
      <c r="M4088" s="79"/>
    </row>
    <row r="4089" spans="1:13">
      <c r="A4089" s="79"/>
      <c r="B4089" s="27" t="s">
        <v>212</v>
      </c>
      <c r="C4089" s="27"/>
      <c r="D4089" s="27"/>
      <c r="E4089" s="635" t="str">
        <f>IF('5. Hide Calc OA'!D$162="","",IF(AND('5. Hide Calc OA'!D$162&gt;='7. Hide Graph Calc'!$N$24,'5. Hide Calc OA'!D$162&lt;='7. Hide Graph Calc'!$O$24),"Low",IF(AND('5. Hide Calc OA'!D$162&gt;'7. Hide Graph Calc'!$N$25,'5. Hide Calc OA'!D$162&lt;='7. Hide Graph Calc'!$O$25),"Medium",IF(AND('5. Hide Calc OA'!D$162&gt;'7. Hide Graph Calc'!$N$26,'5. Hide Calc OA'!D$162&lt;='7. Hide Graph Calc'!$O$26),"High"))))</f>
        <v/>
      </c>
      <c r="F4089" s="79"/>
      <c r="G4089" s="448"/>
      <c r="H4089" s="441"/>
      <c r="I4089" s="449"/>
      <c r="J4089" s="79"/>
      <c r="K4089" s="79"/>
      <c r="L4089" s="79"/>
      <c r="M4089" s="79"/>
    </row>
    <row r="4090" spans="1:13">
      <c r="A4090" s="79"/>
      <c r="B4090" s="27"/>
      <c r="C4090" s="27"/>
      <c r="D4090" s="27"/>
      <c r="E4090" s="32"/>
      <c r="F4090" s="79"/>
      <c r="G4090" s="448"/>
      <c r="H4090" s="441"/>
      <c r="I4090" s="449"/>
      <c r="J4090" s="79"/>
      <c r="K4090" s="79"/>
      <c r="L4090" s="79"/>
      <c r="M4090" s="79"/>
    </row>
    <row r="4091" spans="1:13">
      <c r="A4091" s="79"/>
      <c r="B4091" s="27" t="s">
        <v>227</v>
      </c>
      <c r="C4091" s="27"/>
      <c r="D4091" s="27"/>
      <c r="E4091" s="635" t="str">
        <f>IF('5. Hide Calc OA'!E$162="","",IF(AND('5. Hide Calc OA'!E$162&gt;='7. Hide Graph Calc'!$N$24,'5. Hide Calc OA'!E$162&lt;='7. Hide Graph Calc'!$O$24),"Low",IF(AND('5. Hide Calc OA'!E$162&gt;'7. Hide Graph Calc'!$N$25,'5. Hide Calc OA'!E$162&lt;='7. Hide Graph Calc'!$O$25),"Medium",IF(AND('5. Hide Calc OA'!E$162&gt;'7. Hide Graph Calc'!$N$26,'5. Hide Calc OA'!E$162&lt;='7. Hide Graph Calc'!$O$26),"High"))))</f>
        <v/>
      </c>
      <c r="F4091" s="79"/>
      <c r="G4091" s="448"/>
      <c r="H4091" s="441"/>
      <c r="I4091" s="449"/>
      <c r="J4091" s="79"/>
      <c r="K4091" s="79"/>
      <c r="L4091" s="79"/>
      <c r="M4091" s="79"/>
    </row>
    <row r="4092" spans="1:13">
      <c r="A4092" s="79"/>
      <c r="B4092" s="27"/>
      <c r="C4092" s="27"/>
      <c r="D4092" s="27"/>
      <c r="E4092" s="32"/>
      <c r="F4092" s="79"/>
      <c r="G4092" s="448"/>
      <c r="H4092" s="441"/>
      <c r="I4092" s="449"/>
      <c r="J4092" s="79"/>
      <c r="K4092" s="79"/>
      <c r="L4092" s="79"/>
      <c r="M4092" s="79"/>
    </row>
    <row r="4093" spans="1:13">
      <c r="A4093" s="79"/>
      <c r="B4093" s="27" t="s">
        <v>199</v>
      </c>
      <c r="C4093" s="27"/>
      <c r="D4093" s="27"/>
      <c r="E4093" s="635" t="str">
        <f>IF('5. Hide Calc OA'!F$162="","",IF(AND('5. Hide Calc OA'!F$162&gt;='7. Hide Graph Calc'!$N$24,'5. Hide Calc OA'!F$162&lt;='7. Hide Graph Calc'!$O$24),"Low",IF(AND('5. Hide Calc OA'!F$162&gt;'7. Hide Graph Calc'!$N$25,'5. Hide Calc OA'!F$162&lt;='7. Hide Graph Calc'!$O$25),"Medium",IF(AND('5. Hide Calc OA'!F$162&gt;'7. Hide Graph Calc'!$N$26,'5. Hide Calc OA'!F$162&lt;='7. Hide Graph Calc'!$O$26),"High"))))</f>
        <v/>
      </c>
      <c r="F4093" s="79"/>
      <c r="G4093" s="448"/>
      <c r="H4093" s="441"/>
      <c r="I4093" s="449"/>
      <c r="J4093" s="79"/>
      <c r="K4093" s="79"/>
      <c r="L4093" s="79"/>
      <c r="M4093" s="79"/>
    </row>
    <row r="4094" spans="1:13">
      <c r="A4094" s="79"/>
      <c r="B4094" s="27"/>
      <c r="C4094" s="27"/>
      <c r="D4094" s="27"/>
      <c r="E4094" s="32"/>
      <c r="F4094" s="79"/>
      <c r="G4094" s="448"/>
      <c r="H4094" s="441"/>
      <c r="I4094" s="449"/>
      <c r="J4094" s="79"/>
      <c r="K4094" s="79"/>
      <c r="L4094" s="79"/>
      <c r="M4094" s="79"/>
    </row>
    <row r="4095" spans="1:13">
      <c r="A4095" s="79"/>
      <c r="B4095" s="37" t="s">
        <v>173</v>
      </c>
      <c r="C4095" s="27"/>
      <c r="D4095" s="27"/>
      <c r="E4095" s="554" t="e">
        <f>IF('5. Hide Calc OA'!I$162="","",IF(AND('5. Hide Calc OA'!I$162&gt;='7. Hide Graph Calc'!$N$24,'5. Hide Calc OA'!I$162&lt;='7. Hide Graph Calc'!$O$24),"Low",IF(AND('5. Hide Calc OA'!I$162&gt;'7. Hide Graph Calc'!$N$25,'5. Hide Calc OA'!I$162&lt;='7. Hide Graph Calc'!$O$25),"Medium",IF(AND('5. Hide Calc OA'!I$162&gt;'7. Hide Graph Calc'!$N$26,'5. Hide Calc OA'!I$162&lt;='7. Hide Graph Calc'!$O$26),"High",""))))</f>
        <v>#DIV/0!</v>
      </c>
      <c r="F4095" s="19" t="s">
        <v>408</v>
      </c>
      <c r="G4095" s="450"/>
      <c r="H4095" s="451"/>
      <c r="I4095" s="452"/>
      <c r="J4095" s="79"/>
      <c r="K4095" s="79"/>
      <c r="L4095" s="79"/>
      <c r="M4095" s="79"/>
    </row>
    <row r="4096" spans="1:13">
      <c r="A4096" s="79"/>
      <c r="B4096" s="27"/>
      <c r="C4096" s="27"/>
      <c r="D4096" s="27"/>
      <c r="E4096" s="27"/>
      <c r="F4096" s="79"/>
      <c r="G4096" s="79"/>
      <c r="H4096" s="79"/>
      <c r="I4096" s="79"/>
      <c r="J4096" s="79"/>
      <c r="K4096" s="79"/>
      <c r="L4096" s="79"/>
      <c r="M4096" s="79"/>
    </row>
    <row r="4097" spans="1:13" ht="13.5" thickBot="1">
      <c r="A4097" s="79"/>
      <c r="B4097" s="453" t="s">
        <v>409</v>
      </c>
      <c r="C4097" s="453"/>
      <c r="D4097" s="453"/>
      <c r="E4097" s="453"/>
      <c r="F4097" s="79"/>
      <c r="G4097" s="79"/>
      <c r="H4097" s="79"/>
      <c r="I4097" s="79"/>
      <c r="J4097" s="79"/>
      <c r="K4097" s="79"/>
      <c r="L4097" s="79"/>
      <c r="M4097" s="79"/>
    </row>
    <row r="4098" spans="1:13">
      <c r="A4098" s="79"/>
      <c r="B4098" s="27"/>
      <c r="C4098" s="27"/>
      <c r="D4098" s="27"/>
      <c r="E4098" s="27"/>
      <c r="F4098" s="79"/>
      <c r="G4098" s="79"/>
      <c r="H4098" s="79"/>
      <c r="I4098" s="79"/>
      <c r="J4098" s="79"/>
      <c r="K4098" s="79"/>
      <c r="L4098" s="79"/>
      <c r="M4098" s="79"/>
    </row>
    <row r="4099" spans="1:13">
      <c r="A4099" s="79"/>
      <c r="B4099" s="37" t="s">
        <v>246</v>
      </c>
      <c r="C4099" s="37"/>
      <c r="D4099" s="37"/>
      <c r="E4099" s="636" t="str">
        <f>'6. Module 1 Readiness'!AH$23</f>
        <v/>
      </c>
      <c r="F4099" s="79"/>
      <c r="G4099" s="79"/>
      <c r="H4099" s="79"/>
      <c r="I4099" s="79"/>
      <c r="J4099" s="79"/>
      <c r="K4099" s="79"/>
      <c r="L4099" s="79"/>
      <c r="M4099" s="79"/>
    </row>
    <row r="4100" spans="1:13">
      <c r="A4100" s="79"/>
      <c r="B4100" s="52"/>
      <c r="C4100" s="52"/>
      <c r="D4100" s="52"/>
      <c r="E4100" s="53"/>
      <c r="F4100" s="79"/>
      <c r="G4100" s="79"/>
      <c r="H4100" s="79"/>
      <c r="I4100" s="79"/>
      <c r="J4100" s="79"/>
      <c r="K4100" s="79"/>
      <c r="L4100" s="79"/>
      <c r="M4100" s="79"/>
    </row>
    <row r="4101" spans="1:13">
      <c r="A4101" s="79"/>
      <c r="B4101" s="27"/>
      <c r="C4101" s="39"/>
      <c r="D4101" s="39"/>
      <c r="E4101" s="33"/>
      <c r="F4101" s="79"/>
      <c r="G4101" s="445" t="str">
        <f>IF(E4112="Red",'4. HIDE Calc Module 2_1'!$C$54,IF(E4112="Yellow",'4. HIDE Calc Module 2_1'!$C$55,IF(E4112="Green",'4. HIDE Calc Module 2_1'!$C$56,"")))</f>
        <v/>
      </c>
      <c r="H4101" s="446"/>
      <c r="I4101" s="447"/>
      <c r="J4101" s="79"/>
      <c r="K4101" s="79"/>
      <c r="L4101" s="79"/>
      <c r="M4101" s="79"/>
    </row>
    <row r="4102" spans="1:13">
      <c r="A4102" s="79"/>
      <c r="B4102" s="35" t="s">
        <v>233</v>
      </c>
      <c r="C4102" s="35"/>
      <c r="D4102" s="35"/>
      <c r="E4102" s="550" t="str">
        <f>IFERROR(IF('4. Hide Calc RA'!C$162="","",IF(AND('4. Hide Calc RA'!C$162&gt;='7. Hide Graph Calc'!$J$24,'4. Hide Calc RA'!C$162&lt;='7. Hide Graph Calc'!$K$24),"Red",IF(AND('4. Hide Calc RA'!C$162&gt;'7. Hide Graph Calc'!$J$25,'4. Hide Calc RA'!C$162&lt;='7. Hide Graph Calc'!$K$25),"Yellow",IF(AND('4. Hide Calc RA'!C$162&gt;'7. Hide Graph Calc'!$J$26,'4. Hide Calc RA'!C$162&lt;='7. Hide Graph Calc'!$K$26),"Green")))), "")</f>
        <v/>
      </c>
      <c r="F4102" s="79"/>
      <c r="G4102" s="448"/>
      <c r="H4102" s="441"/>
      <c r="I4102" s="449"/>
      <c r="J4102" s="79"/>
      <c r="K4102" s="79"/>
      <c r="L4102" s="79"/>
      <c r="M4102" s="79"/>
    </row>
    <row r="4103" spans="1:13">
      <c r="A4103" s="79"/>
      <c r="B4103" s="27"/>
      <c r="C4103" s="27"/>
      <c r="D4103" s="27"/>
      <c r="E4103" s="33"/>
      <c r="F4103" s="79"/>
      <c r="G4103" s="448"/>
      <c r="H4103" s="441"/>
      <c r="I4103" s="449"/>
      <c r="J4103" s="79"/>
      <c r="K4103" s="79"/>
      <c r="L4103" s="79"/>
      <c r="M4103" s="79"/>
    </row>
    <row r="4104" spans="1:13">
      <c r="A4104" s="79"/>
      <c r="B4104" s="35" t="s">
        <v>234</v>
      </c>
      <c r="C4104" s="35"/>
      <c r="D4104" s="35"/>
      <c r="E4104" s="550" t="str">
        <f>IFERROR(IF('4. Hide Calc RA'!D$162="","",IF(AND('4. Hide Calc RA'!D$162&gt;='7. Hide Graph Calc'!$J$24,'4. Hide Calc RA'!D$162&lt;='7. Hide Graph Calc'!$K$24),"Red",IF(AND('4. Hide Calc RA'!D$162&gt;'7. Hide Graph Calc'!$J$25,'4. Hide Calc RA'!D$162&lt;='7. Hide Graph Calc'!$K$25),"Yellow",IF(AND('4. Hide Calc RA'!D$162&gt;'7. Hide Graph Calc'!$J$26,'4. Hide Calc RA'!D$162&lt;='7. Hide Graph Calc'!$K$26),"Green")))), "")</f>
        <v/>
      </c>
      <c r="F4104" s="79"/>
      <c r="G4104" s="448"/>
      <c r="H4104" s="441"/>
      <c r="I4104" s="449"/>
      <c r="J4104" s="79"/>
      <c r="K4104" s="79"/>
      <c r="L4104" s="79"/>
      <c r="M4104" s="79"/>
    </row>
    <row r="4105" spans="1:13">
      <c r="A4105" s="79"/>
      <c r="B4105" s="27"/>
      <c r="C4105" s="27"/>
      <c r="D4105" s="27"/>
      <c r="E4105" s="33"/>
      <c r="F4105" s="79"/>
      <c r="G4105" s="448"/>
      <c r="H4105" s="441"/>
      <c r="I4105" s="449"/>
      <c r="J4105" s="79"/>
      <c r="K4105" s="79"/>
      <c r="L4105" s="79"/>
      <c r="M4105" s="79"/>
    </row>
    <row r="4106" spans="1:13">
      <c r="A4106" s="79"/>
      <c r="B4106" s="35" t="s">
        <v>27</v>
      </c>
      <c r="C4106" s="27"/>
      <c r="D4106" s="27"/>
      <c r="E4106" s="635" t="str">
        <f>IFERROR(IF('4. Hide Calc RA'!E$162="","",IF(AND('4. Hide Calc RA'!E$162&gt;='7. Hide Graph Calc'!$J$24,'4. Hide Calc RA'!E$162&lt;='7. Hide Graph Calc'!$K$24),"Red",IF(AND('4. Hide Calc RA'!E$162&gt;'7. Hide Graph Calc'!$J$25,'4. Hide Calc RA'!E$162&lt;='7. Hide Graph Calc'!$K$25),"Yellow",IF(AND('4. Hide Calc RA'!E$162&gt;'7. Hide Graph Calc'!$J$26,'4. Hide Calc RA'!E$162&lt;='7. Hide Graph Calc'!$K$26),"Green")))), "")</f>
        <v/>
      </c>
      <c r="F4106" s="79"/>
      <c r="G4106" s="448"/>
      <c r="H4106" s="441"/>
      <c r="I4106" s="449"/>
      <c r="J4106" s="79"/>
      <c r="K4106" s="79"/>
      <c r="L4106" s="79"/>
      <c r="M4106" s="79"/>
    </row>
    <row r="4107" spans="1:13">
      <c r="A4107" s="79"/>
      <c r="B4107" s="27"/>
      <c r="C4107" s="27"/>
      <c r="D4107" s="27"/>
      <c r="E4107" s="33"/>
      <c r="F4107" s="79"/>
      <c r="G4107" s="448"/>
      <c r="H4107" s="441"/>
      <c r="I4107" s="449"/>
      <c r="J4107" s="79"/>
      <c r="K4107" s="79"/>
      <c r="L4107" s="79"/>
      <c r="M4107" s="79"/>
    </row>
    <row r="4108" spans="1:13">
      <c r="A4108" s="79"/>
      <c r="B4108" s="35" t="s">
        <v>235</v>
      </c>
      <c r="C4108" s="35"/>
      <c r="D4108" s="35"/>
      <c r="E4108" s="550" t="str">
        <f>IFERROR(IF('4. Hide Calc RA'!F$162="","",IF(AND('4. Hide Calc RA'!F$162&gt;='7. Hide Graph Calc'!$J$24,'4. Hide Calc RA'!F$162&lt;='7. Hide Graph Calc'!$K$24),"Red",IF(AND('4. Hide Calc RA'!F$162&gt;'7. Hide Graph Calc'!$J$25,'4. Hide Calc RA'!F$162&lt;='7. Hide Graph Calc'!$K$25),"Yellow",IF(AND('4. Hide Calc RA'!F$162&gt;'7. Hide Graph Calc'!$J$26,'4. Hide Calc RA'!F$162&lt;='7. Hide Graph Calc'!$K$26),"Green")))), "")</f>
        <v/>
      </c>
      <c r="F4108" s="79"/>
      <c r="G4108" s="448"/>
      <c r="H4108" s="441"/>
      <c r="I4108" s="449"/>
      <c r="J4108" s="79"/>
      <c r="K4108" s="79"/>
      <c r="L4108" s="79"/>
      <c r="M4108" s="79"/>
    </row>
    <row r="4109" spans="1:13">
      <c r="A4109" s="79"/>
      <c r="B4109" s="27"/>
      <c r="C4109" s="27"/>
      <c r="D4109" s="27"/>
      <c r="E4109" s="32"/>
      <c r="F4109" s="79"/>
      <c r="G4109" s="448"/>
      <c r="H4109" s="441"/>
      <c r="I4109" s="449"/>
      <c r="J4109" s="79"/>
      <c r="K4109" s="79"/>
      <c r="L4109" s="79"/>
      <c r="M4109" s="79"/>
    </row>
    <row r="4110" spans="1:13">
      <c r="A4110" s="79"/>
      <c r="B4110" s="35" t="s">
        <v>236</v>
      </c>
      <c r="C4110" s="35"/>
      <c r="D4110" s="35"/>
      <c r="E4110" s="550" t="str">
        <f>IFERROR(IF('4. Hide Calc RA'!G$162="","",IF(AND('4. Hide Calc RA'!G$162&gt;='7. Hide Graph Calc'!$J$38,'4. Hide Calc RA'!G$162&lt;='7. Hide Graph Calc'!$K$38),"Red",IF(AND('4. Hide Calc RA'!G$162&gt;'7. Hide Graph Calc'!$J$39,'4. Hide Calc RA'!G$162&lt;='7. Hide Graph Calc'!$K$39),"Yellow",IF(AND('4. Hide Calc RA'!G$162&gt;'7. Hide Graph Calc'!$J$40,'4. Hide Calc RA'!G$162&lt;='7. Hide Graph Calc'!$K$40),"Green")))), "")</f>
        <v/>
      </c>
      <c r="F4110" s="79"/>
      <c r="G4110" s="448"/>
      <c r="H4110" s="441"/>
      <c r="I4110" s="449"/>
      <c r="J4110" s="79"/>
      <c r="K4110" s="79"/>
      <c r="L4110" s="79"/>
      <c r="M4110" s="79"/>
    </row>
    <row r="4111" spans="1:13">
      <c r="A4111" s="79"/>
      <c r="B4111" s="27"/>
      <c r="C4111" s="27"/>
      <c r="D4111" s="27"/>
      <c r="E4111" s="32"/>
      <c r="F4111" s="79"/>
      <c r="G4111" s="448"/>
      <c r="H4111" s="441"/>
      <c r="I4111" s="449"/>
      <c r="J4111" s="79"/>
      <c r="K4111" s="79"/>
      <c r="L4111" s="79"/>
      <c r="M4111" s="79"/>
    </row>
    <row r="4112" spans="1:13">
      <c r="A4112" s="79"/>
      <c r="B4112" s="37" t="s">
        <v>173</v>
      </c>
      <c r="C4112" s="37"/>
      <c r="D4112" s="37"/>
      <c r="E4112" s="554" t="str">
        <f>IFERROR(IF('4. Hide Calc RA'!J$162="","",IF(AND('4. Hide Calc RA'!J$162&gt;='7. Hide Graph Calc'!$J$24,'4. Hide Calc RA'!J$162&lt;='7. Hide Graph Calc'!$K$24),"Red",IF(AND('4. Hide Calc RA'!J$162&gt;'7. Hide Graph Calc'!$J$25,'4. Hide Calc RA'!J$162&lt;='7. Hide Graph Calc'!$K$25),"Yellow",IF(AND('4. Hide Calc RA'!J$162&gt;'7. Hide Graph Calc'!$J$26,'4. Hide Calc RA'!J$162&lt;='7. Hide Graph Calc'!$K$26),"Green")))), "")</f>
        <v/>
      </c>
      <c r="F4112" s="19" t="s">
        <v>408</v>
      </c>
      <c r="G4112" s="450"/>
      <c r="H4112" s="451"/>
      <c r="I4112" s="452"/>
      <c r="J4112" s="79"/>
      <c r="K4112" s="79"/>
      <c r="L4112" s="79"/>
      <c r="M4112" s="79"/>
    </row>
    <row r="4113" spans="1:13">
      <c r="A4113" s="79"/>
      <c r="B4113" s="79"/>
      <c r="C4113" s="79"/>
      <c r="D4113" s="79"/>
      <c r="E4113" s="79"/>
      <c r="F4113" s="79"/>
      <c r="G4113" s="79"/>
      <c r="H4113" s="79"/>
      <c r="I4113" s="79"/>
      <c r="J4113" s="79"/>
      <c r="K4113" s="79"/>
      <c r="L4113" s="79"/>
      <c r="M4113" s="79"/>
    </row>
    <row r="4114" spans="1:13">
      <c r="A4114" s="79"/>
      <c r="B4114" s="79"/>
      <c r="C4114" s="79"/>
      <c r="D4114" s="79"/>
      <c r="E4114" s="79"/>
      <c r="F4114" s="79"/>
      <c r="G4114" s="79"/>
      <c r="H4114" s="79"/>
      <c r="I4114" s="79"/>
      <c r="J4114" s="79"/>
      <c r="K4114" s="79"/>
      <c r="L4114" s="79"/>
      <c r="M4114" s="79"/>
    </row>
    <row r="4115" spans="1:13" ht="18">
      <c r="A4115" s="79"/>
      <c r="B4115" s="31" t="s">
        <v>410</v>
      </c>
      <c r="C4115" s="79"/>
      <c r="D4115" s="79"/>
      <c r="E4115" s="79"/>
      <c r="F4115" s="79"/>
      <c r="G4115" s="79"/>
      <c r="H4115" s="79"/>
      <c r="I4115" s="79"/>
      <c r="J4115" s="79"/>
      <c r="K4115" s="79"/>
      <c r="L4115" s="79"/>
      <c r="M4115" s="79"/>
    </row>
    <row r="4116" spans="1:13">
      <c r="A4116" s="79"/>
      <c r="B4116" s="79"/>
      <c r="C4116" s="79"/>
      <c r="D4116" s="79"/>
      <c r="E4116" s="79"/>
      <c r="F4116" s="79"/>
      <c r="G4116" s="79"/>
      <c r="H4116" s="79"/>
      <c r="I4116" s="79"/>
      <c r="J4116" s="79"/>
      <c r="K4116" s="79"/>
      <c r="L4116" s="79"/>
      <c r="M4116" s="79"/>
    </row>
    <row r="4117" spans="1:13">
      <c r="A4117" s="79"/>
      <c r="B4117" s="381" t="s">
        <v>435</v>
      </c>
      <c r="C4117" s="381"/>
      <c r="D4117" s="381"/>
      <c r="E4117" s="381"/>
      <c r="F4117" s="381"/>
      <c r="G4117" s="381"/>
      <c r="H4117" s="381"/>
      <c r="I4117" s="381"/>
      <c r="J4117" s="381"/>
      <c r="K4117" s="79"/>
      <c r="L4117" s="79"/>
      <c r="M4117" s="79"/>
    </row>
    <row r="4118" spans="1:13">
      <c r="A4118" s="79"/>
      <c r="B4118" s="79"/>
      <c r="C4118" s="79"/>
      <c r="D4118" s="79"/>
      <c r="E4118" s="79"/>
      <c r="F4118" s="79"/>
      <c r="G4118" s="79"/>
      <c r="H4118" s="79"/>
      <c r="I4118" s="79"/>
      <c r="J4118" s="79"/>
      <c r="K4118" s="79"/>
      <c r="L4118" s="79"/>
      <c r="M4118" s="79"/>
    </row>
    <row r="4119" spans="1:13">
      <c r="A4119" s="79"/>
      <c r="B4119" s="79"/>
      <c r="C4119" s="79"/>
      <c r="D4119" s="79"/>
      <c r="E4119" s="79"/>
      <c r="F4119" s="79"/>
      <c r="G4119" s="79"/>
      <c r="H4119" s="79"/>
      <c r="I4119" s="79"/>
      <c r="J4119" s="79"/>
      <c r="K4119" s="79"/>
      <c r="L4119" s="79"/>
      <c r="M4119" s="79"/>
    </row>
    <row r="4120" spans="1:13">
      <c r="A4120" s="79"/>
      <c r="B4120" s="79"/>
      <c r="C4120" s="79"/>
      <c r="D4120" s="79"/>
      <c r="E4120" s="79"/>
      <c r="F4120" s="79"/>
      <c r="G4120" s="79"/>
      <c r="H4120" s="79"/>
      <c r="I4120" s="79"/>
      <c r="J4120" s="79"/>
      <c r="K4120" s="79"/>
      <c r="L4120" s="79"/>
      <c r="M4120" s="79"/>
    </row>
    <row r="4121" spans="1:13">
      <c r="A4121" s="79"/>
      <c r="B4121" s="79"/>
      <c r="C4121" s="79"/>
      <c r="D4121" s="79"/>
      <c r="E4121" s="79"/>
      <c r="F4121" s="79"/>
      <c r="G4121" s="79"/>
      <c r="H4121" s="79"/>
      <c r="I4121" s="79"/>
      <c r="J4121" s="79"/>
      <c r="K4121" s="79"/>
      <c r="L4121" s="79"/>
      <c r="M4121" s="79"/>
    </row>
    <row r="4122" spans="1:13">
      <c r="A4122" s="79"/>
      <c r="B4122" s="79"/>
      <c r="C4122" s="79"/>
      <c r="D4122" s="79"/>
      <c r="E4122" s="79"/>
      <c r="F4122" s="79"/>
      <c r="G4122" s="79"/>
      <c r="H4122" s="79"/>
      <c r="I4122" s="79"/>
      <c r="J4122" s="79"/>
      <c r="K4122" s="79"/>
      <c r="L4122" s="79"/>
      <c r="M4122" s="79"/>
    </row>
    <row r="4123" spans="1:13">
      <c r="A4123" s="79"/>
      <c r="B4123" s="79"/>
      <c r="C4123" s="79"/>
      <c r="D4123" s="79"/>
      <c r="E4123" s="79"/>
      <c r="F4123" s="79"/>
      <c r="G4123" s="79"/>
      <c r="H4123" s="79"/>
      <c r="I4123" s="79"/>
      <c r="J4123" s="79"/>
      <c r="K4123" s="79"/>
      <c r="L4123" s="79"/>
      <c r="M4123" s="79"/>
    </row>
    <row r="4124" spans="1:13">
      <c r="A4124" s="79"/>
      <c r="B4124" s="79"/>
      <c r="C4124" s="79"/>
      <c r="D4124" s="79"/>
      <c r="E4124" s="79"/>
      <c r="F4124" s="79"/>
      <c r="G4124" s="79"/>
      <c r="H4124" s="79"/>
      <c r="I4124" s="79"/>
      <c r="J4124" s="79"/>
      <c r="K4124" s="79"/>
      <c r="L4124" s="79"/>
      <c r="M4124" s="79"/>
    </row>
    <row r="4125" spans="1:13">
      <c r="A4125" s="79"/>
      <c r="B4125" s="79"/>
      <c r="C4125" s="79"/>
      <c r="D4125" s="79"/>
      <c r="E4125" s="79"/>
      <c r="F4125" s="79"/>
      <c r="G4125" s="79"/>
      <c r="H4125" s="79"/>
      <c r="I4125" s="79"/>
      <c r="J4125" s="79"/>
      <c r="K4125" s="79"/>
      <c r="L4125" s="79"/>
      <c r="M4125" s="79"/>
    </row>
    <row r="4126" spans="1:13">
      <c r="A4126" s="79"/>
      <c r="B4126" s="79"/>
      <c r="C4126" s="79"/>
      <c r="D4126" s="79"/>
      <c r="E4126" s="79"/>
      <c r="F4126" s="79"/>
      <c r="G4126" s="79"/>
      <c r="H4126" s="79"/>
      <c r="I4126" s="79"/>
      <c r="J4126" s="79"/>
      <c r="K4126" s="79"/>
      <c r="L4126" s="79"/>
      <c r="M4126" s="79"/>
    </row>
    <row r="4127" spans="1:13">
      <c r="A4127" s="79"/>
      <c r="B4127" s="79"/>
      <c r="C4127" s="79"/>
      <c r="D4127" s="79"/>
      <c r="E4127" s="79"/>
      <c r="F4127" s="79"/>
      <c r="G4127" s="79"/>
      <c r="H4127" s="79"/>
      <c r="I4127" s="79"/>
      <c r="J4127" s="79"/>
      <c r="K4127" s="79"/>
      <c r="L4127" s="79"/>
      <c r="M4127" s="79"/>
    </row>
    <row r="4128" spans="1:13">
      <c r="A4128" s="79"/>
      <c r="B4128" s="79"/>
      <c r="C4128" s="79"/>
      <c r="D4128" s="79"/>
      <c r="E4128" s="79"/>
      <c r="F4128" s="79"/>
      <c r="G4128" s="79"/>
      <c r="H4128" s="79"/>
      <c r="I4128" s="79"/>
      <c r="J4128" s="79"/>
      <c r="K4128" s="79"/>
      <c r="L4128" s="79"/>
      <c r="M4128" s="79"/>
    </row>
    <row r="4129" spans="1:13">
      <c r="A4129" s="79"/>
      <c r="B4129" s="79"/>
      <c r="C4129" s="79"/>
      <c r="D4129" s="79"/>
      <c r="E4129" s="79"/>
      <c r="F4129" s="79"/>
      <c r="G4129" s="79"/>
      <c r="H4129" s="79"/>
      <c r="I4129" s="79"/>
      <c r="J4129" s="79"/>
      <c r="K4129" s="79"/>
      <c r="L4129" s="79"/>
      <c r="M4129" s="79"/>
    </row>
    <row r="4130" spans="1:13">
      <c r="A4130" s="79"/>
      <c r="B4130" s="79"/>
      <c r="C4130" s="79"/>
      <c r="D4130" s="79"/>
      <c r="E4130" s="79"/>
      <c r="F4130" s="79"/>
      <c r="G4130" s="79"/>
      <c r="H4130" s="79"/>
      <c r="I4130" s="79"/>
      <c r="J4130" s="79"/>
      <c r="K4130" s="79"/>
      <c r="L4130" s="79"/>
      <c r="M4130" s="79"/>
    </row>
    <row r="4131" spans="1:13">
      <c r="A4131" s="79"/>
      <c r="B4131" s="79"/>
      <c r="C4131" s="79"/>
      <c r="D4131" s="79"/>
      <c r="E4131" s="79"/>
      <c r="F4131" s="79"/>
      <c r="G4131" s="79"/>
      <c r="H4131" s="79"/>
      <c r="I4131" s="79"/>
      <c r="J4131" s="79"/>
      <c r="K4131" s="79"/>
      <c r="L4131" s="79"/>
      <c r="M4131" s="79"/>
    </row>
    <row r="4132" spans="1:13">
      <c r="A4132" s="79"/>
      <c r="B4132" s="79"/>
      <c r="C4132" s="79"/>
      <c r="D4132" s="79"/>
      <c r="E4132" s="79"/>
      <c r="F4132" s="79"/>
      <c r="G4132" s="79"/>
      <c r="H4132" s="79"/>
      <c r="I4132" s="79"/>
      <c r="J4132" s="79"/>
      <c r="K4132" s="79"/>
      <c r="L4132" s="79"/>
      <c r="M4132" s="79"/>
    </row>
    <row r="4133" spans="1:13">
      <c r="A4133" s="79"/>
      <c r="B4133" s="79"/>
      <c r="C4133" s="79"/>
      <c r="D4133" s="79"/>
      <c r="E4133" s="79"/>
      <c r="F4133" s="79"/>
      <c r="G4133" s="79"/>
      <c r="H4133" s="79"/>
      <c r="I4133" s="79"/>
      <c r="J4133" s="79"/>
      <c r="K4133" s="79"/>
      <c r="L4133" s="79"/>
      <c r="M4133" s="79"/>
    </row>
    <row r="4134" spans="1:13">
      <c r="A4134" s="79"/>
      <c r="B4134" s="79"/>
      <c r="C4134" s="79"/>
      <c r="D4134" s="79"/>
      <c r="E4134" s="79"/>
      <c r="F4134" s="79"/>
      <c r="G4134" s="79"/>
      <c r="H4134" s="79"/>
      <c r="I4134" s="79"/>
      <c r="J4134" s="79"/>
      <c r="K4134" s="79"/>
      <c r="L4134" s="79"/>
      <c r="M4134" s="79"/>
    </row>
    <row r="4135" spans="1:13">
      <c r="A4135" s="79"/>
      <c r="B4135" s="79"/>
      <c r="C4135" s="79"/>
      <c r="D4135" s="79"/>
      <c r="E4135" s="79"/>
      <c r="F4135" s="79"/>
      <c r="G4135" s="79"/>
      <c r="H4135" s="79"/>
      <c r="I4135" s="79"/>
      <c r="J4135" s="79"/>
      <c r="K4135" s="79"/>
      <c r="L4135" s="79"/>
      <c r="M4135" s="79"/>
    </row>
    <row r="4136" spans="1:13">
      <c r="A4136" s="79"/>
      <c r="B4136" s="79"/>
      <c r="C4136" s="79"/>
      <c r="D4136" s="79"/>
      <c r="E4136" s="79"/>
      <c r="F4136" s="79"/>
      <c r="G4136" s="79"/>
      <c r="H4136" s="79"/>
      <c r="I4136" s="79"/>
      <c r="J4136" s="79"/>
      <c r="K4136" s="79"/>
      <c r="L4136" s="79"/>
      <c r="M4136" s="79"/>
    </row>
    <row r="4137" spans="1:13">
      <c r="A4137" s="79"/>
      <c r="B4137" s="79"/>
      <c r="C4137" s="79"/>
      <c r="D4137" s="79"/>
      <c r="E4137" s="79"/>
      <c r="F4137" s="79"/>
      <c r="G4137" s="79"/>
      <c r="H4137" s="79"/>
      <c r="I4137" s="79"/>
      <c r="J4137" s="79"/>
      <c r="K4137" s="79"/>
      <c r="L4137" s="79"/>
      <c r="M4137" s="79"/>
    </row>
    <row r="4138" spans="1:13">
      <c r="A4138" s="79"/>
      <c r="B4138" s="79"/>
      <c r="C4138" s="79"/>
      <c r="D4138" s="79"/>
      <c r="E4138" s="79"/>
      <c r="F4138" s="79"/>
      <c r="G4138" s="79"/>
      <c r="H4138" s="79"/>
      <c r="I4138" s="79"/>
      <c r="J4138" s="79"/>
      <c r="K4138" s="79"/>
      <c r="L4138" s="79"/>
      <c r="M4138" s="79"/>
    </row>
    <row r="4139" spans="1:13">
      <c r="A4139" s="79"/>
      <c r="B4139" s="79"/>
      <c r="C4139" s="79"/>
      <c r="D4139" s="79"/>
      <c r="E4139" s="79"/>
      <c r="F4139" s="79"/>
      <c r="G4139" s="79"/>
      <c r="H4139" s="79"/>
      <c r="I4139" s="79"/>
      <c r="J4139" s="79"/>
      <c r="K4139" s="79"/>
      <c r="L4139" s="79"/>
      <c r="M4139" s="79"/>
    </row>
    <row r="4140" spans="1:13">
      <c r="A4140" s="79"/>
      <c r="B4140" s="79"/>
      <c r="C4140" s="79"/>
      <c r="D4140" s="79"/>
      <c r="E4140" s="79"/>
      <c r="F4140" s="79"/>
      <c r="G4140" s="79"/>
      <c r="H4140" s="79"/>
      <c r="I4140" s="79"/>
      <c r="J4140" s="79"/>
      <c r="K4140" s="79"/>
      <c r="L4140" s="79"/>
      <c r="M4140" s="79"/>
    </row>
    <row r="4141" spans="1:13">
      <c r="A4141" s="79"/>
      <c r="B4141" s="79"/>
      <c r="C4141" s="79"/>
      <c r="D4141" s="79"/>
      <c r="E4141" s="79"/>
      <c r="F4141" s="79"/>
      <c r="G4141" s="79"/>
      <c r="H4141" s="79"/>
      <c r="I4141" s="79"/>
      <c r="J4141" s="79"/>
      <c r="K4141" s="79"/>
      <c r="L4141" s="79"/>
      <c r="M4141" s="79"/>
    </row>
    <row r="4142" spans="1:13">
      <c r="A4142" s="79"/>
      <c r="B4142" s="79"/>
      <c r="C4142" s="79"/>
      <c r="D4142" s="79"/>
      <c r="E4142" s="79"/>
      <c r="F4142" s="79"/>
      <c r="G4142" s="79"/>
      <c r="H4142" s="79"/>
      <c r="I4142" s="79"/>
      <c r="J4142" s="79"/>
      <c r="K4142" s="79"/>
      <c r="L4142" s="79"/>
      <c r="M4142" s="79"/>
    </row>
    <row r="4143" spans="1:13">
      <c r="A4143" s="79"/>
      <c r="B4143" s="79"/>
      <c r="C4143" s="79"/>
      <c r="D4143" s="79"/>
      <c r="E4143" s="79"/>
      <c r="F4143" s="79"/>
      <c r="G4143" s="79"/>
      <c r="H4143" s="79"/>
      <c r="I4143" s="79"/>
      <c r="J4143" s="79"/>
      <c r="K4143" s="79"/>
      <c r="L4143" s="79"/>
      <c r="M4143" s="79"/>
    </row>
    <row r="4144" spans="1:13">
      <c r="A4144" s="79"/>
      <c r="B4144" s="79"/>
      <c r="C4144" s="79"/>
      <c r="D4144" s="79"/>
      <c r="E4144" s="79"/>
      <c r="F4144" s="79"/>
      <c r="G4144" s="79"/>
      <c r="H4144" s="79"/>
      <c r="I4144" s="79"/>
      <c r="J4144" s="79"/>
      <c r="K4144" s="79"/>
      <c r="L4144" s="79"/>
      <c r="M4144" s="79"/>
    </row>
    <row r="4145" spans="1:13">
      <c r="A4145" s="79"/>
      <c r="B4145" s="79"/>
      <c r="C4145" s="79"/>
      <c r="D4145" s="79"/>
      <c r="E4145" s="79"/>
      <c r="F4145" s="79"/>
      <c r="G4145" s="79"/>
      <c r="H4145" s="79"/>
      <c r="I4145" s="79"/>
      <c r="J4145" s="79"/>
      <c r="K4145" s="79"/>
      <c r="L4145" s="79"/>
      <c r="M4145" s="79"/>
    </row>
    <row r="4146" spans="1:13">
      <c r="A4146" s="79"/>
      <c r="B4146" s="79"/>
      <c r="C4146" s="79"/>
      <c r="D4146" s="79"/>
      <c r="E4146" s="79"/>
      <c r="F4146" s="79"/>
      <c r="G4146" s="79"/>
      <c r="H4146" s="79"/>
      <c r="I4146" s="79"/>
      <c r="J4146" s="79"/>
      <c r="K4146" s="79"/>
      <c r="L4146" s="79"/>
      <c r="M4146" s="79"/>
    </row>
    <row r="4147" spans="1:13">
      <c r="A4147" s="79"/>
      <c r="B4147" s="79"/>
      <c r="C4147" s="79"/>
      <c r="D4147" s="79"/>
      <c r="E4147" s="79"/>
      <c r="F4147" s="79"/>
      <c r="G4147" s="79"/>
      <c r="H4147" s="79"/>
      <c r="I4147" s="79"/>
      <c r="J4147" s="79"/>
      <c r="K4147" s="79"/>
      <c r="L4147" s="79"/>
      <c r="M4147" s="79"/>
    </row>
    <row r="4148" spans="1:13">
      <c r="A4148" s="79"/>
      <c r="B4148" s="79"/>
      <c r="C4148" s="79"/>
      <c r="D4148" s="79"/>
      <c r="E4148" s="79"/>
      <c r="F4148" s="79"/>
      <c r="G4148" s="79"/>
      <c r="H4148" s="79"/>
      <c r="I4148" s="79"/>
      <c r="J4148" s="79"/>
      <c r="K4148" s="79"/>
      <c r="L4148" s="79"/>
      <c r="M4148" s="79"/>
    </row>
    <row r="4149" spans="1:13">
      <c r="A4149" s="79"/>
      <c r="B4149" s="79"/>
      <c r="C4149" s="79"/>
      <c r="D4149" s="79"/>
      <c r="E4149" s="79"/>
      <c r="F4149" s="79"/>
      <c r="G4149" s="79"/>
      <c r="H4149" s="79"/>
      <c r="I4149" s="79"/>
      <c r="J4149" s="79"/>
      <c r="K4149" s="79"/>
      <c r="L4149" s="79"/>
      <c r="M4149" s="79"/>
    </row>
    <row r="4150" spans="1:13">
      <c r="A4150" s="79"/>
      <c r="B4150" s="79"/>
      <c r="C4150" s="79"/>
      <c r="D4150" s="79"/>
      <c r="E4150" s="79"/>
      <c r="F4150" s="79"/>
      <c r="G4150" s="79"/>
      <c r="H4150" s="79"/>
      <c r="I4150" s="79"/>
      <c r="J4150" s="79"/>
      <c r="K4150" s="79"/>
      <c r="L4150" s="79"/>
      <c r="M4150" s="79"/>
    </row>
    <row r="4151" spans="1:13">
      <c r="A4151" s="79"/>
      <c r="B4151" s="79"/>
      <c r="C4151" s="79"/>
      <c r="D4151" s="79"/>
      <c r="E4151" s="79"/>
      <c r="F4151" s="79"/>
      <c r="G4151" s="79"/>
      <c r="H4151" s="79"/>
      <c r="I4151" s="79"/>
      <c r="J4151" s="79"/>
      <c r="K4151" s="79"/>
      <c r="L4151" s="79"/>
      <c r="M4151" s="79"/>
    </row>
    <row r="4152" spans="1:13">
      <c r="A4152" s="79"/>
      <c r="B4152" s="79"/>
      <c r="C4152" s="79"/>
      <c r="D4152" s="79"/>
      <c r="E4152" s="79"/>
      <c r="F4152" s="79"/>
      <c r="G4152" s="79"/>
      <c r="H4152" s="79"/>
      <c r="I4152" s="79"/>
      <c r="J4152" s="79"/>
      <c r="K4152" s="79"/>
      <c r="L4152" s="79"/>
      <c r="M4152" s="79"/>
    </row>
    <row r="4153" spans="1:13">
      <c r="A4153" s="79"/>
      <c r="B4153" s="79"/>
      <c r="C4153" s="79"/>
      <c r="D4153" s="79"/>
      <c r="E4153" s="79"/>
      <c r="F4153" s="79"/>
      <c r="G4153" s="79"/>
      <c r="H4153" s="79"/>
      <c r="I4153" s="79"/>
      <c r="J4153" s="79"/>
      <c r="K4153" s="79"/>
      <c r="L4153" s="79"/>
      <c r="M4153" s="79"/>
    </row>
    <row r="4154" spans="1:13">
      <c r="A4154" s="79"/>
      <c r="B4154" s="79"/>
      <c r="C4154" s="79"/>
      <c r="D4154" s="79"/>
      <c r="E4154" s="79"/>
      <c r="F4154" s="79"/>
      <c r="G4154" s="79"/>
      <c r="H4154" s="79"/>
      <c r="I4154" s="79"/>
      <c r="J4154" s="79"/>
      <c r="K4154" s="79"/>
      <c r="L4154" s="79"/>
      <c r="M4154" s="79"/>
    </row>
    <row r="4155" spans="1:13">
      <c r="A4155" s="79"/>
      <c r="B4155" s="79"/>
      <c r="C4155" s="79"/>
      <c r="D4155" s="79"/>
      <c r="E4155" s="79"/>
      <c r="F4155" s="79"/>
      <c r="G4155" s="79"/>
      <c r="H4155" s="79"/>
      <c r="I4155" s="79"/>
      <c r="J4155" s="79"/>
      <c r="K4155" s="79"/>
      <c r="L4155" s="79"/>
      <c r="M4155" s="79"/>
    </row>
    <row r="4156" spans="1:13">
      <c r="A4156" s="79"/>
      <c r="B4156" s="79"/>
      <c r="C4156" s="79"/>
      <c r="D4156" s="79"/>
      <c r="E4156" s="79"/>
      <c r="F4156" s="79"/>
      <c r="G4156" s="79"/>
      <c r="H4156" s="79"/>
      <c r="I4156" s="79"/>
      <c r="J4156" s="79"/>
      <c r="K4156" s="79"/>
      <c r="L4156" s="79"/>
      <c r="M4156" s="79"/>
    </row>
    <row r="4157" spans="1:13">
      <c r="A4157" s="79"/>
      <c r="B4157" s="79"/>
      <c r="C4157" s="79"/>
      <c r="D4157" s="79"/>
      <c r="E4157" s="79"/>
      <c r="F4157" s="79"/>
      <c r="G4157" s="79"/>
      <c r="H4157" s="79"/>
      <c r="I4157" s="79"/>
      <c r="J4157" s="79"/>
      <c r="K4157" s="79"/>
      <c r="L4157" s="79"/>
      <c r="M4157" s="79"/>
    </row>
    <row r="4158" spans="1:13">
      <c r="A4158" s="79"/>
      <c r="B4158" s="79"/>
      <c r="C4158" s="79"/>
      <c r="D4158" s="79"/>
      <c r="E4158" s="79"/>
      <c r="F4158" s="79"/>
      <c r="G4158" s="79"/>
      <c r="H4158" s="79"/>
      <c r="I4158" s="79"/>
      <c r="J4158" s="79"/>
      <c r="K4158" s="79"/>
      <c r="L4158" s="79"/>
      <c r="M4158" s="79"/>
    </row>
    <row r="4159" spans="1:13">
      <c r="A4159" s="79"/>
      <c r="B4159" s="79"/>
      <c r="C4159" s="79"/>
      <c r="D4159" s="79"/>
      <c r="E4159" s="79"/>
      <c r="F4159" s="79"/>
      <c r="G4159" s="79"/>
      <c r="H4159" s="79"/>
      <c r="I4159" s="79"/>
      <c r="J4159" s="79"/>
      <c r="K4159" s="79"/>
      <c r="L4159" s="79"/>
      <c r="M4159" s="79"/>
    </row>
    <row r="4160" spans="1:13">
      <c r="A4160" s="79"/>
      <c r="B4160" s="79"/>
      <c r="C4160" s="79"/>
      <c r="D4160" s="79"/>
      <c r="E4160" s="79"/>
      <c r="F4160" s="79"/>
      <c r="G4160" s="79"/>
      <c r="H4160" s="79"/>
      <c r="I4160" s="79"/>
      <c r="J4160" s="79"/>
      <c r="K4160" s="79"/>
      <c r="L4160" s="79"/>
      <c r="M4160" s="79"/>
    </row>
    <row r="4161" spans="1:13">
      <c r="A4161" s="79"/>
      <c r="B4161" s="79"/>
      <c r="C4161" s="79"/>
      <c r="D4161" s="79"/>
      <c r="E4161" s="79"/>
      <c r="F4161" s="79"/>
      <c r="G4161" s="79"/>
      <c r="H4161" s="79"/>
      <c r="I4161" s="79"/>
      <c r="J4161" s="79"/>
      <c r="K4161" s="79"/>
      <c r="L4161" s="79"/>
      <c r="M4161" s="79"/>
    </row>
    <row r="4162" spans="1:13">
      <c r="A4162" s="79"/>
      <c r="B4162" s="79"/>
      <c r="C4162" s="79"/>
      <c r="D4162" s="79"/>
      <c r="E4162" s="79"/>
      <c r="F4162" s="79"/>
      <c r="G4162" s="79"/>
      <c r="H4162" s="79"/>
      <c r="I4162" s="79"/>
      <c r="J4162" s="79"/>
      <c r="K4162" s="79"/>
      <c r="L4162" s="79"/>
      <c r="M4162" s="79"/>
    </row>
    <row r="4163" spans="1:13">
      <c r="A4163" s="79"/>
      <c r="B4163" s="79"/>
      <c r="C4163" s="79"/>
      <c r="D4163" s="79"/>
      <c r="E4163" s="79"/>
      <c r="F4163" s="79"/>
      <c r="G4163" s="79"/>
      <c r="H4163" s="79"/>
      <c r="I4163" s="79"/>
      <c r="J4163" s="79"/>
      <c r="K4163" s="79"/>
      <c r="L4163" s="79"/>
      <c r="M4163" s="79"/>
    </row>
    <row r="4164" spans="1:13">
      <c r="A4164" s="79"/>
      <c r="B4164" s="79"/>
      <c r="C4164" s="79"/>
      <c r="D4164" s="79"/>
      <c r="E4164" s="79"/>
      <c r="F4164" s="79"/>
      <c r="G4164" s="79"/>
      <c r="H4164" s="79"/>
      <c r="I4164" s="79"/>
      <c r="J4164" s="79"/>
      <c r="K4164" s="79"/>
      <c r="L4164" s="79"/>
      <c r="M4164" s="79"/>
    </row>
    <row r="4165" spans="1:13">
      <c r="A4165" s="79"/>
      <c r="B4165" s="79"/>
      <c r="C4165" s="79"/>
      <c r="D4165" s="79"/>
      <c r="E4165" s="79"/>
      <c r="F4165" s="79"/>
      <c r="G4165" s="79"/>
      <c r="H4165" s="79"/>
      <c r="I4165" s="79"/>
      <c r="J4165" s="79"/>
      <c r="K4165" s="79"/>
      <c r="L4165" s="79"/>
      <c r="M4165" s="79"/>
    </row>
    <row r="4166" spans="1:13">
      <c r="A4166" s="79"/>
      <c r="B4166" s="79"/>
      <c r="C4166" s="79"/>
      <c r="D4166" s="79"/>
      <c r="E4166" s="79"/>
      <c r="F4166" s="79"/>
      <c r="G4166" s="79"/>
      <c r="H4166" s="79"/>
      <c r="I4166" s="79"/>
      <c r="J4166" s="79"/>
      <c r="K4166" s="79"/>
      <c r="L4166" s="79"/>
      <c r="M4166" s="79"/>
    </row>
    <row r="4167" spans="1:13">
      <c r="A4167" s="79"/>
      <c r="B4167" s="79"/>
      <c r="C4167" s="79"/>
      <c r="D4167" s="79"/>
      <c r="E4167" s="79"/>
      <c r="F4167" s="79"/>
      <c r="G4167" s="79"/>
      <c r="H4167" s="79"/>
      <c r="I4167" s="79"/>
      <c r="J4167" s="79"/>
      <c r="K4167" s="79"/>
      <c r="L4167" s="79"/>
      <c r="M4167" s="79"/>
    </row>
    <row r="4168" spans="1:13">
      <c r="A4168" s="79"/>
      <c r="B4168" s="79"/>
      <c r="C4168" s="79"/>
      <c r="D4168" s="79"/>
      <c r="E4168" s="79"/>
      <c r="F4168" s="79"/>
      <c r="G4168" s="79"/>
      <c r="H4168" s="79"/>
      <c r="I4168" s="79"/>
      <c r="J4168" s="79"/>
      <c r="K4168" s="79"/>
      <c r="L4168" s="79"/>
      <c r="M4168" s="79"/>
    </row>
    <row r="4169" spans="1:13">
      <c r="A4169" s="79"/>
      <c r="B4169" s="632" t="s">
        <v>246</v>
      </c>
      <c r="C4169" s="633"/>
      <c r="D4169" s="633"/>
      <c r="E4169" s="633"/>
      <c r="F4169" s="633"/>
      <c r="G4169" s="633"/>
      <c r="H4169" s="633"/>
      <c r="I4169" s="633"/>
      <c r="J4169" s="554" t="str">
        <f>'6. Module 1 Readiness'!AP$23</f>
        <v/>
      </c>
      <c r="K4169" s="79"/>
      <c r="L4169" s="79"/>
      <c r="M4169" s="79"/>
    </row>
    <row r="4170" spans="1:13">
      <c r="A4170" s="79"/>
      <c r="B4170" s="42" t="s">
        <v>43</v>
      </c>
      <c r="C4170" s="39"/>
      <c r="D4170" s="39"/>
      <c r="E4170" s="39"/>
      <c r="F4170" s="39"/>
      <c r="G4170" s="39"/>
      <c r="H4170" s="39"/>
      <c r="I4170" s="39"/>
      <c r="J4170" s="40"/>
      <c r="K4170" s="79"/>
      <c r="L4170" s="79"/>
      <c r="M4170" s="79"/>
    </row>
    <row r="4171" spans="1:13">
      <c r="A4171" s="79"/>
      <c r="B4171" s="435" t="str">
        <f>Sheet2!$B786</f>
        <v/>
      </c>
      <c r="C4171" s="394"/>
      <c r="D4171" s="394"/>
      <c r="E4171" s="394"/>
      <c r="F4171" s="394"/>
      <c r="G4171" s="394"/>
      <c r="H4171" s="394"/>
      <c r="I4171" s="394"/>
      <c r="J4171" s="436"/>
      <c r="K4171" s="79"/>
      <c r="L4171" s="79"/>
      <c r="M4171" s="79"/>
    </row>
    <row r="4172" spans="1:13">
      <c r="A4172" s="79"/>
      <c r="B4172" s="42" t="s">
        <v>44</v>
      </c>
      <c r="C4172" s="39"/>
      <c r="D4172" s="39"/>
      <c r="E4172" s="39"/>
      <c r="F4172" s="39"/>
      <c r="G4172" s="39"/>
      <c r="H4172" s="39"/>
      <c r="I4172" s="39"/>
      <c r="J4172" s="40"/>
      <c r="K4172" s="79"/>
      <c r="L4172" s="79"/>
      <c r="M4172" s="79"/>
    </row>
    <row r="4173" spans="1:13">
      <c r="A4173" s="79"/>
      <c r="B4173" s="437" t="str">
        <f>Sheet2!$D786</f>
        <v/>
      </c>
      <c r="C4173" s="438"/>
      <c r="D4173" s="438"/>
      <c r="E4173" s="438"/>
      <c r="F4173" s="438"/>
      <c r="G4173" s="438"/>
      <c r="H4173" s="438"/>
      <c r="I4173" s="438"/>
      <c r="J4173" s="439"/>
      <c r="K4173" s="79"/>
      <c r="L4173" s="79"/>
      <c r="M4173" s="79"/>
    </row>
    <row r="4174" spans="1:13">
      <c r="A4174" s="79"/>
      <c r="B4174" s="27"/>
      <c r="C4174" s="27"/>
      <c r="D4174" s="27"/>
      <c r="E4174" s="27"/>
      <c r="F4174" s="27"/>
      <c r="G4174" s="27"/>
      <c r="H4174" s="27"/>
      <c r="I4174" s="27"/>
      <c r="J4174" s="27"/>
      <c r="K4174" s="79"/>
      <c r="L4174" s="79"/>
      <c r="M4174" s="79"/>
    </row>
    <row r="4175" spans="1:13">
      <c r="A4175" s="79"/>
      <c r="B4175" s="632" t="s">
        <v>233</v>
      </c>
      <c r="C4175" s="633"/>
      <c r="D4175" s="633"/>
      <c r="E4175" s="633"/>
      <c r="F4175" s="633"/>
      <c r="G4175" s="633"/>
      <c r="H4175" s="633"/>
      <c r="I4175" s="633"/>
      <c r="J4175" s="550" t="str">
        <f>E4102</f>
        <v/>
      </c>
      <c r="K4175" s="79"/>
      <c r="L4175" s="79"/>
      <c r="M4175" s="79"/>
    </row>
    <row r="4176" spans="1:13">
      <c r="A4176" s="79"/>
      <c r="B4176" s="54"/>
      <c r="C4176" s="35"/>
      <c r="D4176" s="35"/>
      <c r="E4176" s="55"/>
      <c r="F4176" s="39"/>
      <c r="G4176" s="39"/>
      <c r="H4176" s="39"/>
      <c r="I4176" s="39"/>
      <c r="J4176" s="40"/>
      <c r="K4176" s="79"/>
      <c r="L4176" s="79"/>
      <c r="M4176" s="79"/>
    </row>
    <row r="4177" spans="1:13" ht="15">
      <c r="A4177" s="79"/>
      <c r="B4177" s="550" t="str">
        <f>'6. Module 1 Readiness'!AH$26</f>
        <v/>
      </c>
      <c r="C4177" s="41" t="s">
        <v>412</v>
      </c>
      <c r="D4177" s="39"/>
      <c r="E4177" s="39"/>
      <c r="F4177" s="39"/>
      <c r="G4177" s="39"/>
      <c r="H4177" s="39"/>
      <c r="I4177" s="39"/>
      <c r="J4177" s="40"/>
      <c r="K4177" s="79"/>
      <c r="L4177" s="79"/>
      <c r="M4177" s="79"/>
    </row>
    <row r="4178" spans="1:13">
      <c r="A4178" s="79"/>
      <c r="B4178" s="42" t="s">
        <v>43</v>
      </c>
      <c r="C4178" s="39"/>
      <c r="D4178" s="39"/>
      <c r="E4178" s="39"/>
      <c r="F4178" s="39"/>
      <c r="G4178" s="39"/>
      <c r="H4178" s="39"/>
      <c r="I4178" s="39"/>
      <c r="J4178" s="40"/>
      <c r="K4178" s="79"/>
      <c r="L4178" s="79"/>
      <c r="M4178" s="79"/>
    </row>
    <row r="4179" spans="1:13">
      <c r="A4179" s="79"/>
      <c r="B4179" s="435" t="str">
        <f>Sheet2!$B793</f>
        <v/>
      </c>
      <c r="C4179" s="394"/>
      <c r="D4179" s="394"/>
      <c r="E4179" s="394"/>
      <c r="F4179" s="394"/>
      <c r="G4179" s="394"/>
      <c r="H4179" s="394"/>
      <c r="I4179" s="394"/>
      <c r="J4179" s="436"/>
      <c r="K4179" s="79"/>
      <c r="L4179" s="79"/>
      <c r="M4179" s="79"/>
    </row>
    <row r="4180" spans="1:13">
      <c r="A4180" s="79"/>
      <c r="B4180" s="42" t="s">
        <v>44</v>
      </c>
      <c r="C4180" s="39"/>
      <c r="D4180" s="39"/>
      <c r="E4180" s="39"/>
      <c r="F4180" s="39"/>
      <c r="G4180" s="39"/>
      <c r="H4180" s="39"/>
      <c r="I4180" s="39"/>
      <c r="J4180" s="40"/>
      <c r="K4180" s="79"/>
      <c r="L4180" s="79"/>
      <c r="M4180" s="79"/>
    </row>
    <row r="4181" spans="1:13">
      <c r="A4181" s="79"/>
      <c r="B4181" s="435" t="str">
        <f>Sheet2!$D793</f>
        <v/>
      </c>
      <c r="C4181" s="394"/>
      <c r="D4181" s="394"/>
      <c r="E4181" s="394"/>
      <c r="F4181" s="394"/>
      <c r="G4181" s="394"/>
      <c r="H4181" s="394"/>
      <c r="I4181" s="394"/>
      <c r="J4181" s="436"/>
      <c r="K4181" s="79"/>
      <c r="L4181" s="79"/>
      <c r="M4181" s="79"/>
    </row>
    <row r="4182" spans="1:13">
      <c r="A4182" s="79"/>
      <c r="B4182" s="38"/>
      <c r="C4182" s="39"/>
      <c r="D4182" s="39"/>
      <c r="E4182" s="39"/>
      <c r="F4182" s="39"/>
      <c r="G4182" s="39"/>
      <c r="H4182" s="39"/>
      <c r="I4182" s="39"/>
      <c r="J4182" s="40"/>
      <c r="K4182" s="79"/>
      <c r="L4182" s="79"/>
      <c r="M4182" s="79"/>
    </row>
    <row r="4183" spans="1:13" ht="15">
      <c r="A4183" s="79"/>
      <c r="B4183" s="550" t="str">
        <f>'6. Module 1 Readiness'!AH$27</f>
        <v/>
      </c>
      <c r="C4183" s="41" t="s">
        <v>413</v>
      </c>
      <c r="D4183" s="39"/>
      <c r="E4183" s="39"/>
      <c r="F4183" s="39"/>
      <c r="G4183" s="39"/>
      <c r="H4183" s="39"/>
      <c r="I4183" s="39"/>
      <c r="J4183" s="40"/>
      <c r="K4183" s="79"/>
      <c r="L4183" s="79"/>
      <c r="M4183" s="79"/>
    </row>
    <row r="4184" spans="1:13">
      <c r="A4184" s="79"/>
      <c r="B4184" s="42" t="s">
        <v>43</v>
      </c>
      <c r="C4184" s="39"/>
      <c r="D4184" s="39"/>
      <c r="E4184" s="39"/>
      <c r="F4184" s="39"/>
      <c r="G4184" s="39"/>
      <c r="H4184" s="39"/>
      <c r="I4184" s="39"/>
      <c r="J4184" s="40"/>
      <c r="K4184" s="79"/>
      <c r="L4184" s="79"/>
      <c r="M4184" s="79"/>
    </row>
    <row r="4185" spans="1:13">
      <c r="A4185" s="79"/>
      <c r="B4185" s="435" t="str">
        <f>Sheet2!$B794</f>
        <v/>
      </c>
      <c r="C4185" s="394"/>
      <c r="D4185" s="394"/>
      <c r="E4185" s="394"/>
      <c r="F4185" s="394"/>
      <c r="G4185" s="394"/>
      <c r="H4185" s="394"/>
      <c r="I4185" s="394"/>
      <c r="J4185" s="436"/>
      <c r="K4185" s="79"/>
      <c r="L4185" s="79"/>
      <c r="M4185" s="79"/>
    </row>
    <row r="4186" spans="1:13">
      <c r="A4186" s="79"/>
      <c r="B4186" s="42" t="s">
        <v>44</v>
      </c>
      <c r="C4186" s="39"/>
      <c r="D4186" s="39"/>
      <c r="E4186" s="39"/>
      <c r="F4186" s="39"/>
      <c r="G4186" s="39"/>
      <c r="H4186" s="39"/>
      <c r="I4186" s="39"/>
      <c r="J4186" s="40"/>
      <c r="K4186" s="79"/>
      <c r="L4186" s="79"/>
      <c r="M4186" s="79"/>
    </row>
    <row r="4187" spans="1:13">
      <c r="A4187" s="79"/>
      <c r="B4187" s="435" t="str">
        <f>Sheet2!$D794</f>
        <v/>
      </c>
      <c r="C4187" s="394"/>
      <c r="D4187" s="394"/>
      <c r="E4187" s="394"/>
      <c r="F4187" s="394"/>
      <c r="G4187" s="394"/>
      <c r="H4187" s="394"/>
      <c r="I4187" s="394"/>
      <c r="J4187" s="436"/>
      <c r="K4187" s="79"/>
      <c r="L4187" s="79"/>
      <c r="M4187" s="79"/>
    </row>
    <row r="4188" spans="1:13">
      <c r="A4188" s="79"/>
      <c r="B4188" s="38"/>
      <c r="C4188" s="39"/>
      <c r="D4188" s="39"/>
      <c r="E4188" s="39"/>
      <c r="F4188" s="39"/>
      <c r="G4188" s="39"/>
      <c r="H4188" s="39"/>
      <c r="I4188" s="39"/>
      <c r="J4188" s="40"/>
      <c r="K4188" s="79"/>
      <c r="L4188" s="79"/>
      <c r="M4188" s="79"/>
    </row>
    <row r="4189" spans="1:13" ht="15">
      <c r="A4189" s="79"/>
      <c r="B4189" s="550" t="str">
        <f>'6. Module 1 Readiness'!AH$28</f>
        <v/>
      </c>
      <c r="C4189" s="41" t="s">
        <v>414</v>
      </c>
      <c r="D4189" s="39"/>
      <c r="E4189" s="39"/>
      <c r="F4189" s="39"/>
      <c r="G4189" s="39"/>
      <c r="H4189" s="39"/>
      <c r="I4189" s="39"/>
      <c r="J4189" s="40"/>
      <c r="K4189" s="79"/>
      <c r="L4189" s="79"/>
      <c r="M4189" s="79"/>
    </row>
    <row r="4190" spans="1:13">
      <c r="A4190" s="79"/>
      <c r="B4190" s="42" t="s">
        <v>43</v>
      </c>
      <c r="C4190" s="39"/>
      <c r="D4190" s="39"/>
      <c r="E4190" s="39"/>
      <c r="F4190" s="39"/>
      <c r="G4190" s="39"/>
      <c r="H4190" s="39"/>
      <c r="I4190" s="39"/>
      <c r="J4190" s="40"/>
      <c r="K4190" s="79"/>
      <c r="L4190" s="79"/>
      <c r="M4190" s="79"/>
    </row>
    <row r="4191" spans="1:13">
      <c r="A4191" s="79"/>
      <c r="B4191" s="435" t="str">
        <f>Sheet2!$B795</f>
        <v/>
      </c>
      <c r="C4191" s="394"/>
      <c r="D4191" s="394"/>
      <c r="E4191" s="394"/>
      <c r="F4191" s="394"/>
      <c r="G4191" s="394"/>
      <c r="H4191" s="394"/>
      <c r="I4191" s="394"/>
      <c r="J4191" s="436"/>
      <c r="K4191" s="79"/>
      <c r="L4191" s="79"/>
      <c r="M4191" s="79"/>
    </row>
    <row r="4192" spans="1:13">
      <c r="A4192" s="79"/>
      <c r="B4192" s="42" t="s">
        <v>44</v>
      </c>
      <c r="C4192" s="39"/>
      <c r="D4192" s="39"/>
      <c r="E4192" s="39"/>
      <c r="F4192" s="39"/>
      <c r="G4192" s="39"/>
      <c r="H4192" s="39"/>
      <c r="I4192" s="39"/>
      <c r="J4192" s="40"/>
      <c r="K4192" s="79"/>
      <c r="L4192" s="79"/>
      <c r="M4192" s="79"/>
    </row>
    <row r="4193" spans="1:13">
      <c r="A4193" s="79"/>
      <c r="B4193" s="435" t="str">
        <f>Sheet2!$D795</f>
        <v/>
      </c>
      <c r="C4193" s="394"/>
      <c r="D4193" s="394"/>
      <c r="E4193" s="394"/>
      <c r="F4193" s="394"/>
      <c r="G4193" s="394"/>
      <c r="H4193" s="394"/>
      <c r="I4193" s="394"/>
      <c r="J4193" s="436"/>
      <c r="K4193" s="79"/>
      <c r="L4193" s="79"/>
      <c r="M4193" s="79"/>
    </row>
    <row r="4194" spans="1:13">
      <c r="A4194" s="79"/>
      <c r="B4194" s="38"/>
      <c r="C4194" s="39"/>
      <c r="D4194" s="39"/>
      <c r="E4194" s="39"/>
      <c r="F4194" s="39"/>
      <c r="G4194" s="39"/>
      <c r="H4194" s="39"/>
      <c r="I4194" s="39"/>
      <c r="J4194" s="40"/>
      <c r="K4194" s="79"/>
      <c r="L4194" s="79"/>
      <c r="M4194" s="79"/>
    </row>
    <row r="4195" spans="1:13" ht="15">
      <c r="A4195" s="79"/>
      <c r="B4195" s="550" t="str">
        <f>'6. Module 1 Readiness'!AH$29</f>
        <v/>
      </c>
      <c r="C4195" s="41" t="s">
        <v>415</v>
      </c>
      <c r="D4195" s="39"/>
      <c r="E4195" s="39"/>
      <c r="F4195" s="39"/>
      <c r="G4195" s="39"/>
      <c r="H4195" s="39"/>
      <c r="I4195" s="39"/>
      <c r="J4195" s="40"/>
      <c r="K4195" s="79"/>
      <c r="L4195" s="79"/>
      <c r="M4195" s="79"/>
    </row>
    <row r="4196" spans="1:13">
      <c r="A4196" s="79"/>
      <c r="B4196" s="42" t="s">
        <v>43</v>
      </c>
      <c r="C4196" s="39"/>
      <c r="D4196" s="39"/>
      <c r="E4196" s="39"/>
      <c r="F4196" s="39"/>
      <c r="G4196" s="39"/>
      <c r="H4196" s="39"/>
      <c r="I4196" s="39"/>
      <c r="J4196" s="40"/>
      <c r="K4196" s="79"/>
      <c r="L4196" s="79"/>
      <c r="M4196" s="79"/>
    </row>
    <row r="4197" spans="1:13">
      <c r="A4197" s="79"/>
      <c r="B4197" s="435" t="str">
        <f>Sheet2!$B796</f>
        <v/>
      </c>
      <c r="C4197" s="394"/>
      <c r="D4197" s="394"/>
      <c r="E4197" s="394"/>
      <c r="F4197" s="394"/>
      <c r="G4197" s="394"/>
      <c r="H4197" s="394"/>
      <c r="I4197" s="394"/>
      <c r="J4197" s="436"/>
      <c r="K4197" s="79"/>
      <c r="L4197" s="79"/>
      <c r="M4197" s="79"/>
    </row>
    <row r="4198" spans="1:13">
      <c r="A4198" s="79"/>
      <c r="B4198" s="42" t="s">
        <v>44</v>
      </c>
      <c r="C4198" s="39"/>
      <c r="D4198" s="39"/>
      <c r="E4198" s="39"/>
      <c r="F4198" s="39"/>
      <c r="G4198" s="39"/>
      <c r="H4198" s="39"/>
      <c r="I4198" s="39"/>
      <c r="J4198" s="40"/>
      <c r="K4198" s="79"/>
      <c r="L4198" s="79"/>
      <c r="M4198" s="79"/>
    </row>
    <row r="4199" spans="1:13">
      <c r="A4199" s="79"/>
      <c r="B4199" s="435" t="str">
        <f>Sheet2!$D796</f>
        <v/>
      </c>
      <c r="C4199" s="394"/>
      <c r="D4199" s="394"/>
      <c r="E4199" s="394"/>
      <c r="F4199" s="394"/>
      <c r="G4199" s="394"/>
      <c r="H4199" s="394"/>
      <c r="I4199" s="394"/>
      <c r="J4199" s="436"/>
      <c r="K4199" s="79"/>
      <c r="L4199" s="79"/>
      <c r="M4199" s="79"/>
    </row>
    <row r="4200" spans="1:13">
      <c r="A4200" s="79"/>
      <c r="B4200" s="38"/>
      <c r="C4200" s="39"/>
      <c r="D4200" s="39"/>
      <c r="E4200" s="39"/>
      <c r="F4200" s="39"/>
      <c r="G4200" s="39"/>
      <c r="H4200" s="39"/>
      <c r="I4200" s="39"/>
      <c r="J4200" s="40"/>
      <c r="K4200" s="79"/>
      <c r="L4200" s="79"/>
      <c r="M4200" s="79"/>
    </row>
    <row r="4201" spans="1:13" ht="15">
      <c r="A4201" s="79"/>
      <c r="B4201" s="550" t="str">
        <f>'6. Module 1 Readiness'!AH$30</f>
        <v/>
      </c>
      <c r="C4201" s="41" t="s">
        <v>416</v>
      </c>
      <c r="D4201" s="39"/>
      <c r="E4201" s="39"/>
      <c r="F4201" s="39"/>
      <c r="G4201" s="39"/>
      <c r="H4201" s="39"/>
      <c r="I4201" s="39"/>
      <c r="J4201" s="40"/>
      <c r="K4201" s="79"/>
      <c r="L4201" s="79"/>
      <c r="M4201" s="79"/>
    </row>
    <row r="4202" spans="1:13">
      <c r="A4202" s="79"/>
      <c r="B4202" s="42" t="s">
        <v>43</v>
      </c>
      <c r="C4202" s="39"/>
      <c r="D4202" s="39"/>
      <c r="E4202" s="39"/>
      <c r="F4202" s="39"/>
      <c r="G4202" s="39"/>
      <c r="H4202" s="39"/>
      <c r="I4202" s="39"/>
      <c r="J4202" s="40"/>
      <c r="K4202" s="79"/>
      <c r="L4202" s="79"/>
      <c r="M4202" s="79"/>
    </row>
    <row r="4203" spans="1:13">
      <c r="A4203" s="79"/>
      <c r="B4203" s="435" t="str">
        <f>Sheet2!$B797</f>
        <v/>
      </c>
      <c r="C4203" s="394"/>
      <c r="D4203" s="394"/>
      <c r="E4203" s="394"/>
      <c r="F4203" s="394"/>
      <c r="G4203" s="394"/>
      <c r="H4203" s="394"/>
      <c r="I4203" s="394"/>
      <c r="J4203" s="436"/>
      <c r="K4203" s="79"/>
      <c r="L4203" s="79"/>
      <c r="M4203" s="79"/>
    </row>
    <row r="4204" spans="1:13">
      <c r="A4204" s="79"/>
      <c r="B4204" s="42" t="s">
        <v>44</v>
      </c>
      <c r="C4204" s="39"/>
      <c r="D4204" s="39"/>
      <c r="E4204" s="39"/>
      <c r="F4204" s="39"/>
      <c r="G4204" s="39"/>
      <c r="H4204" s="39"/>
      <c r="I4204" s="39"/>
      <c r="J4204" s="40"/>
      <c r="K4204" s="79"/>
      <c r="L4204" s="79"/>
      <c r="M4204" s="79"/>
    </row>
    <row r="4205" spans="1:13">
      <c r="A4205" s="79"/>
      <c r="B4205" s="437" t="str">
        <f>Sheet2!$D797</f>
        <v/>
      </c>
      <c r="C4205" s="438"/>
      <c r="D4205" s="438"/>
      <c r="E4205" s="438"/>
      <c r="F4205" s="438"/>
      <c r="G4205" s="438"/>
      <c r="H4205" s="438"/>
      <c r="I4205" s="438"/>
      <c r="J4205" s="439"/>
      <c r="K4205" s="79"/>
      <c r="L4205" s="79"/>
      <c r="M4205" s="79"/>
    </row>
    <row r="4206" spans="1:13">
      <c r="A4206" s="79"/>
      <c r="B4206" s="27"/>
      <c r="C4206" s="27"/>
      <c r="D4206" s="27"/>
      <c r="E4206" s="27"/>
      <c r="F4206" s="27"/>
      <c r="G4206" s="27"/>
      <c r="H4206" s="27"/>
      <c r="I4206" s="27"/>
      <c r="J4206" s="27"/>
      <c r="K4206" s="79"/>
      <c r="L4206" s="79"/>
      <c r="M4206" s="79"/>
    </row>
    <row r="4207" spans="1:13">
      <c r="A4207" s="79"/>
      <c r="B4207" s="632" t="s">
        <v>234</v>
      </c>
      <c r="C4207" s="633"/>
      <c r="D4207" s="633"/>
      <c r="E4207" s="633"/>
      <c r="F4207" s="633"/>
      <c r="G4207" s="633"/>
      <c r="H4207" s="633"/>
      <c r="I4207" s="633"/>
      <c r="J4207" s="550" t="str">
        <f>E4104</f>
        <v/>
      </c>
      <c r="K4207" s="79"/>
      <c r="L4207" s="79"/>
      <c r="M4207" s="79"/>
    </row>
    <row r="4208" spans="1:13">
      <c r="A4208" s="79"/>
      <c r="B4208" s="38"/>
      <c r="C4208" s="39"/>
      <c r="D4208" s="39"/>
      <c r="E4208" s="39"/>
      <c r="F4208" s="39"/>
      <c r="G4208" s="39"/>
      <c r="H4208" s="39"/>
      <c r="I4208" s="39"/>
      <c r="J4208" s="40"/>
      <c r="K4208" s="79"/>
      <c r="L4208" s="79"/>
      <c r="M4208" s="79"/>
    </row>
    <row r="4209" spans="1:13" ht="15">
      <c r="A4209" s="79"/>
      <c r="B4209" s="550" t="str">
        <f>'6. Module 1 Readiness'!AH$33</f>
        <v/>
      </c>
      <c r="C4209" s="41" t="s">
        <v>417</v>
      </c>
      <c r="D4209" s="39"/>
      <c r="E4209" s="39"/>
      <c r="F4209" s="39"/>
      <c r="G4209" s="39"/>
      <c r="H4209" s="39"/>
      <c r="I4209" s="39"/>
      <c r="J4209" s="40"/>
      <c r="K4209" s="79"/>
      <c r="L4209" s="79"/>
      <c r="M4209" s="79"/>
    </row>
    <row r="4210" spans="1:13">
      <c r="A4210" s="79"/>
      <c r="B4210" s="42" t="s">
        <v>43</v>
      </c>
      <c r="C4210" s="39"/>
      <c r="D4210" s="39"/>
      <c r="E4210" s="39"/>
      <c r="F4210" s="39"/>
      <c r="G4210" s="39"/>
      <c r="H4210" s="39"/>
      <c r="I4210" s="39"/>
      <c r="J4210" s="40"/>
      <c r="K4210" s="79"/>
      <c r="L4210" s="79"/>
      <c r="M4210" s="79"/>
    </row>
    <row r="4211" spans="1:13">
      <c r="A4211" s="79"/>
      <c r="B4211" s="435" t="str">
        <f>Sheet2!$B800</f>
        <v/>
      </c>
      <c r="C4211" s="394"/>
      <c r="D4211" s="394"/>
      <c r="E4211" s="394"/>
      <c r="F4211" s="394"/>
      <c r="G4211" s="394"/>
      <c r="H4211" s="394"/>
      <c r="I4211" s="394"/>
      <c r="J4211" s="436"/>
      <c r="K4211" s="79"/>
      <c r="L4211" s="79"/>
      <c r="M4211" s="79"/>
    </row>
    <row r="4212" spans="1:13">
      <c r="A4212" s="79"/>
      <c r="B4212" s="42" t="s">
        <v>44</v>
      </c>
      <c r="C4212" s="39"/>
      <c r="D4212" s="39"/>
      <c r="E4212" s="39"/>
      <c r="F4212" s="39"/>
      <c r="G4212" s="39"/>
      <c r="H4212" s="39"/>
      <c r="I4212" s="39"/>
      <c r="J4212" s="40"/>
      <c r="K4212" s="79"/>
      <c r="L4212" s="79"/>
      <c r="M4212" s="79"/>
    </row>
    <row r="4213" spans="1:13">
      <c r="A4213" s="79"/>
      <c r="B4213" s="435" t="str">
        <f>Sheet2!$D800</f>
        <v/>
      </c>
      <c r="C4213" s="394"/>
      <c r="D4213" s="394"/>
      <c r="E4213" s="394"/>
      <c r="F4213" s="394"/>
      <c r="G4213" s="394"/>
      <c r="H4213" s="394"/>
      <c r="I4213" s="394"/>
      <c r="J4213" s="436"/>
      <c r="K4213" s="79"/>
      <c r="L4213" s="79"/>
      <c r="M4213" s="79"/>
    </row>
    <row r="4214" spans="1:13">
      <c r="A4214" s="79"/>
      <c r="B4214" s="38"/>
      <c r="C4214" s="39"/>
      <c r="D4214" s="39"/>
      <c r="E4214" s="39"/>
      <c r="F4214" s="39"/>
      <c r="G4214" s="39"/>
      <c r="H4214" s="39"/>
      <c r="I4214" s="39"/>
      <c r="J4214" s="40"/>
      <c r="K4214" s="79"/>
      <c r="L4214" s="79"/>
      <c r="M4214" s="79"/>
    </row>
    <row r="4215" spans="1:13" ht="15">
      <c r="A4215" s="79"/>
      <c r="B4215" s="550" t="str">
        <f>'6. Module 1 Readiness'!AH$34</f>
        <v/>
      </c>
      <c r="C4215" s="41" t="s">
        <v>181</v>
      </c>
      <c r="D4215" s="39"/>
      <c r="E4215" s="39"/>
      <c r="F4215" s="39"/>
      <c r="G4215" s="39"/>
      <c r="H4215" s="39"/>
      <c r="I4215" s="39"/>
      <c r="J4215" s="40"/>
      <c r="K4215" s="79"/>
      <c r="L4215" s="79"/>
      <c r="M4215" s="79"/>
    </row>
    <row r="4216" spans="1:13">
      <c r="A4216" s="79"/>
      <c r="B4216" s="42" t="s">
        <v>43</v>
      </c>
      <c r="C4216" s="39"/>
      <c r="D4216" s="39"/>
      <c r="E4216" s="39"/>
      <c r="F4216" s="39"/>
      <c r="G4216" s="39"/>
      <c r="H4216" s="39"/>
      <c r="I4216" s="39"/>
      <c r="J4216" s="40"/>
      <c r="K4216" s="79"/>
      <c r="L4216" s="79"/>
      <c r="M4216" s="79"/>
    </row>
    <row r="4217" spans="1:13">
      <c r="A4217" s="79"/>
      <c r="B4217" s="435" t="str">
        <f>Sheet2!$B801</f>
        <v/>
      </c>
      <c r="C4217" s="394"/>
      <c r="D4217" s="394"/>
      <c r="E4217" s="394"/>
      <c r="F4217" s="394"/>
      <c r="G4217" s="394"/>
      <c r="H4217" s="394"/>
      <c r="I4217" s="394"/>
      <c r="J4217" s="436"/>
      <c r="K4217" s="79"/>
      <c r="L4217" s="79"/>
      <c r="M4217" s="79"/>
    </row>
    <row r="4218" spans="1:13">
      <c r="A4218" s="79"/>
      <c r="B4218" s="42" t="s">
        <v>44</v>
      </c>
      <c r="C4218" s="39"/>
      <c r="D4218" s="39"/>
      <c r="E4218" s="39"/>
      <c r="F4218" s="39"/>
      <c r="G4218" s="39"/>
      <c r="H4218" s="39"/>
      <c r="I4218" s="39"/>
      <c r="J4218" s="40"/>
      <c r="K4218" s="79"/>
      <c r="L4218" s="79"/>
      <c r="M4218" s="79"/>
    </row>
    <row r="4219" spans="1:13">
      <c r="A4219" s="79"/>
      <c r="B4219" s="435" t="str">
        <f>Sheet2!$D801</f>
        <v/>
      </c>
      <c r="C4219" s="394"/>
      <c r="D4219" s="394"/>
      <c r="E4219" s="394"/>
      <c r="F4219" s="394"/>
      <c r="G4219" s="394"/>
      <c r="H4219" s="394"/>
      <c r="I4219" s="394"/>
      <c r="J4219" s="436"/>
      <c r="K4219" s="79"/>
      <c r="L4219" s="79"/>
      <c r="M4219" s="79"/>
    </row>
    <row r="4220" spans="1:13">
      <c r="A4220" s="79"/>
      <c r="B4220" s="38"/>
      <c r="C4220" s="39"/>
      <c r="D4220" s="39"/>
      <c r="E4220" s="39"/>
      <c r="F4220" s="39"/>
      <c r="G4220" s="39"/>
      <c r="H4220" s="39"/>
      <c r="I4220" s="39"/>
      <c r="J4220" s="40"/>
      <c r="K4220" s="79"/>
      <c r="L4220" s="79"/>
      <c r="M4220" s="79"/>
    </row>
    <row r="4221" spans="1:13" ht="15">
      <c r="A4221" s="79"/>
      <c r="B4221" s="550" t="str">
        <f>'6. Module 1 Readiness'!AH$35</f>
        <v/>
      </c>
      <c r="C4221" s="41" t="s">
        <v>418</v>
      </c>
      <c r="D4221" s="39"/>
      <c r="E4221" s="39"/>
      <c r="F4221" s="39"/>
      <c r="G4221" s="39"/>
      <c r="H4221" s="39"/>
      <c r="I4221" s="39"/>
      <c r="J4221" s="40"/>
      <c r="K4221" s="79"/>
      <c r="L4221" s="79"/>
      <c r="M4221" s="79"/>
    </row>
    <row r="4222" spans="1:13">
      <c r="A4222" s="79"/>
      <c r="B4222" s="42" t="s">
        <v>43</v>
      </c>
      <c r="C4222" s="39"/>
      <c r="D4222" s="39"/>
      <c r="E4222" s="39"/>
      <c r="F4222" s="39"/>
      <c r="G4222" s="39"/>
      <c r="H4222" s="39"/>
      <c r="I4222" s="39"/>
      <c r="J4222" s="40"/>
      <c r="K4222" s="79"/>
      <c r="L4222" s="79"/>
      <c r="M4222" s="79"/>
    </row>
    <row r="4223" spans="1:13">
      <c r="A4223" s="79"/>
      <c r="B4223" s="435" t="str">
        <f>Sheet2!$B802</f>
        <v/>
      </c>
      <c r="C4223" s="394"/>
      <c r="D4223" s="394"/>
      <c r="E4223" s="394"/>
      <c r="F4223" s="394"/>
      <c r="G4223" s="394"/>
      <c r="H4223" s="394"/>
      <c r="I4223" s="394"/>
      <c r="J4223" s="436"/>
      <c r="K4223" s="79"/>
      <c r="L4223" s="79"/>
      <c r="M4223" s="79"/>
    </row>
    <row r="4224" spans="1:13">
      <c r="A4224" s="79"/>
      <c r="B4224" s="42" t="s">
        <v>44</v>
      </c>
      <c r="C4224" s="39"/>
      <c r="D4224" s="39"/>
      <c r="E4224" s="39"/>
      <c r="F4224" s="39"/>
      <c r="G4224" s="39"/>
      <c r="H4224" s="39"/>
      <c r="I4224" s="39"/>
      <c r="J4224" s="40"/>
      <c r="K4224" s="79"/>
      <c r="L4224" s="79"/>
      <c r="M4224" s="79"/>
    </row>
    <row r="4225" spans="1:13">
      <c r="A4225" s="79"/>
      <c r="B4225" s="435" t="str">
        <f>Sheet2!$D802</f>
        <v/>
      </c>
      <c r="C4225" s="394"/>
      <c r="D4225" s="394"/>
      <c r="E4225" s="394"/>
      <c r="F4225" s="394"/>
      <c r="G4225" s="394"/>
      <c r="H4225" s="394"/>
      <c r="I4225" s="394"/>
      <c r="J4225" s="436"/>
      <c r="K4225" s="79"/>
      <c r="L4225" s="79"/>
      <c r="M4225" s="79"/>
    </row>
    <row r="4226" spans="1:13">
      <c r="A4226" s="79"/>
      <c r="B4226" s="38"/>
      <c r="C4226" s="39"/>
      <c r="D4226" s="39"/>
      <c r="E4226" s="39"/>
      <c r="F4226" s="39"/>
      <c r="G4226" s="39"/>
      <c r="H4226" s="39"/>
      <c r="I4226" s="39"/>
      <c r="J4226" s="40"/>
      <c r="K4226" s="79"/>
      <c r="L4226" s="79"/>
      <c r="M4226" s="79"/>
    </row>
    <row r="4227" spans="1:13" ht="15">
      <c r="A4227" s="79"/>
      <c r="B4227" s="550" t="str">
        <f>'6. Module 1 Readiness'!AH$36</f>
        <v/>
      </c>
      <c r="C4227" s="41" t="s">
        <v>419</v>
      </c>
      <c r="D4227" s="39"/>
      <c r="E4227" s="39"/>
      <c r="F4227" s="39"/>
      <c r="G4227" s="39"/>
      <c r="H4227" s="39"/>
      <c r="I4227" s="39"/>
      <c r="J4227" s="40"/>
      <c r="K4227" s="79"/>
      <c r="L4227" s="79"/>
      <c r="M4227" s="79"/>
    </row>
    <row r="4228" spans="1:13">
      <c r="A4228" s="79"/>
      <c r="B4228" s="42" t="s">
        <v>43</v>
      </c>
      <c r="C4228" s="39"/>
      <c r="D4228" s="39"/>
      <c r="E4228" s="39"/>
      <c r="F4228" s="39"/>
      <c r="G4228" s="39"/>
      <c r="H4228" s="39"/>
      <c r="I4228" s="39"/>
      <c r="J4228" s="40"/>
      <c r="K4228" s="79"/>
      <c r="L4228" s="79"/>
      <c r="M4228" s="79"/>
    </row>
    <row r="4229" spans="1:13">
      <c r="A4229" s="79"/>
      <c r="B4229" s="435" t="str">
        <f>Sheet2!$B803</f>
        <v/>
      </c>
      <c r="C4229" s="394"/>
      <c r="D4229" s="394"/>
      <c r="E4229" s="394"/>
      <c r="F4229" s="394"/>
      <c r="G4229" s="394"/>
      <c r="H4229" s="394"/>
      <c r="I4229" s="394"/>
      <c r="J4229" s="436"/>
      <c r="K4229" s="79"/>
      <c r="L4229" s="79"/>
      <c r="M4229" s="79"/>
    </row>
    <row r="4230" spans="1:13">
      <c r="A4230" s="79"/>
      <c r="B4230" s="42" t="s">
        <v>44</v>
      </c>
      <c r="C4230" s="39"/>
      <c r="D4230" s="39"/>
      <c r="E4230" s="39"/>
      <c r="F4230" s="39"/>
      <c r="G4230" s="39"/>
      <c r="H4230" s="39"/>
      <c r="I4230" s="39"/>
      <c r="J4230" s="40"/>
      <c r="K4230" s="79"/>
      <c r="L4230" s="79"/>
      <c r="M4230" s="79"/>
    </row>
    <row r="4231" spans="1:13">
      <c r="A4231" s="79"/>
      <c r="B4231" s="437" t="str">
        <f>Sheet2!$D803</f>
        <v/>
      </c>
      <c r="C4231" s="438"/>
      <c r="D4231" s="438"/>
      <c r="E4231" s="438"/>
      <c r="F4231" s="438"/>
      <c r="G4231" s="438"/>
      <c r="H4231" s="438"/>
      <c r="I4231" s="438"/>
      <c r="J4231" s="439"/>
      <c r="K4231" s="79"/>
      <c r="L4231" s="79"/>
      <c r="M4231" s="79"/>
    </row>
    <row r="4232" spans="1:13">
      <c r="A4232" s="79"/>
      <c r="B4232" s="27"/>
      <c r="C4232" s="27"/>
      <c r="D4232" s="27"/>
      <c r="E4232" s="27"/>
      <c r="F4232" s="27"/>
      <c r="G4232" s="27"/>
      <c r="H4232" s="27"/>
      <c r="I4232" s="27"/>
      <c r="J4232" s="27"/>
      <c r="K4232" s="79"/>
      <c r="L4232" s="79"/>
      <c r="M4232" s="79"/>
    </row>
    <row r="4233" spans="1:13">
      <c r="A4233" s="79"/>
      <c r="B4233" s="634" t="s">
        <v>27</v>
      </c>
      <c r="C4233" s="633"/>
      <c r="D4233" s="633"/>
      <c r="E4233" s="633"/>
      <c r="F4233" s="633"/>
      <c r="G4233" s="633"/>
      <c r="H4233" s="633"/>
      <c r="I4233" s="633"/>
      <c r="J4233" s="550" t="str">
        <f>E4106</f>
        <v/>
      </c>
      <c r="K4233" s="79"/>
      <c r="L4233" s="79"/>
      <c r="M4233" s="79"/>
    </row>
    <row r="4234" spans="1:13">
      <c r="A4234" s="79"/>
      <c r="B4234" s="38"/>
      <c r="C4234" s="39"/>
      <c r="D4234" s="39"/>
      <c r="E4234" s="39"/>
      <c r="F4234" s="39"/>
      <c r="G4234" s="39"/>
      <c r="H4234" s="39"/>
      <c r="I4234" s="39"/>
      <c r="J4234" s="40"/>
      <c r="K4234" s="79"/>
      <c r="L4234" s="79"/>
      <c r="M4234" s="79"/>
    </row>
    <row r="4235" spans="1:13" ht="15">
      <c r="A4235" s="79"/>
      <c r="B4235" s="550" t="str">
        <f>'6. Module 1 Readiness'!AH$39</f>
        <v/>
      </c>
      <c r="C4235" s="41" t="s">
        <v>420</v>
      </c>
      <c r="D4235" s="39"/>
      <c r="E4235" s="39"/>
      <c r="F4235" s="39"/>
      <c r="G4235" s="39"/>
      <c r="H4235" s="39"/>
      <c r="I4235" s="39"/>
      <c r="J4235" s="40"/>
      <c r="K4235" s="79"/>
      <c r="L4235" s="79"/>
      <c r="M4235" s="79"/>
    </row>
    <row r="4236" spans="1:13">
      <c r="A4236" s="79"/>
      <c r="B4236" s="42" t="s">
        <v>43</v>
      </c>
      <c r="C4236" s="39"/>
      <c r="D4236" s="39"/>
      <c r="E4236" s="39"/>
      <c r="F4236" s="39"/>
      <c r="G4236" s="39"/>
      <c r="H4236" s="39"/>
      <c r="I4236" s="39"/>
      <c r="J4236" s="40"/>
      <c r="K4236" s="79"/>
      <c r="L4236" s="79"/>
      <c r="M4236" s="79"/>
    </row>
    <row r="4237" spans="1:13">
      <c r="A4237" s="79"/>
      <c r="B4237" s="435" t="str">
        <f>Sheet2!$B806</f>
        <v/>
      </c>
      <c r="C4237" s="394"/>
      <c r="D4237" s="394"/>
      <c r="E4237" s="394"/>
      <c r="F4237" s="394"/>
      <c r="G4237" s="394"/>
      <c r="H4237" s="394"/>
      <c r="I4237" s="394"/>
      <c r="J4237" s="436"/>
      <c r="K4237" s="79"/>
      <c r="L4237" s="79"/>
      <c r="M4237" s="79"/>
    </row>
    <row r="4238" spans="1:13">
      <c r="A4238" s="79"/>
      <c r="B4238" s="42" t="s">
        <v>44</v>
      </c>
      <c r="C4238" s="39"/>
      <c r="D4238" s="39"/>
      <c r="E4238" s="39"/>
      <c r="F4238" s="39"/>
      <c r="G4238" s="39"/>
      <c r="H4238" s="39"/>
      <c r="I4238" s="39"/>
      <c r="J4238" s="40"/>
      <c r="K4238" s="79"/>
      <c r="L4238" s="79"/>
      <c r="M4238" s="79"/>
    </row>
    <row r="4239" spans="1:13">
      <c r="A4239" s="79"/>
      <c r="B4239" s="435" t="str">
        <f>Sheet2!$D806</f>
        <v/>
      </c>
      <c r="C4239" s="394"/>
      <c r="D4239" s="394"/>
      <c r="E4239" s="394"/>
      <c r="F4239" s="394"/>
      <c r="G4239" s="394"/>
      <c r="H4239" s="394"/>
      <c r="I4239" s="394"/>
      <c r="J4239" s="436"/>
      <c r="K4239" s="79"/>
      <c r="L4239" s="79"/>
      <c r="M4239" s="79"/>
    </row>
    <row r="4240" spans="1:13">
      <c r="A4240" s="79"/>
      <c r="B4240" s="38"/>
      <c r="C4240" s="39"/>
      <c r="D4240" s="39"/>
      <c r="E4240" s="39"/>
      <c r="F4240" s="39"/>
      <c r="G4240" s="39"/>
      <c r="H4240" s="39"/>
      <c r="I4240" s="39"/>
      <c r="J4240" s="40"/>
      <c r="K4240" s="79"/>
      <c r="L4240" s="79"/>
      <c r="M4240" s="79"/>
    </row>
    <row r="4241" spans="1:13" ht="15">
      <c r="A4241" s="79"/>
      <c r="B4241" s="550" t="str">
        <f>'6. Module 1 Readiness'!AH$40</f>
        <v/>
      </c>
      <c r="C4241" s="41" t="s">
        <v>421</v>
      </c>
      <c r="D4241" s="39"/>
      <c r="E4241" s="39"/>
      <c r="F4241" s="39"/>
      <c r="G4241" s="39"/>
      <c r="H4241" s="39"/>
      <c r="I4241" s="39"/>
      <c r="J4241" s="40"/>
      <c r="K4241" s="79"/>
      <c r="L4241" s="79"/>
      <c r="M4241" s="79"/>
    </row>
    <row r="4242" spans="1:13">
      <c r="A4242" s="79"/>
      <c r="B4242" s="42" t="s">
        <v>43</v>
      </c>
      <c r="C4242" s="39"/>
      <c r="D4242" s="39"/>
      <c r="E4242" s="39"/>
      <c r="F4242" s="39"/>
      <c r="G4242" s="39"/>
      <c r="H4242" s="39"/>
      <c r="I4242" s="39"/>
      <c r="J4242" s="40"/>
      <c r="K4242" s="79"/>
      <c r="L4242" s="79"/>
      <c r="M4242" s="79"/>
    </row>
    <row r="4243" spans="1:13">
      <c r="A4243" s="79"/>
      <c r="B4243" s="435" t="str">
        <f>Sheet2!$B807</f>
        <v/>
      </c>
      <c r="C4243" s="394"/>
      <c r="D4243" s="394"/>
      <c r="E4243" s="394"/>
      <c r="F4243" s="394"/>
      <c r="G4243" s="394"/>
      <c r="H4243" s="394"/>
      <c r="I4243" s="394"/>
      <c r="J4243" s="436"/>
      <c r="K4243" s="79"/>
      <c r="L4243" s="79"/>
      <c r="M4243" s="79"/>
    </row>
    <row r="4244" spans="1:13">
      <c r="A4244" s="79"/>
      <c r="B4244" s="42" t="s">
        <v>44</v>
      </c>
      <c r="C4244" s="39"/>
      <c r="D4244" s="39"/>
      <c r="E4244" s="39"/>
      <c r="F4244" s="39"/>
      <c r="G4244" s="39"/>
      <c r="H4244" s="39"/>
      <c r="I4244" s="39"/>
      <c r="J4244" s="40"/>
      <c r="K4244" s="79"/>
      <c r="L4244" s="79"/>
      <c r="M4244" s="79"/>
    </row>
    <row r="4245" spans="1:13">
      <c r="A4245" s="79"/>
      <c r="B4245" s="435" t="str">
        <f>Sheet2!$D807</f>
        <v/>
      </c>
      <c r="C4245" s="394"/>
      <c r="D4245" s="394"/>
      <c r="E4245" s="394"/>
      <c r="F4245" s="394"/>
      <c r="G4245" s="394"/>
      <c r="H4245" s="394"/>
      <c r="I4245" s="394"/>
      <c r="J4245" s="436"/>
      <c r="K4245" s="79"/>
      <c r="L4245" s="79"/>
      <c r="M4245" s="79"/>
    </row>
    <row r="4246" spans="1:13">
      <c r="A4246" s="79"/>
      <c r="B4246" s="38"/>
      <c r="C4246" s="39"/>
      <c r="D4246" s="39"/>
      <c r="E4246" s="39"/>
      <c r="F4246" s="39"/>
      <c r="G4246" s="39"/>
      <c r="H4246" s="39"/>
      <c r="I4246" s="39"/>
      <c r="J4246" s="40"/>
      <c r="K4246" s="79"/>
      <c r="L4246" s="79"/>
      <c r="M4246" s="79"/>
    </row>
    <row r="4247" spans="1:13" ht="15">
      <c r="A4247" s="79"/>
      <c r="B4247" s="550" t="str">
        <f>'6. Module 1 Readiness'!AH$41</f>
        <v/>
      </c>
      <c r="C4247" s="41" t="s">
        <v>422</v>
      </c>
      <c r="D4247" s="39"/>
      <c r="E4247" s="39"/>
      <c r="F4247" s="39"/>
      <c r="G4247" s="39"/>
      <c r="H4247" s="39"/>
      <c r="I4247" s="39"/>
      <c r="J4247" s="40"/>
      <c r="K4247" s="79"/>
      <c r="L4247" s="79"/>
      <c r="M4247" s="79"/>
    </row>
    <row r="4248" spans="1:13">
      <c r="A4248" s="79"/>
      <c r="B4248" s="42" t="s">
        <v>43</v>
      </c>
      <c r="C4248" s="39"/>
      <c r="D4248" s="39"/>
      <c r="E4248" s="39"/>
      <c r="F4248" s="39"/>
      <c r="G4248" s="39"/>
      <c r="H4248" s="39"/>
      <c r="I4248" s="39"/>
      <c r="J4248" s="40"/>
      <c r="K4248" s="79"/>
      <c r="L4248" s="79"/>
      <c r="M4248" s="79"/>
    </row>
    <row r="4249" spans="1:13">
      <c r="A4249" s="79"/>
      <c r="B4249" s="435" t="str">
        <f>Sheet2!$B808</f>
        <v/>
      </c>
      <c r="C4249" s="394"/>
      <c r="D4249" s="394"/>
      <c r="E4249" s="394"/>
      <c r="F4249" s="394"/>
      <c r="G4249" s="394"/>
      <c r="H4249" s="394"/>
      <c r="I4249" s="394"/>
      <c r="J4249" s="436"/>
      <c r="K4249" s="79"/>
      <c r="L4249" s="79"/>
      <c r="M4249" s="79"/>
    </row>
    <row r="4250" spans="1:13">
      <c r="A4250" s="79"/>
      <c r="B4250" s="42" t="s">
        <v>44</v>
      </c>
      <c r="C4250" s="39"/>
      <c r="D4250" s="39"/>
      <c r="E4250" s="39"/>
      <c r="F4250" s="39"/>
      <c r="G4250" s="39"/>
      <c r="H4250" s="39"/>
      <c r="I4250" s="39"/>
      <c r="J4250" s="40"/>
      <c r="K4250" s="79"/>
      <c r="L4250" s="79"/>
      <c r="M4250" s="79"/>
    </row>
    <row r="4251" spans="1:13">
      <c r="A4251" s="79"/>
      <c r="B4251" s="435" t="str">
        <f>Sheet2!$D808</f>
        <v/>
      </c>
      <c r="C4251" s="394"/>
      <c r="D4251" s="394"/>
      <c r="E4251" s="394"/>
      <c r="F4251" s="394"/>
      <c r="G4251" s="394"/>
      <c r="H4251" s="394"/>
      <c r="I4251" s="394"/>
      <c r="J4251" s="436"/>
      <c r="K4251" s="79"/>
      <c r="L4251" s="79"/>
      <c r="M4251" s="79"/>
    </row>
    <row r="4252" spans="1:13">
      <c r="A4252" s="79"/>
      <c r="B4252" s="38"/>
      <c r="C4252" s="39"/>
      <c r="D4252" s="39"/>
      <c r="E4252" s="39"/>
      <c r="F4252" s="39"/>
      <c r="G4252" s="39"/>
      <c r="H4252" s="39"/>
      <c r="I4252" s="39"/>
      <c r="J4252" s="40"/>
      <c r="K4252" s="79"/>
      <c r="L4252" s="79"/>
      <c r="M4252" s="79"/>
    </row>
    <row r="4253" spans="1:13" ht="15">
      <c r="A4253" s="79"/>
      <c r="B4253" s="550" t="str">
        <f>'6. Module 1 Readiness'!AH$42</f>
        <v/>
      </c>
      <c r="C4253" s="41" t="s">
        <v>423</v>
      </c>
      <c r="D4253" s="39"/>
      <c r="E4253" s="39"/>
      <c r="F4253" s="39"/>
      <c r="G4253" s="39"/>
      <c r="H4253" s="39"/>
      <c r="I4253" s="39"/>
      <c r="J4253" s="40"/>
      <c r="K4253" s="79"/>
      <c r="L4253" s="79"/>
      <c r="M4253" s="79"/>
    </row>
    <row r="4254" spans="1:13">
      <c r="A4254" s="79"/>
      <c r="B4254" s="42" t="s">
        <v>43</v>
      </c>
      <c r="C4254" s="39"/>
      <c r="D4254" s="39"/>
      <c r="E4254" s="39"/>
      <c r="F4254" s="39"/>
      <c r="G4254" s="39"/>
      <c r="H4254" s="39"/>
      <c r="I4254" s="39"/>
      <c r="J4254" s="40"/>
      <c r="K4254" s="79"/>
      <c r="L4254" s="79"/>
      <c r="M4254" s="79"/>
    </row>
    <row r="4255" spans="1:13">
      <c r="A4255" s="79"/>
      <c r="B4255" s="435" t="str">
        <f>Sheet2!$B809</f>
        <v/>
      </c>
      <c r="C4255" s="394"/>
      <c r="D4255" s="394"/>
      <c r="E4255" s="394"/>
      <c r="F4255" s="394"/>
      <c r="G4255" s="394"/>
      <c r="H4255" s="394"/>
      <c r="I4255" s="394"/>
      <c r="J4255" s="436"/>
      <c r="K4255" s="79"/>
      <c r="L4255" s="79"/>
      <c r="M4255" s="79"/>
    </row>
    <row r="4256" spans="1:13">
      <c r="A4256" s="79"/>
      <c r="B4256" s="42" t="s">
        <v>44</v>
      </c>
      <c r="C4256" s="39"/>
      <c r="D4256" s="39"/>
      <c r="E4256" s="39"/>
      <c r="F4256" s="39"/>
      <c r="G4256" s="39"/>
      <c r="H4256" s="39"/>
      <c r="I4256" s="39"/>
      <c r="J4256" s="40"/>
      <c r="K4256" s="79"/>
      <c r="L4256" s="79"/>
      <c r="M4256" s="79"/>
    </row>
    <row r="4257" spans="1:13">
      <c r="A4257" s="79"/>
      <c r="B4257" s="435" t="str">
        <f>Sheet2!$D809</f>
        <v/>
      </c>
      <c r="C4257" s="394"/>
      <c r="D4257" s="394"/>
      <c r="E4257" s="394"/>
      <c r="F4257" s="394"/>
      <c r="G4257" s="394"/>
      <c r="H4257" s="394"/>
      <c r="I4257" s="394"/>
      <c r="J4257" s="436"/>
      <c r="K4257" s="79"/>
      <c r="L4257" s="79"/>
      <c r="M4257" s="79"/>
    </row>
    <row r="4258" spans="1:13">
      <c r="A4258" s="79"/>
      <c r="B4258" s="38"/>
      <c r="C4258" s="39"/>
      <c r="D4258" s="39"/>
      <c r="E4258" s="39"/>
      <c r="F4258" s="39"/>
      <c r="G4258" s="39"/>
      <c r="H4258" s="39"/>
      <c r="I4258" s="39"/>
      <c r="J4258" s="40"/>
      <c r="K4258" s="79"/>
      <c r="L4258" s="79"/>
      <c r="M4258" s="79"/>
    </row>
    <row r="4259" spans="1:13" ht="15">
      <c r="A4259" s="79"/>
      <c r="B4259" s="550" t="str">
        <f>'6. Module 1 Readiness'!AH$43</f>
        <v/>
      </c>
      <c r="C4259" s="41" t="s">
        <v>424</v>
      </c>
      <c r="D4259" s="39"/>
      <c r="E4259" s="39"/>
      <c r="F4259" s="39"/>
      <c r="G4259" s="39"/>
      <c r="H4259" s="39"/>
      <c r="I4259" s="39"/>
      <c r="J4259" s="40"/>
      <c r="K4259" s="79"/>
      <c r="L4259" s="79"/>
      <c r="M4259" s="79"/>
    </row>
    <row r="4260" spans="1:13">
      <c r="A4260" s="79"/>
      <c r="B4260" s="42" t="s">
        <v>43</v>
      </c>
      <c r="C4260" s="39"/>
      <c r="D4260" s="39"/>
      <c r="E4260" s="39"/>
      <c r="F4260" s="39"/>
      <c r="G4260" s="39"/>
      <c r="H4260" s="39"/>
      <c r="I4260" s="39"/>
      <c r="J4260" s="40"/>
      <c r="K4260" s="79"/>
      <c r="L4260" s="79"/>
      <c r="M4260" s="79"/>
    </row>
    <row r="4261" spans="1:13">
      <c r="A4261" s="79"/>
      <c r="B4261" s="435" t="str">
        <f>Sheet2!$B810</f>
        <v/>
      </c>
      <c r="C4261" s="394"/>
      <c r="D4261" s="394"/>
      <c r="E4261" s="394"/>
      <c r="F4261" s="394"/>
      <c r="G4261" s="394"/>
      <c r="H4261" s="394"/>
      <c r="I4261" s="394"/>
      <c r="J4261" s="436"/>
      <c r="K4261" s="79"/>
      <c r="L4261" s="79"/>
      <c r="M4261" s="79"/>
    </row>
    <row r="4262" spans="1:13">
      <c r="A4262" s="79"/>
      <c r="B4262" s="42" t="s">
        <v>44</v>
      </c>
      <c r="C4262" s="39"/>
      <c r="D4262" s="39"/>
      <c r="E4262" s="39"/>
      <c r="F4262" s="39"/>
      <c r="G4262" s="39"/>
      <c r="H4262" s="39"/>
      <c r="I4262" s="39"/>
      <c r="J4262" s="40"/>
      <c r="K4262" s="79"/>
      <c r="L4262" s="79"/>
      <c r="M4262" s="79"/>
    </row>
    <row r="4263" spans="1:13">
      <c r="A4263" s="79"/>
      <c r="B4263" s="437" t="str">
        <f>Sheet2!$D810</f>
        <v/>
      </c>
      <c r="C4263" s="438"/>
      <c r="D4263" s="438"/>
      <c r="E4263" s="438"/>
      <c r="F4263" s="438"/>
      <c r="G4263" s="438"/>
      <c r="H4263" s="438"/>
      <c r="I4263" s="438"/>
      <c r="J4263" s="439"/>
      <c r="K4263" s="79"/>
      <c r="L4263" s="79"/>
      <c r="M4263" s="79"/>
    </row>
    <row r="4264" spans="1:13">
      <c r="A4264" s="79"/>
      <c r="B4264" s="27"/>
      <c r="C4264" s="27"/>
      <c r="D4264" s="27"/>
      <c r="E4264" s="27"/>
      <c r="F4264" s="27"/>
      <c r="G4264" s="27"/>
      <c r="H4264" s="27"/>
      <c r="I4264" s="27"/>
      <c r="J4264" s="27"/>
      <c r="K4264" s="79"/>
      <c r="L4264" s="79"/>
      <c r="M4264" s="79"/>
    </row>
    <row r="4265" spans="1:13">
      <c r="A4265" s="79"/>
      <c r="B4265" s="634" t="s">
        <v>235</v>
      </c>
      <c r="C4265" s="633"/>
      <c r="D4265" s="633"/>
      <c r="E4265" s="633"/>
      <c r="F4265" s="633"/>
      <c r="G4265" s="633"/>
      <c r="H4265" s="633"/>
      <c r="I4265" s="633"/>
      <c r="J4265" s="550" t="str">
        <f>E4108</f>
        <v/>
      </c>
      <c r="K4265" s="79"/>
      <c r="L4265" s="79"/>
      <c r="M4265" s="79"/>
    </row>
    <row r="4266" spans="1:13">
      <c r="A4266" s="79"/>
      <c r="B4266" s="38"/>
      <c r="C4266" s="39"/>
      <c r="D4266" s="39"/>
      <c r="E4266" s="39"/>
      <c r="F4266" s="39"/>
      <c r="G4266" s="39"/>
      <c r="H4266" s="39"/>
      <c r="I4266" s="39"/>
      <c r="J4266" s="40"/>
      <c r="K4266" s="79"/>
      <c r="L4266" s="79"/>
      <c r="M4266" s="79"/>
    </row>
    <row r="4267" spans="1:13" ht="15">
      <c r="A4267" s="79"/>
      <c r="B4267" s="550" t="str">
        <f>'6. Module 1 Readiness'!AH$46</f>
        <v/>
      </c>
      <c r="C4267" s="41" t="s">
        <v>425</v>
      </c>
      <c r="D4267" s="39"/>
      <c r="E4267" s="39"/>
      <c r="F4267" s="39"/>
      <c r="G4267" s="39"/>
      <c r="H4267" s="39"/>
      <c r="I4267" s="39"/>
      <c r="J4267" s="40"/>
      <c r="K4267" s="79"/>
      <c r="L4267" s="79"/>
      <c r="M4267" s="79"/>
    </row>
    <row r="4268" spans="1:13">
      <c r="A4268" s="79"/>
      <c r="B4268" s="42" t="s">
        <v>43</v>
      </c>
      <c r="C4268" s="39"/>
      <c r="D4268" s="39"/>
      <c r="E4268" s="39"/>
      <c r="F4268" s="39"/>
      <c r="G4268" s="39"/>
      <c r="H4268" s="39"/>
      <c r="I4268" s="39"/>
      <c r="J4268" s="40"/>
      <c r="K4268" s="79"/>
      <c r="L4268" s="79"/>
      <c r="M4268" s="79"/>
    </row>
    <row r="4269" spans="1:13">
      <c r="A4269" s="79"/>
      <c r="B4269" s="38" t="str">
        <f>Sheet2!$B813</f>
        <v/>
      </c>
      <c r="C4269" s="39"/>
      <c r="D4269" s="39"/>
      <c r="E4269" s="39"/>
      <c r="F4269" s="39"/>
      <c r="G4269" s="39"/>
      <c r="H4269" s="39"/>
      <c r="I4269" s="39"/>
      <c r="J4269" s="40"/>
      <c r="K4269" s="79"/>
      <c r="L4269" s="79"/>
      <c r="M4269" s="79"/>
    </row>
    <row r="4270" spans="1:13">
      <c r="A4270" s="79"/>
      <c r="B4270" s="42" t="s">
        <v>44</v>
      </c>
      <c r="C4270" s="39"/>
      <c r="D4270" s="39"/>
      <c r="E4270" s="39"/>
      <c r="F4270" s="39"/>
      <c r="G4270" s="39"/>
      <c r="H4270" s="39"/>
      <c r="I4270" s="39"/>
      <c r="J4270" s="40"/>
      <c r="K4270" s="79"/>
      <c r="L4270" s="79"/>
      <c r="M4270" s="79"/>
    </row>
    <row r="4271" spans="1:13">
      <c r="A4271" s="79"/>
      <c r="B4271" s="435" t="str">
        <f>Sheet2!$D813</f>
        <v/>
      </c>
      <c r="C4271" s="394"/>
      <c r="D4271" s="394"/>
      <c r="E4271" s="394"/>
      <c r="F4271" s="394"/>
      <c r="G4271" s="394"/>
      <c r="H4271" s="394"/>
      <c r="I4271" s="394"/>
      <c r="J4271" s="436"/>
      <c r="K4271" s="79"/>
      <c r="L4271" s="79"/>
      <c r="M4271" s="79"/>
    </row>
    <row r="4272" spans="1:13">
      <c r="A4272" s="79"/>
      <c r="B4272" s="38"/>
      <c r="C4272" s="39"/>
      <c r="D4272" s="39"/>
      <c r="E4272" s="39"/>
      <c r="F4272" s="39"/>
      <c r="G4272" s="39"/>
      <c r="H4272" s="39"/>
      <c r="I4272" s="39"/>
      <c r="J4272" s="40"/>
      <c r="K4272" s="79"/>
      <c r="L4272" s="79"/>
      <c r="M4272" s="79"/>
    </row>
    <row r="4273" spans="1:13" ht="15">
      <c r="A4273" s="79"/>
      <c r="B4273" s="550" t="str">
        <f>'6. Module 1 Readiness'!AH$47</f>
        <v/>
      </c>
      <c r="C4273" s="41" t="s">
        <v>426</v>
      </c>
      <c r="D4273" s="39"/>
      <c r="E4273" s="39"/>
      <c r="F4273" s="39"/>
      <c r="G4273" s="39"/>
      <c r="H4273" s="39"/>
      <c r="I4273" s="39"/>
      <c r="J4273" s="40"/>
      <c r="K4273" s="79"/>
      <c r="L4273" s="79"/>
      <c r="M4273" s="79"/>
    </row>
    <row r="4274" spans="1:13">
      <c r="A4274" s="79"/>
      <c r="B4274" s="42" t="s">
        <v>43</v>
      </c>
      <c r="C4274" s="39"/>
      <c r="D4274" s="39"/>
      <c r="E4274" s="39"/>
      <c r="F4274" s="39"/>
      <c r="G4274" s="39"/>
      <c r="H4274" s="39"/>
      <c r="I4274" s="39"/>
      <c r="J4274" s="40"/>
      <c r="K4274" s="79"/>
      <c r="L4274" s="79"/>
      <c r="M4274" s="79"/>
    </row>
    <row r="4275" spans="1:13">
      <c r="A4275" s="79"/>
      <c r="B4275" s="435" t="str">
        <f>Sheet2!$B814</f>
        <v/>
      </c>
      <c r="C4275" s="394"/>
      <c r="D4275" s="394"/>
      <c r="E4275" s="394"/>
      <c r="F4275" s="394"/>
      <c r="G4275" s="394"/>
      <c r="H4275" s="394"/>
      <c r="I4275" s="394"/>
      <c r="J4275" s="436"/>
      <c r="K4275" s="79"/>
      <c r="L4275" s="79"/>
      <c r="M4275" s="79"/>
    </row>
    <row r="4276" spans="1:13">
      <c r="A4276" s="79"/>
      <c r="B4276" s="42" t="s">
        <v>44</v>
      </c>
      <c r="C4276" s="39"/>
      <c r="D4276" s="39"/>
      <c r="E4276" s="39"/>
      <c r="F4276" s="39"/>
      <c r="G4276" s="39"/>
      <c r="H4276" s="39"/>
      <c r="I4276" s="39"/>
      <c r="J4276" s="40"/>
      <c r="K4276" s="79"/>
      <c r="L4276" s="79"/>
      <c r="M4276" s="79"/>
    </row>
    <row r="4277" spans="1:13">
      <c r="A4277" s="79"/>
      <c r="B4277" s="435" t="str">
        <f>Sheet2!$D814</f>
        <v/>
      </c>
      <c r="C4277" s="394"/>
      <c r="D4277" s="394"/>
      <c r="E4277" s="394"/>
      <c r="F4277" s="394"/>
      <c r="G4277" s="394"/>
      <c r="H4277" s="394"/>
      <c r="I4277" s="394"/>
      <c r="J4277" s="436"/>
      <c r="K4277" s="79"/>
      <c r="L4277" s="79"/>
      <c r="M4277" s="79"/>
    </row>
    <row r="4278" spans="1:13">
      <c r="A4278" s="79"/>
      <c r="B4278" s="38"/>
      <c r="C4278" s="39"/>
      <c r="D4278" s="39"/>
      <c r="E4278" s="39"/>
      <c r="F4278" s="39"/>
      <c r="G4278" s="39"/>
      <c r="H4278" s="39"/>
      <c r="I4278" s="39"/>
      <c r="J4278" s="40"/>
      <c r="K4278" s="79"/>
      <c r="L4278" s="79"/>
      <c r="M4278" s="79"/>
    </row>
    <row r="4279" spans="1:13" ht="15">
      <c r="A4279" s="79"/>
      <c r="B4279" s="550" t="str">
        <f>'6. Module 1 Readiness'!AH$48</f>
        <v/>
      </c>
      <c r="C4279" s="41" t="s">
        <v>427</v>
      </c>
      <c r="D4279" s="39"/>
      <c r="E4279" s="39"/>
      <c r="F4279" s="39"/>
      <c r="G4279" s="39"/>
      <c r="H4279" s="39"/>
      <c r="I4279" s="39"/>
      <c r="J4279" s="40"/>
      <c r="K4279" s="79"/>
      <c r="L4279" s="79"/>
      <c r="M4279" s="79"/>
    </row>
    <row r="4280" spans="1:13">
      <c r="A4280" s="79"/>
      <c r="B4280" s="42" t="s">
        <v>43</v>
      </c>
      <c r="C4280" s="39"/>
      <c r="D4280" s="39"/>
      <c r="E4280" s="39"/>
      <c r="F4280" s="39"/>
      <c r="G4280" s="39"/>
      <c r="H4280" s="39"/>
      <c r="I4280" s="39"/>
      <c r="J4280" s="40"/>
      <c r="K4280" s="79"/>
      <c r="L4280" s="79"/>
      <c r="M4280" s="79"/>
    </row>
    <row r="4281" spans="1:13">
      <c r="A4281" s="79"/>
      <c r="B4281" s="435" t="str">
        <f>Sheet2!$B815</f>
        <v/>
      </c>
      <c r="C4281" s="394"/>
      <c r="D4281" s="394"/>
      <c r="E4281" s="394"/>
      <c r="F4281" s="394"/>
      <c r="G4281" s="394"/>
      <c r="H4281" s="394"/>
      <c r="I4281" s="394"/>
      <c r="J4281" s="436"/>
      <c r="K4281" s="79"/>
      <c r="L4281" s="79"/>
      <c r="M4281" s="79"/>
    </row>
    <row r="4282" spans="1:13">
      <c r="A4282" s="79"/>
      <c r="B4282" s="42" t="s">
        <v>44</v>
      </c>
      <c r="C4282" s="39"/>
      <c r="D4282" s="39"/>
      <c r="E4282" s="39"/>
      <c r="F4282" s="39"/>
      <c r="G4282" s="39"/>
      <c r="H4282" s="39"/>
      <c r="I4282" s="39"/>
      <c r="J4282" s="40"/>
      <c r="K4282" s="79"/>
      <c r="L4282" s="79"/>
      <c r="M4282" s="79"/>
    </row>
    <row r="4283" spans="1:13">
      <c r="A4283" s="79"/>
      <c r="B4283" s="435" t="str">
        <f>Sheet2!$D815</f>
        <v/>
      </c>
      <c r="C4283" s="394"/>
      <c r="D4283" s="394"/>
      <c r="E4283" s="394"/>
      <c r="F4283" s="394"/>
      <c r="G4283" s="394"/>
      <c r="H4283" s="394"/>
      <c r="I4283" s="394"/>
      <c r="J4283" s="436"/>
      <c r="K4283" s="79"/>
      <c r="L4283" s="79"/>
      <c r="M4283" s="79"/>
    </row>
    <row r="4284" spans="1:13">
      <c r="A4284" s="79"/>
      <c r="B4284" s="38"/>
      <c r="C4284" s="39"/>
      <c r="D4284" s="39"/>
      <c r="E4284" s="39"/>
      <c r="F4284" s="39"/>
      <c r="G4284" s="39"/>
      <c r="H4284" s="39"/>
      <c r="I4284" s="39"/>
      <c r="J4284" s="40"/>
      <c r="K4284" s="79"/>
      <c r="L4284" s="79"/>
      <c r="M4284" s="79"/>
    </row>
    <row r="4285" spans="1:13" ht="15">
      <c r="A4285" s="79"/>
      <c r="B4285" s="550" t="str">
        <f>'6. Module 1 Readiness'!AH$49</f>
        <v/>
      </c>
      <c r="C4285" s="41" t="s">
        <v>428</v>
      </c>
      <c r="D4285" s="39"/>
      <c r="E4285" s="39"/>
      <c r="F4285" s="39"/>
      <c r="G4285" s="39"/>
      <c r="H4285" s="39"/>
      <c r="I4285" s="39"/>
      <c r="J4285" s="40"/>
      <c r="K4285" s="79"/>
      <c r="L4285" s="79"/>
      <c r="M4285" s="79"/>
    </row>
    <row r="4286" spans="1:13">
      <c r="A4286" s="79"/>
      <c r="B4286" s="42" t="s">
        <v>43</v>
      </c>
      <c r="C4286" s="39"/>
      <c r="D4286" s="39"/>
      <c r="E4286" s="39"/>
      <c r="F4286" s="39"/>
      <c r="G4286" s="39"/>
      <c r="H4286" s="39"/>
      <c r="I4286" s="39"/>
      <c r="J4286" s="40"/>
      <c r="K4286" s="79"/>
      <c r="L4286" s="79"/>
      <c r="M4286" s="79"/>
    </row>
    <row r="4287" spans="1:13">
      <c r="A4287" s="79"/>
      <c r="B4287" s="435" t="str">
        <f>Sheet2!$B816</f>
        <v/>
      </c>
      <c r="C4287" s="394"/>
      <c r="D4287" s="394"/>
      <c r="E4287" s="394"/>
      <c r="F4287" s="394"/>
      <c r="G4287" s="394"/>
      <c r="H4287" s="394"/>
      <c r="I4287" s="394"/>
      <c r="J4287" s="436"/>
      <c r="K4287" s="79"/>
      <c r="L4287" s="79"/>
      <c r="M4287" s="79"/>
    </row>
    <row r="4288" spans="1:13">
      <c r="A4288" s="79"/>
      <c r="B4288" s="42" t="s">
        <v>44</v>
      </c>
      <c r="C4288" s="39"/>
      <c r="D4288" s="39"/>
      <c r="E4288" s="39"/>
      <c r="F4288" s="39"/>
      <c r="G4288" s="39"/>
      <c r="H4288" s="39"/>
      <c r="I4288" s="39"/>
      <c r="J4288" s="40"/>
      <c r="K4288" s="79"/>
      <c r="L4288" s="79"/>
      <c r="M4288" s="79"/>
    </row>
    <row r="4289" spans="1:13">
      <c r="A4289" s="79"/>
      <c r="B4289" s="435" t="str">
        <f>Sheet2!$D816</f>
        <v/>
      </c>
      <c r="C4289" s="394"/>
      <c r="D4289" s="394"/>
      <c r="E4289" s="394"/>
      <c r="F4289" s="394"/>
      <c r="G4289" s="394"/>
      <c r="H4289" s="394"/>
      <c r="I4289" s="394"/>
      <c r="J4289" s="436"/>
      <c r="K4289" s="79"/>
      <c r="L4289" s="79"/>
      <c r="M4289" s="79"/>
    </row>
    <row r="4290" spans="1:13">
      <c r="A4290" s="79"/>
      <c r="B4290" s="38"/>
      <c r="C4290" s="39"/>
      <c r="D4290" s="39"/>
      <c r="E4290" s="39"/>
      <c r="F4290" s="39"/>
      <c r="G4290" s="39"/>
      <c r="H4290" s="39"/>
      <c r="I4290" s="39"/>
      <c r="J4290" s="40"/>
      <c r="K4290" s="79"/>
      <c r="L4290" s="79"/>
      <c r="M4290" s="79"/>
    </row>
    <row r="4291" spans="1:13" ht="15">
      <c r="A4291" s="79"/>
      <c r="B4291" s="550" t="str">
        <f>'6. Module 1 Readiness'!AH$50</f>
        <v/>
      </c>
      <c r="C4291" s="41" t="s">
        <v>429</v>
      </c>
      <c r="D4291" s="39"/>
      <c r="E4291" s="39"/>
      <c r="F4291" s="39"/>
      <c r="G4291" s="39"/>
      <c r="H4291" s="39"/>
      <c r="I4291" s="39"/>
      <c r="J4291" s="40"/>
      <c r="K4291" s="79"/>
      <c r="L4291" s="79"/>
      <c r="M4291" s="79"/>
    </row>
    <row r="4292" spans="1:13">
      <c r="A4292" s="79"/>
      <c r="B4292" s="42" t="s">
        <v>43</v>
      </c>
      <c r="C4292" s="39"/>
      <c r="D4292" s="39"/>
      <c r="E4292" s="39"/>
      <c r="F4292" s="39"/>
      <c r="G4292" s="39"/>
      <c r="H4292" s="39"/>
      <c r="I4292" s="39"/>
      <c r="J4292" s="40"/>
      <c r="K4292" s="79"/>
      <c r="L4292" s="79"/>
      <c r="M4292" s="79"/>
    </row>
    <row r="4293" spans="1:13">
      <c r="A4293" s="79"/>
      <c r="B4293" s="435" t="str">
        <f>Sheet2!$B817</f>
        <v/>
      </c>
      <c r="C4293" s="394"/>
      <c r="D4293" s="394"/>
      <c r="E4293" s="394"/>
      <c r="F4293" s="394"/>
      <c r="G4293" s="394"/>
      <c r="H4293" s="394"/>
      <c r="I4293" s="394"/>
      <c r="J4293" s="436"/>
      <c r="K4293" s="79"/>
      <c r="L4293" s="79"/>
      <c r="M4293" s="79"/>
    </row>
    <row r="4294" spans="1:13">
      <c r="A4294" s="79"/>
      <c r="B4294" s="42" t="s">
        <v>44</v>
      </c>
      <c r="C4294" s="39"/>
      <c r="D4294" s="39"/>
      <c r="E4294" s="39"/>
      <c r="F4294" s="39"/>
      <c r="G4294" s="39"/>
      <c r="H4294" s="39"/>
      <c r="I4294" s="39"/>
      <c r="J4294" s="40"/>
      <c r="K4294" s="79"/>
      <c r="L4294" s="79"/>
      <c r="M4294" s="79"/>
    </row>
    <row r="4295" spans="1:13">
      <c r="A4295" s="79"/>
      <c r="B4295" s="437" t="str">
        <f>Sheet2!$D817</f>
        <v/>
      </c>
      <c r="C4295" s="438"/>
      <c r="D4295" s="438"/>
      <c r="E4295" s="438"/>
      <c r="F4295" s="438"/>
      <c r="G4295" s="438"/>
      <c r="H4295" s="438"/>
      <c r="I4295" s="438"/>
      <c r="J4295" s="439"/>
      <c r="K4295" s="79"/>
      <c r="L4295" s="79"/>
      <c r="M4295" s="79"/>
    </row>
    <row r="4296" spans="1:13">
      <c r="A4296" s="79"/>
      <c r="B4296" s="79"/>
      <c r="C4296" s="79"/>
      <c r="D4296" s="79"/>
      <c r="E4296" s="79"/>
      <c r="F4296" s="79"/>
      <c r="G4296" s="79"/>
      <c r="H4296" s="79"/>
      <c r="I4296" s="79"/>
      <c r="J4296" s="79"/>
      <c r="K4296" s="79"/>
      <c r="L4296" s="79"/>
      <c r="M4296" s="79"/>
    </row>
    <row r="4297" spans="1:13">
      <c r="A4297" s="79"/>
      <c r="B4297" s="632" t="s">
        <v>236</v>
      </c>
      <c r="C4297" s="633"/>
      <c r="D4297" s="633"/>
      <c r="E4297" s="633"/>
      <c r="F4297" s="633"/>
      <c r="G4297" s="633"/>
      <c r="H4297" s="633"/>
      <c r="I4297" s="633"/>
      <c r="J4297" s="550" t="str">
        <f>'7. Module 1 Summary'!E4110</f>
        <v/>
      </c>
      <c r="K4297" s="79"/>
      <c r="L4297" s="79"/>
      <c r="M4297" s="79"/>
    </row>
    <row r="4298" spans="1:13">
      <c r="A4298" s="79"/>
      <c r="B4298" s="54"/>
      <c r="C4298" s="35"/>
      <c r="D4298" s="35"/>
      <c r="E4298" s="55"/>
      <c r="F4298" s="39"/>
      <c r="G4298" s="39"/>
      <c r="H4298" s="39"/>
      <c r="I4298" s="39"/>
      <c r="J4298" s="40"/>
      <c r="K4298" s="79"/>
      <c r="L4298" s="79"/>
      <c r="M4298" s="79"/>
    </row>
    <row r="4299" spans="1:13" ht="15">
      <c r="A4299" s="79"/>
      <c r="B4299" s="550" t="str">
        <f>'6. Module 1 Readiness'!AH$53</f>
        <v/>
      </c>
      <c r="C4299" s="41" t="s">
        <v>430</v>
      </c>
      <c r="D4299" s="39"/>
      <c r="E4299" s="39"/>
      <c r="F4299" s="39"/>
      <c r="G4299" s="39"/>
      <c r="H4299" s="39"/>
      <c r="I4299" s="39"/>
      <c r="J4299" s="40"/>
      <c r="K4299" s="79"/>
      <c r="L4299" s="79"/>
      <c r="M4299" s="79"/>
    </row>
    <row r="4300" spans="1:13">
      <c r="A4300" s="79"/>
      <c r="B4300" s="42" t="s">
        <v>43</v>
      </c>
      <c r="C4300" s="39"/>
      <c r="D4300" s="39"/>
      <c r="E4300" s="39"/>
      <c r="F4300" s="39"/>
      <c r="G4300" s="39"/>
      <c r="H4300" s="39"/>
      <c r="I4300" s="39"/>
      <c r="J4300" s="40"/>
      <c r="K4300" s="79"/>
      <c r="L4300" s="79"/>
      <c r="M4300" s="79"/>
    </row>
    <row r="4301" spans="1:13">
      <c r="A4301" s="79"/>
      <c r="B4301" s="435" t="str">
        <f>Sheet2!$D820</f>
        <v/>
      </c>
      <c r="C4301" s="394"/>
      <c r="D4301" s="394"/>
      <c r="E4301" s="394"/>
      <c r="F4301" s="394"/>
      <c r="G4301" s="394"/>
      <c r="H4301" s="394"/>
      <c r="I4301" s="394"/>
      <c r="J4301" s="436"/>
      <c r="K4301" s="79"/>
      <c r="L4301" s="79"/>
      <c r="M4301" s="79"/>
    </row>
    <row r="4302" spans="1:13">
      <c r="A4302" s="79"/>
      <c r="B4302" s="42" t="s">
        <v>44</v>
      </c>
      <c r="C4302" s="39"/>
      <c r="D4302" s="39"/>
      <c r="E4302" s="39"/>
      <c r="F4302" s="39"/>
      <c r="G4302" s="39"/>
      <c r="H4302" s="39"/>
      <c r="I4302" s="39"/>
      <c r="J4302" s="40"/>
      <c r="K4302" s="79"/>
      <c r="L4302" s="79"/>
      <c r="M4302" s="79"/>
    </row>
    <row r="4303" spans="1:13">
      <c r="A4303" s="79"/>
      <c r="B4303" s="435" t="str">
        <f>Sheet2!$D820</f>
        <v/>
      </c>
      <c r="C4303" s="394"/>
      <c r="D4303" s="394"/>
      <c r="E4303" s="394"/>
      <c r="F4303" s="394"/>
      <c r="G4303" s="394"/>
      <c r="H4303" s="394"/>
      <c r="I4303" s="394"/>
      <c r="J4303" s="436"/>
      <c r="K4303" s="79"/>
      <c r="L4303" s="79"/>
      <c r="M4303" s="79"/>
    </row>
    <row r="4304" spans="1:13">
      <c r="A4304" s="79"/>
      <c r="B4304" s="38"/>
      <c r="C4304" s="39"/>
      <c r="D4304" s="39"/>
      <c r="E4304" s="39"/>
      <c r="F4304" s="39"/>
      <c r="G4304" s="39"/>
      <c r="H4304" s="39"/>
      <c r="I4304" s="39"/>
      <c r="J4304" s="40"/>
      <c r="K4304" s="79"/>
      <c r="L4304" s="79"/>
      <c r="M4304" s="79"/>
    </row>
    <row r="4305" spans="1:13" ht="15">
      <c r="A4305" s="79"/>
      <c r="B4305" s="550" t="str">
        <f>'6. Module 1 Readiness'!AH$54</f>
        <v/>
      </c>
      <c r="C4305" s="41" t="s">
        <v>431</v>
      </c>
      <c r="D4305" s="39"/>
      <c r="E4305" s="39"/>
      <c r="F4305" s="39"/>
      <c r="G4305" s="39"/>
      <c r="H4305" s="39"/>
      <c r="I4305" s="39"/>
      <c r="J4305" s="40"/>
      <c r="K4305" s="79"/>
      <c r="L4305" s="79"/>
      <c r="M4305" s="79"/>
    </row>
    <row r="4306" spans="1:13">
      <c r="A4306" s="79"/>
      <c r="B4306" s="42" t="s">
        <v>43</v>
      </c>
      <c r="C4306" s="39"/>
      <c r="D4306" s="39"/>
      <c r="E4306" s="39"/>
      <c r="F4306" s="39"/>
      <c r="G4306" s="39"/>
      <c r="H4306" s="39"/>
      <c r="I4306" s="39"/>
      <c r="J4306" s="40"/>
      <c r="K4306" s="79"/>
      <c r="L4306" s="79"/>
      <c r="M4306" s="79"/>
    </row>
    <row r="4307" spans="1:13">
      <c r="A4307" s="79"/>
      <c r="B4307" s="435" t="str">
        <f>Sheet2!$B821</f>
        <v/>
      </c>
      <c r="C4307" s="394"/>
      <c r="D4307" s="394"/>
      <c r="E4307" s="394"/>
      <c r="F4307" s="394"/>
      <c r="G4307" s="394"/>
      <c r="H4307" s="394"/>
      <c r="I4307" s="394"/>
      <c r="J4307" s="436"/>
      <c r="K4307" s="79"/>
      <c r="L4307" s="79"/>
      <c r="M4307" s="79"/>
    </row>
    <row r="4308" spans="1:13">
      <c r="A4308" s="79"/>
      <c r="B4308" s="42" t="s">
        <v>44</v>
      </c>
      <c r="C4308" s="39"/>
      <c r="D4308" s="39"/>
      <c r="E4308" s="39"/>
      <c r="F4308" s="39"/>
      <c r="G4308" s="39"/>
      <c r="H4308" s="39"/>
      <c r="I4308" s="39"/>
      <c r="J4308" s="40"/>
      <c r="K4308" s="79"/>
      <c r="L4308" s="79"/>
      <c r="M4308" s="79"/>
    </row>
    <row r="4309" spans="1:13">
      <c r="A4309" s="79"/>
      <c r="B4309" s="435" t="str">
        <f>Sheet2!$D821</f>
        <v/>
      </c>
      <c r="C4309" s="394"/>
      <c r="D4309" s="394"/>
      <c r="E4309" s="394"/>
      <c r="F4309" s="394"/>
      <c r="G4309" s="394"/>
      <c r="H4309" s="394"/>
      <c r="I4309" s="394"/>
      <c r="J4309" s="436"/>
      <c r="K4309" s="79"/>
      <c r="L4309" s="79"/>
      <c r="M4309" s="79"/>
    </row>
    <row r="4310" spans="1:13">
      <c r="A4310" s="79"/>
      <c r="B4310" s="38"/>
      <c r="C4310" s="39"/>
      <c r="D4310" s="39"/>
      <c r="E4310" s="39"/>
      <c r="F4310" s="39"/>
      <c r="G4310" s="39"/>
      <c r="H4310" s="39"/>
      <c r="I4310" s="39"/>
      <c r="J4310" s="40"/>
      <c r="K4310" s="79"/>
      <c r="L4310" s="79"/>
      <c r="M4310" s="79"/>
    </row>
    <row r="4311" spans="1:13" ht="15">
      <c r="A4311" s="79"/>
      <c r="B4311" s="550" t="str">
        <f>'6. Module 1 Readiness'!AH$55</f>
        <v/>
      </c>
      <c r="C4311" s="41" t="s">
        <v>432</v>
      </c>
      <c r="D4311" s="39"/>
      <c r="E4311" s="39"/>
      <c r="F4311" s="39"/>
      <c r="G4311" s="39"/>
      <c r="H4311" s="39"/>
      <c r="I4311" s="39"/>
      <c r="J4311" s="40"/>
      <c r="K4311" s="79"/>
      <c r="L4311" s="79"/>
      <c r="M4311" s="79"/>
    </row>
    <row r="4312" spans="1:13">
      <c r="A4312" s="79"/>
      <c r="B4312" s="42" t="s">
        <v>43</v>
      </c>
      <c r="C4312" s="39"/>
      <c r="D4312" s="39"/>
      <c r="E4312" s="39"/>
      <c r="F4312" s="39"/>
      <c r="G4312" s="39"/>
      <c r="H4312" s="39"/>
      <c r="I4312" s="39"/>
      <c r="J4312" s="40"/>
      <c r="K4312" s="79"/>
      <c r="L4312" s="79"/>
      <c r="M4312" s="79"/>
    </row>
    <row r="4313" spans="1:13">
      <c r="A4313" s="79"/>
      <c r="B4313" s="435" t="str">
        <f>Sheet2!$B822</f>
        <v/>
      </c>
      <c r="C4313" s="394"/>
      <c r="D4313" s="394"/>
      <c r="E4313" s="394"/>
      <c r="F4313" s="394"/>
      <c r="G4313" s="394"/>
      <c r="H4313" s="394"/>
      <c r="I4313" s="394"/>
      <c r="J4313" s="436"/>
      <c r="K4313" s="79"/>
      <c r="L4313" s="79"/>
      <c r="M4313" s="79"/>
    </row>
    <row r="4314" spans="1:13">
      <c r="A4314" s="79"/>
      <c r="B4314" s="42" t="s">
        <v>44</v>
      </c>
      <c r="C4314" s="39"/>
      <c r="D4314" s="39"/>
      <c r="E4314" s="39"/>
      <c r="F4314" s="39"/>
      <c r="G4314" s="39"/>
      <c r="H4314" s="39"/>
      <c r="I4314" s="39"/>
      <c r="J4314" s="40"/>
      <c r="K4314" s="79"/>
      <c r="L4314" s="79"/>
      <c r="M4314" s="79"/>
    </row>
    <row r="4315" spans="1:13">
      <c r="A4315" s="79"/>
      <c r="B4315" s="437" t="str">
        <f>Sheet2!$D822</f>
        <v/>
      </c>
      <c r="C4315" s="438"/>
      <c r="D4315" s="438"/>
      <c r="E4315" s="438"/>
      <c r="F4315" s="438"/>
      <c r="G4315" s="438"/>
      <c r="H4315" s="438"/>
      <c r="I4315" s="438"/>
      <c r="J4315" s="439"/>
      <c r="K4315" s="79"/>
      <c r="L4315" s="79"/>
      <c r="M4315" s="79"/>
    </row>
    <row r="4316" spans="1:13">
      <c r="A4316" s="79"/>
      <c r="B4316" s="79"/>
      <c r="C4316" s="79"/>
      <c r="D4316" s="79"/>
      <c r="E4316" s="79"/>
      <c r="F4316" s="79"/>
      <c r="G4316" s="79"/>
      <c r="H4316" s="79"/>
      <c r="I4316" s="79"/>
      <c r="J4316" s="79"/>
      <c r="K4316" s="79"/>
      <c r="L4316" s="79"/>
      <c r="M4316" s="79"/>
    </row>
    <row r="4317" spans="1:13">
      <c r="A4317" s="79"/>
      <c r="B4317" s="79"/>
      <c r="C4317" s="79"/>
      <c r="D4317" s="79"/>
      <c r="E4317" s="79"/>
      <c r="F4317" s="79"/>
      <c r="G4317" s="79"/>
      <c r="H4317" s="79"/>
      <c r="I4317" s="79"/>
      <c r="J4317" s="79"/>
      <c r="K4317" s="79"/>
      <c r="L4317" s="79"/>
      <c r="M4317" s="79"/>
    </row>
    <row r="4318" spans="1:13">
      <c r="A4318" s="79"/>
      <c r="B4318" s="79"/>
      <c r="C4318" s="79"/>
      <c r="D4318" s="79"/>
      <c r="E4318" s="79"/>
      <c r="F4318" s="79"/>
      <c r="G4318" s="79"/>
      <c r="H4318" s="79"/>
      <c r="I4318" s="79"/>
      <c r="J4318" s="79"/>
      <c r="K4318" s="79"/>
      <c r="L4318" s="79"/>
      <c r="M4318" s="79"/>
    </row>
    <row r="4319" spans="1:13" ht="15.75">
      <c r="A4319" s="79"/>
      <c r="B4319" s="629">
        <f>'4. Module 1 Services'!B25</f>
        <v>0</v>
      </c>
      <c r="C4319" s="630"/>
      <c r="D4319" s="630"/>
      <c r="E4319" s="630"/>
      <c r="F4319" s="630"/>
      <c r="G4319" s="630"/>
      <c r="H4319" s="630"/>
      <c r="I4319" s="630"/>
      <c r="J4319" s="631"/>
      <c r="K4319" s="79"/>
      <c r="L4319" s="79"/>
      <c r="M4319" s="79"/>
    </row>
    <row r="4320" spans="1:13">
      <c r="A4320" s="79"/>
      <c r="B4320" s="79"/>
      <c r="C4320" s="79"/>
      <c r="D4320" s="79"/>
      <c r="E4320" s="79"/>
      <c r="F4320" s="79"/>
      <c r="G4320" s="79"/>
      <c r="H4320" s="79"/>
      <c r="I4320" s="79"/>
      <c r="J4320" s="79"/>
      <c r="K4320" s="79"/>
      <c r="L4320" s="79"/>
      <c r="M4320" s="79"/>
    </row>
    <row r="4321" spans="1:13" ht="18">
      <c r="A4321" s="79"/>
      <c r="B4321" s="31" t="s">
        <v>169</v>
      </c>
      <c r="C4321" s="79"/>
      <c r="D4321" s="79"/>
      <c r="E4321" s="79"/>
      <c r="F4321" s="79"/>
      <c r="G4321" s="79"/>
      <c r="H4321" s="79"/>
      <c r="I4321" s="79"/>
      <c r="J4321" s="79"/>
      <c r="K4321" s="79"/>
      <c r="L4321" s="79"/>
      <c r="M4321" s="79"/>
    </row>
    <row r="4322" spans="1:13">
      <c r="A4322" s="79"/>
      <c r="B4322" s="79"/>
      <c r="C4322" s="79"/>
      <c r="D4322" s="79"/>
      <c r="E4322" s="79"/>
      <c r="F4322" s="79"/>
      <c r="G4322" s="79"/>
      <c r="H4322" s="79"/>
      <c r="I4322" s="79"/>
      <c r="J4322" s="79"/>
      <c r="K4322" s="79"/>
      <c r="L4322" s="79"/>
      <c r="M4322" s="79"/>
    </row>
    <row r="4323" spans="1:13" ht="13.5" thickBot="1">
      <c r="A4323" s="79"/>
      <c r="B4323" s="444" t="s">
        <v>407</v>
      </c>
      <c r="C4323" s="444"/>
      <c r="D4323" s="444"/>
      <c r="E4323" s="444"/>
      <c r="F4323" s="79"/>
      <c r="G4323" s="79"/>
      <c r="H4323" s="79"/>
      <c r="I4323" s="79"/>
      <c r="J4323" s="79"/>
      <c r="K4323" s="79"/>
      <c r="L4323" s="79"/>
      <c r="M4323" s="79"/>
    </row>
    <row r="4324" spans="1:13">
      <c r="A4324" s="79"/>
      <c r="B4324" s="79"/>
      <c r="C4324" s="79"/>
      <c r="D4324" s="79"/>
      <c r="E4324" s="79"/>
      <c r="F4324" s="79"/>
      <c r="G4324" s="445" t="e">
        <f>IF(E4333="Low",'4. HIDE Calc Module 2_1'!$C$48,IF(E4333="Medium",'4. HIDE Calc Module 2_1'!$C$49,IF(E4333="High",'4. HIDE Calc Module 2_1'!$C$50,"")))</f>
        <v>#DIV/0!</v>
      </c>
      <c r="H4324" s="446"/>
      <c r="I4324" s="447"/>
      <c r="J4324" s="79"/>
      <c r="K4324" s="79"/>
      <c r="L4324" s="79"/>
      <c r="M4324" s="79"/>
    </row>
    <row r="4325" spans="1:13">
      <c r="A4325" s="79"/>
      <c r="B4325" s="27" t="s">
        <v>220</v>
      </c>
      <c r="C4325" s="27"/>
      <c r="D4325" s="27"/>
      <c r="E4325" s="635" t="str">
        <f>IF('5. Hide Calc OA'!C$171="","",IF(AND('5. Hide Calc OA'!C$171&gt;='7. Hide Graph Calc'!$N$24,'5. Hide Calc OA'!C$171&lt;='7. Hide Graph Calc'!$O$24),"Low",IF(AND('5. Hide Calc OA'!C$171&gt;'7. Hide Graph Calc'!$N$25,'5. Hide Calc OA'!C$171&lt;='7. Hide Graph Calc'!$O$25),"Medium",IF(AND('5. Hide Calc OA'!C$171&gt;'7. Hide Graph Calc'!$N$26,'5. Hide Calc OA'!C$171&lt;='7. Hide Graph Calc'!$O$26),"High"))))</f>
        <v/>
      </c>
      <c r="F4325" s="79"/>
      <c r="G4325" s="448"/>
      <c r="H4325" s="441"/>
      <c r="I4325" s="449"/>
      <c r="J4325" s="79"/>
      <c r="K4325" s="79"/>
      <c r="L4325" s="79"/>
      <c r="M4325" s="79"/>
    </row>
    <row r="4326" spans="1:13">
      <c r="A4326" s="79"/>
      <c r="B4326" s="27"/>
      <c r="C4326" s="27"/>
      <c r="D4326" s="27"/>
      <c r="E4326" s="32"/>
      <c r="F4326" s="79"/>
      <c r="G4326" s="448"/>
      <c r="H4326" s="441"/>
      <c r="I4326" s="449"/>
      <c r="J4326" s="79"/>
      <c r="K4326" s="79"/>
      <c r="L4326" s="79"/>
      <c r="M4326" s="79"/>
    </row>
    <row r="4327" spans="1:13">
      <c r="A4327" s="79"/>
      <c r="B4327" s="27" t="s">
        <v>212</v>
      </c>
      <c r="C4327" s="27"/>
      <c r="D4327" s="27"/>
      <c r="E4327" s="635" t="str">
        <f>IF('5. Hide Calc OA'!D$171="","",IF(AND('5. Hide Calc OA'!D$171&gt;='7. Hide Graph Calc'!$N$24,'5. Hide Calc OA'!D$171&lt;='7. Hide Graph Calc'!$O$24),"Low",IF(AND('5. Hide Calc OA'!D$171&gt;'7. Hide Graph Calc'!$N$25,'5. Hide Calc OA'!D$171&lt;='7. Hide Graph Calc'!$O$25),"Medium",IF(AND('5. Hide Calc OA'!D$171&gt;'7. Hide Graph Calc'!$N$26,'5. Hide Calc OA'!D$171&lt;='7. Hide Graph Calc'!$O$26),"High"))))</f>
        <v/>
      </c>
      <c r="F4327" s="79"/>
      <c r="G4327" s="448"/>
      <c r="H4327" s="441"/>
      <c r="I4327" s="449"/>
      <c r="J4327" s="79"/>
      <c r="K4327" s="79"/>
      <c r="L4327" s="79"/>
      <c r="M4327" s="79"/>
    </row>
    <row r="4328" spans="1:13">
      <c r="A4328" s="79"/>
      <c r="B4328" s="27"/>
      <c r="C4328" s="27"/>
      <c r="D4328" s="27"/>
      <c r="E4328" s="32"/>
      <c r="F4328" s="79"/>
      <c r="G4328" s="448"/>
      <c r="H4328" s="441"/>
      <c r="I4328" s="449"/>
      <c r="J4328" s="79"/>
      <c r="K4328" s="79"/>
      <c r="L4328" s="79"/>
      <c r="M4328" s="79"/>
    </row>
    <row r="4329" spans="1:13">
      <c r="A4329" s="79"/>
      <c r="B4329" s="27" t="s">
        <v>227</v>
      </c>
      <c r="C4329" s="27"/>
      <c r="D4329" s="27"/>
      <c r="E4329" s="635" t="str">
        <f>IF('5. Hide Calc OA'!E$171="","",IF(AND('5. Hide Calc OA'!E$171&gt;='7. Hide Graph Calc'!$N$24,'5. Hide Calc OA'!E$171&lt;='7. Hide Graph Calc'!$O$24),"Low",IF(AND('5. Hide Calc OA'!E$171&gt;'7. Hide Graph Calc'!$N$25,'5. Hide Calc OA'!E$171&lt;='7. Hide Graph Calc'!$O$25),"Medium",IF(AND('5. Hide Calc OA'!E$171&gt;'7. Hide Graph Calc'!$N$26,'5. Hide Calc OA'!E$171&lt;='7. Hide Graph Calc'!$O$26),"High"))))</f>
        <v/>
      </c>
      <c r="F4329" s="79"/>
      <c r="G4329" s="448"/>
      <c r="H4329" s="441"/>
      <c r="I4329" s="449"/>
      <c r="J4329" s="79"/>
      <c r="K4329" s="79"/>
      <c r="L4329" s="79"/>
      <c r="M4329" s="79"/>
    </row>
    <row r="4330" spans="1:13">
      <c r="A4330" s="79"/>
      <c r="B4330" s="27"/>
      <c r="C4330" s="27"/>
      <c r="D4330" s="27"/>
      <c r="E4330" s="32"/>
      <c r="F4330" s="79"/>
      <c r="G4330" s="448"/>
      <c r="H4330" s="441"/>
      <c r="I4330" s="449"/>
      <c r="J4330" s="79"/>
      <c r="K4330" s="79"/>
      <c r="L4330" s="79"/>
      <c r="M4330" s="79"/>
    </row>
    <row r="4331" spans="1:13">
      <c r="A4331" s="79"/>
      <c r="B4331" s="27" t="s">
        <v>199</v>
      </c>
      <c r="C4331" s="27"/>
      <c r="D4331" s="27"/>
      <c r="E4331" s="635" t="str">
        <f>IF('5. Hide Calc OA'!F$171="","",IF(AND('5. Hide Calc OA'!F$171&gt;='7. Hide Graph Calc'!$N$24,'5. Hide Calc OA'!F$171&lt;='7. Hide Graph Calc'!$O$24),"Low",IF(AND('5. Hide Calc OA'!F$171&gt;'7. Hide Graph Calc'!$N$25,'5. Hide Calc OA'!F$171&lt;='7. Hide Graph Calc'!$O$25),"Medium",IF(AND('5. Hide Calc OA'!F$171&gt;'7. Hide Graph Calc'!$N$26,'5. Hide Calc OA'!F$171&lt;='7. Hide Graph Calc'!$O$26),"High"))))</f>
        <v/>
      </c>
      <c r="F4331" s="79"/>
      <c r="G4331" s="448"/>
      <c r="H4331" s="441"/>
      <c r="I4331" s="449"/>
      <c r="J4331" s="79"/>
      <c r="K4331" s="79"/>
      <c r="L4331" s="79"/>
      <c r="M4331" s="79"/>
    </row>
    <row r="4332" spans="1:13">
      <c r="A4332" s="79"/>
      <c r="B4332" s="27"/>
      <c r="C4332" s="27"/>
      <c r="D4332" s="27"/>
      <c r="E4332" s="32"/>
      <c r="F4332" s="79"/>
      <c r="G4332" s="448"/>
      <c r="H4332" s="441"/>
      <c r="I4332" s="449"/>
      <c r="J4332" s="79"/>
      <c r="K4332" s="79"/>
      <c r="L4332" s="79"/>
      <c r="M4332" s="79"/>
    </row>
    <row r="4333" spans="1:13">
      <c r="A4333" s="79"/>
      <c r="B4333" s="37" t="s">
        <v>173</v>
      </c>
      <c r="C4333" s="27"/>
      <c r="D4333" s="27"/>
      <c r="E4333" s="554" t="e">
        <f>IF('5. Hide Calc OA'!I$171="","",IF(AND('5. Hide Calc OA'!I$171&gt;='7. Hide Graph Calc'!$N$24,'5. Hide Calc OA'!I$171&lt;='7. Hide Graph Calc'!$O$24),"Low",IF(AND('5. Hide Calc OA'!I$171&gt;'7. Hide Graph Calc'!$N$25,'5. Hide Calc OA'!I$171&lt;='7. Hide Graph Calc'!$O$25),"Medium",IF(AND('5. Hide Calc OA'!I$171&gt;'7. Hide Graph Calc'!$N$26,'5. Hide Calc OA'!I$171&lt;='7. Hide Graph Calc'!$O$26),"High",""))))</f>
        <v>#DIV/0!</v>
      </c>
      <c r="F4333" s="19" t="s">
        <v>408</v>
      </c>
      <c r="G4333" s="450"/>
      <c r="H4333" s="451"/>
      <c r="I4333" s="452"/>
      <c r="J4333" s="79"/>
      <c r="K4333" s="79"/>
      <c r="L4333" s="79"/>
      <c r="M4333" s="79"/>
    </row>
    <row r="4334" spans="1:13">
      <c r="A4334" s="79"/>
      <c r="B4334" s="27"/>
      <c r="C4334" s="27"/>
      <c r="D4334" s="27"/>
      <c r="E4334" s="27"/>
      <c r="F4334" s="79"/>
      <c r="G4334" s="79"/>
      <c r="H4334" s="79"/>
      <c r="I4334" s="79"/>
      <c r="J4334" s="79"/>
      <c r="K4334" s="79"/>
      <c r="L4334" s="79"/>
      <c r="M4334" s="79"/>
    </row>
    <row r="4335" spans="1:13" ht="13.5" thickBot="1">
      <c r="A4335" s="79"/>
      <c r="B4335" s="453" t="s">
        <v>409</v>
      </c>
      <c r="C4335" s="453"/>
      <c r="D4335" s="453"/>
      <c r="E4335" s="453"/>
      <c r="F4335" s="79"/>
      <c r="G4335" s="79"/>
      <c r="H4335" s="79"/>
      <c r="I4335" s="79"/>
      <c r="J4335" s="79"/>
      <c r="K4335" s="79"/>
      <c r="L4335" s="79"/>
      <c r="M4335" s="79"/>
    </row>
    <row r="4336" spans="1:13">
      <c r="A4336" s="79"/>
      <c r="B4336" s="27"/>
      <c r="C4336" s="27"/>
      <c r="D4336" s="27"/>
      <c r="E4336" s="27"/>
      <c r="F4336" s="79"/>
      <c r="G4336" s="79"/>
      <c r="H4336" s="79"/>
      <c r="I4336" s="79"/>
      <c r="J4336" s="79"/>
      <c r="K4336" s="79"/>
      <c r="L4336" s="79"/>
      <c r="M4336" s="79"/>
    </row>
    <row r="4337" spans="1:13">
      <c r="A4337" s="79"/>
      <c r="B4337" s="37" t="s">
        <v>246</v>
      </c>
      <c r="C4337" s="37"/>
      <c r="D4337" s="37"/>
      <c r="E4337" s="636" t="str">
        <f>'6. Module 1 Readiness'!AF$23</f>
        <v/>
      </c>
      <c r="F4337" s="79"/>
      <c r="G4337" s="79"/>
      <c r="H4337" s="79"/>
      <c r="I4337" s="79"/>
      <c r="J4337" s="79"/>
      <c r="K4337" s="79"/>
      <c r="L4337" s="79"/>
      <c r="M4337" s="79"/>
    </row>
    <row r="4338" spans="1:13">
      <c r="A4338" s="79"/>
      <c r="B4338" s="52"/>
      <c r="C4338" s="52"/>
      <c r="D4338" s="52"/>
      <c r="E4338" s="53"/>
      <c r="F4338" s="79"/>
      <c r="G4338" s="79"/>
      <c r="H4338" s="79"/>
      <c r="I4338" s="79"/>
      <c r="J4338" s="79"/>
      <c r="K4338" s="79"/>
      <c r="L4338" s="79"/>
      <c r="M4338" s="79"/>
    </row>
    <row r="4339" spans="1:13">
      <c r="A4339" s="79"/>
      <c r="B4339" s="27"/>
      <c r="C4339" s="39"/>
      <c r="D4339" s="39"/>
      <c r="E4339" s="33"/>
      <c r="F4339" s="79"/>
      <c r="G4339" s="445" t="str">
        <f>IF(E4350="Red",'4. HIDE Calc Module 2_1'!$C$54,IF(E4350="Yellow",'4. HIDE Calc Module 2_1'!$C$55,IF(E4350="Green",'4. HIDE Calc Module 2_1'!$C$56,"")))</f>
        <v/>
      </c>
      <c r="H4339" s="446"/>
      <c r="I4339" s="447"/>
      <c r="J4339" s="79"/>
      <c r="K4339" s="79"/>
      <c r="L4339" s="79"/>
      <c r="M4339" s="79"/>
    </row>
    <row r="4340" spans="1:13">
      <c r="A4340" s="79"/>
      <c r="B4340" s="35" t="s">
        <v>233</v>
      </c>
      <c r="C4340" s="35"/>
      <c r="D4340" s="35"/>
      <c r="E4340" s="550" t="str">
        <f>IFERROR(IF('4. Hide Calc RA'!C$171="","",IF(AND('4. Hide Calc RA'!C$171&gt;='7. Hide Graph Calc'!$J$24,'4. Hide Calc RA'!C$171&lt;='7. Hide Graph Calc'!$K$24),"Red",IF(AND('4. Hide Calc RA'!C$171&gt;'7. Hide Graph Calc'!$J$25,'4. Hide Calc RA'!C$171&lt;='7. Hide Graph Calc'!$K$25),"Yellow",IF(AND('4. Hide Calc RA'!C$171&gt;'7. Hide Graph Calc'!$J$26,'4. Hide Calc RA'!C$171&lt;='7. Hide Graph Calc'!$K$26),"Green")))), "")</f>
        <v/>
      </c>
      <c r="F4340" s="79"/>
      <c r="G4340" s="448"/>
      <c r="H4340" s="441"/>
      <c r="I4340" s="449"/>
      <c r="J4340" s="79"/>
      <c r="K4340" s="79"/>
      <c r="L4340" s="79"/>
      <c r="M4340" s="79"/>
    </row>
    <row r="4341" spans="1:13">
      <c r="A4341" s="79"/>
      <c r="B4341" s="27"/>
      <c r="C4341" s="27"/>
      <c r="D4341" s="27"/>
      <c r="E4341" s="33"/>
      <c r="F4341" s="79"/>
      <c r="G4341" s="448"/>
      <c r="H4341" s="441"/>
      <c r="I4341" s="449"/>
      <c r="J4341" s="79"/>
      <c r="K4341" s="79"/>
      <c r="L4341" s="79"/>
      <c r="M4341" s="79"/>
    </row>
    <row r="4342" spans="1:13">
      <c r="A4342" s="79"/>
      <c r="B4342" s="35" t="s">
        <v>234</v>
      </c>
      <c r="C4342" s="35"/>
      <c r="D4342" s="35"/>
      <c r="E4342" s="550" t="str">
        <f>IFERROR(IF('4. Hide Calc RA'!D$171="","",IF(AND('4. Hide Calc RA'!D$171&gt;='7. Hide Graph Calc'!$J$24,'4. Hide Calc RA'!D$171&lt;='7. Hide Graph Calc'!$K$24),"Red",IF(AND('4. Hide Calc RA'!D$171&gt;'7. Hide Graph Calc'!$J$25,'4. Hide Calc RA'!D$171&lt;='7. Hide Graph Calc'!$K$25),"Yellow",IF(AND('4. Hide Calc RA'!D$171&gt;'7. Hide Graph Calc'!$J$26,'4. Hide Calc RA'!D$171&lt;='7. Hide Graph Calc'!$K$26),"Green")))), "")</f>
        <v/>
      </c>
      <c r="F4342" s="79"/>
      <c r="G4342" s="448"/>
      <c r="H4342" s="441"/>
      <c r="I4342" s="449"/>
      <c r="J4342" s="79"/>
      <c r="K4342" s="79"/>
      <c r="L4342" s="79"/>
      <c r="M4342" s="79"/>
    </row>
    <row r="4343" spans="1:13">
      <c r="A4343" s="79"/>
      <c r="B4343" s="27"/>
      <c r="C4343" s="27"/>
      <c r="D4343" s="27"/>
      <c r="E4343" s="33"/>
      <c r="F4343" s="79"/>
      <c r="G4343" s="448"/>
      <c r="H4343" s="441"/>
      <c r="I4343" s="449"/>
      <c r="J4343" s="79"/>
      <c r="K4343" s="79"/>
      <c r="L4343" s="79"/>
      <c r="M4343" s="79"/>
    </row>
    <row r="4344" spans="1:13">
      <c r="A4344" s="79"/>
      <c r="B4344" s="35" t="s">
        <v>27</v>
      </c>
      <c r="C4344" s="27"/>
      <c r="D4344" s="27"/>
      <c r="E4344" s="635" t="str">
        <f>IFERROR(IF('4. Hide Calc RA'!E$171="","",IF(AND('4. Hide Calc RA'!E$171&gt;='7. Hide Graph Calc'!$J$24,'4. Hide Calc RA'!E$171&lt;='7. Hide Graph Calc'!$K$24),"Red",IF(AND('4. Hide Calc RA'!E$171&gt;'7. Hide Graph Calc'!$J$25,'4. Hide Calc RA'!E$171&lt;='7. Hide Graph Calc'!$K$25),"Yellow",IF(AND('4. Hide Calc RA'!E$171&gt;'7. Hide Graph Calc'!$J$26,'4. Hide Calc RA'!E$171&lt;='7. Hide Graph Calc'!$K$26),"Green")))), "")</f>
        <v/>
      </c>
      <c r="F4344" s="79"/>
      <c r="G4344" s="448"/>
      <c r="H4344" s="441"/>
      <c r="I4344" s="449"/>
      <c r="J4344" s="79"/>
      <c r="K4344" s="79"/>
      <c r="L4344" s="79"/>
      <c r="M4344" s="79"/>
    </row>
    <row r="4345" spans="1:13">
      <c r="A4345" s="79"/>
      <c r="B4345" s="27"/>
      <c r="C4345" s="27"/>
      <c r="D4345" s="27"/>
      <c r="E4345" s="33"/>
      <c r="F4345" s="79"/>
      <c r="G4345" s="448"/>
      <c r="H4345" s="441"/>
      <c r="I4345" s="449"/>
      <c r="J4345" s="79"/>
      <c r="K4345" s="79"/>
      <c r="L4345" s="79"/>
      <c r="M4345" s="79"/>
    </row>
    <row r="4346" spans="1:13">
      <c r="A4346" s="79"/>
      <c r="B4346" s="35" t="s">
        <v>235</v>
      </c>
      <c r="C4346" s="35"/>
      <c r="D4346" s="35"/>
      <c r="E4346" s="550" t="str">
        <f>IFERROR(IF('4. Hide Calc RA'!F$171="","",IF(AND('4. Hide Calc RA'!F$171&gt;='7. Hide Graph Calc'!$J$24,'4. Hide Calc RA'!F$171&lt;='7. Hide Graph Calc'!$K$24),"Red",IF(AND('4. Hide Calc RA'!F$171&gt;'7. Hide Graph Calc'!$J$25,'4. Hide Calc RA'!F$171&lt;='7. Hide Graph Calc'!$K$25),"Yellow",IF(AND('4. Hide Calc RA'!F$171&gt;'7. Hide Graph Calc'!$J$26,'4. Hide Calc RA'!F$171&lt;='7. Hide Graph Calc'!$K$26),"Green")))), "")</f>
        <v/>
      </c>
      <c r="F4346" s="79"/>
      <c r="G4346" s="448"/>
      <c r="H4346" s="441"/>
      <c r="I4346" s="449"/>
      <c r="J4346" s="79"/>
      <c r="K4346" s="79"/>
      <c r="L4346" s="79"/>
      <c r="M4346" s="79"/>
    </row>
    <row r="4347" spans="1:13">
      <c r="A4347" s="79"/>
      <c r="B4347" s="27"/>
      <c r="C4347" s="27"/>
      <c r="D4347" s="27"/>
      <c r="E4347" s="32"/>
      <c r="F4347" s="79"/>
      <c r="G4347" s="448"/>
      <c r="H4347" s="441"/>
      <c r="I4347" s="449"/>
      <c r="J4347" s="79"/>
      <c r="K4347" s="79"/>
      <c r="L4347" s="79"/>
      <c r="M4347" s="79"/>
    </row>
    <row r="4348" spans="1:13">
      <c r="A4348" s="79"/>
      <c r="B4348" s="35" t="s">
        <v>236</v>
      </c>
      <c r="C4348" s="35"/>
      <c r="D4348" s="35"/>
      <c r="E4348" s="550" t="str">
        <f>IFERROR(IF('4. Hide Calc RA'!G$171="","",IF(AND('4. Hide Calc RA'!G$171&gt;='7. Hide Graph Calc'!$J$38,'4. Hide Calc RA'!G$171&lt;='7. Hide Graph Calc'!$K$38),"Red",IF(AND('4. Hide Calc RA'!G$171&gt;'7. Hide Graph Calc'!$J$39,'4. Hide Calc RA'!G$171&lt;='7. Hide Graph Calc'!$K$39),"Yellow",IF(AND('4. Hide Calc RA'!G$171&gt;'7. Hide Graph Calc'!$J$40,'4. Hide Calc RA'!G$171&lt;='7. Hide Graph Calc'!$K$40),"Green")))), "")</f>
        <v/>
      </c>
      <c r="F4348" s="79"/>
      <c r="G4348" s="448"/>
      <c r="H4348" s="441"/>
      <c r="I4348" s="449"/>
      <c r="J4348" s="79"/>
      <c r="K4348" s="79"/>
      <c r="L4348" s="79"/>
      <c r="M4348" s="79"/>
    </row>
    <row r="4349" spans="1:13">
      <c r="A4349" s="79"/>
      <c r="B4349" s="27"/>
      <c r="C4349" s="27"/>
      <c r="D4349" s="27"/>
      <c r="E4349" s="32"/>
      <c r="F4349" s="79"/>
      <c r="G4349" s="448"/>
      <c r="H4349" s="441"/>
      <c r="I4349" s="449"/>
      <c r="J4349" s="79"/>
      <c r="K4349" s="79"/>
      <c r="L4349" s="79"/>
      <c r="M4349" s="79"/>
    </row>
    <row r="4350" spans="1:13">
      <c r="A4350" s="79"/>
      <c r="B4350" s="37" t="s">
        <v>173</v>
      </c>
      <c r="C4350" s="37"/>
      <c r="D4350" s="37"/>
      <c r="E4350" s="554" t="str">
        <f>IFERROR(IF('4. Hide Calc RA'!J$171="","",IF(AND('4. Hide Calc RA'!J$171&gt;='7. Hide Graph Calc'!$J$24,'4. Hide Calc RA'!J$171&lt;='7. Hide Graph Calc'!$K$24),"Red",IF(AND('4. Hide Calc RA'!J$171&gt;'7. Hide Graph Calc'!$J$25,'4. Hide Calc RA'!J$171&lt;='7. Hide Graph Calc'!$K$25),"Yellow",IF(AND('4. Hide Calc RA'!J$171&gt;'7. Hide Graph Calc'!$J$26,'4. Hide Calc RA'!J$171&lt;='7. Hide Graph Calc'!$K$26),"Green")))), "")</f>
        <v/>
      </c>
      <c r="F4350" s="19" t="s">
        <v>408</v>
      </c>
      <c r="G4350" s="450"/>
      <c r="H4350" s="451"/>
      <c r="I4350" s="452"/>
      <c r="J4350" s="79"/>
      <c r="K4350" s="79"/>
      <c r="L4350" s="79"/>
      <c r="M4350" s="79"/>
    </row>
    <row r="4351" spans="1:13">
      <c r="A4351" s="79"/>
      <c r="B4351" s="79"/>
      <c r="C4351" s="79"/>
      <c r="D4351" s="79"/>
      <c r="E4351" s="79"/>
      <c r="F4351" s="79"/>
      <c r="G4351" s="79"/>
      <c r="H4351" s="79"/>
      <c r="I4351" s="79"/>
      <c r="J4351" s="79"/>
      <c r="K4351" s="79"/>
      <c r="L4351" s="79"/>
      <c r="M4351" s="79"/>
    </row>
    <row r="4352" spans="1:13">
      <c r="A4352" s="79"/>
      <c r="B4352" s="79"/>
      <c r="C4352" s="79"/>
      <c r="D4352" s="79"/>
      <c r="E4352" s="79"/>
      <c r="F4352" s="79"/>
      <c r="G4352" s="79"/>
      <c r="H4352" s="79"/>
      <c r="I4352" s="79"/>
      <c r="J4352" s="79"/>
      <c r="K4352" s="79"/>
      <c r="L4352" s="79"/>
      <c r="M4352" s="79"/>
    </row>
    <row r="4353" spans="1:13" ht="18">
      <c r="A4353" s="79"/>
      <c r="B4353" s="31" t="s">
        <v>410</v>
      </c>
      <c r="C4353" s="79"/>
      <c r="D4353" s="79"/>
      <c r="E4353" s="79"/>
      <c r="F4353" s="79"/>
      <c r="G4353" s="79"/>
      <c r="H4353" s="79"/>
      <c r="I4353" s="79"/>
      <c r="J4353" s="79"/>
      <c r="K4353" s="79"/>
      <c r="L4353" s="79"/>
      <c r="M4353" s="79"/>
    </row>
    <row r="4354" spans="1:13">
      <c r="A4354" s="79"/>
      <c r="B4354" s="79"/>
      <c r="C4354" s="79"/>
      <c r="D4354" s="79"/>
      <c r="E4354" s="79"/>
      <c r="F4354" s="79"/>
      <c r="G4354" s="79"/>
      <c r="H4354" s="79"/>
      <c r="I4354" s="79"/>
      <c r="J4354" s="79"/>
      <c r="K4354" s="79"/>
      <c r="L4354" s="79"/>
      <c r="M4354" s="79"/>
    </row>
    <row r="4355" spans="1:13">
      <c r="A4355" s="79"/>
      <c r="B4355" s="381" t="s">
        <v>435</v>
      </c>
      <c r="C4355" s="381"/>
      <c r="D4355" s="381"/>
      <c r="E4355" s="381"/>
      <c r="F4355" s="381"/>
      <c r="G4355" s="381"/>
      <c r="H4355" s="381"/>
      <c r="I4355" s="381"/>
      <c r="J4355" s="381"/>
      <c r="K4355" s="79"/>
      <c r="L4355" s="79"/>
      <c r="M4355" s="79"/>
    </row>
    <row r="4356" spans="1:13">
      <c r="A4356" s="79"/>
      <c r="B4356" s="79"/>
      <c r="C4356" s="79"/>
      <c r="D4356" s="79"/>
      <c r="E4356" s="79"/>
      <c r="F4356" s="79"/>
      <c r="G4356" s="79"/>
      <c r="H4356" s="79"/>
      <c r="I4356" s="79"/>
      <c r="J4356" s="79"/>
      <c r="K4356" s="79"/>
      <c r="L4356" s="79"/>
      <c r="M4356" s="79"/>
    </row>
    <row r="4357" spans="1:13">
      <c r="A4357" s="79"/>
      <c r="B4357" s="79"/>
      <c r="C4357" s="79"/>
      <c r="D4357" s="79"/>
      <c r="E4357" s="79"/>
      <c r="F4357" s="79"/>
      <c r="G4357" s="79"/>
      <c r="H4357" s="79"/>
      <c r="I4357" s="79"/>
      <c r="J4357" s="79"/>
      <c r="K4357" s="79"/>
      <c r="L4357" s="79"/>
      <c r="M4357" s="79"/>
    </row>
    <row r="4358" spans="1:13">
      <c r="A4358" s="79"/>
      <c r="B4358" s="79"/>
      <c r="C4358" s="79"/>
      <c r="D4358" s="79"/>
      <c r="E4358" s="79"/>
      <c r="F4358" s="79"/>
      <c r="G4358" s="79"/>
      <c r="H4358" s="79"/>
      <c r="I4358" s="79"/>
      <c r="J4358" s="79"/>
      <c r="K4358" s="79"/>
      <c r="L4358" s="79"/>
      <c r="M4358" s="79"/>
    </row>
    <row r="4359" spans="1:13">
      <c r="A4359" s="79"/>
      <c r="B4359" s="79"/>
      <c r="C4359" s="79"/>
      <c r="D4359" s="79"/>
      <c r="E4359" s="79"/>
      <c r="F4359" s="79"/>
      <c r="G4359" s="79"/>
      <c r="H4359" s="79"/>
      <c r="I4359" s="79"/>
      <c r="J4359" s="79"/>
      <c r="K4359" s="79"/>
      <c r="L4359" s="79"/>
      <c r="M4359" s="79"/>
    </row>
    <row r="4360" spans="1:13">
      <c r="A4360" s="79"/>
      <c r="B4360" s="79"/>
      <c r="C4360" s="79"/>
      <c r="D4360" s="79"/>
      <c r="E4360" s="79"/>
      <c r="F4360" s="79"/>
      <c r="G4360" s="79"/>
      <c r="H4360" s="79"/>
      <c r="I4360" s="79"/>
      <c r="J4360" s="79"/>
      <c r="K4360" s="79"/>
      <c r="L4360" s="79"/>
      <c r="M4360" s="79"/>
    </row>
    <row r="4361" spans="1:13">
      <c r="A4361" s="79"/>
      <c r="B4361" s="79"/>
      <c r="C4361" s="79"/>
      <c r="D4361" s="79"/>
      <c r="E4361" s="79"/>
      <c r="F4361" s="79"/>
      <c r="G4361" s="79"/>
      <c r="H4361" s="79"/>
      <c r="I4361" s="79"/>
      <c r="J4361" s="79"/>
      <c r="K4361" s="79"/>
      <c r="L4361" s="79"/>
      <c r="M4361" s="79"/>
    </row>
    <row r="4362" spans="1:13">
      <c r="A4362" s="79"/>
      <c r="B4362" s="79"/>
      <c r="C4362" s="79"/>
      <c r="D4362" s="79"/>
      <c r="E4362" s="79"/>
      <c r="F4362" s="79"/>
      <c r="G4362" s="79"/>
      <c r="H4362" s="79"/>
      <c r="I4362" s="79"/>
      <c r="J4362" s="79"/>
      <c r="K4362" s="79"/>
      <c r="L4362" s="79"/>
      <c r="M4362" s="79"/>
    </row>
    <row r="4363" spans="1:13">
      <c r="A4363" s="79"/>
      <c r="B4363" s="79"/>
      <c r="C4363" s="79"/>
      <c r="D4363" s="79"/>
      <c r="E4363" s="79"/>
      <c r="F4363" s="79"/>
      <c r="G4363" s="79"/>
      <c r="H4363" s="79"/>
      <c r="I4363" s="79"/>
      <c r="J4363" s="79"/>
      <c r="K4363" s="79"/>
      <c r="L4363" s="79"/>
      <c r="M4363" s="79"/>
    </row>
    <row r="4364" spans="1:13">
      <c r="A4364" s="79"/>
      <c r="B4364" s="79"/>
      <c r="C4364" s="79"/>
      <c r="D4364" s="79"/>
      <c r="E4364" s="79"/>
      <c r="F4364" s="79"/>
      <c r="G4364" s="79"/>
      <c r="H4364" s="79"/>
      <c r="I4364" s="79"/>
      <c r="J4364" s="79"/>
      <c r="K4364" s="79"/>
      <c r="L4364" s="79"/>
      <c r="M4364" s="79"/>
    </row>
    <row r="4365" spans="1:13">
      <c r="A4365" s="79"/>
      <c r="B4365" s="79"/>
      <c r="C4365" s="79"/>
      <c r="D4365" s="79"/>
      <c r="E4365" s="79"/>
      <c r="F4365" s="79"/>
      <c r="G4365" s="79"/>
      <c r="H4365" s="79"/>
      <c r="I4365" s="79"/>
      <c r="J4365" s="79"/>
      <c r="K4365" s="79"/>
      <c r="L4365" s="79"/>
      <c r="M4365" s="79"/>
    </row>
    <row r="4366" spans="1:13">
      <c r="A4366" s="79"/>
      <c r="B4366" s="79"/>
      <c r="C4366" s="79"/>
      <c r="D4366" s="79"/>
      <c r="E4366" s="79"/>
      <c r="F4366" s="79"/>
      <c r="G4366" s="79"/>
      <c r="H4366" s="79"/>
      <c r="I4366" s="79"/>
      <c r="J4366" s="79"/>
      <c r="K4366" s="79"/>
      <c r="L4366" s="79"/>
      <c r="M4366" s="79"/>
    </row>
    <row r="4367" spans="1:13">
      <c r="A4367" s="79"/>
      <c r="B4367" s="79"/>
      <c r="C4367" s="79"/>
      <c r="D4367" s="79"/>
      <c r="E4367" s="79"/>
      <c r="F4367" s="79"/>
      <c r="G4367" s="79"/>
      <c r="H4367" s="79"/>
      <c r="I4367" s="79"/>
      <c r="J4367" s="79"/>
      <c r="K4367" s="79"/>
      <c r="L4367" s="79"/>
      <c r="M4367" s="79"/>
    </row>
    <row r="4368" spans="1:13">
      <c r="A4368" s="79"/>
      <c r="B4368" s="79"/>
      <c r="C4368" s="79"/>
      <c r="D4368" s="79"/>
      <c r="E4368" s="79"/>
      <c r="F4368" s="79"/>
      <c r="G4368" s="79"/>
      <c r="H4368" s="79"/>
      <c r="I4368" s="79"/>
      <c r="J4368" s="79"/>
      <c r="K4368" s="79"/>
      <c r="L4368" s="79"/>
      <c r="M4368" s="79"/>
    </row>
    <row r="4369" spans="1:13">
      <c r="A4369" s="79"/>
      <c r="B4369" s="79"/>
      <c r="C4369" s="79"/>
      <c r="D4369" s="79"/>
      <c r="E4369" s="79"/>
      <c r="F4369" s="79"/>
      <c r="G4369" s="79"/>
      <c r="H4369" s="79"/>
      <c r="I4369" s="79"/>
      <c r="J4369" s="79"/>
      <c r="K4369" s="79"/>
      <c r="L4369" s="79"/>
      <c r="M4369" s="79"/>
    </row>
    <row r="4370" spans="1:13">
      <c r="A4370" s="79"/>
      <c r="B4370" s="79"/>
      <c r="C4370" s="79"/>
      <c r="D4370" s="79"/>
      <c r="E4370" s="79"/>
      <c r="F4370" s="79"/>
      <c r="G4370" s="79"/>
      <c r="H4370" s="79"/>
      <c r="I4370" s="79"/>
      <c r="J4370" s="79"/>
      <c r="K4370" s="79"/>
      <c r="L4370" s="79"/>
      <c r="M4370" s="79"/>
    </row>
    <row r="4371" spans="1:13">
      <c r="A4371" s="79"/>
      <c r="B4371" s="79"/>
      <c r="C4371" s="79"/>
      <c r="D4371" s="79"/>
      <c r="E4371" s="79"/>
      <c r="F4371" s="79"/>
      <c r="G4371" s="79"/>
      <c r="H4371" s="79"/>
      <c r="I4371" s="79"/>
      <c r="J4371" s="79"/>
      <c r="K4371" s="79"/>
      <c r="L4371" s="79"/>
      <c r="M4371" s="79"/>
    </row>
    <row r="4372" spans="1:13">
      <c r="A4372" s="79"/>
      <c r="B4372" s="79"/>
      <c r="C4372" s="79"/>
      <c r="D4372" s="79"/>
      <c r="E4372" s="79"/>
      <c r="F4372" s="79"/>
      <c r="G4372" s="79"/>
      <c r="H4372" s="79"/>
      <c r="I4372" s="79"/>
      <c r="J4372" s="79"/>
      <c r="K4372" s="79"/>
      <c r="L4372" s="79"/>
      <c r="M4372" s="79"/>
    </row>
    <row r="4373" spans="1:13">
      <c r="A4373" s="79"/>
      <c r="B4373" s="79"/>
      <c r="C4373" s="79"/>
      <c r="D4373" s="79"/>
      <c r="E4373" s="79"/>
      <c r="F4373" s="79"/>
      <c r="G4373" s="79"/>
      <c r="H4373" s="79"/>
      <c r="I4373" s="79"/>
      <c r="J4373" s="79"/>
      <c r="K4373" s="79"/>
      <c r="L4373" s="79"/>
      <c r="M4373" s="79"/>
    </row>
    <row r="4374" spans="1:13">
      <c r="A4374" s="79"/>
      <c r="B4374" s="79"/>
      <c r="C4374" s="79"/>
      <c r="D4374" s="79"/>
      <c r="E4374" s="79"/>
      <c r="F4374" s="79"/>
      <c r="G4374" s="79"/>
      <c r="H4374" s="79"/>
      <c r="I4374" s="79"/>
      <c r="J4374" s="79"/>
      <c r="K4374" s="79"/>
      <c r="L4374" s="79"/>
      <c r="M4374" s="79"/>
    </row>
    <row r="4375" spans="1:13">
      <c r="A4375" s="79"/>
      <c r="B4375" s="79"/>
      <c r="C4375" s="79"/>
      <c r="D4375" s="79"/>
      <c r="E4375" s="79"/>
      <c r="F4375" s="79"/>
      <c r="G4375" s="79"/>
      <c r="H4375" s="79"/>
      <c r="I4375" s="79"/>
      <c r="J4375" s="79"/>
      <c r="K4375" s="79"/>
      <c r="L4375" s="79"/>
      <c r="M4375" s="79"/>
    </row>
    <row r="4376" spans="1:13">
      <c r="A4376" s="79"/>
      <c r="B4376" s="79"/>
      <c r="C4376" s="79"/>
      <c r="D4376" s="79"/>
      <c r="E4376" s="79"/>
      <c r="F4376" s="79"/>
      <c r="G4376" s="79"/>
      <c r="H4376" s="79"/>
      <c r="I4376" s="79"/>
      <c r="J4376" s="79"/>
      <c r="K4376" s="79"/>
      <c r="L4376" s="79"/>
      <c r="M4376" s="79"/>
    </row>
    <row r="4377" spans="1:13">
      <c r="A4377" s="79"/>
      <c r="B4377" s="79"/>
      <c r="C4377" s="79"/>
      <c r="D4377" s="79"/>
      <c r="E4377" s="79"/>
      <c r="F4377" s="79"/>
      <c r="G4377" s="79"/>
      <c r="H4377" s="79"/>
      <c r="I4377" s="79"/>
      <c r="J4377" s="79"/>
      <c r="K4377" s="79"/>
      <c r="L4377" s="79"/>
      <c r="M4377" s="79"/>
    </row>
    <row r="4378" spans="1:13">
      <c r="A4378" s="79"/>
      <c r="B4378" s="79"/>
      <c r="C4378" s="79"/>
      <c r="D4378" s="79"/>
      <c r="E4378" s="79"/>
      <c r="F4378" s="79"/>
      <c r="G4378" s="79"/>
      <c r="H4378" s="79"/>
      <c r="I4378" s="79"/>
      <c r="J4378" s="79"/>
      <c r="K4378" s="79"/>
      <c r="L4378" s="79"/>
      <c r="M4378" s="79"/>
    </row>
    <row r="4379" spans="1:13">
      <c r="A4379" s="79"/>
      <c r="B4379" s="79"/>
      <c r="C4379" s="79"/>
      <c r="D4379" s="79"/>
      <c r="E4379" s="79"/>
      <c r="F4379" s="79"/>
      <c r="G4379" s="79"/>
      <c r="H4379" s="79"/>
      <c r="I4379" s="79"/>
      <c r="J4379" s="79"/>
      <c r="K4379" s="79"/>
      <c r="L4379" s="79"/>
      <c r="M4379" s="79"/>
    </row>
    <row r="4380" spans="1:13">
      <c r="A4380" s="79"/>
      <c r="B4380" s="79"/>
      <c r="C4380" s="79"/>
      <c r="D4380" s="79"/>
      <c r="E4380" s="79"/>
      <c r="F4380" s="79"/>
      <c r="G4380" s="79"/>
      <c r="H4380" s="79"/>
      <c r="I4380" s="79"/>
      <c r="J4380" s="79"/>
      <c r="K4380" s="79"/>
      <c r="L4380" s="79"/>
      <c r="M4380" s="79"/>
    </row>
    <row r="4381" spans="1:13">
      <c r="A4381" s="79"/>
      <c r="B4381" s="79"/>
      <c r="C4381" s="79"/>
      <c r="D4381" s="79"/>
      <c r="E4381" s="79"/>
      <c r="F4381" s="79"/>
      <c r="G4381" s="79"/>
      <c r="H4381" s="79"/>
      <c r="I4381" s="79"/>
      <c r="J4381" s="79"/>
      <c r="K4381" s="79"/>
      <c r="L4381" s="79"/>
      <c r="M4381" s="79"/>
    </row>
    <row r="4382" spans="1:13">
      <c r="A4382" s="79"/>
      <c r="B4382" s="79"/>
      <c r="C4382" s="79"/>
      <c r="D4382" s="79"/>
      <c r="E4382" s="79"/>
      <c r="F4382" s="79"/>
      <c r="G4382" s="79"/>
      <c r="H4382" s="79"/>
      <c r="I4382" s="79"/>
      <c r="J4382" s="79"/>
      <c r="K4382" s="79"/>
      <c r="L4382" s="79"/>
      <c r="M4382" s="79"/>
    </row>
    <row r="4383" spans="1:13">
      <c r="A4383" s="79"/>
      <c r="B4383" s="79"/>
      <c r="C4383" s="79"/>
      <c r="D4383" s="79"/>
      <c r="E4383" s="79"/>
      <c r="F4383" s="79"/>
      <c r="G4383" s="79"/>
      <c r="H4383" s="79"/>
      <c r="I4383" s="79"/>
      <c r="J4383" s="79"/>
      <c r="K4383" s="79"/>
      <c r="L4383" s="79"/>
      <c r="M4383" s="79"/>
    </row>
    <row r="4384" spans="1:13">
      <c r="A4384" s="79"/>
      <c r="B4384" s="79"/>
      <c r="C4384" s="79"/>
      <c r="D4384" s="79"/>
      <c r="E4384" s="79"/>
      <c r="F4384" s="79"/>
      <c r="G4384" s="79"/>
      <c r="H4384" s="79"/>
      <c r="I4384" s="79"/>
      <c r="J4384" s="79"/>
      <c r="K4384" s="79"/>
      <c r="L4384" s="79"/>
      <c r="M4384" s="79"/>
    </row>
    <row r="4385" spans="1:13">
      <c r="A4385" s="79"/>
      <c r="B4385" s="79"/>
      <c r="C4385" s="79"/>
      <c r="D4385" s="79"/>
      <c r="E4385" s="79"/>
      <c r="F4385" s="79"/>
      <c r="G4385" s="79"/>
      <c r="H4385" s="79"/>
      <c r="I4385" s="79"/>
      <c r="J4385" s="79"/>
      <c r="K4385" s="79"/>
      <c r="L4385" s="79"/>
      <c r="M4385" s="79"/>
    </row>
    <row r="4386" spans="1:13">
      <c r="A4386" s="79"/>
      <c r="B4386" s="79"/>
      <c r="C4386" s="79"/>
      <c r="D4386" s="79"/>
      <c r="E4386" s="79"/>
      <c r="F4386" s="79"/>
      <c r="G4386" s="79"/>
      <c r="H4386" s="79"/>
      <c r="I4386" s="79"/>
      <c r="J4386" s="79"/>
      <c r="K4386" s="79"/>
      <c r="L4386" s="79"/>
      <c r="M4386" s="79"/>
    </row>
    <row r="4387" spans="1:13">
      <c r="A4387" s="79"/>
      <c r="B4387" s="79"/>
      <c r="C4387" s="79"/>
      <c r="D4387" s="79"/>
      <c r="E4387" s="79"/>
      <c r="F4387" s="79"/>
      <c r="G4387" s="79"/>
      <c r="H4387" s="79"/>
      <c r="I4387" s="79"/>
      <c r="J4387" s="79"/>
      <c r="K4387" s="79"/>
      <c r="L4387" s="79"/>
      <c r="M4387" s="79"/>
    </row>
    <row r="4388" spans="1:13">
      <c r="A4388" s="79"/>
      <c r="B4388" s="79"/>
      <c r="C4388" s="79"/>
      <c r="D4388" s="79"/>
      <c r="E4388" s="79"/>
      <c r="F4388" s="79"/>
      <c r="G4388" s="79"/>
      <c r="H4388" s="79"/>
      <c r="I4388" s="79"/>
      <c r="J4388" s="79"/>
      <c r="K4388" s="79"/>
      <c r="L4388" s="79"/>
      <c r="M4388" s="79"/>
    </row>
    <row r="4389" spans="1:13">
      <c r="A4389" s="79"/>
      <c r="B4389" s="79"/>
      <c r="C4389" s="79"/>
      <c r="D4389" s="79"/>
      <c r="E4389" s="79"/>
      <c r="F4389" s="79"/>
      <c r="G4389" s="79"/>
      <c r="H4389" s="79"/>
      <c r="I4389" s="79"/>
      <c r="J4389" s="79"/>
      <c r="K4389" s="79"/>
      <c r="L4389" s="79"/>
      <c r="M4389" s="79"/>
    </row>
    <row r="4390" spans="1:13">
      <c r="A4390" s="79"/>
      <c r="B4390" s="79"/>
      <c r="C4390" s="79"/>
      <c r="D4390" s="79"/>
      <c r="E4390" s="79"/>
      <c r="F4390" s="79"/>
      <c r="G4390" s="79"/>
      <c r="H4390" s="79"/>
      <c r="I4390" s="79"/>
      <c r="J4390" s="79"/>
      <c r="K4390" s="79"/>
      <c r="L4390" s="79"/>
      <c r="M4390" s="79"/>
    </row>
    <row r="4391" spans="1:13">
      <c r="A4391" s="79"/>
      <c r="B4391" s="79"/>
      <c r="C4391" s="79"/>
      <c r="D4391" s="79"/>
      <c r="E4391" s="79"/>
      <c r="F4391" s="79"/>
      <c r="G4391" s="79"/>
      <c r="H4391" s="79"/>
      <c r="I4391" s="79"/>
      <c r="J4391" s="79"/>
      <c r="K4391" s="79"/>
      <c r="L4391" s="79"/>
      <c r="M4391" s="79"/>
    </row>
    <row r="4392" spans="1:13">
      <c r="A4392" s="79"/>
      <c r="B4392" s="79"/>
      <c r="C4392" s="79"/>
      <c r="D4392" s="79"/>
      <c r="E4392" s="79"/>
      <c r="F4392" s="79"/>
      <c r="G4392" s="79"/>
      <c r="H4392" s="79"/>
      <c r="I4392" s="79"/>
      <c r="J4392" s="79"/>
      <c r="K4392" s="79"/>
      <c r="L4392" s="79"/>
      <c r="M4392" s="79"/>
    </row>
    <row r="4393" spans="1:13">
      <c r="A4393" s="79"/>
      <c r="B4393" s="79"/>
      <c r="C4393" s="79"/>
      <c r="D4393" s="79"/>
      <c r="E4393" s="79"/>
      <c r="F4393" s="79"/>
      <c r="G4393" s="79"/>
      <c r="H4393" s="79"/>
      <c r="I4393" s="79"/>
      <c r="J4393" s="79"/>
      <c r="K4393" s="79"/>
      <c r="L4393" s="79"/>
      <c r="M4393" s="79"/>
    </row>
    <row r="4394" spans="1:13">
      <c r="A4394" s="79"/>
      <c r="B4394" s="79"/>
      <c r="C4394" s="79"/>
      <c r="D4394" s="79"/>
      <c r="E4394" s="79"/>
      <c r="F4394" s="79"/>
      <c r="G4394" s="79"/>
      <c r="H4394" s="79"/>
      <c r="I4394" s="79"/>
      <c r="J4394" s="79"/>
      <c r="K4394" s="79"/>
      <c r="L4394" s="79"/>
      <c r="M4394" s="79"/>
    </row>
    <row r="4395" spans="1:13">
      <c r="A4395" s="79"/>
      <c r="B4395" s="79"/>
      <c r="C4395" s="79"/>
      <c r="D4395" s="79"/>
      <c r="E4395" s="79"/>
      <c r="F4395" s="79"/>
      <c r="G4395" s="79"/>
      <c r="H4395" s="79"/>
      <c r="I4395" s="79"/>
      <c r="J4395" s="79"/>
      <c r="K4395" s="79"/>
      <c r="L4395" s="79"/>
      <c r="M4395" s="79"/>
    </row>
    <row r="4396" spans="1:13">
      <c r="A4396" s="79"/>
      <c r="B4396" s="79"/>
      <c r="C4396" s="79"/>
      <c r="D4396" s="79"/>
      <c r="E4396" s="79"/>
      <c r="F4396" s="79"/>
      <c r="G4396" s="79"/>
      <c r="H4396" s="79"/>
      <c r="I4396" s="79"/>
      <c r="J4396" s="79"/>
      <c r="K4396" s="79"/>
      <c r="L4396" s="79"/>
      <c r="M4396" s="79"/>
    </row>
    <row r="4397" spans="1:13">
      <c r="A4397" s="79"/>
      <c r="B4397" s="79"/>
      <c r="C4397" s="79"/>
      <c r="D4397" s="79"/>
      <c r="E4397" s="79"/>
      <c r="F4397" s="79"/>
      <c r="G4397" s="79"/>
      <c r="H4397" s="79"/>
      <c r="I4397" s="79"/>
      <c r="J4397" s="79"/>
      <c r="K4397" s="79"/>
      <c r="L4397" s="79"/>
      <c r="M4397" s="79"/>
    </row>
    <row r="4398" spans="1:13">
      <c r="A4398" s="79"/>
      <c r="B4398" s="79"/>
      <c r="C4398" s="79"/>
      <c r="D4398" s="79"/>
      <c r="E4398" s="79"/>
      <c r="F4398" s="79"/>
      <c r="G4398" s="79"/>
      <c r="H4398" s="79"/>
      <c r="I4398" s="79"/>
      <c r="J4398" s="79"/>
      <c r="K4398" s="79"/>
      <c r="L4398" s="79"/>
      <c r="M4398" s="79"/>
    </row>
    <row r="4399" spans="1:13">
      <c r="A4399" s="79"/>
      <c r="B4399" s="79"/>
      <c r="C4399" s="79"/>
      <c r="D4399" s="79"/>
      <c r="E4399" s="79"/>
      <c r="F4399" s="79"/>
      <c r="G4399" s="79"/>
      <c r="H4399" s="79"/>
      <c r="I4399" s="79"/>
      <c r="J4399" s="79"/>
      <c r="K4399" s="79"/>
      <c r="L4399" s="79"/>
      <c r="M4399" s="79"/>
    </row>
    <row r="4400" spans="1:13">
      <c r="A4400" s="79"/>
      <c r="B4400" s="79"/>
      <c r="C4400" s="79"/>
      <c r="D4400" s="79"/>
      <c r="E4400" s="79"/>
      <c r="F4400" s="79"/>
      <c r="G4400" s="79"/>
      <c r="H4400" s="79"/>
      <c r="I4400" s="79"/>
      <c r="J4400" s="79"/>
      <c r="K4400" s="79"/>
      <c r="L4400" s="79"/>
      <c r="M4400" s="79"/>
    </row>
    <row r="4401" spans="1:13">
      <c r="A4401" s="79"/>
      <c r="B4401" s="79"/>
      <c r="C4401" s="79"/>
      <c r="D4401" s="79"/>
      <c r="E4401" s="79"/>
      <c r="F4401" s="79"/>
      <c r="G4401" s="79"/>
      <c r="H4401" s="79"/>
      <c r="I4401" s="79"/>
      <c r="J4401" s="79"/>
      <c r="K4401" s="79"/>
      <c r="L4401" s="79"/>
      <c r="M4401" s="79"/>
    </row>
    <row r="4402" spans="1:13">
      <c r="A4402" s="79"/>
      <c r="B4402" s="79"/>
      <c r="C4402" s="79"/>
      <c r="D4402" s="79"/>
      <c r="E4402" s="79"/>
      <c r="F4402" s="79"/>
      <c r="G4402" s="79"/>
      <c r="H4402" s="79"/>
      <c r="I4402" s="79"/>
      <c r="J4402" s="79"/>
      <c r="K4402" s="79"/>
      <c r="L4402" s="79"/>
      <c r="M4402" s="79"/>
    </row>
    <row r="4403" spans="1:13">
      <c r="A4403" s="79"/>
      <c r="B4403" s="79"/>
      <c r="C4403" s="79"/>
      <c r="D4403" s="79"/>
      <c r="E4403" s="79"/>
      <c r="F4403" s="79"/>
      <c r="G4403" s="79"/>
      <c r="H4403" s="79"/>
      <c r="I4403" s="79"/>
      <c r="J4403" s="79"/>
      <c r="K4403" s="79"/>
      <c r="L4403" s="79"/>
      <c r="M4403" s="79"/>
    </row>
    <row r="4404" spans="1:13">
      <c r="A4404" s="79"/>
      <c r="B4404" s="79"/>
      <c r="C4404" s="79"/>
      <c r="D4404" s="79"/>
      <c r="E4404" s="79"/>
      <c r="F4404" s="79"/>
      <c r="G4404" s="79"/>
      <c r="H4404" s="79"/>
      <c r="I4404" s="79"/>
      <c r="J4404" s="79"/>
      <c r="K4404" s="79"/>
      <c r="L4404" s="79"/>
      <c r="M4404" s="79"/>
    </row>
    <row r="4405" spans="1:13">
      <c r="A4405" s="79"/>
      <c r="B4405" s="79"/>
      <c r="C4405" s="79"/>
      <c r="D4405" s="79"/>
      <c r="E4405" s="79"/>
      <c r="F4405" s="79"/>
      <c r="G4405" s="79"/>
      <c r="H4405" s="79"/>
      <c r="I4405" s="79"/>
      <c r="J4405" s="79"/>
      <c r="K4405" s="79"/>
      <c r="L4405" s="79"/>
      <c r="M4405" s="79"/>
    </row>
    <row r="4406" spans="1:13">
      <c r="A4406" s="79"/>
      <c r="B4406" s="79"/>
      <c r="C4406" s="79"/>
      <c r="D4406" s="79"/>
      <c r="E4406" s="79"/>
      <c r="F4406" s="79"/>
      <c r="G4406" s="79"/>
      <c r="H4406" s="79"/>
      <c r="I4406" s="79"/>
      <c r="J4406" s="79"/>
      <c r="K4406" s="79"/>
      <c r="L4406" s="79"/>
      <c r="M4406" s="79"/>
    </row>
    <row r="4407" spans="1:13">
      <c r="A4407" s="79"/>
      <c r="B4407" s="632" t="s">
        <v>246</v>
      </c>
      <c r="C4407" s="633"/>
      <c r="D4407" s="633"/>
      <c r="E4407" s="633"/>
      <c r="F4407" s="633"/>
      <c r="G4407" s="633"/>
      <c r="H4407" s="633"/>
      <c r="I4407" s="633"/>
      <c r="J4407" s="554" t="str">
        <f>'6. Module 1 Readiness'!AF$23</f>
        <v/>
      </c>
      <c r="K4407" s="79"/>
      <c r="L4407" s="79"/>
      <c r="M4407" s="79"/>
    </row>
    <row r="4408" spans="1:13">
      <c r="A4408" s="79"/>
      <c r="B4408" s="42" t="s">
        <v>43</v>
      </c>
      <c r="C4408" s="39"/>
      <c r="D4408" s="39"/>
      <c r="E4408" s="39"/>
      <c r="F4408" s="39"/>
      <c r="G4408" s="39"/>
      <c r="H4408" s="39"/>
      <c r="I4408" s="39"/>
      <c r="J4408" s="40"/>
      <c r="K4408" s="79"/>
      <c r="L4408" s="79"/>
      <c r="M4408" s="79"/>
    </row>
    <row r="4409" spans="1:13">
      <c r="A4409" s="79"/>
      <c r="B4409" s="435" t="str">
        <f>Sheet2!$B831</f>
        <v/>
      </c>
      <c r="C4409" s="394"/>
      <c r="D4409" s="394"/>
      <c r="E4409" s="394"/>
      <c r="F4409" s="394"/>
      <c r="G4409" s="394"/>
      <c r="H4409" s="394"/>
      <c r="I4409" s="394"/>
      <c r="J4409" s="436"/>
      <c r="K4409" s="79"/>
      <c r="L4409" s="79"/>
      <c r="M4409" s="79"/>
    </row>
    <row r="4410" spans="1:13">
      <c r="A4410" s="79"/>
      <c r="B4410" s="42" t="s">
        <v>44</v>
      </c>
      <c r="C4410" s="39"/>
      <c r="D4410" s="39"/>
      <c r="E4410" s="39"/>
      <c r="F4410" s="39"/>
      <c r="G4410" s="39"/>
      <c r="H4410" s="39"/>
      <c r="I4410" s="39"/>
      <c r="J4410" s="40"/>
      <c r="K4410" s="79"/>
      <c r="L4410" s="79"/>
      <c r="M4410" s="79"/>
    </row>
    <row r="4411" spans="1:13">
      <c r="A4411" s="79"/>
      <c r="B4411" s="437" t="str">
        <f>Sheet2!$D831</f>
        <v/>
      </c>
      <c r="C4411" s="438"/>
      <c r="D4411" s="438"/>
      <c r="E4411" s="438"/>
      <c r="F4411" s="438"/>
      <c r="G4411" s="438"/>
      <c r="H4411" s="438"/>
      <c r="I4411" s="438"/>
      <c r="J4411" s="439"/>
      <c r="K4411" s="79"/>
      <c r="L4411" s="79"/>
      <c r="M4411" s="79"/>
    </row>
    <row r="4412" spans="1:13">
      <c r="A4412" s="79"/>
      <c r="B4412" s="27"/>
      <c r="C4412" s="27"/>
      <c r="D4412" s="27"/>
      <c r="E4412" s="27"/>
      <c r="F4412" s="27"/>
      <c r="G4412" s="27"/>
      <c r="H4412" s="27"/>
      <c r="I4412" s="27"/>
      <c r="J4412" s="27"/>
      <c r="K4412" s="79"/>
      <c r="L4412" s="79"/>
      <c r="M4412" s="79"/>
    </row>
    <row r="4413" spans="1:13">
      <c r="A4413" s="79"/>
      <c r="B4413" s="632" t="s">
        <v>233</v>
      </c>
      <c r="C4413" s="633"/>
      <c r="D4413" s="633"/>
      <c r="E4413" s="633"/>
      <c r="F4413" s="633"/>
      <c r="G4413" s="633"/>
      <c r="H4413" s="633"/>
      <c r="I4413" s="633"/>
      <c r="J4413" s="550" t="str">
        <f>E4340</f>
        <v/>
      </c>
      <c r="K4413" s="79"/>
      <c r="L4413" s="79"/>
      <c r="M4413" s="79"/>
    </row>
    <row r="4414" spans="1:13">
      <c r="A4414" s="79"/>
      <c r="B4414" s="54"/>
      <c r="C4414" s="35"/>
      <c r="D4414" s="35"/>
      <c r="E4414" s="55"/>
      <c r="F4414" s="39"/>
      <c r="G4414" s="39"/>
      <c r="H4414" s="39"/>
      <c r="I4414" s="39"/>
      <c r="J4414" s="40"/>
      <c r="K4414" s="79"/>
      <c r="L4414" s="79"/>
      <c r="M4414" s="79"/>
    </row>
    <row r="4415" spans="1:13" ht="15">
      <c r="A4415" s="79"/>
      <c r="B4415" s="550" t="str">
        <f>'6. Module 1 Readiness'!AF$26</f>
        <v/>
      </c>
      <c r="C4415" s="41" t="s">
        <v>412</v>
      </c>
      <c r="D4415" s="39"/>
      <c r="E4415" s="39"/>
      <c r="F4415" s="39"/>
      <c r="G4415" s="39"/>
      <c r="H4415" s="39"/>
      <c r="I4415" s="39"/>
      <c r="J4415" s="40"/>
      <c r="K4415" s="79"/>
      <c r="L4415" s="79"/>
      <c r="M4415" s="79"/>
    </row>
    <row r="4416" spans="1:13">
      <c r="A4416" s="79"/>
      <c r="B4416" s="42" t="s">
        <v>43</v>
      </c>
      <c r="C4416" s="39"/>
      <c r="D4416" s="39"/>
      <c r="E4416" s="39"/>
      <c r="F4416" s="39"/>
      <c r="G4416" s="39"/>
      <c r="H4416" s="39"/>
      <c r="I4416" s="39"/>
      <c r="J4416" s="40"/>
      <c r="K4416" s="79"/>
      <c r="L4416" s="79"/>
      <c r="M4416" s="79"/>
    </row>
    <row r="4417" spans="1:13">
      <c r="A4417" s="79"/>
      <c r="B4417" s="435" t="str">
        <f>Sheet2!$B838</f>
        <v/>
      </c>
      <c r="C4417" s="394"/>
      <c r="D4417" s="394"/>
      <c r="E4417" s="394"/>
      <c r="F4417" s="394"/>
      <c r="G4417" s="394"/>
      <c r="H4417" s="394"/>
      <c r="I4417" s="394"/>
      <c r="J4417" s="436"/>
      <c r="K4417" s="79"/>
      <c r="L4417" s="79"/>
      <c r="M4417" s="79"/>
    </row>
    <row r="4418" spans="1:13">
      <c r="A4418" s="79"/>
      <c r="B4418" s="42" t="s">
        <v>44</v>
      </c>
      <c r="C4418" s="39"/>
      <c r="D4418" s="39"/>
      <c r="E4418" s="39"/>
      <c r="F4418" s="39"/>
      <c r="G4418" s="39"/>
      <c r="H4418" s="39"/>
      <c r="I4418" s="39"/>
      <c r="J4418" s="40"/>
      <c r="K4418" s="79"/>
      <c r="L4418" s="79"/>
      <c r="M4418" s="79"/>
    </row>
    <row r="4419" spans="1:13">
      <c r="A4419" s="79"/>
      <c r="B4419" s="435" t="str">
        <f>Sheet2!$D838</f>
        <v/>
      </c>
      <c r="C4419" s="394"/>
      <c r="D4419" s="394"/>
      <c r="E4419" s="394"/>
      <c r="F4419" s="394"/>
      <c r="G4419" s="394"/>
      <c r="H4419" s="394"/>
      <c r="I4419" s="394"/>
      <c r="J4419" s="436"/>
      <c r="K4419" s="79"/>
      <c r="L4419" s="79"/>
      <c r="M4419" s="79"/>
    </row>
    <row r="4420" spans="1:13">
      <c r="A4420" s="79"/>
      <c r="B4420" s="38"/>
      <c r="C4420" s="39"/>
      <c r="D4420" s="39"/>
      <c r="E4420" s="39"/>
      <c r="F4420" s="39"/>
      <c r="G4420" s="39"/>
      <c r="H4420" s="39"/>
      <c r="I4420" s="39"/>
      <c r="J4420" s="40"/>
      <c r="K4420" s="79"/>
      <c r="L4420" s="79"/>
      <c r="M4420" s="79"/>
    </row>
    <row r="4421" spans="1:13" ht="15">
      <c r="A4421" s="79"/>
      <c r="B4421" s="550" t="str">
        <f>'6. Module 1 Readiness'!AF$27</f>
        <v/>
      </c>
      <c r="C4421" s="41" t="s">
        <v>413</v>
      </c>
      <c r="D4421" s="39"/>
      <c r="E4421" s="39"/>
      <c r="F4421" s="39"/>
      <c r="G4421" s="39"/>
      <c r="H4421" s="39"/>
      <c r="I4421" s="39"/>
      <c r="J4421" s="40"/>
      <c r="K4421" s="79"/>
      <c r="L4421" s="79"/>
      <c r="M4421" s="79"/>
    </row>
    <row r="4422" spans="1:13">
      <c r="A4422" s="79"/>
      <c r="B4422" s="42" t="s">
        <v>43</v>
      </c>
      <c r="C4422" s="39"/>
      <c r="D4422" s="39"/>
      <c r="E4422" s="39"/>
      <c r="F4422" s="39"/>
      <c r="G4422" s="39"/>
      <c r="H4422" s="39"/>
      <c r="I4422" s="39"/>
      <c r="J4422" s="40"/>
      <c r="K4422" s="79"/>
      <c r="L4422" s="79"/>
      <c r="M4422" s="79"/>
    </row>
    <row r="4423" spans="1:13">
      <c r="A4423" s="79"/>
      <c r="B4423" s="435" t="str">
        <f>Sheet2!$B839</f>
        <v/>
      </c>
      <c r="C4423" s="394"/>
      <c r="D4423" s="394"/>
      <c r="E4423" s="394"/>
      <c r="F4423" s="394"/>
      <c r="G4423" s="394"/>
      <c r="H4423" s="394"/>
      <c r="I4423" s="394"/>
      <c r="J4423" s="436"/>
      <c r="K4423" s="79"/>
      <c r="L4423" s="79"/>
      <c r="M4423" s="79"/>
    </row>
    <row r="4424" spans="1:13">
      <c r="A4424" s="79"/>
      <c r="B4424" s="42" t="s">
        <v>44</v>
      </c>
      <c r="C4424" s="39"/>
      <c r="D4424" s="39"/>
      <c r="E4424" s="39"/>
      <c r="F4424" s="39"/>
      <c r="G4424" s="39"/>
      <c r="H4424" s="39"/>
      <c r="I4424" s="39"/>
      <c r="J4424" s="40"/>
      <c r="K4424" s="79"/>
      <c r="L4424" s="79"/>
      <c r="M4424" s="79"/>
    </row>
    <row r="4425" spans="1:13">
      <c r="A4425" s="79"/>
      <c r="B4425" s="435" t="str">
        <f>Sheet2!$D839</f>
        <v/>
      </c>
      <c r="C4425" s="394"/>
      <c r="D4425" s="394"/>
      <c r="E4425" s="394"/>
      <c r="F4425" s="394"/>
      <c r="G4425" s="394"/>
      <c r="H4425" s="394"/>
      <c r="I4425" s="394"/>
      <c r="J4425" s="436"/>
      <c r="K4425" s="79"/>
      <c r="L4425" s="79"/>
      <c r="M4425" s="79"/>
    </row>
    <row r="4426" spans="1:13">
      <c r="A4426" s="79"/>
      <c r="B4426" s="38"/>
      <c r="C4426" s="39"/>
      <c r="D4426" s="39"/>
      <c r="E4426" s="39"/>
      <c r="F4426" s="39"/>
      <c r="G4426" s="39"/>
      <c r="H4426" s="39"/>
      <c r="I4426" s="39"/>
      <c r="J4426" s="40"/>
      <c r="K4426" s="79"/>
      <c r="L4426" s="79"/>
      <c r="M4426" s="79"/>
    </row>
    <row r="4427" spans="1:13" ht="15">
      <c r="A4427" s="79"/>
      <c r="B4427" s="550" t="str">
        <f>'6. Module 1 Readiness'!AF$28</f>
        <v/>
      </c>
      <c r="C4427" s="41" t="s">
        <v>414</v>
      </c>
      <c r="D4427" s="39"/>
      <c r="E4427" s="39"/>
      <c r="F4427" s="39"/>
      <c r="G4427" s="39"/>
      <c r="H4427" s="39"/>
      <c r="I4427" s="39"/>
      <c r="J4427" s="40"/>
      <c r="K4427" s="79"/>
      <c r="L4427" s="79"/>
      <c r="M4427" s="79"/>
    </row>
    <row r="4428" spans="1:13">
      <c r="A4428" s="79"/>
      <c r="B4428" s="42" t="s">
        <v>43</v>
      </c>
      <c r="C4428" s="39"/>
      <c r="D4428" s="39"/>
      <c r="E4428" s="39"/>
      <c r="F4428" s="39"/>
      <c r="G4428" s="39"/>
      <c r="H4428" s="39"/>
      <c r="I4428" s="39"/>
      <c r="J4428" s="40"/>
      <c r="K4428" s="79"/>
      <c r="L4428" s="79"/>
      <c r="M4428" s="79"/>
    </row>
    <row r="4429" spans="1:13">
      <c r="A4429" s="79"/>
      <c r="B4429" s="435" t="str">
        <f>Sheet2!$B840</f>
        <v/>
      </c>
      <c r="C4429" s="394"/>
      <c r="D4429" s="394"/>
      <c r="E4429" s="394"/>
      <c r="F4429" s="394"/>
      <c r="G4429" s="394"/>
      <c r="H4429" s="394"/>
      <c r="I4429" s="394"/>
      <c r="J4429" s="436"/>
      <c r="K4429" s="79"/>
      <c r="L4429" s="79"/>
      <c r="M4429" s="79"/>
    </row>
    <row r="4430" spans="1:13">
      <c r="A4430" s="79"/>
      <c r="B4430" s="42" t="s">
        <v>44</v>
      </c>
      <c r="C4430" s="39"/>
      <c r="D4430" s="39"/>
      <c r="E4430" s="39"/>
      <c r="F4430" s="39"/>
      <c r="G4430" s="39"/>
      <c r="H4430" s="39"/>
      <c r="I4430" s="39"/>
      <c r="J4430" s="40"/>
      <c r="K4430" s="79"/>
      <c r="L4430" s="79"/>
      <c r="M4430" s="79"/>
    </row>
    <row r="4431" spans="1:13">
      <c r="A4431" s="79"/>
      <c r="B4431" s="435" t="str">
        <f>Sheet2!$D840</f>
        <v/>
      </c>
      <c r="C4431" s="394"/>
      <c r="D4431" s="394"/>
      <c r="E4431" s="394"/>
      <c r="F4431" s="394"/>
      <c r="G4431" s="394"/>
      <c r="H4431" s="394"/>
      <c r="I4431" s="394"/>
      <c r="J4431" s="436"/>
      <c r="K4431" s="79"/>
      <c r="L4431" s="79"/>
      <c r="M4431" s="79"/>
    </row>
    <row r="4432" spans="1:13">
      <c r="A4432" s="79"/>
      <c r="B4432" s="38"/>
      <c r="C4432" s="39"/>
      <c r="D4432" s="39"/>
      <c r="E4432" s="39"/>
      <c r="F4432" s="39"/>
      <c r="G4432" s="39"/>
      <c r="H4432" s="39"/>
      <c r="I4432" s="39"/>
      <c r="J4432" s="40"/>
      <c r="K4432" s="79"/>
      <c r="L4432" s="79"/>
      <c r="M4432" s="79"/>
    </row>
    <row r="4433" spans="1:13" ht="15">
      <c r="A4433" s="79"/>
      <c r="B4433" s="550" t="str">
        <f>'6. Module 1 Readiness'!AF$29</f>
        <v/>
      </c>
      <c r="C4433" s="41" t="s">
        <v>415</v>
      </c>
      <c r="D4433" s="39"/>
      <c r="E4433" s="39"/>
      <c r="F4433" s="39"/>
      <c r="G4433" s="39"/>
      <c r="H4433" s="39"/>
      <c r="I4433" s="39"/>
      <c r="J4433" s="40"/>
      <c r="K4433" s="79"/>
      <c r="L4433" s="79"/>
      <c r="M4433" s="79"/>
    </row>
    <row r="4434" spans="1:13">
      <c r="A4434" s="79"/>
      <c r="B4434" s="42" t="s">
        <v>43</v>
      </c>
      <c r="C4434" s="39"/>
      <c r="D4434" s="39"/>
      <c r="E4434" s="39"/>
      <c r="F4434" s="39"/>
      <c r="G4434" s="39"/>
      <c r="H4434" s="39"/>
      <c r="I4434" s="39"/>
      <c r="J4434" s="40"/>
      <c r="K4434" s="79"/>
      <c r="L4434" s="79"/>
      <c r="M4434" s="79"/>
    </row>
    <row r="4435" spans="1:13">
      <c r="A4435" s="79"/>
      <c r="B4435" s="435" t="str">
        <f>Sheet2!$B841</f>
        <v/>
      </c>
      <c r="C4435" s="394"/>
      <c r="D4435" s="394"/>
      <c r="E4435" s="394"/>
      <c r="F4435" s="394"/>
      <c r="G4435" s="394"/>
      <c r="H4435" s="394"/>
      <c r="I4435" s="394"/>
      <c r="J4435" s="436"/>
      <c r="K4435" s="79"/>
      <c r="L4435" s="79"/>
      <c r="M4435" s="79"/>
    </row>
    <row r="4436" spans="1:13">
      <c r="A4436" s="79"/>
      <c r="B4436" s="42" t="s">
        <v>44</v>
      </c>
      <c r="C4436" s="39"/>
      <c r="D4436" s="39"/>
      <c r="E4436" s="39"/>
      <c r="F4436" s="39"/>
      <c r="G4436" s="39"/>
      <c r="H4436" s="39"/>
      <c r="I4436" s="39"/>
      <c r="J4436" s="40"/>
      <c r="K4436" s="79"/>
      <c r="L4436" s="79"/>
      <c r="M4436" s="79"/>
    </row>
    <row r="4437" spans="1:13">
      <c r="A4437" s="79"/>
      <c r="B4437" s="435" t="str">
        <f>Sheet2!$D841</f>
        <v/>
      </c>
      <c r="C4437" s="394"/>
      <c r="D4437" s="394"/>
      <c r="E4437" s="394"/>
      <c r="F4437" s="394"/>
      <c r="G4437" s="394"/>
      <c r="H4437" s="394"/>
      <c r="I4437" s="394"/>
      <c r="J4437" s="436"/>
      <c r="K4437" s="79"/>
      <c r="L4437" s="79"/>
      <c r="M4437" s="79"/>
    </row>
    <row r="4438" spans="1:13">
      <c r="A4438" s="79"/>
      <c r="B4438" s="38"/>
      <c r="C4438" s="39"/>
      <c r="D4438" s="39"/>
      <c r="E4438" s="39"/>
      <c r="F4438" s="39"/>
      <c r="G4438" s="39"/>
      <c r="H4438" s="39"/>
      <c r="I4438" s="39"/>
      <c r="J4438" s="40"/>
      <c r="K4438" s="79"/>
      <c r="L4438" s="79"/>
      <c r="M4438" s="79"/>
    </row>
    <row r="4439" spans="1:13" ht="15">
      <c r="A4439" s="79"/>
      <c r="B4439" s="550" t="str">
        <f>'6. Module 1 Readiness'!AF$30</f>
        <v/>
      </c>
      <c r="C4439" s="41" t="s">
        <v>416</v>
      </c>
      <c r="D4439" s="39"/>
      <c r="E4439" s="39"/>
      <c r="F4439" s="39"/>
      <c r="G4439" s="39"/>
      <c r="H4439" s="39"/>
      <c r="I4439" s="39"/>
      <c r="J4439" s="40"/>
      <c r="K4439" s="79"/>
      <c r="L4439" s="79"/>
      <c r="M4439" s="79"/>
    </row>
    <row r="4440" spans="1:13">
      <c r="A4440" s="79"/>
      <c r="B4440" s="42" t="s">
        <v>43</v>
      </c>
      <c r="C4440" s="39"/>
      <c r="D4440" s="39"/>
      <c r="E4440" s="39"/>
      <c r="F4440" s="39"/>
      <c r="G4440" s="39"/>
      <c r="H4440" s="39"/>
      <c r="I4440" s="39"/>
      <c r="J4440" s="40"/>
      <c r="K4440" s="79"/>
      <c r="L4440" s="79"/>
      <c r="M4440" s="79"/>
    </row>
    <row r="4441" spans="1:13">
      <c r="A4441" s="79"/>
      <c r="B4441" s="435" t="str">
        <f>Sheet2!$B842</f>
        <v/>
      </c>
      <c r="C4441" s="394"/>
      <c r="D4441" s="394"/>
      <c r="E4441" s="394"/>
      <c r="F4441" s="394"/>
      <c r="G4441" s="394"/>
      <c r="H4441" s="394"/>
      <c r="I4441" s="394"/>
      <c r="J4441" s="436"/>
      <c r="K4441" s="79"/>
      <c r="L4441" s="79"/>
      <c r="M4441" s="79"/>
    </row>
    <row r="4442" spans="1:13">
      <c r="A4442" s="79"/>
      <c r="B4442" s="42" t="s">
        <v>44</v>
      </c>
      <c r="C4442" s="39"/>
      <c r="D4442" s="39"/>
      <c r="E4442" s="39"/>
      <c r="F4442" s="39"/>
      <c r="G4442" s="39"/>
      <c r="H4442" s="39"/>
      <c r="I4442" s="39"/>
      <c r="J4442" s="40"/>
      <c r="K4442" s="79"/>
      <c r="L4442" s="79"/>
      <c r="M4442" s="79"/>
    </row>
    <row r="4443" spans="1:13">
      <c r="A4443" s="79"/>
      <c r="B4443" s="437" t="str">
        <f>Sheet2!$D842</f>
        <v/>
      </c>
      <c r="C4443" s="438"/>
      <c r="D4443" s="438"/>
      <c r="E4443" s="438"/>
      <c r="F4443" s="438"/>
      <c r="G4443" s="438"/>
      <c r="H4443" s="438"/>
      <c r="I4443" s="438"/>
      <c r="J4443" s="439"/>
      <c r="K4443" s="79"/>
      <c r="L4443" s="79"/>
      <c r="M4443" s="79"/>
    </row>
    <row r="4444" spans="1:13">
      <c r="A4444" s="79"/>
      <c r="B4444" s="27"/>
      <c r="C4444" s="27"/>
      <c r="D4444" s="27"/>
      <c r="E4444" s="27"/>
      <c r="F4444" s="27"/>
      <c r="G4444" s="27"/>
      <c r="H4444" s="27"/>
      <c r="I4444" s="27"/>
      <c r="J4444" s="27"/>
      <c r="K4444" s="79"/>
      <c r="L4444" s="79"/>
      <c r="M4444" s="79"/>
    </row>
    <row r="4445" spans="1:13">
      <c r="A4445" s="79"/>
      <c r="B4445" s="632" t="s">
        <v>234</v>
      </c>
      <c r="C4445" s="633"/>
      <c r="D4445" s="633"/>
      <c r="E4445" s="633"/>
      <c r="F4445" s="633"/>
      <c r="G4445" s="633"/>
      <c r="H4445" s="633"/>
      <c r="I4445" s="633"/>
      <c r="J4445" s="550" t="str">
        <f>E4342</f>
        <v/>
      </c>
      <c r="K4445" s="79"/>
      <c r="L4445" s="79"/>
      <c r="M4445" s="79"/>
    </row>
    <row r="4446" spans="1:13">
      <c r="A4446" s="79"/>
      <c r="B4446" s="38"/>
      <c r="C4446" s="39"/>
      <c r="D4446" s="39"/>
      <c r="E4446" s="39"/>
      <c r="F4446" s="39"/>
      <c r="G4446" s="39"/>
      <c r="H4446" s="39"/>
      <c r="I4446" s="39"/>
      <c r="J4446" s="40"/>
      <c r="K4446" s="79"/>
      <c r="L4446" s="79"/>
      <c r="M4446" s="79"/>
    </row>
    <row r="4447" spans="1:13" ht="15">
      <c r="A4447" s="79"/>
      <c r="B4447" s="550" t="str">
        <f>'6. Module 1 Readiness'!AF$33</f>
        <v/>
      </c>
      <c r="C4447" s="41" t="s">
        <v>417</v>
      </c>
      <c r="D4447" s="39"/>
      <c r="E4447" s="39"/>
      <c r="F4447" s="39"/>
      <c r="G4447" s="39"/>
      <c r="H4447" s="39"/>
      <c r="I4447" s="39"/>
      <c r="J4447" s="40"/>
      <c r="K4447" s="79"/>
      <c r="L4447" s="79"/>
      <c r="M4447" s="79"/>
    </row>
    <row r="4448" spans="1:13">
      <c r="A4448" s="79"/>
      <c r="B4448" s="42" t="s">
        <v>43</v>
      </c>
      <c r="C4448" s="39"/>
      <c r="D4448" s="39"/>
      <c r="E4448" s="39"/>
      <c r="F4448" s="39"/>
      <c r="G4448" s="39"/>
      <c r="H4448" s="39"/>
      <c r="I4448" s="39"/>
      <c r="J4448" s="40"/>
      <c r="K4448" s="79"/>
      <c r="L4448" s="79"/>
      <c r="M4448" s="79"/>
    </row>
    <row r="4449" spans="1:13">
      <c r="A4449" s="79"/>
      <c r="B4449" s="435" t="str">
        <f>Sheet2!$B845</f>
        <v/>
      </c>
      <c r="C4449" s="394"/>
      <c r="D4449" s="394"/>
      <c r="E4449" s="394"/>
      <c r="F4449" s="394"/>
      <c r="G4449" s="394"/>
      <c r="H4449" s="394"/>
      <c r="I4449" s="394"/>
      <c r="J4449" s="436"/>
      <c r="K4449" s="79"/>
      <c r="L4449" s="79"/>
      <c r="M4449" s="79"/>
    </row>
    <row r="4450" spans="1:13">
      <c r="A4450" s="79"/>
      <c r="B4450" s="42" t="s">
        <v>44</v>
      </c>
      <c r="C4450" s="39"/>
      <c r="D4450" s="39"/>
      <c r="E4450" s="39"/>
      <c r="F4450" s="39"/>
      <c r="G4450" s="39"/>
      <c r="H4450" s="39"/>
      <c r="I4450" s="39"/>
      <c r="J4450" s="40"/>
      <c r="K4450" s="79"/>
      <c r="L4450" s="79"/>
      <c r="M4450" s="79"/>
    </row>
    <row r="4451" spans="1:13">
      <c r="A4451" s="79"/>
      <c r="B4451" s="435" t="str">
        <f>Sheet2!$D845</f>
        <v/>
      </c>
      <c r="C4451" s="394"/>
      <c r="D4451" s="394"/>
      <c r="E4451" s="394"/>
      <c r="F4451" s="394"/>
      <c r="G4451" s="394"/>
      <c r="H4451" s="394"/>
      <c r="I4451" s="394"/>
      <c r="J4451" s="436"/>
      <c r="K4451" s="79"/>
      <c r="L4451" s="79"/>
      <c r="M4451" s="79"/>
    </row>
    <row r="4452" spans="1:13">
      <c r="A4452" s="79"/>
      <c r="B4452" s="38"/>
      <c r="C4452" s="39"/>
      <c r="D4452" s="39"/>
      <c r="E4452" s="39"/>
      <c r="F4452" s="39"/>
      <c r="G4452" s="39"/>
      <c r="H4452" s="39"/>
      <c r="I4452" s="39"/>
      <c r="J4452" s="40"/>
      <c r="K4452" s="79"/>
      <c r="L4452" s="79"/>
      <c r="M4452" s="79"/>
    </row>
    <row r="4453" spans="1:13" ht="15">
      <c r="A4453" s="79"/>
      <c r="B4453" s="550" t="str">
        <f>'6. Module 1 Readiness'!AF$34</f>
        <v/>
      </c>
      <c r="C4453" s="41" t="s">
        <v>181</v>
      </c>
      <c r="D4453" s="39"/>
      <c r="E4453" s="39"/>
      <c r="F4453" s="39"/>
      <c r="G4453" s="39"/>
      <c r="H4453" s="39"/>
      <c r="I4453" s="39"/>
      <c r="J4453" s="40"/>
      <c r="K4453" s="79"/>
      <c r="L4453" s="79"/>
      <c r="M4453" s="79"/>
    </row>
    <row r="4454" spans="1:13">
      <c r="A4454" s="79"/>
      <c r="B4454" s="42" t="s">
        <v>43</v>
      </c>
      <c r="C4454" s="39"/>
      <c r="D4454" s="39"/>
      <c r="E4454" s="39"/>
      <c r="F4454" s="39"/>
      <c r="G4454" s="39"/>
      <c r="H4454" s="39"/>
      <c r="I4454" s="39"/>
      <c r="J4454" s="40"/>
      <c r="K4454" s="79"/>
      <c r="L4454" s="79"/>
      <c r="M4454" s="79"/>
    </row>
    <row r="4455" spans="1:13">
      <c r="A4455" s="79"/>
      <c r="B4455" s="435" t="str">
        <f>Sheet2!$B846</f>
        <v/>
      </c>
      <c r="C4455" s="394"/>
      <c r="D4455" s="394"/>
      <c r="E4455" s="394"/>
      <c r="F4455" s="394"/>
      <c r="G4455" s="394"/>
      <c r="H4455" s="394"/>
      <c r="I4455" s="394"/>
      <c r="J4455" s="436"/>
      <c r="K4455" s="79"/>
      <c r="L4455" s="79"/>
      <c r="M4455" s="79"/>
    </row>
    <row r="4456" spans="1:13">
      <c r="A4456" s="79"/>
      <c r="B4456" s="42" t="s">
        <v>44</v>
      </c>
      <c r="C4456" s="39"/>
      <c r="D4456" s="39"/>
      <c r="E4456" s="39"/>
      <c r="F4456" s="39"/>
      <c r="G4456" s="39"/>
      <c r="H4456" s="39"/>
      <c r="I4456" s="39"/>
      <c r="J4456" s="40"/>
      <c r="K4456" s="79"/>
      <c r="L4456" s="79"/>
      <c r="M4456" s="79"/>
    </row>
    <row r="4457" spans="1:13">
      <c r="A4457" s="79"/>
      <c r="B4457" s="435" t="str">
        <f>Sheet2!$D846</f>
        <v/>
      </c>
      <c r="C4457" s="394"/>
      <c r="D4457" s="394"/>
      <c r="E4457" s="394"/>
      <c r="F4457" s="394"/>
      <c r="G4457" s="394"/>
      <c r="H4457" s="394"/>
      <c r="I4457" s="394"/>
      <c r="J4457" s="436"/>
      <c r="K4457" s="79"/>
      <c r="L4457" s="79"/>
      <c r="M4457" s="79"/>
    </row>
    <row r="4458" spans="1:13">
      <c r="A4458" s="79"/>
      <c r="B4458" s="38"/>
      <c r="C4458" s="39"/>
      <c r="D4458" s="39"/>
      <c r="E4458" s="39"/>
      <c r="F4458" s="39"/>
      <c r="G4458" s="39"/>
      <c r="H4458" s="39"/>
      <c r="I4458" s="39"/>
      <c r="J4458" s="40"/>
      <c r="K4458" s="79"/>
      <c r="L4458" s="79"/>
      <c r="M4458" s="79"/>
    </row>
    <row r="4459" spans="1:13" ht="15">
      <c r="A4459" s="79"/>
      <c r="B4459" s="550" t="str">
        <f>'6. Module 1 Readiness'!AF$35</f>
        <v/>
      </c>
      <c r="C4459" s="41" t="s">
        <v>418</v>
      </c>
      <c r="D4459" s="39"/>
      <c r="E4459" s="39"/>
      <c r="F4459" s="39"/>
      <c r="G4459" s="39"/>
      <c r="H4459" s="39"/>
      <c r="I4459" s="39"/>
      <c r="J4459" s="40"/>
      <c r="K4459" s="79"/>
      <c r="L4459" s="79"/>
      <c r="M4459" s="79"/>
    </row>
    <row r="4460" spans="1:13">
      <c r="A4460" s="79"/>
      <c r="B4460" s="42" t="s">
        <v>43</v>
      </c>
      <c r="C4460" s="39"/>
      <c r="D4460" s="39"/>
      <c r="E4460" s="39"/>
      <c r="F4460" s="39"/>
      <c r="G4460" s="39"/>
      <c r="H4460" s="39"/>
      <c r="I4460" s="39"/>
      <c r="J4460" s="40"/>
      <c r="K4460" s="79"/>
      <c r="L4460" s="79"/>
      <c r="M4460" s="79"/>
    </row>
    <row r="4461" spans="1:13">
      <c r="A4461" s="79"/>
      <c r="B4461" s="435" t="str">
        <f>Sheet2!$B847</f>
        <v/>
      </c>
      <c r="C4461" s="394"/>
      <c r="D4461" s="394"/>
      <c r="E4461" s="394"/>
      <c r="F4461" s="394"/>
      <c r="G4461" s="394"/>
      <c r="H4461" s="394"/>
      <c r="I4461" s="394"/>
      <c r="J4461" s="436"/>
      <c r="K4461" s="79"/>
      <c r="L4461" s="79"/>
      <c r="M4461" s="79"/>
    </row>
    <row r="4462" spans="1:13">
      <c r="A4462" s="79"/>
      <c r="B4462" s="42" t="s">
        <v>44</v>
      </c>
      <c r="C4462" s="39"/>
      <c r="D4462" s="39"/>
      <c r="E4462" s="39"/>
      <c r="F4462" s="39"/>
      <c r="G4462" s="39"/>
      <c r="H4462" s="39"/>
      <c r="I4462" s="39"/>
      <c r="J4462" s="40"/>
      <c r="K4462" s="79"/>
      <c r="L4462" s="79"/>
      <c r="M4462" s="79"/>
    </row>
    <row r="4463" spans="1:13">
      <c r="A4463" s="79"/>
      <c r="B4463" s="435" t="str">
        <f>Sheet2!$D847</f>
        <v/>
      </c>
      <c r="C4463" s="394"/>
      <c r="D4463" s="394"/>
      <c r="E4463" s="394"/>
      <c r="F4463" s="394"/>
      <c r="G4463" s="394"/>
      <c r="H4463" s="394"/>
      <c r="I4463" s="394"/>
      <c r="J4463" s="436"/>
      <c r="K4463" s="79"/>
      <c r="L4463" s="79"/>
      <c r="M4463" s="79"/>
    </row>
    <row r="4464" spans="1:13">
      <c r="A4464" s="79"/>
      <c r="B4464" s="38"/>
      <c r="C4464" s="39"/>
      <c r="D4464" s="39"/>
      <c r="E4464" s="39"/>
      <c r="F4464" s="39"/>
      <c r="G4464" s="39"/>
      <c r="H4464" s="39"/>
      <c r="I4464" s="39"/>
      <c r="J4464" s="40"/>
      <c r="K4464" s="79"/>
      <c r="L4464" s="79"/>
      <c r="M4464" s="79"/>
    </row>
    <row r="4465" spans="1:13" ht="15">
      <c r="A4465" s="79"/>
      <c r="B4465" s="550" t="str">
        <f>'6. Module 1 Readiness'!AF$36</f>
        <v/>
      </c>
      <c r="C4465" s="41" t="s">
        <v>419</v>
      </c>
      <c r="D4465" s="39"/>
      <c r="E4465" s="39"/>
      <c r="F4465" s="39"/>
      <c r="G4465" s="39"/>
      <c r="H4465" s="39"/>
      <c r="I4465" s="39"/>
      <c r="J4465" s="40"/>
      <c r="K4465" s="79"/>
      <c r="L4465" s="79"/>
      <c r="M4465" s="79"/>
    </row>
    <row r="4466" spans="1:13">
      <c r="A4466" s="79"/>
      <c r="B4466" s="42" t="s">
        <v>43</v>
      </c>
      <c r="C4466" s="39"/>
      <c r="D4466" s="39"/>
      <c r="E4466" s="39"/>
      <c r="F4466" s="39"/>
      <c r="G4466" s="39"/>
      <c r="H4466" s="39"/>
      <c r="I4466" s="39"/>
      <c r="J4466" s="40"/>
      <c r="K4466" s="79"/>
      <c r="L4466" s="79"/>
      <c r="M4466" s="79"/>
    </row>
    <row r="4467" spans="1:13">
      <c r="A4467" s="79"/>
      <c r="B4467" s="435" t="str">
        <f>Sheet2!$B848</f>
        <v/>
      </c>
      <c r="C4467" s="394"/>
      <c r="D4467" s="394"/>
      <c r="E4467" s="394"/>
      <c r="F4467" s="394"/>
      <c r="G4467" s="394"/>
      <c r="H4467" s="394"/>
      <c r="I4467" s="394"/>
      <c r="J4467" s="436"/>
      <c r="K4467" s="79"/>
      <c r="L4467" s="79"/>
      <c r="M4467" s="79"/>
    </row>
    <row r="4468" spans="1:13">
      <c r="A4468" s="79"/>
      <c r="B4468" s="42" t="s">
        <v>44</v>
      </c>
      <c r="C4468" s="39"/>
      <c r="D4468" s="39"/>
      <c r="E4468" s="39"/>
      <c r="F4468" s="39"/>
      <c r="G4468" s="39"/>
      <c r="H4468" s="39"/>
      <c r="I4468" s="39"/>
      <c r="J4468" s="40"/>
      <c r="K4468" s="79"/>
      <c r="L4468" s="79"/>
      <c r="M4468" s="79"/>
    </row>
    <row r="4469" spans="1:13">
      <c r="A4469" s="79"/>
      <c r="B4469" s="437" t="str">
        <f>Sheet2!$D848</f>
        <v/>
      </c>
      <c r="C4469" s="438"/>
      <c r="D4469" s="438"/>
      <c r="E4469" s="438"/>
      <c r="F4469" s="438"/>
      <c r="G4469" s="438"/>
      <c r="H4469" s="438"/>
      <c r="I4469" s="438"/>
      <c r="J4469" s="439"/>
      <c r="K4469" s="79"/>
      <c r="L4469" s="79"/>
      <c r="M4469" s="79"/>
    </row>
    <row r="4470" spans="1:13">
      <c r="A4470" s="79"/>
      <c r="B4470" s="27"/>
      <c r="C4470" s="27"/>
      <c r="D4470" s="27"/>
      <c r="E4470" s="27"/>
      <c r="F4470" s="27"/>
      <c r="G4470" s="27"/>
      <c r="H4470" s="27"/>
      <c r="I4470" s="27"/>
      <c r="J4470" s="27"/>
      <c r="K4470" s="79"/>
      <c r="L4470" s="79"/>
      <c r="M4470" s="79"/>
    </row>
    <row r="4471" spans="1:13">
      <c r="A4471" s="79"/>
      <c r="B4471" s="634" t="s">
        <v>27</v>
      </c>
      <c r="C4471" s="633"/>
      <c r="D4471" s="633"/>
      <c r="E4471" s="633"/>
      <c r="F4471" s="633"/>
      <c r="G4471" s="633"/>
      <c r="H4471" s="633"/>
      <c r="I4471" s="633"/>
      <c r="J4471" s="550" t="str">
        <f>E4344</f>
        <v/>
      </c>
      <c r="K4471" s="79"/>
      <c r="L4471" s="79"/>
      <c r="M4471" s="79"/>
    </row>
    <row r="4472" spans="1:13">
      <c r="A4472" s="79"/>
      <c r="B4472" s="38"/>
      <c r="C4472" s="39"/>
      <c r="D4472" s="39"/>
      <c r="E4472" s="39"/>
      <c r="F4472" s="39"/>
      <c r="G4472" s="39"/>
      <c r="H4472" s="39"/>
      <c r="I4472" s="39"/>
      <c r="J4472" s="40"/>
      <c r="K4472" s="79"/>
      <c r="L4472" s="79"/>
      <c r="M4472" s="79"/>
    </row>
    <row r="4473" spans="1:13" ht="15">
      <c r="A4473" s="79"/>
      <c r="B4473" s="550" t="str">
        <f>'6. Module 1 Readiness'!AF$39</f>
        <v/>
      </c>
      <c r="C4473" s="41" t="s">
        <v>420</v>
      </c>
      <c r="D4473" s="39"/>
      <c r="E4473" s="39"/>
      <c r="F4473" s="39"/>
      <c r="G4473" s="39"/>
      <c r="H4473" s="39"/>
      <c r="I4473" s="39"/>
      <c r="J4473" s="40"/>
      <c r="K4473" s="79"/>
      <c r="L4473" s="79"/>
      <c r="M4473" s="79"/>
    </row>
    <row r="4474" spans="1:13">
      <c r="A4474" s="79"/>
      <c r="B4474" s="42" t="s">
        <v>43</v>
      </c>
      <c r="C4474" s="39"/>
      <c r="D4474" s="39"/>
      <c r="E4474" s="39"/>
      <c r="F4474" s="39"/>
      <c r="G4474" s="39"/>
      <c r="H4474" s="39"/>
      <c r="I4474" s="39"/>
      <c r="J4474" s="40"/>
      <c r="K4474" s="79"/>
      <c r="L4474" s="79"/>
      <c r="M4474" s="79"/>
    </row>
    <row r="4475" spans="1:13">
      <c r="A4475" s="79"/>
      <c r="B4475" s="435" t="str">
        <f>Sheet2!$B851</f>
        <v/>
      </c>
      <c r="C4475" s="394"/>
      <c r="D4475" s="394"/>
      <c r="E4475" s="394"/>
      <c r="F4475" s="394"/>
      <c r="G4475" s="394"/>
      <c r="H4475" s="394"/>
      <c r="I4475" s="394"/>
      <c r="J4475" s="436"/>
      <c r="K4475" s="79"/>
      <c r="L4475" s="79"/>
      <c r="M4475" s="79"/>
    </row>
    <row r="4476" spans="1:13">
      <c r="A4476" s="79"/>
      <c r="B4476" s="42" t="s">
        <v>44</v>
      </c>
      <c r="C4476" s="39"/>
      <c r="D4476" s="39"/>
      <c r="E4476" s="39"/>
      <c r="F4476" s="39"/>
      <c r="G4476" s="39"/>
      <c r="H4476" s="39"/>
      <c r="I4476" s="39"/>
      <c r="J4476" s="40"/>
      <c r="K4476" s="79"/>
      <c r="L4476" s="79"/>
      <c r="M4476" s="79"/>
    </row>
    <row r="4477" spans="1:13">
      <c r="A4477" s="79"/>
      <c r="B4477" s="435" t="str">
        <f>Sheet2!$D851</f>
        <v/>
      </c>
      <c r="C4477" s="394"/>
      <c r="D4477" s="394"/>
      <c r="E4477" s="394"/>
      <c r="F4477" s="394"/>
      <c r="G4477" s="394"/>
      <c r="H4477" s="394"/>
      <c r="I4477" s="394"/>
      <c r="J4477" s="436"/>
      <c r="K4477" s="79"/>
      <c r="L4477" s="79"/>
      <c r="M4477" s="79"/>
    </row>
    <row r="4478" spans="1:13">
      <c r="A4478" s="79"/>
      <c r="B4478" s="38"/>
      <c r="C4478" s="39"/>
      <c r="D4478" s="39"/>
      <c r="E4478" s="39"/>
      <c r="F4478" s="39"/>
      <c r="G4478" s="39"/>
      <c r="H4478" s="39"/>
      <c r="I4478" s="39"/>
      <c r="J4478" s="40"/>
      <c r="K4478" s="79"/>
      <c r="L4478" s="79"/>
      <c r="M4478" s="79"/>
    </row>
    <row r="4479" spans="1:13" ht="15">
      <c r="A4479" s="79"/>
      <c r="B4479" s="550" t="str">
        <f>'6. Module 1 Readiness'!AF$40</f>
        <v/>
      </c>
      <c r="C4479" s="41" t="s">
        <v>421</v>
      </c>
      <c r="D4479" s="39"/>
      <c r="E4479" s="39"/>
      <c r="F4479" s="39"/>
      <c r="G4479" s="39"/>
      <c r="H4479" s="39"/>
      <c r="I4479" s="39"/>
      <c r="J4479" s="40"/>
      <c r="K4479" s="79"/>
      <c r="L4479" s="79"/>
      <c r="M4479" s="79"/>
    </row>
    <row r="4480" spans="1:13">
      <c r="A4480" s="79"/>
      <c r="B4480" s="42" t="s">
        <v>43</v>
      </c>
      <c r="C4480" s="39"/>
      <c r="D4480" s="39"/>
      <c r="E4480" s="39"/>
      <c r="F4480" s="39"/>
      <c r="G4480" s="39"/>
      <c r="H4480" s="39"/>
      <c r="I4480" s="39"/>
      <c r="J4480" s="40"/>
      <c r="K4480" s="79"/>
      <c r="L4480" s="79"/>
      <c r="M4480" s="79"/>
    </row>
    <row r="4481" spans="1:13">
      <c r="A4481" s="79"/>
      <c r="B4481" s="435" t="str">
        <f>Sheet2!$B852</f>
        <v/>
      </c>
      <c r="C4481" s="394"/>
      <c r="D4481" s="394"/>
      <c r="E4481" s="394"/>
      <c r="F4481" s="394"/>
      <c r="G4481" s="394"/>
      <c r="H4481" s="394"/>
      <c r="I4481" s="394"/>
      <c r="J4481" s="436"/>
      <c r="K4481" s="79"/>
      <c r="L4481" s="79"/>
      <c r="M4481" s="79"/>
    </row>
    <row r="4482" spans="1:13">
      <c r="A4482" s="79"/>
      <c r="B4482" s="42" t="s">
        <v>44</v>
      </c>
      <c r="C4482" s="39"/>
      <c r="D4482" s="39"/>
      <c r="E4482" s="39"/>
      <c r="F4482" s="39"/>
      <c r="G4482" s="39"/>
      <c r="H4482" s="39"/>
      <c r="I4482" s="39"/>
      <c r="J4482" s="40"/>
      <c r="K4482" s="79"/>
      <c r="L4482" s="79"/>
      <c r="M4482" s="79"/>
    </row>
    <row r="4483" spans="1:13">
      <c r="A4483" s="79"/>
      <c r="B4483" s="435" t="str">
        <f>Sheet2!$D852</f>
        <v/>
      </c>
      <c r="C4483" s="394"/>
      <c r="D4483" s="394"/>
      <c r="E4483" s="394"/>
      <c r="F4483" s="394"/>
      <c r="G4483" s="394"/>
      <c r="H4483" s="394"/>
      <c r="I4483" s="394"/>
      <c r="J4483" s="436"/>
      <c r="K4483" s="79"/>
      <c r="L4483" s="79"/>
      <c r="M4483" s="79"/>
    </row>
    <row r="4484" spans="1:13">
      <c r="A4484" s="79"/>
      <c r="B4484" s="38"/>
      <c r="C4484" s="39"/>
      <c r="D4484" s="39"/>
      <c r="E4484" s="39"/>
      <c r="F4484" s="39"/>
      <c r="G4484" s="39"/>
      <c r="H4484" s="39"/>
      <c r="I4484" s="39"/>
      <c r="J4484" s="40"/>
      <c r="K4484" s="79"/>
      <c r="L4484" s="79"/>
      <c r="M4484" s="79"/>
    </row>
    <row r="4485" spans="1:13" ht="15">
      <c r="A4485" s="79"/>
      <c r="B4485" s="550" t="str">
        <f>'6. Module 1 Readiness'!AF$41</f>
        <v/>
      </c>
      <c r="C4485" s="41" t="s">
        <v>422</v>
      </c>
      <c r="D4485" s="39"/>
      <c r="E4485" s="39"/>
      <c r="F4485" s="39"/>
      <c r="G4485" s="39"/>
      <c r="H4485" s="39"/>
      <c r="I4485" s="39"/>
      <c r="J4485" s="40"/>
      <c r="K4485" s="79"/>
      <c r="L4485" s="79"/>
      <c r="M4485" s="79"/>
    </row>
    <row r="4486" spans="1:13">
      <c r="A4486" s="79"/>
      <c r="B4486" s="42" t="s">
        <v>43</v>
      </c>
      <c r="C4486" s="39"/>
      <c r="D4486" s="39"/>
      <c r="E4486" s="39"/>
      <c r="F4486" s="39"/>
      <c r="G4486" s="39"/>
      <c r="H4486" s="39"/>
      <c r="I4486" s="39"/>
      <c r="J4486" s="40"/>
      <c r="K4486" s="79"/>
      <c r="L4486" s="79"/>
      <c r="M4486" s="79"/>
    </row>
    <row r="4487" spans="1:13">
      <c r="A4487" s="79"/>
      <c r="B4487" s="435" t="str">
        <f>Sheet2!$B853</f>
        <v/>
      </c>
      <c r="C4487" s="394"/>
      <c r="D4487" s="394"/>
      <c r="E4487" s="394"/>
      <c r="F4487" s="394"/>
      <c r="G4487" s="394"/>
      <c r="H4487" s="394"/>
      <c r="I4487" s="394"/>
      <c r="J4487" s="436"/>
      <c r="K4487" s="79"/>
      <c r="L4487" s="79"/>
      <c r="M4487" s="79"/>
    </row>
    <row r="4488" spans="1:13">
      <c r="A4488" s="79"/>
      <c r="B4488" s="42" t="s">
        <v>44</v>
      </c>
      <c r="C4488" s="39"/>
      <c r="D4488" s="39"/>
      <c r="E4488" s="39"/>
      <c r="F4488" s="39"/>
      <c r="G4488" s="39"/>
      <c r="H4488" s="39"/>
      <c r="I4488" s="39"/>
      <c r="J4488" s="40"/>
      <c r="K4488" s="79"/>
      <c r="L4488" s="79"/>
      <c r="M4488" s="79"/>
    </row>
    <row r="4489" spans="1:13">
      <c r="A4489" s="79"/>
      <c r="B4489" s="435" t="str">
        <f>Sheet2!$D853</f>
        <v/>
      </c>
      <c r="C4489" s="394"/>
      <c r="D4489" s="394"/>
      <c r="E4489" s="394"/>
      <c r="F4489" s="394"/>
      <c r="G4489" s="394"/>
      <c r="H4489" s="394"/>
      <c r="I4489" s="394"/>
      <c r="J4489" s="436"/>
      <c r="K4489" s="79"/>
      <c r="L4489" s="79"/>
      <c r="M4489" s="79"/>
    </row>
    <row r="4490" spans="1:13">
      <c r="A4490" s="79"/>
      <c r="B4490" s="38"/>
      <c r="C4490" s="39"/>
      <c r="D4490" s="39"/>
      <c r="E4490" s="39"/>
      <c r="F4490" s="39"/>
      <c r="G4490" s="39"/>
      <c r="H4490" s="39"/>
      <c r="I4490" s="39"/>
      <c r="J4490" s="40"/>
      <c r="K4490" s="79"/>
      <c r="L4490" s="79"/>
      <c r="M4490" s="79"/>
    </row>
    <row r="4491" spans="1:13" ht="15">
      <c r="A4491" s="79"/>
      <c r="B4491" s="550" t="str">
        <f>'6. Module 1 Readiness'!AF$42</f>
        <v/>
      </c>
      <c r="C4491" s="41" t="s">
        <v>423</v>
      </c>
      <c r="D4491" s="39"/>
      <c r="E4491" s="39"/>
      <c r="F4491" s="39"/>
      <c r="G4491" s="39"/>
      <c r="H4491" s="39"/>
      <c r="I4491" s="39"/>
      <c r="J4491" s="40"/>
      <c r="K4491" s="79"/>
      <c r="L4491" s="79"/>
      <c r="M4491" s="79"/>
    </row>
    <row r="4492" spans="1:13">
      <c r="A4492" s="79"/>
      <c r="B4492" s="42" t="s">
        <v>43</v>
      </c>
      <c r="C4492" s="39"/>
      <c r="D4492" s="39"/>
      <c r="E4492" s="39"/>
      <c r="F4492" s="39"/>
      <c r="G4492" s="39"/>
      <c r="H4492" s="39"/>
      <c r="I4492" s="39"/>
      <c r="J4492" s="40"/>
      <c r="K4492" s="79"/>
      <c r="L4492" s="79"/>
      <c r="M4492" s="79"/>
    </row>
    <row r="4493" spans="1:13">
      <c r="A4493" s="79"/>
      <c r="B4493" s="435" t="str">
        <f>Sheet2!$B854</f>
        <v/>
      </c>
      <c r="C4493" s="394"/>
      <c r="D4493" s="394"/>
      <c r="E4493" s="394"/>
      <c r="F4493" s="394"/>
      <c r="G4493" s="394"/>
      <c r="H4493" s="394"/>
      <c r="I4493" s="394"/>
      <c r="J4493" s="436"/>
      <c r="K4493" s="79"/>
      <c r="L4493" s="79"/>
      <c r="M4493" s="79"/>
    </row>
    <row r="4494" spans="1:13">
      <c r="A4494" s="79"/>
      <c r="B4494" s="42" t="s">
        <v>44</v>
      </c>
      <c r="C4494" s="39"/>
      <c r="D4494" s="39"/>
      <c r="E4494" s="39"/>
      <c r="F4494" s="39"/>
      <c r="G4494" s="39"/>
      <c r="H4494" s="39"/>
      <c r="I4494" s="39"/>
      <c r="J4494" s="40"/>
      <c r="K4494" s="79"/>
      <c r="L4494" s="79"/>
      <c r="M4494" s="79"/>
    </row>
    <row r="4495" spans="1:13">
      <c r="A4495" s="79"/>
      <c r="B4495" s="435" t="str">
        <f>Sheet2!$D854</f>
        <v/>
      </c>
      <c r="C4495" s="394"/>
      <c r="D4495" s="394"/>
      <c r="E4495" s="394"/>
      <c r="F4495" s="394"/>
      <c r="G4495" s="394"/>
      <c r="H4495" s="394"/>
      <c r="I4495" s="394"/>
      <c r="J4495" s="436"/>
      <c r="K4495" s="79"/>
      <c r="L4495" s="79"/>
      <c r="M4495" s="79"/>
    </row>
    <row r="4496" spans="1:13">
      <c r="A4496" s="79"/>
      <c r="B4496" s="38"/>
      <c r="C4496" s="39"/>
      <c r="D4496" s="39"/>
      <c r="E4496" s="39"/>
      <c r="F4496" s="39"/>
      <c r="G4496" s="39"/>
      <c r="H4496" s="39"/>
      <c r="I4496" s="39"/>
      <c r="J4496" s="40"/>
      <c r="K4496" s="79"/>
      <c r="L4496" s="79"/>
      <c r="M4496" s="79"/>
    </row>
    <row r="4497" spans="1:13" ht="15">
      <c r="A4497" s="79"/>
      <c r="B4497" s="550" t="str">
        <f>'6. Module 1 Readiness'!AF$43</f>
        <v/>
      </c>
      <c r="C4497" s="41" t="s">
        <v>424</v>
      </c>
      <c r="D4497" s="39"/>
      <c r="E4497" s="39"/>
      <c r="F4497" s="39"/>
      <c r="G4497" s="39"/>
      <c r="H4497" s="39"/>
      <c r="I4497" s="39"/>
      <c r="J4497" s="40"/>
      <c r="K4497" s="79"/>
      <c r="L4497" s="79"/>
      <c r="M4497" s="79"/>
    </row>
    <row r="4498" spans="1:13">
      <c r="A4498" s="79"/>
      <c r="B4498" s="42" t="s">
        <v>43</v>
      </c>
      <c r="C4498" s="39"/>
      <c r="D4498" s="39"/>
      <c r="E4498" s="39"/>
      <c r="F4498" s="39"/>
      <c r="G4498" s="39"/>
      <c r="H4498" s="39"/>
      <c r="I4498" s="39"/>
      <c r="J4498" s="40"/>
      <c r="K4498" s="79"/>
      <c r="L4498" s="79"/>
      <c r="M4498" s="79"/>
    </row>
    <row r="4499" spans="1:13">
      <c r="A4499" s="79"/>
      <c r="B4499" s="435" t="str">
        <f>Sheet2!$B855</f>
        <v/>
      </c>
      <c r="C4499" s="394"/>
      <c r="D4499" s="394"/>
      <c r="E4499" s="394"/>
      <c r="F4499" s="394"/>
      <c r="G4499" s="394"/>
      <c r="H4499" s="394"/>
      <c r="I4499" s="394"/>
      <c r="J4499" s="436"/>
      <c r="K4499" s="79"/>
      <c r="L4499" s="79"/>
      <c r="M4499" s="79"/>
    </row>
    <row r="4500" spans="1:13">
      <c r="A4500" s="79"/>
      <c r="B4500" s="42" t="s">
        <v>44</v>
      </c>
      <c r="C4500" s="39"/>
      <c r="D4500" s="39"/>
      <c r="E4500" s="39"/>
      <c r="F4500" s="39"/>
      <c r="G4500" s="39"/>
      <c r="H4500" s="39"/>
      <c r="I4500" s="39"/>
      <c r="J4500" s="40"/>
      <c r="K4500" s="79"/>
      <c r="L4500" s="79"/>
      <c r="M4500" s="79"/>
    </row>
    <row r="4501" spans="1:13">
      <c r="A4501" s="79"/>
      <c r="B4501" s="437" t="str">
        <f>Sheet2!$D855</f>
        <v/>
      </c>
      <c r="C4501" s="438"/>
      <c r="D4501" s="438"/>
      <c r="E4501" s="438"/>
      <c r="F4501" s="438"/>
      <c r="G4501" s="438"/>
      <c r="H4501" s="438"/>
      <c r="I4501" s="438"/>
      <c r="J4501" s="439"/>
      <c r="K4501" s="79"/>
      <c r="L4501" s="79"/>
      <c r="M4501" s="79"/>
    </row>
    <row r="4502" spans="1:13">
      <c r="A4502" s="79"/>
      <c r="B4502" s="27"/>
      <c r="C4502" s="27"/>
      <c r="D4502" s="27"/>
      <c r="E4502" s="27"/>
      <c r="F4502" s="27"/>
      <c r="G4502" s="27"/>
      <c r="H4502" s="27"/>
      <c r="I4502" s="27"/>
      <c r="J4502" s="27"/>
      <c r="K4502" s="79"/>
      <c r="L4502" s="79"/>
      <c r="M4502" s="79"/>
    </row>
    <row r="4503" spans="1:13">
      <c r="A4503" s="79"/>
      <c r="B4503" s="634" t="s">
        <v>235</v>
      </c>
      <c r="C4503" s="633"/>
      <c r="D4503" s="633"/>
      <c r="E4503" s="633"/>
      <c r="F4503" s="633"/>
      <c r="G4503" s="633"/>
      <c r="H4503" s="633"/>
      <c r="I4503" s="633"/>
      <c r="J4503" s="550" t="str">
        <f>E4346</f>
        <v/>
      </c>
      <c r="K4503" s="79"/>
      <c r="L4503" s="79"/>
      <c r="M4503" s="79"/>
    </row>
    <row r="4504" spans="1:13">
      <c r="A4504" s="79"/>
      <c r="B4504" s="38"/>
      <c r="C4504" s="39"/>
      <c r="D4504" s="39"/>
      <c r="E4504" s="39"/>
      <c r="F4504" s="39"/>
      <c r="G4504" s="39"/>
      <c r="H4504" s="39"/>
      <c r="I4504" s="39"/>
      <c r="J4504" s="40"/>
      <c r="K4504" s="79"/>
      <c r="L4504" s="79"/>
      <c r="M4504" s="79"/>
    </row>
    <row r="4505" spans="1:13" ht="15">
      <c r="A4505" s="79"/>
      <c r="B4505" s="550" t="str">
        <f>'6. Module 1 Readiness'!AF$46</f>
        <v/>
      </c>
      <c r="C4505" s="41" t="s">
        <v>425</v>
      </c>
      <c r="D4505" s="39"/>
      <c r="E4505" s="39"/>
      <c r="F4505" s="39"/>
      <c r="G4505" s="39"/>
      <c r="H4505" s="39"/>
      <c r="I4505" s="39"/>
      <c r="J4505" s="40"/>
      <c r="K4505" s="79"/>
      <c r="L4505" s="79"/>
      <c r="M4505" s="79"/>
    </row>
    <row r="4506" spans="1:13">
      <c r="A4506" s="79"/>
      <c r="B4506" s="42" t="s">
        <v>43</v>
      </c>
      <c r="C4506" s="39"/>
      <c r="D4506" s="39"/>
      <c r="E4506" s="39"/>
      <c r="F4506" s="39"/>
      <c r="G4506" s="39"/>
      <c r="H4506" s="39"/>
      <c r="I4506" s="39"/>
      <c r="J4506" s="40"/>
      <c r="K4506" s="79"/>
      <c r="L4506" s="79"/>
      <c r="M4506" s="79"/>
    </row>
    <row r="4507" spans="1:13">
      <c r="A4507" s="79"/>
      <c r="B4507" s="38" t="str">
        <f>Sheet2!$B858</f>
        <v/>
      </c>
      <c r="C4507" s="39"/>
      <c r="D4507" s="39"/>
      <c r="E4507" s="39"/>
      <c r="F4507" s="39"/>
      <c r="G4507" s="39"/>
      <c r="H4507" s="39"/>
      <c r="I4507" s="39"/>
      <c r="J4507" s="40"/>
      <c r="K4507" s="79"/>
      <c r="L4507" s="79"/>
      <c r="M4507" s="79"/>
    </row>
    <row r="4508" spans="1:13">
      <c r="A4508" s="79"/>
      <c r="B4508" s="42" t="s">
        <v>44</v>
      </c>
      <c r="C4508" s="39"/>
      <c r="D4508" s="39"/>
      <c r="E4508" s="39"/>
      <c r="F4508" s="39"/>
      <c r="G4508" s="39"/>
      <c r="H4508" s="39"/>
      <c r="I4508" s="39"/>
      <c r="J4508" s="40"/>
      <c r="K4508" s="79"/>
      <c r="L4508" s="79"/>
      <c r="M4508" s="79"/>
    </row>
    <row r="4509" spans="1:13">
      <c r="A4509" s="79"/>
      <c r="B4509" s="435" t="str">
        <f>Sheet2!$D858</f>
        <v/>
      </c>
      <c r="C4509" s="394"/>
      <c r="D4509" s="394"/>
      <c r="E4509" s="394"/>
      <c r="F4509" s="394"/>
      <c r="G4509" s="394"/>
      <c r="H4509" s="394"/>
      <c r="I4509" s="394"/>
      <c r="J4509" s="436"/>
      <c r="K4509" s="79"/>
      <c r="L4509" s="79"/>
      <c r="M4509" s="79"/>
    </row>
    <row r="4510" spans="1:13">
      <c r="A4510" s="79"/>
      <c r="B4510" s="38"/>
      <c r="C4510" s="39"/>
      <c r="D4510" s="39"/>
      <c r="E4510" s="39"/>
      <c r="F4510" s="39"/>
      <c r="G4510" s="39"/>
      <c r="H4510" s="39"/>
      <c r="I4510" s="39"/>
      <c r="J4510" s="40"/>
      <c r="K4510" s="79"/>
      <c r="L4510" s="79"/>
      <c r="M4510" s="79"/>
    </row>
    <row r="4511" spans="1:13" ht="15">
      <c r="A4511" s="79"/>
      <c r="B4511" s="550" t="str">
        <f>'6. Module 1 Readiness'!AF$47</f>
        <v/>
      </c>
      <c r="C4511" s="41" t="s">
        <v>426</v>
      </c>
      <c r="D4511" s="39"/>
      <c r="E4511" s="39"/>
      <c r="F4511" s="39"/>
      <c r="G4511" s="39"/>
      <c r="H4511" s="39"/>
      <c r="I4511" s="39"/>
      <c r="J4511" s="40"/>
      <c r="K4511" s="79"/>
      <c r="L4511" s="79"/>
      <c r="M4511" s="79"/>
    </row>
    <row r="4512" spans="1:13">
      <c r="A4512" s="79"/>
      <c r="B4512" s="42" t="s">
        <v>43</v>
      </c>
      <c r="C4512" s="39"/>
      <c r="D4512" s="39"/>
      <c r="E4512" s="39"/>
      <c r="F4512" s="39"/>
      <c r="G4512" s="39"/>
      <c r="H4512" s="39"/>
      <c r="I4512" s="39"/>
      <c r="J4512" s="40"/>
      <c r="K4512" s="79"/>
      <c r="L4512" s="79"/>
      <c r="M4512" s="79"/>
    </row>
    <row r="4513" spans="1:13">
      <c r="A4513" s="79"/>
      <c r="B4513" s="435" t="str">
        <f>Sheet2!$B859</f>
        <v/>
      </c>
      <c r="C4513" s="394"/>
      <c r="D4513" s="394"/>
      <c r="E4513" s="394"/>
      <c r="F4513" s="394"/>
      <c r="G4513" s="394"/>
      <c r="H4513" s="394"/>
      <c r="I4513" s="394"/>
      <c r="J4513" s="436"/>
      <c r="K4513" s="79"/>
      <c r="L4513" s="79"/>
      <c r="M4513" s="79"/>
    </row>
    <row r="4514" spans="1:13">
      <c r="A4514" s="79"/>
      <c r="B4514" s="42" t="s">
        <v>44</v>
      </c>
      <c r="C4514" s="39"/>
      <c r="D4514" s="39"/>
      <c r="E4514" s="39"/>
      <c r="F4514" s="39"/>
      <c r="G4514" s="39"/>
      <c r="H4514" s="39"/>
      <c r="I4514" s="39"/>
      <c r="J4514" s="40"/>
      <c r="K4514" s="79"/>
      <c r="L4514" s="79"/>
      <c r="M4514" s="79"/>
    </row>
    <row r="4515" spans="1:13">
      <c r="A4515" s="79"/>
      <c r="B4515" s="435" t="str">
        <f>Sheet2!$D859</f>
        <v/>
      </c>
      <c r="C4515" s="394"/>
      <c r="D4515" s="394"/>
      <c r="E4515" s="394"/>
      <c r="F4515" s="394"/>
      <c r="G4515" s="394"/>
      <c r="H4515" s="394"/>
      <c r="I4515" s="394"/>
      <c r="J4515" s="436"/>
      <c r="K4515" s="79"/>
      <c r="L4515" s="79"/>
      <c r="M4515" s="79"/>
    </row>
    <row r="4516" spans="1:13">
      <c r="A4516" s="79"/>
      <c r="B4516" s="38"/>
      <c r="C4516" s="39"/>
      <c r="D4516" s="39"/>
      <c r="E4516" s="39"/>
      <c r="F4516" s="39"/>
      <c r="G4516" s="39"/>
      <c r="H4516" s="39"/>
      <c r="I4516" s="39"/>
      <c r="J4516" s="40"/>
      <c r="K4516" s="79"/>
      <c r="L4516" s="79"/>
      <c r="M4516" s="79"/>
    </row>
    <row r="4517" spans="1:13" ht="15">
      <c r="A4517" s="79"/>
      <c r="B4517" s="550" t="str">
        <f>'6. Module 1 Readiness'!AF$48</f>
        <v/>
      </c>
      <c r="C4517" s="41" t="s">
        <v>427</v>
      </c>
      <c r="D4517" s="39"/>
      <c r="E4517" s="39"/>
      <c r="F4517" s="39"/>
      <c r="G4517" s="39"/>
      <c r="H4517" s="39"/>
      <c r="I4517" s="39"/>
      <c r="J4517" s="40"/>
      <c r="K4517" s="79"/>
      <c r="L4517" s="79"/>
      <c r="M4517" s="79"/>
    </row>
    <row r="4518" spans="1:13">
      <c r="A4518" s="79"/>
      <c r="B4518" s="42" t="s">
        <v>43</v>
      </c>
      <c r="C4518" s="39"/>
      <c r="D4518" s="39"/>
      <c r="E4518" s="39"/>
      <c r="F4518" s="39"/>
      <c r="G4518" s="39"/>
      <c r="H4518" s="39"/>
      <c r="I4518" s="39"/>
      <c r="J4518" s="40"/>
      <c r="K4518" s="79"/>
      <c r="L4518" s="79"/>
      <c r="M4518" s="79"/>
    </row>
    <row r="4519" spans="1:13">
      <c r="A4519" s="79"/>
      <c r="B4519" s="435" t="str">
        <f>Sheet2!$B860</f>
        <v/>
      </c>
      <c r="C4519" s="394"/>
      <c r="D4519" s="394"/>
      <c r="E4519" s="394"/>
      <c r="F4519" s="394"/>
      <c r="G4519" s="394"/>
      <c r="H4519" s="394"/>
      <c r="I4519" s="394"/>
      <c r="J4519" s="436"/>
      <c r="K4519" s="79"/>
      <c r="L4519" s="79"/>
      <c r="M4519" s="79"/>
    </row>
    <row r="4520" spans="1:13">
      <c r="A4520" s="79"/>
      <c r="B4520" s="42" t="s">
        <v>44</v>
      </c>
      <c r="C4520" s="39"/>
      <c r="D4520" s="39"/>
      <c r="E4520" s="39"/>
      <c r="F4520" s="39"/>
      <c r="G4520" s="39"/>
      <c r="H4520" s="39"/>
      <c r="I4520" s="39"/>
      <c r="J4520" s="40"/>
      <c r="K4520" s="79"/>
      <c r="L4520" s="79"/>
      <c r="M4520" s="79"/>
    </row>
    <row r="4521" spans="1:13">
      <c r="A4521" s="79"/>
      <c r="B4521" s="435" t="str">
        <f>Sheet2!$D860</f>
        <v/>
      </c>
      <c r="C4521" s="394"/>
      <c r="D4521" s="394"/>
      <c r="E4521" s="394"/>
      <c r="F4521" s="394"/>
      <c r="G4521" s="394"/>
      <c r="H4521" s="394"/>
      <c r="I4521" s="394"/>
      <c r="J4521" s="436"/>
      <c r="K4521" s="79"/>
      <c r="L4521" s="79"/>
      <c r="M4521" s="79"/>
    </row>
    <row r="4522" spans="1:13">
      <c r="A4522" s="79"/>
      <c r="B4522" s="38"/>
      <c r="C4522" s="39"/>
      <c r="D4522" s="39"/>
      <c r="E4522" s="39"/>
      <c r="F4522" s="39"/>
      <c r="G4522" s="39"/>
      <c r="H4522" s="39"/>
      <c r="I4522" s="39"/>
      <c r="J4522" s="40"/>
      <c r="K4522" s="79"/>
      <c r="L4522" s="79"/>
      <c r="M4522" s="79"/>
    </row>
    <row r="4523" spans="1:13" ht="15">
      <c r="A4523" s="79"/>
      <c r="B4523" s="550" t="str">
        <f>'6. Module 1 Readiness'!AF$49</f>
        <v/>
      </c>
      <c r="C4523" s="41" t="s">
        <v>428</v>
      </c>
      <c r="D4523" s="39"/>
      <c r="E4523" s="39"/>
      <c r="F4523" s="39"/>
      <c r="G4523" s="39"/>
      <c r="H4523" s="39"/>
      <c r="I4523" s="39"/>
      <c r="J4523" s="40"/>
      <c r="K4523" s="79"/>
      <c r="L4523" s="79"/>
      <c r="M4523" s="79"/>
    </row>
    <row r="4524" spans="1:13">
      <c r="A4524" s="79"/>
      <c r="B4524" s="42" t="s">
        <v>43</v>
      </c>
      <c r="C4524" s="39"/>
      <c r="D4524" s="39"/>
      <c r="E4524" s="39"/>
      <c r="F4524" s="39"/>
      <c r="G4524" s="39"/>
      <c r="H4524" s="39"/>
      <c r="I4524" s="39"/>
      <c r="J4524" s="40"/>
      <c r="K4524" s="79"/>
      <c r="L4524" s="79"/>
      <c r="M4524" s="79"/>
    </row>
    <row r="4525" spans="1:13">
      <c r="A4525" s="79"/>
      <c r="B4525" s="435" t="str">
        <f>Sheet2!$B861</f>
        <v/>
      </c>
      <c r="C4525" s="394"/>
      <c r="D4525" s="394"/>
      <c r="E4525" s="394"/>
      <c r="F4525" s="394"/>
      <c r="G4525" s="394"/>
      <c r="H4525" s="394"/>
      <c r="I4525" s="394"/>
      <c r="J4525" s="436"/>
      <c r="K4525" s="79"/>
      <c r="L4525" s="79"/>
      <c r="M4525" s="79"/>
    </row>
    <row r="4526" spans="1:13">
      <c r="A4526" s="79"/>
      <c r="B4526" s="42" t="s">
        <v>44</v>
      </c>
      <c r="C4526" s="39"/>
      <c r="D4526" s="39"/>
      <c r="E4526" s="39"/>
      <c r="F4526" s="39"/>
      <c r="G4526" s="39"/>
      <c r="H4526" s="39"/>
      <c r="I4526" s="39"/>
      <c r="J4526" s="40"/>
      <c r="K4526" s="79"/>
      <c r="L4526" s="79"/>
      <c r="M4526" s="79"/>
    </row>
    <row r="4527" spans="1:13">
      <c r="A4527" s="79"/>
      <c r="B4527" s="435" t="str">
        <f>Sheet2!$D861</f>
        <v/>
      </c>
      <c r="C4527" s="394"/>
      <c r="D4527" s="394"/>
      <c r="E4527" s="394"/>
      <c r="F4527" s="394"/>
      <c r="G4527" s="394"/>
      <c r="H4527" s="394"/>
      <c r="I4527" s="394"/>
      <c r="J4527" s="436"/>
      <c r="K4527" s="79"/>
      <c r="L4527" s="79"/>
      <c r="M4527" s="79"/>
    </row>
    <row r="4528" spans="1:13">
      <c r="A4528" s="79"/>
      <c r="B4528" s="38"/>
      <c r="C4528" s="39"/>
      <c r="D4528" s="39"/>
      <c r="E4528" s="39"/>
      <c r="F4528" s="39"/>
      <c r="G4528" s="39"/>
      <c r="H4528" s="39"/>
      <c r="I4528" s="39"/>
      <c r="J4528" s="40"/>
      <c r="K4528" s="79"/>
      <c r="L4528" s="79"/>
      <c r="M4528" s="79"/>
    </row>
    <row r="4529" spans="1:13" ht="15">
      <c r="A4529" s="79"/>
      <c r="B4529" s="550" t="str">
        <f>'6. Module 1 Readiness'!AF$50</f>
        <v/>
      </c>
      <c r="C4529" s="41" t="s">
        <v>429</v>
      </c>
      <c r="D4529" s="39"/>
      <c r="E4529" s="39"/>
      <c r="F4529" s="39"/>
      <c r="G4529" s="39"/>
      <c r="H4529" s="39"/>
      <c r="I4529" s="39"/>
      <c r="J4529" s="40"/>
      <c r="K4529" s="79"/>
      <c r="L4529" s="79"/>
      <c r="M4529" s="79"/>
    </row>
    <row r="4530" spans="1:13">
      <c r="A4530" s="79"/>
      <c r="B4530" s="42" t="s">
        <v>43</v>
      </c>
      <c r="C4530" s="39"/>
      <c r="D4530" s="39"/>
      <c r="E4530" s="39"/>
      <c r="F4530" s="39"/>
      <c r="G4530" s="39"/>
      <c r="H4530" s="39"/>
      <c r="I4530" s="39"/>
      <c r="J4530" s="40"/>
      <c r="K4530" s="79"/>
      <c r="L4530" s="79"/>
      <c r="M4530" s="79"/>
    </row>
    <row r="4531" spans="1:13">
      <c r="A4531" s="79"/>
      <c r="B4531" s="435" t="str">
        <f>Sheet2!$B862</f>
        <v/>
      </c>
      <c r="C4531" s="394"/>
      <c r="D4531" s="394"/>
      <c r="E4531" s="394"/>
      <c r="F4531" s="394"/>
      <c r="G4531" s="394"/>
      <c r="H4531" s="394"/>
      <c r="I4531" s="394"/>
      <c r="J4531" s="436"/>
      <c r="K4531" s="79"/>
      <c r="L4531" s="79"/>
      <c r="M4531" s="79"/>
    </row>
    <row r="4532" spans="1:13">
      <c r="A4532" s="79"/>
      <c r="B4532" s="42" t="s">
        <v>44</v>
      </c>
      <c r="C4532" s="39"/>
      <c r="D4532" s="39"/>
      <c r="E4532" s="39"/>
      <c r="F4532" s="39"/>
      <c r="G4532" s="39"/>
      <c r="H4532" s="39"/>
      <c r="I4532" s="39"/>
      <c r="J4532" s="40"/>
      <c r="K4532" s="79"/>
      <c r="L4532" s="79"/>
      <c r="M4532" s="79"/>
    </row>
    <row r="4533" spans="1:13">
      <c r="A4533" s="79"/>
      <c r="B4533" s="437" t="str">
        <f>Sheet2!$D862</f>
        <v/>
      </c>
      <c r="C4533" s="438"/>
      <c r="D4533" s="438"/>
      <c r="E4533" s="438"/>
      <c r="F4533" s="438"/>
      <c r="G4533" s="438"/>
      <c r="H4533" s="438"/>
      <c r="I4533" s="438"/>
      <c r="J4533" s="439"/>
      <c r="K4533" s="79"/>
      <c r="L4533" s="79"/>
      <c r="M4533" s="79"/>
    </row>
    <row r="4534" spans="1:13">
      <c r="A4534" s="79"/>
      <c r="B4534" s="79"/>
      <c r="C4534" s="79"/>
      <c r="D4534" s="79"/>
      <c r="E4534" s="79"/>
      <c r="F4534" s="79"/>
      <c r="G4534" s="79"/>
      <c r="H4534" s="79"/>
      <c r="I4534" s="79"/>
      <c r="J4534" s="79"/>
      <c r="K4534" s="79"/>
      <c r="L4534" s="79"/>
      <c r="M4534" s="79"/>
    </row>
    <row r="4535" spans="1:13">
      <c r="A4535" s="79"/>
      <c r="B4535" s="632" t="s">
        <v>236</v>
      </c>
      <c r="C4535" s="633"/>
      <c r="D4535" s="633"/>
      <c r="E4535" s="633"/>
      <c r="F4535" s="633"/>
      <c r="G4535" s="633"/>
      <c r="H4535" s="633"/>
      <c r="I4535" s="633"/>
      <c r="J4535" s="550" t="str">
        <f>'7. Module 1 Summary'!E4348</f>
        <v/>
      </c>
      <c r="K4535" s="79"/>
      <c r="L4535" s="79"/>
      <c r="M4535" s="79"/>
    </row>
    <row r="4536" spans="1:13">
      <c r="A4536" s="79"/>
      <c r="B4536" s="54"/>
      <c r="C4536" s="35"/>
      <c r="D4536" s="35"/>
      <c r="E4536" s="55"/>
      <c r="F4536" s="39"/>
      <c r="G4536" s="39"/>
      <c r="H4536" s="39"/>
      <c r="I4536" s="39"/>
      <c r="J4536" s="40"/>
      <c r="K4536" s="79"/>
      <c r="L4536" s="79"/>
      <c r="M4536" s="79"/>
    </row>
    <row r="4537" spans="1:13" ht="15">
      <c r="A4537" s="79"/>
      <c r="B4537" s="550" t="str">
        <f>'6. Module 1 Readiness'!AF$53</f>
        <v/>
      </c>
      <c r="C4537" s="41" t="s">
        <v>430</v>
      </c>
      <c r="D4537" s="39"/>
      <c r="E4537" s="39"/>
      <c r="F4537" s="39"/>
      <c r="G4537" s="39"/>
      <c r="H4537" s="39"/>
      <c r="I4537" s="39"/>
      <c r="J4537" s="40"/>
      <c r="K4537" s="79"/>
      <c r="L4537" s="79"/>
      <c r="M4537" s="79"/>
    </row>
    <row r="4538" spans="1:13">
      <c r="A4538" s="79"/>
      <c r="B4538" s="42" t="s">
        <v>43</v>
      </c>
      <c r="C4538" s="39"/>
      <c r="D4538" s="39"/>
      <c r="E4538" s="39"/>
      <c r="F4538" s="39"/>
      <c r="G4538" s="39"/>
      <c r="H4538" s="39"/>
      <c r="I4538" s="39"/>
      <c r="J4538" s="40"/>
      <c r="K4538" s="79"/>
      <c r="L4538" s="79"/>
      <c r="M4538" s="79"/>
    </row>
    <row r="4539" spans="1:13">
      <c r="A4539" s="79"/>
      <c r="B4539" s="435" t="str">
        <f>Sheet2!$D865</f>
        <v/>
      </c>
      <c r="C4539" s="394"/>
      <c r="D4539" s="394"/>
      <c r="E4539" s="394"/>
      <c r="F4539" s="394"/>
      <c r="G4539" s="394"/>
      <c r="H4539" s="394"/>
      <c r="I4539" s="394"/>
      <c r="J4539" s="436"/>
      <c r="K4539" s="79"/>
      <c r="L4539" s="79"/>
      <c r="M4539" s="79"/>
    </row>
    <row r="4540" spans="1:13">
      <c r="A4540" s="79"/>
      <c r="B4540" s="42" t="s">
        <v>44</v>
      </c>
      <c r="C4540" s="39"/>
      <c r="D4540" s="39"/>
      <c r="E4540" s="39"/>
      <c r="F4540" s="39"/>
      <c r="G4540" s="39"/>
      <c r="H4540" s="39"/>
      <c r="I4540" s="39"/>
      <c r="J4540" s="40"/>
      <c r="K4540" s="79"/>
      <c r="L4540" s="79"/>
      <c r="M4540" s="79"/>
    </row>
    <row r="4541" spans="1:13">
      <c r="A4541" s="79"/>
      <c r="B4541" s="435" t="str">
        <f>Sheet2!$D865</f>
        <v/>
      </c>
      <c r="C4541" s="394"/>
      <c r="D4541" s="394"/>
      <c r="E4541" s="394"/>
      <c r="F4541" s="394"/>
      <c r="G4541" s="394"/>
      <c r="H4541" s="394"/>
      <c r="I4541" s="394"/>
      <c r="J4541" s="436"/>
      <c r="K4541" s="79"/>
      <c r="L4541" s="79"/>
      <c r="M4541" s="79"/>
    </row>
    <row r="4542" spans="1:13">
      <c r="A4542" s="79"/>
      <c r="B4542" s="38"/>
      <c r="C4542" s="39"/>
      <c r="D4542" s="39"/>
      <c r="E4542" s="39"/>
      <c r="F4542" s="39"/>
      <c r="G4542" s="39"/>
      <c r="H4542" s="39"/>
      <c r="I4542" s="39"/>
      <c r="J4542" s="40"/>
      <c r="K4542" s="79"/>
      <c r="L4542" s="79"/>
      <c r="M4542" s="79"/>
    </row>
    <row r="4543" spans="1:13" ht="15">
      <c r="A4543" s="79"/>
      <c r="B4543" s="550" t="str">
        <f>'6. Module 1 Readiness'!AF$54</f>
        <v/>
      </c>
      <c r="C4543" s="41" t="s">
        <v>431</v>
      </c>
      <c r="D4543" s="39"/>
      <c r="E4543" s="39"/>
      <c r="F4543" s="39"/>
      <c r="G4543" s="39"/>
      <c r="H4543" s="39"/>
      <c r="I4543" s="39"/>
      <c r="J4543" s="40"/>
      <c r="K4543" s="79"/>
      <c r="L4543" s="79"/>
      <c r="M4543" s="79"/>
    </row>
    <row r="4544" spans="1:13">
      <c r="A4544" s="79"/>
      <c r="B4544" s="42" t="s">
        <v>43</v>
      </c>
      <c r="C4544" s="39"/>
      <c r="D4544" s="39"/>
      <c r="E4544" s="39"/>
      <c r="F4544" s="39"/>
      <c r="G4544" s="39"/>
      <c r="H4544" s="39"/>
      <c r="I4544" s="39"/>
      <c r="J4544" s="40"/>
      <c r="K4544" s="79"/>
      <c r="L4544" s="79"/>
      <c r="M4544" s="79"/>
    </row>
    <row r="4545" spans="1:13">
      <c r="A4545" s="79"/>
      <c r="B4545" s="435" t="str">
        <f>Sheet2!$B866</f>
        <v/>
      </c>
      <c r="C4545" s="394"/>
      <c r="D4545" s="394"/>
      <c r="E4545" s="394"/>
      <c r="F4545" s="394"/>
      <c r="G4545" s="394"/>
      <c r="H4545" s="394"/>
      <c r="I4545" s="394"/>
      <c r="J4545" s="436"/>
      <c r="K4545" s="79"/>
      <c r="L4545" s="79"/>
      <c r="M4545" s="79"/>
    </row>
    <row r="4546" spans="1:13">
      <c r="A4546" s="79"/>
      <c r="B4546" s="42" t="s">
        <v>44</v>
      </c>
      <c r="C4546" s="39"/>
      <c r="D4546" s="39"/>
      <c r="E4546" s="39"/>
      <c r="F4546" s="39"/>
      <c r="G4546" s="39"/>
      <c r="H4546" s="39"/>
      <c r="I4546" s="39"/>
      <c r="J4546" s="40"/>
      <c r="K4546" s="79"/>
      <c r="L4546" s="79"/>
      <c r="M4546" s="79"/>
    </row>
    <row r="4547" spans="1:13">
      <c r="A4547" s="79"/>
      <c r="B4547" s="435" t="str">
        <f>Sheet2!$D866</f>
        <v/>
      </c>
      <c r="C4547" s="394"/>
      <c r="D4547" s="394"/>
      <c r="E4547" s="394"/>
      <c r="F4547" s="394"/>
      <c r="G4547" s="394"/>
      <c r="H4547" s="394"/>
      <c r="I4547" s="394"/>
      <c r="J4547" s="436"/>
      <c r="K4547" s="79"/>
      <c r="L4547" s="79"/>
      <c r="M4547" s="79"/>
    </row>
    <row r="4548" spans="1:13">
      <c r="A4548" s="79"/>
      <c r="B4548" s="38"/>
      <c r="C4548" s="39"/>
      <c r="D4548" s="39"/>
      <c r="E4548" s="39"/>
      <c r="F4548" s="39"/>
      <c r="G4548" s="39"/>
      <c r="H4548" s="39"/>
      <c r="I4548" s="39"/>
      <c r="J4548" s="40"/>
      <c r="K4548" s="79"/>
      <c r="L4548" s="79"/>
      <c r="M4548" s="79"/>
    </row>
    <row r="4549" spans="1:13" ht="15">
      <c r="A4549" s="79"/>
      <c r="B4549" s="550" t="str">
        <f>'6. Module 1 Readiness'!AF$55</f>
        <v/>
      </c>
      <c r="C4549" s="41" t="s">
        <v>432</v>
      </c>
      <c r="D4549" s="39"/>
      <c r="E4549" s="39"/>
      <c r="F4549" s="39"/>
      <c r="G4549" s="39"/>
      <c r="H4549" s="39"/>
      <c r="I4549" s="39"/>
      <c r="J4549" s="40"/>
      <c r="K4549" s="79"/>
      <c r="L4549" s="79"/>
      <c r="M4549" s="79"/>
    </row>
    <row r="4550" spans="1:13">
      <c r="A4550" s="79"/>
      <c r="B4550" s="42" t="s">
        <v>43</v>
      </c>
      <c r="C4550" s="39"/>
      <c r="D4550" s="39"/>
      <c r="E4550" s="39"/>
      <c r="F4550" s="39"/>
      <c r="G4550" s="39"/>
      <c r="H4550" s="39"/>
      <c r="I4550" s="39"/>
      <c r="J4550" s="40"/>
      <c r="K4550" s="79"/>
      <c r="L4550" s="79"/>
      <c r="M4550" s="79"/>
    </row>
    <row r="4551" spans="1:13">
      <c r="A4551" s="79"/>
      <c r="B4551" s="435" t="str">
        <f>Sheet2!$B867</f>
        <v/>
      </c>
      <c r="C4551" s="394"/>
      <c r="D4551" s="394"/>
      <c r="E4551" s="394"/>
      <c r="F4551" s="394"/>
      <c r="G4551" s="394"/>
      <c r="H4551" s="394"/>
      <c r="I4551" s="394"/>
      <c r="J4551" s="436"/>
      <c r="K4551" s="79"/>
      <c r="L4551" s="79"/>
      <c r="M4551" s="79"/>
    </row>
    <row r="4552" spans="1:13">
      <c r="A4552" s="79"/>
      <c r="B4552" s="42" t="s">
        <v>44</v>
      </c>
      <c r="C4552" s="39"/>
      <c r="D4552" s="39"/>
      <c r="E4552" s="39"/>
      <c r="F4552" s="39"/>
      <c r="G4552" s="39"/>
      <c r="H4552" s="39"/>
      <c r="I4552" s="39"/>
      <c r="J4552" s="40"/>
      <c r="K4552" s="79"/>
      <c r="L4552" s="79"/>
      <c r="M4552" s="79"/>
    </row>
    <row r="4553" spans="1:13">
      <c r="A4553" s="79"/>
      <c r="B4553" s="437" t="str">
        <f>Sheet2!$D867</f>
        <v/>
      </c>
      <c r="C4553" s="438"/>
      <c r="D4553" s="438"/>
      <c r="E4553" s="438"/>
      <c r="F4553" s="438"/>
      <c r="G4553" s="438"/>
      <c r="H4553" s="438"/>
      <c r="I4553" s="438"/>
      <c r="J4553" s="439"/>
      <c r="K4553" s="79"/>
      <c r="L4553" s="79"/>
      <c r="M4553" s="79"/>
    </row>
    <row r="4554" spans="1:13">
      <c r="A4554" s="79"/>
      <c r="B4554" s="79"/>
      <c r="C4554" s="79"/>
      <c r="D4554" s="79"/>
      <c r="E4554" s="79"/>
      <c r="F4554" s="79"/>
      <c r="G4554" s="79"/>
      <c r="H4554" s="79"/>
      <c r="I4554" s="79"/>
      <c r="J4554" s="79"/>
      <c r="K4554" s="79"/>
      <c r="L4554" s="79"/>
      <c r="M4554" s="79"/>
    </row>
    <row r="4555" spans="1:13">
      <c r="A4555" s="79"/>
      <c r="B4555" s="79"/>
      <c r="C4555" s="79"/>
      <c r="D4555" s="79"/>
      <c r="E4555" s="79"/>
      <c r="F4555" s="79"/>
      <c r="G4555" s="79"/>
      <c r="H4555" s="79"/>
      <c r="I4555" s="79"/>
      <c r="J4555" s="79"/>
      <c r="K4555" s="79"/>
      <c r="L4555" s="79"/>
      <c r="M4555" s="79"/>
    </row>
    <row r="4556" spans="1:13">
      <c r="A4556" s="79"/>
      <c r="B4556" s="79"/>
      <c r="C4556" s="79"/>
      <c r="D4556" s="79"/>
      <c r="E4556" s="79"/>
      <c r="F4556" s="79"/>
      <c r="G4556" s="79"/>
      <c r="H4556" s="79"/>
      <c r="I4556" s="79"/>
      <c r="J4556" s="79"/>
      <c r="K4556" s="79"/>
      <c r="L4556" s="79"/>
      <c r="M4556" s="79"/>
    </row>
    <row r="4557" spans="1:13" ht="15.75">
      <c r="A4557" s="79"/>
      <c r="B4557" s="629">
        <f>'4. Module 1 Services'!B26</f>
        <v>0</v>
      </c>
      <c r="C4557" s="630"/>
      <c r="D4557" s="630"/>
      <c r="E4557" s="630"/>
      <c r="F4557" s="630"/>
      <c r="G4557" s="630"/>
      <c r="H4557" s="630"/>
      <c r="I4557" s="630"/>
      <c r="J4557" s="631"/>
      <c r="K4557" s="79"/>
      <c r="L4557" s="79"/>
      <c r="M4557" s="79"/>
    </row>
    <row r="4558" spans="1:13">
      <c r="A4558" s="79"/>
      <c r="B4558" s="79"/>
      <c r="C4558" s="79"/>
      <c r="D4558" s="79"/>
      <c r="E4558" s="79"/>
      <c r="F4558" s="79"/>
      <c r="G4558" s="79"/>
      <c r="H4558" s="79"/>
      <c r="I4558" s="79"/>
      <c r="J4558" s="79"/>
      <c r="K4558" s="79"/>
      <c r="L4558" s="79"/>
      <c r="M4558" s="79"/>
    </row>
    <row r="4559" spans="1:13" ht="18">
      <c r="A4559" s="79"/>
      <c r="B4559" s="31" t="s">
        <v>169</v>
      </c>
      <c r="C4559" s="79"/>
      <c r="D4559" s="79"/>
      <c r="E4559" s="79"/>
      <c r="F4559" s="79"/>
      <c r="G4559" s="79"/>
      <c r="H4559" s="79"/>
      <c r="I4559" s="79"/>
      <c r="J4559" s="79"/>
      <c r="K4559" s="79"/>
      <c r="L4559" s="79"/>
      <c r="M4559" s="79"/>
    </row>
    <row r="4560" spans="1:13">
      <c r="A4560" s="79"/>
      <c r="B4560" s="79"/>
      <c r="C4560" s="79"/>
      <c r="D4560" s="79"/>
      <c r="E4560" s="79"/>
      <c r="F4560" s="79"/>
      <c r="G4560" s="79"/>
      <c r="H4560" s="79"/>
      <c r="I4560" s="79"/>
      <c r="J4560" s="79"/>
      <c r="K4560" s="79"/>
      <c r="L4560" s="79"/>
      <c r="M4560" s="79"/>
    </row>
    <row r="4561" spans="1:13" ht="13.5" thickBot="1">
      <c r="A4561" s="79"/>
      <c r="B4561" s="444" t="s">
        <v>407</v>
      </c>
      <c r="C4561" s="444"/>
      <c r="D4561" s="444"/>
      <c r="E4561" s="444"/>
      <c r="F4561" s="79"/>
      <c r="G4561" s="79"/>
      <c r="H4561" s="79"/>
      <c r="I4561" s="79"/>
      <c r="J4561" s="79"/>
      <c r="K4561" s="79"/>
      <c r="L4561" s="79"/>
      <c r="M4561" s="79"/>
    </row>
    <row r="4562" spans="1:13">
      <c r="A4562" s="79"/>
      <c r="B4562" s="79"/>
      <c r="C4562" s="79"/>
      <c r="D4562" s="79"/>
      <c r="E4562" s="79"/>
      <c r="F4562" s="79"/>
      <c r="G4562" s="445" t="e">
        <f>IF(E4571="Low",'4. HIDE Calc Module 2_1'!$C$48,IF(E4571="Medium",'4. HIDE Calc Module 2_1'!$C$49,IF(E4571="High",'4. HIDE Calc Module 2_1'!$C$50,"")))</f>
        <v>#DIV/0!</v>
      </c>
      <c r="H4562" s="446"/>
      <c r="I4562" s="447"/>
      <c r="J4562" s="79"/>
      <c r="K4562" s="79"/>
      <c r="L4562" s="79"/>
      <c r="M4562" s="79"/>
    </row>
    <row r="4563" spans="1:13">
      <c r="A4563" s="79"/>
      <c r="B4563" s="27" t="s">
        <v>220</v>
      </c>
      <c r="C4563" s="27"/>
      <c r="D4563" s="27"/>
      <c r="E4563" s="635" t="str">
        <f>IF('5. Hide Calc OA'!C$180="","",IF(AND('5. Hide Calc OA'!C$180&gt;='7. Hide Graph Calc'!$N$24,'5. Hide Calc OA'!C$180&lt;='7. Hide Graph Calc'!$O$24),"Low",IF(AND('5. Hide Calc OA'!C$180&gt;'7. Hide Graph Calc'!$N$25,'5. Hide Calc OA'!C$180&lt;='7. Hide Graph Calc'!$O$25),"Medium",IF(AND('5. Hide Calc OA'!C$180&gt;'7. Hide Graph Calc'!$N$26,'5. Hide Calc OA'!C$180&lt;='7. Hide Graph Calc'!$O$26),"High"))))</f>
        <v/>
      </c>
      <c r="F4563" s="79"/>
      <c r="G4563" s="448"/>
      <c r="H4563" s="441"/>
      <c r="I4563" s="449"/>
      <c r="J4563" s="79"/>
      <c r="K4563" s="79"/>
      <c r="L4563" s="79"/>
      <c r="M4563" s="79"/>
    </row>
    <row r="4564" spans="1:13">
      <c r="A4564" s="79"/>
      <c r="B4564" s="27"/>
      <c r="C4564" s="27"/>
      <c r="D4564" s="27"/>
      <c r="E4564" s="32"/>
      <c r="F4564" s="79"/>
      <c r="G4564" s="448"/>
      <c r="H4564" s="441"/>
      <c r="I4564" s="449"/>
      <c r="J4564" s="79"/>
      <c r="K4564" s="79"/>
      <c r="L4564" s="79"/>
      <c r="M4564" s="79"/>
    </row>
    <row r="4565" spans="1:13">
      <c r="A4565" s="79"/>
      <c r="B4565" s="27" t="s">
        <v>212</v>
      </c>
      <c r="C4565" s="27"/>
      <c r="D4565" s="27"/>
      <c r="E4565" s="635" t="str">
        <f>IF('5. Hide Calc OA'!D$180="","",IF(AND('5. Hide Calc OA'!D$180&gt;='7. Hide Graph Calc'!$N$24,'5. Hide Calc OA'!D$180&lt;='7. Hide Graph Calc'!$O$24),"Low",IF(AND('5. Hide Calc OA'!D$180&gt;'7. Hide Graph Calc'!$N$25,'5. Hide Calc OA'!D$180&lt;='7. Hide Graph Calc'!$O$25),"Medium",IF(AND('5. Hide Calc OA'!D$180&gt;'7. Hide Graph Calc'!$N$26,'5. Hide Calc OA'!D$180&lt;='7. Hide Graph Calc'!$O$26),"High"))))</f>
        <v/>
      </c>
      <c r="F4565" s="79"/>
      <c r="G4565" s="448"/>
      <c r="H4565" s="441"/>
      <c r="I4565" s="449"/>
      <c r="J4565" s="79"/>
      <c r="K4565" s="79"/>
      <c r="L4565" s="79"/>
      <c r="M4565" s="79"/>
    </row>
    <row r="4566" spans="1:13">
      <c r="A4566" s="79"/>
      <c r="B4566" s="27"/>
      <c r="C4566" s="27"/>
      <c r="D4566" s="27"/>
      <c r="E4566" s="32"/>
      <c r="F4566" s="79"/>
      <c r="G4566" s="448"/>
      <c r="H4566" s="441"/>
      <c r="I4566" s="449"/>
      <c r="J4566" s="79"/>
      <c r="K4566" s="79"/>
      <c r="L4566" s="79"/>
      <c r="M4566" s="79"/>
    </row>
    <row r="4567" spans="1:13">
      <c r="A4567" s="79"/>
      <c r="B4567" s="27" t="s">
        <v>227</v>
      </c>
      <c r="C4567" s="27"/>
      <c r="D4567" s="27"/>
      <c r="E4567" s="635" t="str">
        <f>IF('5. Hide Calc OA'!E$180="","",IF(AND('5. Hide Calc OA'!E$180&gt;='7. Hide Graph Calc'!$N$24,'5. Hide Calc OA'!E$180&lt;='7. Hide Graph Calc'!$O$24),"Low",IF(AND('5. Hide Calc OA'!E$180&gt;'7. Hide Graph Calc'!$N$25,'5. Hide Calc OA'!E$180&lt;='7. Hide Graph Calc'!$O$25),"Medium",IF(AND('5. Hide Calc OA'!E$180&gt;'7. Hide Graph Calc'!$N$26,'5. Hide Calc OA'!E$180&lt;='7. Hide Graph Calc'!$O$26),"High"))))</f>
        <v/>
      </c>
      <c r="F4567" s="79"/>
      <c r="G4567" s="448"/>
      <c r="H4567" s="441"/>
      <c r="I4567" s="449"/>
      <c r="J4567" s="79"/>
      <c r="K4567" s="79"/>
      <c r="L4567" s="79"/>
      <c r="M4567" s="79"/>
    </row>
    <row r="4568" spans="1:13">
      <c r="A4568" s="79"/>
      <c r="B4568" s="27"/>
      <c r="C4568" s="27"/>
      <c r="D4568" s="27"/>
      <c r="E4568" s="32"/>
      <c r="F4568" s="79"/>
      <c r="G4568" s="448"/>
      <c r="H4568" s="441"/>
      <c r="I4568" s="449"/>
      <c r="J4568" s="79"/>
      <c r="K4568" s="79"/>
      <c r="L4568" s="79"/>
      <c r="M4568" s="79"/>
    </row>
    <row r="4569" spans="1:13">
      <c r="A4569" s="79"/>
      <c r="B4569" s="27" t="s">
        <v>199</v>
      </c>
      <c r="C4569" s="27"/>
      <c r="D4569" s="27"/>
      <c r="E4569" s="635" t="str">
        <f>IF('5. Hide Calc OA'!F$180="","",IF(AND('5. Hide Calc OA'!F$180&gt;='7. Hide Graph Calc'!$N$24,'5. Hide Calc OA'!F$180&lt;='7. Hide Graph Calc'!$O$24),"Low",IF(AND('5. Hide Calc OA'!F$180&gt;'7. Hide Graph Calc'!$N$25,'5. Hide Calc OA'!F$180&lt;='7. Hide Graph Calc'!$O$25),"Medium",IF(AND('5. Hide Calc OA'!F$180&gt;'7. Hide Graph Calc'!$N$26,'5. Hide Calc OA'!F$180&lt;='7. Hide Graph Calc'!$O$26),"High"))))</f>
        <v/>
      </c>
      <c r="F4569" s="79"/>
      <c r="G4569" s="448"/>
      <c r="H4569" s="441"/>
      <c r="I4569" s="449"/>
      <c r="J4569" s="79"/>
      <c r="K4569" s="79"/>
      <c r="L4569" s="79"/>
      <c r="M4569" s="79"/>
    </row>
    <row r="4570" spans="1:13">
      <c r="A4570" s="79"/>
      <c r="B4570" s="27"/>
      <c r="C4570" s="27"/>
      <c r="D4570" s="27"/>
      <c r="E4570" s="32"/>
      <c r="F4570" s="79"/>
      <c r="G4570" s="448"/>
      <c r="H4570" s="441"/>
      <c r="I4570" s="449"/>
      <c r="J4570" s="79"/>
      <c r="K4570" s="79"/>
      <c r="L4570" s="79"/>
      <c r="M4570" s="79"/>
    </row>
    <row r="4571" spans="1:13">
      <c r="A4571" s="79"/>
      <c r="B4571" s="37" t="s">
        <v>173</v>
      </c>
      <c r="C4571" s="27"/>
      <c r="D4571" s="27"/>
      <c r="E4571" s="554" t="e">
        <f>IF('5. Hide Calc OA'!I$180="","",IF(AND('5. Hide Calc OA'!I$180&gt;='7. Hide Graph Calc'!$N$24,'5. Hide Calc OA'!I$180&lt;='7. Hide Graph Calc'!$O$24),"Low",IF(AND('5. Hide Calc OA'!I$180&gt;'7. Hide Graph Calc'!$N$25,'5. Hide Calc OA'!I$180&lt;='7. Hide Graph Calc'!$O$25),"Medium",IF(AND('5. Hide Calc OA'!I$180&gt;'7. Hide Graph Calc'!$N$26,'5. Hide Calc OA'!I$180&lt;='7. Hide Graph Calc'!$O$26),"High",""))))</f>
        <v>#DIV/0!</v>
      </c>
      <c r="F4571" s="19" t="s">
        <v>408</v>
      </c>
      <c r="G4571" s="450"/>
      <c r="H4571" s="451"/>
      <c r="I4571" s="452"/>
      <c r="J4571" s="79"/>
      <c r="K4571" s="79"/>
      <c r="L4571" s="79"/>
      <c r="M4571" s="79"/>
    </row>
    <row r="4572" spans="1:13">
      <c r="A4572" s="79"/>
      <c r="B4572" s="27"/>
      <c r="C4572" s="27"/>
      <c r="D4572" s="27"/>
      <c r="E4572" s="27"/>
      <c r="F4572" s="79"/>
      <c r="G4572" s="79"/>
      <c r="H4572" s="79"/>
      <c r="I4572" s="79"/>
      <c r="J4572" s="79"/>
      <c r="K4572" s="79"/>
      <c r="L4572" s="79"/>
      <c r="M4572" s="79"/>
    </row>
    <row r="4573" spans="1:13" ht="13.5" thickBot="1">
      <c r="A4573" s="79"/>
      <c r="B4573" s="453" t="s">
        <v>409</v>
      </c>
      <c r="C4573" s="453"/>
      <c r="D4573" s="453"/>
      <c r="E4573" s="453"/>
      <c r="F4573" s="79"/>
      <c r="G4573" s="79"/>
      <c r="H4573" s="79"/>
      <c r="I4573" s="79"/>
      <c r="J4573" s="79"/>
      <c r="K4573" s="79"/>
      <c r="L4573" s="79"/>
      <c r="M4573" s="79"/>
    </row>
    <row r="4574" spans="1:13">
      <c r="A4574" s="79"/>
      <c r="B4574" s="27"/>
      <c r="C4574" s="27"/>
      <c r="D4574" s="27"/>
      <c r="E4574" s="27"/>
      <c r="F4574" s="79"/>
      <c r="G4574" s="79"/>
      <c r="H4574" s="79"/>
      <c r="I4574" s="79"/>
      <c r="J4574" s="79"/>
      <c r="K4574" s="79"/>
      <c r="L4574" s="79"/>
      <c r="M4574" s="79"/>
    </row>
    <row r="4575" spans="1:13">
      <c r="A4575" s="79"/>
      <c r="B4575" s="37" t="s">
        <v>246</v>
      </c>
      <c r="C4575" s="37"/>
      <c r="D4575" s="37"/>
      <c r="E4575" s="636" t="str">
        <f>'6. Module 1 Readiness'!AH$23</f>
        <v/>
      </c>
      <c r="F4575" s="79"/>
      <c r="G4575" s="79"/>
      <c r="H4575" s="79"/>
      <c r="I4575" s="79"/>
      <c r="J4575" s="79"/>
      <c r="K4575" s="79"/>
      <c r="L4575" s="79"/>
      <c r="M4575" s="79"/>
    </row>
    <row r="4576" spans="1:13">
      <c r="A4576" s="79"/>
      <c r="B4576" s="52"/>
      <c r="C4576" s="52"/>
      <c r="D4576" s="52"/>
      <c r="E4576" s="53"/>
      <c r="F4576" s="79"/>
      <c r="G4576" s="79"/>
      <c r="H4576" s="79"/>
      <c r="I4576" s="79"/>
      <c r="J4576" s="79"/>
      <c r="K4576" s="79"/>
      <c r="L4576" s="79"/>
      <c r="M4576" s="79"/>
    </row>
    <row r="4577" spans="1:13">
      <c r="A4577" s="79"/>
      <c r="B4577" s="27"/>
      <c r="C4577" s="39"/>
      <c r="D4577" s="39"/>
      <c r="E4577" s="33"/>
      <c r="F4577" s="79"/>
      <c r="G4577" s="445" t="str">
        <f>IF(E4588="Red",'4. HIDE Calc Module 2_1'!$C$54,IF(E4588="Yellow",'4. HIDE Calc Module 2_1'!$C$55,IF(E4588="Green",'4. HIDE Calc Module 2_1'!$C$56,"")))</f>
        <v/>
      </c>
      <c r="H4577" s="446"/>
      <c r="I4577" s="447"/>
      <c r="J4577" s="79"/>
      <c r="K4577" s="79"/>
      <c r="L4577" s="79"/>
      <c r="M4577" s="79"/>
    </row>
    <row r="4578" spans="1:13">
      <c r="A4578" s="79"/>
      <c r="B4578" s="35" t="s">
        <v>233</v>
      </c>
      <c r="C4578" s="35"/>
      <c r="D4578" s="35"/>
      <c r="E4578" s="550" t="str">
        <f>IFERROR(IF('4. Hide Calc RA'!C$180="","",IF(AND('4. Hide Calc RA'!C$180&gt;='7. Hide Graph Calc'!$J$24,'4. Hide Calc RA'!C$180&lt;='7. Hide Graph Calc'!$K$24),"Red",IF(AND('4. Hide Calc RA'!C$180&gt;'7. Hide Graph Calc'!$J$25,'4. Hide Calc RA'!C$180&lt;='7. Hide Graph Calc'!$K$25),"Yellow",IF(AND('4. Hide Calc RA'!C$180&gt;'7. Hide Graph Calc'!$J$26,'4. Hide Calc RA'!C$180&lt;='7. Hide Graph Calc'!$K$26),"Green")))), "")</f>
        <v/>
      </c>
      <c r="F4578" s="79"/>
      <c r="G4578" s="448"/>
      <c r="H4578" s="441"/>
      <c r="I4578" s="449"/>
      <c r="J4578" s="79"/>
      <c r="K4578" s="79"/>
      <c r="L4578" s="79"/>
      <c r="M4578" s="79"/>
    </row>
    <row r="4579" spans="1:13">
      <c r="A4579" s="79"/>
      <c r="B4579" s="27"/>
      <c r="C4579" s="27"/>
      <c r="D4579" s="27"/>
      <c r="E4579" s="33"/>
      <c r="F4579" s="79"/>
      <c r="G4579" s="448"/>
      <c r="H4579" s="441"/>
      <c r="I4579" s="449"/>
      <c r="J4579" s="79"/>
      <c r="K4579" s="79"/>
      <c r="L4579" s="79"/>
      <c r="M4579" s="79"/>
    </row>
    <row r="4580" spans="1:13">
      <c r="A4580" s="79"/>
      <c r="B4580" s="35" t="s">
        <v>234</v>
      </c>
      <c r="C4580" s="35"/>
      <c r="D4580" s="35"/>
      <c r="E4580" s="550" t="str">
        <f>IFERROR(IF('4. Hide Calc RA'!D$180="","",IF(AND('4. Hide Calc RA'!D$180&gt;='7. Hide Graph Calc'!$J$24,'4. Hide Calc RA'!D$180&lt;='7. Hide Graph Calc'!$K$24),"Red",IF(AND('4. Hide Calc RA'!D$180&gt;'7. Hide Graph Calc'!$J$25,'4. Hide Calc RA'!D$180&lt;='7. Hide Graph Calc'!$K$25),"Yellow",IF(AND('4. Hide Calc RA'!D$180&gt;'7. Hide Graph Calc'!$J$26,'4. Hide Calc RA'!D$180&lt;='7. Hide Graph Calc'!$K$26),"Green")))), "")</f>
        <v/>
      </c>
      <c r="F4580" s="79"/>
      <c r="G4580" s="448"/>
      <c r="H4580" s="441"/>
      <c r="I4580" s="449"/>
      <c r="J4580" s="79"/>
      <c r="K4580" s="79"/>
      <c r="L4580" s="79"/>
      <c r="M4580" s="79"/>
    </row>
    <row r="4581" spans="1:13">
      <c r="A4581" s="79"/>
      <c r="B4581" s="27"/>
      <c r="C4581" s="27"/>
      <c r="D4581" s="27"/>
      <c r="E4581" s="33"/>
      <c r="F4581" s="79"/>
      <c r="G4581" s="448"/>
      <c r="H4581" s="441"/>
      <c r="I4581" s="449"/>
      <c r="J4581" s="79"/>
      <c r="K4581" s="79"/>
      <c r="L4581" s="79"/>
      <c r="M4581" s="79"/>
    </row>
    <row r="4582" spans="1:13">
      <c r="A4582" s="79"/>
      <c r="B4582" s="35" t="s">
        <v>27</v>
      </c>
      <c r="C4582" s="27"/>
      <c r="D4582" s="27"/>
      <c r="E4582" s="635" t="str">
        <f>IFERROR(IF('4. Hide Calc RA'!E$180="","",IF(AND('4. Hide Calc RA'!E$180&gt;='7. Hide Graph Calc'!$J$24,'4. Hide Calc RA'!E$180&lt;='7. Hide Graph Calc'!$K$24),"Red",IF(AND('4. Hide Calc RA'!E$180&gt;'7. Hide Graph Calc'!$J$25,'4. Hide Calc RA'!E$180&lt;='7. Hide Graph Calc'!$K$25),"Yellow",IF(AND('4. Hide Calc RA'!E$180&gt;'7. Hide Graph Calc'!$J$26,'4. Hide Calc RA'!E$180&lt;='7. Hide Graph Calc'!$K$26),"Green")))), "")</f>
        <v/>
      </c>
      <c r="F4582" s="79"/>
      <c r="G4582" s="448"/>
      <c r="H4582" s="441"/>
      <c r="I4582" s="449"/>
      <c r="J4582" s="79"/>
      <c r="K4582" s="79"/>
      <c r="L4582" s="79"/>
      <c r="M4582" s="79"/>
    </row>
    <row r="4583" spans="1:13">
      <c r="A4583" s="79"/>
      <c r="B4583" s="27"/>
      <c r="C4583" s="27"/>
      <c r="D4583" s="27"/>
      <c r="E4583" s="33"/>
      <c r="F4583" s="79"/>
      <c r="G4583" s="448"/>
      <c r="H4583" s="441"/>
      <c r="I4583" s="449"/>
      <c r="J4583" s="79"/>
      <c r="K4583" s="79"/>
      <c r="L4583" s="79"/>
      <c r="M4583" s="79"/>
    </row>
    <row r="4584" spans="1:13">
      <c r="A4584" s="79"/>
      <c r="B4584" s="35" t="s">
        <v>235</v>
      </c>
      <c r="C4584" s="35"/>
      <c r="D4584" s="35"/>
      <c r="E4584" s="550" t="str">
        <f>IFERROR(IF('4. Hide Calc RA'!F$180="","",IF(AND('4. Hide Calc RA'!F$180&gt;='7. Hide Graph Calc'!$J$24,'4. Hide Calc RA'!F$180&lt;='7. Hide Graph Calc'!$K$24),"Red",IF(AND('4. Hide Calc RA'!F$180&gt;'7. Hide Graph Calc'!$J$25,'4. Hide Calc RA'!F$180&lt;='7. Hide Graph Calc'!$K$25),"Yellow",IF(AND('4. Hide Calc RA'!F$180&gt;'7. Hide Graph Calc'!$J$26,'4. Hide Calc RA'!F$180&lt;='7. Hide Graph Calc'!$K$26),"Green")))), "")</f>
        <v/>
      </c>
      <c r="F4584" s="79"/>
      <c r="G4584" s="448"/>
      <c r="H4584" s="441"/>
      <c r="I4584" s="449"/>
      <c r="J4584" s="79"/>
      <c r="K4584" s="79"/>
      <c r="L4584" s="79"/>
      <c r="M4584" s="79"/>
    </row>
    <row r="4585" spans="1:13">
      <c r="A4585" s="79"/>
      <c r="B4585" s="27"/>
      <c r="C4585" s="27"/>
      <c r="D4585" s="27"/>
      <c r="E4585" s="32"/>
      <c r="F4585" s="79"/>
      <c r="G4585" s="448"/>
      <c r="H4585" s="441"/>
      <c r="I4585" s="449"/>
      <c r="J4585" s="79"/>
      <c r="K4585" s="79"/>
      <c r="L4585" s="79"/>
      <c r="M4585" s="79"/>
    </row>
    <row r="4586" spans="1:13">
      <c r="A4586" s="79"/>
      <c r="B4586" s="35" t="s">
        <v>236</v>
      </c>
      <c r="C4586" s="35"/>
      <c r="D4586" s="35"/>
      <c r="E4586" s="550" t="str">
        <f>IFERROR(IF('4. Hide Calc RA'!G$180="","",IF(AND('4. Hide Calc RA'!G$180&gt;='7. Hide Graph Calc'!$J$38,'4. Hide Calc RA'!G$180&lt;='7. Hide Graph Calc'!$K$38),"Red",IF(AND('4. Hide Calc RA'!G$180&gt;'7. Hide Graph Calc'!$J$39,'4. Hide Calc RA'!G$180&lt;='7. Hide Graph Calc'!$K$39),"Yellow",IF(AND('4. Hide Calc RA'!G$180&gt;'7. Hide Graph Calc'!$J$40,'4. Hide Calc RA'!G$180&lt;='7. Hide Graph Calc'!$K$40),"Green")))), "")</f>
        <v/>
      </c>
      <c r="F4586" s="79"/>
      <c r="G4586" s="448"/>
      <c r="H4586" s="441"/>
      <c r="I4586" s="449"/>
      <c r="J4586" s="79"/>
      <c r="K4586" s="79"/>
      <c r="L4586" s="79"/>
      <c r="M4586" s="79"/>
    </row>
    <row r="4587" spans="1:13">
      <c r="A4587" s="79"/>
      <c r="B4587" s="27"/>
      <c r="C4587" s="27"/>
      <c r="D4587" s="27"/>
      <c r="E4587" s="32"/>
      <c r="F4587" s="79"/>
      <c r="G4587" s="448"/>
      <c r="H4587" s="441"/>
      <c r="I4587" s="449"/>
      <c r="J4587" s="79"/>
      <c r="K4587" s="79"/>
      <c r="L4587" s="79"/>
      <c r="M4587" s="79"/>
    </row>
    <row r="4588" spans="1:13">
      <c r="A4588" s="79"/>
      <c r="B4588" s="37" t="s">
        <v>173</v>
      </c>
      <c r="C4588" s="37"/>
      <c r="D4588" s="37"/>
      <c r="E4588" s="554" t="str">
        <f>IFERROR(IF('4. Hide Calc RA'!J$180="","",IF(AND('4. Hide Calc RA'!J$180&gt;='7. Hide Graph Calc'!$J$24,'4. Hide Calc RA'!J$180&lt;='7. Hide Graph Calc'!$K$24),"Red",IF(AND('4. Hide Calc RA'!J$180&gt;'7. Hide Graph Calc'!$J$25,'4. Hide Calc RA'!J$180&lt;='7. Hide Graph Calc'!$K$25),"Yellow",IF(AND('4. Hide Calc RA'!J$180&gt;'7. Hide Graph Calc'!$J$26,'4. Hide Calc RA'!J$180&lt;='7. Hide Graph Calc'!$K$26),"Green")))), "")</f>
        <v/>
      </c>
      <c r="F4588" s="19" t="s">
        <v>408</v>
      </c>
      <c r="G4588" s="450"/>
      <c r="H4588" s="451"/>
      <c r="I4588" s="452"/>
      <c r="J4588" s="79"/>
      <c r="K4588" s="79"/>
      <c r="L4588" s="79"/>
      <c r="M4588" s="79"/>
    </row>
    <row r="4589" spans="1:13">
      <c r="A4589" s="79"/>
      <c r="B4589" s="79"/>
      <c r="C4589" s="79"/>
      <c r="D4589" s="79"/>
      <c r="E4589" s="79"/>
      <c r="F4589" s="79"/>
      <c r="G4589" s="79"/>
      <c r="H4589" s="79"/>
      <c r="I4589" s="79"/>
      <c r="J4589" s="79"/>
      <c r="K4589" s="79"/>
      <c r="L4589" s="79"/>
      <c r="M4589" s="79"/>
    </row>
    <row r="4590" spans="1:13">
      <c r="A4590" s="79"/>
      <c r="B4590" s="79"/>
      <c r="C4590" s="79"/>
      <c r="D4590" s="79"/>
      <c r="E4590" s="79"/>
      <c r="F4590" s="79"/>
      <c r="G4590" s="79"/>
      <c r="H4590" s="79"/>
      <c r="I4590" s="79"/>
      <c r="J4590" s="79"/>
      <c r="K4590" s="79"/>
      <c r="L4590" s="79"/>
      <c r="M4590" s="79"/>
    </row>
    <row r="4591" spans="1:13" ht="18">
      <c r="A4591" s="79"/>
      <c r="B4591" s="31" t="s">
        <v>410</v>
      </c>
      <c r="C4591" s="79"/>
      <c r="D4591" s="79"/>
      <c r="E4591" s="79"/>
      <c r="F4591" s="79"/>
      <c r="G4591" s="79"/>
      <c r="H4591" s="79"/>
      <c r="I4591" s="79"/>
      <c r="J4591" s="79"/>
      <c r="K4591" s="79"/>
      <c r="L4591" s="79"/>
      <c r="M4591" s="79"/>
    </row>
    <row r="4592" spans="1:13">
      <c r="A4592" s="79"/>
      <c r="B4592" s="79"/>
      <c r="C4592" s="79"/>
      <c r="D4592" s="79"/>
      <c r="E4592" s="79"/>
      <c r="F4592" s="79"/>
      <c r="G4592" s="79"/>
      <c r="H4592" s="79"/>
      <c r="I4592" s="79"/>
      <c r="J4592" s="79"/>
      <c r="K4592" s="79"/>
      <c r="L4592" s="79"/>
      <c r="M4592" s="79"/>
    </row>
    <row r="4593" spans="1:13">
      <c r="A4593" s="79"/>
      <c r="B4593" s="381" t="s">
        <v>435</v>
      </c>
      <c r="C4593" s="381"/>
      <c r="D4593" s="381"/>
      <c r="E4593" s="381"/>
      <c r="F4593" s="381"/>
      <c r="G4593" s="381"/>
      <c r="H4593" s="381"/>
      <c r="I4593" s="381"/>
      <c r="J4593" s="381"/>
      <c r="K4593" s="79"/>
      <c r="L4593" s="79"/>
      <c r="M4593" s="79"/>
    </row>
    <row r="4594" spans="1:13">
      <c r="A4594" s="79"/>
      <c r="B4594" s="79"/>
      <c r="C4594" s="79"/>
      <c r="D4594" s="79"/>
      <c r="E4594" s="79"/>
      <c r="F4594" s="79"/>
      <c r="G4594" s="79"/>
      <c r="H4594" s="79"/>
      <c r="I4594" s="79"/>
      <c r="J4594" s="79"/>
      <c r="K4594" s="79"/>
      <c r="L4594" s="79"/>
      <c r="M4594" s="79"/>
    </row>
    <row r="4595" spans="1:13">
      <c r="A4595" s="79"/>
      <c r="B4595" s="79"/>
      <c r="C4595" s="79"/>
      <c r="D4595" s="79"/>
      <c r="E4595" s="79"/>
      <c r="F4595" s="79"/>
      <c r="G4595" s="79"/>
      <c r="H4595" s="79"/>
      <c r="I4595" s="79"/>
      <c r="J4595" s="79"/>
      <c r="K4595" s="79"/>
      <c r="L4595" s="79"/>
      <c r="M4595" s="79"/>
    </row>
    <row r="4596" spans="1:13">
      <c r="A4596" s="79"/>
      <c r="B4596" s="79"/>
      <c r="C4596" s="79"/>
      <c r="D4596" s="79"/>
      <c r="E4596" s="79"/>
      <c r="F4596" s="79"/>
      <c r="G4596" s="79"/>
      <c r="H4596" s="79"/>
      <c r="I4596" s="79"/>
      <c r="J4596" s="79"/>
      <c r="K4596" s="79"/>
      <c r="L4596" s="79"/>
      <c r="M4596" s="79"/>
    </row>
    <row r="4597" spans="1:13">
      <c r="A4597" s="79"/>
      <c r="B4597" s="79"/>
      <c r="C4597" s="79"/>
      <c r="D4597" s="79"/>
      <c r="E4597" s="79"/>
      <c r="F4597" s="79"/>
      <c r="G4597" s="79"/>
      <c r="H4597" s="79"/>
      <c r="I4597" s="79"/>
      <c r="J4597" s="79"/>
      <c r="K4597" s="79"/>
      <c r="L4597" s="79"/>
      <c r="M4597" s="79"/>
    </row>
    <row r="4598" spans="1:13">
      <c r="A4598" s="79"/>
      <c r="B4598" s="79"/>
      <c r="C4598" s="79"/>
      <c r="D4598" s="79"/>
      <c r="E4598" s="79"/>
      <c r="F4598" s="79"/>
      <c r="G4598" s="79"/>
      <c r="H4598" s="79"/>
      <c r="I4598" s="79"/>
      <c r="J4598" s="79"/>
      <c r="K4598" s="79"/>
      <c r="L4598" s="79"/>
      <c r="M4598" s="79"/>
    </row>
    <row r="4599" spans="1:13">
      <c r="A4599" s="79"/>
      <c r="B4599" s="79"/>
      <c r="C4599" s="79"/>
      <c r="D4599" s="79"/>
      <c r="E4599" s="79"/>
      <c r="F4599" s="79"/>
      <c r="G4599" s="79"/>
      <c r="H4599" s="79"/>
      <c r="I4599" s="79"/>
      <c r="J4599" s="79"/>
      <c r="K4599" s="79"/>
      <c r="L4599" s="79"/>
      <c r="M4599" s="79"/>
    </row>
    <row r="4600" spans="1:13">
      <c r="A4600" s="79"/>
      <c r="B4600" s="79"/>
      <c r="C4600" s="79"/>
      <c r="D4600" s="79"/>
      <c r="E4600" s="79"/>
      <c r="F4600" s="79"/>
      <c r="G4600" s="79"/>
      <c r="H4600" s="79"/>
      <c r="I4600" s="79"/>
      <c r="J4600" s="79"/>
      <c r="K4600" s="79"/>
      <c r="L4600" s="79"/>
      <c r="M4600" s="79"/>
    </row>
    <row r="4601" spans="1:13">
      <c r="A4601" s="79"/>
      <c r="B4601" s="79"/>
      <c r="C4601" s="79"/>
      <c r="D4601" s="79"/>
      <c r="E4601" s="79"/>
      <c r="F4601" s="79"/>
      <c r="G4601" s="79"/>
      <c r="H4601" s="79"/>
      <c r="I4601" s="79"/>
      <c r="J4601" s="79"/>
      <c r="K4601" s="79"/>
      <c r="L4601" s="79"/>
      <c r="M4601" s="79"/>
    </row>
    <row r="4602" spans="1:13">
      <c r="A4602" s="79"/>
      <c r="B4602" s="79"/>
      <c r="C4602" s="79"/>
      <c r="D4602" s="79"/>
      <c r="E4602" s="79"/>
      <c r="F4602" s="79"/>
      <c r="G4602" s="79"/>
      <c r="H4602" s="79"/>
      <c r="I4602" s="79"/>
      <c r="J4602" s="79"/>
      <c r="K4602" s="79"/>
      <c r="L4602" s="79"/>
      <c r="M4602" s="79"/>
    </row>
    <row r="4603" spans="1:13">
      <c r="A4603" s="79"/>
      <c r="B4603" s="79"/>
      <c r="C4603" s="79"/>
      <c r="D4603" s="79"/>
      <c r="E4603" s="79"/>
      <c r="F4603" s="79"/>
      <c r="G4603" s="79"/>
      <c r="H4603" s="79"/>
      <c r="I4603" s="79"/>
      <c r="J4603" s="79"/>
      <c r="K4603" s="79"/>
      <c r="L4603" s="79"/>
      <c r="M4603" s="79"/>
    </row>
    <row r="4604" spans="1:13">
      <c r="A4604" s="79"/>
      <c r="B4604" s="79"/>
      <c r="C4604" s="79"/>
      <c r="D4604" s="79"/>
      <c r="E4604" s="79"/>
      <c r="F4604" s="79"/>
      <c r="G4604" s="79"/>
      <c r="H4604" s="79"/>
      <c r="I4604" s="79"/>
      <c r="J4604" s="79"/>
      <c r="K4604" s="79"/>
      <c r="L4604" s="79"/>
      <c r="M4604" s="79"/>
    </row>
    <row r="4605" spans="1:13">
      <c r="A4605" s="79"/>
      <c r="B4605" s="79"/>
      <c r="C4605" s="79"/>
      <c r="D4605" s="79"/>
      <c r="E4605" s="79"/>
      <c r="F4605" s="79"/>
      <c r="G4605" s="79"/>
      <c r="H4605" s="79"/>
      <c r="I4605" s="79"/>
      <c r="J4605" s="79"/>
      <c r="K4605" s="79"/>
      <c r="L4605" s="79"/>
      <c r="M4605" s="79"/>
    </row>
    <row r="4606" spans="1:13">
      <c r="A4606" s="79"/>
      <c r="B4606" s="79"/>
      <c r="C4606" s="79"/>
      <c r="D4606" s="79"/>
      <c r="E4606" s="79"/>
      <c r="F4606" s="79"/>
      <c r="G4606" s="79"/>
      <c r="H4606" s="79"/>
      <c r="I4606" s="79"/>
      <c r="J4606" s="79"/>
      <c r="K4606" s="79"/>
      <c r="L4606" s="79"/>
      <c r="M4606" s="79"/>
    </row>
    <row r="4607" spans="1:13">
      <c r="A4607" s="79"/>
      <c r="B4607" s="79"/>
      <c r="C4607" s="79"/>
      <c r="D4607" s="79"/>
      <c r="E4607" s="79"/>
      <c r="F4607" s="79"/>
      <c r="G4607" s="79"/>
      <c r="H4607" s="79"/>
      <c r="I4607" s="79"/>
      <c r="J4607" s="79"/>
      <c r="K4607" s="79"/>
      <c r="L4607" s="79"/>
      <c r="M4607" s="79"/>
    </row>
    <row r="4608" spans="1:13">
      <c r="A4608" s="79"/>
      <c r="B4608" s="79"/>
      <c r="C4608" s="79"/>
      <c r="D4608" s="79"/>
      <c r="E4608" s="79"/>
      <c r="F4608" s="79"/>
      <c r="G4608" s="79"/>
      <c r="H4608" s="79"/>
      <c r="I4608" s="79"/>
      <c r="J4608" s="79"/>
      <c r="K4608" s="79"/>
      <c r="L4608" s="79"/>
      <c r="M4608" s="79"/>
    </row>
    <row r="4609" spans="1:13">
      <c r="A4609" s="79"/>
      <c r="B4609" s="79"/>
      <c r="C4609" s="79"/>
      <c r="D4609" s="79"/>
      <c r="E4609" s="79"/>
      <c r="F4609" s="79"/>
      <c r="G4609" s="79"/>
      <c r="H4609" s="79"/>
      <c r="I4609" s="79"/>
      <c r="J4609" s="79"/>
      <c r="K4609" s="79"/>
      <c r="L4609" s="79"/>
      <c r="M4609" s="79"/>
    </row>
    <row r="4610" spans="1:13">
      <c r="A4610" s="79"/>
      <c r="B4610" s="79"/>
      <c r="C4610" s="79"/>
      <c r="D4610" s="79"/>
      <c r="E4610" s="79"/>
      <c r="F4610" s="79"/>
      <c r="G4610" s="79"/>
      <c r="H4610" s="79"/>
      <c r="I4610" s="79"/>
      <c r="J4610" s="79"/>
      <c r="K4610" s="79"/>
      <c r="L4610" s="79"/>
      <c r="M4610" s="79"/>
    </row>
    <row r="4611" spans="1:13">
      <c r="A4611" s="79"/>
      <c r="B4611" s="79"/>
      <c r="C4611" s="79"/>
      <c r="D4611" s="79"/>
      <c r="E4611" s="79"/>
      <c r="F4611" s="79"/>
      <c r="G4611" s="79"/>
      <c r="H4611" s="79"/>
      <c r="I4611" s="79"/>
      <c r="J4611" s="79"/>
      <c r="K4611" s="79"/>
      <c r="L4611" s="79"/>
      <c r="M4611" s="79"/>
    </row>
    <row r="4612" spans="1:13">
      <c r="A4612" s="79"/>
      <c r="B4612" s="79"/>
      <c r="C4612" s="79"/>
      <c r="D4612" s="79"/>
      <c r="E4612" s="79"/>
      <c r="F4612" s="79"/>
      <c r="G4612" s="79"/>
      <c r="H4612" s="79"/>
      <c r="I4612" s="79"/>
      <c r="J4612" s="79"/>
      <c r="K4612" s="79"/>
      <c r="L4612" s="79"/>
      <c r="M4612" s="79"/>
    </row>
    <row r="4613" spans="1:13">
      <c r="A4613" s="79"/>
      <c r="B4613" s="79"/>
      <c r="C4613" s="79"/>
      <c r="D4613" s="79"/>
      <c r="E4613" s="79"/>
      <c r="F4613" s="79"/>
      <c r="G4613" s="79"/>
      <c r="H4613" s="79"/>
      <c r="I4613" s="79"/>
      <c r="J4613" s="79"/>
      <c r="K4613" s="79"/>
      <c r="L4613" s="79"/>
      <c r="M4613" s="79"/>
    </row>
    <row r="4614" spans="1:13">
      <c r="A4614" s="79"/>
      <c r="B4614" s="79"/>
      <c r="C4614" s="79"/>
      <c r="D4614" s="79"/>
      <c r="E4614" s="79"/>
      <c r="F4614" s="79"/>
      <c r="G4614" s="79"/>
      <c r="H4614" s="79"/>
      <c r="I4614" s="79"/>
      <c r="J4614" s="79"/>
      <c r="K4614" s="79"/>
      <c r="L4614" s="79"/>
      <c r="M4614" s="79"/>
    </row>
    <row r="4615" spans="1:13">
      <c r="A4615" s="79"/>
      <c r="B4615" s="79"/>
      <c r="C4615" s="79"/>
      <c r="D4615" s="79"/>
      <c r="E4615" s="79"/>
      <c r="F4615" s="79"/>
      <c r="G4615" s="79"/>
      <c r="H4615" s="79"/>
      <c r="I4615" s="79"/>
      <c r="J4615" s="79"/>
      <c r="K4615" s="79"/>
      <c r="L4615" s="79"/>
      <c r="M4615" s="79"/>
    </row>
    <row r="4616" spans="1:13">
      <c r="A4616" s="79"/>
      <c r="B4616" s="79"/>
      <c r="C4616" s="79"/>
      <c r="D4616" s="79"/>
      <c r="E4616" s="79"/>
      <c r="F4616" s="79"/>
      <c r="G4616" s="79"/>
      <c r="H4616" s="79"/>
      <c r="I4616" s="79"/>
      <c r="J4616" s="79"/>
      <c r="K4616" s="79"/>
      <c r="L4616" s="79"/>
      <c r="M4616" s="79"/>
    </row>
    <row r="4617" spans="1:13">
      <c r="A4617" s="79"/>
      <c r="B4617" s="79"/>
      <c r="C4617" s="79"/>
      <c r="D4617" s="79"/>
      <c r="E4617" s="79"/>
      <c r="F4617" s="79"/>
      <c r="G4617" s="79"/>
      <c r="H4617" s="79"/>
      <c r="I4617" s="79"/>
      <c r="J4617" s="79"/>
      <c r="K4617" s="79"/>
      <c r="L4617" s="79"/>
      <c r="M4617" s="79"/>
    </row>
    <row r="4618" spans="1:13">
      <c r="A4618" s="79"/>
      <c r="B4618" s="79"/>
      <c r="C4618" s="79"/>
      <c r="D4618" s="79"/>
      <c r="E4618" s="79"/>
      <c r="F4618" s="79"/>
      <c r="G4618" s="79"/>
      <c r="H4618" s="79"/>
      <c r="I4618" s="79"/>
      <c r="J4618" s="79"/>
      <c r="K4618" s="79"/>
      <c r="L4618" s="79"/>
      <c r="M4618" s="79"/>
    </row>
    <row r="4619" spans="1:13">
      <c r="A4619" s="79"/>
      <c r="B4619" s="79"/>
      <c r="C4619" s="79"/>
      <c r="D4619" s="79"/>
      <c r="E4619" s="79"/>
      <c r="F4619" s="79"/>
      <c r="G4619" s="79"/>
      <c r="H4619" s="79"/>
      <c r="I4619" s="79"/>
      <c r="J4619" s="79"/>
      <c r="K4619" s="79"/>
      <c r="L4619" s="79"/>
      <c r="M4619" s="79"/>
    </row>
    <row r="4620" spans="1:13">
      <c r="A4620" s="79"/>
      <c r="B4620" s="79"/>
      <c r="C4620" s="79"/>
      <c r="D4620" s="79"/>
      <c r="E4620" s="79"/>
      <c r="F4620" s="79"/>
      <c r="G4620" s="79"/>
      <c r="H4620" s="79"/>
      <c r="I4620" s="79"/>
      <c r="J4620" s="79"/>
      <c r="K4620" s="79"/>
      <c r="L4620" s="79"/>
      <c r="M4620" s="79"/>
    </row>
    <row r="4621" spans="1:13">
      <c r="A4621" s="79"/>
      <c r="B4621" s="79"/>
      <c r="C4621" s="79"/>
      <c r="D4621" s="79"/>
      <c r="E4621" s="79"/>
      <c r="F4621" s="79"/>
      <c r="G4621" s="79"/>
      <c r="H4621" s="79"/>
      <c r="I4621" s="79"/>
      <c r="J4621" s="79"/>
      <c r="K4621" s="79"/>
      <c r="L4621" s="79"/>
      <c r="M4621" s="79"/>
    </row>
    <row r="4622" spans="1:13">
      <c r="A4622" s="79"/>
      <c r="B4622" s="79"/>
      <c r="C4622" s="79"/>
      <c r="D4622" s="79"/>
      <c r="E4622" s="79"/>
      <c r="F4622" s="79"/>
      <c r="G4622" s="79"/>
      <c r="H4622" s="79"/>
      <c r="I4622" s="79"/>
      <c r="J4622" s="79"/>
      <c r="K4622" s="79"/>
      <c r="L4622" s="79"/>
      <c r="M4622" s="79"/>
    </row>
    <row r="4623" spans="1:13">
      <c r="A4623" s="79"/>
      <c r="B4623" s="79"/>
      <c r="C4623" s="79"/>
      <c r="D4623" s="79"/>
      <c r="E4623" s="79"/>
      <c r="F4623" s="79"/>
      <c r="G4623" s="79"/>
      <c r="H4623" s="79"/>
      <c r="I4623" s="79"/>
      <c r="J4623" s="79"/>
      <c r="K4623" s="79"/>
      <c r="L4623" s="79"/>
      <c r="M4623" s="79"/>
    </row>
    <row r="4624" spans="1:13">
      <c r="A4624" s="79"/>
      <c r="B4624" s="79"/>
      <c r="C4624" s="79"/>
      <c r="D4624" s="79"/>
      <c r="E4624" s="79"/>
      <c r="F4624" s="79"/>
      <c r="G4624" s="79"/>
      <c r="H4624" s="79"/>
      <c r="I4624" s="79"/>
      <c r="J4624" s="79"/>
      <c r="K4624" s="79"/>
      <c r="L4624" s="79"/>
      <c r="M4624" s="79"/>
    </row>
    <row r="4625" spans="1:13">
      <c r="A4625" s="79"/>
      <c r="B4625" s="79"/>
      <c r="C4625" s="79"/>
      <c r="D4625" s="79"/>
      <c r="E4625" s="79"/>
      <c r="F4625" s="79"/>
      <c r="G4625" s="79"/>
      <c r="H4625" s="79"/>
      <c r="I4625" s="79"/>
      <c r="J4625" s="79"/>
      <c r="K4625" s="79"/>
      <c r="L4625" s="79"/>
      <c r="M4625" s="79"/>
    </row>
    <row r="4626" spans="1:13">
      <c r="A4626" s="79"/>
      <c r="B4626" s="79"/>
      <c r="C4626" s="79"/>
      <c r="D4626" s="79"/>
      <c r="E4626" s="79"/>
      <c r="F4626" s="79"/>
      <c r="G4626" s="79"/>
      <c r="H4626" s="79"/>
      <c r="I4626" s="79"/>
      <c r="J4626" s="79"/>
      <c r="K4626" s="79"/>
      <c r="L4626" s="79"/>
      <c r="M4626" s="79"/>
    </row>
    <row r="4627" spans="1:13">
      <c r="A4627" s="79"/>
      <c r="B4627" s="79"/>
      <c r="C4627" s="79"/>
      <c r="D4627" s="79"/>
      <c r="E4627" s="79"/>
      <c r="F4627" s="79"/>
      <c r="G4627" s="79"/>
      <c r="H4627" s="79"/>
      <c r="I4627" s="79"/>
      <c r="J4627" s="79"/>
      <c r="K4627" s="79"/>
      <c r="L4627" s="79"/>
      <c r="M4627" s="79"/>
    </row>
    <row r="4628" spans="1:13">
      <c r="A4628" s="79"/>
      <c r="B4628" s="79"/>
      <c r="C4628" s="79"/>
      <c r="D4628" s="79"/>
      <c r="E4628" s="79"/>
      <c r="F4628" s="79"/>
      <c r="G4628" s="79"/>
      <c r="H4628" s="79"/>
      <c r="I4628" s="79"/>
      <c r="J4628" s="79"/>
      <c r="K4628" s="79"/>
      <c r="L4628" s="79"/>
      <c r="M4628" s="79"/>
    </row>
    <row r="4629" spans="1:13">
      <c r="A4629" s="79"/>
      <c r="B4629" s="79"/>
      <c r="C4629" s="79"/>
      <c r="D4629" s="79"/>
      <c r="E4629" s="79"/>
      <c r="F4629" s="79"/>
      <c r="G4629" s="79"/>
      <c r="H4629" s="79"/>
      <c r="I4629" s="79"/>
      <c r="J4629" s="79"/>
      <c r="K4629" s="79"/>
      <c r="L4629" s="79"/>
      <c r="M4629" s="79"/>
    </row>
    <row r="4630" spans="1:13">
      <c r="A4630" s="79"/>
      <c r="B4630" s="79"/>
      <c r="C4630" s="79"/>
      <c r="D4630" s="79"/>
      <c r="E4630" s="79"/>
      <c r="F4630" s="79"/>
      <c r="G4630" s="79"/>
      <c r="H4630" s="79"/>
      <c r="I4630" s="79"/>
      <c r="J4630" s="79"/>
      <c r="K4630" s="79"/>
      <c r="L4630" s="79"/>
      <c r="M4630" s="79"/>
    </row>
    <row r="4631" spans="1:13">
      <c r="A4631" s="79"/>
      <c r="B4631" s="79"/>
      <c r="C4631" s="79"/>
      <c r="D4631" s="79"/>
      <c r="E4631" s="79"/>
      <c r="F4631" s="79"/>
      <c r="G4631" s="79"/>
      <c r="H4631" s="79"/>
      <c r="I4631" s="79"/>
      <c r="J4631" s="79"/>
      <c r="K4631" s="79"/>
      <c r="L4631" s="79"/>
      <c r="M4631" s="79"/>
    </row>
    <row r="4632" spans="1:13">
      <c r="A4632" s="79"/>
      <c r="B4632" s="79"/>
      <c r="C4632" s="79"/>
      <c r="D4632" s="79"/>
      <c r="E4632" s="79"/>
      <c r="F4632" s="79"/>
      <c r="G4632" s="79"/>
      <c r="H4632" s="79"/>
      <c r="I4632" s="79"/>
      <c r="J4632" s="79"/>
      <c r="K4632" s="79"/>
      <c r="L4632" s="79"/>
      <c r="M4632" s="79"/>
    </row>
    <row r="4633" spans="1:13">
      <c r="A4633" s="79"/>
      <c r="B4633" s="79"/>
      <c r="C4633" s="79"/>
      <c r="D4633" s="79"/>
      <c r="E4633" s="79"/>
      <c r="F4633" s="79"/>
      <c r="G4633" s="79"/>
      <c r="H4633" s="79"/>
      <c r="I4633" s="79"/>
      <c r="J4633" s="79"/>
      <c r="K4633" s="79"/>
      <c r="L4633" s="79"/>
      <c r="M4633" s="79"/>
    </row>
    <row r="4634" spans="1:13">
      <c r="A4634" s="79"/>
      <c r="B4634" s="79"/>
      <c r="C4634" s="79"/>
      <c r="D4634" s="79"/>
      <c r="E4634" s="79"/>
      <c r="F4634" s="79"/>
      <c r="G4634" s="79"/>
      <c r="H4634" s="79"/>
      <c r="I4634" s="79"/>
      <c r="J4634" s="79"/>
      <c r="K4634" s="79"/>
      <c r="L4634" s="79"/>
      <c r="M4634" s="79"/>
    </row>
    <row r="4635" spans="1:13">
      <c r="A4635" s="79"/>
      <c r="B4635" s="79"/>
      <c r="C4635" s="79"/>
      <c r="D4635" s="79"/>
      <c r="E4635" s="79"/>
      <c r="F4635" s="79"/>
      <c r="G4635" s="79"/>
      <c r="H4635" s="79"/>
      <c r="I4635" s="79"/>
      <c r="J4635" s="79"/>
      <c r="K4635" s="79"/>
      <c r="L4635" s="79"/>
      <c r="M4635" s="79"/>
    </row>
    <row r="4636" spans="1:13">
      <c r="A4636" s="79"/>
      <c r="B4636" s="79"/>
      <c r="C4636" s="79"/>
      <c r="D4636" s="79"/>
      <c r="E4636" s="79"/>
      <c r="F4636" s="79"/>
      <c r="G4636" s="79"/>
      <c r="H4636" s="79"/>
      <c r="I4636" s="79"/>
      <c r="J4636" s="79"/>
      <c r="K4636" s="79"/>
      <c r="L4636" s="79"/>
      <c r="M4636" s="79"/>
    </row>
    <row r="4637" spans="1:13">
      <c r="A4637" s="79"/>
      <c r="B4637" s="79"/>
      <c r="C4637" s="79"/>
      <c r="D4637" s="79"/>
      <c r="E4637" s="79"/>
      <c r="F4637" s="79"/>
      <c r="G4637" s="79"/>
      <c r="H4637" s="79"/>
      <c r="I4637" s="79"/>
      <c r="J4637" s="79"/>
      <c r="K4637" s="79"/>
      <c r="L4637" s="79"/>
      <c r="M4637" s="79"/>
    </row>
    <row r="4638" spans="1:13">
      <c r="A4638" s="79"/>
      <c r="B4638" s="79"/>
      <c r="C4638" s="79"/>
      <c r="D4638" s="79"/>
      <c r="E4638" s="79"/>
      <c r="F4638" s="79"/>
      <c r="G4638" s="79"/>
      <c r="H4638" s="79"/>
      <c r="I4638" s="79"/>
      <c r="J4638" s="79"/>
      <c r="K4638" s="79"/>
      <c r="L4638" s="79"/>
      <c r="M4638" s="79"/>
    </row>
    <row r="4639" spans="1:13">
      <c r="A4639" s="79"/>
      <c r="B4639" s="79"/>
      <c r="C4639" s="79"/>
      <c r="D4639" s="79"/>
      <c r="E4639" s="79"/>
      <c r="F4639" s="79"/>
      <c r="G4639" s="79"/>
      <c r="H4639" s="79"/>
      <c r="I4639" s="79"/>
      <c r="J4639" s="79"/>
      <c r="K4639" s="79"/>
      <c r="L4639" s="79"/>
      <c r="M4639" s="79"/>
    </row>
    <row r="4640" spans="1:13">
      <c r="A4640" s="79"/>
      <c r="B4640" s="79"/>
      <c r="C4640" s="79"/>
      <c r="D4640" s="79"/>
      <c r="E4640" s="79"/>
      <c r="F4640" s="79"/>
      <c r="G4640" s="79"/>
      <c r="H4640" s="79"/>
      <c r="I4640" s="79"/>
      <c r="J4640" s="79"/>
      <c r="K4640" s="79"/>
      <c r="L4640" s="79"/>
      <c r="M4640" s="79"/>
    </row>
    <row r="4641" spans="1:13">
      <c r="A4641" s="79"/>
      <c r="B4641" s="79"/>
      <c r="C4641" s="79"/>
      <c r="D4641" s="79"/>
      <c r="E4641" s="79"/>
      <c r="F4641" s="79"/>
      <c r="G4641" s="79"/>
      <c r="H4641" s="79"/>
      <c r="I4641" s="79"/>
      <c r="J4641" s="79"/>
      <c r="K4641" s="79"/>
      <c r="L4641" s="79"/>
      <c r="M4641" s="79"/>
    </row>
    <row r="4642" spans="1:13">
      <c r="A4642" s="79"/>
      <c r="B4642" s="79"/>
      <c r="C4642" s="79"/>
      <c r="D4642" s="79"/>
      <c r="E4642" s="79"/>
      <c r="F4642" s="79"/>
      <c r="G4642" s="79"/>
      <c r="H4642" s="79"/>
      <c r="I4642" s="79"/>
      <c r="J4642" s="79"/>
      <c r="K4642" s="79"/>
      <c r="L4642" s="79"/>
      <c r="M4642" s="79"/>
    </row>
    <row r="4643" spans="1:13">
      <c r="A4643" s="79"/>
      <c r="B4643" s="79"/>
      <c r="C4643" s="79"/>
      <c r="D4643" s="79"/>
      <c r="E4643" s="79"/>
      <c r="F4643" s="79"/>
      <c r="G4643" s="79"/>
      <c r="H4643" s="79"/>
      <c r="I4643" s="79"/>
      <c r="J4643" s="79"/>
      <c r="K4643" s="79"/>
      <c r="L4643" s="79"/>
      <c r="M4643" s="79"/>
    </row>
    <row r="4644" spans="1:13">
      <c r="A4644" s="79"/>
      <c r="B4644" s="79"/>
      <c r="C4644" s="79"/>
      <c r="D4644" s="79"/>
      <c r="E4644" s="79"/>
      <c r="F4644" s="79"/>
      <c r="G4644" s="79"/>
      <c r="H4644" s="79"/>
      <c r="I4644" s="79"/>
      <c r="J4644" s="79"/>
      <c r="K4644" s="79"/>
      <c r="L4644" s="79"/>
      <c r="M4644" s="79"/>
    </row>
    <row r="4645" spans="1:13">
      <c r="A4645" s="79"/>
      <c r="B4645" s="632" t="s">
        <v>246</v>
      </c>
      <c r="C4645" s="633"/>
      <c r="D4645" s="633"/>
      <c r="E4645" s="633"/>
      <c r="F4645" s="633"/>
      <c r="G4645" s="633"/>
      <c r="H4645" s="633"/>
      <c r="I4645" s="633"/>
      <c r="J4645" s="554" t="str">
        <f>'6. Module 1 Readiness'!AT$23</f>
        <v/>
      </c>
      <c r="K4645" s="79"/>
      <c r="L4645" s="79"/>
      <c r="M4645" s="79"/>
    </row>
    <row r="4646" spans="1:13">
      <c r="A4646" s="79"/>
      <c r="B4646" s="42" t="s">
        <v>43</v>
      </c>
      <c r="C4646" s="39"/>
      <c r="D4646" s="39"/>
      <c r="E4646" s="39"/>
      <c r="F4646" s="39"/>
      <c r="G4646" s="39"/>
      <c r="H4646" s="39"/>
      <c r="I4646" s="39"/>
      <c r="J4646" s="40"/>
      <c r="K4646" s="79"/>
      <c r="L4646" s="79"/>
      <c r="M4646" s="79"/>
    </row>
    <row r="4647" spans="1:13">
      <c r="A4647" s="79"/>
      <c r="B4647" s="435" t="str">
        <f>Sheet2!$B876</f>
        <v/>
      </c>
      <c r="C4647" s="394"/>
      <c r="D4647" s="394"/>
      <c r="E4647" s="394"/>
      <c r="F4647" s="394"/>
      <c r="G4647" s="394"/>
      <c r="H4647" s="394"/>
      <c r="I4647" s="394"/>
      <c r="J4647" s="436"/>
      <c r="K4647" s="79"/>
      <c r="L4647" s="79"/>
      <c r="M4647" s="79"/>
    </row>
    <row r="4648" spans="1:13">
      <c r="A4648" s="79"/>
      <c r="B4648" s="42" t="s">
        <v>44</v>
      </c>
      <c r="C4648" s="39"/>
      <c r="D4648" s="39"/>
      <c r="E4648" s="39"/>
      <c r="F4648" s="39"/>
      <c r="G4648" s="39"/>
      <c r="H4648" s="39"/>
      <c r="I4648" s="39"/>
      <c r="J4648" s="40"/>
      <c r="K4648" s="79"/>
      <c r="L4648" s="79"/>
      <c r="M4648" s="79"/>
    </row>
    <row r="4649" spans="1:13">
      <c r="A4649" s="79"/>
      <c r="B4649" s="437" t="str">
        <f>Sheet2!$D876</f>
        <v/>
      </c>
      <c r="C4649" s="438"/>
      <c r="D4649" s="438"/>
      <c r="E4649" s="438"/>
      <c r="F4649" s="438"/>
      <c r="G4649" s="438"/>
      <c r="H4649" s="438"/>
      <c r="I4649" s="438"/>
      <c r="J4649" s="439"/>
      <c r="K4649" s="79"/>
      <c r="L4649" s="79"/>
      <c r="M4649" s="79"/>
    </row>
    <row r="4650" spans="1:13">
      <c r="A4650" s="79"/>
      <c r="B4650" s="27"/>
      <c r="C4650" s="27"/>
      <c r="D4650" s="27"/>
      <c r="E4650" s="27"/>
      <c r="F4650" s="27"/>
      <c r="G4650" s="27"/>
      <c r="H4650" s="27"/>
      <c r="I4650" s="27"/>
      <c r="J4650" s="27"/>
      <c r="K4650" s="79"/>
      <c r="L4650" s="79"/>
      <c r="M4650" s="79"/>
    </row>
    <row r="4651" spans="1:13">
      <c r="A4651" s="79"/>
      <c r="B4651" s="632" t="s">
        <v>233</v>
      </c>
      <c r="C4651" s="633"/>
      <c r="D4651" s="633"/>
      <c r="E4651" s="633"/>
      <c r="F4651" s="633"/>
      <c r="G4651" s="633"/>
      <c r="H4651" s="633"/>
      <c r="I4651" s="633"/>
      <c r="J4651" s="550" t="str">
        <f>E4578</f>
        <v/>
      </c>
      <c r="K4651" s="79"/>
      <c r="L4651" s="79"/>
      <c r="M4651" s="79"/>
    </row>
    <row r="4652" spans="1:13">
      <c r="A4652" s="79"/>
      <c r="B4652" s="54"/>
      <c r="C4652" s="35"/>
      <c r="D4652" s="35"/>
      <c r="E4652" s="55"/>
      <c r="F4652" s="39"/>
      <c r="G4652" s="39"/>
      <c r="H4652" s="39"/>
      <c r="I4652" s="39"/>
      <c r="J4652" s="40"/>
      <c r="K4652" s="79"/>
      <c r="L4652" s="79"/>
      <c r="M4652" s="79"/>
    </row>
    <row r="4653" spans="1:13" ht="15">
      <c r="A4653" s="79"/>
      <c r="B4653" s="550" t="str">
        <f>'6. Module 1 Readiness'!AH$26</f>
        <v/>
      </c>
      <c r="C4653" s="41" t="s">
        <v>412</v>
      </c>
      <c r="D4653" s="39"/>
      <c r="E4653" s="39"/>
      <c r="F4653" s="39"/>
      <c r="G4653" s="39"/>
      <c r="H4653" s="39"/>
      <c r="I4653" s="39"/>
      <c r="J4653" s="40"/>
      <c r="K4653" s="79"/>
      <c r="L4653" s="79"/>
      <c r="M4653" s="79"/>
    </row>
    <row r="4654" spans="1:13">
      <c r="A4654" s="79"/>
      <c r="B4654" s="42" t="s">
        <v>43</v>
      </c>
      <c r="C4654" s="39"/>
      <c r="D4654" s="39"/>
      <c r="E4654" s="39"/>
      <c r="F4654" s="39"/>
      <c r="G4654" s="39"/>
      <c r="H4654" s="39"/>
      <c r="I4654" s="39"/>
      <c r="J4654" s="40"/>
      <c r="K4654" s="79"/>
      <c r="L4654" s="79"/>
      <c r="M4654" s="79"/>
    </row>
    <row r="4655" spans="1:13">
      <c r="A4655" s="79"/>
      <c r="B4655" s="435" t="str">
        <f>Sheet2!$B883</f>
        <v/>
      </c>
      <c r="C4655" s="394"/>
      <c r="D4655" s="394"/>
      <c r="E4655" s="394"/>
      <c r="F4655" s="394"/>
      <c r="G4655" s="394"/>
      <c r="H4655" s="394"/>
      <c r="I4655" s="394"/>
      <c r="J4655" s="436"/>
      <c r="K4655" s="79"/>
      <c r="L4655" s="79"/>
      <c r="M4655" s="79"/>
    </row>
    <row r="4656" spans="1:13">
      <c r="A4656" s="79"/>
      <c r="B4656" s="42" t="s">
        <v>44</v>
      </c>
      <c r="C4656" s="39"/>
      <c r="D4656" s="39"/>
      <c r="E4656" s="39"/>
      <c r="F4656" s="39"/>
      <c r="G4656" s="39"/>
      <c r="H4656" s="39"/>
      <c r="I4656" s="39"/>
      <c r="J4656" s="40"/>
      <c r="K4656" s="79"/>
      <c r="L4656" s="79"/>
      <c r="M4656" s="79"/>
    </row>
    <row r="4657" spans="1:13">
      <c r="A4657" s="79"/>
      <c r="B4657" s="435" t="str">
        <f>Sheet2!$D883</f>
        <v/>
      </c>
      <c r="C4657" s="394"/>
      <c r="D4657" s="394"/>
      <c r="E4657" s="394"/>
      <c r="F4657" s="394"/>
      <c r="G4657" s="394"/>
      <c r="H4657" s="394"/>
      <c r="I4657" s="394"/>
      <c r="J4657" s="436"/>
      <c r="K4657" s="79"/>
      <c r="L4657" s="79"/>
      <c r="M4657" s="79"/>
    </row>
    <row r="4658" spans="1:13">
      <c r="A4658" s="79"/>
      <c r="B4658" s="38"/>
      <c r="C4658" s="39"/>
      <c r="D4658" s="39"/>
      <c r="E4658" s="39"/>
      <c r="F4658" s="39"/>
      <c r="G4658" s="39"/>
      <c r="H4658" s="39"/>
      <c r="I4658" s="39"/>
      <c r="J4658" s="40"/>
      <c r="K4658" s="79"/>
      <c r="L4658" s="79"/>
      <c r="M4658" s="79"/>
    </row>
    <row r="4659" spans="1:13" ht="15">
      <c r="A4659" s="79"/>
      <c r="B4659" s="550" t="str">
        <f>'6. Module 1 Readiness'!AH$27</f>
        <v/>
      </c>
      <c r="C4659" s="41" t="s">
        <v>413</v>
      </c>
      <c r="D4659" s="39"/>
      <c r="E4659" s="39"/>
      <c r="F4659" s="39"/>
      <c r="G4659" s="39"/>
      <c r="H4659" s="39"/>
      <c r="I4659" s="39"/>
      <c r="J4659" s="40"/>
      <c r="K4659" s="79"/>
      <c r="L4659" s="79"/>
      <c r="M4659" s="79"/>
    </row>
    <row r="4660" spans="1:13">
      <c r="A4660" s="79"/>
      <c r="B4660" s="42" t="s">
        <v>43</v>
      </c>
      <c r="C4660" s="39"/>
      <c r="D4660" s="39"/>
      <c r="E4660" s="39"/>
      <c r="F4660" s="39"/>
      <c r="G4660" s="39"/>
      <c r="H4660" s="39"/>
      <c r="I4660" s="39"/>
      <c r="J4660" s="40"/>
      <c r="K4660" s="79"/>
      <c r="L4660" s="79"/>
      <c r="M4660" s="79"/>
    </row>
    <row r="4661" spans="1:13">
      <c r="A4661" s="79"/>
      <c r="B4661" s="435" t="str">
        <f>Sheet2!$B884</f>
        <v/>
      </c>
      <c r="C4661" s="394"/>
      <c r="D4661" s="394"/>
      <c r="E4661" s="394"/>
      <c r="F4661" s="394"/>
      <c r="G4661" s="394"/>
      <c r="H4661" s="394"/>
      <c r="I4661" s="394"/>
      <c r="J4661" s="436"/>
      <c r="K4661" s="79"/>
      <c r="L4661" s="79"/>
      <c r="M4661" s="79"/>
    </row>
    <row r="4662" spans="1:13">
      <c r="A4662" s="79"/>
      <c r="B4662" s="42" t="s">
        <v>44</v>
      </c>
      <c r="C4662" s="39"/>
      <c r="D4662" s="39"/>
      <c r="E4662" s="39"/>
      <c r="F4662" s="39"/>
      <c r="G4662" s="39"/>
      <c r="H4662" s="39"/>
      <c r="I4662" s="39"/>
      <c r="J4662" s="40"/>
      <c r="K4662" s="79"/>
      <c r="L4662" s="79"/>
      <c r="M4662" s="79"/>
    </row>
    <row r="4663" spans="1:13">
      <c r="A4663" s="79"/>
      <c r="B4663" s="435" t="str">
        <f>Sheet2!$D884</f>
        <v/>
      </c>
      <c r="C4663" s="394"/>
      <c r="D4663" s="394"/>
      <c r="E4663" s="394"/>
      <c r="F4663" s="394"/>
      <c r="G4663" s="394"/>
      <c r="H4663" s="394"/>
      <c r="I4663" s="394"/>
      <c r="J4663" s="436"/>
      <c r="K4663" s="79"/>
      <c r="L4663" s="79"/>
      <c r="M4663" s="79"/>
    </row>
    <row r="4664" spans="1:13">
      <c r="A4664" s="79"/>
      <c r="B4664" s="38"/>
      <c r="C4664" s="39"/>
      <c r="D4664" s="39"/>
      <c r="E4664" s="39"/>
      <c r="F4664" s="39"/>
      <c r="G4664" s="39"/>
      <c r="H4664" s="39"/>
      <c r="I4664" s="39"/>
      <c r="J4664" s="40"/>
      <c r="K4664" s="79"/>
      <c r="L4664" s="79"/>
      <c r="M4664" s="79"/>
    </row>
    <row r="4665" spans="1:13" ht="15">
      <c r="A4665" s="79"/>
      <c r="B4665" s="550" t="str">
        <f>'6. Module 1 Readiness'!AH$28</f>
        <v/>
      </c>
      <c r="C4665" s="41" t="s">
        <v>414</v>
      </c>
      <c r="D4665" s="39"/>
      <c r="E4665" s="39"/>
      <c r="F4665" s="39"/>
      <c r="G4665" s="39"/>
      <c r="H4665" s="39"/>
      <c r="I4665" s="39"/>
      <c r="J4665" s="40"/>
      <c r="K4665" s="79"/>
      <c r="L4665" s="79"/>
      <c r="M4665" s="79"/>
    </row>
    <row r="4666" spans="1:13">
      <c r="A4666" s="79"/>
      <c r="B4666" s="42" t="s">
        <v>43</v>
      </c>
      <c r="C4666" s="39"/>
      <c r="D4666" s="39"/>
      <c r="E4666" s="39"/>
      <c r="F4666" s="39"/>
      <c r="G4666" s="39"/>
      <c r="H4666" s="39"/>
      <c r="I4666" s="39"/>
      <c r="J4666" s="40"/>
      <c r="K4666" s="79"/>
      <c r="L4666" s="79"/>
      <c r="M4666" s="79"/>
    </row>
    <row r="4667" spans="1:13">
      <c r="A4667" s="79"/>
      <c r="B4667" s="435" t="str">
        <f>Sheet2!$B885</f>
        <v/>
      </c>
      <c r="C4667" s="394"/>
      <c r="D4667" s="394"/>
      <c r="E4667" s="394"/>
      <c r="F4667" s="394"/>
      <c r="G4667" s="394"/>
      <c r="H4667" s="394"/>
      <c r="I4667" s="394"/>
      <c r="J4667" s="436"/>
      <c r="K4667" s="79"/>
      <c r="L4667" s="79"/>
      <c r="M4667" s="79"/>
    </row>
    <row r="4668" spans="1:13">
      <c r="A4668" s="79"/>
      <c r="B4668" s="42" t="s">
        <v>44</v>
      </c>
      <c r="C4668" s="39"/>
      <c r="D4668" s="39"/>
      <c r="E4668" s="39"/>
      <c r="F4668" s="39"/>
      <c r="G4668" s="39"/>
      <c r="H4668" s="39"/>
      <c r="I4668" s="39"/>
      <c r="J4668" s="40"/>
      <c r="K4668" s="79"/>
      <c r="L4668" s="79"/>
      <c r="M4668" s="79"/>
    </row>
    <row r="4669" spans="1:13">
      <c r="A4669" s="79"/>
      <c r="B4669" s="435" t="str">
        <f>Sheet2!$D885</f>
        <v/>
      </c>
      <c r="C4669" s="394"/>
      <c r="D4669" s="394"/>
      <c r="E4669" s="394"/>
      <c r="F4669" s="394"/>
      <c r="G4669" s="394"/>
      <c r="H4669" s="394"/>
      <c r="I4669" s="394"/>
      <c r="J4669" s="436"/>
      <c r="K4669" s="79"/>
      <c r="L4669" s="79"/>
      <c r="M4669" s="79"/>
    </row>
    <row r="4670" spans="1:13">
      <c r="A4670" s="79"/>
      <c r="B4670" s="38"/>
      <c r="C4670" s="39"/>
      <c r="D4670" s="39"/>
      <c r="E4670" s="39"/>
      <c r="F4670" s="39"/>
      <c r="G4670" s="39"/>
      <c r="H4670" s="39"/>
      <c r="I4670" s="39"/>
      <c r="J4670" s="40"/>
      <c r="K4670" s="79"/>
      <c r="L4670" s="79"/>
      <c r="M4670" s="79"/>
    </row>
    <row r="4671" spans="1:13" ht="15">
      <c r="A4671" s="79"/>
      <c r="B4671" s="550" t="str">
        <f>'6. Module 1 Readiness'!AH$29</f>
        <v/>
      </c>
      <c r="C4671" s="41" t="s">
        <v>415</v>
      </c>
      <c r="D4671" s="39"/>
      <c r="E4671" s="39"/>
      <c r="F4671" s="39"/>
      <c r="G4671" s="39"/>
      <c r="H4671" s="39"/>
      <c r="I4671" s="39"/>
      <c r="J4671" s="40"/>
      <c r="K4671" s="79"/>
      <c r="L4671" s="79"/>
      <c r="M4671" s="79"/>
    </row>
    <row r="4672" spans="1:13">
      <c r="A4672" s="79"/>
      <c r="B4672" s="42" t="s">
        <v>43</v>
      </c>
      <c r="C4672" s="39"/>
      <c r="D4672" s="39"/>
      <c r="E4672" s="39"/>
      <c r="F4672" s="39"/>
      <c r="G4672" s="39"/>
      <c r="H4672" s="39"/>
      <c r="I4672" s="39"/>
      <c r="J4672" s="40"/>
      <c r="K4672" s="79"/>
      <c r="L4672" s="79"/>
      <c r="M4672" s="79"/>
    </row>
    <row r="4673" spans="1:13">
      <c r="A4673" s="79"/>
      <c r="B4673" s="435" t="str">
        <f>Sheet2!$B886</f>
        <v/>
      </c>
      <c r="C4673" s="394"/>
      <c r="D4673" s="394"/>
      <c r="E4673" s="394"/>
      <c r="F4673" s="394"/>
      <c r="G4673" s="394"/>
      <c r="H4673" s="394"/>
      <c r="I4673" s="394"/>
      <c r="J4673" s="436"/>
      <c r="K4673" s="79"/>
      <c r="L4673" s="79"/>
      <c r="M4673" s="79"/>
    </row>
    <row r="4674" spans="1:13">
      <c r="A4674" s="79"/>
      <c r="B4674" s="42" t="s">
        <v>44</v>
      </c>
      <c r="C4674" s="39"/>
      <c r="D4674" s="39"/>
      <c r="E4674" s="39"/>
      <c r="F4674" s="39"/>
      <c r="G4674" s="39"/>
      <c r="H4674" s="39"/>
      <c r="I4674" s="39"/>
      <c r="J4674" s="40"/>
      <c r="K4674" s="79"/>
      <c r="L4674" s="79"/>
      <c r="M4674" s="79"/>
    </row>
    <row r="4675" spans="1:13">
      <c r="A4675" s="79"/>
      <c r="B4675" s="435" t="str">
        <f>Sheet2!$D886</f>
        <v/>
      </c>
      <c r="C4675" s="394"/>
      <c r="D4675" s="394"/>
      <c r="E4675" s="394"/>
      <c r="F4675" s="394"/>
      <c r="G4675" s="394"/>
      <c r="H4675" s="394"/>
      <c r="I4675" s="394"/>
      <c r="J4675" s="436"/>
      <c r="K4675" s="79"/>
      <c r="L4675" s="79"/>
      <c r="M4675" s="79"/>
    </row>
    <row r="4676" spans="1:13">
      <c r="A4676" s="79"/>
      <c r="B4676" s="38"/>
      <c r="C4676" s="39"/>
      <c r="D4676" s="39"/>
      <c r="E4676" s="39"/>
      <c r="F4676" s="39"/>
      <c r="G4676" s="39"/>
      <c r="H4676" s="39"/>
      <c r="I4676" s="39"/>
      <c r="J4676" s="40"/>
      <c r="K4676" s="79"/>
      <c r="L4676" s="79"/>
      <c r="M4676" s="79"/>
    </row>
    <row r="4677" spans="1:13" ht="15">
      <c r="A4677" s="79"/>
      <c r="B4677" s="550" t="str">
        <f>'6. Module 1 Readiness'!AH$30</f>
        <v/>
      </c>
      <c r="C4677" s="41" t="s">
        <v>416</v>
      </c>
      <c r="D4677" s="39"/>
      <c r="E4677" s="39"/>
      <c r="F4677" s="39"/>
      <c r="G4677" s="39"/>
      <c r="H4677" s="39"/>
      <c r="I4677" s="39"/>
      <c r="J4677" s="40"/>
      <c r="K4677" s="79"/>
      <c r="L4677" s="79"/>
      <c r="M4677" s="79"/>
    </row>
    <row r="4678" spans="1:13">
      <c r="A4678" s="79"/>
      <c r="B4678" s="42" t="s">
        <v>43</v>
      </c>
      <c r="C4678" s="39"/>
      <c r="D4678" s="39"/>
      <c r="E4678" s="39"/>
      <c r="F4678" s="39"/>
      <c r="G4678" s="39"/>
      <c r="H4678" s="39"/>
      <c r="I4678" s="39"/>
      <c r="J4678" s="40"/>
      <c r="K4678" s="79"/>
      <c r="L4678" s="79"/>
      <c r="M4678" s="79"/>
    </row>
    <row r="4679" spans="1:13">
      <c r="A4679" s="79"/>
      <c r="B4679" s="435" t="str">
        <f>Sheet2!$B887</f>
        <v/>
      </c>
      <c r="C4679" s="394"/>
      <c r="D4679" s="394"/>
      <c r="E4679" s="394"/>
      <c r="F4679" s="394"/>
      <c r="G4679" s="394"/>
      <c r="H4679" s="394"/>
      <c r="I4679" s="394"/>
      <c r="J4679" s="436"/>
      <c r="K4679" s="79"/>
      <c r="L4679" s="79"/>
      <c r="M4679" s="79"/>
    </row>
    <row r="4680" spans="1:13">
      <c r="A4680" s="79"/>
      <c r="B4680" s="42" t="s">
        <v>44</v>
      </c>
      <c r="C4680" s="39"/>
      <c r="D4680" s="39"/>
      <c r="E4680" s="39"/>
      <c r="F4680" s="39"/>
      <c r="G4680" s="39"/>
      <c r="H4680" s="39"/>
      <c r="I4680" s="39"/>
      <c r="J4680" s="40"/>
      <c r="K4680" s="79"/>
      <c r="L4680" s="79"/>
      <c r="M4680" s="79"/>
    </row>
    <row r="4681" spans="1:13">
      <c r="A4681" s="79"/>
      <c r="B4681" s="437" t="str">
        <f>Sheet2!$D887</f>
        <v/>
      </c>
      <c r="C4681" s="438"/>
      <c r="D4681" s="438"/>
      <c r="E4681" s="438"/>
      <c r="F4681" s="438"/>
      <c r="G4681" s="438"/>
      <c r="H4681" s="438"/>
      <c r="I4681" s="438"/>
      <c r="J4681" s="439"/>
      <c r="K4681" s="79"/>
      <c r="L4681" s="79"/>
      <c r="M4681" s="79"/>
    </row>
    <row r="4682" spans="1:13">
      <c r="A4682" s="79"/>
      <c r="B4682" s="27"/>
      <c r="C4682" s="27"/>
      <c r="D4682" s="27"/>
      <c r="E4682" s="27"/>
      <c r="F4682" s="27"/>
      <c r="G4682" s="27"/>
      <c r="H4682" s="27"/>
      <c r="I4682" s="27"/>
      <c r="J4682" s="27"/>
      <c r="K4682" s="79"/>
      <c r="L4682" s="79"/>
      <c r="M4682" s="79"/>
    </row>
    <row r="4683" spans="1:13">
      <c r="A4683" s="79"/>
      <c r="B4683" s="632" t="s">
        <v>234</v>
      </c>
      <c r="C4683" s="633"/>
      <c r="D4683" s="633"/>
      <c r="E4683" s="633"/>
      <c r="F4683" s="633"/>
      <c r="G4683" s="633"/>
      <c r="H4683" s="633"/>
      <c r="I4683" s="633"/>
      <c r="J4683" s="550" t="str">
        <f>E4580</f>
        <v/>
      </c>
      <c r="K4683" s="79"/>
      <c r="L4683" s="79"/>
      <c r="M4683" s="79"/>
    </row>
    <row r="4684" spans="1:13">
      <c r="A4684" s="79"/>
      <c r="B4684" s="38"/>
      <c r="C4684" s="39"/>
      <c r="D4684" s="39"/>
      <c r="E4684" s="39"/>
      <c r="F4684" s="39"/>
      <c r="G4684" s="39"/>
      <c r="H4684" s="39"/>
      <c r="I4684" s="39"/>
      <c r="J4684" s="40"/>
      <c r="K4684" s="79"/>
      <c r="L4684" s="79"/>
      <c r="M4684" s="79"/>
    </row>
    <row r="4685" spans="1:13" ht="15">
      <c r="A4685" s="79"/>
      <c r="B4685" s="550" t="str">
        <f>'6. Module 1 Readiness'!AH$33</f>
        <v/>
      </c>
      <c r="C4685" s="41" t="s">
        <v>417</v>
      </c>
      <c r="D4685" s="39"/>
      <c r="E4685" s="39"/>
      <c r="F4685" s="39"/>
      <c r="G4685" s="39"/>
      <c r="H4685" s="39"/>
      <c r="I4685" s="39"/>
      <c r="J4685" s="40"/>
      <c r="K4685" s="79"/>
      <c r="L4685" s="79"/>
      <c r="M4685" s="79"/>
    </row>
    <row r="4686" spans="1:13">
      <c r="A4686" s="79"/>
      <c r="B4686" s="42" t="s">
        <v>43</v>
      </c>
      <c r="C4686" s="39"/>
      <c r="D4686" s="39"/>
      <c r="E4686" s="39"/>
      <c r="F4686" s="39"/>
      <c r="G4686" s="39"/>
      <c r="H4686" s="39"/>
      <c r="I4686" s="39"/>
      <c r="J4686" s="40"/>
      <c r="K4686" s="79"/>
      <c r="L4686" s="79"/>
      <c r="M4686" s="79"/>
    </row>
    <row r="4687" spans="1:13">
      <c r="A4687" s="79"/>
      <c r="B4687" s="435" t="str">
        <f>Sheet2!$B890</f>
        <v/>
      </c>
      <c r="C4687" s="394"/>
      <c r="D4687" s="394"/>
      <c r="E4687" s="394"/>
      <c r="F4687" s="394"/>
      <c r="G4687" s="394"/>
      <c r="H4687" s="394"/>
      <c r="I4687" s="394"/>
      <c r="J4687" s="436"/>
      <c r="K4687" s="79"/>
      <c r="L4687" s="79"/>
      <c r="M4687" s="79"/>
    </row>
    <row r="4688" spans="1:13">
      <c r="A4688" s="79"/>
      <c r="B4688" s="42" t="s">
        <v>44</v>
      </c>
      <c r="C4688" s="39"/>
      <c r="D4688" s="39"/>
      <c r="E4688" s="39"/>
      <c r="F4688" s="39"/>
      <c r="G4688" s="39"/>
      <c r="H4688" s="39"/>
      <c r="I4688" s="39"/>
      <c r="J4688" s="40"/>
      <c r="K4688" s="79"/>
      <c r="L4688" s="79"/>
      <c r="M4688" s="79"/>
    </row>
    <row r="4689" spans="1:13">
      <c r="A4689" s="79"/>
      <c r="B4689" s="435" t="str">
        <f>Sheet2!$D890</f>
        <v/>
      </c>
      <c r="C4689" s="394"/>
      <c r="D4689" s="394"/>
      <c r="E4689" s="394"/>
      <c r="F4689" s="394"/>
      <c r="G4689" s="394"/>
      <c r="H4689" s="394"/>
      <c r="I4689" s="394"/>
      <c r="J4689" s="436"/>
      <c r="K4689" s="79"/>
      <c r="L4689" s="79"/>
      <c r="M4689" s="79"/>
    </row>
    <row r="4690" spans="1:13">
      <c r="A4690" s="79"/>
      <c r="B4690" s="38"/>
      <c r="C4690" s="39"/>
      <c r="D4690" s="39"/>
      <c r="E4690" s="39"/>
      <c r="F4690" s="39"/>
      <c r="G4690" s="39"/>
      <c r="H4690" s="39"/>
      <c r="I4690" s="39"/>
      <c r="J4690" s="40"/>
      <c r="K4690" s="79"/>
      <c r="L4690" s="79"/>
      <c r="M4690" s="79"/>
    </row>
    <row r="4691" spans="1:13" ht="15">
      <c r="A4691" s="79"/>
      <c r="B4691" s="550" t="str">
        <f>'6. Module 1 Readiness'!AH$34</f>
        <v/>
      </c>
      <c r="C4691" s="41" t="s">
        <v>181</v>
      </c>
      <c r="D4691" s="39"/>
      <c r="E4691" s="39"/>
      <c r="F4691" s="39"/>
      <c r="G4691" s="39"/>
      <c r="H4691" s="39"/>
      <c r="I4691" s="39"/>
      <c r="J4691" s="40"/>
      <c r="K4691" s="79"/>
      <c r="L4691" s="79"/>
      <c r="M4691" s="79"/>
    </row>
    <row r="4692" spans="1:13">
      <c r="A4692" s="79"/>
      <c r="B4692" s="42" t="s">
        <v>43</v>
      </c>
      <c r="C4692" s="39"/>
      <c r="D4692" s="39"/>
      <c r="E4692" s="39"/>
      <c r="F4692" s="39"/>
      <c r="G4692" s="39"/>
      <c r="H4692" s="39"/>
      <c r="I4692" s="39"/>
      <c r="J4692" s="40"/>
      <c r="K4692" s="79"/>
      <c r="L4692" s="79"/>
      <c r="M4692" s="79"/>
    </row>
    <row r="4693" spans="1:13">
      <c r="A4693" s="79"/>
      <c r="B4693" s="435" t="str">
        <f>Sheet2!$B891</f>
        <v/>
      </c>
      <c r="C4693" s="394"/>
      <c r="D4693" s="394"/>
      <c r="E4693" s="394"/>
      <c r="F4693" s="394"/>
      <c r="G4693" s="394"/>
      <c r="H4693" s="394"/>
      <c r="I4693" s="394"/>
      <c r="J4693" s="436"/>
      <c r="K4693" s="79"/>
      <c r="L4693" s="79"/>
      <c r="M4693" s="79"/>
    </row>
    <row r="4694" spans="1:13">
      <c r="A4694" s="79"/>
      <c r="B4694" s="42" t="s">
        <v>44</v>
      </c>
      <c r="C4694" s="39"/>
      <c r="D4694" s="39"/>
      <c r="E4694" s="39"/>
      <c r="F4694" s="39"/>
      <c r="G4694" s="39"/>
      <c r="H4694" s="39"/>
      <c r="I4694" s="39"/>
      <c r="J4694" s="40"/>
      <c r="K4694" s="79"/>
      <c r="L4694" s="79"/>
      <c r="M4694" s="79"/>
    </row>
    <row r="4695" spans="1:13">
      <c r="A4695" s="79"/>
      <c r="B4695" s="435" t="str">
        <f>Sheet2!$D891</f>
        <v/>
      </c>
      <c r="C4695" s="394"/>
      <c r="D4695" s="394"/>
      <c r="E4695" s="394"/>
      <c r="F4695" s="394"/>
      <c r="G4695" s="394"/>
      <c r="H4695" s="394"/>
      <c r="I4695" s="394"/>
      <c r="J4695" s="436"/>
      <c r="K4695" s="79"/>
      <c r="L4695" s="79"/>
      <c r="M4695" s="79"/>
    </row>
    <row r="4696" spans="1:13">
      <c r="A4696" s="79"/>
      <c r="B4696" s="38"/>
      <c r="C4696" s="39"/>
      <c r="D4696" s="39"/>
      <c r="E4696" s="39"/>
      <c r="F4696" s="39"/>
      <c r="G4696" s="39"/>
      <c r="H4696" s="39"/>
      <c r="I4696" s="39"/>
      <c r="J4696" s="40"/>
      <c r="K4696" s="79"/>
      <c r="L4696" s="79"/>
      <c r="M4696" s="79"/>
    </row>
    <row r="4697" spans="1:13" ht="15">
      <c r="A4697" s="79"/>
      <c r="B4697" s="550" t="str">
        <f>'6. Module 1 Readiness'!AH$35</f>
        <v/>
      </c>
      <c r="C4697" s="41" t="s">
        <v>418</v>
      </c>
      <c r="D4697" s="39"/>
      <c r="E4697" s="39"/>
      <c r="F4697" s="39"/>
      <c r="G4697" s="39"/>
      <c r="H4697" s="39"/>
      <c r="I4697" s="39"/>
      <c r="J4697" s="40"/>
      <c r="K4697" s="79"/>
      <c r="L4697" s="79"/>
      <c r="M4697" s="79"/>
    </row>
    <row r="4698" spans="1:13">
      <c r="A4698" s="79"/>
      <c r="B4698" s="42" t="s">
        <v>43</v>
      </c>
      <c r="C4698" s="39"/>
      <c r="D4698" s="39"/>
      <c r="E4698" s="39"/>
      <c r="F4698" s="39"/>
      <c r="G4698" s="39"/>
      <c r="H4698" s="39"/>
      <c r="I4698" s="39"/>
      <c r="J4698" s="40"/>
      <c r="K4698" s="79"/>
      <c r="L4698" s="79"/>
      <c r="M4698" s="79"/>
    </row>
    <row r="4699" spans="1:13">
      <c r="A4699" s="79"/>
      <c r="B4699" s="435" t="str">
        <f>Sheet2!$B892</f>
        <v/>
      </c>
      <c r="C4699" s="394"/>
      <c r="D4699" s="394"/>
      <c r="E4699" s="394"/>
      <c r="F4699" s="394"/>
      <c r="G4699" s="394"/>
      <c r="H4699" s="394"/>
      <c r="I4699" s="394"/>
      <c r="J4699" s="436"/>
      <c r="K4699" s="79"/>
      <c r="L4699" s="79"/>
      <c r="M4699" s="79"/>
    </row>
    <row r="4700" spans="1:13">
      <c r="A4700" s="79"/>
      <c r="B4700" s="42" t="s">
        <v>44</v>
      </c>
      <c r="C4700" s="39"/>
      <c r="D4700" s="39"/>
      <c r="E4700" s="39"/>
      <c r="F4700" s="39"/>
      <c r="G4700" s="39"/>
      <c r="H4700" s="39"/>
      <c r="I4700" s="39"/>
      <c r="J4700" s="40"/>
      <c r="K4700" s="79"/>
      <c r="L4700" s="79"/>
      <c r="M4700" s="79"/>
    </row>
    <row r="4701" spans="1:13">
      <c r="A4701" s="79"/>
      <c r="B4701" s="435" t="str">
        <f>Sheet2!$D892</f>
        <v/>
      </c>
      <c r="C4701" s="394"/>
      <c r="D4701" s="394"/>
      <c r="E4701" s="394"/>
      <c r="F4701" s="394"/>
      <c r="G4701" s="394"/>
      <c r="H4701" s="394"/>
      <c r="I4701" s="394"/>
      <c r="J4701" s="436"/>
      <c r="K4701" s="79"/>
      <c r="L4701" s="79"/>
      <c r="M4701" s="79"/>
    </row>
    <row r="4702" spans="1:13">
      <c r="A4702" s="79"/>
      <c r="B4702" s="38"/>
      <c r="C4702" s="39"/>
      <c r="D4702" s="39"/>
      <c r="E4702" s="39"/>
      <c r="F4702" s="39"/>
      <c r="G4702" s="39"/>
      <c r="H4702" s="39"/>
      <c r="I4702" s="39"/>
      <c r="J4702" s="40"/>
      <c r="K4702" s="79"/>
      <c r="L4702" s="79"/>
      <c r="M4702" s="79"/>
    </row>
    <row r="4703" spans="1:13" ht="15">
      <c r="A4703" s="79"/>
      <c r="B4703" s="550" t="str">
        <f>'6. Module 1 Readiness'!AH$36</f>
        <v/>
      </c>
      <c r="C4703" s="41" t="s">
        <v>419</v>
      </c>
      <c r="D4703" s="39"/>
      <c r="E4703" s="39"/>
      <c r="F4703" s="39"/>
      <c r="G4703" s="39"/>
      <c r="H4703" s="39"/>
      <c r="I4703" s="39"/>
      <c r="J4703" s="40"/>
      <c r="K4703" s="79"/>
      <c r="L4703" s="79"/>
      <c r="M4703" s="79"/>
    </row>
    <row r="4704" spans="1:13">
      <c r="A4704" s="79"/>
      <c r="B4704" s="42" t="s">
        <v>43</v>
      </c>
      <c r="C4704" s="39"/>
      <c r="D4704" s="39"/>
      <c r="E4704" s="39"/>
      <c r="F4704" s="39"/>
      <c r="G4704" s="39"/>
      <c r="H4704" s="39"/>
      <c r="I4704" s="39"/>
      <c r="J4704" s="40"/>
      <c r="K4704" s="79"/>
      <c r="L4704" s="79"/>
      <c r="M4704" s="79"/>
    </row>
    <row r="4705" spans="1:13">
      <c r="A4705" s="79"/>
      <c r="B4705" s="435" t="str">
        <f>Sheet2!$B893</f>
        <v/>
      </c>
      <c r="C4705" s="394"/>
      <c r="D4705" s="394"/>
      <c r="E4705" s="394"/>
      <c r="F4705" s="394"/>
      <c r="G4705" s="394"/>
      <c r="H4705" s="394"/>
      <c r="I4705" s="394"/>
      <c r="J4705" s="436"/>
      <c r="K4705" s="79"/>
      <c r="L4705" s="79"/>
      <c r="M4705" s="79"/>
    </row>
    <row r="4706" spans="1:13">
      <c r="A4706" s="79"/>
      <c r="B4706" s="42" t="s">
        <v>44</v>
      </c>
      <c r="C4706" s="39"/>
      <c r="D4706" s="39"/>
      <c r="E4706" s="39"/>
      <c r="F4706" s="39"/>
      <c r="G4706" s="39"/>
      <c r="H4706" s="39"/>
      <c r="I4706" s="39"/>
      <c r="J4706" s="40"/>
      <c r="K4706" s="79"/>
      <c r="L4706" s="79"/>
      <c r="M4706" s="79"/>
    </row>
    <row r="4707" spans="1:13">
      <c r="A4707" s="79"/>
      <c r="B4707" s="437" t="str">
        <f>Sheet2!$D893</f>
        <v/>
      </c>
      <c r="C4707" s="438"/>
      <c r="D4707" s="438"/>
      <c r="E4707" s="438"/>
      <c r="F4707" s="438"/>
      <c r="G4707" s="438"/>
      <c r="H4707" s="438"/>
      <c r="I4707" s="438"/>
      <c r="J4707" s="439"/>
      <c r="K4707" s="79"/>
      <c r="L4707" s="79"/>
      <c r="M4707" s="79"/>
    </row>
    <row r="4708" spans="1:13">
      <c r="A4708" s="79"/>
      <c r="B4708" s="27"/>
      <c r="C4708" s="27"/>
      <c r="D4708" s="27"/>
      <c r="E4708" s="27"/>
      <c r="F4708" s="27"/>
      <c r="G4708" s="27"/>
      <c r="H4708" s="27"/>
      <c r="I4708" s="27"/>
      <c r="J4708" s="27"/>
      <c r="K4708" s="79"/>
      <c r="L4708" s="79"/>
      <c r="M4708" s="79"/>
    </row>
    <row r="4709" spans="1:13">
      <c r="A4709" s="79"/>
      <c r="B4709" s="634" t="s">
        <v>27</v>
      </c>
      <c r="C4709" s="633"/>
      <c r="D4709" s="633"/>
      <c r="E4709" s="633"/>
      <c r="F4709" s="633"/>
      <c r="G4709" s="633"/>
      <c r="H4709" s="633"/>
      <c r="I4709" s="633"/>
      <c r="J4709" s="550" t="str">
        <f>E4582</f>
        <v/>
      </c>
      <c r="K4709" s="79"/>
      <c r="L4709" s="79"/>
      <c r="M4709" s="79"/>
    </row>
    <row r="4710" spans="1:13">
      <c r="A4710" s="79"/>
      <c r="B4710" s="38"/>
      <c r="C4710" s="39"/>
      <c r="D4710" s="39"/>
      <c r="E4710" s="39"/>
      <c r="F4710" s="39"/>
      <c r="G4710" s="39"/>
      <c r="H4710" s="39"/>
      <c r="I4710" s="39"/>
      <c r="J4710" s="40"/>
      <c r="K4710" s="79"/>
      <c r="L4710" s="79"/>
      <c r="M4710" s="79"/>
    </row>
    <row r="4711" spans="1:13" ht="15">
      <c r="A4711" s="79"/>
      <c r="B4711" s="550" t="str">
        <f>'6. Module 1 Readiness'!AH$39</f>
        <v/>
      </c>
      <c r="C4711" s="41" t="s">
        <v>420</v>
      </c>
      <c r="D4711" s="39"/>
      <c r="E4711" s="39"/>
      <c r="F4711" s="39"/>
      <c r="G4711" s="39"/>
      <c r="H4711" s="39"/>
      <c r="I4711" s="39"/>
      <c r="J4711" s="40"/>
      <c r="K4711" s="79"/>
      <c r="L4711" s="79"/>
      <c r="M4711" s="79"/>
    </row>
    <row r="4712" spans="1:13">
      <c r="A4712" s="79"/>
      <c r="B4712" s="42" t="s">
        <v>43</v>
      </c>
      <c r="C4712" s="39"/>
      <c r="D4712" s="39"/>
      <c r="E4712" s="39"/>
      <c r="F4712" s="39"/>
      <c r="G4712" s="39"/>
      <c r="H4712" s="39"/>
      <c r="I4712" s="39"/>
      <c r="J4712" s="40"/>
      <c r="K4712" s="79"/>
      <c r="L4712" s="79"/>
      <c r="M4712" s="79"/>
    </row>
    <row r="4713" spans="1:13">
      <c r="A4713" s="79"/>
      <c r="B4713" s="435" t="str">
        <f>Sheet2!$B896</f>
        <v/>
      </c>
      <c r="C4713" s="394"/>
      <c r="D4713" s="394"/>
      <c r="E4713" s="394"/>
      <c r="F4713" s="394"/>
      <c r="G4713" s="394"/>
      <c r="H4713" s="394"/>
      <c r="I4713" s="394"/>
      <c r="J4713" s="436"/>
      <c r="K4713" s="79"/>
      <c r="L4713" s="79"/>
      <c r="M4713" s="79"/>
    </row>
    <row r="4714" spans="1:13">
      <c r="A4714" s="79"/>
      <c r="B4714" s="42" t="s">
        <v>44</v>
      </c>
      <c r="C4714" s="39"/>
      <c r="D4714" s="39"/>
      <c r="E4714" s="39"/>
      <c r="F4714" s="39"/>
      <c r="G4714" s="39"/>
      <c r="H4714" s="39"/>
      <c r="I4714" s="39"/>
      <c r="J4714" s="40"/>
      <c r="K4714" s="79"/>
      <c r="L4714" s="79"/>
      <c r="M4714" s="79"/>
    </row>
    <row r="4715" spans="1:13">
      <c r="A4715" s="79"/>
      <c r="B4715" s="435" t="str">
        <f>Sheet2!$D896</f>
        <v/>
      </c>
      <c r="C4715" s="394"/>
      <c r="D4715" s="394"/>
      <c r="E4715" s="394"/>
      <c r="F4715" s="394"/>
      <c r="G4715" s="394"/>
      <c r="H4715" s="394"/>
      <c r="I4715" s="394"/>
      <c r="J4715" s="436"/>
      <c r="K4715" s="79"/>
      <c r="L4715" s="79"/>
      <c r="M4715" s="79"/>
    </row>
    <row r="4716" spans="1:13">
      <c r="A4716" s="79"/>
      <c r="B4716" s="38"/>
      <c r="C4716" s="39"/>
      <c r="D4716" s="39"/>
      <c r="E4716" s="39"/>
      <c r="F4716" s="39"/>
      <c r="G4716" s="39"/>
      <c r="H4716" s="39"/>
      <c r="I4716" s="39"/>
      <c r="J4716" s="40"/>
      <c r="K4716" s="79"/>
      <c r="L4716" s="79"/>
      <c r="M4716" s="79"/>
    </row>
    <row r="4717" spans="1:13" ht="15">
      <c r="A4717" s="79"/>
      <c r="B4717" s="550" t="str">
        <f>'6. Module 1 Readiness'!AH$40</f>
        <v/>
      </c>
      <c r="C4717" s="41" t="s">
        <v>421</v>
      </c>
      <c r="D4717" s="39"/>
      <c r="E4717" s="39"/>
      <c r="F4717" s="39"/>
      <c r="G4717" s="39"/>
      <c r="H4717" s="39"/>
      <c r="I4717" s="39"/>
      <c r="J4717" s="40"/>
      <c r="K4717" s="79"/>
      <c r="L4717" s="79"/>
      <c r="M4717" s="79"/>
    </row>
    <row r="4718" spans="1:13">
      <c r="A4718" s="79"/>
      <c r="B4718" s="42" t="s">
        <v>43</v>
      </c>
      <c r="C4718" s="39"/>
      <c r="D4718" s="39"/>
      <c r="E4718" s="39"/>
      <c r="F4718" s="39"/>
      <c r="G4718" s="39"/>
      <c r="H4718" s="39"/>
      <c r="I4718" s="39"/>
      <c r="J4718" s="40"/>
      <c r="K4718" s="79"/>
      <c r="L4718" s="79"/>
      <c r="M4718" s="79"/>
    </row>
    <row r="4719" spans="1:13">
      <c r="A4719" s="79"/>
      <c r="B4719" s="435" t="str">
        <f>Sheet2!$B897</f>
        <v/>
      </c>
      <c r="C4719" s="394"/>
      <c r="D4719" s="394"/>
      <c r="E4719" s="394"/>
      <c r="F4719" s="394"/>
      <c r="G4719" s="394"/>
      <c r="H4719" s="394"/>
      <c r="I4719" s="394"/>
      <c r="J4719" s="436"/>
      <c r="K4719" s="79"/>
      <c r="L4719" s="79"/>
      <c r="M4719" s="79"/>
    </row>
    <row r="4720" spans="1:13">
      <c r="A4720" s="79"/>
      <c r="B4720" s="42" t="s">
        <v>44</v>
      </c>
      <c r="C4720" s="39"/>
      <c r="D4720" s="39"/>
      <c r="E4720" s="39"/>
      <c r="F4720" s="39"/>
      <c r="G4720" s="39"/>
      <c r="H4720" s="39"/>
      <c r="I4720" s="39"/>
      <c r="J4720" s="40"/>
      <c r="K4720" s="79"/>
      <c r="L4720" s="79"/>
      <c r="M4720" s="79"/>
    </row>
    <row r="4721" spans="1:13">
      <c r="A4721" s="79"/>
      <c r="B4721" s="435" t="str">
        <f>Sheet2!$D897</f>
        <v/>
      </c>
      <c r="C4721" s="394"/>
      <c r="D4721" s="394"/>
      <c r="E4721" s="394"/>
      <c r="F4721" s="394"/>
      <c r="G4721" s="394"/>
      <c r="H4721" s="394"/>
      <c r="I4721" s="394"/>
      <c r="J4721" s="436"/>
      <c r="K4721" s="79"/>
      <c r="L4721" s="79"/>
      <c r="M4721" s="79"/>
    </row>
    <row r="4722" spans="1:13">
      <c r="A4722" s="79"/>
      <c r="B4722" s="38"/>
      <c r="C4722" s="39"/>
      <c r="D4722" s="39"/>
      <c r="E4722" s="39"/>
      <c r="F4722" s="39"/>
      <c r="G4722" s="39"/>
      <c r="H4722" s="39"/>
      <c r="I4722" s="39"/>
      <c r="J4722" s="40"/>
      <c r="K4722" s="79"/>
      <c r="L4722" s="79"/>
      <c r="M4722" s="79"/>
    </row>
    <row r="4723" spans="1:13" ht="15">
      <c r="A4723" s="79"/>
      <c r="B4723" s="550" t="str">
        <f>'6. Module 1 Readiness'!AH$41</f>
        <v/>
      </c>
      <c r="C4723" s="41" t="s">
        <v>422</v>
      </c>
      <c r="D4723" s="39"/>
      <c r="E4723" s="39"/>
      <c r="F4723" s="39"/>
      <c r="G4723" s="39"/>
      <c r="H4723" s="39"/>
      <c r="I4723" s="39"/>
      <c r="J4723" s="40"/>
      <c r="K4723" s="79"/>
      <c r="L4723" s="79"/>
      <c r="M4723" s="79"/>
    </row>
    <row r="4724" spans="1:13">
      <c r="A4724" s="79"/>
      <c r="B4724" s="42" t="s">
        <v>43</v>
      </c>
      <c r="C4724" s="39"/>
      <c r="D4724" s="39"/>
      <c r="E4724" s="39"/>
      <c r="F4724" s="39"/>
      <c r="G4724" s="39"/>
      <c r="H4724" s="39"/>
      <c r="I4724" s="39"/>
      <c r="J4724" s="40"/>
      <c r="K4724" s="79"/>
      <c r="L4724" s="79"/>
      <c r="M4724" s="79"/>
    </row>
    <row r="4725" spans="1:13">
      <c r="A4725" s="79"/>
      <c r="B4725" s="435" t="str">
        <f>Sheet2!$B898</f>
        <v/>
      </c>
      <c r="C4725" s="394"/>
      <c r="D4725" s="394"/>
      <c r="E4725" s="394"/>
      <c r="F4725" s="394"/>
      <c r="G4725" s="394"/>
      <c r="H4725" s="394"/>
      <c r="I4725" s="394"/>
      <c r="J4725" s="436"/>
      <c r="K4725" s="79"/>
      <c r="L4725" s="79"/>
      <c r="M4725" s="79"/>
    </row>
    <row r="4726" spans="1:13">
      <c r="A4726" s="79"/>
      <c r="B4726" s="42" t="s">
        <v>44</v>
      </c>
      <c r="C4726" s="39"/>
      <c r="D4726" s="39"/>
      <c r="E4726" s="39"/>
      <c r="F4726" s="39"/>
      <c r="G4726" s="39"/>
      <c r="H4726" s="39"/>
      <c r="I4726" s="39"/>
      <c r="J4726" s="40"/>
      <c r="K4726" s="79"/>
      <c r="L4726" s="79"/>
      <c r="M4726" s="79"/>
    </row>
    <row r="4727" spans="1:13">
      <c r="A4727" s="79"/>
      <c r="B4727" s="435" t="str">
        <f>Sheet2!$D898</f>
        <v/>
      </c>
      <c r="C4727" s="394"/>
      <c r="D4727" s="394"/>
      <c r="E4727" s="394"/>
      <c r="F4727" s="394"/>
      <c r="G4727" s="394"/>
      <c r="H4727" s="394"/>
      <c r="I4727" s="394"/>
      <c r="J4727" s="436"/>
      <c r="K4727" s="79"/>
      <c r="L4727" s="79"/>
      <c r="M4727" s="79"/>
    </row>
    <row r="4728" spans="1:13">
      <c r="A4728" s="79"/>
      <c r="B4728" s="38"/>
      <c r="C4728" s="39"/>
      <c r="D4728" s="39"/>
      <c r="E4728" s="39"/>
      <c r="F4728" s="39"/>
      <c r="G4728" s="39"/>
      <c r="H4728" s="39"/>
      <c r="I4728" s="39"/>
      <c r="J4728" s="40"/>
      <c r="K4728" s="79"/>
      <c r="L4728" s="79"/>
      <c r="M4728" s="79"/>
    </row>
    <row r="4729" spans="1:13" ht="15">
      <c r="A4729" s="79"/>
      <c r="B4729" s="550" t="str">
        <f>'6. Module 1 Readiness'!AH$42</f>
        <v/>
      </c>
      <c r="C4729" s="41" t="s">
        <v>423</v>
      </c>
      <c r="D4729" s="39"/>
      <c r="E4729" s="39"/>
      <c r="F4729" s="39"/>
      <c r="G4729" s="39"/>
      <c r="H4729" s="39"/>
      <c r="I4729" s="39"/>
      <c r="J4729" s="40"/>
      <c r="K4729" s="79"/>
      <c r="L4729" s="79"/>
      <c r="M4729" s="79"/>
    </row>
    <row r="4730" spans="1:13">
      <c r="A4730" s="79"/>
      <c r="B4730" s="42" t="s">
        <v>43</v>
      </c>
      <c r="C4730" s="39"/>
      <c r="D4730" s="39"/>
      <c r="E4730" s="39"/>
      <c r="F4730" s="39"/>
      <c r="G4730" s="39"/>
      <c r="H4730" s="39"/>
      <c r="I4730" s="39"/>
      <c r="J4730" s="40"/>
      <c r="K4730" s="79"/>
      <c r="L4730" s="79"/>
      <c r="M4730" s="79"/>
    </row>
    <row r="4731" spans="1:13">
      <c r="A4731" s="79"/>
      <c r="B4731" s="435" t="str">
        <f>Sheet2!$B899</f>
        <v/>
      </c>
      <c r="C4731" s="394"/>
      <c r="D4731" s="394"/>
      <c r="E4731" s="394"/>
      <c r="F4731" s="394"/>
      <c r="G4731" s="394"/>
      <c r="H4731" s="394"/>
      <c r="I4731" s="394"/>
      <c r="J4731" s="436"/>
      <c r="K4731" s="79"/>
      <c r="L4731" s="79"/>
      <c r="M4731" s="79"/>
    </row>
    <row r="4732" spans="1:13">
      <c r="A4732" s="79"/>
      <c r="B4732" s="42" t="s">
        <v>44</v>
      </c>
      <c r="C4732" s="39"/>
      <c r="D4732" s="39"/>
      <c r="E4732" s="39"/>
      <c r="F4732" s="39"/>
      <c r="G4732" s="39"/>
      <c r="H4732" s="39"/>
      <c r="I4732" s="39"/>
      <c r="J4732" s="40"/>
      <c r="K4732" s="79"/>
      <c r="L4732" s="79"/>
      <c r="M4732" s="79"/>
    </row>
    <row r="4733" spans="1:13">
      <c r="A4733" s="79"/>
      <c r="B4733" s="435" t="str">
        <f>Sheet2!$D899</f>
        <v/>
      </c>
      <c r="C4733" s="394"/>
      <c r="D4733" s="394"/>
      <c r="E4733" s="394"/>
      <c r="F4733" s="394"/>
      <c r="G4733" s="394"/>
      <c r="H4733" s="394"/>
      <c r="I4733" s="394"/>
      <c r="J4733" s="436"/>
      <c r="K4733" s="79"/>
      <c r="L4733" s="79"/>
      <c r="M4733" s="79"/>
    </row>
    <row r="4734" spans="1:13">
      <c r="A4734" s="79"/>
      <c r="B4734" s="38"/>
      <c r="C4734" s="39"/>
      <c r="D4734" s="39"/>
      <c r="E4734" s="39"/>
      <c r="F4734" s="39"/>
      <c r="G4734" s="39"/>
      <c r="H4734" s="39"/>
      <c r="I4734" s="39"/>
      <c r="J4734" s="40"/>
      <c r="K4734" s="79"/>
      <c r="L4734" s="79"/>
      <c r="M4734" s="79"/>
    </row>
    <row r="4735" spans="1:13" ht="15">
      <c r="A4735" s="79"/>
      <c r="B4735" s="550" t="str">
        <f>'6. Module 1 Readiness'!AH$43</f>
        <v/>
      </c>
      <c r="C4735" s="41" t="s">
        <v>424</v>
      </c>
      <c r="D4735" s="39"/>
      <c r="E4735" s="39"/>
      <c r="F4735" s="39"/>
      <c r="G4735" s="39"/>
      <c r="H4735" s="39"/>
      <c r="I4735" s="39"/>
      <c r="J4735" s="40"/>
      <c r="K4735" s="79"/>
      <c r="L4735" s="79"/>
      <c r="M4735" s="79"/>
    </row>
    <row r="4736" spans="1:13">
      <c r="A4736" s="79"/>
      <c r="B4736" s="42" t="s">
        <v>43</v>
      </c>
      <c r="C4736" s="39"/>
      <c r="D4736" s="39"/>
      <c r="E4736" s="39"/>
      <c r="F4736" s="39"/>
      <c r="G4736" s="39"/>
      <c r="H4736" s="39"/>
      <c r="I4736" s="39"/>
      <c r="J4736" s="40"/>
      <c r="K4736" s="79"/>
      <c r="L4736" s="79"/>
      <c r="M4736" s="79"/>
    </row>
    <row r="4737" spans="1:13">
      <c r="A4737" s="79"/>
      <c r="B4737" s="435" t="str">
        <f>Sheet2!$B900</f>
        <v/>
      </c>
      <c r="C4737" s="394"/>
      <c r="D4737" s="394"/>
      <c r="E4737" s="394"/>
      <c r="F4737" s="394"/>
      <c r="G4737" s="394"/>
      <c r="H4737" s="394"/>
      <c r="I4737" s="394"/>
      <c r="J4737" s="436"/>
      <c r="K4737" s="79"/>
      <c r="L4737" s="79"/>
      <c r="M4737" s="79"/>
    </row>
    <row r="4738" spans="1:13">
      <c r="A4738" s="79"/>
      <c r="B4738" s="42" t="s">
        <v>44</v>
      </c>
      <c r="C4738" s="39"/>
      <c r="D4738" s="39"/>
      <c r="E4738" s="39"/>
      <c r="F4738" s="39"/>
      <c r="G4738" s="39"/>
      <c r="H4738" s="39"/>
      <c r="I4738" s="39"/>
      <c r="J4738" s="40"/>
      <c r="K4738" s="79"/>
      <c r="L4738" s="79"/>
      <c r="M4738" s="79"/>
    </row>
    <row r="4739" spans="1:13">
      <c r="A4739" s="79"/>
      <c r="B4739" s="437" t="str">
        <f>Sheet2!$D900</f>
        <v/>
      </c>
      <c r="C4739" s="438"/>
      <c r="D4739" s="438"/>
      <c r="E4739" s="438"/>
      <c r="F4739" s="438"/>
      <c r="G4739" s="438"/>
      <c r="H4739" s="438"/>
      <c r="I4739" s="438"/>
      <c r="J4739" s="439"/>
      <c r="K4739" s="79"/>
      <c r="L4739" s="79"/>
      <c r="M4739" s="79"/>
    </row>
    <row r="4740" spans="1:13">
      <c r="A4740" s="79"/>
      <c r="B4740" s="27"/>
      <c r="C4740" s="27"/>
      <c r="D4740" s="27"/>
      <c r="E4740" s="27"/>
      <c r="F4740" s="27"/>
      <c r="G4740" s="27"/>
      <c r="H4740" s="27"/>
      <c r="I4740" s="27"/>
      <c r="J4740" s="27"/>
      <c r="K4740" s="79"/>
      <c r="L4740" s="79"/>
      <c r="M4740" s="79"/>
    </row>
    <row r="4741" spans="1:13">
      <c r="A4741" s="79"/>
      <c r="B4741" s="634" t="s">
        <v>235</v>
      </c>
      <c r="C4741" s="633"/>
      <c r="D4741" s="633"/>
      <c r="E4741" s="633"/>
      <c r="F4741" s="633"/>
      <c r="G4741" s="633"/>
      <c r="H4741" s="633"/>
      <c r="I4741" s="633"/>
      <c r="J4741" s="550" t="str">
        <f>E4584</f>
        <v/>
      </c>
      <c r="K4741" s="79"/>
      <c r="L4741" s="79"/>
      <c r="M4741" s="79"/>
    </row>
    <row r="4742" spans="1:13">
      <c r="A4742" s="79"/>
      <c r="B4742" s="38"/>
      <c r="C4742" s="39"/>
      <c r="D4742" s="39"/>
      <c r="E4742" s="39"/>
      <c r="F4742" s="39"/>
      <c r="G4742" s="39"/>
      <c r="H4742" s="39"/>
      <c r="I4742" s="39"/>
      <c r="J4742" s="40"/>
      <c r="K4742" s="79"/>
      <c r="L4742" s="79"/>
      <c r="M4742" s="79"/>
    </row>
    <row r="4743" spans="1:13" ht="15">
      <c r="A4743" s="79"/>
      <c r="B4743" s="550" t="str">
        <f>'6. Module 1 Readiness'!AH$46</f>
        <v/>
      </c>
      <c r="C4743" s="41" t="s">
        <v>425</v>
      </c>
      <c r="D4743" s="39"/>
      <c r="E4743" s="39"/>
      <c r="F4743" s="39"/>
      <c r="G4743" s="39"/>
      <c r="H4743" s="39"/>
      <c r="I4743" s="39"/>
      <c r="J4743" s="40"/>
      <c r="K4743" s="79"/>
      <c r="L4743" s="79"/>
      <c r="M4743" s="79"/>
    </row>
    <row r="4744" spans="1:13">
      <c r="A4744" s="79"/>
      <c r="B4744" s="42" t="s">
        <v>43</v>
      </c>
      <c r="C4744" s="39"/>
      <c r="D4744" s="39"/>
      <c r="E4744" s="39"/>
      <c r="F4744" s="39"/>
      <c r="G4744" s="39"/>
      <c r="H4744" s="39"/>
      <c r="I4744" s="39"/>
      <c r="J4744" s="40"/>
      <c r="K4744" s="79"/>
      <c r="L4744" s="79"/>
      <c r="M4744" s="79"/>
    </row>
    <row r="4745" spans="1:13">
      <c r="A4745" s="79"/>
      <c r="B4745" s="38" t="str">
        <f>Sheet2!$B903</f>
        <v/>
      </c>
      <c r="C4745" s="39"/>
      <c r="D4745" s="39"/>
      <c r="E4745" s="39"/>
      <c r="F4745" s="39"/>
      <c r="G4745" s="39"/>
      <c r="H4745" s="39"/>
      <c r="I4745" s="39"/>
      <c r="J4745" s="40"/>
      <c r="K4745" s="79"/>
      <c r="L4745" s="79"/>
      <c r="M4745" s="79"/>
    </row>
    <row r="4746" spans="1:13">
      <c r="A4746" s="79"/>
      <c r="B4746" s="42" t="s">
        <v>44</v>
      </c>
      <c r="C4746" s="39"/>
      <c r="D4746" s="39"/>
      <c r="E4746" s="39"/>
      <c r="F4746" s="39"/>
      <c r="G4746" s="39"/>
      <c r="H4746" s="39"/>
      <c r="I4746" s="39"/>
      <c r="J4746" s="40"/>
      <c r="K4746" s="79"/>
      <c r="L4746" s="79"/>
      <c r="M4746" s="79"/>
    </row>
    <row r="4747" spans="1:13">
      <c r="A4747" s="79"/>
      <c r="B4747" s="435" t="str">
        <f>Sheet2!$D903</f>
        <v/>
      </c>
      <c r="C4747" s="394"/>
      <c r="D4747" s="394"/>
      <c r="E4747" s="394"/>
      <c r="F4747" s="394"/>
      <c r="G4747" s="394"/>
      <c r="H4747" s="394"/>
      <c r="I4747" s="394"/>
      <c r="J4747" s="436"/>
      <c r="K4747" s="79"/>
      <c r="L4747" s="79"/>
      <c r="M4747" s="79"/>
    </row>
    <row r="4748" spans="1:13">
      <c r="A4748" s="79"/>
      <c r="B4748" s="38"/>
      <c r="C4748" s="39"/>
      <c r="D4748" s="39"/>
      <c r="E4748" s="39"/>
      <c r="F4748" s="39"/>
      <c r="G4748" s="39"/>
      <c r="H4748" s="39"/>
      <c r="I4748" s="39"/>
      <c r="J4748" s="40"/>
      <c r="K4748" s="79"/>
      <c r="L4748" s="79"/>
      <c r="M4748" s="79"/>
    </row>
    <row r="4749" spans="1:13" ht="15">
      <c r="A4749" s="79"/>
      <c r="B4749" s="550" t="str">
        <f>'6. Module 1 Readiness'!AH$47</f>
        <v/>
      </c>
      <c r="C4749" s="41" t="s">
        <v>426</v>
      </c>
      <c r="D4749" s="39"/>
      <c r="E4749" s="39"/>
      <c r="F4749" s="39"/>
      <c r="G4749" s="39"/>
      <c r="H4749" s="39"/>
      <c r="I4749" s="39"/>
      <c r="J4749" s="40"/>
      <c r="K4749" s="79"/>
      <c r="L4749" s="79"/>
      <c r="M4749" s="79"/>
    </row>
    <row r="4750" spans="1:13">
      <c r="A4750" s="79"/>
      <c r="B4750" s="42" t="s">
        <v>43</v>
      </c>
      <c r="C4750" s="39"/>
      <c r="D4750" s="39"/>
      <c r="E4750" s="39"/>
      <c r="F4750" s="39"/>
      <c r="G4750" s="39"/>
      <c r="H4750" s="39"/>
      <c r="I4750" s="39"/>
      <c r="J4750" s="40"/>
      <c r="K4750" s="79"/>
      <c r="L4750" s="79"/>
      <c r="M4750" s="79"/>
    </row>
    <row r="4751" spans="1:13">
      <c r="A4751" s="79"/>
      <c r="B4751" s="435" t="str">
        <f>Sheet2!$B904</f>
        <v/>
      </c>
      <c r="C4751" s="394"/>
      <c r="D4751" s="394"/>
      <c r="E4751" s="394"/>
      <c r="F4751" s="394"/>
      <c r="G4751" s="394"/>
      <c r="H4751" s="394"/>
      <c r="I4751" s="394"/>
      <c r="J4751" s="436"/>
      <c r="K4751" s="79"/>
      <c r="L4751" s="79"/>
      <c r="M4751" s="79"/>
    </row>
    <row r="4752" spans="1:13">
      <c r="A4752" s="79"/>
      <c r="B4752" s="42" t="s">
        <v>44</v>
      </c>
      <c r="C4752" s="39"/>
      <c r="D4752" s="39"/>
      <c r="E4752" s="39"/>
      <c r="F4752" s="39"/>
      <c r="G4752" s="39"/>
      <c r="H4752" s="39"/>
      <c r="I4752" s="39"/>
      <c r="J4752" s="40"/>
      <c r="K4752" s="79"/>
      <c r="L4752" s="79"/>
      <c r="M4752" s="79"/>
    </row>
    <row r="4753" spans="1:13">
      <c r="A4753" s="79"/>
      <c r="B4753" s="435" t="str">
        <f>Sheet2!$D904</f>
        <v/>
      </c>
      <c r="C4753" s="394"/>
      <c r="D4753" s="394"/>
      <c r="E4753" s="394"/>
      <c r="F4753" s="394"/>
      <c r="G4753" s="394"/>
      <c r="H4753" s="394"/>
      <c r="I4753" s="394"/>
      <c r="J4753" s="436"/>
      <c r="K4753" s="79"/>
      <c r="L4753" s="79"/>
      <c r="M4753" s="79"/>
    </row>
    <row r="4754" spans="1:13">
      <c r="A4754" s="79"/>
      <c r="B4754" s="38"/>
      <c r="C4754" s="39"/>
      <c r="D4754" s="39"/>
      <c r="E4754" s="39"/>
      <c r="F4754" s="39"/>
      <c r="G4754" s="39"/>
      <c r="H4754" s="39"/>
      <c r="I4754" s="39"/>
      <c r="J4754" s="40"/>
      <c r="K4754" s="79"/>
      <c r="L4754" s="79"/>
      <c r="M4754" s="79"/>
    </row>
    <row r="4755" spans="1:13" ht="15">
      <c r="A4755" s="79"/>
      <c r="B4755" s="550" t="str">
        <f>'6. Module 1 Readiness'!AH$48</f>
        <v/>
      </c>
      <c r="C4755" s="41" t="s">
        <v>427</v>
      </c>
      <c r="D4755" s="39"/>
      <c r="E4755" s="39"/>
      <c r="F4755" s="39"/>
      <c r="G4755" s="39"/>
      <c r="H4755" s="39"/>
      <c r="I4755" s="39"/>
      <c r="J4755" s="40"/>
      <c r="K4755" s="79"/>
      <c r="L4755" s="79"/>
      <c r="M4755" s="79"/>
    </row>
    <row r="4756" spans="1:13">
      <c r="A4756" s="79"/>
      <c r="B4756" s="42" t="s">
        <v>43</v>
      </c>
      <c r="C4756" s="39"/>
      <c r="D4756" s="39"/>
      <c r="E4756" s="39"/>
      <c r="F4756" s="39"/>
      <c r="G4756" s="39"/>
      <c r="H4756" s="39"/>
      <c r="I4756" s="39"/>
      <c r="J4756" s="40"/>
      <c r="K4756" s="79"/>
      <c r="L4756" s="79"/>
      <c r="M4756" s="79"/>
    </row>
    <row r="4757" spans="1:13">
      <c r="A4757" s="79"/>
      <c r="B4757" s="435" t="str">
        <f>Sheet2!$B905</f>
        <v/>
      </c>
      <c r="C4757" s="394"/>
      <c r="D4757" s="394"/>
      <c r="E4757" s="394"/>
      <c r="F4757" s="394"/>
      <c r="G4757" s="394"/>
      <c r="H4757" s="394"/>
      <c r="I4757" s="394"/>
      <c r="J4757" s="436"/>
      <c r="K4757" s="79"/>
      <c r="L4757" s="79"/>
      <c r="M4757" s="79"/>
    </row>
    <row r="4758" spans="1:13">
      <c r="A4758" s="79"/>
      <c r="B4758" s="42" t="s">
        <v>44</v>
      </c>
      <c r="C4758" s="39"/>
      <c r="D4758" s="39"/>
      <c r="E4758" s="39"/>
      <c r="F4758" s="39"/>
      <c r="G4758" s="39"/>
      <c r="H4758" s="39"/>
      <c r="I4758" s="39"/>
      <c r="J4758" s="40"/>
      <c r="K4758" s="79"/>
      <c r="L4758" s="79"/>
      <c r="M4758" s="79"/>
    </row>
    <row r="4759" spans="1:13">
      <c r="A4759" s="79"/>
      <c r="B4759" s="435" t="str">
        <f>Sheet2!$D905</f>
        <v/>
      </c>
      <c r="C4759" s="394"/>
      <c r="D4759" s="394"/>
      <c r="E4759" s="394"/>
      <c r="F4759" s="394"/>
      <c r="G4759" s="394"/>
      <c r="H4759" s="394"/>
      <c r="I4759" s="394"/>
      <c r="J4759" s="436"/>
      <c r="K4759" s="79"/>
      <c r="L4759" s="79"/>
      <c r="M4759" s="79"/>
    </row>
    <row r="4760" spans="1:13">
      <c r="A4760" s="79"/>
      <c r="B4760" s="38"/>
      <c r="C4760" s="39"/>
      <c r="D4760" s="39"/>
      <c r="E4760" s="39"/>
      <c r="F4760" s="39"/>
      <c r="G4760" s="39"/>
      <c r="H4760" s="39"/>
      <c r="I4760" s="39"/>
      <c r="J4760" s="40"/>
      <c r="K4760" s="79"/>
      <c r="L4760" s="79"/>
      <c r="M4760" s="79"/>
    </row>
    <row r="4761" spans="1:13" ht="15">
      <c r="A4761" s="79"/>
      <c r="B4761" s="550" t="str">
        <f>'6. Module 1 Readiness'!AH$49</f>
        <v/>
      </c>
      <c r="C4761" s="41" t="s">
        <v>428</v>
      </c>
      <c r="D4761" s="39"/>
      <c r="E4761" s="39"/>
      <c r="F4761" s="39"/>
      <c r="G4761" s="39"/>
      <c r="H4761" s="39"/>
      <c r="I4761" s="39"/>
      <c r="J4761" s="40"/>
      <c r="K4761" s="79"/>
      <c r="L4761" s="79"/>
      <c r="M4761" s="79"/>
    </row>
    <row r="4762" spans="1:13">
      <c r="A4762" s="79"/>
      <c r="B4762" s="42" t="s">
        <v>43</v>
      </c>
      <c r="C4762" s="39"/>
      <c r="D4762" s="39"/>
      <c r="E4762" s="39"/>
      <c r="F4762" s="39"/>
      <c r="G4762" s="39"/>
      <c r="H4762" s="39"/>
      <c r="I4762" s="39"/>
      <c r="J4762" s="40"/>
      <c r="K4762" s="79"/>
      <c r="L4762" s="79"/>
      <c r="M4762" s="79"/>
    </row>
    <row r="4763" spans="1:13">
      <c r="A4763" s="79"/>
      <c r="B4763" s="435" t="str">
        <f>Sheet2!$B906</f>
        <v/>
      </c>
      <c r="C4763" s="394"/>
      <c r="D4763" s="394"/>
      <c r="E4763" s="394"/>
      <c r="F4763" s="394"/>
      <c r="G4763" s="394"/>
      <c r="H4763" s="394"/>
      <c r="I4763" s="394"/>
      <c r="J4763" s="436"/>
      <c r="K4763" s="79"/>
      <c r="L4763" s="79"/>
      <c r="M4763" s="79"/>
    </row>
    <row r="4764" spans="1:13">
      <c r="A4764" s="79"/>
      <c r="B4764" s="42" t="s">
        <v>44</v>
      </c>
      <c r="C4764" s="39"/>
      <c r="D4764" s="39"/>
      <c r="E4764" s="39"/>
      <c r="F4764" s="39"/>
      <c r="G4764" s="39"/>
      <c r="H4764" s="39"/>
      <c r="I4764" s="39"/>
      <c r="J4764" s="40"/>
      <c r="K4764" s="79"/>
      <c r="L4764" s="79"/>
      <c r="M4764" s="79"/>
    </row>
    <row r="4765" spans="1:13">
      <c r="A4765" s="79"/>
      <c r="B4765" s="435" t="str">
        <f>Sheet2!$D906</f>
        <v/>
      </c>
      <c r="C4765" s="394"/>
      <c r="D4765" s="394"/>
      <c r="E4765" s="394"/>
      <c r="F4765" s="394"/>
      <c r="G4765" s="394"/>
      <c r="H4765" s="394"/>
      <c r="I4765" s="394"/>
      <c r="J4765" s="436"/>
      <c r="K4765" s="79"/>
      <c r="L4765" s="79"/>
      <c r="M4765" s="79"/>
    </row>
    <row r="4766" spans="1:13">
      <c r="A4766" s="79"/>
      <c r="B4766" s="38"/>
      <c r="C4766" s="39"/>
      <c r="D4766" s="39"/>
      <c r="E4766" s="39"/>
      <c r="F4766" s="39"/>
      <c r="G4766" s="39"/>
      <c r="H4766" s="39"/>
      <c r="I4766" s="39"/>
      <c r="J4766" s="40"/>
      <c r="K4766" s="79"/>
      <c r="L4766" s="79"/>
      <c r="M4766" s="79"/>
    </row>
    <row r="4767" spans="1:13" ht="15">
      <c r="A4767" s="79"/>
      <c r="B4767" s="550" t="str">
        <f>'6. Module 1 Readiness'!AH$50</f>
        <v/>
      </c>
      <c r="C4767" s="41" t="s">
        <v>429</v>
      </c>
      <c r="D4767" s="39"/>
      <c r="E4767" s="39"/>
      <c r="F4767" s="39"/>
      <c r="G4767" s="39"/>
      <c r="H4767" s="39"/>
      <c r="I4767" s="39"/>
      <c r="J4767" s="40"/>
      <c r="K4767" s="79"/>
      <c r="L4767" s="79"/>
      <c r="M4767" s="79"/>
    </row>
    <row r="4768" spans="1:13">
      <c r="A4768" s="79"/>
      <c r="B4768" s="42" t="s">
        <v>43</v>
      </c>
      <c r="C4768" s="39"/>
      <c r="D4768" s="39"/>
      <c r="E4768" s="39"/>
      <c r="F4768" s="39"/>
      <c r="G4768" s="39"/>
      <c r="H4768" s="39"/>
      <c r="I4768" s="39"/>
      <c r="J4768" s="40"/>
      <c r="K4768" s="79"/>
      <c r="L4768" s="79"/>
      <c r="M4768" s="79"/>
    </row>
    <row r="4769" spans="1:13">
      <c r="A4769" s="79"/>
      <c r="B4769" s="435" t="str">
        <f>Sheet2!$B907</f>
        <v/>
      </c>
      <c r="C4769" s="394"/>
      <c r="D4769" s="394"/>
      <c r="E4769" s="394"/>
      <c r="F4769" s="394"/>
      <c r="G4769" s="394"/>
      <c r="H4769" s="394"/>
      <c r="I4769" s="394"/>
      <c r="J4769" s="436"/>
      <c r="K4769" s="79"/>
      <c r="L4769" s="79"/>
      <c r="M4769" s="79"/>
    </row>
    <row r="4770" spans="1:13">
      <c r="A4770" s="79"/>
      <c r="B4770" s="42" t="s">
        <v>44</v>
      </c>
      <c r="C4770" s="39"/>
      <c r="D4770" s="39"/>
      <c r="E4770" s="39"/>
      <c r="F4770" s="39"/>
      <c r="G4770" s="39"/>
      <c r="H4770" s="39"/>
      <c r="I4770" s="39"/>
      <c r="J4770" s="40"/>
      <c r="K4770" s="79"/>
      <c r="L4770" s="79"/>
      <c r="M4770" s="79"/>
    </row>
    <row r="4771" spans="1:13">
      <c r="A4771" s="79"/>
      <c r="B4771" s="437" t="str">
        <f>Sheet2!$D907</f>
        <v/>
      </c>
      <c r="C4771" s="438"/>
      <c r="D4771" s="438"/>
      <c r="E4771" s="438"/>
      <c r="F4771" s="438"/>
      <c r="G4771" s="438"/>
      <c r="H4771" s="438"/>
      <c r="I4771" s="438"/>
      <c r="J4771" s="439"/>
      <c r="K4771" s="79"/>
      <c r="L4771" s="79"/>
      <c r="M4771" s="79"/>
    </row>
    <row r="4772" spans="1:13">
      <c r="A4772" s="79"/>
      <c r="B4772" s="79"/>
      <c r="C4772" s="79"/>
      <c r="D4772" s="79"/>
      <c r="E4772" s="79"/>
      <c r="F4772" s="79"/>
      <c r="G4772" s="79"/>
      <c r="H4772" s="79"/>
      <c r="I4772" s="79"/>
      <c r="J4772" s="79"/>
      <c r="K4772" s="79"/>
      <c r="L4772" s="79"/>
      <c r="M4772" s="79"/>
    </row>
    <row r="4773" spans="1:13">
      <c r="A4773" s="79"/>
      <c r="B4773" s="632" t="s">
        <v>236</v>
      </c>
      <c r="C4773" s="633"/>
      <c r="D4773" s="633"/>
      <c r="E4773" s="633"/>
      <c r="F4773" s="633"/>
      <c r="G4773" s="633"/>
      <c r="H4773" s="633"/>
      <c r="I4773" s="633"/>
      <c r="J4773" s="550" t="str">
        <f>'7. Module 1 Summary'!E4586</f>
        <v/>
      </c>
      <c r="K4773" s="79"/>
      <c r="L4773" s="79"/>
      <c r="M4773" s="79"/>
    </row>
    <row r="4774" spans="1:13">
      <c r="A4774" s="79"/>
      <c r="B4774" s="54"/>
      <c r="C4774" s="35"/>
      <c r="D4774" s="35"/>
      <c r="E4774" s="55"/>
      <c r="F4774" s="39"/>
      <c r="G4774" s="39"/>
      <c r="H4774" s="39"/>
      <c r="I4774" s="39"/>
      <c r="J4774" s="40"/>
      <c r="K4774" s="79"/>
      <c r="L4774" s="79"/>
      <c r="M4774" s="79"/>
    </row>
    <row r="4775" spans="1:13" ht="15">
      <c r="A4775" s="79"/>
      <c r="B4775" s="550" t="str">
        <f>'6. Module 1 Readiness'!AH$53</f>
        <v/>
      </c>
      <c r="C4775" s="41" t="s">
        <v>430</v>
      </c>
      <c r="D4775" s="39"/>
      <c r="E4775" s="39"/>
      <c r="F4775" s="39"/>
      <c r="G4775" s="39"/>
      <c r="H4775" s="39"/>
      <c r="I4775" s="39"/>
      <c r="J4775" s="40"/>
      <c r="K4775" s="79"/>
      <c r="L4775" s="79"/>
      <c r="M4775" s="79"/>
    </row>
    <row r="4776" spans="1:13">
      <c r="A4776" s="79"/>
      <c r="B4776" s="42" t="s">
        <v>43</v>
      </c>
      <c r="C4776" s="39"/>
      <c r="D4776" s="39"/>
      <c r="E4776" s="39"/>
      <c r="F4776" s="39"/>
      <c r="G4776" s="39"/>
      <c r="H4776" s="39"/>
      <c r="I4776" s="39"/>
      <c r="J4776" s="40"/>
      <c r="K4776" s="79"/>
      <c r="L4776" s="79"/>
      <c r="M4776" s="79"/>
    </row>
    <row r="4777" spans="1:13">
      <c r="A4777" s="79"/>
      <c r="B4777" s="435" t="str">
        <f>Sheet2!$D910</f>
        <v/>
      </c>
      <c r="C4777" s="394"/>
      <c r="D4777" s="394"/>
      <c r="E4777" s="394"/>
      <c r="F4777" s="394"/>
      <c r="G4777" s="394"/>
      <c r="H4777" s="394"/>
      <c r="I4777" s="394"/>
      <c r="J4777" s="436"/>
      <c r="K4777" s="79"/>
      <c r="L4777" s="79"/>
      <c r="M4777" s="79"/>
    </row>
    <row r="4778" spans="1:13">
      <c r="A4778" s="79"/>
      <c r="B4778" s="42" t="s">
        <v>44</v>
      </c>
      <c r="C4778" s="39"/>
      <c r="D4778" s="39"/>
      <c r="E4778" s="39"/>
      <c r="F4778" s="39"/>
      <c r="G4778" s="39"/>
      <c r="H4778" s="39"/>
      <c r="I4778" s="39"/>
      <c r="J4778" s="40"/>
      <c r="K4778" s="79"/>
      <c r="L4778" s="79"/>
      <c r="M4778" s="79"/>
    </row>
    <row r="4779" spans="1:13">
      <c r="A4779" s="79"/>
      <c r="B4779" s="435" t="str">
        <f>Sheet2!$D910</f>
        <v/>
      </c>
      <c r="C4779" s="394"/>
      <c r="D4779" s="394"/>
      <c r="E4779" s="394"/>
      <c r="F4779" s="394"/>
      <c r="G4779" s="394"/>
      <c r="H4779" s="394"/>
      <c r="I4779" s="394"/>
      <c r="J4779" s="436"/>
      <c r="K4779" s="79"/>
      <c r="L4779" s="79"/>
      <c r="M4779" s="79"/>
    </row>
    <row r="4780" spans="1:13">
      <c r="A4780" s="79"/>
      <c r="B4780" s="38"/>
      <c r="C4780" s="39"/>
      <c r="D4780" s="39"/>
      <c r="E4780" s="39"/>
      <c r="F4780" s="39"/>
      <c r="G4780" s="39"/>
      <c r="H4780" s="39"/>
      <c r="I4780" s="39"/>
      <c r="J4780" s="40"/>
      <c r="K4780" s="79"/>
      <c r="L4780" s="79"/>
      <c r="M4780" s="79"/>
    </row>
    <row r="4781" spans="1:13" ht="15">
      <c r="A4781" s="79"/>
      <c r="B4781" s="550" t="str">
        <f>'6. Module 1 Readiness'!AH$54</f>
        <v/>
      </c>
      <c r="C4781" s="41" t="s">
        <v>431</v>
      </c>
      <c r="D4781" s="39"/>
      <c r="E4781" s="39"/>
      <c r="F4781" s="39"/>
      <c r="G4781" s="39"/>
      <c r="H4781" s="39"/>
      <c r="I4781" s="39"/>
      <c r="J4781" s="40"/>
      <c r="K4781" s="79"/>
      <c r="L4781" s="79"/>
      <c r="M4781" s="79"/>
    </row>
    <row r="4782" spans="1:13">
      <c r="A4782" s="79"/>
      <c r="B4782" s="42" t="s">
        <v>43</v>
      </c>
      <c r="C4782" s="39"/>
      <c r="D4782" s="39"/>
      <c r="E4782" s="39"/>
      <c r="F4782" s="39"/>
      <c r="G4782" s="39"/>
      <c r="H4782" s="39"/>
      <c r="I4782" s="39"/>
      <c r="J4782" s="40"/>
      <c r="K4782" s="79"/>
      <c r="L4782" s="79"/>
      <c r="M4782" s="79"/>
    </row>
    <row r="4783" spans="1:13">
      <c r="A4783" s="79"/>
      <c r="B4783" s="435" t="str">
        <f>Sheet2!$B911</f>
        <v/>
      </c>
      <c r="C4783" s="394"/>
      <c r="D4783" s="394"/>
      <c r="E4783" s="394"/>
      <c r="F4783" s="394"/>
      <c r="G4783" s="394"/>
      <c r="H4783" s="394"/>
      <c r="I4783" s="394"/>
      <c r="J4783" s="436"/>
      <c r="K4783" s="79"/>
      <c r="L4783" s="79"/>
      <c r="M4783" s="79"/>
    </row>
    <row r="4784" spans="1:13">
      <c r="A4784" s="79"/>
      <c r="B4784" s="42" t="s">
        <v>44</v>
      </c>
      <c r="C4784" s="39"/>
      <c r="D4784" s="39"/>
      <c r="E4784" s="39"/>
      <c r="F4784" s="39"/>
      <c r="G4784" s="39"/>
      <c r="H4784" s="39"/>
      <c r="I4784" s="39"/>
      <c r="J4784" s="40"/>
      <c r="K4784" s="79"/>
      <c r="L4784" s="79"/>
      <c r="M4784" s="79"/>
    </row>
    <row r="4785" spans="1:13">
      <c r="A4785" s="79"/>
      <c r="B4785" s="435" t="str">
        <f>Sheet2!$D911</f>
        <v/>
      </c>
      <c r="C4785" s="394"/>
      <c r="D4785" s="394"/>
      <c r="E4785" s="394"/>
      <c r="F4785" s="394"/>
      <c r="G4785" s="394"/>
      <c r="H4785" s="394"/>
      <c r="I4785" s="394"/>
      <c r="J4785" s="436"/>
      <c r="K4785" s="79"/>
      <c r="L4785" s="79"/>
      <c r="M4785" s="79"/>
    </row>
    <row r="4786" spans="1:13">
      <c r="A4786" s="79"/>
      <c r="B4786" s="38"/>
      <c r="C4786" s="39"/>
      <c r="D4786" s="39"/>
      <c r="E4786" s="39"/>
      <c r="F4786" s="39"/>
      <c r="G4786" s="39"/>
      <c r="H4786" s="39"/>
      <c r="I4786" s="39"/>
      <c r="J4786" s="40"/>
      <c r="K4786" s="79"/>
      <c r="L4786" s="79"/>
      <c r="M4786" s="79"/>
    </row>
    <row r="4787" spans="1:13" ht="15">
      <c r="A4787" s="79"/>
      <c r="B4787" s="550" t="str">
        <f>'6. Module 1 Readiness'!AH$55</f>
        <v/>
      </c>
      <c r="C4787" s="41" t="s">
        <v>432</v>
      </c>
      <c r="D4787" s="39"/>
      <c r="E4787" s="39"/>
      <c r="F4787" s="39"/>
      <c r="G4787" s="39"/>
      <c r="H4787" s="39"/>
      <c r="I4787" s="39"/>
      <c r="J4787" s="40"/>
      <c r="K4787" s="79"/>
      <c r="L4787" s="79"/>
      <c r="M4787" s="79"/>
    </row>
    <row r="4788" spans="1:13">
      <c r="A4788" s="79"/>
      <c r="B4788" s="42" t="s">
        <v>43</v>
      </c>
      <c r="C4788" s="39"/>
      <c r="D4788" s="39"/>
      <c r="E4788" s="39"/>
      <c r="F4788" s="39"/>
      <c r="G4788" s="39"/>
      <c r="H4788" s="39"/>
      <c r="I4788" s="39"/>
      <c r="J4788" s="40"/>
      <c r="K4788" s="79"/>
      <c r="L4788" s="79"/>
      <c r="M4788" s="79"/>
    </row>
    <row r="4789" spans="1:13">
      <c r="A4789" s="79"/>
      <c r="B4789" s="435" t="str">
        <f>Sheet2!$B912</f>
        <v/>
      </c>
      <c r="C4789" s="394"/>
      <c r="D4789" s="394"/>
      <c r="E4789" s="394"/>
      <c r="F4789" s="394"/>
      <c r="G4789" s="394"/>
      <c r="H4789" s="394"/>
      <c r="I4789" s="394"/>
      <c r="J4789" s="436"/>
      <c r="K4789" s="79"/>
      <c r="L4789" s="79"/>
      <c r="M4789" s="79"/>
    </row>
    <row r="4790" spans="1:13">
      <c r="A4790" s="79"/>
      <c r="B4790" s="42" t="s">
        <v>44</v>
      </c>
      <c r="C4790" s="39"/>
      <c r="D4790" s="39"/>
      <c r="E4790" s="39"/>
      <c r="F4790" s="39"/>
      <c r="G4790" s="39"/>
      <c r="H4790" s="39"/>
      <c r="I4790" s="39"/>
      <c r="J4790" s="40"/>
      <c r="K4790" s="79"/>
      <c r="L4790" s="79"/>
      <c r="M4790" s="79"/>
    </row>
    <row r="4791" spans="1:13">
      <c r="A4791" s="79"/>
      <c r="B4791" s="437" t="str">
        <f>Sheet2!$D912</f>
        <v/>
      </c>
      <c r="C4791" s="438"/>
      <c r="D4791" s="438"/>
      <c r="E4791" s="438"/>
      <c r="F4791" s="438"/>
      <c r="G4791" s="438"/>
      <c r="H4791" s="438"/>
      <c r="I4791" s="438"/>
      <c r="J4791" s="439"/>
      <c r="K4791" s="79"/>
      <c r="L4791" s="79"/>
      <c r="M4791" s="79"/>
    </row>
  </sheetData>
  <mergeCells count="1030">
    <mergeCell ref="B4777:J4777"/>
    <mergeCell ref="B4779:J4779"/>
    <mergeCell ref="B4783:J4783"/>
    <mergeCell ref="B4785:J4785"/>
    <mergeCell ref="B4789:J4789"/>
    <mergeCell ref="B4791:J4791"/>
    <mergeCell ref="B4747:J4747"/>
    <mergeCell ref="B4751:J4751"/>
    <mergeCell ref="B4753:J4753"/>
    <mergeCell ref="B4757:J4757"/>
    <mergeCell ref="B4759:J4759"/>
    <mergeCell ref="B4763:J4763"/>
    <mergeCell ref="B4765:J4765"/>
    <mergeCell ref="B4769:J4769"/>
    <mergeCell ref="B4771:J4771"/>
    <mergeCell ref="B4715:J4715"/>
    <mergeCell ref="B4719:J4719"/>
    <mergeCell ref="B4721:J4721"/>
    <mergeCell ref="B4725:J4725"/>
    <mergeCell ref="B4727:J4727"/>
    <mergeCell ref="B4731:J4731"/>
    <mergeCell ref="B4733:J4733"/>
    <mergeCell ref="B4737:J4737"/>
    <mergeCell ref="B4739:J4739"/>
    <mergeCell ref="B4687:J4687"/>
    <mergeCell ref="B4689:J4689"/>
    <mergeCell ref="B4693:J4693"/>
    <mergeCell ref="B4695:J4695"/>
    <mergeCell ref="B4699:J4699"/>
    <mergeCell ref="B4701:J4701"/>
    <mergeCell ref="B4705:J4705"/>
    <mergeCell ref="B4707:J4707"/>
    <mergeCell ref="B4713:J4713"/>
    <mergeCell ref="B4657:J4657"/>
    <mergeCell ref="B4661:J4661"/>
    <mergeCell ref="B4663:J4663"/>
    <mergeCell ref="B4667:J4667"/>
    <mergeCell ref="B4669:J4669"/>
    <mergeCell ref="B4673:J4673"/>
    <mergeCell ref="B4675:J4675"/>
    <mergeCell ref="B4679:J4679"/>
    <mergeCell ref="B4681:J4681"/>
    <mergeCell ref="B4557:J4557"/>
    <mergeCell ref="B4561:E4561"/>
    <mergeCell ref="G4562:I4571"/>
    <mergeCell ref="B4573:E4573"/>
    <mergeCell ref="G4577:I4588"/>
    <mergeCell ref="B4593:J4593"/>
    <mergeCell ref="B4647:J4647"/>
    <mergeCell ref="B4649:J4649"/>
    <mergeCell ref="B4655:J4655"/>
    <mergeCell ref="B4527:J4527"/>
    <mergeCell ref="B4531:J4531"/>
    <mergeCell ref="B4533:J4533"/>
    <mergeCell ref="B4539:J4539"/>
    <mergeCell ref="B4541:J4541"/>
    <mergeCell ref="B4545:J4545"/>
    <mergeCell ref="B4547:J4547"/>
    <mergeCell ref="B4551:J4551"/>
    <mergeCell ref="B4553:J4553"/>
    <mergeCell ref="B4495:J4495"/>
    <mergeCell ref="B4499:J4499"/>
    <mergeCell ref="B4501:J4501"/>
    <mergeCell ref="B4509:J4509"/>
    <mergeCell ref="B4513:J4513"/>
    <mergeCell ref="B4515:J4515"/>
    <mergeCell ref="B4519:J4519"/>
    <mergeCell ref="B4521:J4521"/>
    <mergeCell ref="B4525:J4525"/>
    <mergeCell ref="B4467:J4467"/>
    <mergeCell ref="B4469:J4469"/>
    <mergeCell ref="B4475:J4475"/>
    <mergeCell ref="B4477:J4477"/>
    <mergeCell ref="B4481:J4481"/>
    <mergeCell ref="B4483:J4483"/>
    <mergeCell ref="B4487:J4487"/>
    <mergeCell ref="B4489:J4489"/>
    <mergeCell ref="B4493:J4493"/>
    <mergeCell ref="B4437:J4437"/>
    <mergeCell ref="B4441:J4441"/>
    <mergeCell ref="B4443:J4443"/>
    <mergeCell ref="B4449:J4449"/>
    <mergeCell ref="B4451:J4451"/>
    <mergeCell ref="B4455:J4455"/>
    <mergeCell ref="B4457:J4457"/>
    <mergeCell ref="B4461:J4461"/>
    <mergeCell ref="B4463:J4463"/>
    <mergeCell ref="B4409:J4409"/>
    <mergeCell ref="B4411:J4411"/>
    <mergeCell ref="B4417:J4417"/>
    <mergeCell ref="B4419:J4419"/>
    <mergeCell ref="B4423:J4423"/>
    <mergeCell ref="B4425:J4425"/>
    <mergeCell ref="B4429:J4429"/>
    <mergeCell ref="B4431:J4431"/>
    <mergeCell ref="B4435:J4435"/>
    <mergeCell ref="B4309:J4309"/>
    <mergeCell ref="B4313:J4313"/>
    <mergeCell ref="B4315:J4315"/>
    <mergeCell ref="B4319:J4319"/>
    <mergeCell ref="B4323:E4323"/>
    <mergeCell ref="G4324:I4333"/>
    <mergeCell ref="B4335:E4335"/>
    <mergeCell ref="G4339:I4350"/>
    <mergeCell ref="B4355:J4355"/>
    <mergeCell ref="B4281:J4281"/>
    <mergeCell ref="B4283:J4283"/>
    <mergeCell ref="B4287:J4287"/>
    <mergeCell ref="B4289:J4289"/>
    <mergeCell ref="B4293:J4293"/>
    <mergeCell ref="B4295:J4295"/>
    <mergeCell ref="B4301:J4301"/>
    <mergeCell ref="B4303:J4303"/>
    <mergeCell ref="B4307:J4307"/>
    <mergeCell ref="B4249:J4249"/>
    <mergeCell ref="B4251:J4251"/>
    <mergeCell ref="B4255:J4255"/>
    <mergeCell ref="B4257:J4257"/>
    <mergeCell ref="B4261:J4261"/>
    <mergeCell ref="B4263:J4263"/>
    <mergeCell ref="B4271:J4271"/>
    <mergeCell ref="B4275:J4275"/>
    <mergeCell ref="B4277:J4277"/>
    <mergeCell ref="B4219:J4219"/>
    <mergeCell ref="B4223:J4223"/>
    <mergeCell ref="B4225:J4225"/>
    <mergeCell ref="B4229:J4229"/>
    <mergeCell ref="B4231:J4231"/>
    <mergeCell ref="B4237:J4237"/>
    <mergeCell ref="B4239:J4239"/>
    <mergeCell ref="B4243:J4243"/>
    <mergeCell ref="B4245:J4245"/>
    <mergeCell ref="B4191:J4191"/>
    <mergeCell ref="B4193:J4193"/>
    <mergeCell ref="B4197:J4197"/>
    <mergeCell ref="B4199:J4199"/>
    <mergeCell ref="B4203:J4203"/>
    <mergeCell ref="B4205:J4205"/>
    <mergeCell ref="B4211:J4211"/>
    <mergeCell ref="B4213:J4213"/>
    <mergeCell ref="B4217:J4217"/>
    <mergeCell ref="B4097:E4097"/>
    <mergeCell ref="G4101:I4112"/>
    <mergeCell ref="B4117:J4117"/>
    <mergeCell ref="B4171:J4171"/>
    <mergeCell ref="B4173:J4173"/>
    <mergeCell ref="B4179:J4179"/>
    <mergeCell ref="B4181:J4181"/>
    <mergeCell ref="B4185:J4185"/>
    <mergeCell ref="B4187:J4187"/>
    <mergeCell ref="B4063:J4063"/>
    <mergeCell ref="B4065:J4065"/>
    <mergeCell ref="B4069:J4069"/>
    <mergeCell ref="B4071:J4071"/>
    <mergeCell ref="B4075:J4075"/>
    <mergeCell ref="B4077:J4077"/>
    <mergeCell ref="B4081:J4081"/>
    <mergeCell ref="B4085:E4085"/>
    <mergeCell ref="G4086:I4095"/>
    <mergeCell ref="B4033:J4033"/>
    <mergeCell ref="B4037:J4037"/>
    <mergeCell ref="B4039:J4039"/>
    <mergeCell ref="B4043:J4043"/>
    <mergeCell ref="B4045:J4045"/>
    <mergeCell ref="B4049:J4049"/>
    <mergeCell ref="B4051:J4051"/>
    <mergeCell ref="B4055:J4055"/>
    <mergeCell ref="B4057:J4057"/>
    <mergeCell ref="B4001:J4001"/>
    <mergeCell ref="B4005:J4005"/>
    <mergeCell ref="B4007:J4007"/>
    <mergeCell ref="B4011:J4011"/>
    <mergeCell ref="B4013:J4013"/>
    <mergeCell ref="B4017:J4017"/>
    <mergeCell ref="B4019:J4019"/>
    <mergeCell ref="B4023:J4023"/>
    <mergeCell ref="B4025:J4025"/>
    <mergeCell ref="B3973:J3973"/>
    <mergeCell ref="B3975:J3975"/>
    <mergeCell ref="B3979:J3979"/>
    <mergeCell ref="B3981:J3981"/>
    <mergeCell ref="B3985:J3985"/>
    <mergeCell ref="B3987:J3987"/>
    <mergeCell ref="B3991:J3991"/>
    <mergeCell ref="B3993:J3993"/>
    <mergeCell ref="B3999:J3999"/>
    <mergeCell ref="B3943:J3943"/>
    <mergeCell ref="B3947:J3947"/>
    <mergeCell ref="B3949:J3949"/>
    <mergeCell ref="B3953:J3953"/>
    <mergeCell ref="B3955:J3955"/>
    <mergeCell ref="B3959:J3959"/>
    <mergeCell ref="B3961:J3961"/>
    <mergeCell ref="B3965:J3965"/>
    <mergeCell ref="B3967:J3967"/>
    <mergeCell ref="B3843:J3843"/>
    <mergeCell ref="B3847:E3847"/>
    <mergeCell ref="G3848:I3857"/>
    <mergeCell ref="B3859:E3859"/>
    <mergeCell ref="G3863:I3874"/>
    <mergeCell ref="B3879:J3879"/>
    <mergeCell ref="B3933:J3933"/>
    <mergeCell ref="B3935:J3935"/>
    <mergeCell ref="B3941:J3941"/>
    <mergeCell ref="B3813:J3813"/>
    <mergeCell ref="B3817:J3817"/>
    <mergeCell ref="B3819:J3819"/>
    <mergeCell ref="B3825:J3825"/>
    <mergeCell ref="B3827:J3827"/>
    <mergeCell ref="B3831:J3831"/>
    <mergeCell ref="B3833:J3833"/>
    <mergeCell ref="B3837:J3837"/>
    <mergeCell ref="B3839:J3839"/>
    <mergeCell ref="B3781:J3781"/>
    <mergeCell ref="B3785:J3785"/>
    <mergeCell ref="B3787:J3787"/>
    <mergeCell ref="B3795:J3795"/>
    <mergeCell ref="B3799:J3799"/>
    <mergeCell ref="B3801:J3801"/>
    <mergeCell ref="B3805:J3805"/>
    <mergeCell ref="B3807:J3807"/>
    <mergeCell ref="B3811:J3811"/>
    <mergeCell ref="B3753:J3753"/>
    <mergeCell ref="B3755:J3755"/>
    <mergeCell ref="B3761:J3761"/>
    <mergeCell ref="B3763:J3763"/>
    <mergeCell ref="B3767:J3767"/>
    <mergeCell ref="B3769:J3769"/>
    <mergeCell ref="B3773:J3773"/>
    <mergeCell ref="B3775:J3775"/>
    <mergeCell ref="B3779:J3779"/>
    <mergeCell ref="B3723:J3723"/>
    <mergeCell ref="B3727:J3727"/>
    <mergeCell ref="B3729:J3729"/>
    <mergeCell ref="B3735:J3735"/>
    <mergeCell ref="B3737:J3737"/>
    <mergeCell ref="B3741:J3741"/>
    <mergeCell ref="B3743:J3743"/>
    <mergeCell ref="B3747:J3747"/>
    <mergeCell ref="B3749:J3749"/>
    <mergeCell ref="B3695:J3695"/>
    <mergeCell ref="B3697:J3697"/>
    <mergeCell ref="B3703:J3703"/>
    <mergeCell ref="B3705:J3705"/>
    <mergeCell ref="B3709:J3709"/>
    <mergeCell ref="B3711:J3711"/>
    <mergeCell ref="B3715:J3715"/>
    <mergeCell ref="B3717:J3717"/>
    <mergeCell ref="B3721:J3721"/>
    <mergeCell ref="B3595:J3595"/>
    <mergeCell ref="B3599:J3599"/>
    <mergeCell ref="B3601:J3601"/>
    <mergeCell ref="B3605:J3605"/>
    <mergeCell ref="B3609:E3609"/>
    <mergeCell ref="G3610:I3619"/>
    <mergeCell ref="B3621:E3621"/>
    <mergeCell ref="G3625:I3636"/>
    <mergeCell ref="B3641:J3641"/>
    <mergeCell ref="B3567:J3567"/>
    <mergeCell ref="B3569:J3569"/>
    <mergeCell ref="B3573:J3573"/>
    <mergeCell ref="B3575:J3575"/>
    <mergeCell ref="B3579:J3579"/>
    <mergeCell ref="B3581:J3581"/>
    <mergeCell ref="B3587:J3587"/>
    <mergeCell ref="B3589:J3589"/>
    <mergeCell ref="B3593:J3593"/>
    <mergeCell ref="B3535:J3535"/>
    <mergeCell ref="B3537:J3537"/>
    <mergeCell ref="B3541:J3541"/>
    <mergeCell ref="B3543:J3543"/>
    <mergeCell ref="B3547:J3547"/>
    <mergeCell ref="B3549:J3549"/>
    <mergeCell ref="B3557:J3557"/>
    <mergeCell ref="B3561:J3561"/>
    <mergeCell ref="B3563:J3563"/>
    <mergeCell ref="B3505:J3505"/>
    <mergeCell ref="B3509:J3509"/>
    <mergeCell ref="B3511:J3511"/>
    <mergeCell ref="B3515:J3515"/>
    <mergeCell ref="B3517:J3517"/>
    <mergeCell ref="B3523:J3523"/>
    <mergeCell ref="B3525:J3525"/>
    <mergeCell ref="B3529:J3529"/>
    <mergeCell ref="B3531:J3531"/>
    <mergeCell ref="B3477:J3477"/>
    <mergeCell ref="B3479:J3479"/>
    <mergeCell ref="B3483:J3483"/>
    <mergeCell ref="B3485:J3485"/>
    <mergeCell ref="B3489:J3489"/>
    <mergeCell ref="B3491:J3491"/>
    <mergeCell ref="B3497:J3497"/>
    <mergeCell ref="B3499:J3499"/>
    <mergeCell ref="B3503:J3503"/>
    <mergeCell ref="B3383:E3383"/>
    <mergeCell ref="G3387:I3398"/>
    <mergeCell ref="B3403:J3403"/>
    <mergeCell ref="B3457:J3457"/>
    <mergeCell ref="B3459:J3459"/>
    <mergeCell ref="B3465:J3465"/>
    <mergeCell ref="B3467:J3467"/>
    <mergeCell ref="B3471:J3471"/>
    <mergeCell ref="B3473:J3473"/>
    <mergeCell ref="B3349:J3349"/>
    <mergeCell ref="B3351:J3351"/>
    <mergeCell ref="B3355:J3355"/>
    <mergeCell ref="B3357:J3357"/>
    <mergeCell ref="B3361:J3361"/>
    <mergeCell ref="B3363:J3363"/>
    <mergeCell ref="B3367:J3367"/>
    <mergeCell ref="B3371:E3371"/>
    <mergeCell ref="G3372:I3381"/>
    <mergeCell ref="B3319:J3319"/>
    <mergeCell ref="B3323:J3323"/>
    <mergeCell ref="B3325:J3325"/>
    <mergeCell ref="B3329:J3329"/>
    <mergeCell ref="B3331:J3331"/>
    <mergeCell ref="B3335:J3335"/>
    <mergeCell ref="B3337:J3337"/>
    <mergeCell ref="B3341:J3341"/>
    <mergeCell ref="B3343:J3343"/>
    <mergeCell ref="B3287:J3287"/>
    <mergeCell ref="B3291:J3291"/>
    <mergeCell ref="B3293:J3293"/>
    <mergeCell ref="B3297:J3297"/>
    <mergeCell ref="B3299:J3299"/>
    <mergeCell ref="B3303:J3303"/>
    <mergeCell ref="B3305:J3305"/>
    <mergeCell ref="B3309:J3309"/>
    <mergeCell ref="B3311:J3311"/>
    <mergeCell ref="B3259:J3259"/>
    <mergeCell ref="B3261:J3261"/>
    <mergeCell ref="B3265:J3265"/>
    <mergeCell ref="B3267:J3267"/>
    <mergeCell ref="B3271:J3271"/>
    <mergeCell ref="B3273:J3273"/>
    <mergeCell ref="B3277:J3277"/>
    <mergeCell ref="B3279:J3279"/>
    <mergeCell ref="B3285:J3285"/>
    <mergeCell ref="B3229:J3229"/>
    <mergeCell ref="B3233:J3233"/>
    <mergeCell ref="B3235:J3235"/>
    <mergeCell ref="B3239:J3239"/>
    <mergeCell ref="B3241:J3241"/>
    <mergeCell ref="B3245:J3245"/>
    <mergeCell ref="B3247:J3247"/>
    <mergeCell ref="B3251:J3251"/>
    <mergeCell ref="B3253:J3253"/>
    <mergeCell ref="B3129:J3129"/>
    <mergeCell ref="B3133:E3133"/>
    <mergeCell ref="G3134:I3143"/>
    <mergeCell ref="B3145:E3145"/>
    <mergeCell ref="G3149:I3160"/>
    <mergeCell ref="B3165:J3165"/>
    <mergeCell ref="B3219:J3219"/>
    <mergeCell ref="B3221:J3221"/>
    <mergeCell ref="B3227:J3227"/>
    <mergeCell ref="B3099:J3099"/>
    <mergeCell ref="B3103:J3103"/>
    <mergeCell ref="B3105:J3105"/>
    <mergeCell ref="B3111:J3111"/>
    <mergeCell ref="B3113:J3113"/>
    <mergeCell ref="B3117:J3117"/>
    <mergeCell ref="B3119:J3119"/>
    <mergeCell ref="B3123:J3123"/>
    <mergeCell ref="B3125:J3125"/>
    <mergeCell ref="B3067:J3067"/>
    <mergeCell ref="B3071:J3071"/>
    <mergeCell ref="B3073:J3073"/>
    <mergeCell ref="B3081:J3081"/>
    <mergeCell ref="B3085:J3085"/>
    <mergeCell ref="B3087:J3087"/>
    <mergeCell ref="B3091:J3091"/>
    <mergeCell ref="B3093:J3093"/>
    <mergeCell ref="B3097:J3097"/>
    <mergeCell ref="B3039:J3039"/>
    <mergeCell ref="B3041:J3041"/>
    <mergeCell ref="B3047:J3047"/>
    <mergeCell ref="B3049:J3049"/>
    <mergeCell ref="B3053:J3053"/>
    <mergeCell ref="B3055:J3055"/>
    <mergeCell ref="B3059:J3059"/>
    <mergeCell ref="B3061:J3061"/>
    <mergeCell ref="B3065:J3065"/>
    <mergeCell ref="B3009:J3009"/>
    <mergeCell ref="B3013:J3013"/>
    <mergeCell ref="B3015:J3015"/>
    <mergeCell ref="B3021:J3021"/>
    <mergeCell ref="B3023:J3023"/>
    <mergeCell ref="B3027:J3027"/>
    <mergeCell ref="B3029:J3029"/>
    <mergeCell ref="B3033:J3033"/>
    <mergeCell ref="B3035:J3035"/>
    <mergeCell ref="B2981:J2981"/>
    <mergeCell ref="B2983:J2983"/>
    <mergeCell ref="B2989:J2989"/>
    <mergeCell ref="B2991:J2991"/>
    <mergeCell ref="B2995:J2995"/>
    <mergeCell ref="B2997:J2997"/>
    <mergeCell ref="B3001:J3001"/>
    <mergeCell ref="B3003:J3003"/>
    <mergeCell ref="B3007:J3007"/>
    <mergeCell ref="B2881:J2881"/>
    <mergeCell ref="B2885:J2885"/>
    <mergeCell ref="B2887:J2887"/>
    <mergeCell ref="B2891:J2891"/>
    <mergeCell ref="B2895:E2895"/>
    <mergeCell ref="G2896:I2905"/>
    <mergeCell ref="B2907:E2907"/>
    <mergeCell ref="G2911:I2922"/>
    <mergeCell ref="B2927:J2927"/>
    <mergeCell ref="B2853:J2853"/>
    <mergeCell ref="B2855:J2855"/>
    <mergeCell ref="B2859:J2859"/>
    <mergeCell ref="B2861:J2861"/>
    <mergeCell ref="B2865:J2865"/>
    <mergeCell ref="B2867:J2867"/>
    <mergeCell ref="B2873:J2873"/>
    <mergeCell ref="B2875:J2875"/>
    <mergeCell ref="B2879:J2879"/>
    <mergeCell ref="B2821:J2821"/>
    <mergeCell ref="B2823:J2823"/>
    <mergeCell ref="B2827:J2827"/>
    <mergeCell ref="B2829:J2829"/>
    <mergeCell ref="B2833:J2833"/>
    <mergeCell ref="B2835:J2835"/>
    <mergeCell ref="B2843:J2843"/>
    <mergeCell ref="B2847:J2847"/>
    <mergeCell ref="B2849:J2849"/>
    <mergeCell ref="B2791:J2791"/>
    <mergeCell ref="B2795:J2795"/>
    <mergeCell ref="B2797:J2797"/>
    <mergeCell ref="B2801:J2801"/>
    <mergeCell ref="B2803:J2803"/>
    <mergeCell ref="B2809:J2809"/>
    <mergeCell ref="B2811:J2811"/>
    <mergeCell ref="B2815:J2815"/>
    <mergeCell ref="B2817:J2817"/>
    <mergeCell ref="B2763:J2763"/>
    <mergeCell ref="B2765:J2765"/>
    <mergeCell ref="B2769:J2769"/>
    <mergeCell ref="B2771:J2771"/>
    <mergeCell ref="B2775:J2775"/>
    <mergeCell ref="B2777:J2777"/>
    <mergeCell ref="B2783:J2783"/>
    <mergeCell ref="B2785:J2785"/>
    <mergeCell ref="B2789:J2789"/>
    <mergeCell ref="B2669:E2669"/>
    <mergeCell ref="G2673:I2684"/>
    <mergeCell ref="B2689:J2689"/>
    <mergeCell ref="B2743:J2743"/>
    <mergeCell ref="B2745:J2745"/>
    <mergeCell ref="B2751:J2751"/>
    <mergeCell ref="B2753:J2753"/>
    <mergeCell ref="B2757:J2757"/>
    <mergeCell ref="B2759:J2759"/>
    <mergeCell ref="B2635:J2635"/>
    <mergeCell ref="B2637:J2637"/>
    <mergeCell ref="B2641:J2641"/>
    <mergeCell ref="B2643:J2643"/>
    <mergeCell ref="B2647:J2647"/>
    <mergeCell ref="B2649:J2649"/>
    <mergeCell ref="B2653:J2653"/>
    <mergeCell ref="B2657:E2657"/>
    <mergeCell ref="G2658:I2667"/>
    <mergeCell ref="B2605:J2605"/>
    <mergeCell ref="B2609:J2609"/>
    <mergeCell ref="B2611:J2611"/>
    <mergeCell ref="B2615:J2615"/>
    <mergeCell ref="B2617:J2617"/>
    <mergeCell ref="B2621:J2621"/>
    <mergeCell ref="B2623:J2623"/>
    <mergeCell ref="B2627:J2627"/>
    <mergeCell ref="B2629:J2629"/>
    <mergeCell ref="B2573:J2573"/>
    <mergeCell ref="B2577:J2577"/>
    <mergeCell ref="B2579:J2579"/>
    <mergeCell ref="B2583:J2583"/>
    <mergeCell ref="B2585:J2585"/>
    <mergeCell ref="B2589:J2589"/>
    <mergeCell ref="B2591:J2591"/>
    <mergeCell ref="B2595:J2595"/>
    <mergeCell ref="B2597:J2597"/>
    <mergeCell ref="B2545:J2545"/>
    <mergeCell ref="B2547:J2547"/>
    <mergeCell ref="B2551:J2551"/>
    <mergeCell ref="B2553:J2553"/>
    <mergeCell ref="B2557:J2557"/>
    <mergeCell ref="B2559:J2559"/>
    <mergeCell ref="B2563:J2563"/>
    <mergeCell ref="B2565:J2565"/>
    <mergeCell ref="B2571:J2571"/>
    <mergeCell ref="B2515:J2515"/>
    <mergeCell ref="B2519:J2519"/>
    <mergeCell ref="B2521:J2521"/>
    <mergeCell ref="B2525:J2525"/>
    <mergeCell ref="B2527:J2527"/>
    <mergeCell ref="B2531:J2531"/>
    <mergeCell ref="B2533:J2533"/>
    <mergeCell ref="B2537:J2537"/>
    <mergeCell ref="B2539:J2539"/>
    <mergeCell ref="B2415:J2415"/>
    <mergeCell ref="B2419:E2419"/>
    <mergeCell ref="G2420:I2429"/>
    <mergeCell ref="B2431:E2431"/>
    <mergeCell ref="G2435:I2446"/>
    <mergeCell ref="B2451:J2451"/>
    <mergeCell ref="B2505:J2505"/>
    <mergeCell ref="B2507:J2507"/>
    <mergeCell ref="B2513:J2513"/>
    <mergeCell ref="B475:J475"/>
    <mergeCell ref="B477:J477"/>
    <mergeCell ref="B729:J729"/>
    <mergeCell ref="B715:J715"/>
    <mergeCell ref="B717:J717"/>
    <mergeCell ref="B721:J721"/>
    <mergeCell ref="B723:J723"/>
    <mergeCell ref="B727:J727"/>
    <mergeCell ref="B481:J481"/>
    <mergeCell ref="B483:J483"/>
    <mergeCell ref="B487:J487"/>
    <mergeCell ref="B489:J489"/>
    <mergeCell ref="B605:J605"/>
    <mergeCell ref="B499:E499"/>
    <mergeCell ref="G500:I509"/>
    <mergeCell ref="B511:E511"/>
    <mergeCell ref="G515:I526"/>
    <mergeCell ref="B531:J531"/>
    <mergeCell ref="B585:J585"/>
    <mergeCell ref="B587:J587"/>
    <mergeCell ref="B593:J593"/>
    <mergeCell ref="B595:J595"/>
    <mergeCell ref="B599:J599"/>
    <mergeCell ref="B601:J601"/>
    <mergeCell ref="B619:J619"/>
    <mergeCell ref="B625:J625"/>
    <mergeCell ref="B659:J659"/>
    <mergeCell ref="B663:J663"/>
    <mergeCell ref="B1910:J1910"/>
    <mergeCell ref="B1834:J1834"/>
    <mergeCell ref="B1838:J1838"/>
    <mergeCell ref="B1840:J1840"/>
    <mergeCell ref="B1441:J1441"/>
    <mergeCell ref="B1443:J1443"/>
    <mergeCell ref="B1447:J1447"/>
    <mergeCell ref="B1449:J1449"/>
    <mergeCell ref="B1435:J1435"/>
    <mergeCell ref="B1437:J1437"/>
    <mergeCell ref="B1209:J1209"/>
    <mergeCell ref="B1195:J1195"/>
    <mergeCell ref="B1197:J1197"/>
    <mergeCell ref="B1201:J1201"/>
    <mergeCell ref="B1203:J1203"/>
    <mergeCell ref="B1207:J1207"/>
    <mergeCell ref="B1219:E1219"/>
    <mergeCell ref="G1220:I1229"/>
    <mergeCell ref="B1231:E1231"/>
    <mergeCell ref="G1235:I1246"/>
    <mergeCell ref="B1251:J1251"/>
    <mergeCell ref="B1305:J1305"/>
    <mergeCell ref="B1307:J1307"/>
    <mergeCell ref="B1313:J1313"/>
    <mergeCell ref="B1315:J1315"/>
    <mergeCell ref="B1319:J1319"/>
    <mergeCell ref="B1321:J1321"/>
    <mergeCell ref="B1363:J1363"/>
    <mergeCell ref="B1325:J1325"/>
    <mergeCell ref="B1405:J1405"/>
    <mergeCell ref="B1365:J1365"/>
    <mergeCell ref="B1373:J1373"/>
    <mergeCell ref="B1682:J1682"/>
    <mergeCell ref="B1684:J1684"/>
    <mergeCell ref="B1688:J1688"/>
    <mergeCell ref="B1806:J1806"/>
    <mergeCell ref="B1886:J1886"/>
    <mergeCell ref="B1846:J1846"/>
    <mergeCell ref="B1852:J1852"/>
    <mergeCell ref="B1854:J1854"/>
    <mergeCell ref="B1858:J1858"/>
    <mergeCell ref="B1860:J1860"/>
    <mergeCell ref="B1864:J1864"/>
    <mergeCell ref="B1866:J1866"/>
    <mergeCell ref="B1870:J1870"/>
    <mergeCell ref="B1872:J1872"/>
    <mergeCell ref="B1876:J1876"/>
    <mergeCell ref="B1878:J1878"/>
    <mergeCell ref="B1908:J1908"/>
    <mergeCell ref="G1701:I1710"/>
    <mergeCell ref="B1712:E1712"/>
    <mergeCell ref="G1716:I1727"/>
    <mergeCell ref="B1732:J1732"/>
    <mergeCell ref="B1786:J1786"/>
    <mergeCell ref="B1788:J1788"/>
    <mergeCell ref="B1794:J1794"/>
    <mergeCell ref="B1796:J1796"/>
    <mergeCell ref="B1800:J1800"/>
    <mergeCell ref="B1802:J1802"/>
    <mergeCell ref="B1844:J1844"/>
    <mergeCell ref="B1808:J1808"/>
    <mergeCell ref="B1812:J1812"/>
    <mergeCell ref="B1814:J1814"/>
    <mergeCell ref="B1818:J1818"/>
    <mergeCell ref="B2403:J2403"/>
    <mergeCell ref="B2405:J2405"/>
    <mergeCell ref="B2397:J2397"/>
    <mergeCell ref="B2399:J2399"/>
    <mergeCell ref="B2409:J2409"/>
    <mergeCell ref="B2411:J2411"/>
    <mergeCell ref="B2171:J2171"/>
    <mergeCell ref="B2157:J2157"/>
    <mergeCell ref="B2159:J2159"/>
    <mergeCell ref="B2163:J2163"/>
    <mergeCell ref="B2165:J2165"/>
    <mergeCell ref="B2169:J2169"/>
    <mergeCell ref="B2367:J2367"/>
    <mergeCell ref="B2327:J2327"/>
    <mergeCell ref="B2333:J2333"/>
    <mergeCell ref="B2335:J2335"/>
    <mergeCell ref="B2339:J2339"/>
    <mergeCell ref="B2341:J2341"/>
    <mergeCell ref="B2345:J2345"/>
    <mergeCell ref="B2347:J2347"/>
    <mergeCell ref="B2351:J2351"/>
    <mergeCell ref="B2353:J2353"/>
    <mergeCell ref="B2357:J2357"/>
    <mergeCell ref="B2359:J2359"/>
    <mergeCell ref="B2325:J2325"/>
    <mergeCell ref="B2289:J2289"/>
    <mergeCell ref="B2293:J2293"/>
    <mergeCell ref="B2295:J2295"/>
    <mergeCell ref="B2299:J2299"/>
    <mergeCell ref="B2301:J2301"/>
    <mergeCell ref="B2307:J2307"/>
    <mergeCell ref="B2309:J2309"/>
    <mergeCell ref="B2095:J2095"/>
    <mergeCell ref="B2099:J2099"/>
    <mergeCell ref="B2101:J2101"/>
    <mergeCell ref="B2105:J2105"/>
    <mergeCell ref="B2107:J2107"/>
    <mergeCell ref="B2111:J2111"/>
    <mergeCell ref="B2113:J2113"/>
    <mergeCell ref="B2117:J2117"/>
    <mergeCell ref="B1922:J1922"/>
    <mergeCell ref="B1924:J1924"/>
    <mergeCell ref="B1928:J1928"/>
    <mergeCell ref="B2131:J2131"/>
    <mergeCell ref="B2133:J2133"/>
    <mergeCell ref="B2137:J2137"/>
    <mergeCell ref="B2059:J2059"/>
    <mergeCell ref="B2061:J2061"/>
    <mergeCell ref="B2067:J2067"/>
    <mergeCell ref="B2069:J2069"/>
    <mergeCell ref="B2073:J2073"/>
    <mergeCell ref="B1930:J1930"/>
    <mergeCell ref="B1940:E1940"/>
    <mergeCell ref="G1941:I1950"/>
    <mergeCell ref="B1952:E1952"/>
    <mergeCell ref="G1956:I1968"/>
    <mergeCell ref="B1973:J1973"/>
    <mergeCell ref="B2087:J2087"/>
    <mergeCell ref="B2093:J2093"/>
    <mergeCell ref="B2027:J2027"/>
    <mergeCell ref="B2029:J2029"/>
    <mergeCell ref="B2035:J2035"/>
    <mergeCell ref="B2037:J2037"/>
    <mergeCell ref="B2041:J2041"/>
    <mergeCell ref="B2043:J2043"/>
    <mergeCell ref="B2047:J2047"/>
    <mergeCell ref="B2085:J2085"/>
    <mergeCell ref="B2049:J2049"/>
    <mergeCell ref="B2053:J2053"/>
    <mergeCell ref="B2055:J2055"/>
    <mergeCell ref="B241:J241"/>
    <mergeCell ref="B243:J243"/>
    <mergeCell ref="B247:J247"/>
    <mergeCell ref="B255:J255"/>
    <mergeCell ref="B495:J495"/>
    <mergeCell ref="B735:J735"/>
    <mergeCell ref="B975:J975"/>
    <mergeCell ref="B1215:J1215"/>
    <mergeCell ref="B1455:J1455"/>
    <mergeCell ref="B1696:J1696"/>
    <mergeCell ref="B1936:J1936"/>
    <mergeCell ref="B1916:J1916"/>
    <mergeCell ref="B1918:J1918"/>
    <mergeCell ref="B2075:J2075"/>
    <mergeCell ref="B2079:J2079"/>
    <mergeCell ref="B2081:J2081"/>
    <mergeCell ref="B1890:J1890"/>
    <mergeCell ref="B1892:J1892"/>
    <mergeCell ref="B1690:J1690"/>
    <mergeCell ref="B1676:J1676"/>
    <mergeCell ref="B1678:J1678"/>
    <mergeCell ref="B1896:J1896"/>
    <mergeCell ref="B1898:J1898"/>
    <mergeCell ref="B1902:J1902"/>
    <mergeCell ref="B1904:J1904"/>
    <mergeCell ref="B1700:E1700"/>
    <mergeCell ref="B2313:J2313"/>
    <mergeCell ref="B2315:J2315"/>
    <mergeCell ref="B2319:J2319"/>
    <mergeCell ref="B2321:J2321"/>
    <mergeCell ref="B2139:J2139"/>
    <mergeCell ref="B2143:J2143"/>
    <mergeCell ref="B2145:J2145"/>
    <mergeCell ref="B2119:J2119"/>
    <mergeCell ref="B2149:J2149"/>
    <mergeCell ref="B2151:J2151"/>
    <mergeCell ref="B2389:J2389"/>
    <mergeCell ref="B2391:J2391"/>
    <mergeCell ref="B2371:J2371"/>
    <mergeCell ref="B2373:J2373"/>
    <mergeCell ref="B2377:J2377"/>
    <mergeCell ref="B2379:J2379"/>
    <mergeCell ref="B2383:J2383"/>
    <mergeCell ref="B2385:J2385"/>
    <mergeCell ref="B2287:J2287"/>
    <mergeCell ref="B2181:E2181"/>
    <mergeCell ref="G2182:I2191"/>
    <mergeCell ref="B2193:E2193"/>
    <mergeCell ref="G2197:I2208"/>
    <mergeCell ref="B2213:J2213"/>
    <mergeCell ref="B2267:J2267"/>
    <mergeCell ref="B2269:J2269"/>
    <mergeCell ref="B2275:J2275"/>
    <mergeCell ref="B2277:J2277"/>
    <mergeCell ref="B2281:J2281"/>
    <mergeCell ref="B2283:J2283"/>
    <mergeCell ref="B2177:J2177"/>
    <mergeCell ref="B2127:J2127"/>
    <mergeCell ref="B1820:J1820"/>
    <mergeCell ref="B1826:J1826"/>
    <mergeCell ref="B1828:J1828"/>
    <mergeCell ref="B1832:J1832"/>
    <mergeCell ref="B1566:J1566"/>
    <mergeCell ref="B1459:E1459"/>
    <mergeCell ref="G1460:I1469"/>
    <mergeCell ref="B1471:E1471"/>
    <mergeCell ref="G1475:I1487"/>
    <mergeCell ref="B1492:J1492"/>
    <mergeCell ref="B1546:J1546"/>
    <mergeCell ref="B1548:J1548"/>
    <mergeCell ref="B1554:J1554"/>
    <mergeCell ref="B1556:J1556"/>
    <mergeCell ref="B1560:J1560"/>
    <mergeCell ref="B1562:J1562"/>
    <mergeCell ref="B1604:J1604"/>
    <mergeCell ref="B1568:J1568"/>
    <mergeCell ref="B1572:J1572"/>
    <mergeCell ref="B1574:J1574"/>
    <mergeCell ref="B1578:J1578"/>
    <mergeCell ref="B1580:J1580"/>
    <mergeCell ref="B1586:J1586"/>
    <mergeCell ref="B1588:J1588"/>
    <mergeCell ref="B1592:J1592"/>
    <mergeCell ref="B1594:J1594"/>
    <mergeCell ref="B1598:J1598"/>
    <mergeCell ref="B1600:J1600"/>
    <mergeCell ref="B1646:J1646"/>
    <mergeCell ref="B1606:J1606"/>
    <mergeCell ref="B1612:J1612"/>
    <mergeCell ref="B1614:J1614"/>
    <mergeCell ref="B1618:J1618"/>
    <mergeCell ref="B1620:J1620"/>
    <mergeCell ref="B1624:J1624"/>
    <mergeCell ref="B1626:J1626"/>
    <mergeCell ref="B1630:J1630"/>
    <mergeCell ref="B1632:J1632"/>
    <mergeCell ref="B1636:J1636"/>
    <mergeCell ref="B1638:J1638"/>
    <mergeCell ref="B1668:J1668"/>
    <mergeCell ref="B1670:J1670"/>
    <mergeCell ref="B1650:J1650"/>
    <mergeCell ref="B1652:J1652"/>
    <mergeCell ref="B1656:J1656"/>
    <mergeCell ref="B1658:J1658"/>
    <mergeCell ref="B1662:J1662"/>
    <mergeCell ref="B1664:J1664"/>
    <mergeCell ref="B1123:J1123"/>
    <mergeCell ref="B1157:J1157"/>
    <mergeCell ref="B1187:J1187"/>
    <mergeCell ref="B1189:J1189"/>
    <mergeCell ref="B1169:J1169"/>
    <mergeCell ref="B1171:J1171"/>
    <mergeCell ref="B1175:J1175"/>
    <mergeCell ref="B1177:J1177"/>
    <mergeCell ref="B1181:J1181"/>
    <mergeCell ref="B1183:J1183"/>
    <mergeCell ref="B1377:J1377"/>
    <mergeCell ref="B1379:J1379"/>
    <mergeCell ref="B1383:J1383"/>
    <mergeCell ref="B1117:J1117"/>
    <mergeCell ref="B1119:J1119"/>
    <mergeCell ref="B1385:J1385"/>
    <mergeCell ref="B1389:J1389"/>
    <mergeCell ref="B1391:J1391"/>
    <mergeCell ref="B1395:J1395"/>
    <mergeCell ref="B1397:J1397"/>
    <mergeCell ref="B1427:J1427"/>
    <mergeCell ref="B1429:J1429"/>
    <mergeCell ref="B1409:J1409"/>
    <mergeCell ref="B1327:J1327"/>
    <mergeCell ref="B1331:J1331"/>
    <mergeCell ref="B1333:J1333"/>
    <mergeCell ref="B1337:J1337"/>
    <mergeCell ref="B1339:J1339"/>
    <mergeCell ref="B1345:J1345"/>
    <mergeCell ref="B1347:J1347"/>
    <mergeCell ref="B1351:J1351"/>
    <mergeCell ref="B1353:J1353"/>
    <mergeCell ref="B1357:J1357"/>
    <mergeCell ref="B1359:J1359"/>
    <mergeCell ref="B1411:J1411"/>
    <mergeCell ref="B1415:J1415"/>
    <mergeCell ref="B1417:J1417"/>
    <mergeCell ref="B1421:J1421"/>
    <mergeCell ref="B1423:J1423"/>
    <mergeCell ref="B1371:J1371"/>
    <mergeCell ref="B1151:J1151"/>
    <mergeCell ref="B1155:J1155"/>
    <mergeCell ref="B961:J961"/>
    <mergeCell ref="B963:J963"/>
    <mergeCell ref="B967:J967"/>
    <mergeCell ref="B969:J969"/>
    <mergeCell ref="B955:J955"/>
    <mergeCell ref="B957:J957"/>
    <mergeCell ref="B1099:J1099"/>
    <mergeCell ref="B1105:J1105"/>
    <mergeCell ref="B1085:J1085"/>
    <mergeCell ref="B979:E979"/>
    <mergeCell ref="G980:I989"/>
    <mergeCell ref="B991:E991"/>
    <mergeCell ref="G995:I1006"/>
    <mergeCell ref="B1011:J1011"/>
    <mergeCell ref="B1065:J1065"/>
    <mergeCell ref="B1067:J1067"/>
    <mergeCell ref="B1073:J1073"/>
    <mergeCell ref="B1075:J1075"/>
    <mergeCell ref="B1079:J1079"/>
    <mergeCell ref="B1081:J1081"/>
    <mergeCell ref="B1091:J1091"/>
    <mergeCell ref="B1093:J1093"/>
    <mergeCell ref="B1097:J1097"/>
    <mergeCell ref="B1087:J1087"/>
    <mergeCell ref="B925:J925"/>
    <mergeCell ref="B885:J885"/>
    <mergeCell ref="B891:J891"/>
    <mergeCell ref="B893:J893"/>
    <mergeCell ref="B897:J897"/>
    <mergeCell ref="B899:J899"/>
    <mergeCell ref="B903:J903"/>
    <mergeCell ref="B905:J905"/>
    <mergeCell ref="B909:J909"/>
    <mergeCell ref="B911:J911"/>
    <mergeCell ref="B915:J915"/>
    <mergeCell ref="B917:J917"/>
    <mergeCell ref="B947:J947"/>
    <mergeCell ref="B949:J949"/>
    <mergeCell ref="B1165:J1165"/>
    <mergeCell ref="B1125:J1125"/>
    <mergeCell ref="B1131:J1131"/>
    <mergeCell ref="B1133:J1133"/>
    <mergeCell ref="B1137:J1137"/>
    <mergeCell ref="B1139:J1139"/>
    <mergeCell ref="B1143:J1143"/>
    <mergeCell ref="B1145:J1145"/>
    <mergeCell ref="B1149:J1149"/>
    <mergeCell ref="B929:J929"/>
    <mergeCell ref="B1107:J1107"/>
    <mergeCell ref="B1111:J1111"/>
    <mergeCell ref="B1113:J1113"/>
    <mergeCell ref="B937:J937"/>
    <mergeCell ref="B941:J941"/>
    <mergeCell ref="B943:J943"/>
    <mergeCell ref="B931:J931"/>
    <mergeCell ref="B935:J935"/>
    <mergeCell ref="B739:E739"/>
    <mergeCell ref="G740:I749"/>
    <mergeCell ref="B751:E751"/>
    <mergeCell ref="B707:J707"/>
    <mergeCell ref="B709:J709"/>
    <mergeCell ref="B689:J689"/>
    <mergeCell ref="B691:J691"/>
    <mergeCell ref="B695:J695"/>
    <mergeCell ref="G755:I766"/>
    <mergeCell ref="B771:J771"/>
    <mergeCell ref="B825:J825"/>
    <mergeCell ref="B827:J827"/>
    <mergeCell ref="B833:J833"/>
    <mergeCell ref="B883:J883"/>
    <mergeCell ref="B847:J847"/>
    <mergeCell ref="B851:J851"/>
    <mergeCell ref="B853:J853"/>
    <mergeCell ref="B857:J857"/>
    <mergeCell ref="B859:J859"/>
    <mergeCell ref="B865:J865"/>
    <mergeCell ref="B867:J867"/>
    <mergeCell ref="B871:J871"/>
    <mergeCell ref="B873:J873"/>
    <mergeCell ref="B877:J877"/>
    <mergeCell ref="B879:J879"/>
    <mergeCell ref="B697:J697"/>
    <mergeCell ref="B701:J701"/>
    <mergeCell ref="B703:J703"/>
    <mergeCell ref="B835:J835"/>
    <mergeCell ref="B839:J839"/>
    <mergeCell ref="B841:J841"/>
    <mergeCell ref="B845:J845"/>
    <mergeCell ref="B411:J411"/>
    <mergeCell ref="B413:J413"/>
    <mergeCell ref="B417:J417"/>
    <mergeCell ref="B419:J419"/>
    <mergeCell ref="B423:J423"/>
    <mergeCell ref="B627:J627"/>
    <mergeCell ref="B631:J631"/>
    <mergeCell ref="B633:J633"/>
    <mergeCell ref="B637:J637"/>
    <mergeCell ref="B639:J639"/>
    <mergeCell ref="B685:J685"/>
    <mergeCell ref="B645:J645"/>
    <mergeCell ref="B651:J651"/>
    <mergeCell ref="B653:J653"/>
    <mergeCell ref="B657:J657"/>
    <mergeCell ref="B643:J643"/>
    <mergeCell ref="B607:J607"/>
    <mergeCell ref="B611:J611"/>
    <mergeCell ref="B613:J613"/>
    <mergeCell ref="B617:J617"/>
    <mergeCell ref="B677:J677"/>
    <mergeCell ref="B665:J665"/>
    <mergeCell ref="B669:J669"/>
    <mergeCell ref="B671:J671"/>
    <mergeCell ref="B675:J675"/>
    <mergeCell ref="B467:J467"/>
    <mergeCell ref="B469:J469"/>
    <mergeCell ref="B449:J449"/>
    <mergeCell ref="B451:J451"/>
    <mergeCell ref="B455:J455"/>
    <mergeCell ref="B457:J457"/>
    <mergeCell ref="B461:J461"/>
    <mergeCell ref="B115:J115"/>
    <mergeCell ref="B171:J171"/>
    <mergeCell ref="B173:J173"/>
    <mergeCell ref="B177:J177"/>
    <mergeCell ref="B179:J179"/>
    <mergeCell ref="G275:I286"/>
    <mergeCell ref="B291:J291"/>
    <mergeCell ref="B345:J345"/>
    <mergeCell ref="B347:J347"/>
    <mergeCell ref="B353:J353"/>
    <mergeCell ref="B355:J355"/>
    <mergeCell ref="B359:J359"/>
    <mergeCell ref="B361:J361"/>
    <mergeCell ref="B403:J403"/>
    <mergeCell ref="B367:J367"/>
    <mergeCell ref="B371:J371"/>
    <mergeCell ref="B373:J373"/>
    <mergeCell ref="B377:J377"/>
    <mergeCell ref="B379:J379"/>
    <mergeCell ref="B385:J385"/>
    <mergeCell ref="B387:J387"/>
    <mergeCell ref="B391:J391"/>
    <mergeCell ref="B393:J393"/>
    <mergeCell ref="B397:J397"/>
    <mergeCell ref="B399:J399"/>
    <mergeCell ref="B365:J365"/>
    <mergeCell ref="B10:C10"/>
    <mergeCell ref="E10:F10"/>
    <mergeCell ref="G10:H10"/>
    <mergeCell ref="B11:C11"/>
    <mergeCell ref="G11:H11"/>
    <mergeCell ref="B153:J153"/>
    <mergeCell ref="G8:H8"/>
    <mergeCell ref="B259:E259"/>
    <mergeCell ref="G260:I269"/>
    <mergeCell ref="B271:E271"/>
    <mergeCell ref="G9:H9"/>
    <mergeCell ref="B15:J15"/>
    <mergeCell ref="B195:J195"/>
    <mergeCell ref="B119:J119"/>
    <mergeCell ref="B159:J159"/>
    <mergeCell ref="B121:J121"/>
    <mergeCell ref="B127:J127"/>
    <mergeCell ref="B125:J125"/>
    <mergeCell ref="B131:J131"/>
    <mergeCell ref="B133:J133"/>
    <mergeCell ref="B139:J139"/>
    <mergeCell ref="B137:J137"/>
    <mergeCell ref="B145:J145"/>
    <mergeCell ref="B147:J147"/>
    <mergeCell ref="B151:J151"/>
    <mergeCell ref="B249:J249"/>
    <mergeCell ref="B235:J235"/>
    <mergeCell ref="B237:J237"/>
    <mergeCell ref="B105:J105"/>
    <mergeCell ref="B51:J51"/>
    <mergeCell ref="B107:J107"/>
    <mergeCell ref="B113:J113"/>
    <mergeCell ref="B463:J463"/>
    <mergeCell ref="B425:J425"/>
    <mergeCell ref="B429:J429"/>
    <mergeCell ref="B431:J431"/>
    <mergeCell ref="B435:J435"/>
    <mergeCell ref="B437:J437"/>
    <mergeCell ref="B445:J445"/>
    <mergeCell ref="B405:J405"/>
    <mergeCell ref="B8:C8"/>
    <mergeCell ref="B9:C9"/>
    <mergeCell ref="G35:I46"/>
    <mergeCell ref="B31:E31"/>
    <mergeCell ref="G20:I29"/>
    <mergeCell ref="B19:E19"/>
    <mergeCell ref="E8:F8"/>
    <mergeCell ref="B223:J223"/>
    <mergeCell ref="B227:J227"/>
    <mergeCell ref="B229:J229"/>
    <mergeCell ref="B205:J205"/>
    <mergeCell ref="B209:J209"/>
    <mergeCell ref="B211:J211"/>
    <mergeCell ref="B215:J215"/>
    <mergeCell ref="B217:J217"/>
    <mergeCell ref="B221:J221"/>
    <mergeCell ref="B157:J157"/>
    <mergeCell ref="B197:J197"/>
    <mergeCell ref="B163:J163"/>
    <mergeCell ref="B165:J165"/>
    <mergeCell ref="B183:J183"/>
    <mergeCell ref="B185:J185"/>
    <mergeCell ref="B189:J189"/>
    <mergeCell ref="B191:J191"/>
  </mergeCells>
  <conditionalFormatting sqref="E33:E43 J103 J109 B111 B117 B123 B129 B135 J141 B143 B149 B155 B161 J167 B169 B175 B181 B187 B193 J199 B201 B207 B213 B219 B225 E261:E269 E273:E283 J343 J349 B351 B357 B363 B369 B375 J381 B383 B389 B395 B401 J407 B409 B415 B421 B427 B433 J439 B441 B447 B453 B459 B465 E501:E509 E513:E523 J583 J589 B591 B597 B603 B609 B615 J621 B623 B629 B635 B641 J647 B649 B655 B661 B667 B673 J679 B681 B687 B693 B699 B705 E741:E749 E753:E763 J823 J829 B831 B837 B843 B849 B855 J861 B863 B869 B875 B881 J887 B889 B895 B901 B907 B913 J919 B921 B927 B933 B939 B945 E981:E989 E993:E1003 J1063 J1069 B1071 B1077 B1083 B1089 B1095 J1101 B1103 B1109 B1115 B1121 J1127 B1129 B1135 B1141 B1147 B1153 J1159 B1161 B1167 B1173 B1179 B1185 E1221:E1229 E1233:E1243 J1303 J1309 B1311 B1317 B1323 B1329 B1335 J1341 B1343 B1349 B1355 B1361 J1367 B1369 B1375 B1381 B1387 B1393 J1399 B1401 B1407 B1413 B1419 B1425 E1461:E1469 E1473:E1483 J1544 J1550 B1552 B1558 B1564 B1570 B1576 J1582 B1584 B1590 B1596 B1602 J1608 B1610 B1616 B1622 B1628 B1634 J1640 B1642 B1648 B1654 B1660 B1666 E1702:E1710 E1714:E1724 J1784 J1790 B1798 B1804 B1810 B1816 J1822 B1824 B1830 B1836 B1842 J1848 B1850 B1856 B1862 B1868 B1874 J1880 B1882 B1888 B1894 B1900 B1906 E1942:E1950 E1954:E1964 J2025 J2031 B2033 B2039 B2045 B2051 B2057 J2063 B2065 B2071 B2077 B2083 J2089 B2091 B2097 B2103 B2109 B2115 J2121 B2123 B2129 B2135 B2141 B2147 E2183:E2191 E2195:E2205 J2265 J2271 B2273 B2279 B2285 B2291 B2297 J2303 B2305 B2311 B2317 B2323 J2329 B2331 B2337 B2343 B2349 B2355 J2361 B2363 B2369 B2375 B2381 B2387 E2207:E2208 E1966:E1968 E1726:E1727 E1485:E1487 E1245:E1246 E1005:E1006 E765:E766 E525:E526 E285:E286 E45:E46">
    <cfRule type="containsText" dxfId="246" priority="211" operator="containsText" text="Yellow">
      <formula>NOT(ISERROR(SEARCH("Yellow",B33)))</formula>
    </cfRule>
    <cfRule type="containsText" dxfId="245" priority="212" operator="containsText" text="Green">
      <formula>NOT(ISERROR(SEARCH("Green",B33)))</formula>
    </cfRule>
    <cfRule type="containsText" dxfId="244" priority="213" operator="containsText" text="Red">
      <formula>NOT(ISERROR(SEARCH("Red",B33)))</formula>
    </cfRule>
  </conditionalFormatting>
  <conditionalFormatting sqref="E21:E29 E261:E269 E501:E509 E741:E749 E981:E989 E1221:E1229 E1461:E1469 E1702:E1710 E1942:E1950 E2183:E2191">
    <cfRule type="containsText" dxfId="243" priority="499" operator="containsText" text="High">
      <formula>NOT(ISERROR(SEARCH("High",E21)))</formula>
    </cfRule>
    <cfRule type="containsText" dxfId="242" priority="500" operator="containsText" text="Medium">
      <formula>NOT(ISERROR(SEARCH("Medium",E21)))</formula>
    </cfRule>
    <cfRule type="containsText" dxfId="241" priority="501" operator="containsText" text="Low">
      <formula>NOT(ISERROR(SEARCH("Low",E21)))</formula>
    </cfRule>
  </conditionalFormatting>
  <conditionalFormatting sqref="J2393 B2395 B2401 B2407">
    <cfRule type="containsText" dxfId="240" priority="208" operator="containsText" text="Yellow">
      <formula>NOT(ISERROR(SEARCH("Yellow",B2393)))</formula>
    </cfRule>
    <cfRule type="containsText" dxfId="239" priority="209" operator="containsText" text="Green">
      <formula>NOT(ISERROR(SEARCH("Green",B2393)))</formula>
    </cfRule>
    <cfRule type="containsText" dxfId="238" priority="210" operator="containsText" text="Red">
      <formula>NOT(ISERROR(SEARCH("Red",B2393)))</formula>
    </cfRule>
  </conditionalFormatting>
  <conditionalFormatting sqref="E2206">
    <cfRule type="containsText" dxfId="237" priority="205" operator="containsText" text="Yellow">
      <formula>NOT(ISERROR(SEARCH("Yellow",E2206)))</formula>
    </cfRule>
    <cfRule type="containsText" dxfId="236" priority="206" operator="containsText" text="Green">
      <formula>NOT(ISERROR(SEARCH("Green",E2206)))</formula>
    </cfRule>
    <cfRule type="containsText" dxfId="235" priority="207" operator="containsText" text="Red">
      <formula>NOT(ISERROR(SEARCH("Red",E2206)))</formula>
    </cfRule>
  </conditionalFormatting>
  <conditionalFormatting sqref="J2153 B2155 B2161 B2167">
    <cfRule type="containsText" dxfId="234" priority="202" operator="containsText" text="Yellow">
      <formula>NOT(ISERROR(SEARCH("Yellow",B2153)))</formula>
    </cfRule>
    <cfRule type="containsText" dxfId="233" priority="203" operator="containsText" text="Green">
      <formula>NOT(ISERROR(SEARCH("Green",B2153)))</formula>
    </cfRule>
    <cfRule type="containsText" dxfId="232" priority="204" operator="containsText" text="Red">
      <formula>NOT(ISERROR(SEARCH("Red",B2153)))</formula>
    </cfRule>
  </conditionalFormatting>
  <conditionalFormatting sqref="E1965">
    <cfRule type="containsText" dxfId="231" priority="199" operator="containsText" text="Yellow">
      <formula>NOT(ISERROR(SEARCH("Yellow",E1965)))</formula>
    </cfRule>
    <cfRule type="containsText" dxfId="230" priority="200" operator="containsText" text="Green">
      <formula>NOT(ISERROR(SEARCH("Green",E1965)))</formula>
    </cfRule>
    <cfRule type="containsText" dxfId="229" priority="201" operator="containsText" text="Red">
      <formula>NOT(ISERROR(SEARCH("Red",E1965)))</formula>
    </cfRule>
  </conditionalFormatting>
  <conditionalFormatting sqref="J1912 B1920 B1926">
    <cfRule type="containsText" dxfId="228" priority="196" operator="containsText" text="Yellow">
      <formula>NOT(ISERROR(SEARCH("Yellow",B1912)))</formula>
    </cfRule>
    <cfRule type="containsText" dxfId="227" priority="197" operator="containsText" text="Green">
      <formula>NOT(ISERROR(SEARCH("Green",B1912)))</formula>
    </cfRule>
    <cfRule type="containsText" dxfId="226" priority="198" operator="containsText" text="Red">
      <formula>NOT(ISERROR(SEARCH("Red",B1912)))</formula>
    </cfRule>
  </conditionalFormatting>
  <conditionalFormatting sqref="E1725">
    <cfRule type="containsText" dxfId="225" priority="193" operator="containsText" text="Yellow">
      <formula>NOT(ISERROR(SEARCH("Yellow",E1725)))</formula>
    </cfRule>
    <cfRule type="containsText" dxfId="224" priority="194" operator="containsText" text="Green">
      <formula>NOT(ISERROR(SEARCH("Green",E1725)))</formula>
    </cfRule>
    <cfRule type="containsText" dxfId="223" priority="195" operator="containsText" text="Red">
      <formula>NOT(ISERROR(SEARCH("Red",E1725)))</formula>
    </cfRule>
  </conditionalFormatting>
  <conditionalFormatting sqref="J1672 B1674 B1680 B1686">
    <cfRule type="containsText" dxfId="222" priority="190" operator="containsText" text="Yellow">
      <formula>NOT(ISERROR(SEARCH("Yellow",B1672)))</formula>
    </cfRule>
    <cfRule type="containsText" dxfId="221" priority="191" operator="containsText" text="Green">
      <formula>NOT(ISERROR(SEARCH("Green",B1672)))</formula>
    </cfRule>
    <cfRule type="containsText" dxfId="220" priority="192" operator="containsText" text="Red">
      <formula>NOT(ISERROR(SEARCH("Red",B1672)))</formula>
    </cfRule>
  </conditionalFormatting>
  <conditionalFormatting sqref="E1484">
    <cfRule type="containsText" dxfId="219" priority="187" operator="containsText" text="Yellow">
      <formula>NOT(ISERROR(SEARCH("Yellow",E1484)))</formula>
    </cfRule>
    <cfRule type="containsText" dxfId="218" priority="188" operator="containsText" text="Green">
      <formula>NOT(ISERROR(SEARCH("Green",E1484)))</formula>
    </cfRule>
    <cfRule type="containsText" dxfId="217" priority="189" operator="containsText" text="Red">
      <formula>NOT(ISERROR(SEARCH("Red",E1484)))</formula>
    </cfRule>
  </conditionalFormatting>
  <conditionalFormatting sqref="J1431 B1433 B1439 B1445">
    <cfRule type="containsText" dxfId="216" priority="184" operator="containsText" text="Yellow">
      <formula>NOT(ISERROR(SEARCH("Yellow",B1431)))</formula>
    </cfRule>
    <cfRule type="containsText" dxfId="215" priority="185" operator="containsText" text="Green">
      <formula>NOT(ISERROR(SEARCH("Green",B1431)))</formula>
    </cfRule>
    <cfRule type="containsText" dxfId="214" priority="186" operator="containsText" text="Red">
      <formula>NOT(ISERROR(SEARCH("Red",B1431)))</formula>
    </cfRule>
  </conditionalFormatting>
  <conditionalFormatting sqref="E1244">
    <cfRule type="containsText" dxfId="213" priority="181" operator="containsText" text="Yellow">
      <formula>NOT(ISERROR(SEARCH("Yellow",E1244)))</formula>
    </cfRule>
    <cfRule type="containsText" dxfId="212" priority="182" operator="containsText" text="Green">
      <formula>NOT(ISERROR(SEARCH("Green",E1244)))</formula>
    </cfRule>
    <cfRule type="containsText" dxfId="211" priority="183" operator="containsText" text="Red">
      <formula>NOT(ISERROR(SEARCH("Red",E1244)))</formula>
    </cfRule>
  </conditionalFormatting>
  <conditionalFormatting sqref="J1191 B1193 B1199 B1205">
    <cfRule type="containsText" dxfId="210" priority="178" operator="containsText" text="Yellow">
      <formula>NOT(ISERROR(SEARCH("Yellow",B1191)))</formula>
    </cfRule>
    <cfRule type="containsText" dxfId="209" priority="179" operator="containsText" text="Green">
      <formula>NOT(ISERROR(SEARCH("Green",B1191)))</formula>
    </cfRule>
    <cfRule type="containsText" dxfId="208" priority="180" operator="containsText" text="Red">
      <formula>NOT(ISERROR(SEARCH("Red",B1191)))</formula>
    </cfRule>
  </conditionalFormatting>
  <conditionalFormatting sqref="E1004">
    <cfRule type="containsText" dxfId="207" priority="175" operator="containsText" text="Yellow">
      <formula>NOT(ISERROR(SEARCH("Yellow",E1004)))</formula>
    </cfRule>
    <cfRule type="containsText" dxfId="206" priority="176" operator="containsText" text="Green">
      <formula>NOT(ISERROR(SEARCH("Green",E1004)))</formula>
    </cfRule>
    <cfRule type="containsText" dxfId="205" priority="177" operator="containsText" text="Red">
      <formula>NOT(ISERROR(SEARCH("Red",E1004)))</formula>
    </cfRule>
  </conditionalFormatting>
  <conditionalFormatting sqref="J951 B953 B959 B965">
    <cfRule type="containsText" dxfId="204" priority="172" operator="containsText" text="Yellow">
      <formula>NOT(ISERROR(SEARCH("Yellow",B951)))</formula>
    </cfRule>
    <cfRule type="containsText" dxfId="203" priority="173" operator="containsText" text="Green">
      <formula>NOT(ISERROR(SEARCH("Green",B951)))</formula>
    </cfRule>
    <cfRule type="containsText" dxfId="202" priority="174" operator="containsText" text="Red">
      <formula>NOT(ISERROR(SEARCH("Red",B951)))</formula>
    </cfRule>
  </conditionalFormatting>
  <conditionalFormatting sqref="E764">
    <cfRule type="containsText" dxfId="201" priority="169" operator="containsText" text="Yellow">
      <formula>NOT(ISERROR(SEARCH("Yellow",E764)))</formula>
    </cfRule>
    <cfRule type="containsText" dxfId="200" priority="170" operator="containsText" text="Green">
      <formula>NOT(ISERROR(SEARCH("Green",E764)))</formula>
    </cfRule>
    <cfRule type="containsText" dxfId="199" priority="171" operator="containsText" text="Red">
      <formula>NOT(ISERROR(SEARCH("Red",E764)))</formula>
    </cfRule>
  </conditionalFormatting>
  <conditionalFormatting sqref="J711 B713 B719 B725">
    <cfRule type="containsText" dxfId="198" priority="166" operator="containsText" text="Yellow">
      <formula>NOT(ISERROR(SEARCH("Yellow",B711)))</formula>
    </cfRule>
    <cfRule type="containsText" dxfId="197" priority="167" operator="containsText" text="Green">
      <formula>NOT(ISERROR(SEARCH("Green",B711)))</formula>
    </cfRule>
    <cfRule type="containsText" dxfId="196" priority="168" operator="containsText" text="Red">
      <formula>NOT(ISERROR(SEARCH("Red",B711)))</formula>
    </cfRule>
  </conditionalFormatting>
  <conditionalFormatting sqref="E524">
    <cfRule type="containsText" dxfId="195" priority="163" operator="containsText" text="Yellow">
      <formula>NOT(ISERROR(SEARCH("Yellow",E524)))</formula>
    </cfRule>
    <cfRule type="containsText" dxfId="194" priority="164" operator="containsText" text="Green">
      <formula>NOT(ISERROR(SEARCH("Green",E524)))</formula>
    </cfRule>
    <cfRule type="containsText" dxfId="193" priority="165" operator="containsText" text="Red">
      <formula>NOT(ISERROR(SEARCH("Red",E524)))</formula>
    </cfRule>
  </conditionalFormatting>
  <conditionalFormatting sqref="J471 B473 B479 B485">
    <cfRule type="containsText" dxfId="192" priority="160" operator="containsText" text="Yellow">
      <formula>NOT(ISERROR(SEARCH("Yellow",B471)))</formula>
    </cfRule>
    <cfRule type="containsText" dxfId="191" priority="161" operator="containsText" text="Green">
      <formula>NOT(ISERROR(SEARCH("Green",B471)))</formula>
    </cfRule>
    <cfRule type="containsText" dxfId="190" priority="162" operator="containsText" text="Red">
      <formula>NOT(ISERROR(SEARCH("Red",B471)))</formula>
    </cfRule>
  </conditionalFormatting>
  <conditionalFormatting sqref="E284">
    <cfRule type="containsText" dxfId="189" priority="157" operator="containsText" text="Yellow">
      <formula>NOT(ISERROR(SEARCH("Yellow",E284)))</formula>
    </cfRule>
    <cfRule type="containsText" dxfId="188" priority="158" operator="containsText" text="Green">
      <formula>NOT(ISERROR(SEARCH("Green",E284)))</formula>
    </cfRule>
    <cfRule type="containsText" dxfId="187" priority="159" operator="containsText" text="Red">
      <formula>NOT(ISERROR(SEARCH("Red",E284)))</formula>
    </cfRule>
  </conditionalFormatting>
  <conditionalFormatting sqref="J231 B233 B239 B245">
    <cfRule type="containsText" dxfId="186" priority="154" operator="containsText" text="Yellow">
      <formula>NOT(ISERROR(SEARCH("Yellow",B231)))</formula>
    </cfRule>
    <cfRule type="containsText" dxfId="185" priority="155" operator="containsText" text="Green">
      <formula>NOT(ISERROR(SEARCH("Green",B231)))</formula>
    </cfRule>
    <cfRule type="containsText" dxfId="184" priority="156" operator="containsText" text="Red">
      <formula>NOT(ISERROR(SEARCH("Red",B231)))</formula>
    </cfRule>
  </conditionalFormatting>
  <conditionalFormatting sqref="E44">
    <cfRule type="containsText" dxfId="183" priority="151" operator="containsText" text="Yellow">
      <formula>NOT(ISERROR(SEARCH("Yellow",E44)))</formula>
    </cfRule>
    <cfRule type="containsText" dxfId="182" priority="152" operator="containsText" text="Green">
      <formula>NOT(ISERROR(SEARCH("Green",E44)))</formula>
    </cfRule>
    <cfRule type="containsText" dxfId="181" priority="153" operator="containsText" text="Red">
      <formula>NOT(ISERROR(SEARCH("Red",E44)))</formula>
    </cfRule>
  </conditionalFormatting>
  <conditionalFormatting sqref="E2421:E2429 E2433:E2443 J2503 J2509 B2511 B2517 B2523 B2529 B2535 J2541 B2543 B2549 B2555 B2561 J2567 B2569 B2575 B2581 B2587 B2593 J2599 B2601 B2607 B2613 B2619 B2625 E2445:E2446">
    <cfRule type="containsText" dxfId="180" priority="145" operator="containsText" text="Yellow">
      <formula>NOT(ISERROR(SEARCH("Yellow",B2421)))</formula>
    </cfRule>
    <cfRule type="containsText" dxfId="179" priority="146" operator="containsText" text="Green">
      <formula>NOT(ISERROR(SEARCH("Green",B2421)))</formula>
    </cfRule>
    <cfRule type="containsText" dxfId="178" priority="147" operator="containsText" text="Red">
      <formula>NOT(ISERROR(SEARCH("Red",B2421)))</formula>
    </cfRule>
  </conditionalFormatting>
  <conditionalFormatting sqref="E2421:E2429">
    <cfRule type="containsText" dxfId="177" priority="148" operator="containsText" text="High">
      <formula>NOT(ISERROR(SEARCH("High",E2421)))</formula>
    </cfRule>
    <cfRule type="containsText" dxfId="176" priority="149" operator="containsText" text="Medium">
      <formula>NOT(ISERROR(SEARCH("Medium",E2421)))</formula>
    </cfRule>
    <cfRule type="containsText" dxfId="175" priority="150" operator="containsText" text="Low">
      <formula>NOT(ISERROR(SEARCH("Low",E2421)))</formula>
    </cfRule>
  </conditionalFormatting>
  <conditionalFormatting sqref="J2631 B2633 B2639 B2645">
    <cfRule type="containsText" dxfId="174" priority="142" operator="containsText" text="Yellow">
      <formula>NOT(ISERROR(SEARCH("Yellow",B2631)))</formula>
    </cfRule>
    <cfRule type="containsText" dxfId="173" priority="143" operator="containsText" text="Green">
      <formula>NOT(ISERROR(SEARCH("Green",B2631)))</formula>
    </cfRule>
    <cfRule type="containsText" dxfId="172" priority="144" operator="containsText" text="Red">
      <formula>NOT(ISERROR(SEARCH("Red",B2631)))</formula>
    </cfRule>
  </conditionalFormatting>
  <conditionalFormatting sqref="E2444">
    <cfRule type="containsText" dxfId="171" priority="139" operator="containsText" text="Yellow">
      <formula>NOT(ISERROR(SEARCH("Yellow",E2444)))</formula>
    </cfRule>
    <cfRule type="containsText" dxfId="170" priority="140" operator="containsText" text="Green">
      <formula>NOT(ISERROR(SEARCH("Green",E2444)))</formula>
    </cfRule>
    <cfRule type="containsText" dxfId="169" priority="141" operator="containsText" text="Red">
      <formula>NOT(ISERROR(SEARCH("Red",E2444)))</formula>
    </cfRule>
  </conditionalFormatting>
  <conditionalFormatting sqref="E2659:E2667 E2671:E2681 J2741 J2747 B2749 B2755 B2761 B2767 B2773 J2779 E2683:E2684">
    <cfRule type="containsText" dxfId="168" priority="133" operator="containsText" text="Yellow">
      <formula>NOT(ISERROR(SEARCH("Yellow",B2659)))</formula>
    </cfRule>
    <cfRule type="containsText" dxfId="167" priority="134" operator="containsText" text="Green">
      <formula>NOT(ISERROR(SEARCH("Green",B2659)))</formula>
    </cfRule>
    <cfRule type="containsText" dxfId="166" priority="135" operator="containsText" text="Red">
      <formula>NOT(ISERROR(SEARCH("Red",B2659)))</formula>
    </cfRule>
  </conditionalFormatting>
  <conditionalFormatting sqref="E2659:E2667">
    <cfRule type="containsText" dxfId="165" priority="136" operator="containsText" text="High">
      <formula>NOT(ISERROR(SEARCH("High",E2659)))</formula>
    </cfRule>
    <cfRule type="containsText" dxfId="164" priority="137" operator="containsText" text="Medium">
      <formula>NOT(ISERROR(SEARCH("Medium",E2659)))</formula>
    </cfRule>
    <cfRule type="containsText" dxfId="163" priority="138" operator="containsText" text="Low">
      <formula>NOT(ISERROR(SEARCH("Low",E2659)))</formula>
    </cfRule>
  </conditionalFormatting>
  <conditionalFormatting sqref="B2781 B2787 B2793 B2799 J2805 B2807 B2813 B2819 B2825 B2831 J2837 B2839 B2845 B2851 B2857 B2863">
    <cfRule type="containsText" dxfId="162" priority="124" operator="containsText" text="Yellow">
      <formula>NOT(ISERROR(SEARCH("Yellow",B2781)))</formula>
    </cfRule>
    <cfRule type="containsText" dxfId="161" priority="125" operator="containsText" text="Green">
      <formula>NOT(ISERROR(SEARCH("Green",B2781)))</formula>
    </cfRule>
    <cfRule type="containsText" dxfId="160" priority="126" operator="containsText" text="Red">
      <formula>NOT(ISERROR(SEARCH("Red",B2781)))</formula>
    </cfRule>
  </conditionalFormatting>
  <conditionalFormatting sqref="E2682">
    <cfRule type="containsText" dxfId="159" priority="127" operator="containsText" text="Yellow">
      <formula>NOT(ISERROR(SEARCH("Yellow",E2682)))</formula>
    </cfRule>
    <cfRule type="containsText" dxfId="158" priority="128" operator="containsText" text="Green">
      <formula>NOT(ISERROR(SEARCH("Green",E2682)))</formula>
    </cfRule>
    <cfRule type="containsText" dxfId="157" priority="129" operator="containsText" text="Red">
      <formula>NOT(ISERROR(SEARCH("Red",E2682)))</formula>
    </cfRule>
  </conditionalFormatting>
  <conditionalFormatting sqref="J2869 B2871 B2877 B2883">
    <cfRule type="containsText" dxfId="156" priority="121" operator="containsText" text="Yellow">
      <formula>NOT(ISERROR(SEARCH("Yellow",B2869)))</formula>
    </cfRule>
    <cfRule type="containsText" dxfId="155" priority="122" operator="containsText" text="Green">
      <formula>NOT(ISERROR(SEARCH("Green",B2869)))</formula>
    </cfRule>
    <cfRule type="containsText" dxfId="154" priority="123" operator="containsText" text="Red">
      <formula>NOT(ISERROR(SEARCH("Red",B2869)))</formula>
    </cfRule>
  </conditionalFormatting>
  <conditionalFormatting sqref="E2897:E2905 E2909:E2919 J2979 J2985 B2987 B2993 B2999 B3005 B3011 J3017 E2921:E2922">
    <cfRule type="containsText" dxfId="153" priority="115" operator="containsText" text="Yellow">
      <formula>NOT(ISERROR(SEARCH("Yellow",B2897)))</formula>
    </cfRule>
    <cfRule type="containsText" dxfId="152" priority="116" operator="containsText" text="Green">
      <formula>NOT(ISERROR(SEARCH("Green",B2897)))</formula>
    </cfRule>
    <cfRule type="containsText" dxfId="151" priority="117" operator="containsText" text="Red">
      <formula>NOT(ISERROR(SEARCH("Red",B2897)))</formula>
    </cfRule>
  </conditionalFormatting>
  <conditionalFormatting sqref="E2897:E2905">
    <cfRule type="containsText" dxfId="150" priority="118" operator="containsText" text="High">
      <formula>NOT(ISERROR(SEARCH("High",E2897)))</formula>
    </cfRule>
    <cfRule type="containsText" dxfId="149" priority="119" operator="containsText" text="Medium">
      <formula>NOT(ISERROR(SEARCH("Medium",E2897)))</formula>
    </cfRule>
    <cfRule type="containsText" dxfId="148" priority="120" operator="containsText" text="Low">
      <formula>NOT(ISERROR(SEARCH("Low",E2897)))</formula>
    </cfRule>
  </conditionalFormatting>
  <conditionalFormatting sqref="B3019 B3025 B3031 B3037 J3043 B3045 B3051 B3057 B3063 B3069 J3075 B3077 B3083 B3089 B3095 B3101">
    <cfRule type="containsText" dxfId="147" priority="109" operator="containsText" text="Yellow">
      <formula>NOT(ISERROR(SEARCH("Yellow",B3019)))</formula>
    </cfRule>
    <cfRule type="containsText" dxfId="146" priority="110" operator="containsText" text="Green">
      <formula>NOT(ISERROR(SEARCH("Green",B3019)))</formula>
    </cfRule>
    <cfRule type="containsText" dxfId="145" priority="111" operator="containsText" text="Red">
      <formula>NOT(ISERROR(SEARCH("Red",B3019)))</formula>
    </cfRule>
  </conditionalFormatting>
  <conditionalFormatting sqref="E2920">
    <cfRule type="containsText" dxfId="144" priority="112" operator="containsText" text="Yellow">
      <formula>NOT(ISERROR(SEARCH("Yellow",E2920)))</formula>
    </cfRule>
    <cfRule type="containsText" dxfId="143" priority="113" operator="containsText" text="Green">
      <formula>NOT(ISERROR(SEARCH("Green",E2920)))</formula>
    </cfRule>
    <cfRule type="containsText" dxfId="142" priority="114" operator="containsText" text="Red">
      <formula>NOT(ISERROR(SEARCH("Red",E2920)))</formula>
    </cfRule>
  </conditionalFormatting>
  <conditionalFormatting sqref="J3107 B3109 B3115 B3121">
    <cfRule type="containsText" dxfId="141" priority="106" operator="containsText" text="Yellow">
      <formula>NOT(ISERROR(SEARCH("Yellow",B3107)))</formula>
    </cfRule>
    <cfRule type="containsText" dxfId="140" priority="107" operator="containsText" text="Green">
      <formula>NOT(ISERROR(SEARCH("Green",B3107)))</formula>
    </cfRule>
    <cfRule type="containsText" dxfId="139" priority="108" operator="containsText" text="Red">
      <formula>NOT(ISERROR(SEARCH("Red",B3107)))</formula>
    </cfRule>
  </conditionalFormatting>
  <conditionalFormatting sqref="E3135:E3143 E3147:E3157 J3217 J3223 B3225 B3231 B3237 B3243 B3249 J3255 E3159:E3160">
    <cfRule type="containsText" dxfId="138" priority="100" operator="containsText" text="Yellow">
      <formula>NOT(ISERROR(SEARCH("Yellow",B3135)))</formula>
    </cfRule>
    <cfRule type="containsText" dxfId="137" priority="101" operator="containsText" text="Green">
      <formula>NOT(ISERROR(SEARCH("Green",B3135)))</formula>
    </cfRule>
    <cfRule type="containsText" dxfId="136" priority="102" operator="containsText" text="Red">
      <formula>NOT(ISERROR(SEARCH("Red",B3135)))</formula>
    </cfRule>
  </conditionalFormatting>
  <conditionalFormatting sqref="E3135:E3143">
    <cfRule type="containsText" dxfId="135" priority="103" operator="containsText" text="High">
      <formula>NOT(ISERROR(SEARCH("High",E3135)))</formula>
    </cfRule>
    <cfRule type="containsText" dxfId="134" priority="104" operator="containsText" text="Medium">
      <formula>NOT(ISERROR(SEARCH("Medium",E3135)))</formula>
    </cfRule>
    <cfRule type="containsText" dxfId="133" priority="105" operator="containsText" text="Low">
      <formula>NOT(ISERROR(SEARCH("Low",E3135)))</formula>
    </cfRule>
  </conditionalFormatting>
  <conditionalFormatting sqref="B3257 B3263 B3269 B3275 J3281 B3283 B3289 B3295 B3301 B3307 J3313 B3315 B3321 B3327 B3333 B3339">
    <cfRule type="containsText" dxfId="132" priority="94" operator="containsText" text="Yellow">
      <formula>NOT(ISERROR(SEARCH("Yellow",B3257)))</formula>
    </cfRule>
    <cfRule type="containsText" dxfId="131" priority="95" operator="containsText" text="Green">
      <formula>NOT(ISERROR(SEARCH("Green",B3257)))</formula>
    </cfRule>
    <cfRule type="containsText" dxfId="130" priority="96" operator="containsText" text="Red">
      <formula>NOT(ISERROR(SEARCH("Red",B3257)))</formula>
    </cfRule>
  </conditionalFormatting>
  <conditionalFormatting sqref="E3158">
    <cfRule type="containsText" dxfId="129" priority="97" operator="containsText" text="Yellow">
      <formula>NOT(ISERROR(SEARCH("Yellow",E3158)))</formula>
    </cfRule>
    <cfRule type="containsText" dxfId="128" priority="98" operator="containsText" text="Green">
      <formula>NOT(ISERROR(SEARCH("Green",E3158)))</formula>
    </cfRule>
    <cfRule type="containsText" dxfId="127" priority="99" operator="containsText" text="Red">
      <formula>NOT(ISERROR(SEARCH("Red",E3158)))</formula>
    </cfRule>
  </conditionalFormatting>
  <conditionalFormatting sqref="J3345 B3347 B3353 B3359">
    <cfRule type="containsText" dxfId="126" priority="91" operator="containsText" text="Yellow">
      <formula>NOT(ISERROR(SEARCH("Yellow",B3345)))</formula>
    </cfRule>
    <cfRule type="containsText" dxfId="125" priority="92" operator="containsText" text="Green">
      <formula>NOT(ISERROR(SEARCH("Green",B3345)))</formula>
    </cfRule>
    <cfRule type="containsText" dxfId="124" priority="93" operator="containsText" text="Red">
      <formula>NOT(ISERROR(SEARCH("Red",B3345)))</formula>
    </cfRule>
  </conditionalFormatting>
  <conditionalFormatting sqref="E3373:E3381 E3385:E3395 J3455 J3461 B3463 B3469 B3475 B3481 B3487 J3493 E3397:E3398">
    <cfRule type="containsText" dxfId="123" priority="85" operator="containsText" text="Yellow">
      <formula>NOT(ISERROR(SEARCH("Yellow",B3373)))</formula>
    </cfRule>
    <cfRule type="containsText" dxfId="122" priority="86" operator="containsText" text="Green">
      <formula>NOT(ISERROR(SEARCH("Green",B3373)))</formula>
    </cfRule>
    <cfRule type="containsText" dxfId="121" priority="87" operator="containsText" text="Red">
      <formula>NOT(ISERROR(SEARCH("Red",B3373)))</formula>
    </cfRule>
  </conditionalFormatting>
  <conditionalFormatting sqref="E3373:E3381">
    <cfRule type="containsText" dxfId="120" priority="88" operator="containsText" text="High">
      <formula>NOT(ISERROR(SEARCH("High",E3373)))</formula>
    </cfRule>
    <cfRule type="containsText" dxfId="119" priority="89" operator="containsText" text="Medium">
      <formula>NOT(ISERROR(SEARCH("Medium",E3373)))</formula>
    </cfRule>
    <cfRule type="containsText" dxfId="118" priority="90" operator="containsText" text="Low">
      <formula>NOT(ISERROR(SEARCH("Low",E3373)))</formula>
    </cfRule>
  </conditionalFormatting>
  <conditionalFormatting sqref="B3495 B3501 B3507 B3513 J3519 B3521 B3527 B3533 B3539 B3545 J3551 B3553 B3559 B3565 B3571 B3577">
    <cfRule type="containsText" dxfId="117" priority="79" operator="containsText" text="Yellow">
      <formula>NOT(ISERROR(SEARCH("Yellow",B3495)))</formula>
    </cfRule>
    <cfRule type="containsText" dxfId="116" priority="80" operator="containsText" text="Green">
      <formula>NOT(ISERROR(SEARCH("Green",B3495)))</formula>
    </cfRule>
    <cfRule type="containsText" dxfId="115" priority="81" operator="containsText" text="Red">
      <formula>NOT(ISERROR(SEARCH("Red",B3495)))</formula>
    </cfRule>
  </conditionalFormatting>
  <conditionalFormatting sqref="E3396">
    <cfRule type="containsText" dxfId="114" priority="82" operator="containsText" text="Yellow">
      <formula>NOT(ISERROR(SEARCH("Yellow",E3396)))</formula>
    </cfRule>
    <cfRule type="containsText" dxfId="113" priority="83" operator="containsText" text="Green">
      <formula>NOT(ISERROR(SEARCH("Green",E3396)))</formula>
    </cfRule>
    <cfRule type="containsText" dxfId="112" priority="84" operator="containsText" text="Red">
      <formula>NOT(ISERROR(SEARCH("Red",E3396)))</formula>
    </cfRule>
  </conditionalFormatting>
  <conditionalFormatting sqref="J3583 B3585 B3591 B3597">
    <cfRule type="containsText" dxfId="111" priority="76" operator="containsText" text="Yellow">
      <formula>NOT(ISERROR(SEARCH("Yellow",B3583)))</formula>
    </cfRule>
    <cfRule type="containsText" dxfId="110" priority="77" operator="containsText" text="Green">
      <formula>NOT(ISERROR(SEARCH("Green",B3583)))</formula>
    </cfRule>
    <cfRule type="containsText" dxfId="109" priority="78" operator="containsText" text="Red">
      <formula>NOT(ISERROR(SEARCH("Red",B3583)))</formula>
    </cfRule>
  </conditionalFormatting>
  <conditionalFormatting sqref="E3611:E3619 E3623:E3633 J3693 J3699 B3701 B3707 B3713 B3719 B3725 J3731 E3635:E3636">
    <cfRule type="containsText" dxfId="108" priority="70" operator="containsText" text="Yellow">
      <formula>NOT(ISERROR(SEARCH("Yellow",B3611)))</formula>
    </cfRule>
    <cfRule type="containsText" dxfId="107" priority="71" operator="containsText" text="Green">
      <formula>NOT(ISERROR(SEARCH("Green",B3611)))</formula>
    </cfRule>
    <cfRule type="containsText" dxfId="106" priority="72" operator="containsText" text="Red">
      <formula>NOT(ISERROR(SEARCH("Red",B3611)))</formula>
    </cfRule>
  </conditionalFormatting>
  <conditionalFormatting sqref="E3611:E3619">
    <cfRule type="containsText" dxfId="105" priority="73" operator="containsText" text="High">
      <formula>NOT(ISERROR(SEARCH("High",E3611)))</formula>
    </cfRule>
    <cfRule type="containsText" dxfId="104" priority="74" operator="containsText" text="Medium">
      <formula>NOT(ISERROR(SEARCH("Medium",E3611)))</formula>
    </cfRule>
    <cfRule type="containsText" dxfId="103" priority="75" operator="containsText" text="Low">
      <formula>NOT(ISERROR(SEARCH("Low",E3611)))</formula>
    </cfRule>
  </conditionalFormatting>
  <conditionalFormatting sqref="B3733 B3739 B3745 B3751 J3757 B3759 B3765 B3771 B3777 B3783 J3789 B3791 B3797 B3803 B3809 B3815">
    <cfRule type="containsText" dxfId="102" priority="64" operator="containsText" text="Yellow">
      <formula>NOT(ISERROR(SEARCH("Yellow",B3733)))</formula>
    </cfRule>
    <cfRule type="containsText" dxfId="101" priority="65" operator="containsText" text="Green">
      <formula>NOT(ISERROR(SEARCH("Green",B3733)))</formula>
    </cfRule>
    <cfRule type="containsText" dxfId="100" priority="66" operator="containsText" text="Red">
      <formula>NOT(ISERROR(SEARCH("Red",B3733)))</formula>
    </cfRule>
  </conditionalFormatting>
  <conditionalFormatting sqref="E3634">
    <cfRule type="containsText" dxfId="99" priority="67" operator="containsText" text="Yellow">
      <formula>NOT(ISERROR(SEARCH("Yellow",E3634)))</formula>
    </cfRule>
    <cfRule type="containsText" dxfId="98" priority="68" operator="containsText" text="Green">
      <formula>NOT(ISERROR(SEARCH("Green",E3634)))</formula>
    </cfRule>
    <cfRule type="containsText" dxfId="97" priority="69" operator="containsText" text="Red">
      <formula>NOT(ISERROR(SEARCH("Red",E3634)))</formula>
    </cfRule>
  </conditionalFormatting>
  <conditionalFormatting sqref="J3821 B3823 B3829 B3835">
    <cfRule type="containsText" dxfId="96" priority="61" operator="containsText" text="Yellow">
      <formula>NOT(ISERROR(SEARCH("Yellow",B3821)))</formula>
    </cfRule>
    <cfRule type="containsText" dxfId="95" priority="62" operator="containsText" text="Green">
      <formula>NOT(ISERROR(SEARCH("Green",B3821)))</formula>
    </cfRule>
    <cfRule type="containsText" dxfId="94" priority="63" operator="containsText" text="Red">
      <formula>NOT(ISERROR(SEARCH("Red",B3821)))</formula>
    </cfRule>
  </conditionalFormatting>
  <conditionalFormatting sqref="E3849:E3857 E3861:E3871 J3931 J3937 B3939 B3945 B3951 B3957 B3963 J3969 E3873:E3874">
    <cfRule type="containsText" dxfId="93" priority="55" operator="containsText" text="Yellow">
      <formula>NOT(ISERROR(SEARCH("Yellow",B3849)))</formula>
    </cfRule>
    <cfRule type="containsText" dxfId="92" priority="56" operator="containsText" text="Green">
      <formula>NOT(ISERROR(SEARCH("Green",B3849)))</formula>
    </cfRule>
    <cfRule type="containsText" dxfId="91" priority="57" operator="containsText" text="Red">
      <formula>NOT(ISERROR(SEARCH("Red",B3849)))</formula>
    </cfRule>
  </conditionalFormatting>
  <conditionalFormatting sqref="E3849:E3857">
    <cfRule type="containsText" dxfId="90" priority="58" operator="containsText" text="High">
      <formula>NOT(ISERROR(SEARCH("High",E3849)))</formula>
    </cfRule>
    <cfRule type="containsText" dxfId="89" priority="59" operator="containsText" text="Medium">
      <formula>NOT(ISERROR(SEARCH("Medium",E3849)))</formula>
    </cfRule>
    <cfRule type="containsText" dxfId="88" priority="60" operator="containsText" text="Low">
      <formula>NOT(ISERROR(SEARCH("Low",E3849)))</formula>
    </cfRule>
  </conditionalFormatting>
  <conditionalFormatting sqref="B3971 B3977 B3983 B3989 J3995 B3997 B4003 B4009 B4015 B4021 J4027 B4029 B4035 B4041 B4047 B4053">
    <cfRule type="containsText" dxfId="87" priority="49" operator="containsText" text="Yellow">
      <formula>NOT(ISERROR(SEARCH("Yellow",B3971)))</formula>
    </cfRule>
    <cfRule type="containsText" dxfId="86" priority="50" operator="containsText" text="Green">
      <formula>NOT(ISERROR(SEARCH("Green",B3971)))</formula>
    </cfRule>
    <cfRule type="containsText" dxfId="85" priority="51" operator="containsText" text="Red">
      <formula>NOT(ISERROR(SEARCH("Red",B3971)))</formula>
    </cfRule>
  </conditionalFormatting>
  <conditionalFormatting sqref="E3872">
    <cfRule type="containsText" dxfId="84" priority="52" operator="containsText" text="Yellow">
      <formula>NOT(ISERROR(SEARCH("Yellow",E3872)))</formula>
    </cfRule>
    <cfRule type="containsText" dxfId="83" priority="53" operator="containsText" text="Green">
      <formula>NOT(ISERROR(SEARCH("Green",E3872)))</formula>
    </cfRule>
    <cfRule type="containsText" dxfId="82" priority="54" operator="containsText" text="Red">
      <formula>NOT(ISERROR(SEARCH("Red",E3872)))</formula>
    </cfRule>
  </conditionalFormatting>
  <conditionalFormatting sqref="J4059 B4061 B4067 B4073">
    <cfRule type="containsText" dxfId="81" priority="46" operator="containsText" text="Yellow">
      <formula>NOT(ISERROR(SEARCH("Yellow",B4059)))</formula>
    </cfRule>
    <cfRule type="containsText" dxfId="80" priority="47" operator="containsText" text="Green">
      <formula>NOT(ISERROR(SEARCH("Green",B4059)))</formula>
    </cfRule>
    <cfRule type="containsText" dxfId="79" priority="48" operator="containsText" text="Red">
      <formula>NOT(ISERROR(SEARCH("Red",B4059)))</formula>
    </cfRule>
  </conditionalFormatting>
  <conditionalFormatting sqref="E4087:E4095 E4099:E4109 J4169 J4175 B4177 B4183 B4189 B4195 B4201 J4207 E4111:E4112">
    <cfRule type="containsText" dxfId="78" priority="40" operator="containsText" text="Yellow">
      <formula>NOT(ISERROR(SEARCH("Yellow",B4087)))</formula>
    </cfRule>
    <cfRule type="containsText" dxfId="77" priority="41" operator="containsText" text="Green">
      <formula>NOT(ISERROR(SEARCH("Green",B4087)))</formula>
    </cfRule>
    <cfRule type="containsText" dxfId="76" priority="42" operator="containsText" text="Red">
      <formula>NOT(ISERROR(SEARCH("Red",B4087)))</formula>
    </cfRule>
  </conditionalFormatting>
  <conditionalFormatting sqref="E4087:E4095">
    <cfRule type="containsText" dxfId="75" priority="43" operator="containsText" text="High">
      <formula>NOT(ISERROR(SEARCH("High",E4087)))</formula>
    </cfRule>
    <cfRule type="containsText" dxfId="74" priority="44" operator="containsText" text="Medium">
      <formula>NOT(ISERROR(SEARCH("Medium",E4087)))</formula>
    </cfRule>
    <cfRule type="containsText" dxfId="73" priority="45" operator="containsText" text="Low">
      <formula>NOT(ISERROR(SEARCH("Low",E4087)))</formula>
    </cfRule>
  </conditionalFormatting>
  <conditionalFormatting sqref="B4209 B4215 B4221 B4227 J4233 B4235 B4241 B4247 B4253 B4259 J4265 B4267 B4273 B4279 B4285 B4291">
    <cfRule type="containsText" dxfId="72" priority="34" operator="containsText" text="Yellow">
      <formula>NOT(ISERROR(SEARCH("Yellow",B4209)))</formula>
    </cfRule>
    <cfRule type="containsText" dxfId="71" priority="35" operator="containsText" text="Green">
      <formula>NOT(ISERROR(SEARCH("Green",B4209)))</formula>
    </cfRule>
    <cfRule type="containsText" dxfId="70" priority="36" operator="containsText" text="Red">
      <formula>NOT(ISERROR(SEARCH("Red",B4209)))</formula>
    </cfRule>
  </conditionalFormatting>
  <conditionalFormatting sqref="E4110">
    <cfRule type="containsText" dxfId="69" priority="37" operator="containsText" text="Yellow">
      <formula>NOT(ISERROR(SEARCH("Yellow",E4110)))</formula>
    </cfRule>
    <cfRule type="containsText" dxfId="68" priority="38" operator="containsText" text="Green">
      <formula>NOT(ISERROR(SEARCH("Green",E4110)))</formula>
    </cfRule>
    <cfRule type="containsText" dxfId="67" priority="39" operator="containsText" text="Red">
      <formula>NOT(ISERROR(SEARCH("Red",E4110)))</formula>
    </cfRule>
  </conditionalFormatting>
  <conditionalFormatting sqref="J4297 B4299 B4305 B4311">
    <cfRule type="containsText" dxfId="66" priority="31" operator="containsText" text="Yellow">
      <formula>NOT(ISERROR(SEARCH("Yellow",B4297)))</formula>
    </cfRule>
    <cfRule type="containsText" dxfId="65" priority="32" operator="containsText" text="Green">
      <formula>NOT(ISERROR(SEARCH("Green",B4297)))</formula>
    </cfRule>
    <cfRule type="containsText" dxfId="64" priority="33" operator="containsText" text="Red">
      <formula>NOT(ISERROR(SEARCH("Red",B4297)))</formula>
    </cfRule>
  </conditionalFormatting>
  <conditionalFormatting sqref="E4325:E4333 E4337:E4347 J4407 J4413 B4415 B4421 B4427 B4433 B4439 J4445 E4349:E4350">
    <cfRule type="containsText" dxfId="63" priority="25" operator="containsText" text="Yellow">
      <formula>NOT(ISERROR(SEARCH("Yellow",B4325)))</formula>
    </cfRule>
    <cfRule type="containsText" dxfId="62" priority="26" operator="containsText" text="Green">
      <formula>NOT(ISERROR(SEARCH("Green",B4325)))</formula>
    </cfRule>
    <cfRule type="containsText" dxfId="61" priority="27" operator="containsText" text="Red">
      <formula>NOT(ISERROR(SEARCH("Red",B4325)))</formula>
    </cfRule>
  </conditionalFormatting>
  <conditionalFormatting sqref="E4325:E4333">
    <cfRule type="containsText" dxfId="60" priority="28" operator="containsText" text="High">
      <formula>NOT(ISERROR(SEARCH("High",E4325)))</formula>
    </cfRule>
    <cfRule type="containsText" dxfId="59" priority="29" operator="containsText" text="Medium">
      <formula>NOT(ISERROR(SEARCH("Medium",E4325)))</formula>
    </cfRule>
    <cfRule type="containsText" dxfId="58" priority="30" operator="containsText" text="Low">
      <formula>NOT(ISERROR(SEARCH("Low",E4325)))</formula>
    </cfRule>
  </conditionalFormatting>
  <conditionalFormatting sqref="B4447 B4453 B4459 B4465 J4471 B4473 B4479 B4485 B4491 B4497 J4503 B4505 B4511 B4517 B4523 B4529">
    <cfRule type="containsText" dxfId="57" priority="19" operator="containsText" text="Yellow">
      <formula>NOT(ISERROR(SEARCH("Yellow",B4447)))</formula>
    </cfRule>
    <cfRule type="containsText" dxfId="56" priority="20" operator="containsText" text="Green">
      <formula>NOT(ISERROR(SEARCH("Green",B4447)))</formula>
    </cfRule>
    <cfRule type="containsText" dxfId="55" priority="21" operator="containsText" text="Red">
      <formula>NOT(ISERROR(SEARCH("Red",B4447)))</formula>
    </cfRule>
  </conditionalFormatting>
  <conditionalFormatting sqref="E4348">
    <cfRule type="containsText" dxfId="54" priority="22" operator="containsText" text="Yellow">
      <formula>NOT(ISERROR(SEARCH("Yellow",E4348)))</formula>
    </cfRule>
    <cfRule type="containsText" dxfId="53" priority="23" operator="containsText" text="Green">
      <formula>NOT(ISERROR(SEARCH("Green",E4348)))</formula>
    </cfRule>
    <cfRule type="containsText" dxfId="52" priority="24" operator="containsText" text="Red">
      <formula>NOT(ISERROR(SEARCH("Red",E4348)))</formula>
    </cfRule>
  </conditionalFormatting>
  <conditionalFormatting sqref="J4535 B4537 B4543 B4549">
    <cfRule type="containsText" dxfId="51" priority="16" operator="containsText" text="Yellow">
      <formula>NOT(ISERROR(SEARCH("Yellow",B4535)))</formula>
    </cfRule>
    <cfRule type="containsText" dxfId="50" priority="17" operator="containsText" text="Green">
      <formula>NOT(ISERROR(SEARCH("Green",B4535)))</formula>
    </cfRule>
    <cfRule type="containsText" dxfId="49" priority="18" operator="containsText" text="Red">
      <formula>NOT(ISERROR(SEARCH("Red",B4535)))</formula>
    </cfRule>
  </conditionalFormatting>
  <conditionalFormatting sqref="E4563:E4571 E4575:E4585 J4645 J4651 B4653 B4659 B4665 B4671 B4677 J4683 E4587:E4588">
    <cfRule type="containsText" dxfId="48" priority="10" operator="containsText" text="Yellow">
      <formula>NOT(ISERROR(SEARCH("Yellow",B4563)))</formula>
    </cfRule>
    <cfRule type="containsText" dxfId="47" priority="11" operator="containsText" text="Green">
      <formula>NOT(ISERROR(SEARCH("Green",B4563)))</formula>
    </cfRule>
    <cfRule type="containsText" dxfId="46" priority="12" operator="containsText" text="Red">
      <formula>NOT(ISERROR(SEARCH("Red",B4563)))</formula>
    </cfRule>
  </conditionalFormatting>
  <conditionalFormatting sqref="E4563:E4571">
    <cfRule type="containsText" dxfId="45" priority="13" operator="containsText" text="High">
      <formula>NOT(ISERROR(SEARCH("High",E4563)))</formula>
    </cfRule>
    <cfRule type="containsText" dxfId="44" priority="14" operator="containsText" text="Medium">
      <formula>NOT(ISERROR(SEARCH("Medium",E4563)))</formula>
    </cfRule>
    <cfRule type="containsText" dxfId="43" priority="15" operator="containsText" text="Low">
      <formula>NOT(ISERROR(SEARCH("Low",E4563)))</formula>
    </cfRule>
  </conditionalFormatting>
  <conditionalFormatting sqref="B4685 B4691 B4697 B4703 J4709 B4711 B4717 B4723 B4729 B4735 J4741 B4743 B4749 B4755 B4761 B4767">
    <cfRule type="containsText" dxfId="42" priority="4" operator="containsText" text="Yellow">
      <formula>NOT(ISERROR(SEARCH("Yellow",B4685)))</formula>
    </cfRule>
    <cfRule type="containsText" dxfId="41" priority="5" operator="containsText" text="Green">
      <formula>NOT(ISERROR(SEARCH("Green",B4685)))</formula>
    </cfRule>
    <cfRule type="containsText" dxfId="40" priority="6" operator="containsText" text="Red">
      <formula>NOT(ISERROR(SEARCH("Red",B4685)))</formula>
    </cfRule>
  </conditionalFormatting>
  <conditionalFormatting sqref="E4586">
    <cfRule type="containsText" dxfId="39" priority="7" operator="containsText" text="Yellow">
      <formula>NOT(ISERROR(SEARCH("Yellow",E4586)))</formula>
    </cfRule>
    <cfRule type="containsText" dxfId="38" priority="8" operator="containsText" text="Green">
      <formula>NOT(ISERROR(SEARCH("Green",E4586)))</formula>
    </cfRule>
    <cfRule type="containsText" dxfId="37" priority="9" operator="containsText" text="Red">
      <formula>NOT(ISERROR(SEARCH("Red",E4586)))</formula>
    </cfRule>
  </conditionalFormatting>
  <conditionalFormatting sqref="J4773 B4775 B4781 B4787">
    <cfRule type="containsText" dxfId="36" priority="1" operator="containsText" text="Yellow">
      <formula>NOT(ISERROR(SEARCH("Yellow",B4773)))</formula>
    </cfRule>
    <cfRule type="containsText" dxfId="35" priority="2" operator="containsText" text="Green">
      <formula>NOT(ISERROR(SEARCH("Green",B4773)))</formula>
    </cfRule>
    <cfRule type="containsText" dxfId="34" priority="3" operator="containsText" text="Red">
      <formula>NOT(ISERROR(SEARCH("Red",B4773)))</formula>
    </cfRule>
  </conditionalFormatting>
  <hyperlinks>
    <hyperlink ref="D8" location="'5. Module 1 Summary'!B255" display="'5. Module 1 Summary'!B255" xr:uid="{00000000-0004-0000-0E00-000000000000}"/>
    <hyperlink ref="E8:F8" location="'5. Module 1 Summary'!B495" display="'5. Module 1 Summary'!B495" xr:uid="{00000000-0004-0000-0E00-000001000000}"/>
    <hyperlink ref="G8:H8" location="'5. Module 1 Summary'!B735" display="'5. Module 1 Summary'!B735" xr:uid="{00000000-0004-0000-0E00-000002000000}"/>
    <hyperlink ref="B9:C9" location="'5. Module 1 Summary'!B1215" display="'5. Module 1 Summary'!B1215" xr:uid="{00000000-0004-0000-0E00-000003000000}"/>
    <hyperlink ref="I8" location="'5. Module 1 Summary'!B975" display="'5. Module 1 Summary'!B975" xr:uid="{00000000-0004-0000-0E00-000004000000}"/>
    <hyperlink ref="D9" location="'5. Module 1 Summary'!B1455" display="'5. Module 1 Summary'!B1455" xr:uid="{00000000-0004-0000-0E00-000005000000}"/>
    <hyperlink ref="E9" location="'5. Module 1 Summary'!B1696" display="'5. Module 1 Summary'!B1696" xr:uid="{00000000-0004-0000-0E00-000006000000}"/>
    <hyperlink ref="G9" location="'7. Module 2 Summary'!B1763" display="'7. Module 2 Summary'!B1763" xr:uid="{00000000-0004-0000-0E00-000007000000}"/>
    <hyperlink ref="I9" location="'5. Module 1 Summary'!B2177" display="'5. Module 1 Summary'!B2177" xr:uid="{00000000-0004-0000-0E00-000008000000}"/>
    <hyperlink ref="B8:C8" location="'5. Module 1 Summary'!B15" display="'5. Module 1 Summary'!B15" xr:uid="{00000000-0004-0000-0E00-000009000000}"/>
    <hyperlink ref="G9:H9" location="'5. Module 1 Summary'!B1936" display="'5. Module 1 Summary'!B1936" xr:uid="{00000000-0004-0000-0E00-00000A000000}"/>
    <hyperlink ref="D10" location="'5. Module 1 Summary'!B2653" display="'5. Module 1 Summary'!B2653" xr:uid="{00000000-0004-0000-0E00-00000B000000}"/>
    <hyperlink ref="E10:F10" location="'5. Module 1 Summary'!B2891" display="'5. Module 1 Summary'!B2891" xr:uid="{00000000-0004-0000-0E00-00000C000000}"/>
    <hyperlink ref="G10:H10" location="'5. Module 1 Summary'!B3129" display="'5. Module 1 Summary'!B3129" xr:uid="{00000000-0004-0000-0E00-00000D000000}"/>
    <hyperlink ref="B11:C11" location="'5. Module 1 Summary'!B3605" display="'5. Module 1 Summary'!B3605" xr:uid="{00000000-0004-0000-0E00-00000E000000}"/>
    <hyperlink ref="I10" location="'5. Module 1 Summary'!B3367" display="'5. Module 1 Summary'!B3367" xr:uid="{00000000-0004-0000-0E00-00000F000000}"/>
    <hyperlink ref="D11" location="'5. Module 1 Summary'!B3843" display="'5. Module 1 Summary'!B3843" xr:uid="{00000000-0004-0000-0E00-000010000000}"/>
    <hyperlink ref="E11" location="'5. Module 1 Summary'!B4081" display="'5. Module 1 Summary'!B4081" xr:uid="{00000000-0004-0000-0E00-000011000000}"/>
    <hyperlink ref="G11" location="'7. Module 2 Summary'!B1763" display="'7. Module 2 Summary'!B1763" xr:uid="{00000000-0004-0000-0E00-000012000000}"/>
    <hyperlink ref="I11" location="'5. Module 1 Summary'!B4557" display="'5. Module 1 Summary'!B4557" xr:uid="{00000000-0004-0000-0E00-000013000000}"/>
    <hyperlink ref="B10:C10" location="'5. Module 1 Summary'!B2415" display="'5. Module 1 Summary'!B2415" xr:uid="{00000000-0004-0000-0E00-000014000000}"/>
    <hyperlink ref="G11:H11" location="'5. Module 1 Summary'!B4319" display="'5. Module 1 Summary'!B4319" xr:uid="{00000000-0004-0000-0E00-000015000000}"/>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dimension ref="A1:S6"/>
  <sheetViews>
    <sheetView showGridLines="0" topLeftCell="A11" zoomScaleNormal="100" workbookViewId="0" xr3:uid="{D624DF06-3800-545C-AC8D-BADC89115800}">
      <selection activeCell="L6" sqref="L6"/>
    </sheetView>
  </sheetViews>
  <sheetFormatPr defaultRowHeight="12.75"/>
  <cols>
    <col min="1" max="1" width="2.85546875" customWidth="1"/>
    <col min="19" max="19" width="6.7109375" customWidth="1"/>
  </cols>
  <sheetData>
    <row r="1" spans="1:19" ht="15" customHeight="1">
      <c r="A1" s="79"/>
      <c r="B1" s="79"/>
      <c r="C1" s="79"/>
      <c r="D1" s="79"/>
      <c r="E1" s="79"/>
      <c r="F1" s="79"/>
      <c r="G1" s="79"/>
      <c r="H1" s="79"/>
      <c r="I1" s="79"/>
      <c r="J1" s="79"/>
      <c r="K1" s="79"/>
      <c r="L1" s="79"/>
      <c r="M1" s="79"/>
      <c r="N1" s="79"/>
      <c r="O1" s="79"/>
      <c r="P1" s="79"/>
      <c r="Q1" s="79"/>
      <c r="R1" s="79"/>
      <c r="S1" s="79"/>
    </row>
    <row r="2" spans="1:19" ht="33.75" customHeight="1">
      <c r="A2" s="79"/>
      <c r="B2" s="637" t="s">
        <v>406</v>
      </c>
      <c r="C2" s="638"/>
      <c r="D2" s="638"/>
      <c r="E2" s="638"/>
      <c r="F2" s="638"/>
      <c r="G2" s="638"/>
      <c r="H2" s="638"/>
      <c r="I2" s="638"/>
      <c r="J2" s="638"/>
      <c r="K2" s="638"/>
      <c r="L2" s="638"/>
      <c r="M2" s="638"/>
      <c r="N2" s="638"/>
      <c r="O2" s="638"/>
      <c r="P2" s="638"/>
      <c r="Q2" s="638"/>
      <c r="R2" s="638"/>
      <c r="S2" s="639"/>
    </row>
    <row r="6" spans="1:19">
      <c r="A6" s="295"/>
      <c r="B6" s="295"/>
      <c r="C6" s="295"/>
      <c r="D6" s="295"/>
      <c r="E6" s="295"/>
      <c r="F6" s="295"/>
      <c r="G6" s="295"/>
      <c r="H6" s="295"/>
      <c r="I6" s="295"/>
      <c r="J6" s="295"/>
      <c r="K6" s="295"/>
      <c r="L6" s="295" t="s">
        <v>438</v>
      </c>
      <c r="M6" s="295"/>
      <c r="N6" s="295"/>
      <c r="O6" s="295"/>
      <c r="P6" s="295"/>
      <c r="Q6" s="295"/>
      <c r="R6" s="295"/>
      <c r="S6" s="295"/>
    </row>
  </sheetData>
  <mergeCells count="1">
    <mergeCell ref="B2:S2"/>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94"/>
  <sheetViews>
    <sheetView topLeftCell="A69" zoomScaleNormal="100" workbookViewId="0" xr3:uid="{11A3ACCB-1F19-5AC9-A611-4158731A345D}"/>
  </sheetViews>
  <sheetFormatPr defaultRowHeight="12.75"/>
  <cols>
    <col min="1" max="1" width="2.85546875" style="122" customWidth="1"/>
    <col min="2" max="2" width="11.28515625" style="122" customWidth="1"/>
    <col min="3" max="3" width="31.140625" style="122" customWidth="1"/>
    <col min="4" max="4" width="13.28515625" style="122" customWidth="1"/>
    <col min="5" max="5" width="13.7109375" style="122" customWidth="1"/>
    <col min="6" max="6" width="15.140625" style="122" customWidth="1"/>
    <col min="7" max="7" width="11.7109375" style="122" customWidth="1"/>
    <col min="8" max="8" width="6.42578125" style="122" customWidth="1"/>
    <col min="9" max="9" width="3" style="122" customWidth="1"/>
    <col min="10" max="10" width="15.140625" style="122" customWidth="1"/>
    <col min="11" max="11" width="33.28515625" style="122" customWidth="1"/>
    <col min="12" max="12" width="10.7109375" style="122" customWidth="1"/>
    <col min="13" max="13" width="22.7109375" style="122" customWidth="1"/>
    <col min="14" max="14" width="22.140625" style="122" customWidth="1"/>
    <col min="15" max="15" width="22.85546875" style="122" customWidth="1"/>
    <col min="16" max="16" width="26.42578125" style="122" customWidth="1"/>
    <col min="17" max="16384" width="9.140625" style="122"/>
  </cols>
  <sheetData>
    <row r="1" spans="1:16" ht="15" customHeight="1">
      <c r="A1" s="124"/>
      <c r="B1" s="124"/>
      <c r="C1" s="124"/>
      <c r="D1" s="124"/>
      <c r="E1" s="124"/>
      <c r="F1" s="124"/>
      <c r="G1" s="124"/>
      <c r="H1" s="124"/>
      <c r="I1" s="124"/>
      <c r="J1" s="124"/>
      <c r="K1" s="124"/>
      <c r="L1" s="124"/>
      <c r="M1" s="124"/>
      <c r="N1" s="124"/>
      <c r="O1" s="124"/>
      <c r="P1" s="124"/>
    </row>
    <row r="2" spans="1:16" ht="33.75" customHeight="1">
      <c r="A2" s="124"/>
      <c r="B2" s="637" t="s">
        <v>439</v>
      </c>
      <c r="C2" s="638"/>
      <c r="D2" s="638"/>
      <c r="E2" s="638"/>
      <c r="F2" s="638"/>
      <c r="G2" s="638"/>
      <c r="H2" s="638"/>
      <c r="I2" s="638"/>
      <c r="J2" s="638"/>
      <c r="K2" s="638"/>
      <c r="L2" s="638"/>
      <c r="M2" s="638"/>
      <c r="N2" s="639"/>
      <c r="O2" s="124"/>
      <c r="P2" s="124"/>
    </row>
    <row r="3" spans="1:16" ht="6.75" customHeight="1">
      <c r="A3" s="124"/>
      <c r="B3" s="124"/>
      <c r="C3" s="124"/>
      <c r="D3" s="124"/>
      <c r="E3" s="124"/>
      <c r="F3" s="124"/>
      <c r="G3" s="124"/>
      <c r="H3" s="124"/>
      <c r="I3" s="124"/>
      <c r="J3" s="124"/>
      <c r="K3" s="124"/>
      <c r="L3" s="124"/>
      <c r="M3" s="124"/>
      <c r="N3" s="124"/>
      <c r="O3" s="124"/>
      <c r="P3" s="124"/>
    </row>
    <row r="4" spans="1:16" ht="71.25" customHeight="1">
      <c r="A4" s="124"/>
      <c r="B4" s="455" t="s">
        <v>440</v>
      </c>
      <c r="C4" s="455"/>
      <c r="D4" s="455"/>
      <c r="E4" s="455"/>
      <c r="F4" s="455"/>
      <c r="G4" s="455"/>
      <c r="H4" s="238"/>
      <c r="I4" s="238"/>
      <c r="J4" s="124"/>
      <c r="K4" s="124"/>
      <c r="L4" s="124"/>
      <c r="M4" s="124"/>
      <c r="N4" s="124"/>
      <c r="O4" s="124"/>
      <c r="P4" s="124"/>
    </row>
    <row r="5" spans="1:16" ht="12" customHeight="1">
      <c r="A5" s="124"/>
      <c r="B5" s="123"/>
      <c r="C5" s="123"/>
      <c r="D5" s="123"/>
      <c r="E5" s="305"/>
      <c r="F5" s="123"/>
      <c r="G5" s="123"/>
      <c r="H5" s="238"/>
      <c r="I5" s="238"/>
      <c r="J5" s="124"/>
      <c r="K5" s="124"/>
      <c r="L5" s="124"/>
      <c r="M5" s="124"/>
      <c r="N5" s="124"/>
      <c r="O5" s="124"/>
      <c r="P5" s="124"/>
    </row>
    <row r="6" spans="1:16" ht="12" customHeight="1">
      <c r="A6" s="124"/>
      <c r="B6" s="456" t="s">
        <v>441</v>
      </c>
      <c r="C6" s="456"/>
      <c r="D6" s="123"/>
      <c r="E6" s="123"/>
      <c r="F6" s="123"/>
      <c r="G6" s="123"/>
      <c r="H6" s="124"/>
      <c r="I6" s="124"/>
      <c r="J6" s="124"/>
      <c r="K6" s="124"/>
      <c r="L6" s="124"/>
      <c r="M6" s="124"/>
      <c r="N6" s="124"/>
      <c r="O6" s="124"/>
      <c r="P6" s="124"/>
    </row>
    <row r="7" spans="1:16" ht="16.5" customHeight="1">
      <c r="A7" s="124"/>
      <c r="B7" s="640" t="s">
        <v>442</v>
      </c>
      <c r="C7" s="640" t="s">
        <v>443</v>
      </c>
      <c r="D7" s="640" t="s">
        <v>444</v>
      </c>
      <c r="E7" s="640" t="s">
        <v>445</v>
      </c>
      <c r="F7" s="640" t="s">
        <v>446</v>
      </c>
      <c r="G7" s="640" t="s">
        <v>447</v>
      </c>
      <c r="H7" s="124"/>
      <c r="J7" s="641" t="s">
        <v>448</v>
      </c>
      <c r="K7" s="642" t="s">
        <v>449</v>
      </c>
      <c r="L7" s="642" t="s">
        <v>442</v>
      </c>
      <c r="M7" s="643" t="s">
        <v>450</v>
      </c>
      <c r="N7" s="642" t="s">
        <v>451</v>
      </c>
    </row>
    <row r="8" spans="1:16" ht="29.25" customHeight="1">
      <c r="A8" s="124"/>
      <c r="B8" s="644" t="s">
        <v>452</v>
      </c>
      <c r="C8" s="645"/>
      <c r="D8" s="645" t="s">
        <v>205</v>
      </c>
      <c r="E8" s="645" t="s">
        <v>205</v>
      </c>
      <c r="F8" s="645" t="s">
        <v>205</v>
      </c>
      <c r="G8" s="646">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3</v>
      </c>
      <c r="H8" s="238"/>
      <c r="I8" s="125"/>
      <c r="J8" s="647" t="s">
        <v>453</v>
      </c>
      <c r="K8" s="648"/>
      <c r="L8" s="649"/>
      <c r="M8" s="649" t="s">
        <v>454</v>
      </c>
      <c r="N8" s="650" t="s">
        <v>455</v>
      </c>
    </row>
    <row r="9" spans="1:16" ht="18" customHeight="1">
      <c r="A9" s="124"/>
      <c r="B9" s="644" t="s">
        <v>456</v>
      </c>
      <c r="C9" s="645"/>
      <c r="D9" s="645" t="s">
        <v>202</v>
      </c>
      <c r="E9" s="645" t="s">
        <v>202</v>
      </c>
      <c r="F9" s="645" t="s">
        <v>202</v>
      </c>
      <c r="G9" s="646">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10</v>
      </c>
      <c r="H9" s="238"/>
      <c r="I9" s="125"/>
      <c r="J9" s="647" t="s">
        <v>457</v>
      </c>
      <c r="K9" s="648"/>
      <c r="L9" s="649"/>
      <c r="M9" s="649"/>
      <c r="N9" s="650"/>
    </row>
    <row r="10" spans="1:16" ht="18" customHeight="1">
      <c r="A10" s="124"/>
      <c r="B10" s="644" t="s">
        <v>458</v>
      </c>
      <c r="C10" s="645"/>
      <c r="D10" s="645"/>
      <c r="E10" s="645"/>
      <c r="F10" s="645"/>
      <c r="G10"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10" s="238"/>
      <c r="I10" s="125"/>
      <c r="J10" s="647" t="s">
        <v>459</v>
      </c>
      <c r="K10" s="651"/>
      <c r="L10" s="649"/>
      <c r="M10" s="649"/>
      <c r="N10" s="652"/>
    </row>
    <row r="11" spans="1:16" ht="18" customHeight="1">
      <c r="A11" s="124"/>
      <c r="B11" s="644" t="s">
        <v>460</v>
      </c>
      <c r="C11" s="645"/>
      <c r="D11" s="645"/>
      <c r="E11" s="645"/>
      <c r="F11" s="645"/>
      <c r="G11"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11" s="238"/>
      <c r="I11" s="125"/>
      <c r="J11" s="647" t="s">
        <v>461</v>
      </c>
      <c r="K11" s="651"/>
      <c r="L11" s="649"/>
      <c r="M11" s="649"/>
      <c r="N11" s="650"/>
    </row>
    <row r="12" spans="1:16" ht="18" customHeight="1">
      <c r="A12" s="124"/>
      <c r="B12" s="644" t="s">
        <v>462</v>
      </c>
      <c r="C12" s="645"/>
      <c r="D12" s="645"/>
      <c r="E12" s="645"/>
      <c r="F12" s="645"/>
      <c r="G12"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12" s="238"/>
      <c r="I12" s="125"/>
      <c r="J12" s="647" t="s">
        <v>463</v>
      </c>
      <c r="K12" s="651"/>
      <c r="L12" s="649"/>
      <c r="M12" s="649"/>
      <c r="N12" s="650"/>
    </row>
    <row r="13" spans="1:16" ht="18" customHeight="1">
      <c r="A13" s="124"/>
      <c r="B13" s="644" t="s">
        <v>464</v>
      </c>
      <c r="C13" s="645"/>
      <c r="D13" s="645"/>
      <c r="E13" s="645"/>
      <c r="F13" s="645"/>
      <c r="G13"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13" s="238"/>
      <c r="I13" s="125"/>
      <c r="J13" s="647" t="s">
        <v>465</v>
      </c>
      <c r="K13" s="651"/>
      <c r="L13" s="649"/>
      <c r="M13" s="649"/>
      <c r="N13" s="650"/>
    </row>
    <row r="14" spans="1:16" ht="18" customHeight="1">
      <c r="A14" s="124"/>
      <c r="B14" s="644" t="s">
        <v>466</v>
      </c>
      <c r="C14" s="645"/>
      <c r="D14" s="645"/>
      <c r="E14" s="645"/>
      <c r="F14" s="645"/>
      <c r="G14"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14" s="238"/>
      <c r="I14" s="125"/>
      <c r="J14" s="647" t="s">
        <v>467</v>
      </c>
      <c r="K14" s="651"/>
      <c r="L14" s="649"/>
      <c r="M14" s="649"/>
      <c r="N14" s="650"/>
    </row>
    <row r="15" spans="1:16" ht="18" customHeight="1">
      <c r="A15" s="124"/>
      <c r="B15" s="644" t="s">
        <v>468</v>
      </c>
      <c r="C15" s="645"/>
      <c r="D15" s="645"/>
      <c r="E15" s="645"/>
      <c r="F15" s="645"/>
      <c r="G15"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15" s="238"/>
      <c r="I15" s="125"/>
      <c r="J15" s="647" t="s">
        <v>469</v>
      </c>
      <c r="K15" s="651"/>
      <c r="L15" s="649"/>
      <c r="M15" s="649"/>
      <c r="N15" s="650"/>
    </row>
    <row r="16" spans="1:16" ht="18" customHeight="1">
      <c r="A16" s="124"/>
      <c r="B16" s="644" t="s">
        <v>470</v>
      </c>
      <c r="C16" s="645"/>
      <c r="D16" s="645"/>
      <c r="E16" s="645"/>
      <c r="F16" s="645"/>
      <c r="G16"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16" s="238"/>
      <c r="I16" s="125"/>
      <c r="J16" s="647" t="s">
        <v>471</v>
      </c>
      <c r="K16" s="651"/>
      <c r="L16" s="649"/>
      <c r="M16" s="649"/>
      <c r="N16" s="650"/>
    </row>
    <row r="17" spans="1:14" ht="18" customHeight="1">
      <c r="A17" s="124"/>
      <c r="B17" s="644" t="s">
        <v>472</v>
      </c>
      <c r="C17" s="645"/>
      <c r="D17" s="645"/>
      <c r="E17" s="645"/>
      <c r="F17" s="645"/>
      <c r="G17"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17" s="238"/>
      <c r="I17" s="125"/>
      <c r="J17" s="647" t="s">
        <v>473</v>
      </c>
      <c r="K17" s="651"/>
      <c r="L17" s="649"/>
      <c r="M17" s="649"/>
      <c r="N17" s="650"/>
    </row>
    <row r="18" spans="1:14" ht="18" customHeight="1">
      <c r="A18" s="284"/>
      <c r="B18" s="284"/>
      <c r="C18" s="284"/>
      <c r="D18" s="284"/>
      <c r="E18" s="284"/>
      <c r="F18" s="284"/>
      <c r="G18" s="284"/>
      <c r="H18" s="124"/>
      <c r="I18" s="284"/>
      <c r="J18" s="125"/>
      <c r="K18" s="125"/>
      <c r="L18" s="125"/>
      <c r="M18" s="125"/>
      <c r="N18" s="125"/>
    </row>
    <row r="19" spans="1:14" ht="18" customHeight="1">
      <c r="A19" s="284"/>
      <c r="B19" s="284"/>
      <c r="C19" s="284"/>
      <c r="D19" s="284"/>
      <c r="E19" s="284"/>
      <c r="F19" s="284"/>
      <c r="G19" s="284"/>
      <c r="H19" s="238"/>
      <c r="I19" s="125"/>
      <c r="J19" s="125"/>
      <c r="K19" s="125"/>
      <c r="L19" s="125"/>
      <c r="M19" s="125"/>
      <c r="N19" s="125"/>
    </row>
    <row r="20" spans="1:14" ht="18" customHeight="1">
      <c r="A20" s="124"/>
      <c r="B20" s="298" t="s">
        <v>474</v>
      </c>
      <c r="C20" s="284"/>
      <c r="D20" s="284"/>
      <c r="E20" s="284"/>
      <c r="F20" s="284"/>
      <c r="G20" s="284"/>
      <c r="H20" s="238"/>
      <c r="I20" s="125"/>
      <c r="J20" s="125"/>
      <c r="K20" s="125"/>
      <c r="L20" s="125"/>
      <c r="M20" s="125"/>
      <c r="N20" s="125"/>
    </row>
    <row r="21" spans="1:14" ht="18" customHeight="1">
      <c r="A21" s="124"/>
      <c r="B21" s="653" t="s">
        <v>442</v>
      </c>
      <c r="C21" s="653" t="s">
        <v>443</v>
      </c>
      <c r="D21" s="653" t="s">
        <v>444</v>
      </c>
      <c r="E21" s="653" t="s">
        <v>445</v>
      </c>
      <c r="F21" s="653" t="s">
        <v>446</v>
      </c>
      <c r="G21" s="653" t="s">
        <v>447</v>
      </c>
      <c r="H21" s="238"/>
      <c r="I21" s="125"/>
      <c r="J21" s="654" t="s">
        <v>448</v>
      </c>
      <c r="K21" s="655" t="s">
        <v>449</v>
      </c>
      <c r="L21" s="655" t="s">
        <v>442</v>
      </c>
      <c r="M21" s="656" t="s">
        <v>450</v>
      </c>
      <c r="N21" s="655" t="s">
        <v>451</v>
      </c>
    </row>
    <row r="22" spans="1:14" ht="18" customHeight="1">
      <c r="A22" s="124"/>
      <c r="B22" s="644" t="s">
        <v>475</v>
      </c>
      <c r="C22" s="645"/>
      <c r="D22" s="645" t="s">
        <v>203</v>
      </c>
      <c r="E22" s="645"/>
      <c r="F22" s="645"/>
      <c r="G22"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22" s="238"/>
      <c r="I22" s="125"/>
      <c r="J22" s="647" t="s">
        <v>476</v>
      </c>
      <c r="K22" s="651"/>
      <c r="L22" s="649"/>
      <c r="M22" s="649"/>
      <c r="N22" s="650"/>
    </row>
    <row r="23" spans="1:14" ht="18" customHeight="1">
      <c r="A23" s="124"/>
      <c r="B23" s="644" t="s">
        <v>477</v>
      </c>
      <c r="C23" s="645"/>
      <c r="D23" s="645"/>
      <c r="E23" s="645"/>
      <c r="F23" s="645"/>
      <c r="G23"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23" s="238"/>
      <c r="I23" s="125"/>
      <c r="J23" s="647" t="s">
        <v>478</v>
      </c>
      <c r="K23" s="651"/>
      <c r="L23" s="649"/>
      <c r="M23" s="649"/>
      <c r="N23" s="650"/>
    </row>
    <row r="24" spans="1:14" ht="18" customHeight="1">
      <c r="A24" s="124"/>
      <c r="B24" s="644" t="s">
        <v>479</v>
      </c>
      <c r="C24" s="645"/>
      <c r="D24" s="645"/>
      <c r="E24" s="645"/>
      <c r="F24" s="645"/>
      <c r="G24"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24" s="238"/>
      <c r="I24" s="125"/>
      <c r="J24" s="647" t="s">
        <v>480</v>
      </c>
      <c r="K24" s="651"/>
      <c r="L24" s="649"/>
      <c r="M24" s="649"/>
      <c r="N24" s="652"/>
    </row>
    <row r="25" spans="1:14" ht="18" customHeight="1">
      <c r="A25" s="124"/>
      <c r="B25" s="644" t="s">
        <v>481</v>
      </c>
      <c r="C25" s="645"/>
      <c r="D25" s="645"/>
      <c r="E25" s="645"/>
      <c r="F25" s="645"/>
      <c r="G25"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25" s="238"/>
      <c r="I25" s="125"/>
      <c r="J25" s="647" t="s">
        <v>482</v>
      </c>
      <c r="K25" s="651"/>
      <c r="L25" s="649"/>
      <c r="M25" s="649"/>
      <c r="N25" s="650"/>
    </row>
    <row r="26" spans="1:14" ht="18" customHeight="1">
      <c r="A26" s="124"/>
      <c r="B26" s="644" t="s">
        <v>483</v>
      </c>
      <c r="C26" s="645"/>
      <c r="D26" s="645"/>
      <c r="E26" s="645"/>
      <c r="F26" s="645"/>
      <c r="G26"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26" s="238"/>
      <c r="I26" s="125"/>
      <c r="J26" s="647" t="s">
        <v>484</v>
      </c>
      <c r="K26" s="651"/>
      <c r="L26" s="649"/>
      <c r="M26" s="649"/>
      <c r="N26" s="650"/>
    </row>
    <row r="27" spans="1:14" ht="18" customHeight="1">
      <c r="A27" s="124"/>
      <c r="B27" s="644" t="s">
        <v>485</v>
      </c>
      <c r="C27" s="645"/>
      <c r="D27" s="645"/>
      <c r="E27" s="645"/>
      <c r="F27" s="645"/>
      <c r="G27"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27" s="238"/>
      <c r="I27" s="125"/>
      <c r="J27" s="647" t="s">
        <v>486</v>
      </c>
      <c r="K27" s="651"/>
      <c r="L27" s="649"/>
      <c r="M27" s="649"/>
      <c r="N27" s="650"/>
    </row>
    <row r="28" spans="1:14" ht="18" customHeight="1">
      <c r="A28" s="124"/>
      <c r="B28" s="644" t="s">
        <v>487</v>
      </c>
      <c r="C28" s="645"/>
      <c r="D28" s="645"/>
      <c r="E28" s="645"/>
      <c r="F28" s="645"/>
      <c r="G28"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28" s="238"/>
      <c r="I28" s="125"/>
      <c r="J28" s="647" t="s">
        <v>488</v>
      </c>
      <c r="K28" s="651"/>
      <c r="L28" s="649"/>
      <c r="M28" s="649"/>
      <c r="N28" s="650"/>
    </row>
    <row r="29" spans="1:14" ht="18" customHeight="1">
      <c r="A29" s="124"/>
      <c r="B29" s="644" t="s">
        <v>489</v>
      </c>
      <c r="C29" s="645"/>
      <c r="D29" s="645"/>
      <c r="E29" s="645"/>
      <c r="F29" s="645"/>
      <c r="G29"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29" s="238"/>
      <c r="I29" s="125"/>
      <c r="J29" s="647" t="s">
        <v>490</v>
      </c>
      <c r="K29" s="651"/>
      <c r="L29" s="649"/>
      <c r="M29" s="649"/>
      <c r="N29" s="650"/>
    </row>
    <row r="30" spans="1:14" ht="18" customHeight="1">
      <c r="A30" s="124"/>
      <c r="B30" s="644" t="s">
        <v>491</v>
      </c>
      <c r="C30" s="645"/>
      <c r="D30" s="645"/>
      <c r="E30" s="645"/>
      <c r="F30" s="645"/>
      <c r="G30"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30" s="238"/>
      <c r="I30" s="125"/>
      <c r="J30" s="647" t="s">
        <v>492</v>
      </c>
      <c r="K30" s="651"/>
      <c r="L30" s="649"/>
      <c r="M30" s="649"/>
      <c r="N30" s="650"/>
    </row>
    <row r="31" spans="1:14" ht="18" customHeight="1">
      <c r="A31" s="124"/>
      <c r="B31" s="644" t="s">
        <v>493</v>
      </c>
      <c r="C31" s="645"/>
      <c r="D31" s="645"/>
      <c r="E31" s="645"/>
      <c r="F31" s="645"/>
      <c r="G31"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31" s="238"/>
      <c r="I31" s="125"/>
      <c r="J31" s="647" t="s">
        <v>494</v>
      </c>
      <c r="K31" s="651"/>
      <c r="L31" s="649"/>
      <c r="M31" s="649"/>
      <c r="N31" s="650"/>
    </row>
    <row r="32" spans="1:14" ht="18" customHeight="1">
      <c r="A32" s="124"/>
      <c r="B32" s="284"/>
      <c r="C32" s="284"/>
      <c r="D32" s="284"/>
      <c r="E32" s="284"/>
      <c r="F32" s="284"/>
      <c r="G32" s="284"/>
      <c r="H32" s="238"/>
      <c r="I32" s="125"/>
      <c r="J32" s="125"/>
      <c r="K32" s="125"/>
      <c r="L32" s="125"/>
      <c r="M32" s="125"/>
      <c r="N32" s="125"/>
    </row>
    <row r="33" spans="1:14" ht="18" customHeight="1">
      <c r="A33" s="124"/>
      <c r="B33" s="284"/>
      <c r="C33" s="284"/>
      <c r="D33" s="284"/>
      <c r="E33" s="284"/>
      <c r="F33" s="284"/>
      <c r="G33" s="284"/>
      <c r="H33" s="238"/>
      <c r="I33" s="125"/>
      <c r="J33" s="125"/>
      <c r="K33" s="125"/>
      <c r="L33" s="125"/>
      <c r="M33" s="125"/>
      <c r="N33" s="125"/>
    </row>
    <row r="34" spans="1:14" ht="18" customHeight="1">
      <c r="A34" s="124"/>
      <c r="B34" s="298" t="s">
        <v>186</v>
      </c>
      <c r="C34" s="284"/>
      <c r="D34" s="284"/>
      <c r="E34" s="284"/>
      <c r="F34" s="284"/>
      <c r="G34" s="284"/>
      <c r="H34" s="238"/>
      <c r="I34" s="125"/>
      <c r="J34" s="125"/>
      <c r="K34" s="125"/>
      <c r="L34" s="125"/>
      <c r="M34" s="125"/>
      <c r="N34" s="125"/>
    </row>
    <row r="35" spans="1:14" ht="18" customHeight="1">
      <c r="A35" s="124"/>
      <c r="B35" s="657" t="s">
        <v>442</v>
      </c>
      <c r="C35" s="657" t="s">
        <v>443</v>
      </c>
      <c r="D35" s="657" t="s">
        <v>444</v>
      </c>
      <c r="E35" s="657" t="s">
        <v>445</v>
      </c>
      <c r="F35" s="657" t="s">
        <v>446</v>
      </c>
      <c r="G35" s="657" t="s">
        <v>447</v>
      </c>
      <c r="H35" s="238"/>
      <c r="I35" s="125"/>
      <c r="J35" s="658" t="s">
        <v>448</v>
      </c>
      <c r="K35" s="659" t="s">
        <v>449</v>
      </c>
      <c r="L35" s="659" t="s">
        <v>442</v>
      </c>
      <c r="M35" s="660" t="s">
        <v>450</v>
      </c>
      <c r="N35" s="659" t="s">
        <v>451</v>
      </c>
    </row>
    <row r="36" spans="1:14" ht="18" customHeight="1">
      <c r="A36" s="124"/>
      <c r="B36" s="644" t="s">
        <v>495</v>
      </c>
      <c r="C36" s="645"/>
      <c r="D36" s="645" t="s">
        <v>203</v>
      </c>
      <c r="E36" s="645"/>
      <c r="F36" s="645"/>
      <c r="G36"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36" s="238"/>
      <c r="I36" s="125"/>
      <c r="J36" s="647" t="s">
        <v>496</v>
      </c>
      <c r="K36" s="651"/>
      <c r="L36" s="649"/>
      <c r="M36" s="649"/>
      <c r="N36" s="650"/>
    </row>
    <row r="37" spans="1:14" ht="18" customHeight="1">
      <c r="A37" s="124"/>
      <c r="B37" s="644" t="s">
        <v>497</v>
      </c>
      <c r="C37" s="645"/>
      <c r="D37" s="645"/>
      <c r="E37" s="645"/>
      <c r="F37" s="645"/>
      <c r="G37"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37" s="238"/>
      <c r="I37" s="125"/>
      <c r="J37" s="647" t="s">
        <v>498</v>
      </c>
      <c r="K37" s="651"/>
      <c r="L37" s="649"/>
      <c r="M37" s="649"/>
      <c r="N37" s="650"/>
    </row>
    <row r="38" spans="1:14" ht="18" customHeight="1">
      <c r="A38" s="124"/>
      <c r="B38" s="644" t="s">
        <v>499</v>
      </c>
      <c r="C38" s="645"/>
      <c r="D38" s="645"/>
      <c r="E38" s="645"/>
      <c r="F38" s="645"/>
      <c r="G38"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38" s="238"/>
      <c r="I38" s="125"/>
      <c r="J38" s="647" t="s">
        <v>500</v>
      </c>
      <c r="K38" s="651"/>
      <c r="L38" s="649"/>
      <c r="M38" s="649"/>
      <c r="N38" s="652"/>
    </row>
    <row r="39" spans="1:14" ht="18" customHeight="1">
      <c r="A39" s="124"/>
      <c r="B39" s="644" t="s">
        <v>501</v>
      </c>
      <c r="C39" s="645"/>
      <c r="D39" s="645"/>
      <c r="E39" s="645"/>
      <c r="F39" s="645"/>
      <c r="G39"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39" s="238"/>
      <c r="I39" s="125"/>
      <c r="J39" s="647" t="s">
        <v>502</v>
      </c>
      <c r="K39" s="651"/>
      <c r="L39" s="649"/>
      <c r="M39" s="649"/>
      <c r="N39" s="650"/>
    </row>
    <row r="40" spans="1:14" ht="18" customHeight="1">
      <c r="A40" s="124"/>
      <c r="B40" s="644" t="s">
        <v>503</v>
      </c>
      <c r="C40" s="645"/>
      <c r="D40" s="645"/>
      <c r="E40" s="645"/>
      <c r="F40" s="645"/>
      <c r="G40"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40" s="238"/>
      <c r="I40" s="125"/>
      <c r="J40" s="647" t="s">
        <v>504</v>
      </c>
      <c r="K40" s="651"/>
      <c r="L40" s="649"/>
      <c r="M40" s="649"/>
      <c r="N40" s="650"/>
    </row>
    <row r="41" spans="1:14" ht="18" customHeight="1">
      <c r="A41" s="124"/>
      <c r="B41" s="644" t="s">
        <v>505</v>
      </c>
      <c r="C41" s="645"/>
      <c r="D41" s="645"/>
      <c r="E41" s="645"/>
      <c r="F41" s="645"/>
      <c r="G41"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41" s="238"/>
      <c r="I41" s="125"/>
      <c r="J41" s="647" t="s">
        <v>506</v>
      </c>
      <c r="K41" s="651"/>
      <c r="L41" s="649"/>
      <c r="M41" s="649"/>
      <c r="N41" s="650"/>
    </row>
    <row r="42" spans="1:14" ht="18" customHeight="1">
      <c r="A42" s="124"/>
      <c r="B42" s="644" t="s">
        <v>507</v>
      </c>
      <c r="C42" s="645"/>
      <c r="D42" s="645"/>
      <c r="E42" s="645"/>
      <c r="F42" s="645"/>
      <c r="G42"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42" s="238"/>
      <c r="I42" s="125"/>
      <c r="J42" s="647" t="s">
        <v>508</v>
      </c>
      <c r="K42" s="651"/>
      <c r="L42" s="649"/>
      <c r="M42" s="649"/>
      <c r="N42" s="650"/>
    </row>
    <row r="43" spans="1:14" ht="18" customHeight="1">
      <c r="A43" s="124"/>
      <c r="B43" s="644" t="s">
        <v>509</v>
      </c>
      <c r="C43" s="645"/>
      <c r="D43" s="645"/>
      <c r="E43" s="645"/>
      <c r="F43" s="645"/>
      <c r="G43"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43" s="238"/>
      <c r="I43" s="125"/>
      <c r="J43" s="647" t="s">
        <v>510</v>
      </c>
      <c r="K43" s="651"/>
      <c r="L43" s="649"/>
      <c r="M43" s="649"/>
      <c r="N43" s="650"/>
    </row>
    <row r="44" spans="1:14" ht="18" customHeight="1">
      <c r="A44" s="124"/>
      <c r="B44" s="644" t="s">
        <v>511</v>
      </c>
      <c r="C44" s="645"/>
      <c r="D44" s="645"/>
      <c r="E44" s="645"/>
      <c r="F44" s="645"/>
      <c r="G44"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44" s="238"/>
      <c r="I44" s="125"/>
      <c r="J44" s="647" t="s">
        <v>512</v>
      </c>
      <c r="K44" s="651"/>
      <c r="L44" s="649"/>
      <c r="M44" s="649"/>
      <c r="N44" s="650"/>
    </row>
    <row r="45" spans="1:14" ht="18" customHeight="1">
      <c r="A45" s="124"/>
      <c r="B45" s="644" t="s">
        <v>513</v>
      </c>
      <c r="C45" s="645"/>
      <c r="D45" s="645"/>
      <c r="E45" s="645"/>
      <c r="F45" s="645"/>
      <c r="G45"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45" s="238"/>
      <c r="I45" s="125"/>
      <c r="J45" s="647" t="s">
        <v>514</v>
      </c>
      <c r="K45" s="651"/>
      <c r="L45" s="649"/>
      <c r="M45" s="649"/>
      <c r="N45" s="650"/>
    </row>
    <row r="46" spans="1:14" ht="18" customHeight="1">
      <c r="A46" s="124"/>
      <c r="B46" s="284"/>
      <c r="C46" s="284"/>
      <c r="D46" s="284"/>
      <c r="E46" s="284"/>
      <c r="F46" s="284"/>
      <c r="G46" s="284"/>
      <c r="H46" s="238"/>
      <c r="I46" s="125"/>
      <c r="J46" s="125"/>
      <c r="K46" s="125"/>
      <c r="L46" s="125"/>
      <c r="M46" s="125"/>
      <c r="N46" s="125"/>
    </row>
    <row r="47" spans="1:14" ht="18" customHeight="1">
      <c r="A47" s="124"/>
      <c r="B47" s="284"/>
      <c r="C47" s="284"/>
      <c r="D47" s="284"/>
      <c r="E47" s="284"/>
      <c r="F47" s="284"/>
      <c r="G47" s="284"/>
      <c r="H47" s="238"/>
      <c r="I47" s="125"/>
      <c r="J47" s="125"/>
      <c r="K47" s="125"/>
      <c r="L47" s="125"/>
      <c r="M47" s="125"/>
      <c r="N47" s="125"/>
    </row>
    <row r="48" spans="1:14" ht="18" customHeight="1">
      <c r="A48" s="124"/>
      <c r="B48" s="298" t="s">
        <v>235</v>
      </c>
      <c r="C48" s="284"/>
      <c r="D48" s="284"/>
      <c r="E48" s="284"/>
      <c r="F48" s="284"/>
      <c r="G48" s="284"/>
      <c r="H48" s="238"/>
      <c r="I48" s="125"/>
      <c r="J48" s="125"/>
      <c r="K48" s="125"/>
      <c r="L48" s="125"/>
      <c r="M48" s="125"/>
      <c r="N48" s="125"/>
    </row>
    <row r="49" spans="1:14" ht="18" customHeight="1">
      <c r="A49" s="124"/>
      <c r="B49" s="661" t="s">
        <v>442</v>
      </c>
      <c r="C49" s="661" t="s">
        <v>443</v>
      </c>
      <c r="D49" s="661" t="s">
        <v>444</v>
      </c>
      <c r="E49" s="661" t="s">
        <v>445</v>
      </c>
      <c r="F49" s="661" t="s">
        <v>446</v>
      </c>
      <c r="G49" s="661" t="s">
        <v>447</v>
      </c>
      <c r="H49" s="238"/>
      <c r="I49" s="125"/>
      <c r="J49" s="662" t="s">
        <v>448</v>
      </c>
      <c r="K49" s="663" t="s">
        <v>449</v>
      </c>
      <c r="L49" s="663" t="s">
        <v>442</v>
      </c>
      <c r="M49" s="664" t="s">
        <v>450</v>
      </c>
      <c r="N49" s="663" t="s">
        <v>451</v>
      </c>
    </row>
    <row r="50" spans="1:14" ht="18" customHeight="1">
      <c r="A50" s="124"/>
      <c r="B50" s="644" t="s">
        <v>515</v>
      </c>
      <c r="C50" s="645"/>
      <c r="D50" s="645" t="s">
        <v>203</v>
      </c>
      <c r="E50" s="645"/>
      <c r="F50" s="645"/>
      <c r="G50"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50" s="238"/>
      <c r="I50" s="125"/>
      <c r="J50" s="647" t="s">
        <v>516</v>
      </c>
      <c r="K50" s="651"/>
      <c r="L50" s="649"/>
      <c r="M50" s="649"/>
      <c r="N50" s="650"/>
    </row>
    <row r="51" spans="1:14" ht="18" customHeight="1">
      <c r="A51" s="124"/>
      <c r="B51" s="644" t="s">
        <v>517</v>
      </c>
      <c r="C51" s="645"/>
      <c r="D51" s="645"/>
      <c r="E51" s="645"/>
      <c r="F51" s="645"/>
      <c r="G51"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51" s="238"/>
      <c r="I51" s="125"/>
      <c r="J51" s="647" t="s">
        <v>518</v>
      </c>
      <c r="K51" s="651"/>
      <c r="L51" s="649"/>
      <c r="M51" s="649"/>
      <c r="N51" s="650"/>
    </row>
    <row r="52" spans="1:14" ht="18" customHeight="1">
      <c r="A52" s="124"/>
      <c r="B52" s="644" t="s">
        <v>519</v>
      </c>
      <c r="C52" s="645"/>
      <c r="D52" s="645"/>
      <c r="E52" s="645"/>
      <c r="F52" s="645"/>
      <c r="G52"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52" s="238"/>
      <c r="I52" s="125"/>
      <c r="J52" s="647" t="s">
        <v>520</v>
      </c>
      <c r="K52" s="651"/>
      <c r="L52" s="649"/>
      <c r="M52" s="649"/>
      <c r="N52" s="652"/>
    </row>
    <row r="53" spans="1:14" ht="18" customHeight="1">
      <c r="A53" s="124"/>
      <c r="B53" s="644" t="s">
        <v>521</v>
      </c>
      <c r="C53" s="645"/>
      <c r="D53" s="645"/>
      <c r="E53" s="645"/>
      <c r="F53" s="645"/>
      <c r="G53"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53" s="238"/>
      <c r="I53" s="125"/>
      <c r="J53" s="647" t="s">
        <v>522</v>
      </c>
      <c r="K53" s="651"/>
      <c r="L53" s="649"/>
      <c r="M53" s="649"/>
      <c r="N53" s="650"/>
    </row>
    <row r="54" spans="1:14" ht="18" customHeight="1">
      <c r="A54" s="124"/>
      <c r="B54" s="644" t="s">
        <v>523</v>
      </c>
      <c r="C54" s="645"/>
      <c r="D54" s="645"/>
      <c r="E54" s="645"/>
      <c r="F54" s="645"/>
      <c r="G54"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54" s="238"/>
      <c r="I54" s="125"/>
      <c r="J54" s="647" t="s">
        <v>524</v>
      </c>
      <c r="K54" s="651"/>
      <c r="L54" s="649"/>
      <c r="M54" s="649"/>
      <c r="N54" s="650"/>
    </row>
    <row r="55" spans="1:14" ht="18" customHeight="1">
      <c r="A55" s="124"/>
      <c r="B55" s="644" t="s">
        <v>525</v>
      </c>
      <c r="C55" s="645"/>
      <c r="D55" s="645"/>
      <c r="E55" s="645"/>
      <c r="F55" s="645"/>
      <c r="G55"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55" s="238"/>
      <c r="I55" s="125"/>
      <c r="J55" s="647" t="s">
        <v>526</v>
      </c>
      <c r="K55" s="651"/>
      <c r="L55" s="649"/>
      <c r="M55" s="649"/>
      <c r="N55" s="650"/>
    </row>
    <row r="56" spans="1:14" ht="18" customHeight="1">
      <c r="A56" s="124"/>
      <c r="B56" s="644" t="s">
        <v>527</v>
      </c>
      <c r="C56" s="645"/>
      <c r="D56" s="645"/>
      <c r="E56" s="645"/>
      <c r="F56" s="645"/>
      <c r="G56"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56" s="238"/>
      <c r="I56" s="125"/>
      <c r="J56" s="647" t="s">
        <v>528</v>
      </c>
      <c r="K56" s="651"/>
      <c r="L56" s="649"/>
      <c r="M56" s="649"/>
      <c r="N56" s="650"/>
    </row>
    <row r="57" spans="1:14" ht="18" customHeight="1">
      <c r="A57" s="124"/>
      <c r="B57" s="644" t="s">
        <v>529</v>
      </c>
      <c r="C57" s="645"/>
      <c r="D57" s="645"/>
      <c r="E57" s="645"/>
      <c r="F57" s="645"/>
      <c r="G57"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57" s="238"/>
      <c r="I57" s="125"/>
      <c r="J57" s="647" t="s">
        <v>530</v>
      </c>
      <c r="K57" s="651"/>
      <c r="L57" s="649"/>
      <c r="M57" s="649"/>
      <c r="N57" s="650"/>
    </row>
    <row r="58" spans="1:14" ht="18" customHeight="1">
      <c r="A58" s="124"/>
      <c r="B58" s="644" t="s">
        <v>531</v>
      </c>
      <c r="C58" s="645"/>
      <c r="D58" s="645"/>
      <c r="E58" s="645"/>
      <c r="F58" s="645"/>
      <c r="G58"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58" s="238"/>
      <c r="I58" s="125"/>
      <c r="J58" s="647" t="s">
        <v>532</v>
      </c>
      <c r="K58" s="651"/>
      <c r="L58" s="649"/>
      <c r="M58" s="649"/>
      <c r="N58" s="650"/>
    </row>
    <row r="59" spans="1:14" ht="18" customHeight="1">
      <c r="A59" s="124"/>
      <c r="B59" s="644" t="s">
        <v>533</v>
      </c>
      <c r="C59" s="645"/>
      <c r="D59" s="645"/>
      <c r="E59" s="645"/>
      <c r="F59" s="645"/>
      <c r="G59"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59" s="238"/>
      <c r="I59" s="125"/>
      <c r="J59" s="647" t="s">
        <v>534</v>
      </c>
      <c r="K59" s="651"/>
      <c r="L59" s="649"/>
      <c r="M59" s="649"/>
      <c r="N59" s="650"/>
    </row>
    <row r="60" spans="1:14" ht="18" customHeight="1">
      <c r="A60" s="124"/>
      <c r="B60" s="284"/>
      <c r="C60" s="284"/>
      <c r="D60" s="284"/>
      <c r="E60" s="284"/>
      <c r="F60" s="284"/>
      <c r="G60" s="299"/>
      <c r="H60" s="238"/>
      <c r="I60" s="125"/>
      <c r="J60" s="125"/>
      <c r="K60" s="125"/>
      <c r="L60" s="125"/>
      <c r="M60" s="125"/>
      <c r="N60" s="125"/>
    </row>
    <row r="61" spans="1:14" ht="18" customHeight="1">
      <c r="A61" s="124"/>
      <c r="B61" s="284"/>
      <c r="C61" s="284"/>
      <c r="D61" s="284"/>
      <c r="E61" s="284"/>
      <c r="F61" s="284"/>
      <c r="G61" s="299"/>
      <c r="H61" s="238"/>
      <c r="I61" s="125"/>
      <c r="J61" s="125"/>
      <c r="K61" s="125"/>
      <c r="L61" s="125"/>
      <c r="M61" s="125"/>
      <c r="N61" s="125"/>
    </row>
    <row r="62" spans="1:14" ht="18" customHeight="1">
      <c r="A62" s="124"/>
      <c r="B62" s="298" t="s">
        <v>535</v>
      </c>
      <c r="C62" s="284"/>
      <c r="D62" s="284"/>
      <c r="E62" s="284"/>
      <c r="F62" s="284"/>
      <c r="G62" s="300"/>
      <c r="H62" s="238"/>
      <c r="I62" s="125"/>
      <c r="J62" s="125"/>
      <c r="K62" s="125"/>
      <c r="L62" s="125"/>
      <c r="M62" s="125"/>
      <c r="N62" s="125"/>
    </row>
    <row r="63" spans="1:14" ht="18" customHeight="1">
      <c r="A63" s="124"/>
      <c r="B63" s="665" t="s">
        <v>442</v>
      </c>
      <c r="C63" s="665" t="s">
        <v>443</v>
      </c>
      <c r="D63" s="665" t="s">
        <v>444</v>
      </c>
      <c r="E63" s="665" t="s">
        <v>445</v>
      </c>
      <c r="F63" s="665" t="s">
        <v>446</v>
      </c>
      <c r="G63" s="665" t="s">
        <v>447</v>
      </c>
      <c r="H63" s="238"/>
      <c r="I63" s="125"/>
      <c r="J63" s="666" t="s">
        <v>448</v>
      </c>
      <c r="K63" s="667" t="s">
        <v>449</v>
      </c>
      <c r="L63" s="667" t="s">
        <v>442</v>
      </c>
      <c r="M63" s="668" t="s">
        <v>450</v>
      </c>
      <c r="N63" s="667" t="s">
        <v>451</v>
      </c>
    </row>
    <row r="64" spans="1:14" ht="18" customHeight="1">
      <c r="A64" s="124"/>
      <c r="B64" s="644" t="s">
        <v>536</v>
      </c>
      <c r="C64" s="645"/>
      <c r="D64" s="645" t="s">
        <v>203</v>
      </c>
      <c r="E64" s="645"/>
      <c r="F64" s="645"/>
      <c r="G64"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64" s="238"/>
      <c r="I64" s="125"/>
      <c r="J64" s="647" t="s">
        <v>537</v>
      </c>
      <c r="K64" s="651"/>
      <c r="L64" s="649"/>
      <c r="M64" s="649"/>
      <c r="N64" s="650"/>
    </row>
    <row r="65" spans="1:14" ht="18" customHeight="1">
      <c r="A65" s="124"/>
      <c r="B65" s="644" t="s">
        <v>538</v>
      </c>
      <c r="C65" s="645"/>
      <c r="D65" s="645"/>
      <c r="E65" s="645"/>
      <c r="F65" s="645"/>
      <c r="G65"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65" s="238"/>
      <c r="I65" s="125"/>
      <c r="J65" s="647" t="s">
        <v>539</v>
      </c>
      <c r="K65" s="651"/>
      <c r="L65" s="649"/>
      <c r="M65" s="649"/>
      <c r="N65" s="650"/>
    </row>
    <row r="66" spans="1:14" ht="18" customHeight="1">
      <c r="A66" s="124"/>
      <c r="B66" s="644" t="s">
        <v>540</v>
      </c>
      <c r="C66" s="645"/>
      <c r="D66" s="645"/>
      <c r="E66" s="645"/>
      <c r="F66" s="645"/>
      <c r="G66"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66" s="238"/>
      <c r="I66" s="125"/>
      <c r="J66" s="647" t="s">
        <v>541</v>
      </c>
      <c r="K66" s="651"/>
      <c r="L66" s="649"/>
      <c r="M66" s="649"/>
      <c r="N66" s="652"/>
    </row>
    <row r="67" spans="1:14" ht="18" customHeight="1">
      <c r="A67" s="124"/>
      <c r="B67" s="644" t="s">
        <v>542</v>
      </c>
      <c r="C67" s="645"/>
      <c r="D67" s="645"/>
      <c r="E67" s="645"/>
      <c r="F67" s="645"/>
      <c r="G67"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67" s="238"/>
      <c r="I67" s="125"/>
      <c r="J67" s="647" t="s">
        <v>543</v>
      </c>
      <c r="K67" s="651"/>
      <c r="L67" s="649"/>
      <c r="M67" s="649"/>
      <c r="N67" s="650"/>
    </row>
    <row r="68" spans="1:14" ht="18" customHeight="1">
      <c r="A68" s="124"/>
      <c r="B68" s="644" t="s">
        <v>544</v>
      </c>
      <c r="C68" s="645"/>
      <c r="D68" s="645"/>
      <c r="E68" s="645"/>
      <c r="F68" s="645"/>
      <c r="G68"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68" s="238"/>
      <c r="I68" s="125"/>
      <c r="J68" s="647" t="s">
        <v>545</v>
      </c>
      <c r="K68" s="651"/>
      <c r="L68" s="649"/>
      <c r="M68" s="649"/>
      <c r="N68" s="650"/>
    </row>
    <row r="69" spans="1:14" ht="18" customHeight="1">
      <c r="A69" s="124"/>
      <c r="B69" s="644" t="s">
        <v>546</v>
      </c>
      <c r="C69" s="645"/>
      <c r="D69" s="645"/>
      <c r="E69" s="645"/>
      <c r="F69" s="645"/>
      <c r="G69"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69" s="238"/>
      <c r="I69" s="125"/>
      <c r="J69" s="647" t="s">
        <v>547</v>
      </c>
      <c r="K69" s="651"/>
      <c r="L69" s="649"/>
      <c r="M69" s="649"/>
      <c r="N69" s="650"/>
    </row>
    <row r="70" spans="1:14" ht="18" customHeight="1">
      <c r="A70" s="124"/>
      <c r="B70" s="644" t="s">
        <v>548</v>
      </c>
      <c r="C70" s="645"/>
      <c r="D70" s="645"/>
      <c r="E70" s="645"/>
      <c r="F70" s="645"/>
      <c r="G70"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70" s="238"/>
      <c r="I70" s="125"/>
      <c r="J70" s="647" t="s">
        <v>549</v>
      </c>
      <c r="K70" s="651"/>
      <c r="L70" s="649"/>
      <c r="M70" s="649"/>
      <c r="N70" s="650"/>
    </row>
    <row r="71" spans="1:14" ht="18" customHeight="1">
      <c r="A71" s="124"/>
      <c r="B71" s="644" t="s">
        <v>550</v>
      </c>
      <c r="C71" s="645"/>
      <c r="D71" s="645"/>
      <c r="E71" s="645"/>
      <c r="F71" s="645"/>
      <c r="G71"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71" s="238"/>
      <c r="I71" s="125"/>
      <c r="J71" s="647" t="s">
        <v>551</v>
      </c>
      <c r="K71" s="651"/>
      <c r="L71" s="649"/>
      <c r="M71" s="649"/>
      <c r="N71" s="650"/>
    </row>
    <row r="72" spans="1:14" ht="18" customHeight="1">
      <c r="A72" s="124"/>
      <c r="B72" s="644" t="s">
        <v>552</v>
      </c>
      <c r="C72" s="645"/>
      <c r="D72" s="645"/>
      <c r="E72" s="645"/>
      <c r="F72" s="645"/>
      <c r="G72"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72" s="238"/>
      <c r="I72" s="125"/>
      <c r="J72" s="647" t="s">
        <v>553</v>
      </c>
      <c r="K72" s="651"/>
      <c r="L72" s="649"/>
      <c r="M72" s="649"/>
      <c r="N72" s="650"/>
    </row>
    <row r="73" spans="1:14" ht="18" customHeight="1">
      <c r="A73" s="124"/>
      <c r="B73" s="644" t="s">
        <v>554</v>
      </c>
      <c r="C73" s="645"/>
      <c r="D73" s="645"/>
      <c r="E73" s="645"/>
      <c r="F73" s="645"/>
      <c r="G73" s="646" t="str">
        <f>IF(OR(Table14[[#This Row],[Severity]]="",Table14[[#This Row],[Likelihood]]="",Table14[[#This Row],[Criticality]]=""),"",IF(Table14[[#This Row],[Criticality]]="Low",1,IF(Table14[[#This Row],[Criticality]]="Medium",2,IF(Table14[[#This Row],[Criticality]]="High",3,"")))+IF(Table14[[#This Row],[Severity]]="Low",1,IF(Table14[[#This Row],[Severity]]="Medium",2,IF(Table14[[#This Row],[Severity]]="High",4,"")))+IF(Table14[[#This Row],[Likelihood]]="Low",1,IF(Table14[[#This Row],[Likelihood]]="Medium",2,IF(Table14[[#This Row],[Likelihood]]="High",3,""))))</f>
        <v/>
      </c>
      <c r="H73" s="238"/>
      <c r="I73" s="125"/>
      <c r="J73" s="647" t="s">
        <v>555</v>
      </c>
      <c r="K73" s="651"/>
      <c r="L73" s="649"/>
      <c r="M73" s="649"/>
      <c r="N73" s="650"/>
    </row>
    <row r="74" spans="1:14" ht="18" customHeight="1">
      <c r="A74" s="124"/>
      <c r="B74" s="284"/>
      <c r="C74" s="284"/>
      <c r="D74" s="284"/>
      <c r="E74" s="284"/>
      <c r="F74" s="284"/>
      <c r="G74" s="238"/>
      <c r="H74" s="125"/>
      <c r="I74" s="125"/>
      <c r="J74" s="125"/>
      <c r="K74" s="125"/>
      <c r="L74" s="125"/>
      <c r="M74" s="125"/>
    </row>
    <row r="75" spans="1:14" ht="18" customHeight="1">
      <c r="A75" s="124"/>
      <c r="B75" s="284"/>
      <c r="C75" s="284"/>
      <c r="D75" s="284"/>
      <c r="E75" s="284"/>
      <c r="F75" s="284"/>
      <c r="G75" s="238"/>
      <c r="H75" s="125"/>
      <c r="I75" s="125"/>
      <c r="J75" s="125"/>
      <c r="K75" s="125"/>
      <c r="L75" s="125"/>
      <c r="M75" s="125"/>
    </row>
    <row r="76" spans="1:14" ht="18" customHeight="1">
      <c r="A76" s="124"/>
      <c r="B76" s="284"/>
      <c r="C76" s="284"/>
      <c r="D76" s="284"/>
      <c r="E76" s="284"/>
      <c r="F76" s="284"/>
      <c r="G76" s="238"/>
      <c r="H76" s="125"/>
      <c r="I76" s="125"/>
      <c r="J76" s="125"/>
      <c r="K76" s="125"/>
      <c r="L76" s="125"/>
      <c r="M76" s="125"/>
    </row>
    <row r="77" spans="1:14" ht="18" customHeight="1">
      <c r="A77" s="124"/>
      <c r="B77" s="284"/>
      <c r="C77" s="284"/>
      <c r="D77" s="284"/>
      <c r="E77" s="284"/>
      <c r="F77" s="284"/>
      <c r="G77" s="238"/>
      <c r="H77" s="125"/>
      <c r="I77" s="125"/>
      <c r="J77" s="125"/>
      <c r="K77" s="125"/>
      <c r="L77" s="125"/>
      <c r="M77" s="125"/>
    </row>
    <row r="78" spans="1:14" ht="18" customHeight="1">
      <c r="A78" s="124"/>
      <c r="B78" s="284"/>
      <c r="C78" s="284"/>
      <c r="D78" s="284"/>
      <c r="E78" s="284"/>
      <c r="F78" s="284"/>
      <c r="G78" s="238"/>
      <c r="H78" s="125"/>
      <c r="I78" s="125"/>
      <c r="J78" s="125"/>
      <c r="K78" s="125"/>
      <c r="L78" s="125"/>
      <c r="M78" s="125"/>
    </row>
    <row r="79" spans="1:14" ht="18" customHeight="1">
      <c r="A79" s="124"/>
      <c r="B79" s="284"/>
      <c r="C79" s="284"/>
      <c r="D79" s="284"/>
      <c r="E79" s="284"/>
      <c r="F79" s="284"/>
      <c r="G79" s="238"/>
      <c r="H79" s="125"/>
      <c r="I79" s="125"/>
      <c r="J79" s="125"/>
      <c r="K79" s="125"/>
      <c r="L79" s="125"/>
      <c r="M79" s="125"/>
    </row>
    <row r="80" spans="1:14" ht="18" customHeight="1">
      <c r="A80" s="124"/>
      <c r="B80" s="284"/>
      <c r="C80" s="284"/>
      <c r="D80" s="284"/>
      <c r="E80" s="284"/>
      <c r="F80" s="284"/>
      <c r="G80" s="238"/>
      <c r="H80" s="125"/>
      <c r="I80" s="125"/>
      <c r="J80" s="125"/>
      <c r="K80" s="125"/>
      <c r="L80" s="125"/>
      <c r="M80" s="125"/>
    </row>
    <row r="81" spans="1:16" ht="18" customHeight="1">
      <c r="A81" s="124"/>
      <c r="B81" s="284"/>
      <c r="C81" s="284"/>
      <c r="D81" s="284"/>
      <c r="E81" s="284"/>
      <c r="F81" s="284"/>
      <c r="G81" s="238"/>
      <c r="H81" s="125"/>
      <c r="I81" s="125"/>
      <c r="J81" s="125"/>
      <c r="K81" s="125"/>
      <c r="L81" s="125"/>
      <c r="M81" s="125"/>
    </row>
    <row r="82" spans="1:16" ht="18" customHeight="1">
      <c r="A82" s="124"/>
      <c r="B82" s="284"/>
      <c r="C82" s="284"/>
      <c r="D82" s="284"/>
      <c r="E82" s="284"/>
      <c r="F82" s="284"/>
      <c r="G82" s="238"/>
      <c r="H82" s="125"/>
      <c r="I82" s="125"/>
      <c r="J82" s="125"/>
      <c r="K82" s="125"/>
      <c r="L82" s="125"/>
      <c r="M82" s="125"/>
    </row>
    <row r="83" spans="1:16" ht="18" customHeight="1">
      <c r="A83" s="124"/>
      <c r="B83" s="284"/>
      <c r="C83" s="284"/>
      <c r="D83" s="284"/>
      <c r="E83" s="284"/>
      <c r="F83" s="284"/>
      <c r="G83" s="238"/>
      <c r="H83" s="125"/>
      <c r="I83" s="125"/>
      <c r="J83" s="125"/>
      <c r="K83" s="125"/>
      <c r="L83" s="125"/>
      <c r="M83" s="125"/>
    </row>
    <row r="84" spans="1:16" ht="18" customHeight="1">
      <c r="A84" s="124"/>
      <c r="B84" s="284"/>
      <c r="C84" s="284"/>
      <c r="D84" s="284"/>
      <c r="E84" s="284"/>
      <c r="F84" s="284"/>
      <c r="G84" s="238"/>
      <c r="H84" s="125"/>
      <c r="I84" s="125"/>
      <c r="J84" s="125"/>
      <c r="K84" s="125"/>
      <c r="L84" s="125"/>
      <c r="M84" s="125"/>
    </row>
    <row r="85" spans="1:16" ht="18" customHeight="1">
      <c r="A85" s="124"/>
      <c r="B85" s="284"/>
      <c r="C85" s="284"/>
      <c r="D85" s="284"/>
      <c r="E85" s="284"/>
      <c r="F85" s="284"/>
      <c r="G85" s="238"/>
      <c r="H85" s="125"/>
      <c r="I85" s="125"/>
      <c r="J85" s="125"/>
      <c r="K85" s="125"/>
      <c r="L85" s="125"/>
      <c r="M85" s="125"/>
    </row>
    <row r="86" spans="1:16" ht="18" customHeight="1">
      <c r="A86" s="124"/>
      <c r="B86" s="284"/>
      <c r="C86" s="284"/>
      <c r="D86" s="284"/>
      <c r="E86" s="284"/>
      <c r="F86" s="284"/>
      <c r="G86" s="238"/>
      <c r="H86" s="125"/>
      <c r="I86" s="125"/>
      <c r="J86" s="125"/>
      <c r="K86" s="125"/>
      <c r="L86" s="125"/>
      <c r="M86" s="125"/>
    </row>
    <row r="87" spans="1:16" ht="18" customHeight="1">
      <c r="A87" s="124"/>
      <c r="B87" s="284"/>
      <c r="C87" s="284"/>
      <c r="D87" s="284"/>
      <c r="E87" s="284"/>
      <c r="F87" s="284"/>
      <c r="G87" s="238"/>
      <c r="H87" s="125"/>
      <c r="I87" s="125"/>
      <c r="J87" s="125"/>
      <c r="K87" s="125"/>
      <c r="L87" s="125"/>
      <c r="M87" s="125"/>
    </row>
    <row r="88" spans="1:16" ht="18" customHeight="1">
      <c r="A88" s="124"/>
      <c r="B88" s="284"/>
      <c r="C88" s="284"/>
      <c r="D88" s="284"/>
      <c r="E88" s="284"/>
      <c r="F88" s="284"/>
      <c r="G88" s="238"/>
      <c r="H88" s="125"/>
      <c r="I88" s="125"/>
      <c r="J88" s="125"/>
      <c r="K88" s="125"/>
      <c r="L88" s="125"/>
      <c r="M88" s="125"/>
    </row>
    <row r="89" spans="1:16" ht="18" customHeight="1">
      <c r="A89" s="124"/>
      <c r="B89" s="284"/>
      <c r="C89" s="284"/>
      <c r="D89" s="284"/>
      <c r="E89" s="284"/>
      <c r="F89" s="284"/>
      <c r="G89" s="238"/>
      <c r="H89" s="125"/>
      <c r="I89" s="125"/>
      <c r="J89" s="125"/>
      <c r="K89" s="125"/>
      <c r="L89" s="125"/>
      <c r="M89" s="125"/>
    </row>
    <row r="90" spans="1:16" ht="18" customHeight="1">
      <c r="A90" s="124"/>
      <c r="B90" s="284"/>
      <c r="C90" s="284"/>
      <c r="D90" s="284"/>
      <c r="E90" s="284"/>
      <c r="F90" s="284"/>
      <c r="G90" s="238"/>
      <c r="H90" s="125"/>
      <c r="I90" s="125"/>
      <c r="J90" s="125"/>
      <c r="K90" s="125"/>
      <c r="L90" s="125"/>
      <c r="M90" s="125"/>
    </row>
    <row r="91" spans="1:16" ht="18" customHeight="1">
      <c r="A91" s="124"/>
      <c r="B91" s="284"/>
      <c r="C91" s="284"/>
      <c r="D91" s="284"/>
      <c r="E91" s="284"/>
      <c r="F91" s="284"/>
      <c r="G91" s="238"/>
      <c r="H91" s="125"/>
      <c r="I91" s="125"/>
      <c r="J91" s="125"/>
      <c r="K91" s="125"/>
      <c r="L91" s="125"/>
      <c r="M91" s="125"/>
    </row>
    <row r="92" spans="1:16">
      <c r="A92" s="124"/>
      <c r="B92" s="284"/>
      <c r="C92" s="284"/>
      <c r="D92" s="284"/>
      <c r="E92" s="284"/>
      <c r="F92" s="284"/>
      <c r="G92" s="124"/>
      <c r="H92" s="124"/>
      <c r="I92" s="124"/>
      <c r="J92" s="124"/>
      <c r="K92" s="124"/>
      <c r="L92" s="124"/>
      <c r="M92" s="124"/>
      <c r="N92" s="124"/>
      <c r="O92" s="124"/>
      <c r="P92" s="124"/>
    </row>
    <row r="93" spans="1:16">
      <c r="A93" s="124"/>
      <c r="B93" s="124"/>
      <c r="C93" s="124"/>
      <c r="D93" s="124"/>
      <c r="E93" s="124"/>
      <c r="F93" s="124"/>
      <c r="G93" s="123"/>
      <c r="H93" s="124"/>
      <c r="I93" s="124"/>
      <c r="J93" s="124"/>
      <c r="K93" s="124"/>
      <c r="L93" s="124"/>
      <c r="M93" s="124"/>
      <c r="N93" s="124"/>
      <c r="O93" s="124"/>
      <c r="P93" s="124"/>
    </row>
    <row r="94" spans="1:16">
      <c r="B94" s="123"/>
      <c r="C94" s="123"/>
      <c r="D94" s="123"/>
      <c r="E94" s="123"/>
      <c r="F94" s="123"/>
    </row>
  </sheetData>
  <mergeCells count="3">
    <mergeCell ref="B4:G4"/>
    <mergeCell ref="B6:C6"/>
    <mergeCell ref="B2:N2"/>
  </mergeCells>
  <dataValidations count="6">
    <dataValidation type="list" allowBlank="1" showInputMessage="1" showErrorMessage="1" sqref="D8:F17 E22:F34 E36:F48 E50:F62 D64:F73 D74:E92 D22:D31 D36:D45 D50:D59" xr:uid="{00000000-0002-0000-1000-000000000000}">
      <formula1>LMH</formula1>
    </dataValidation>
    <dataValidation type="list" allowBlank="1" showInputMessage="1" showErrorMessage="1" sqref="L8:L17" xr:uid="{00000000-0002-0000-1000-000001000000}">
      <formula1>$B$8:$B$17</formula1>
    </dataValidation>
    <dataValidation type="list" allowBlank="1" showInputMessage="1" showErrorMessage="1" sqref="L22:L31" xr:uid="{00000000-0002-0000-1000-000002000000}">
      <formula1>$B$22:$B$31</formula1>
    </dataValidation>
    <dataValidation type="list" allowBlank="1" showInputMessage="1" showErrorMessage="1" sqref="L36:L45" xr:uid="{00000000-0002-0000-1000-000003000000}">
      <formula1>$B$36:$B$45</formula1>
    </dataValidation>
    <dataValidation type="list" allowBlank="1" showInputMessage="1" showErrorMessage="1" sqref="L50:L59" xr:uid="{00000000-0002-0000-1000-000004000000}">
      <formula1>$B$50:$B$59</formula1>
    </dataValidation>
    <dataValidation type="list" allowBlank="1" showInputMessage="1" showErrorMessage="1" sqref="L64:L73" xr:uid="{00000000-0002-0000-1000-000005000000}">
      <formula1>$B$64:$B$73</formula1>
    </dataValidation>
  </dataValidations>
  <pageMargins left="0.7" right="0.7" top="0.75" bottom="0.75" header="0.3" footer="0.3"/>
  <pageSetup orientation="portrait" r:id="rId1"/>
  <ignoredErrors>
    <ignoredError sqref="G21 G35 G49 G60:G63 G64:G73 G50:G59 G36:G45 G22:G31 G8:G17"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6000000}">
          <x14:formula1>
            <xm:f>'HIDE List'!$N$2:$N$8</xm:f>
          </x14:formula1>
          <xm:sqref>M8:M17 M22:M31 M36:M45 M50:M59 M64:M73</xm:sqref>
        </x14:dataValidation>
        <x14:dataValidation type="list" allowBlank="1" showInputMessage="1" showErrorMessage="1" xr:uid="{00000000-0002-0000-1000-000007000000}">
          <x14:formula1>
            <xm:f>'HIDE List'!$P$2:$P$4</xm:f>
          </x14:formula1>
          <xm:sqref>N8:N17 N22:N31 N36:N45 N50:N59 N64:N73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P8"/>
  <sheetViews>
    <sheetView zoomScaleNormal="100" workbookViewId="0" xr3:uid="{F1CDC194-CB96-5A2D-8E84-222F42300CFA}">
      <selection activeCell="P5" sqref="P5"/>
    </sheetView>
  </sheetViews>
  <sheetFormatPr defaultRowHeight="12.75"/>
  <cols>
    <col min="1" max="1" width="2.85546875" style="285" customWidth="1"/>
    <col min="2" max="16384" width="9.140625" style="285"/>
  </cols>
  <sheetData>
    <row r="1" spans="1:16" ht="15" customHeight="1">
      <c r="A1" s="286" t="s">
        <v>40</v>
      </c>
      <c r="B1" s="286"/>
      <c r="C1" s="286" t="s">
        <v>249</v>
      </c>
      <c r="D1" s="286"/>
      <c r="E1" s="286" t="s">
        <v>205</v>
      </c>
      <c r="I1" s="285" t="s">
        <v>556</v>
      </c>
      <c r="M1" s="286" t="s">
        <v>450</v>
      </c>
      <c r="P1" s="286" t="s">
        <v>451</v>
      </c>
    </row>
    <row r="2" spans="1:16" ht="33.75" customHeight="1">
      <c r="A2" s="286" t="s">
        <v>41</v>
      </c>
      <c r="B2" s="286"/>
      <c r="C2" s="286" t="s">
        <v>250</v>
      </c>
      <c r="D2" s="286"/>
      <c r="E2" s="286" t="s">
        <v>203</v>
      </c>
      <c r="I2" s="285" t="s">
        <v>474</v>
      </c>
      <c r="M2" s="285">
        <v>1</v>
      </c>
      <c r="N2" s="286" t="s">
        <v>557</v>
      </c>
      <c r="P2" s="286" t="s">
        <v>558</v>
      </c>
    </row>
    <row r="3" spans="1:16" ht="18" customHeight="1">
      <c r="A3" s="286" t="s">
        <v>17</v>
      </c>
      <c r="B3" s="286"/>
      <c r="C3" s="286" t="s">
        <v>248</v>
      </c>
      <c r="D3" s="286"/>
      <c r="E3" s="286" t="s">
        <v>202</v>
      </c>
      <c r="I3" s="285" t="s">
        <v>559</v>
      </c>
      <c r="M3" s="285">
        <v>2</v>
      </c>
      <c r="N3" s="286" t="s">
        <v>560</v>
      </c>
      <c r="P3" s="301" t="s">
        <v>455</v>
      </c>
    </row>
    <row r="4" spans="1:16">
      <c r="A4" s="286"/>
      <c r="B4" s="286"/>
      <c r="C4" s="286"/>
      <c r="D4" s="286"/>
      <c r="E4" s="286" t="s">
        <v>561</v>
      </c>
      <c r="I4" s="285" t="s">
        <v>340</v>
      </c>
      <c r="M4" s="285">
        <v>3</v>
      </c>
      <c r="N4" s="286" t="s">
        <v>454</v>
      </c>
      <c r="P4" s="286" t="s">
        <v>562</v>
      </c>
    </row>
    <row r="5" spans="1:16">
      <c r="I5" s="285" t="s">
        <v>535</v>
      </c>
      <c r="M5" s="285">
        <v>4</v>
      </c>
      <c r="N5" s="286" t="s">
        <v>563</v>
      </c>
    </row>
    <row r="6" spans="1:16">
      <c r="M6" s="285">
        <v>5</v>
      </c>
      <c r="N6" s="286" t="s">
        <v>564</v>
      </c>
    </row>
    <row r="7" spans="1:16">
      <c r="M7" s="285">
        <v>6</v>
      </c>
      <c r="N7" s="286" t="s">
        <v>565</v>
      </c>
    </row>
    <row r="8" spans="1:16">
      <c r="M8" s="285">
        <v>7</v>
      </c>
      <c r="N8" s="286" t="s">
        <v>566</v>
      </c>
    </row>
  </sheetData>
  <pageMargins left="0.7" right="0.7" top="0.75" bottom="0.75" header="0.3" footer="0.3"/>
  <pageSetup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pageSetUpPr fitToPage="1"/>
  </sheetPr>
  <dimension ref="A1:O235"/>
  <sheetViews>
    <sheetView showGridLines="0" zoomScaleNormal="100" workbookViewId="0" xr3:uid="{CF366857-BBDD-5199-9BC9-FF52903B0715}">
      <selection activeCell="D12" sqref="D12:E12"/>
    </sheetView>
  </sheetViews>
  <sheetFormatPr defaultRowHeight="12.75"/>
  <cols>
    <col min="1" max="1" width="2.85546875" style="22" customWidth="1"/>
    <col min="2" max="2" width="46.85546875" style="22" bestFit="1" customWidth="1"/>
    <col min="3" max="3" width="3.85546875" style="22" customWidth="1"/>
    <col min="4" max="4" width="14.42578125" style="22" customWidth="1"/>
    <col min="5" max="5" width="29.28515625" style="22" customWidth="1"/>
    <col min="6" max="6" width="25" style="22" customWidth="1"/>
    <col min="7" max="7" width="21.42578125" style="126" customWidth="1"/>
    <col min="8" max="8" width="11.28515625" style="22" bestFit="1" customWidth="1"/>
    <col min="9" max="16384" width="9.140625" style="22"/>
  </cols>
  <sheetData>
    <row r="1" spans="1:15" ht="15" customHeight="1">
      <c r="A1" s="79"/>
      <c r="B1" s="79"/>
      <c r="C1" s="79"/>
      <c r="D1" s="79"/>
      <c r="E1" s="79"/>
      <c r="F1" s="79"/>
      <c r="G1" s="127"/>
      <c r="H1" s="79"/>
      <c r="I1" s="79"/>
      <c r="J1" s="79"/>
      <c r="K1" s="79"/>
      <c r="L1" s="79"/>
      <c r="M1" s="79"/>
      <c r="N1" s="79"/>
      <c r="O1" s="79"/>
    </row>
    <row r="2" spans="1:15" ht="33.75" customHeight="1">
      <c r="A2" s="79"/>
      <c r="B2" s="669" t="s">
        <v>567</v>
      </c>
      <c r="C2" s="345"/>
      <c r="D2" s="346"/>
      <c r="E2" s="346"/>
      <c r="F2" s="348"/>
      <c r="G2" s="239"/>
      <c r="H2" s="24"/>
      <c r="I2" s="24"/>
      <c r="J2" s="24"/>
      <c r="K2" s="79"/>
      <c r="L2" s="79"/>
      <c r="M2" s="79"/>
      <c r="N2" s="79"/>
      <c r="O2" s="79"/>
    </row>
    <row r="3" spans="1:15" s="1" customFormat="1" ht="15" customHeight="1">
      <c r="A3" s="24"/>
      <c r="B3" s="26"/>
      <c r="C3" s="26"/>
      <c r="D3" s="24"/>
      <c r="E3" s="24"/>
      <c r="F3" s="139"/>
      <c r="G3" s="239"/>
      <c r="H3" s="24"/>
      <c r="I3" s="24"/>
      <c r="J3" s="24"/>
      <c r="K3" s="24"/>
      <c r="L3" s="24"/>
      <c r="M3" s="24"/>
      <c r="N3" s="24"/>
      <c r="O3" s="24"/>
    </row>
    <row r="4" spans="1:15" s="1" customFormat="1" ht="37.5" customHeight="1">
      <c r="A4" s="24"/>
      <c r="B4" s="392" t="s">
        <v>568</v>
      </c>
      <c r="C4" s="392"/>
      <c r="D4" s="392"/>
      <c r="E4" s="392"/>
      <c r="F4" s="392"/>
      <c r="G4" s="239"/>
      <c r="H4" s="24"/>
      <c r="I4" s="24"/>
      <c r="J4" s="24"/>
      <c r="K4" s="24"/>
      <c r="L4" s="24"/>
      <c r="M4" s="24"/>
      <c r="N4" s="24"/>
      <c r="O4" s="24"/>
    </row>
    <row r="5" spans="1:15" s="134" customFormat="1" ht="15" customHeight="1" thickBot="1">
      <c r="B5" s="129"/>
      <c r="C5" s="129"/>
      <c r="D5" s="129"/>
      <c r="E5" s="129"/>
      <c r="F5" s="129"/>
      <c r="G5" s="129"/>
      <c r="H5" s="29"/>
      <c r="I5" s="29"/>
      <c r="J5" s="29"/>
      <c r="K5" s="29"/>
      <c r="L5" s="29"/>
      <c r="M5" s="29"/>
      <c r="N5" s="135"/>
      <c r="O5" s="135"/>
    </row>
    <row r="6" spans="1:15" s="134" customFormat="1" ht="29.25" customHeight="1" thickBot="1">
      <c r="B6" s="466" t="s">
        <v>569</v>
      </c>
      <c r="C6" s="466"/>
      <c r="D6" s="461"/>
      <c r="E6" s="462"/>
      <c r="F6" s="129"/>
      <c r="G6" s="129"/>
      <c r="H6" s="29"/>
      <c r="I6" s="29"/>
      <c r="J6" s="29"/>
      <c r="K6" s="29"/>
      <c r="L6" s="29"/>
      <c r="M6" s="29"/>
      <c r="N6" s="135"/>
      <c r="O6" s="135"/>
    </row>
    <row r="7" spans="1:15" s="134" customFormat="1" ht="15" customHeight="1" thickBot="1">
      <c r="B7" s="138"/>
      <c r="C7" s="138"/>
      <c r="D7" s="129"/>
      <c r="E7" s="129"/>
      <c r="F7" s="129"/>
      <c r="G7" s="129"/>
      <c r="H7" s="29"/>
      <c r="I7" s="29"/>
      <c r="J7" s="29"/>
      <c r="K7" s="29"/>
      <c r="L7" s="29"/>
      <c r="M7" s="29"/>
      <c r="N7" s="135"/>
      <c r="O7" s="135"/>
    </row>
    <row r="8" spans="1:15" s="134" customFormat="1" ht="29.25" customHeight="1" thickBot="1">
      <c r="B8" s="463" t="s">
        <v>570</v>
      </c>
      <c r="C8" s="463"/>
      <c r="D8" s="457"/>
      <c r="E8" s="458"/>
      <c r="F8" s="129"/>
      <c r="G8" s="129"/>
      <c r="H8" s="29"/>
      <c r="I8" s="29"/>
      <c r="J8" s="29"/>
      <c r="K8" s="29"/>
      <c r="L8" s="29"/>
      <c r="M8" s="29"/>
      <c r="N8" s="135"/>
      <c r="O8" s="135"/>
    </row>
    <row r="9" spans="1:15" s="134" customFormat="1" ht="15" customHeight="1" thickBot="1">
      <c r="B9" s="137"/>
      <c r="C9" s="137"/>
      <c r="D9" s="136"/>
      <c r="E9" s="136"/>
      <c r="F9" s="129"/>
      <c r="G9" s="129"/>
      <c r="H9" s="29"/>
      <c r="I9" s="29"/>
      <c r="J9" s="29"/>
      <c r="K9" s="29"/>
      <c r="L9" s="29"/>
      <c r="M9" s="29"/>
      <c r="N9" s="135"/>
      <c r="O9" s="135"/>
    </row>
    <row r="10" spans="1:15" s="134" customFormat="1" ht="29.25" customHeight="1" thickBot="1">
      <c r="B10" s="467" t="s">
        <v>571</v>
      </c>
      <c r="C10" s="465"/>
      <c r="D10" s="457"/>
      <c r="E10" s="458"/>
      <c r="F10" s="129"/>
      <c r="G10" s="129"/>
      <c r="H10" s="29"/>
      <c r="I10" s="29"/>
      <c r="J10" s="29"/>
      <c r="K10" s="29"/>
      <c r="L10" s="29"/>
      <c r="M10" s="29"/>
      <c r="N10" s="135"/>
      <c r="O10" s="135"/>
    </row>
    <row r="11" spans="1:15" s="134" customFormat="1" ht="15" customHeight="1" thickBot="1">
      <c r="B11" s="137"/>
      <c r="C11" s="137"/>
      <c r="D11" s="136"/>
      <c r="E11" s="136"/>
      <c r="F11" s="129"/>
      <c r="G11" s="129"/>
      <c r="H11" s="29"/>
      <c r="I11" s="29"/>
      <c r="J11" s="29"/>
      <c r="K11" s="29"/>
      <c r="L11" s="29"/>
      <c r="M11" s="29"/>
      <c r="N11" s="135"/>
      <c r="O11" s="135"/>
    </row>
    <row r="12" spans="1:15" s="134" customFormat="1" ht="29.25" customHeight="1" thickBot="1">
      <c r="B12" s="464" t="s">
        <v>572</v>
      </c>
      <c r="C12" s="465"/>
      <c r="D12" s="461"/>
      <c r="E12" s="462"/>
      <c r="F12" s="129"/>
      <c r="G12" s="129"/>
      <c r="H12" s="29"/>
      <c r="I12" s="29"/>
      <c r="J12" s="29"/>
      <c r="K12" s="29"/>
      <c r="L12" s="29"/>
      <c r="M12" s="29"/>
      <c r="N12" s="135"/>
      <c r="O12" s="135"/>
    </row>
    <row r="13" spans="1:15" s="128" customFormat="1" ht="15" customHeight="1" thickBot="1">
      <c r="A13" s="240"/>
      <c r="B13" s="129"/>
      <c r="C13" s="129"/>
      <c r="D13" s="129"/>
      <c r="E13" s="129"/>
      <c r="F13" s="129"/>
      <c r="G13" s="129"/>
      <c r="H13" s="29"/>
      <c r="I13" s="29"/>
      <c r="J13" s="29"/>
      <c r="K13" s="29"/>
      <c r="L13" s="29"/>
      <c r="M13" s="29"/>
      <c r="N13" s="29"/>
      <c r="O13" s="29"/>
    </row>
    <row r="14" spans="1:15" s="128" customFormat="1" ht="36" customHeight="1" thickBot="1">
      <c r="A14" s="240"/>
      <c r="B14" s="133" t="s">
        <v>573</v>
      </c>
      <c r="C14" s="132"/>
      <c r="D14" s="459" t="s">
        <v>574</v>
      </c>
      <c r="E14" s="460"/>
      <c r="F14" s="129"/>
      <c r="G14" s="29"/>
      <c r="H14" s="29"/>
      <c r="I14" s="240"/>
      <c r="J14" s="240"/>
      <c r="K14" s="240"/>
      <c r="L14" s="240"/>
      <c r="M14" s="240"/>
      <c r="N14" s="240"/>
      <c r="O14" s="240"/>
    </row>
    <row r="15" spans="1:15" s="128" customFormat="1" ht="20.25" customHeight="1" thickBot="1">
      <c r="A15" s="240"/>
      <c r="B15" s="131" t="s">
        <v>575</v>
      </c>
      <c r="C15" s="132"/>
      <c r="D15" s="131" t="s">
        <v>576</v>
      </c>
      <c r="E15" s="131" t="s">
        <v>577</v>
      </c>
      <c r="F15" s="129"/>
      <c r="G15" s="29"/>
      <c r="H15" s="29"/>
      <c r="I15" s="240"/>
      <c r="J15" s="240"/>
      <c r="K15" s="240"/>
      <c r="L15" s="240"/>
      <c r="M15" s="240"/>
      <c r="N15" s="240"/>
      <c r="O15" s="240"/>
    </row>
    <row r="16" spans="1:15" s="128" customFormat="1">
      <c r="A16" s="240"/>
      <c r="B16" s="130"/>
      <c r="C16" s="129"/>
      <c r="D16" s="670"/>
      <c r="E16" s="671"/>
      <c r="F16" s="129"/>
      <c r="G16" s="29"/>
      <c r="H16" s="29"/>
      <c r="I16" s="240"/>
      <c r="J16" s="240"/>
      <c r="K16" s="240"/>
      <c r="L16" s="240"/>
      <c r="M16" s="240"/>
      <c r="N16" s="240"/>
      <c r="O16" s="240"/>
    </row>
    <row r="17" spans="1:15" s="128" customFormat="1">
      <c r="A17" s="240"/>
      <c r="B17" s="672"/>
      <c r="C17" s="129"/>
      <c r="D17" s="670"/>
      <c r="E17" s="671"/>
      <c r="F17" s="129"/>
      <c r="G17" s="29"/>
      <c r="H17" s="29"/>
      <c r="I17" s="240"/>
      <c r="J17" s="240"/>
      <c r="K17" s="240"/>
      <c r="L17" s="240"/>
      <c r="M17" s="240"/>
      <c r="N17" s="240"/>
      <c r="O17" s="240"/>
    </row>
    <row r="18" spans="1:15" s="128" customFormat="1">
      <c r="A18" s="240"/>
      <c r="B18" s="672"/>
      <c r="C18" s="129"/>
      <c r="D18" s="670"/>
      <c r="E18" s="671"/>
      <c r="F18" s="129"/>
      <c r="G18" s="29"/>
      <c r="H18" s="29"/>
      <c r="I18" s="240"/>
      <c r="J18" s="240"/>
      <c r="K18" s="240"/>
      <c r="L18" s="240"/>
      <c r="M18" s="240"/>
      <c r="N18" s="240"/>
      <c r="O18" s="240"/>
    </row>
    <row r="19" spans="1:15" s="128" customFormat="1">
      <c r="A19" s="240"/>
      <c r="B19" s="672"/>
      <c r="C19" s="129"/>
      <c r="D19" s="670"/>
      <c r="E19" s="671"/>
      <c r="F19" s="129"/>
      <c r="G19" s="29"/>
      <c r="H19" s="29"/>
      <c r="I19" s="240"/>
      <c r="J19" s="240"/>
      <c r="K19" s="240"/>
      <c r="L19" s="240"/>
      <c r="M19" s="240"/>
      <c r="N19" s="240"/>
      <c r="O19" s="240"/>
    </row>
    <row r="20" spans="1:15" s="128" customFormat="1">
      <c r="A20" s="240"/>
      <c r="B20" s="672"/>
      <c r="C20" s="129"/>
      <c r="D20" s="670"/>
      <c r="E20" s="671"/>
      <c r="F20" s="129"/>
      <c r="G20" s="29"/>
      <c r="H20" s="29"/>
      <c r="I20" s="240"/>
      <c r="J20" s="240"/>
      <c r="K20" s="240"/>
      <c r="L20" s="240"/>
      <c r="M20" s="240"/>
      <c r="N20" s="240"/>
      <c r="O20" s="240"/>
    </row>
    <row r="21" spans="1:15" s="128" customFormat="1">
      <c r="A21" s="240"/>
      <c r="B21" s="672"/>
      <c r="C21" s="129"/>
      <c r="D21" s="670"/>
      <c r="E21" s="671"/>
      <c r="F21" s="129"/>
      <c r="G21" s="29"/>
      <c r="H21" s="29"/>
      <c r="I21" s="240"/>
      <c r="J21" s="240"/>
      <c r="K21" s="240"/>
      <c r="L21" s="240"/>
      <c r="M21" s="240"/>
      <c r="N21" s="240"/>
      <c r="O21" s="240"/>
    </row>
    <row r="22" spans="1:15" s="128" customFormat="1">
      <c r="A22" s="240"/>
      <c r="B22" s="672"/>
      <c r="C22" s="129"/>
      <c r="D22" s="670"/>
      <c r="E22" s="671"/>
      <c r="F22" s="129"/>
      <c r="G22" s="29"/>
      <c r="H22" s="29"/>
      <c r="I22" s="240"/>
      <c r="J22" s="240"/>
      <c r="K22" s="240"/>
      <c r="L22" s="240"/>
      <c r="M22" s="240"/>
      <c r="N22" s="240"/>
      <c r="O22" s="240"/>
    </row>
    <row r="23" spans="1:15" s="128" customFormat="1">
      <c r="A23" s="240"/>
      <c r="B23" s="673"/>
      <c r="C23" s="129"/>
      <c r="D23" s="670"/>
      <c r="E23" s="671"/>
      <c r="F23" s="129"/>
      <c r="G23" s="29"/>
      <c r="H23" s="29"/>
      <c r="I23" s="240"/>
      <c r="J23" s="240"/>
      <c r="K23" s="240"/>
      <c r="L23" s="240"/>
      <c r="M23" s="240"/>
      <c r="N23" s="240"/>
      <c r="O23" s="240"/>
    </row>
    <row r="24" spans="1:15" s="128" customFormat="1">
      <c r="A24" s="240"/>
      <c r="B24" s="674"/>
      <c r="C24" s="129"/>
      <c r="D24" s="670"/>
      <c r="E24" s="671"/>
      <c r="F24" s="129"/>
      <c r="G24" s="29"/>
      <c r="H24" s="29"/>
      <c r="I24" s="240"/>
      <c r="J24" s="240"/>
      <c r="K24" s="240"/>
      <c r="L24" s="240"/>
      <c r="M24" s="240"/>
      <c r="N24" s="240"/>
      <c r="O24" s="240"/>
    </row>
    <row r="25" spans="1:15" s="128" customFormat="1">
      <c r="A25" s="240"/>
      <c r="B25" s="674"/>
      <c r="C25" s="129"/>
      <c r="D25" s="670"/>
      <c r="E25" s="671"/>
      <c r="F25" s="129"/>
      <c r="G25" s="29"/>
      <c r="H25" s="29"/>
      <c r="I25" s="240"/>
      <c r="J25" s="240"/>
      <c r="K25" s="240"/>
      <c r="L25" s="240"/>
      <c r="M25" s="240"/>
      <c r="N25" s="240"/>
      <c r="O25" s="240"/>
    </row>
    <row r="26" spans="1:15" s="128" customFormat="1">
      <c r="A26" s="240"/>
      <c r="B26" s="674"/>
      <c r="C26" s="129"/>
      <c r="D26" s="675"/>
      <c r="E26" s="674"/>
      <c r="F26" s="129"/>
      <c r="G26" s="29"/>
      <c r="H26" s="29"/>
      <c r="I26" s="240"/>
      <c r="J26" s="240"/>
      <c r="K26" s="240"/>
      <c r="L26" s="240"/>
      <c r="M26" s="240"/>
      <c r="N26" s="240"/>
      <c r="O26" s="240"/>
    </row>
    <row r="27" spans="1:15" s="128" customFormat="1">
      <c r="A27" s="240"/>
      <c r="B27" s="674"/>
      <c r="C27" s="129"/>
      <c r="D27" s="675"/>
      <c r="E27" s="674"/>
      <c r="F27" s="129"/>
      <c r="G27" s="29"/>
      <c r="H27" s="29"/>
      <c r="I27" s="240"/>
      <c r="J27" s="240"/>
      <c r="K27" s="240"/>
      <c r="L27" s="240"/>
      <c r="M27" s="240"/>
      <c r="N27" s="240"/>
      <c r="O27" s="240"/>
    </row>
    <row r="28" spans="1:15" s="128" customFormat="1">
      <c r="A28" s="240"/>
      <c r="B28" s="673"/>
      <c r="C28" s="129"/>
      <c r="D28" s="675"/>
      <c r="E28" s="674"/>
      <c r="F28" s="129"/>
      <c r="G28" s="29"/>
      <c r="H28" s="29"/>
      <c r="I28" s="240"/>
      <c r="J28" s="240"/>
      <c r="K28" s="240"/>
      <c r="L28" s="240"/>
      <c r="M28" s="240"/>
      <c r="N28" s="240"/>
      <c r="O28" s="240"/>
    </row>
    <row r="29" spans="1:15" s="128" customFormat="1">
      <c r="A29" s="240"/>
      <c r="B29" s="673"/>
      <c r="C29" s="129"/>
      <c r="D29" s="675"/>
      <c r="E29" s="674"/>
      <c r="F29" s="129"/>
      <c r="G29" s="29"/>
      <c r="H29" s="29"/>
      <c r="I29" s="240"/>
      <c r="J29" s="240"/>
      <c r="K29" s="240"/>
      <c r="L29" s="240"/>
      <c r="M29" s="240"/>
      <c r="N29" s="240"/>
      <c r="O29" s="240"/>
    </row>
    <row r="30" spans="1:15" s="128" customFormat="1">
      <c r="A30" s="240"/>
      <c r="B30" s="673"/>
      <c r="C30" s="129"/>
      <c r="D30" s="675"/>
      <c r="E30" s="674"/>
      <c r="F30" s="129"/>
      <c r="G30" s="29"/>
      <c r="H30" s="29"/>
      <c r="I30" s="240"/>
      <c r="J30" s="240"/>
      <c r="K30" s="240"/>
      <c r="L30" s="240"/>
      <c r="M30" s="240"/>
      <c r="N30" s="240"/>
      <c r="O30" s="240"/>
    </row>
    <row r="31" spans="1:15" s="128" customFormat="1">
      <c r="A31" s="240"/>
      <c r="B31" s="673"/>
      <c r="C31" s="129"/>
      <c r="D31" s="675"/>
      <c r="E31" s="674"/>
      <c r="F31" s="129"/>
      <c r="G31" s="29"/>
      <c r="H31" s="29"/>
      <c r="I31" s="240"/>
      <c r="J31" s="240"/>
      <c r="K31" s="240"/>
      <c r="L31" s="240"/>
      <c r="M31" s="240"/>
      <c r="N31" s="240"/>
      <c r="O31" s="240"/>
    </row>
    <row r="32" spans="1:15" s="128" customFormat="1">
      <c r="A32" s="240"/>
      <c r="B32" s="673"/>
      <c r="C32" s="129"/>
      <c r="D32" s="675"/>
      <c r="E32" s="674"/>
      <c r="F32" s="129"/>
      <c r="G32" s="29"/>
      <c r="H32" s="29"/>
      <c r="I32" s="240"/>
      <c r="J32" s="240"/>
      <c r="K32" s="240"/>
      <c r="L32" s="240"/>
      <c r="M32" s="240"/>
      <c r="N32" s="240"/>
      <c r="O32" s="240"/>
    </row>
    <row r="33" spans="1:15" s="128" customFormat="1">
      <c r="A33" s="240"/>
      <c r="B33" s="673"/>
      <c r="C33" s="129"/>
      <c r="D33" s="675"/>
      <c r="E33" s="674"/>
      <c r="F33" s="129"/>
      <c r="G33" s="29"/>
      <c r="H33" s="29"/>
      <c r="I33" s="240"/>
      <c r="J33" s="240"/>
      <c r="K33" s="240"/>
      <c r="L33" s="240"/>
      <c r="M33" s="240"/>
      <c r="N33" s="240"/>
      <c r="O33" s="240"/>
    </row>
    <row r="34" spans="1:15" s="128" customFormat="1">
      <c r="A34" s="240"/>
      <c r="B34" s="673"/>
      <c r="C34" s="129"/>
      <c r="D34" s="675"/>
      <c r="E34" s="674"/>
      <c r="F34" s="129"/>
      <c r="G34" s="29"/>
      <c r="H34" s="29"/>
      <c r="I34" s="240"/>
      <c r="J34" s="240"/>
      <c r="K34" s="240"/>
      <c r="L34" s="240"/>
      <c r="M34" s="240"/>
      <c r="N34" s="240"/>
      <c r="O34" s="240"/>
    </row>
    <row r="35" spans="1:15" s="128" customFormat="1">
      <c r="A35" s="240"/>
      <c r="B35" s="673"/>
      <c r="C35" s="129"/>
      <c r="D35" s="675"/>
      <c r="E35" s="674"/>
      <c r="F35" s="129"/>
      <c r="G35" s="29"/>
      <c r="H35" s="29"/>
      <c r="I35" s="240"/>
      <c r="J35" s="240"/>
      <c r="K35" s="240"/>
      <c r="L35" s="240"/>
      <c r="M35" s="240"/>
      <c r="N35" s="240"/>
      <c r="O35" s="240"/>
    </row>
    <row r="36" spans="1:15" s="128" customFormat="1">
      <c r="A36" s="240"/>
      <c r="B36" s="673"/>
      <c r="C36" s="129"/>
      <c r="D36" s="675"/>
      <c r="E36" s="674"/>
      <c r="F36" s="129"/>
      <c r="G36" s="29"/>
      <c r="H36" s="29"/>
      <c r="I36" s="240"/>
      <c r="J36" s="240"/>
      <c r="K36" s="240"/>
      <c r="L36" s="240"/>
      <c r="M36" s="240"/>
      <c r="N36" s="240"/>
      <c r="O36" s="240"/>
    </row>
    <row r="37" spans="1:15" s="128" customFormat="1">
      <c r="A37" s="240"/>
      <c r="B37" s="673"/>
      <c r="C37" s="129"/>
      <c r="D37" s="675"/>
      <c r="E37" s="674"/>
      <c r="F37" s="129"/>
      <c r="G37" s="29"/>
      <c r="H37" s="29"/>
      <c r="I37" s="240"/>
      <c r="J37" s="240"/>
      <c r="K37" s="240"/>
      <c r="L37" s="240"/>
      <c r="M37" s="240"/>
      <c r="N37" s="240"/>
      <c r="O37" s="240"/>
    </row>
    <row r="38" spans="1:15" s="128" customFormat="1">
      <c r="A38" s="240"/>
      <c r="B38" s="673"/>
      <c r="C38" s="129"/>
      <c r="D38" s="675"/>
      <c r="E38" s="674"/>
      <c r="F38" s="129"/>
      <c r="G38" s="29"/>
      <c r="H38" s="29"/>
      <c r="I38" s="240"/>
      <c r="J38" s="240"/>
      <c r="K38" s="240"/>
      <c r="L38" s="240"/>
      <c r="M38" s="240"/>
      <c r="N38" s="240"/>
      <c r="O38" s="240"/>
    </row>
    <row r="39" spans="1:15" s="128" customFormat="1">
      <c r="A39" s="240"/>
      <c r="B39" s="673"/>
      <c r="C39" s="129"/>
      <c r="D39" s="675"/>
      <c r="E39" s="674"/>
      <c r="F39" s="129"/>
      <c r="G39" s="29"/>
      <c r="H39" s="29"/>
      <c r="I39" s="240"/>
      <c r="J39" s="240"/>
      <c r="K39" s="240"/>
      <c r="L39" s="240"/>
      <c r="M39" s="240"/>
      <c r="N39" s="240"/>
      <c r="O39" s="240"/>
    </row>
    <row r="40" spans="1:15" s="128" customFormat="1">
      <c r="A40" s="240"/>
      <c r="B40" s="673"/>
      <c r="C40" s="129"/>
      <c r="D40" s="675"/>
      <c r="E40" s="674"/>
      <c r="F40" s="129"/>
      <c r="G40" s="29"/>
      <c r="H40" s="29"/>
      <c r="I40" s="240"/>
      <c r="J40" s="240"/>
      <c r="K40" s="240"/>
      <c r="L40" s="240"/>
      <c r="M40" s="240"/>
      <c r="N40" s="240"/>
      <c r="O40" s="240"/>
    </row>
    <row r="41" spans="1:15" s="128" customFormat="1">
      <c r="A41" s="240"/>
      <c r="B41" s="673"/>
      <c r="C41" s="129"/>
      <c r="D41" s="675"/>
      <c r="E41" s="674"/>
      <c r="F41" s="129"/>
      <c r="G41" s="29"/>
      <c r="H41" s="29"/>
      <c r="I41" s="240"/>
      <c r="J41" s="240"/>
      <c r="K41" s="240"/>
      <c r="L41" s="240"/>
      <c r="M41" s="240"/>
      <c r="N41" s="240"/>
      <c r="O41" s="240"/>
    </row>
    <row r="42" spans="1:15" s="128" customFormat="1">
      <c r="A42" s="240"/>
      <c r="B42" s="673"/>
      <c r="C42" s="129"/>
      <c r="D42" s="676"/>
      <c r="E42" s="674"/>
      <c r="F42" s="129"/>
      <c r="G42" s="29"/>
      <c r="H42" s="29"/>
      <c r="I42" s="240"/>
      <c r="J42" s="240"/>
      <c r="K42" s="240"/>
      <c r="L42" s="240"/>
      <c r="M42" s="240"/>
      <c r="N42" s="240"/>
      <c r="O42" s="240"/>
    </row>
    <row r="43" spans="1:15" s="128" customFormat="1">
      <c r="A43" s="240"/>
      <c r="B43" s="673"/>
      <c r="C43" s="129"/>
      <c r="D43" s="676"/>
      <c r="E43" s="674"/>
      <c r="F43" s="129"/>
      <c r="G43" s="29"/>
      <c r="H43" s="29"/>
      <c r="I43" s="240"/>
      <c r="J43" s="240"/>
      <c r="K43" s="240"/>
      <c r="L43" s="240"/>
      <c r="M43" s="240"/>
      <c r="N43" s="240"/>
      <c r="O43" s="240"/>
    </row>
    <row r="44" spans="1:15" s="128" customFormat="1">
      <c r="A44" s="240"/>
      <c r="B44" s="673"/>
      <c r="C44" s="129"/>
      <c r="D44" s="676"/>
      <c r="E44" s="674"/>
      <c r="F44" s="129"/>
      <c r="G44" s="29"/>
      <c r="H44" s="29"/>
      <c r="I44" s="240"/>
      <c r="J44" s="240"/>
      <c r="K44" s="240"/>
      <c r="L44" s="240"/>
      <c r="M44" s="240"/>
      <c r="N44" s="240"/>
      <c r="O44" s="240"/>
    </row>
    <row r="45" spans="1:15" s="128" customFormat="1">
      <c r="A45" s="240"/>
      <c r="B45" s="673"/>
      <c r="C45" s="129"/>
      <c r="D45" s="676"/>
      <c r="E45" s="674"/>
      <c r="F45" s="129"/>
      <c r="G45" s="29"/>
      <c r="H45" s="29"/>
      <c r="I45" s="240"/>
      <c r="J45" s="240"/>
      <c r="K45" s="240"/>
      <c r="L45" s="240"/>
      <c r="M45" s="240"/>
      <c r="N45" s="240"/>
      <c r="O45" s="240"/>
    </row>
    <row r="46" spans="1:15" s="128" customFormat="1">
      <c r="A46" s="240"/>
      <c r="B46" s="673"/>
      <c r="C46" s="129"/>
      <c r="D46" s="676"/>
      <c r="E46" s="674"/>
      <c r="F46" s="129"/>
      <c r="G46" s="29"/>
      <c r="H46" s="29"/>
      <c r="I46" s="240"/>
      <c r="J46" s="240"/>
      <c r="K46" s="240"/>
      <c r="L46" s="240"/>
      <c r="M46" s="240"/>
      <c r="N46" s="240"/>
      <c r="O46" s="240"/>
    </row>
    <row r="47" spans="1:15" s="128" customFormat="1">
      <c r="A47" s="240"/>
      <c r="B47" s="673"/>
      <c r="C47" s="129"/>
      <c r="D47" s="676"/>
      <c r="E47" s="674"/>
      <c r="F47" s="129"/>
      <c r="G47" s="29"/>
      <c r="H47" s="29"/>
      <c r="I47" s="240"/>
      <c r="J47" s="240"/>
      <c r="K47" s="240"/>
      <c r="L47" s="240"/>
      <c r="M47" s="240"/>
      <c r="N47" s="240"/>
      <c r="O47" s="240"/>
    </row>
    <row r="48" spans="1:15" s="128" customFormat="1">
      <c r="A48" s="240"/>
      <c r="B48" s="673"/>
      <c r="C48" s="129"/>
      <c r="D48" s="676"/>
      <c r="E48" s="674"/>
      <c r="F48" s="129"/>
      <c r="G48" s="29"/>
      <c r="H48" s="29"/>
      <c r="I48" s="240"/>
      <c r="J48" s="240"/>
      <c r="K48" s="240"/>
      <c r="L48" s="240"/>
      <c r="M48" s="240"/>
      <c r="N48" s="240"/>
      <c r="O48" s="240"/>
    </row>
    <row r="49" spans="1:15" s="128" customFormat="1">
      <c r="A49" s="240"/>
      <c r="B49" s="673"/>
      <c r="C49" s="129"/>
      <c r="D49" s="676"/>
      <c r="E49" s="674"/>
      <c r="F49" s="129"/>
      <c r="G49" s="29"/>
      <c r="H49" s="29"/>
      <c r="I49" s="240"/>
      <c r="J49" s="240"/>
      <c r="K49" s="240"/>
      <c r="L49" s="240"/>
      <c r="M49" s="240"/>
      <c r="N49" s="240"/>
      <c r="O49" s="240"/>
    </row>
    <row r="50" spans="1:15" s="128" customFormat="1">
      <c r="A50" s="240"/>
      <c r="B50" s="673"/>
      <c r="C50" s="129"/>
      <c r="D50" s="676"/>
      <c r="E50" s="674"/>
      <c r="F50" s="129"/>
      <c r="G50" s="29"/>
      <c r="H50" s="29"/>
      <c r="I50" s="240"/>
      <c r="J50" s="240"/>
      <c r="K50" s="240"/>
      <c r="L50" s="240"/>
      <c r="M50" s="240"/>
      <c r="N50" s="240"/>
      <c r="O50" s="240"/>
    </row>
    <row r="51" spans="1:15" s="128" customFormat="1">
      <c r="A51" s="240"/>
      <c r="B51" s="673"/>
      <c r="C51" s="129"/>
      <c r="D51" s="676"/>
      <c r="E51" s="674"/>
      <c r="F51" s="129"/>
      <c r="G51" s="29"/>
      <c r="H51" s="29"/>
      <c r="I51" s="240"/>
      <c r="J51" s="240"/>
      <c r="K51" s="240"/>
      <c r="L51" s="240"/>
      <c r="M51" s="240"/>
      <c r="N51" s="240"/>
      <c r="O51" s="240"/>
    </row>
    <row r="52" spans="1:15" s="128" customFormat="1">
      <c r="A52" s="240"/>
      <c r="B52" s="673"/>
      <c r="C52" s="129"/>
      <c r="D52" s="676"/>
      <c r="E52" s="674"/>
      <c r="F52" s="129"/>
      <c r="G52" s="29"/>
      <c r="H52" s="29"/>
      <c r="I52" s="240"/>
      <c r="J52" s="240"/>
      <c r="K52" s="240"/>
      <c r="L52" s="240"/>
      <c r="M52" s="240"/>
      <c r="N52" s="240"/>
      <c r="O52" s="240"/>
    </row>
    <row r="53" spans="1:15" s="128" customFormat="1">
      <c r="A53" s="240"/>
      <c r="B53" s="673"/>
      <c r="C53" s="129"/>
      <c r="D53" s="676"/>
      <c r="E53" s="674"/>
      <c r="F53" s="129"/>
      <c r="G53" s="29"/>
      <c r="H53" s="29"/>
      <c r="I53" s="240"/>
      <c r="J53" s="240"/>
      <c r="K53" s="240"/>
      <c r="L53" s="240"/>
      <c r="M53" s="240"/>
      <c r="N53" s="240"/>
      <c r="O53" s="240"/>
    </row>
    <row r="54" spans="1:15" s="128" customFormat="1">
      <c r="A54" s="240"/>
      <c r="B54" s="673"/>
      <c r="C54" s="129"/>
      <c r="D54" s="676"/>
      <c r="E54" s="674"/>
      <c r="F54" s="129"/>
      <c r="G54" s="29"/>
      <c r="H54" s="29"/>
      <c r="I54" s="240"/>
      <c r="J54" s="240"/>
      <c r="K54" s="240"/>
      <c r="L54" s="240"/>
      <c r="M54" s="240"/>
      <c r="N54" s="240"/>
      <c r="O54" s="240"/>
    </row>
    <row r="55" spans="1:15" s="128" customFormat="1" ht="13.5" thickBot="1">
      <c r="A55" s="240"/>
      <c r="B55" s="329"/>
      <c r="C55" s="129"/>
      <c r="D55" s="330"/>
      <c r="E55" s="331"/>
      <c r="F55" s="129"/>
      <c r="G55" s="29"/>
      <c r="H55" s="29"/>
      <c r="I55" s="240"/>
      <c r="J55" s="240"/>
      <c r="K55" s="240"/>
      <c r="L55" s="240"/>
      <c r="M55" s="240"/>
      <c r="N55" s="240"/>
      <c r="O55" s="240"/>
    </row>
    <row r="56" spans="1:15" s="128" customFormat="1">
      <c r="A56" s="240"/>
      <c r="B56" s="129"/>
      <c r="C56" s="129"/>
      <c r="D56" s="129"/>
      <c r="E56" s="129"/>
      <c r="F56" s="129"/>
      <c r="G56" s="129"/>
      <c r="H56" s="29"/>
      <c r="I56" s="29"/>
      <c r="J56" s="29"/>
      <c r="K56" s="29"/>
      <c r="L56" s="29"/>
      <c r="M56" s="29"/>
      <c r="N56" s="29"/>
      <c r="O56" s="29"/>
    </row>
    <row r="57" spans="1:15">
      <c r="A57" s="79"/>
      <c r="B57" s="29"/>
      <c r="C57" s="29"/>
      <c r="D57" s="29"/>
      <c r="E57" s="29"/>
      <c r="F57" s="29"/>
      <c r="G57" s="29"/>
      <c r="H57" s="29"/>
      <c r="I57" s="29"/>
      <c r="J57" s="29"/>
      <c r="K57" s="29"/>
      <c r="L57" s="29"/>
      <c r="M57" s="29"/>
      <c r="N57" s="29"/>
      <c r="O57" s="29"/>
    </row>
    <row r="58" spans="1:15">
      <c r="A58" s="79"/>
      <c r="B58" s="29"/>
      <c r="C58" s="29"/>
      <c r="D58" s="29"/>
      <c r="E58" s="29"/>
      <c r="F58" s="29"/>
      <c r="G58" s="29"/>
      <c r="H58" s="29"/>
      <c r="I58" s="29"/>
      <c r="J58" s="29"/>
      <c r="K58" s="29"/>
      <c r="L58" s="29"/>
      <c r="M58" s="29"/>
      <c r="N58" s="29"/>
      <c r="O58" s="29"/>
    </row>
    <row r="59" spans="1:15">
      <c r="A59" s="79"/>
      <c r="B59" s="29"/>
      <c r="C59" s="29"/>
      <c r="D59" s="29"/>
      <c r="E59" s="29"/>
      <c r="F59" s="29"/>
      <c r="G59" s="29"/>
      <c r="H59" s="29"/>
      <c r="I59" s="29"/>
      <c r="J59" s="29"/>
      <c r="K59" s="29"/>
      <c r="L59" s="29"/>
      <c r="M59" s="29"/>
      <c r="N59" s="29"/>
      <c r="O59" s="29"/>
    </row>
    <row r="60" spans="1:15">
      <c r="A60" s="79"/>
      <c r="B60" s="29"/>
      <c r="C60" s="29"/>
      <c r="D60" s="29"/>
      <c r="E60" s="29"/>
      <c r="F60" s="29"/>
      <c r="G60" s="29"/>
      <c r="H60" s="29"/>
      <c r="I60" s="29"/>
      <c r="J60" s="29"/>
      <c r="K60" s="29"/>
      <c r="L60" s="29"/>
      <c r="M60" s="29"/>
      <c r="N60" s="29"/>
      <c r="O60" s="29"/>
    </row>
    <row r="61" spans="1:15">
      <c r="A61" s="79"/>
      <c r="B61" s="29"/>
      <c r="C61" s="29"/>
      <c r="D61" s="29"/>
      <c r="E61" s="29"/>
      <c r="F61" s="29"/>
      <c r="G61" s="29"/>
      <c r="H61" s="29"/>
      <c r="I61" s="29"/>
      <c r="J61" s="29"/>
      <c r="K61" s="29"/>
      <c r="L61" s="29"/>
      <c r="M61" s="29"/>
      <c r="N61" s="29"/>
      <c r="O61" s="29"/>
    </row>
    <row r="62" spans="1:15">
      <c r="A62" s="79"/>
      <c r="B62" s="29"/>
      <c r="C62" s="29"/>
      <c r="D62" s="29"/>
      <c r="E62" s="29"/>
      <c r="F62" s="29"/>
      <c r="G62" s="29"/>
      <c r="H62" s="29"/>
      <c r="I62" s="29"/>
      <c r="J62" s="29"/>
      <c r="K62" s="29"/>
      <c r="L62" s="29"/>
      <c r="M62" s="29"/>
      <c r="N62" s="29"/>
      <c r="O62" s="29"/>
    </row>
    <row r="63" spans="1:15">
      <c r="A63" s="79"/>
      <c r="B63" s="29"/>
      <c r="C63" s="29"/>
      <c r="D63" s="29"/>
      <c r="E63" s="29"/>
      <c r="F63" s="29"/>
      <c r="G63" s="29"/>
      <c r="H63" s="29"/>
      <c r="I63" s="29"/>
      <c r="J63" s="29"/>
      <c r="K63" s="29"/>
      <c r="L63" s="29"/>
      <c r="M63" s="29"/>
      <c r="N63" s="29"/>
      <c r="O63" s="29"/>
    </row>
    <row r="64" spans="1:15">
      <c r="A64" s="79"/>
      <c r="B64" s="29"/>
      <c r="C64" s="29"/>
      <c r="D64" s="29"/>
      <c r="E64" s="29"/>
      <c r="F64" s="29"/>
      <c r="G64" s="29"/>
      <c r="H64" s="29"/>
      <c r="I64" s="29"/>
      <c r="J64" s="29"/>
      <c r="K64" s="29"/>
      <c r="L64" s="29"/>
      <c r="M64" s="29"/>
      <c r="N64" s="29"/>
      <c r="O64" s="29"/>
    </row>
    <row r="65" spans="1:15">
      <c r="A65" s="79"/>
      <c r="B65" s="29"/>
      <c r="C65" s="29"/>
      <c r="D65" s="29"/>
      <c r="E65" s="29"/>
      <c r="F65" s="29"/>
      <c r="G65" s="29"/>
      <c r="H65" s="29"/>
      <c r="I65" s="29"/>
      <c r="J65" s="29"/>
      <c r="K65" s="29"/>
      <c r="L65" s="29"/>
      <c r="M65" s="29"/>
      <c r="N65" s="29"/>
      <c r="O65" s="29"/>
    </row>
    <row r="66" spans="1:15">
      <c r="A66" s="79"/>
      <c r="B66" s="29"/>
      <c r="C66" s="29"/>
      <c r="D66" s="29"/>
      <c r="E66" s="29"/>
      <c r="F66" s="29"/>
      <c r="G66" s="29"/>
      <c r="H66" s="29"/>
      <c r="I66" s="29"/>
      <c r="J66" s="29"/>
      <c r="K66" s="29"/>
      <c r="L66" s="29"/>
      <c r="M66" s="29"/>
      <c r="N66" s="29"/>
      <c r="O66" s="29"/>
    </row>
    <row r="67" spans="1:15">
      <c r="A67" s="79"/>
      <c r="B67" s="29"/>
      <c r="C67" s="29"/>
      <c r="D67" s="29"/>
      <c r="E67" s="29"/>
      <c r="F67" s="29"/>
      <c r="G67" s="29"/>
      <c r="H67" s="29"/>
      <c r="I67" s="29"/>
      <c r="J67" s="29"/>
      <c r="K67" s="29"/>
      <c r="L67" s="29"/>
      <c r="M67" s="29"/>
      <c r="N67" s="29"/>
      <c r="O67" s="29"/>
    </row>
    <row r="68" spans="1:15">
      <c r="A68" s="79"/>
      <c r="B68" s="29"/>
      <c r="C68" s="29"/>
      <c r="D68" s="29"/>
      <c r="E68" s="29"/>
      <c r="F68" s="29"/>
      <c r="G68" s="29"/>
      <c r="H68" s="29"/>
      <c r="I68" s="29"/>
      <c r="J68" s="29"/>
      <c r="K68" s="29"/>
      <c r="L68" s="29"/>
      <c r="M68" s="29"/>
      <c r="N68" s="29"/>
      <c r="O68" s="29"/>
    </row>
    <row r="69" spans="1:15">
      <c r="A69" s="79"/>
      <c r="B69" s="29"/>
      <c r="C69" s="29"/>
      <c r="D69" s="29"/>
      <c r="E69" s="29"/>
      <c r="F69" s="29"/>
      <c r="G69" s="29"/>
      <c r="H69" s="29"/>
      <c r="I69" s="29"/>
      <c r="J69" s="29"/>
      <c r="K69" s="29"/>
      <c r="L69" s="29"/>
      <c r="M69" s="29"/>
      <c r="N69" s="29"/>
      <c r="O69" s="29"/>
    </row>
    <row r="70" spans="1:15">
      <c r="A70" s="79"/>
      <c r="B70" s="29"/>
      <c r="C70" s="29"/>
      <c r="D70" s="29"/>
      <c r="E70" s="29"/>
      <c r="F70" s="29"/>
      <c r="G70" s="29"/>
      <c r="H70" s="29"/>
      <c r="I70" s="29"/>
      <c r="J70" s="29"/>
      <c r="K70" s="29"/>
      <c r="L70" s="29"/>
      <c r="M70" s="29"/>
      <c r="N70" s="29"/>
      <c r="O70" s="29"/>
    </row>
    <row r="71" spans="1:15">
      <c r="A71" s="79"/>
      <c r="B71" s="29"/>
      <c r="C71" s="29"/>
      <c r="D71" s="29"/>
      <c r="E71" s="29"/>
      <c r="F71" s="29"/>
      <c r="G71" s="29"/>
      <c r="H71" s="29"/>
      <c r="I71" s="29"/>
      <c r="J71" s="29"/>
      <c r="K71" s="29"/>
      <c r="L71" s="29"/>
      <c r="M71" s="29"/>
      <c r="N71" s="29"/>
      <c r="O71" s="29"/>
    </row>
    <row r="72" spans="1:15">
      <c r="A72" s="79"/>
      <c r="B72" s="29"/>
      <c r="C72" s="29"/>
      <c r="D72" s="29"/>
      <c r="E72" s="29"/>
      <c r="F72" s="29"/>
      <c r="G72" s="29"/>
      <c r="H72" s="29"/>
      <c r="I72" s="29"/>
      <c r="J72" s="29"/>
      <c r="K72" s="29"/>
      <c r="L72" s="29"/>
      <c r="M72" s="29"/>
      <c r="N72" s="29"/>
      <c r="O72" s="29"/>
    </row>
    <row r="73" spans="1:15">
      <c r="A73" s="79"/>
      <c r="B73" s="29"/>
      <c r="C73" s="29"/>
      <c r="D73" s="29"/>
      <c r="E73" s="29"/>
      <c r="F73" s="29"/>
      <c r="G73" s="29"/>
      <c r="H73" s="29"/>
      <c r="I73" s="29"/>
      <c r="J73" s="29"/>
      <c r="K73" s="29"/>
      <c r="L73" s="29"/>
      <c r="M73" s="29"/>
      <c r="N73" s="29"/>
      <c r="O73" s="29"/>
    </row>
    <row r="74" spans="1:15">
      <c r="A74" s="79"/>
      <c r="B74" s="29"/>
      <c r="C74" s="29"/>
      <c r="D74" s="29"/>
      <c r="E74" s="29"/>
      <c r="F74" s="29"/>
      <c r="G74" s="29"/>
      <c r="H74" s="29"/>
      <c r="I74" s="29"/>
      <c r="J74" s="29"/>
      <c r="K74" s="29"/>
      <c r="L74" s="29"/>
      <c r="M74" s="29"/>
      <c r="N74" s="29"/>
      <c r="O74" s="29"/>
    </row>
    <row r="75" spans="1:15">
      <c r="A75" s="79"/>
      <c r="B75" s="29"/>
      <c r="C75" s="29"/>
      <c r="D75" s="29"/>
      <c r="E75" s="29"/>
      <c r="F75" s="29"/>
      <c r="G75" s="29"/>
      <c r="H75" s="29"/>
      <c r="I75" s="29"/>
      <c r="J75" s="29"/>
      <c r="K75" s="29"/>
      <c r="L75" s="29"/>
      <c r="M75" s="29"/>
      <c r="N75" s="29"/>
      <c r="O75" s="29"/>
    </row>
    <row r="76" spans="1:15">
      <c r="A76" s="79"/>
      <c r="B76" s="29"/>
      <c r="C76" s="29"/>
      <c r="D76" s="29"/>
      <c r="E76" s="29"/>
      <c r="F76" s="29"/>
      <c r="G76" s="29"/>
      <c r="H76" s="29"/>
      <c r="I76" s="29"/>
      <c r="J76" s="29"/>
      <c r="K76" s="29"/>
      <c r="L76" s="29"/>
      <c r="M76" s="29"/>
      <c r="N76" s="29"/>
      <c r="O76" s="29"/>
    </row>
    <row r="77" spans="1:15">
      <c r="A77" s="79"/>
      <c r="B77" s="29"/>
      <c r="C77" s="29"/>
      <c r="D77" s="29"/>
      <c r="E77" s="29"/>
      <c r="F77" s="29"/>
      <c r="G77" s="29"/>
      <c r="H77" s="29"/>
      <c r="I77" s="29"/>
      <c r="J77" s="29"/>
      <c r="K77" s="29"/>
      <c r="L77" s="29"/>
      <c r="M77" s="29"/>
      <c r="N77" s="29"/>
      <c r="O77" s="29"/>
    </row>
    <row r="78" spans="1:15">
      <c r="A78" s="79"/>
      <c r="B78" s="29"/>
      <c r="C78" s="29"/>
      <c r="D78" s="29"/>
      <c r="E78" s="29"/>
      <c r="F78" s="29"/>
      <c r="G78" s="29"/>
      <c r="H78" s="29"/>
      <c r="I78" s="29"/>
      <c r="J78" s="29"/>
      <c r="K78" s="29"/>
      <c r="L78" s="29"/>
      <c r="M78" s="29"/>
      <c r="N78" s="29"/>
      <c r="O78" s="29"/>
    </row>
    <row r="79" spans="1:15">
      <c r="A79" s="79"/>
      <c r="B79" s="29"/>
      <c r="C79" s="29"/>
      <c r="D79" s="29"/>
      <c r="E79" s="29"/>
      <c r="F79" s="29"/>
      <c r="G79" s="29"/>
      <c r="H79" s="29"/>
      <c r="I79" s="29"/>
      <c r="J79" s="29"/>
      <c r="K79" s="29"/>
      <c r="L79" s="29"/>
      <c r="M79" s="29"/>
      <c r="N79" s="29"/>
      <c r="O79" s="29"/>
    </row>
    <row r="80" spans="1:15">
      <c r="A80" s="79"/>
      <c r="B80" s="29"/>
      <c r="C80" s="29"/>
      <c r="D80" s="29"/>
      <c r="E80" s="29"/>
      <c r="F80" s="29"/>
      <c r="G80" s="29"/>
      <c r="H80" s="29"/>
      <c r="I80" s="29"/>
      <c r="J80" s="29"/>
      <c r="K80" s="29"/>
      <c r="L80" s="29"/>
      <c r="M80" s="29"/>
      <c r="N80" s="29"/>
      <c r="O80" s="29"/>
    </row>
    <row r="81" spans="1:15">
      <c r="A81" s="79"/>
      <c r="B81" s="29"/>
      <c r="C81" s="29"/>
      <c r="D81" s="29"/>
      <c r="E81" s="29"/>
      <c r="F81" s="29"/>
      <c r="G81" s="29"/>
      <c r="H81" s="29"/>
      <c r="I81" s="29"/>
      <c r="J81" s="29"/>
      <c r="K81" s="29"/>
      <c r="L81" s="29"/>
      <c r="M81" s="29"/>
      <c r="N81" s="29"/>
      <c r="O81" s="29"/>
    </row>
    <row r="82" spans="1:15">
      <c r="A82" s="79"/>
      <c r="B82" s="29"/>
      <c r="C82" s="29"/>
      <c r="D82" s="29"/>
      <c r="E82" s="29"/>
      <c r="F82" s="29"/>
      <c r="G82" s="29"/>
      <c r="H82" s="29"/>
      <c r="I82" s="29"/>
      <c r="J82" s="29"/>
      <c r="K82" s="29"/>
      <c r="L82" s="29"/>
      <c r="M82" s="29"/>
      <c r="N82" s="29"/>
      <c r="O82" s="29"/>
    </row>
    <row r="83" spans="1:15">
      <c r="A83" s="79"/>
      <c r="B83" s="29"/>
      <c r="C83" s="29"/>
      <c r="D83" s="29"/>
      <c r="E83" s="29"/>
      <c r="F83" s="29"/>
      <c r="G83" s="29"/>
      <c r="H83" s="29"/>
      <c r="I83" s="29"/>
      <c r="J83" s="29"/>
      <c r="K83" s="29"/>
      <c r="L83" s="29"/>
      <c r="M83" s="29"/>
      <c r="N83" s="29"/>
      <c r="O83" s="29"/>
    </row>
    <row r="84" spans="1:15">
      <c r="A84" s="79"/>
      <c r="B84" s="29"/>
      <c r="C84" s="29"/>
      <c r="D84" s="29"/>
      <c r="E84" s="29"/>
      <c r="F84" s="29"/>
      <c r="G84" s="29"/>
      <c r="H84" s="29"/>
      <c r="I84" s="29"/>
      <c r="J84" s="29"/>
      <c r="K84" s="29"/>
      <c r="L84" s="29"/>
      <c r="M84" s="29"/>
      <c r="N84" s="29"/>
      <c r="O84" s="29"/>
    </row>
    <row r="85" spans="1:15">
      <c r="A85" s="79"/>
      <c r="B85" s="29"/>
      <c r="C85" s="29"/>
      <c r="D85" s="29"/>
      <c r="E85" s="29"/>
      <c r="F85" s="29"/>
      <c r="G85" s="29"/>
      <c r="H85" s="29"/>
      <c r="I85" s="29"/>
      <c r="J85" s="29"/>
      <c r="K85" s="29"/>
      <c r="L85" s="29"/>
      <c r="M85" s="29"/>
      <c r="N85" s="29"/>
      <c r="O85" s="29"/>
    </row>
    <row r="86" spans="1:15">
      <c r="A86" s="79"/>
      <c r="B86" s="29"/>
      <c r="C86" s="29"/>
      <c r="D86" s="29"/>
      <c r="E86" s="29"/>
      <c r="F86" s="29"/>
      <c r="G86" s="29"/>
      <c r="H86" s="29"/>
      <c r="I86" s="29"/>
      <c r="J86" s="29"/>
      <c r="K86" s="29"/>
      <c r="L86" s="29"/>
      <c r="M86" s="29"/>
      <c r="N86" s="29"/>
      <c r="O86" s="29"/>
    </row>
    <row r="87" spans="1:15">
      <c r="A87" s="79"/>
      <c r="B87" s="29"/>
      <c r="C87" s="29"/>
      <c r="D87" s="29"/>
      <c r="E87" s="29"/>
      <c r="F87" s="29"/>
      <c r="G87" s="29"/>
      <c r="H87" s="29"/>
      <c r="I87" s="29"/>
      <c r="J87" s="29"/>
      <c r="K87" s="29"/>
      <c r="L87" s="29"/>
      <c r="M87" s="29"/>
      <c r="N87" s="29"/>
      <c r="O87" s="29"/>
    </row>
    <row r="88" spans="1:15">
      <c r="A88" s="79"/>
      <c r="B88" s="29"/>
      <c r="C88" s="29"/>
      <c r="D88" s="29"/>
      <c r="E88" s="29"/>
      <c r="F88" s="29"/>
      <c r="G88" s="29"/>
      <c r="H88" s="29"/>
      <c r="I88" s="29"/>
      <c r="J88" s="29"/>
      <c r="K88" s="29"/>
      <c r="L88" s="29"/>
      <c r="M88" s="29"/>
      <c r="N88" s="29"/>
      <c r="O88" s="29"/>
    </row>
    <row r="89" spans="1:15">
      <c r="A89" s="79"/>
      <c r="B89" s="29"/>
      <c r="C89" s="29"/>
      <c r="D89" s="29"/>
      <c r="E89" s="29"/>
      <c r="F89" s="29"/>
      <c r="G89" s="29"/>
      <c r="H89" s="29"/>
      <c r="I89" s="29"/>
      <c r="J89" s="29"/>
      <c r="K89" s="29"/>
      <c r="L89" s="29"/>
      <c r="M89" s="29"/>
      <c r="N89" s="29"/>
      <c r="O89" s="29"/>
    </row>
    <row r="90" spans="1:15">
      <c r="A90" s="79"/>
      <c r="B90" s="29"/>
      <c r="C90" s="29"/>
      <c r="D90" s="29"/>
      <c r="E90" s="29"/>
      <c r="F90" s="29"/>
      <c r="G90" s="29"/>
      <c r="H90" s="29"/>
      <c r="I90" s="29"/>
      <c r="J90" s="29"/>
      <c r="K90" s="29"/>
      <c r="L90" s="29"/>
      <c r="M90" s="29"/>
      <c r="N90" s="29"/>
      <c r="O90" s="29"/>
    </row>
    <row r="91" spans="1:15">
      <c r="A91" s="79"/>
      <c r="B91" s="29"/>
      <c r="C91" s="29"/>
      <c r="D91" s="29"/>
      <c r="E91" s="29"/>
      <c r="F91" s="29"/>
      <c r="G91" s="29"/>
      <c r="H91" s="29"/>
      <c r="I91" s="29"/>
      <c r="J91" s="29"/>
      <c r="K91" s="29"/>
      <c r="L91" s="29"/>
      <c r="M91" s="29"/>
      <c r="N91" s="29"/>
      <c r="O91" s="29"/>
    </row>
    <row r="92" spans="1:15">
      <c r="A92" s="79"/>
      <c r="B92" s="29"/>
      <c r="C92" s="29"/>
      <c r="D92" s="29"/>
      <c r="E92" s="29"/>
      <c r="F92" s="29"/>
      <c r="G92" s="29"/>
      <c r="H92" s="29"/>
      <c r="I92" s="29"/>
      <c r="J92" s="29"/>
      <c r="K92" s="29"/>
      <c r="L92" s="29"/>
      <c r="M92" s="29"/>
      <c r="N92" s="29"/>
      <c r="O92" s="29"/>
    </row>
    <row r="93" spans="1:15">
      <c r="A93" s="79"/>
      <c r="B93" s="29"/>
      <c r="C93" s="29"/>
      <c r="D93" s="29"/>
      <c r="E93" s="29"/>
      <c r="F93" s="29"/>
      <c r="G93" s="29"/>
      <c r="H93" s="29"/>
      <c r="I93" s="29"/>
      <c r="J93" s="29"/>
      <c r="K93" s="29"/>
      <c r="L93" s="29"/>
      <c r="M93" s="29"/>
      <c r="N93" s="29"/>
      <c r="O93" s="29"/>
    </row>
    <row r="94" spans="1:15">
      <c r="A94" s="79"/>
      <c r="B94" s="29"/>
      <c r="C94" s="29"/>
      <c r="D94" s="29"/>
      <c r="E94" s="29"/>
      <c r="F94" s="29"/>
      <c r="G94" s="29"/>
      <c r="H94" s="29"/>
      <c r="I94" s="29"/>
      <c r="J94" s="29"/>
      <c r="K94" s="29"/>
      <c r="L94" s="29"/>
      <c r="M94" s="29"/>
      <c r="N94" s="29"/>
      <c r="O94" s="29"/>
    </row>
    <row r="95" spans="1:15">
      <c r="A95" s="79"/>
      <c r="B95" s="29"/>
      <c r="C95" s="29"/>
      <c r="D95" s="29"/>
      <c r="E95" s="29"/>
      <c r="F95" s="29"/>
      <c r="G95" s="29"/>
      <c r="H95" s="29"/>
      <c r="I95" s="29"/>
      <c r="J95" s="29"/>
      <c r="K95" s="29"/>
      <c r="L95" s="29"/>
      <c r="M95" s="29"/>
      <c r="N95" s="29"/>
      <c r="O95" s="29"/>
    </row>
    <row r="96" spans="1:15">
      <c r="A96" s="79"/>
      <c r="B96" s="29"/>
      <c r="C96" s="29"/>
      <c r="D96" s="29"/>
      <c r="E96" s="29"/>
      <c r="F96" s="29"/>
      <c r="G96" s="29"/>
      <c r="H96" s="29"/>
      <c r="I96" s="29"/>
      <c r="J96" s="29"/>
      <c r="K96" s="29"/>
      <c r="L96" s="29"/>
      <c r="M96" s="29"/>
      <c r="N96" s="29"/>
      <c r="O96" s="29"/>
    </row>
    <row r="97" spans="1:15">
      <c r="A97" s="79"/>
      <c r="B97" s="29"/>
      <c r="C97" s="29"/>
      <c r="D97" s="29"/>
      <c r="E97" s="29"/>
      <c r="F97" s="29"/>
      <c r="G97" s="29"/>
      <c r="H97" s="29"/>
      <c r="I97" s="29"/>
      <c r="J97" s="29"/>
      <c r="K97" s="29"/>
      <c r="L97" s="29"/>
      <c r="M97" s="29"/>
      <c r="N97" s="29"/>
      <c r="O97" s="29"/>
    </row>
    <row r="98" spans="1:15">
      <c r="A98" s="79"/>
      <c r="B98" s="29"/>
      <c r="C98" s="29"/>
      <c r="D98" s="29"/>
      <c r="E98" s="29"/>
      <c r="F98" s="29"/>
      <c r="G98" s="29"/>
      <c r="H98" s="29"/>
      <c r="I98" s="29"/>
      <c r="J98" s="29"/>
      <c r="K98" s="29"/>
      <c r="L98" s="29"/>
      <c r="M98" s="29"/>
      <c r="N98" s="29"/>
      <c r="O98" s="29"/>
    </row>
    <row r="99" spans="1:15">
      <c r="A99" s="79"/>
      <c r="B99" s="29"/>
      <c r="C99" s="29"/>
      <c r="D99" s="29"/>
      <c r="E99" s="29"/>
      <c r="F99" s="29"/>
      <c r="G99" s="29"/>
      <c r="H99" s="29"/>
      <c r="I99" s="29"/>
      <c r="J99" s="29"/>
      <c r="K99" s="29"/>
      <c r="L99" s="29"/>
      <c r="M99" s="29"/>
      <c r="N99" s="29"/>
      <c r="O99" s="29"/>
    </row>
    <row r="100" spans="1:15">
      <c r="A100" s="79"/>
      <c r="B100" s="29"/>
      <c r="C100" s="29"/>
      <c r="D100" s="29"/>
      <c r="E100" s="29"/>
      <c r="F100" s="29"/>
      <c r="G100" s="29"/>
      <c r="H100" s="29"/>
      <c r="I100" s="29"/>
      <c r="J100" s="29"/>
      <c r="K100" s="29"/>
      <c r="L100" s="29"/>
      <c r="M100" s="29"/>
      <c r="N100" s="29"/>
      <c r="O100" s="29"/>
    </row>
    <row r="101" spans="1:15">
      <c r="A101" s="79"/>
      <c r="B101" s="29"/>
      <c r="C101" s="29"/>
      <c r="D101" s="29"/>
      <c r="E101" s="29"/>
      <c r="F101" s="29"/>
      <c r="G101" s="29"/>
      <c r="H101" s="29"/>
      <c r="I101" s="29"/>
      <c r="J101" s="29"/>
      <c r="K101" s="29"/>
      <c r="L101" s="29"/>
      <c r="M101" s="29"/>
      <c r="N101" s="29"/>
      <c r="O101" s="29"/>
    </row>
    <row r="102" spans="1:15">
      <c r="A102" s="79"/>
      <c r="B102" s="29"/>
      <c r="C102" s="29"/>
      <c r="D102" s="29"/>
      <c r="E102" s="29"/>
      <c r="F102" s="29"/>
      <c r="G102" s="29"/>
      <c r="H102" s="29"/>
      <c r="I102" s="29"/>
      <c r="J102" s="29"/>
      <c r="K102" s="29"/>
      <c r="L102" s="29"/>
      <c r="M102" s="29"/>
      <c r="N102" s="29"/>
      <c r="O102" s="29"/>
    </row>
    <row r="103" spans="1:15">
      <c r="A103" s="79"/>
      <c r="B103" s="29"/>
      <c r="C103" s="29"/>
      <c r="D103" s="29"/>
      <c r="E103" s="29"/>
      <c r="F103" s="29"/>
      <c r="G103" s="29"/>
      <c r="H103" s="29"/>
      <c r="I103" s="29"/>
      <c r="J103" s="29"/>
      <c r="K103" s="29"/>
      <c r="L103" s="29"/>
      <c r="M103" s="29"/>
      <c r="N103" s="29"/>
      <c r="O103" s="29"/>
    </row>
    <row r="104" spans="1:15">
      <c r="A104" s="79"/>
      <c r="B104" s="29"/>
      <c r="C104" s="29"/>
      <c r="D104" s="29"/>
      <c r="E104" s="29"/>
      <c r="F104" s="29"/>
      <c r="G104" s="29"/>
      <c r="H104" s="29"/>
      <c r="I104" s="29"/>
      <c r="J104" s="29"/>
      <c r="K104" s="29"/>
      <c r="L104" s="29"/>
      <c r="M104" s="29"/>
      <c r="N104" s="29"/>
      <c r="O104" s="29"/>
    </row>
    <row r="105" spans="1:15">
      <c r="A105" s="79"/>
      <c r="B105" s="29"/>
      <c r="C105" s="29"/>
      <c r="D105" s="29"/>
      <c r="E105" s="29"/>
      <c r="F105" s="29"/>
      <c r="G105" s="29"/>
      <c r="H105" s="29"/>
      <c r="I105" s="29"/>
      <c r="J105" s="29"/>
      <c r="K105" s="29"/>
      <c r="L105" s="29"/>
      <c r="M105" s="29"/>
      <c r="N105" s="29"/>
      <c r="O105" s="29"/>
    </row>
    <row r="106" spans="1:15">
      <c r="A106" s="79"/>
      <c r="B106" s="29"/>
      <c r="C106" s="29"/>
      <c r="D106" s="29"/>
      <c r="E106" s="29"/>
      <c r="F106" s="29"/>
      <c r="G106" s="29"/>
      <c r="H106" s="29"/>
      <c r="I106" s="29"/>
      <c r="J106" s="29"/>
      <c r="K106" s="29"/>
      <c r="L106" s="29"/>
      <c r="M106" s="29"/>
      <c r="N106" s="29"/>
      <c r="O106" s="29"/>
    </row>
    <row r="107" spans="1:15">
      <c r="A107" s="79"/>
      <c r="B107" s="29"/>
      <c r="C107" s="29"/>
      <c r="D107" s="29"/>
      <c r="E107" s="29"/>
      <c r="F107" s="29"/>
      <c r="G107" s="29"/>
      <c r="H107" s="29"/>
      <c r="I107" s="29"/>
      <c r="J107" s="29"/>
      <c r="K107" s="29"/>
      <c r="L107" s="29"/>
      <c r="M107" s="29"/>
      <c r="N107" s="29"/>
      <c r="O107" s="29"/>
    </row>
    <row r="108" spans="1:15">
      <c r="A108" s="79"/>
      <c r="B108" s="29"/>
      <c r="C108" s="29"/>
      <c r="D108" s="29"/>
      <c r="E108" s="29"/>
      <c r="F108" s="29"/>
      <c r="G108" s="29"/>
      <c r="H108" s="29"/>
      <c r="I108" s="29"/>
      <c r="J108" s="29"/>
      <c r="K108" s="29"/>
      <c r="L108" s="29"/>
      <c r="M108" s="29"/>
      <c r="N108" s="29"/>
      <c r="O108" s="29"/>
    </row>
    <row r="109" spans="1:15">
      <c r="A109" s="79"/>
      <c r="B109" s="29"/>
      <c r="C109" s="29"/>
      <c r="D109" s="29"/>
      <c r="E109" s="29"/>
      <c r="F109" s="29"/>
      <c r="G109" s="29"/>
      <c r="H109" s="29"/>
      <c r="I109" s="29"/>
      <c r="J109" s="29"/>
      <c r="K109" s="29"/>
      <c r="L109" s="29"/>
      <c r="M109" s="29"/>
      <c r="N109" s="29"/>
      <c r="O109" s="29"/>
    </row>
    <row r="110" spans="1:15">
      <c r="A110" s="79"/>
      <c r="B110" s="29"/>
      <c r="C110" s="29"/>
      <c r="D110" s="29"/>
      <c r="E110" s="29"/>
      <c r="F110" s="29"/>
      <c r="G110" s="29"/>
      <c r="H110" s="29"/>
      <c r="I110" s="29"/>
      <c r="J110" s="29"/>
      <c r="K110" s="29"/>
      <c r="L110" s="29"/>
      <c r="M110" s="29"/>
      <c r="N110" s="29"/>
      <c r="O110" s="29"/>
    </row>
    <row r="111" spans="1:15">
      <c r="A111" s="79"/>
      <c r="B111" s="29"/>
      <c r="C111" s="29"/>
      <c r="D111" s="29"/>
      <c r="E111" s="29"/>
      <c r="F111" s="29"/>
      <c r="G111" s="29"/>
      <c r="H111" s="29"/>
      <c r="I111" s="29"/>
      <c r="J111" s="29"/>
      <c r="K111" s="29"/>
      <c r="L111" s="29"/>
      <c r="M111" s="29"/>
      <c r="N111" s="29"/>
      <c r="O111" s="29"/>
    </row>
    <row r="112" spans="1:15">
      <c r="A112" s="79"/>
      <c r="B112" s="29"/>
      <c r="C112" s="29"/>
      <c r="D112" s="29"/>
      <c r="E112" s="29"/>
      <c r="F112" s="29"/>
      <c r="G112" s="29"/>
      <c r="H112" s="29"/>
      <c r="I112" s="29"/>
      <c r="J112" s="29"/>
      <c r="K112" s="29"/>
      <c r="L112" s="29"/>
      <c r="M112" s="29"/>
      <c r="N112" s="29"/>
      <c r="O112" s="29"/>
    </row>
    <row r="113" spans="1:15">
      <c r="A113" s="79"/>
      <c r="B113" s="29"/>
      <c r="C113" s="29"/>
      <c r="D113" s="29"/>
      <c r="E113" s="29"/>
      <c r="F113" s="29"/>
      <c r="G113" s="29"/>
      <c r="H113" s="29"/>
      <c r="I113" s="29"/>
      <c r="J113" s="29"/>
      <c r="K113" s="29"/>
      <c r="L113" s="29"/>
      <c r="M113" s="29"/>
      <c r="N113" s="29"/>
      <c r="O113" s="29"/>
    </row>
    <row r="114" spans="1:15">
      <c r="A114" s="79"/>
      <c r="B114" s="29"/>
      <c r="C114" s="29"/>
      <c r="D114" s="29"/>
      <c r="E114" s="29"/>
      <c r="F114" s="29"/>
      <c r="G114" s="29"/>
      <c r="H114" s="29"/>
      <c r="I114" s="29"/>
      <c r="J114" s="29"/>
      <c r="K114" s="29"/>
      <c r="L114" s="29"/>
      <c r="M114" s="29"/>
      <c r="N114" s="29"/>
      <c r="O114" s="29"/>
    </row>
    <row r="115" spans="1:15">
      <c r="A115" s="79"/>
      <c r="B115" s="29"/>
      <c r="C115" s="29"/>
      <c r="D115" s="29"/>
      <c r="E115" s="29"/>
      <c r="F115" s="29"/>
      <c r="G115" s="29"/>
      <c r="H115" s="29"/>
      <c r="I115" s="29"/>
      <c r="J115" s="29"/>
      <c r="K115" s="29"/>
      <c r="L115" s="29"/>
      <c r="M115" s="29"/>
      <c r="N115" s="29"/>
      <c r="O115" s="29"/>
    </row>
    <row r="116" spans="1:15">
      <c r="A116" s="79"/>
      <c r="B116" s="29"/>
      <c r="C116" s="29"/>
      <c r="D116" s="29"/>
      <c r="E116" s="29"/>
      <c r="F116" s="29"/>
      <c r="G116" s="29"/>
      <c r="H116" s="29"/>
      <c r="I116" s="29"/>
      <c r="J116" s="29"/>
      <c r="K116" s="29"/>
      <c r="L116" s="29"/>
      <c r="M116" s="29"/>
      <c r="N116" s="29"/>
      <c r="O116" s="29"/>
    </row>
    <row r="117" spans="1:15">
      <c r="A117" s="79"/>
      <c r="B117" s="29"/>
      <c r="C117" s="29"/>
      <c r="D117" s="29"/>
      <c r="E117" s="29"/>
      <c r="F117" s="29"/>
      <c r="G117" s="29"/>
      <c r="H117" s="29"/>
      <c r="I117" s="29"/>
      <c r="J117" s="29"/>
      <c r="K117" s="29"/>
      <c r="L117" s="29"/>
      <c r="M117" s="29"/>
      <c r="N117" s="29"/>
      <c r="O117" s="29"/>
    </row>
    <row r="118" spans="1:15">
      <c r="A118" s="79"/>
      <c r="B118" s="29"/>
      <c r="C118" s="29"/>
      <c r="D118" s="29"/>
      <c r="E118" s="29"/>
      <c r="F118" s="29"/>
      <c r="G118" s="29"/>
      <c r="H118" s="29"/>
      <c r="I118" s="29"/>
      <c r="J118" s="29"/>
      <c r="K118" s="29"/>
      <c r="L118" s="29"/>
      <c r="M118" s="29"/>
      <c r="N118" s="29"/>
      <c r="O118" s="29"/>
    </row>
    <row r="119" spans="1:15">
      <c r="A119" s="79"/>
      <c r="B119" s="29"/>
      <c r="C119" s="29"/>
      <c r="D119" s="29"/>
      <c r="E119" s="29"/>
      <c r="F119" s="29"/>
      <c r="G119" s="29"/>
      <c r="H119" s="29"/>
      <c r="I119" s="29"/>
      <c r="J119" s="29"/>
      <c r="K119" s="29"/>
      <c r="L119" s="29"/>
      <c r="M119" s="29"/>
      <c r="N119" s="29"/>
      <c r="O119" s="29"/>
    </row>
    <row r="120" spans="1:15">
      <c r="A120" s="79"/>
      <c r="B120" s="29"/>
      <c r="C120" s="29"/>
      <c r="D120" s="29"/>
      <c r="E120" s="29"/>
      <c r="F120" s="29"/>
      <c r="G120" s="29"/>
      <c r="H120" s="29"/>
      <c r="I120" s="29"/>
      <c r="J120" s="29"/>
      <c r="K120" s="29"/>
      <c r="L120" s="29"/>
      <c r="M120" s="29"/>
      <c r="N120" s="29"/>
      <c r="O120" s="29"/>
    </row>
    <row r="121" spans="1:15">
      <c r="A121" s="79"/>
      <c r="B121" s="29"/>
      <c r="C121" s="29"/>
      <c r="D121" s="29"/>
      <c r="E121" s="29"/>
      <c r="F121" s="29"/>
      <c r="G121" s="29"/>
      <c r="H121" s="29"/>
      <c r="I121" s="29"/>
      <c r="J121" s="29"/>
      <c r="K121" s="29"/>
      <c r="L121" s="29"/>
      <c r="M121" s="29"/>
      <c r="N121" s="29"/>
      <c r="O121" s="29"/>
    </row>
    <row r="122" spans="1:15">
      <c r="A122" s="79"/>
      <c r="B122" s="29"/>
      <c r="C122" s="29"/>
      <c r="D122" s="29"/>
      <c r="E122" s="29"/>
      <c r="F122" s="29"/>
      <c r="G122" s="29"/>
      <c r="H122" s="29"/>
      <c r="I122" s="29"/>
      <c r="J122" s="29"/>
      <c r="K122" s="29"/>
      <c r="L122" s="29"/>
      <c r="M122" s="29"/>
      <c r="N122" s="29"/>
      <c r="O122" s="29"/>
    </row>
    <row r="123" spans="1:15">
      <c r="A123" s="79"/>
      <c r="B123" s="29"/>
      <c r="C123" s="29"/>
      <c r="D123" s="29"/>
      <c r="E123" s="29"/>
      <c r="F123" s="29"/>
      <c r="G123" s="29"/>
      <c r="H123" s="29"/>
      <c r="I123" s="29"/>
      <c r="J123" s="29"/>
      <c r="K123" s="29"/>
      <c r="L123" s="29"/>
      <c r="M123" s="29"/>
      <c r="N123" s="29"/>
      <c r="O123" s="29"/>
    </row>
    <row r="124" spans="1:15">
      <c r="A124" s="79"/>
      <c r="B124" s="29"/>
      <c r="C124" s="29"/>
      <c r="D124" s="29"/>
      <c r="E124" s="29"/>
      <c r="F124" s="29"/>
      <c r="G124" s="29"/>
      <c r="H124" s="29"/>
      <c r="I124" s="29"/>
      <c r="J124" s="29"/>
      <c r="K124" s="29"/>
      <c r="L124" s="29"/>
      <c r="M124" s="29"/>
      <c r="N124" s="29"/>
      <c r="O124" s="29"/>
    </row>
    <row r="125" spans="1:15">
      <c r="A125" s="79"/>
      <c r="B125" s="29"/>
      <c r="C125" s="29"/>
      <c r="D125" s="29"/>
      <c r="E125" s="29"/>
      <c r="F125" s="29"/>
      <c r="G125" s="29"/>
      <c r="H125" s="29"/>
      <c r="I125" s="29"/>
      <c r="J125" s="29"/>
      <c r="K125" s="29"/>
      <c r="L125" s="29"/>
      <c r="M125" s="29"/>
      <c r="N125" s="29"/>
      <c r="O125" s="29"/>
    </row>
    <row r="126" spans="1:15">
      <c r="A126" s="79"/>
      <c r="B126" s="29"/>
      <c r="C126" s="29"/>
      <c r="D126" s="29"/>
      <c r="E126" s="29"/>
      <c r="F126" s="29"/>
      <c r="G126" s="29"/>
      <c r="H126" s="29"/>
      <c r="I126" s="29"/>
      <c r="J126" s="29"/>
      <c r="K126" s="29"/>
      <c r="L126" s="29"/>
      <c r="M126" s="29"/>
      <c r="N126" s="29"/>
      <c r="O126" s="29"/>
    </row>
    <row r="127" spans="1:15">
      <c r="A127" s="79"/>
      <c r="B127" s="29"/>
      <c r="C127" s="29"/>
      <c r="D127" s="29"/>
      <c r="E127" s="29"/>
      <c r="F127" s="29"/>
      <c r="G127" s="29"/>
      <c r="H127" s="29"/>
      <c r="I127" s="29"/>
      <c r="J127" s="29"/>
      <c r="K127" s="29"/>
      <c r="L127" s="29"/>
      <c r="M127" s="29"/>
      <c r="N127" s="29"/>
      <c r="O127" s="29"/>
    </row>
    <row r="128" spans="1:15">
      <c r="A128" s="79"/>
      <c r="B128" s="29"/>
      <c r="C128" s="29"/>
      <c r="D128" s="29"/>
      <c r="E128" s="29"/>
      <c r="F128" s="29"/>
      <c r="G128" s="29"/>
      <c r="H128" s="29"/>
      <c r="I128" s="29"/>
      <c r="J128" s="29"/>
      <c r="K128" s="29"/>
      <c r="L128" s="29"/>
      <c r="M128" s="29"/>
      <c r="N128" s="29"/>
      <c r="O128" s="29"/>
    </row>
    <row r="129" spans="1:15">
      <c r="A129" s="79"/>
      <c r="B129" s="29"/>
      <c r="C129" s="29"/>
      <c r="D129" s="29"/>
      <c r="E129" s="29"/>
      <c r="F129" s="29"/>
      <c r="G129" s="29"/>
      <c r="H129" s="29"/>
      <c r="I129" s="29"/>
      <c r="J129" s="29"/>
      <c r="K129" s="29"/>
      <c r="L129" s="29"/>
      <c r="M129" s="29"/>
      <c r="N129" s="29"/>
      <c r="O129" s="29"/>
    </row>
    <row r="130" spans="1:15">
      <c r="A130" s="79"/>
      <c r="B130" s="29"/>
      <c r="C130" s="29"/>
      <c r="D130" s="29"/>
      <c r="E130" s="29"/>
      <c r="F130" s="29"/>
      <c r="G130" s="29"/>
      <c r="H130" s="29"/>
      <c r="I130" s="29"/>
      <c r="J130" s="29"/>
      <c r="K130" s="29"/>
      <c r="L130" s="29"/>
      <c r="M130" s="29"/>
      <c r="N130" s="29"/>
      <c r="O130" s="29"/>
    </row>
    <row r="131" spans="1:15">
      <c r="A131" s="79"/>
      <c r="B131" s="29"/>
      <c r="C131" s="29"/>
      <c r="D131" s="29"/>
      <c r="E131" s="29"/>
      <c r="F131" s="29"/>
      <c r="G131" s="29"/>
      <c r="H131" s="29"/>
      <c r="I131" s="29"/>
      <c r="J131" s="29"/>
      <c r="K131" s="29"/>
      <c r="L131" s="29"/>
      <c r="M131" s="29"/>
      <c r="N131" s="29"/>
      <c r="O131" s="29"/>
    </row>
    <row r="132" spans="1:15">
      <c r="A132" s="79"/>
      <c r="B132" s="29"/>
      <c r="C132" s="29"/>
      <c r="D132" s="29"/>
      <c r="E132" s="29"/>
      <c r="F132" s="29"/>
      <c r="G132" s="29"/>
      <c r="H132" s="29"/>
      <c r="I132" s="29"/>
      <c r="J132" s="29"/>
      <c r="K132" s="29"/>
      <c r="L132" s="29"/>
      <c r="M132" s="29"/>
      <c r="N132" s="29"/>
      <c r="O132" s="29"/>
    </row>
    <row r="133" spans="1:15">
      <c r="A133" s="79"/>
      <c r="B133" s="29"/>
      <c r="C133" s="29"/>
      <c r="D133" s="29"/>
      <c r="E133" s="29"/>
      <c r="F133" s="29"/>
      <c r="G133" s="29"/>
      <c r="H133" s="29"/>
      <c r="I133" s="29"/>
      <c r="J133" s="29"/>
      <c r="K133" s="29"/>
      <c r="L133" s="29"/>
      <c r="M133" s="29"/>
      <c r="N133" s="29"/>
      <c r="O133" s="29"/>
    </row>
    <row r="134" spans="1:15">
      <c r="A134" s="79"/>
      <c r="B134" s="29"/>
      <c r="C134" s="29"/>
      <c r="D134" s="29"/>
      <c r="E134" s="29"/>
      <c r="F134" s="29"/>
      <c r="G134" s="29"/>
      <c r="H134" s="29"/>
      <c r="I134" s="29"/>
      <c r="J134" s="29"/>
      <c r="K134" s="29"/>
      <c r="L134" s="29"/>
      <c r="M134" s="29"/>
      <c r="N134" s="29"/>
      <c r="O134" s="29"/>
    </row>
    <row r="135" spans="1:15">
      <c r="A135" s="79"/>
      <c r="B135" s="29"/>
      <c r="C135" s="29"/>
      <c r="D135" s="29"/>
      <c r="E135" s="29"/>
      <c r="F135" s="29"/>
      <c r="G135" s="29"/>
      <c r="H135" s="29"/>
      <c r="I135" s="29"/>
      <c r="J135" s="29"/>
      <c r="K135" s="29"/>
      <c r="L135" s="29"/>
      <c r="M135" s="29"/>
      <c r="N135" s="29"/>
      <c r="O135" s="29"/>
    </row>
    <row r="136" spans="1:15">
      <c r="A136" s="79"/>
      <c r="B136" s="29"/>
      <c r="C136" s="29"/>
      <c r="D136" s="29"/>
      <c r="E136" s="29"/>
      <c r="F136" s="29"/>
      <c r="G136" s="29"/>
      <c r="H136" s="29"/>
      <c r="I136" s="29"/>
      <c r="J136" s="29"/>
      <c r="K136" s="29"/>
      <c r="L136" s="29"/>
      <c r="M136" s="29"/>
      <c r="N136" s="29"/>
      <c r="O136" s="29"/>
    </row>
    <row r="137" spans="1:15">
      <c r="A137" s="79"/>
      <c r="B137" s="29"/>
      <c r="C137" s="29"/>
      <c r="D137" s="29"/>
      <c r="E137" s="29"/>
      <c r="F137" s="29"/>
      <c r="G137" s="29"/>
      <c r="H137" s="29"/>
      <c r="I137" s="29"/>
      <c r="J137" s="29"/>
      <c r="K137" s="29"/>
      <c r="L137" s="29"/>
      <c r="M137" s="29"/>
      <c r="N137" s="29"/>
      <c r="O137" s="29"/>
    </row>
    <row r="138" spans="1:15">
      <c r="A138" s="79"/>
      <c r="B138" s="29"/>
      <c r="C138" s="29"/>
      <c r="D138" s="29"/>
      <c r="E138" s="29"/>
      <c r="F138" s="29"/>
      <c r="G138" s="29"/>
      <c r="H138" s="29"/>
      <c r="I138" s="29"/>
      <c r="J138" s="29"/>
      <c r="K138" s="29"/>
      <c r="L138" s="29"/>
      <c r="M138" s="29"/>
      <c r="N138" s="29"/>
      <c r="O138" s="29"/>
    </row>
    <row r="139" spans="1:15">
      <c r="A139" s="79"/>
      <c r="B139" s="29"/>
      <c r="C139" s="29"/>
      <c r="D139" s="29"/>
      <c r="E139" s="29"/>
      <c r="F139" s="29"/>
      <c r="G139" s="29"/>
      <c r="H139" s="29"/>
      <c r="I139" s="29"/>
      <c r="J139" s="29"/>
      <c r="K139" s="29"/>
      <c r="L139" s="29"/>
      <c r="M139" s="29"/>
      <c r="N139" s="29"/>
      <c r="O139" s="29"/>
    </row>
    <row r="140" spans="1:15">
      <c r="A140" s="79"/>
      <c r="B140" s="29"/>
      <c r="C140" s="29"/>
      <c r="D140" s="29"/>
      <c r="E140" s="29"/>
      <c r="F140" s="29"/>
      <c r="G140" s="29"/>
      <c r="H140" s="29"/>
      <c r="I140" s="29"/>
      <c r="J140" s="29"/>
      <c r="K140" s="29"/>
      <c r="L140" s="29"/>
      <c r="M140" s="29"/>
      <c r="N140" s="29"/>
      <c r="O140" s="29"/>
    </row>
    <row r="141" spans="1:15">
      <c r="A141" s="79"/>
      <c r="B141" s="29"/>
      <c r="C141" s="29"/>
      <c r="D141" s="29"/>
      <c r="E141" s="29"/>
      <c r="F141" s="29"/>
      <c r="G141" s="29"/>
      <c r="H141" s="29"/>
      <c r="I141" s="29"/>
      <c r="J141" s="29"/>
      <c r="K141" s="29"/>
      <c r="L141" s="29"/>
      <c r="M141" s="29"/>
      <c r="N141" s="29"/>
      <c r="O141" s="29"/>
    </row>
    <row r="142" spans="1:15">
      <c r="A142" s="79"/>
      <c r="B142" s="29"/>
      <c r="C142" s="29"/>
      <c r="D142" s="29"/>
      <c r="E142" s="29"/>
      <c r="F142" s="29"/>
      <c r="G142" s="29"/>
      <c r="H142" s="29"/>
      <c r="I142" s="29"/>
      <c r="J142" s="29"/>
      <c r="K142" s="29"/>
      <c r="L142" s="29"/>
      <c r="M142" s="29"/>
      <c r="N142" s="29"/>
      <c r="O142" s="29"/>
    </row>
    <row r="143" spans="1:15">
      <c r="A143" s="79"/>
      <c r="B143" s="29"/>
      <c r="C143" s="29"/>
      <c r="D143" s="29"/>
      <c r="E143" s="29"/>
      <c r="F143" s="29"/>
      <c r="G143" s="29"/>
      <c r="H143" s="29"/>
      <c r="I143" s="29"/>
      <c r="J143" s="29"/>
      <c r="K143" s="29"/>
      <c r="L143" s="29"/>
      <c r="M143" s="29"/>
      <c r="N143" s="29"/>
      <c r="O143" s="29"/>
    </row>
    <row r="144" spans="1:15">
      <c r="A144" s="79"/>
      <c r="B144" s="29"/>
      <c r="C144" s="29"/>
      <c r="D144" s="29"/>
      <c r="E144" s="29"/>
      <c r="F144" s="29"/>
      <c r="G144" s="29"/>
      <c r="H144" s="29"/>
      <c r="I144" s="29"/>
      <c r="J144" s="29"/>
      <c r="K144" s="29"/>
      <c r="L144" s="29"/>
      <c r="M144" s="29"/>
      <c r="N144" s="29"/>
      <c r="O144" s="29"/>
    </row>
    <row r="145" spans="1:15">
      <c r="A145" s="79"/>
      <c r="B145" s="29"/>
      <c r="C145" s="29"/>
      <c r="D145" s="29"/>
      <c r="E145" s="29"/>
      <c r="F145" s="29"/>
      <c r="G145" s="29"/>
      <c r="H145" s="29"/>
      <c r="I145" s="29"/>
      <c r="J145" s="29"/>
      <c r="K145" s="29"/>
      <c r="L145" s="29"/>
      <c r="M145" s="29"/>
      <c r="N145" s="29"/>
      <c r="O145" s="29"/>
    </row>
    <row r="146" spans="1:15">
      <c r="A146" s="79"/>
      <c r="B146" s="29"/>
      <c r="C146" s="29"/>
      <c r="D146" s="29"/>
      <c r="E146" s="29"/>
      <c r="F146" s="29"/>
      <c r="G146" s="29"/>
      <c r="H146" s="29"/>
      <c r="I146" s="29"/>
      <c r="J146" s="29"/>
      <c r="K146" s="29"/>
      <c r="L146" s="29"/>
      <c r="M146" s="29"/>
      <c r="N146" s="29"/>
      <c r="O146" s="29"/>
    </row>
    <row r="147" spans="1:15">
      <c r="A147" s="79"/>
      <c r="B147" s="29"/>
      <c r="C147" s="29"/>
      <c r="D147" s="29"/>
      <c r="E147" s="29"/>
      <c r="F147" s="29"/>
      <c r="G147" s="29"/>
      <c r="H147" s="29"/>
      <c r="I147" s="29"/>
      <c r="J147" s="29"/>
      <c r="K147" s="29"/>
      <c r="L147" s="29"/>
      <c r="M147" s="29"/>
      <c r="N147" s="29"/>
      <c r="O147" s="29"/>
    </row>
    <row r="148" spans="1:15">
      <c r="A148" s="79"/>
      <c r="B148" s="29"/>
      <c r="C148" s="29"/>
      <c r="D148" s="29"/>
      <c r="E148" s="29"/>
      <c r="F148" s="29"/>
      <c r="G148" s="29"/>
      <c r="H148" s="29"/>
      <c r="I148" s="29"/>
      <c r="J148" s="29"/>
      <c r="K148" s="29"/>
      <c r="L148" s="29"/>
      <c r="M148" s="29"/>
      <c r="N148" s="29"/>
      <c r="O148" s="29"/>
    </row>
    <row r="149" spans="1:15">
      <c r="A149" s="79"/>
      <c r="B149" s="29"/>
      <c r="C149" s="29"/>
      <c r="D149" s="29"/>
      <c r="E149" s="29"/>
      <c r="F149" s="29"/>
      <c r="G149" s="29"/>
      <c r="H149" s="29"/>
      <c r="I149" s="29"/>
      <c r="J149" s="29"/>
      <c r="K149" s="29"/>
      <c r="L149" s="29"/>
      <c r="M149" s="29"/>
      <c r="N149" s="29"/>
      <c r="O149" s="29"/>
    </row>
    <row r="150" spans="1:15">
      <c r="A150" s="79"/>
      <c r="B150" s="29"/>
      <c r="C150" s="29"/>
      <c r="D150" s="29"/>
      <c r="E150" s="29"/>
      <c r="F150" s="29"/>
      <c r="G150" s="29"/>
      <c r="H150" s="29"/>
      <c r="I150" s="29"/>
      <c r="J150" s="29"/>
      <c r="K150" s="29"/>
      <c r="L150" s="29"/>
      <c r="M150" s="29"/>
      <c r="N150" s="29"/>
      <c r="O150" s="29"/>
    </row>
    <row r="151" spans="1:15">
      <c r="A151" s="79"/>
      <c r="B151" s="29"/>
      <c r="C151" s="29"/>
      <c r="D151" s="29"/>
      <c r="E151" s="29"/>
      <c r="F151" s="29"/>
      <c r="G151" s="29"/>
      <c r="H151" s="29"/>
      <c r="I151" s="29"/>
      <c r="J151" s="29"/>
      <c r="K151" s="29"/>
      <c r="L151" s="29"/>
      <c r="M151" s="29"/>
      <c r="N151" s="29"/>
      <c r="O151" s="29"/>
    </row>
    <row r="152" spans="1:15">
      <c r="A152" s="79"/>
      <c r="B152" s="29"/>
      <c r="C152" s="29"/>
      <c r="D152" s="29"/>
      <c r="E152" s="29"/>
      <c r="F152" s="29"/>
      <c r="G152" s="29"/>
      <c r="H152" s="29"/>
      <c r="I152" s="29"/>
      <c r="J152" s="29"/>
      <c r="K152" s="29"/>
      <c r="L152" s="29"/>
      <c r="M152" s="29"/>
      <c r="N152" s="29"/>
      <c r="O152" s="29"/>
    </row>
    <row r="153" spans="1:15">
      <c r="A153" s="79"/>
      <c r="B153" s="29"/>
      <c r="C153" s="29"/>
      <c r="D153" s="29"/>
      <c r="E153" s="29"/>
      <c r="F153" s="29"/>
      <c r="G153" s="29"/>
      <c r="H153" s="29"/>
      <c r="I153" s="29"/>
      <c r="J153" s="29"/>
      <c r="K153" s="29"/>
      <c r="L153" s="29"/>
      <c r="M153" s="29"/>
      <c r="N153" s="29"/>
      <c r="O153" s="29"/>
    </row>
    <row r="154" spans="1:15">
      <c r="A154" s="79"/>
      <c r="B154" s="29"/>
      <c r="C154" s="29"/>
      <c r="D154" s="29"/>
      <c r="E154" s="29"/>
      <c r="F154" s="29"/>
      <c r="G154" s="29"/>
      <c r="H154" s="29"/>
      <c r="I154" s="29"/>
      <c r="J154" s="29"/>
      <c r="K154" s="29"/>
      <c r="L154" s="29"/>
      <c r="M154" s="29"/>
      <c r="N154" s="29"/>
      <c r="O154" s="29"/>
    </row>
    <row r="155" spans="1:15">
      <c r="A155" s="79"/>
      <c r="B155" s="29"/>
      <c r="C155" s="29"/>
      <c r="D155" s="29"/>
      <c r="E155" s="29"/>
      <c r="F155" s="29"/>
      <c r="G155" s="29"/>
      <c r="H155" s="29"/>
      <c r="I155" s="29"/>
      <c r="J155" s="29"/>
      <c r="K155" s="29"/>
      <c r="L155" s="29"/>
      <c r="M155" s="29"/>
      <c r="N155" s="29"/>
      <c r="O155" s="29"/>
    </row>
    <row r="156" spans="1:15">
      <c r="A156" s="79"/>
      <c r="B156" s="29"/>
      <c r="C156" s="29"/>
      <c r="D156" s="29"/>
      <c r="E156" s="29"/>
      <c r="F156" s="29"/>
      <c r="G156" s="29"/>
      <c r="H156" s="29"/>
      <c r="I156" s="29"/>
      <c r="J156" s="29"/>
      <c r="K156" s="29"/>
      <c r="L156" s="29"/>
      <c r="M156" s="29"/>
      <c r="N156" s="29"/>
      <c r="O156" s="29"/>
    </row>
    <row r="157" spans="1:15">
      <c r="A157" s="79"/>
      <c r="B157" s="29"/>
      <c r="C157" s="29"/>
      <c r="D157" s="29"/>
      <c r="E157" s="29"/>
      <c r="F157" s="29"/>
      <c r="G157" s="29"/>
      <c r="H157" s="29"/>
      <c r="I157" s="29"/>
      <c r="J157" s="29"/>
      <c r="K157" s="29"/>
      <c r="L157" s="29"/>
      <c r="M157" s="29"/>
      <c r="N157" s="29"/>
      <c r="O157" s="29"/>
    </row>
    <row r="158" spans="1:15">
      <c r="A158" s="79"/>
      <c r="B158" s="29"/>
      <c r="C158" s="29"/>
      <c r="D158" s="29"/>
      <c r="E158" s="29"/>
      <c r="F158" s="29"/>
      <c r="G158" s="29"/>
      <c r="H158" s="29"/>
      <c r="I158" s="29"/>
      <c r="J158" s="29"/>
      <c r="K158" s="29"/>
      <c r="L158" s="29"/>
      <c r="M158" s="29"/>
      <c r="N158" s="29"/>
      <c r="O158" s="29"/>
    </row>
    <row r="159" spans="1:15">
      <c r="A159" s="79"/>
      <c r="B159" s="29"/>
      <c r="C159" s="29"/>
      <c r="D159" s="29"/>
      <c r="E159" s="29"/>
      <c r="F159" s="29"/>
      <c r="G159" s="29"/>
      <c r="H159" s="29"/>
      <c r="I159" s="29"/>
      <c r="J159" s="29"/>
      <c r="K159" s="29"/>
      <c r="L159" s="29"/>
      <c r="M159" s="29"/>
      <c r="N159" s="29"/>
      <c r="O159" s="29"/>
    </row>
    <row r="160" spans="1:15">
      <c r="A160" s="79"/>
      <c r="B160" s="29"/>
      <c r="C160" s="29"/>
      <c r="D160" s="29"/>
      <c r="E160" s="29"/>
      <c r="F160" s="29"/>
      <c r="G160" s="29"/>
      <c r="H160" s="29"/>
      <c r="I160" s="29"/>
      <c r="J160" s="29"/>
      <c r="K160" s="29"/>
      <c r="L160" s="29"/>
      <c r="M160" s="29"/>
      <c r="N160" s="29"/>
      <c r="O160" s="29"/>
    </row>
    <row r="161" spans="1:15">
      <c r="A161" s="79"/>
      <c r="B161" s="29"/>
      <c r="C161" s="29"/>
      <c r="D161" s="29"/>
      <c r="E161" s="29"/>
      <c r="F161" s="29"/>
      <c r="G161" s="29"/>
      <c r="H161" s="29"/>
      <c r="I161" s="29"/>
      <c r="J161" s="29"/>
      <c r="K161" s="29"/>
      <c r="L161" s="29"/>
      <c r="M161" s="29"/>
      <c r="N161" s="29"/>
      <c r="O161" s="29"/>
    </row>
    <row r="162" spans="1:15">
      <c r="A162" s="79"/>
      <c r="B162" s="29"/>
      <c r="C162" s="29"/>
      <c r="D162" s="29"/>
      <c r="E162" s="29"/>
      <c r="F162" s="29"/>
      <c r="G162" s="29"/>
      <c r="H162" s="29"/>
      <c r="I162" s="29"/>
      <c r="J162" s="29"/>
      <c r="K162" s="29"/>
      <c r="L162" s="29"/>
      <c r="M162" s="29"/>
      <c r="N162" s="29"/>
      <c r="O162" s="29"/>
    </row>
    <row r="163" spans="1:15">
      <c r="A163" s="79"/>
      <c r="B163" s="29"/>
      <c r="C163" s="29"/>
      <c r="D163" s="29"/>
      <c r="E163" s="29"/>
      <c r="F163" s="29"/>
      <c r="G163" s="29"/>
      <c r="H163" s="29"/>
      <c r="I163" s="29"/>
      <c r="J163" s="29"/>
      <c r="K163" s="29"/>
      <c r="L163" s="29"/>
      <c r="M163" s="29"/>
      <c r="N163" s="29"/>
      <c r="O163" s="29"/>
    </row>
    <row r="164" spans="1:15">
      <c r="A164" s="79"/>
      <c r="B164" s="29"/>
      <c r="C164" s="29"/>
      <c r="D164" s="29"/>
      <c r="E164" s="29"/>
      <c r="F164" s="29"/>
      <c r="G164" s="29"/>
      <c r="H164" s="29"/>
      <c r="I164" s="29"/>
      <c r="J164" s="29"/>
      <c r="K164" s="29"/>
      <c r="L164" s="29"/>
      <c r="M164" s="29"/>
      <c r="N164" s="29"/>
      <c r="O164" s="29"/>
    </row>
    <row r="165" spans="1:15">
      <c r="A165" s="79"/>
      <c r="B165" s="29"/>
      <c r="C165" s="29"/>
      <c r="D165" s="29"/>
      <c r="E165" s="29"/>
      <c r="F165" s="29"/>
      <c r="G165" s="29"/>
      <c r="H165" s="29"/>
      <c r="I165" s="29"/>
      <c r="J165" s="29"/>
      <c r="K165" s="29"/>
      <c r="L165" s="29"/>
      <c r="M165" s="29"/>
      <c r="N165" s="29"/>
      <c r="O165" s="29"/>
    </row>
    <row r="166" spans="1:15">
      <c r="A166" s="79"/>
      <c r="B166" s="29"/>
      <c r="C166" s="29"/>
      <c r="D166" s="29"/>
      <c r="E166" s="29"/>
      <c r="F166" s="29"/>
      <c r="G166" s="29"/>
      <c r="H166" s="29"/>
      <c r="I166" s="29"/>
      <c r="J166" s="29"/>
      <c r="K166" s="29"/>
      <c r="L166" s="29"/>
      <c r="M166" s="29"/>
      <c r="N166" s="29"/>
      <c r="O166" s="29"/>
    </row>
    <row r="167" spans="1:15">
      <c r="A167" s="79"/>
      <c r="B167" s="29"/>
      <c r="C167" s="29"/>
      <c r="D167" s="29"/>
      <c r="E167" s="29"/>
      <c r="F167" s="29"/>
      <c r="G167" s="29"/>
      <c r="H167" s="29"/>
      <c r="I167" s="29"/>
      <c r="J167" s="29"/>
      <c r="K167" s="29"/>
      <c r="L167" s="29"/>
      <c r="M167" s="29"/>
      <c r="N167" s="29"/>
      <c r="O167" s="29"/>
    </row>
    <row r="168" spans="1:15">
      <c r="A168" s="79"/>
      <c r="B168" s="29"/>
      <c r="C168" s="29"/>
      <c r="D168" s="29"/>
      <c r="E168" s="29"/>
      <c r="F168" s="29"/>
      <c r="G168" s="29"/>
      <c r="H168" s="29"/>
      <c r="I168" s="29"/>
      <c r="J168" s="29"/>
      <c r="K168" s="29"/>
      <c r="L168" s="29"/>
      <c r="M168" s="29"/>
      <c r="N168" s="29"/>
      <c r="O168" s="29"/>
    </row>
    <row r="169" spans="1:15">
      <c r="A169" s="79"/>
      <c r="B169" s="29"/>
      <c r="C169" s="29"/>
      <c r="D169" s="29"/>
      <c r="E169" s="29"/>
      <c r="F169" s="29"/>
      <c r="G169" s="29"/>
      <c r="H169" s="29"/>
      <c r="I169" s="29"/>
      <c r="J169" s="29"/>
      <c r="K169" s="29"/>
      <c r="L169" s="29"/>
      <c r="M169" s="29"/>
      <c r="N169" s="29"/>
      <c r="O169" s="29"/>
    </row>
    <row r="170" spans="1:15">
      <c r="A170" s="79"/>
      <c r="B170" s="29"/>
      <c r="C170" s="29"/>
      <c r="D170" s="29"/>
      <c r="E170" s="29"/>
      <c r="F170" s="29"/>
      <c r="G170" s="29"/>
      <c r="H170" s="29"/>
      <c r="I170" s="29"/>
      <c r="J170" s="29"/>
      <c r="K170" s="29"/>
      <c r="L170" s="29"/>
      <c r="M170" s="29"/>
      <c r="N170" s="29"/>
      <c r="O170" s="29"/>
    </row>
    <row r="171" spans="1:15">
      <c r="A171" s="79"/>
      <c r="B171" s="29"/>
      <c r="C171" s="29"/>
      <c r="D171" s="29"/>
      <c r="E171" s="29"/>
      <c r="F171" s="29"/>
      <c r="G171" s="29"/>
      <c r="H171" s="29"/>
      <c r="I171" s="29"/>
      <c r="J171" s="29"/>
      <c r="K171" s="29"/>
      <c r="L171" s="29"/>
      <c r="M171" s="29"/>
      <c r="N171" s="29"/>
      <c r="O171" s="29"/>
    </row>
    <row r="172" spans="1:15">
      <c r="A172" s="79"/>
      <c r="B172" s="29"/>
      <c r="C172" s="29"/>
      <c r="D172" s="29"/>
      <c r="E172" s="29"/>
      <c r="F172" s="29"/>
      <c r="G172" s="29"/>
      <c r="H172" s="29"/>
      <c r="I172" s="29"/>
      <c r="J172" s="29"/>
      <c r="K172" s="29"/>
      <c r="L172" s="29"/>
      <c r="M172" s="29"/>
      <c r="N172" s="29"/>
      <c r="O172" s="29"/>
    </row>
    <row r="173" spans="1:15">
      <c r="A173" s="79"/>
      <c r="B173" s="29"/>
      <c r="C173" s="29"/>
      <c r="D173" s="29"/>
      <c r="E173" s="29"/>
      <c r="F173" s="29"/>
      <c r="G173" s="29"/>
      <c r="H173" s="29"/>
      <c r="I173" s="29"/>
      <c r="J173" s="29"/>
      <c r="K173" s="29"/>
      <c r="L173" s="29"/>
      <c r="M173" s="29"/>
      <c r="N173" s="29"/>
      <c r="O173" s="29"/>
    </row>
    <row r="174" spans="1:15">
      <c r="A174" s="79"/>
      <c r="B174" s="29"/>
      <c r="C174" s="29"/>
      <c r="D174" s="29"/>
      <c r="E174" s="29"/>
      <c r="F174" s="29"/>
      <c r="G174" s="29"/>
      <c r="H174" s="29"/>
      <c r="I174" s="29"/>
      <c r="J174" s="29"/>
      <c r="K174" s="29"/>
      <c r="L174" s="29"/>
      <c r="M174" s="29"/>
      <c r="N174" s="29"/>
      <c r="O174" s="29"/>
    </row>
    <row r="175" spans="1:15">
      <c r="A175" s="79"/>
      <c r="B175" s="29"/>
      <c r="C175" s="29"/>
      <c r="D175" s="29"/>
      <c r="E175" s="29"/>
      <c r="F175" s="29"/>
      <c r="G175" s="29"/>
      <c r="H175" s="29"/>
      <c r="I175" s="29"/>
      <c r="J175" s="29"/>
      <c r="K175" s="29"/>
      <c r="L175" s="29"/>
      <c r="M175" s="29"/>
      <c r="N175" s="29"/>
      <c r="O175" s="29"/>
    </row>
    <row r="176" spans="1:15">
      <c r="A176" s="79"/>
      <c r="B176" s="29"/>
      <c r="C176" s="29"/>
      <c r="D176" s="29"/>
      <c r="E176" s="29"/>
      <c r="F176" s="29"/>
      <c r="G176" s="29"/>
      <c r="H176" s="29"/>
      <c r="I176" s="29"/>
      <c r="J176" s="29"/>
      <c r="K176" s="29"/>
      <c r="L176" s="29"/>
      <c r="M176" s="29"/>
      <c r="N176" s="29"/>
      <c r="O176" s="29"/>
    </row>
    <row r="177" spans="1:15">
      <c r="A177" s="79"/>
      <c r="B177" s="29"/>
      <c r="C177" s="29"/>
      <c r="D177" s="29"/>
      <c r="E177" s="29"/>
      <c r="F177" s="29"/>
      <c r="G177" s="29"/>
      <c r="H177" s="29"/>
      <c r="I177" s="29"/>
      <c r="J177" s="29"/>
      <c r="K177" s="29"/>
      <c r="L177" s="29"/>
      <c r="M177" s="29"/>
      <c r="N177" s="29"/>
      <c r="O177" s="29"/>
    </row>
    <row r="178" spans="1:15">
      <c r="A178" s="79"/>
      <c r="B178" s="29"/>
      <c r="C178" s="29"/>
      <c r="D178" s="29"/>
      <c r="E178" s="29"/>
      <c r="F178" s="29"/>
      <c r="G178" s="29"/>
      <c r="H178" s="29"/>
      <c r="I178" s="29"/>
      <c r="J178" s="29"/>
      <c r="K178" s="29"/>
      <c r="L178" s="29"/>
      <c r="M178" s="29"/>
      <c r="N178" s="29"/>
      <c r="O178" s="29"/>
    </row>
    <row r="179" spans="1:15">
      <c r="A179" s="79"/>
      <c r="B179" s="29"/>
      <c r="C179" s="29"/>
      <c r="D179" s="29"/>
      <c r="E179" s="29"/>
      <c r="F179" s="29"/>
      <c r="G179" s="29"/>
      <c r="H179" s="29"/>
      <c r="I179" s="29"/>
      <c r="J179" s="29"/>
      <c r="K179" s="29"/>
      <c r="L179" s="29"/>
      <c r="M179" s="29"/>
      <c r="N179" s="29"/>
      <c r="O179" s="29"/>
    </row>
    <row r="180" spans="1:15">
      <c r="A180" s="79"/>
      <c r="B180" s="29"/>
      <c r="C180" s="29"/>
      <c r="D180" s="29"/>
      <c r="E180" s="29"/>
      <c r="F180" s="29"/>
      <c r="G180" s="29"/>
      <c r="H180" s="29"/>
      <c r="I180" s="29"/>
      <c r="J180" s="29"/>
      <c r="K180" s="29"/>
      <c r="L180" s="29"/>
      <c r="M180" s="29"/>
      <c r="N180" s="29"/>
      <c r="O180" s="29"/>
    </row>
    <row r="181" spans="1:15">
      <c r="A181" s="79"/>
      <c r="B181" s="29"/>
      <c r="C181" s="29"/>
      <c r="D181" s="29"/>
      <c r="E181" s="29"/>
      <c r="F181" s="29"/>
      <c r="G181" s="29"/>
      <c r="H181" s="29"/>
      <c r="I181" s="29"/>
      <c r="J181" s="29"/>
      <c r="K181" s="29"/>
      <c r="L181" s="29"/>
      <c r="M181" s="29"/>
      <c r="N181" s="29"/>
      <c r="O181" s="29"/>
    </row>
    <row r="182" spans="1:15">
      <c r="A182" s="79"/>
      <c r="B182" s="29"/>
      <c r="C182" s="29"/>
      <c r="D182" s="29"/>
      <c r="E182" s="29"/>
      <c r="F182" s="29"/>
      <c r="G182" s="29"/>
      <c r="H182" s="29"/>
      <c r="I182" s="29"/>
      <c r="J182" s="29"/>
      <c r="K182" s="29"/>
      <c r="L182" s="29"/>
      <c r="M182" s="29"/>
      <c r="N182" s="29"/>
      <c r="O182" s="29"/>
    </row>
    <row r="183" spans="1:15">
      <c r="A183" s="79"/>
      <c r="B183" s="29"/>
      <c r="C183" s="29"/>
      <c r="D183" s="29"/>
      <c r="E183" s="29"/>
      <c r="F183" s="29"/>
      <c r="G183" s="29"/>
      <c r="H183" s="29"/>
      <c r="I183" s="29"/>
      <c r="J183" s="29"/>
      <c r="K183" s="29"/>
      <c r="L183" s="29"/>
      <c r="M183" s="29"/>
      <c r="N183" s="29"/>
      <c r="O183" s="29"/>
    </row>
    <row r="184" spans="1:15">
      <c r="A184" s="79"/>
      <c r="B184" s="29"/>
      <c r="C184" s="29"/>
      <c r="D184" s="29"/>
      <c r="E184" s="29"/>
      <c r="F184" s="29"/>
      <c r="G184" s="29"/>
      <c r="H184" s="29"/>
      <c r="I184" s="29"/>
      <c r="J184" s="29"/>
      <c r="K184" s="29"/>
      <c r="L184" s="29"/>
      <c r="M184" s="29"/>
      <c r="N184" s="29"/>
      <c r="O184" s="29"/>
    </row>
    <row r="185" spans="1:15">
      <c r="A185" s="79"/>
      <c r="B185" s="29"/>
      <c r="C185" s="29"/>
      <c r="D185" s="29"/>
      <c r="E185" s="29"/>
      <c r="F185" s="29"/>
      <c r="G185" s="29"/>
      <c r="H185" s="29"/>
      <c r="I185" s="29"/>
      <c r="J185" s="29"/>
      <c r="K185" s="29"/>
      <c r="L185" s="29"/>
      <c r="M185" s="29"/>
      <c r="N185" s="29"/>
      <c r="O185" s="29"/>
    </row>
    <row r="186" spans="1:15">
      <c r="A186" s="79"/>
      <c r="B186" s="29"/>
      <c r="C186" s="29"/>
      <c r="D186" s="29"/>
      <c r="E186" s="29"/>
      <c r="F186" s="29"/>
      <c r="G186" s="29"/>
      <c r="H186" s="29"/>
      <c r="I186" s="29"/>
      <c r="J186" s="29"/>
      <c r="K186" s="29"/>
      <c r="L186" s="29"/>
      <c r="M186" s="29"/>
      <c r="N186" s="29"/>
      <c r="O186" s="29"/>
    </row>
    <row r="187" spans="1:15">
      <c r="A187" s="79"/>
      <c r="B187" s="29"/>
      <c r="C187" s="29"/>
      <c r="D187" s="29"/>
      <c r="E187" s="29"/>
      <c r="F187" s="29"/>
      <c r="G187" s="29"/>
      <c r="H187" s="29"/>
      <c r="I187" s="29"/>
      <c r="J187" s="29"/>
      <c r="K187" s="29"/>
      <c r="L187" s="29"/>
      <c r="M187" s="29"/>
      <c r="N187" s="29"/>
      <c r="O187" s="29"/>
    </row>
    <row r="188" spans="1:15">
      <c r="A188" s="79"/>
      <c r="B188" s="29"/>
      <c r="C188" s="29"/>
      <c r="D188" s="29"/>
      <c r="E188" s="29"/>
      <c r="F188" s="29"/>
      <c r="G188" s="29"/>
      <c r="H188" s="29"/>
      <c r="I188" s="29"/>
      <c r="J188" s="29"/>
      <c r="K188" s="29"/>
      <c r="L188" s="29"/>
      <c r="M188" s="29"/>
      <c r="N188" s="29"/>
      <c r="O188" s="29"/>
    </row>
    <row r="189" spans="1:15">
      <c r="A189" s="79"/>
      <c r="B189" s="29"/>
      <c r="C189" s="29"/>
      <c r="D189" s="29"/>
      <c r="E189" s="29"/>
      <c r="F189" s="29"/>
      <c r="G189" s="29"/>
      <c r="H189" s="29"/>
      <c r="I189" s="29"/>
      <c r="J189" s="29"/>
      <c r="K189" s="29"/>
      <c r="L189" s="29"/>
      <c r="M189" s="29"/>
      <c r="N189" s="29"/>
      <c r="O189" s="29"/>
    </row>
    <row r="190" spans="1:15">
      <c r="A190" s="79"/>
      <c r="B190" s="29"/>
      <c r="C190" s="29"/>
      <c r="D190" s="29"/>
      <c r="E190" s="29"/>
      <c r="F190" s="29"/>
      <c r="G190" s="29"/>
      <c r="H190" s="29"/>
      <c r="I190" s="29"/>
      <c r="J190" s="29"/>
      <c r="K190" s="29"/>
      <c r="L190" s="29"/>
      <c r="M190" s="29"/>
      <c r="N190" s="29"/>
      <c r="O190" s="29"/>
    </row>
    <row r="191" spans="1:15">
      <c r="A191" s="79"/>
      <c r="B191" s="29"/>
      <c r="C191" s="29"/>
      <c r="D191" s="29"/>
      <c r="E191" s="29"/>
      <c r="F191" s="29"/>
      <c r="G191" s="29"/>
      <c r="H191" s="29"/>
      <c r="I191" s="29"/>
      <c r="J191" s="29"/>
      <c r="K191" s="29"/>
      <c r="L191" s="29"/>
      <c r="M191" s="29"/>
      <c r="N191" s="29"/>
      <c r="O191" s="29"/>
    </row>
    <row r="192" spans="1:15">
      <c r="A192" s="79"/>
      <c r="B192" s="29"/>
      <c r="C192" s="29"/>
      <c r="D192" s="29"/>
      <c r="E192" s="29"/>
      <c r="F192" s="29"/>
      <c r="G192" s="29"/>
      <c r="H192" s="29"/>
      <c r="I192" s="29"/>
      <c r="J192" s="29"/>
      <c r="K192" s="29"/>
      <c r="L192" s="29"/>
      <c r="M192" s="29"/>
      <c r="N192" s="29"/>
      <c r="O192" s="29"/>
    </row>
    <row r="193" spans="1:15">
      <c r="A193" s="79"/>
      <c r="B193" s="29"/>
      <c r="C193" s="29"/>
      <c r="D193" s="29"/>
      <c r="E193" s="29"/>
      <c r="F193" s="29"/>
      <c r="G193" s="29"/>
      <c r="H193" s="29"/>
      <c r="I193" s="29"/>
      <c r="J193" s="29"/>
      <c r="K193" s="29"/>
      <c r="L193" s="29"/>
      <c r="M193" s="29"/>
      <c r="N193" s="29"/>
      <c r="O193" s="29"/>
    </row>
    <row r="194" spans="1:15">
      <c r="A194" s="79"/>
      <c r="B194" s="29"/>
      <c r="C194" s="29"/>
      <c r="D194" s="29"/>
      <c r="E194" s="29"/>
      <c r="F194" s="29"/>
      <c r="G194" s="29"/>
      <c r="H194" s="29"/>
      <c r="I194" s="29"/>
      <c r="J194" s="29"/>
      <c r="K194" s="29"/>
      <c r="L194" s="29"/>
      <c r="M194" s="29"/>
      <c r="N194" s="29"/>
      <c r="O194" s="29"/>
    </row>
    <row r="195" spans="1:15">
      <c r="A195" s="79"/>
      <c r="B195" s="29"/>
      <c r="C195" s="29"/>
      <c r="D195" s="29"/>
      <c r="E195" s="29"/>
      <c r="F195" s="29"/>
      <c r="G195" s="29"/>
      <c r="H195" s="29"/>
      <c r="I195" s="29"/>
      <c r="J195" s="29"/>
      <c r="K195" s="29"/>
      <c r="L195" s="29"/>
      <c r="M195" s="29"/>
      <c r="N195" s="29"/>
      <c r="O195" s="29"/>
    </row>
    <row r="196" spans="1:15">
      <c r="A196" s="79"/>
      <c r="B196" s="29"/>
      <c r="C196" s="29"/>
      <c r="D196" s="29"/>
      <c r="E196" s="29"/>
      <c r="F196" s="29"/>
      <c r="G196" s="29"/>
      <c r="H196" s="29"/>
      <c r="I196" s="29"/>
      <c r="J196" s="29"/>
      <c r="K196" s="29"/>
      <c r="L196" s="29"/>
      <c r="M196" s="29"/>
      <c r="N196" s="29"/>
      <c r="O196" s="29"/>
    </row>
    <row r="197" spans="1:15">
      <c r="A197" s="79"/>
      <c r="B197" s="29"/>
      <c r="C197" s="29"/>
      <c r="D197" s="29"/>
      <c r="E197" s="29"/>
      <c r="F197" s="29"/>
      <c r="G197" s="29"/>
      <c r="H197" s="29"/>
      <c r="I197" s="29"/>
      <c r="J197" s="29"/>
      <c r="K197" s="29"/>
      <c r="L197" s="29"/>
      <c r="M197" s="29"/>
      <c r="N197" s="29"/>
      <c r="O197" s="29"/>
    </row>
    <row r="198" spans="1:15">
      <c r="A198" s="79"/>
      <c r="B198" s="29"/>
      <c r="C198" s="29"/>
      <c r="D198" s="29"/>
      <c r="E198" s="29"/>
      <c r="F198" s="29"/>
      <c r="G198" s="29"/>
      <c r="H198" s="29"/>
      <c r="I198" s="29"/>
      <c r="J198" s="29"/>
      <c r="K198" s="29"/>
      <c r="L198" s="29"/>
      <c r="M198" s="29"/>
      <c r="N198" s="29"/>
      <c r="O198" s="29"/>
    </row>
    <row r="199" spans="1:15">
      <c r="A199" s="79"/>
      <c r="B199" s="29"/>
      <c r="C199" s="29"/>
      <c r="D199" s="29"/>
      <c r="E199" s="29"/>
      <c r="F199" s="29"/>
      <c r="G199" s="29"/>
      <c r="H199" s="29"/>
      <c r="I199" s="29"/>
      <c r="J199" s="29"/>
      <c r="K199" s="29"/>
      <c r="L199" s="29"/>
      <c r="M199" s="29"/>
      <c r="N199" s="29"/>
      <c r="O199" s="29"/>
    </row>
    <row r="200" spans="1:15">
      <c r="A200" s="79"/>
      <c r="B200" s="29"/>
      <c r="C200" s="29"/>
      <c r="D200" s="29"/>
      <c r="E200" s="29"/>
      <c r="F200" s="29"/>
      <c r="G200" s="29"/>
      <c r="H200" s="29"/>
      <c r="I200" s="29"/>
      <c r="J200" s="29"/>
      <c r="K200" s="29"/>
      <c r="L200" s="29"/>
      <c r="M200" s="29"/>
      <c r="N200" s="29"/>
      <c r="O200" s="29"/>
    </row>
    <row r="201" spans="1:15">
      <c r="A201" s="79"/>
      <c r="B201" s="29"/>
      <c r="C201" s="29"/>
      <c r="D201" s="29"/>
      <c r="E201" s="29"/>
      <c r="F201" s="29"/>
      <c r="G201" s="29"/>
      <c r="H201" s="29"/>
      <c r="I201" s="29"/>
      <c r="J201" s="29"/>
      <c r="K201" s="29"/>
      <c r="L201" s="29"/>
      <c r="M201" s="29"/>
      <c r="N201" s="29"/>
      <c r="O201" s="29"/>
    </row>
    <row r="202" spans="1:15">
      <c r="A202" s="79"/>
      <c r="B202" s="29"/>
      <c r="C202" s="29"/>
      <c r="D202" s="29"/>
      <c r="E202" s="29"/>
      <c r="F202" s="29"/>
      <c r="G202" s="29"/>
      <c r="H202" s="29"/>
      <c r="I202" s="29"/>
      <c r="J202" s="29"/>
      <c r="K202" s="29"/>
      <c r="L202" s="29"/>
      <c r="M202" s="29"/>
      <c r="N202" s="29"/>
      <c r="O202" s="29"/>
    </row>
    <row r="203" spans="1:15">
      <c r="A203" s="79"/>
      <c r="B203" s="29"/>
      <c r="C203" s="29"/>
      <c r="D203" s="29"/>
      <c r="E203" s="29"/>
      <c r="F203" s="29"/>
      <c r="G203" s="29"/>
      <c r="H203" s="29"/>
      <c r="I203" s="29"/>
      <c r="J203" s="29"/>
      <c r="K203" s="29"/>
      <c r="L203" s="29"/>
      <c r="M203" s="29"/>
      <c r="N203" s="29"/>
      <c r="O203" s="29"/>
    </row>
    <row r="204" spans="1:15">
      <c r="A204" s="79"/>
      <c r="B204" s="29"/>
      <c r="C204" s="29"/>
      <c r="D204" s="29"/>
      <c r="E204" s="29"/>
      <c r="F204" s="29"/>
      <c r="G204" s="29"/>
      <c r="H204" s="29"/>
      <c r="I204" s="29"/>
      <c r="J204" s="29"/>
      <c r="K204" s="29"/>
      <c r="L204" s="29"/>
      <c r="M204" s="29"/>
      <c r="N204" s="29"/>
      <c r="O204" s="29"/>
    </row>
    <row r="205" spans="1:15">
      <c r="A205" s="79"/>
      <c r="B205" s="29"/>
      <c r="C205" s="29"/>
      <c r="D205" s="29"/>
      <c r="E205" s="29"/>
      <c r="F205" s="29"/>
      <c r="G205" s="29"/>
      <c r="H205" s="29"/>
      <c r="I205" s="29"/>
      <c r="J205" s="29"/>
      <c r="K205" s="29"/>
      <c r="L205" s="29"/>
      <c r="M205" s="29"/>
      <c r="N205" s="29"/>
      <c r="O205" s="29"/>
    </row>
    <row r="206" spans="1:15">
      <c r="A206" s="79"/>
      <c r="B206" s="29"/>
      <c r="C206" s="29"/>
      <c r="D206" s="29"/>
      <c r="E206" s="29"/>
      <c r="F206" s="29"/>
      <c r="G206" s="29"/>
      <c r="H206" s="29"/>
      <c r="I206" s="29"/>
      <c r="J206" s="29"/>
      <c r="K206" s="29"/>
      <c r="L206" s="29"/>
      <c r="M206" s="29"/>
      <c r="N206" s="29"/>
      <c r="O206" s="29"/>
    </row>
    <row r="207" spans="1:15">
      <c r="A207" s="79"/>
      <c r="B207" s="29"/>
      <c r="C207" s="29"/>
      <c r="D207" s="29"/>
      <c r="E207" s="29"/>
      <c r="F207" s="29"/>
      <c r="G207" s="29"/>
      <c r="H207" s="29"/>
      <c r="I207" s="29"/>
      <c r="J207" s="29"/>
      <c r="K207" s="29"/>
      <c r="L207" s="29"/>
      <c r="M207" s="29"/>
      <c r="N207" s="29"/>
      <c r="O207" s="29"/>
    </row>
    <row r="208" spans="1:15">
      <c r="A208" s="79"/>
      <c r="B208" s="29"/>
      <c r="C208" s="29"/>
      <c r="D208" s="29"/>
      <c r="E208" s="29"/>
      <c r="F208" s="29"/>
      <c r="G208" s="29"/>
      <c r="H208" s="29"/>
      <c r="I208" s="29"/>
      <c r="J208" s="29"/>
      <c r="K208" s="29"/>
      <c r="L208" s="29"/>
      <c r="M208" s="29"/>
      <c r="N208" s="29"/>
      <c r="O208" s="29"/>
    </row>
    <row r="209" spans="1:15">
      <c r="A209" s="79"/>
      <c r="B209" s="29"/>
      <c r="C209" s="29"/>
      <c r="D209" s="29"/>
      <c r="E209" s="29"/>
      <c r="F209" s="29"/>
      <c r="G209" s="29"/>
      <c r="H209" s="29"/>
      <c r="I209" s="29"/>
      <c r="J209" s="29"/>
      <c r="K209" s="29"/>
      <c r="L209" s="29"/>
      <c r="M209" s="29"/>
      <c r="N209" s="29"/>
      <c r="O209" s="29"/>
    </row>
    <row r="210" spans="1:15">
      <c r="A210" s="79"/>
      <c r="B210" s="29"/>
      <c r="C210" s="29"/>
      <c r="D210" s="29"/>
      <c r="E210" s="29"/>
      <c r="F210" s="29"/>
      <c r="G210" s="29"/>
      <c r="H210" s="29"/>
      <c r="I210" s="29"/>
      <c r="J210" s="29"/>
      <c r="K210" s="29"/>
      <c r="L210" s="29"/>
      <c r="M210" s="29"/>
      <c r="N210" s="29"/>
      <c r="O210" s="29"/>
    </row>
    <row r="211" spans="1:15">
      <c r="A211" s="79"/>
      <c r="B211" s="29"/>
      <c r="C211" s="29"/>
      <c r="D211" s="29"/>
      <c r="E211" s="29"/>
      <c r="F211" s="29"/>
      <c r="G211" s="29"/>
      <c r="H211" s="29"/>
      <c r="I211" s="29"/>
      <c r="J211" s="29"/>
      <c r="K211" s="29"/>
      <c r="L211" s="29"/>
      <c r="M211" s="29"/>
      <c r="N211" s="29"/>
      <c r="O211" s="29"/>
    </row>
    <row r="212" spans="1:15">
      <c r="A212" s="79"/>
      <c r="B212" s="29"/>
      <c r="C212" s="29"/>
      <c r="D212" s="29"/>
      <c r="E212" s="29"/>
      <c r="F212" s="29"/>
      <c r="G212" s="29"/>
      <c r="H212" s="29"/>
      <c r="I212" s="29"/>
      <c r="J212" s="29"/>
      <c r="K212" s="29"/>
      <c r="L212" s="29"/>
      <c r="M212" s="29"/>
      <c r="N212" s="29"/>
      <c r="O212" s="29"/>
    </row>
    <row r="213" spans="1:15">
      <c r="A213" s="79"/>
      <c r="B213" s="29"/>
      <c r="C213" s="29"/>
      <c r="D213" s="29"/>
      <c r="E213" s="29"/>
      <c r="F213" s="29"/>
      <c r="G213" s="29"/>
      <c r="H213" s="29"/>
      <c r="I213" s="29"/>
      <c r="J213" s="29"/>
      <c r="K213" s="29"/>
      <c r="L213" s="29"/>
      <c r="M213" s="29"/>
      <c r="N213" s="29"/>
      <c r="O213" s="29"/>
    </row>
    <row r="214" spans="1:15">
      <c r="A214" s="79"/>
      <c r="B214" s="29"/>
      <c r="C214" s="29"/>
      <c r="D214" s="29"/>
      <c r="E214" s="29"/>
      <c r="F214" s="29"/>
      <c r="G214" s="29"/>
      <c r="H214" s="29"/>
      <c r="I214" s="29"/>
      <c r="J214" s="29"/>
      <c r="K214" s="29"/>
      <c r="L214" s="29"/>
      <c r="M214" s="29"/>
      <c r="N214" s="29"/>
      <c r="O214" s="29"/>
    </row>
    <row r="215" spans="1:15">
      <c r="A215" s="79"/>
      <c r="B215" s="29"/>
      <c r="C215" s="29"/>
      <c r="D215" s="29"/>
      <c r="E215" s="29"/>
      <c r="F215" s="29"/>
      <c r="G215" s="29"/>
      <c r="H215" s="29"/>
      <c r="I215" s="29"/>
      <c r="J215" s="29"/>
      <c r="K215" s="29"/>
      <c r="L215" s="29"/>
      <c r="M215" s="29"/>
      <c r="N215" s="29"/>
      <c r="O215" s="29"/>
    </row>
    <row r="216" spans="1:15">
      <c r="A216" s="79"/>
      <c r="B216" s="29"/>
      <c r="C216" s="29"/>
      <c r="D216" s="29"/>
      <c r="E216" s="29"/>
      <c r="F216" s="29"/>
      <c r="G216" s="29"/>
      <c r="H216" s="29"/>
      <c r="I216" s="29"/>
      <c r="J216" s="29"/>
      <c r="K216" s="29"/>
      <c r="L216" s="29"/>
      <c r="M216" s="29"/>
      <c r="N216" s="29"/>
      <c r="O216" s="29"/>
    </row>
    <row r="217" spans="1:15">
      <c r="A217" s="79"/>
      <c r="B217" s="29"/>
      <c r="C217" s="29"/>
      <c r="D217" s="29"/>
      <c r="E217" s="29"/>
      <c r="F217" s="29"/>
      <c r="G217" s="29"/>
      <c r="H217" s="29"/>
      <c r="I217" s="29"/>
      <c r="J217" s="29"/>
      <c r="K217" s="29"/>
      <c r="L217" s="29"/>
      <c r="M217" s="29"/>
      <c r="N217" s="29"/>
      <c r="O217" s="29"/>
    </row>
    <row r="218" spans="1:15">
      <c r="A218" s="79"/>
      <c r="B218" s="29"/>
      <c r="C218" s="29"/>
      <c r="D218" s="29"/>
      <c r="E218" s="29"/>
      <c r="F218" s="29"/>
      <c r="G218" s="29"/>
      <c r="H218" s="29"/>
      <c r="I218" s="29"/>
      <c r="J218" s="29"/>
      <c r="K218" s="29"/>
      <c r="L218" s="29"/>
      <c r="M218" s="29"/>
      <c r="N218" s="29"/>
      <c r="O218" s="29"/>
    </row>
    <row r="219" spans="1:15">
      <c r="A219" s="79"/>
      <c r="B219" s="29"/>
      <c r="C219" s="29"/>
      <c r="D219" s="29"/>
      <c r="E219" s="29"/>
      <c r="F219" s="29"/>
      <c r="G219" s="29"/>
      <c r="H219" s="29"/>
      <c r="I219" s="29"/>
      <c r="J219" s="29"/>
      <c r="K219" s="29"/>
      <c r="L219" s="29"/>
      <c r="M219" s="29"/>
      <c r="N219" s="29"/>
      <c r="O219" s="29"/>
    </row>
    <row r="220" spans="1:15">
      <c r="A220" s="79"/>
      <c r="B220" s="29"/>
      <c r="C220" s="29"/>
      <c r="D220" s="29"/>
      <c r="E220" s="29"/>
      <c r="F220" s="29"/>
      <c r="G220" s="29"/>
      <c r="H220" s="29"/>
      <c r="I220" s="29"/>
      <c r="J220" s="29"/>
      <c r="K220" s="29"/>
      <c r="L220" s="29"/>
      <c r="M220" s="29"/>
      <c r="N220" s="29"/>
      <c r="O220" s="29"/>
    </row>
    <row r="221" spans="1:15">
      <c r="A221" s="79"/>
      <c r="B221" s="29"/>
      <c r="C221" s="29"/>
      <c r="D221" s="29"/>
      <c r="E221" s="29"/>
      <c r="F221" s="29"/>
      <c r="G221" s="29"/>
      <c r="H221" s="29"/>
      <c r="I221" s="29"/>
      <c r="J221" s="29"/>
      <c r="K221" s="29"/>
      <c r="L221" s="29"/>
      <c r="M221" s="29"/>
      <c r="N221" s="29"/>
      <c r="O221" s="29"/>
    </row>
    <row r="222" spans="1:15">
      <c r="A222" s="79"/>
      <c r="B222" s="29"/>
      <c r="C222" s="29"/>
      <c r="D222" s="29"/>
      <c r="E222" s="29"/>
      <c r="F222" s="29"/>
      <c r="G222" s="29"/>
      <c r="H222" s="29"/>
      <c r="I222" s="29"/>
      <c r="J222" s="29"/>
      <c r="K222" s="29"/>
      <c r="L222" s="29"/>
      <c r="M222" s="29"/>
      <c r="N222" s="29"/>
      <c r="O222" s="29"/>
    </row>
    <row r="223" spans="1:15">
      <c r="A223" s="79"/>
      <c r="B223" s="29"/>
      <c r="C223" s="29"/>
      <c r="D223" s="29"/>
      <c r="E223" s="29"/>
      <c r="F223" s="29"/>
      <c r="G223" s="29"/>
      <c r="H223" s="29"/>
      <c r="I223" s="29"/>
      <c r="J223" s="29"/>
      <c r="K223" s="29"/>
      <c r="L223" s="29"/>
      <c r="M223" s="29"/>
      <c r="N223" s="29"/>
      <c r="O223" s="29"/>
    </row>
    <row r="224" spans="1:15">
      <c r="A224" s="79"/>
      <c r="B224" s="29"/>
      <c r="C224" s="29"/>
      <c r="D224" s="29"/>
      <c r="E224" s="29"/>
      <c r="F224" s="29"/>
      <c r="G224" s="29"/>
      <c r="H224" s="29"/>
      <c r="I224" s="29"/>
      <c r="J224" s="29"/>
      <c r="K224" s="29"/>
      <c r="L224" s="29"/>
      <c r="M224" s="29"/>
      <c r="N224" s="29"/>
      <c r="O224" s="29"/>
    </row>
    <row r="225" spans="1:15">
      <c r="A225" s="79"/>
      <c r="B225" s="29"/>
      <c r="C225" s="29"/>
      <c r="D225" s="29"/>
      <c r="E225" s="29"/>
      <c r="F225" s="29"/>
      <c r="G225" s="29"/>
      <c r="H225" s="29"/>
      <c r="I225" s="29"/>
      <c r="J225" s="29"/>
      <c r="K225" s="29"/>
      <c r="L225" s="29"/>
      <c r="M225" s="29"/>
      <c r="N225" s="29"/>
      <c r="O225" s="29"/>
    </row>
    <row r="226" spans="1:15">
      <c r="A226" s="79"/>
      <c r="B226" s="29"/>
      <c r="C226" s="29"/>
      <c r="D226" s="29"/>
      <c r="E226" s="29"/>
      <c r="F226" s="29"/>
      <c r="G226" s="29"/>
      <c r="H226" s="29"/>
      <c r="I226" s="29"/>
      <c r="J226" s="29"/>
      <c r="K226" s="29"/>
      <c r="L226" s="29"/>
      <c r="M226" s="29"/>
      <c r="N226" s="29"/>
      <c r="O226" s="29"/>
    </row>
    <row r="227" spans="1:15">
      <c r="A227" s="79"/>
      <c r="B227" s="79"/>
      <c r="C227" s="79"/>
      <c r="D227" s="79"/>
      <c r="E227" s="79"/>
      <c r="F227" s="79"/>
      <c r="G227" s="127"/>
      <c r="H227" s="79"/>
      <c r="I227" s="79"/>
      <c r="J227" s="79"/>
      <c r="K227" s="79"/>
      <c r="L227" s="79"/>
      <c r="M227" s="79"/>
      <c r="N227" s="79"/>
      <c r="O227" s="79"/>
    </row>
    <row r="228" spans="1:15">
      <c r="A228" s="79"/>
      <c r="B228" s="79"/>
      <c r="C228" s="79"/>
      <c r="D228" s="79"/>
      <c r="E228" s="79"/>
      <c r="F228" s="79"/>
      <c r="G228" s="127"/>
      <c r="H228" s="79"/>
      <c r="I228" s="79"/>
      <c r="J228" s="79"/>
      <c r="K228" s="79"/>
      <c r="L228" s="79"/>
      <c r="M228" s="79"/>
      <c r="N228" s="79"/>
      <c r="O228" s="79"/>
    </row>
    <row r="229" spans="1:15">
      <c r="A229" s="79"/>
      <c r="B229" s="79"/>
      <c r="C229" s="79"/>
      <c r="D229" s="79"/>
      <c r="E229" s="79"/>
      <c r="F229" s="79"/>
      <c r="G229" s="127"/>
      <c r="H229" s="79"/>
      <c r="I229" s="79"/>
      <c r="J229" s="79"/>
      <c r="K229" s="79"/>
      <c r="L229" s="79"/>
      <c r="M229" s="79"/>
      <c r="N229" s="79"/>
      <c r="O229" s="79"/>
    </row>
    <row r="230" spans="1:15">
      <c r="A230" s="79"/>
      <c r="B230" s="79"/>
      <c r="C230" s="79"/>
      <c r="D230" s="79"/>
      <c r="E230" s="79"/>
      <c r="F230" s="79"/>
      <c r="G230" s="127"/>
      <c r="H230" s="79"/>
      <c r="I230" s="79"/>
      <c r="J230" s="79"/>
      <c r="K230" s="79"/>
      <c r="L230" s="79"/>
      <c r="M230" s="79"/>
      <c r="N230" s="79"/>
      <c r="O230" s="79"/>
    </row>
    <row r="231" spans="1:15">
      <c r="A231" s="79"/>
      <c r="B231" s="79"/>
      <c r="C231" s="79"/>
      <c r="D231" s="79"/>
      <c r="E231" s="79"/>
      <c r="F231" s="79"/>
      <c r="G231" s="127"/>
      <c r="H231" s="79"/>
      <c r="I231" s="79"/>
      <c r="J231" s="79"/>
      <c r="K231" s="79"/>
      <c r="L231" s="79"/>
      <c r="M231" s="79"/>
      <c r="N231" s="79"/>
      <c r="O231" s="79"/>
    </row>
    <row r="232" spans="1:15">
      <c r="A232" s="79"/>
      <c r="B232" s="79"/>
      <c r="C232" s="79"/>
      <c r="D232" s="79"/>
      <c r="E232" s="79"/>
      <c r="F232" s="79"/>
      <c r="G232" s="127"/>
      <c r="H232" s="79"/>
      <c r="I232" s="79"/>
      <c r="J232" s="79"/>
      <c r="K232" s="79"/>
      <c r="L232" s="79"/>
      <c r="M232" s="79"/>
      <c r="N232" s="79"/>
      <c r="O232" s="79"/>
    </row>
    <row r="233" spans="1:15">
      <c r="A233" s="79"/>
      <c r="B233" s="79"/>
      <c r="C233" s="79"/>
      <c r="D233" s="79"/>
      <c r="E233" s="79"/>
      <c r="F233" s="79"/>
      <c r="G233" s="127"/>
      <c r="H233" s="79"/>
      <c r="I233" s="79"/>
      <c r="J233" s="79"/>
      <c r="K233" s="79"/>
      <c r="L233" s="79"/>
      <c r="M233" s="79"/>
      <c r="N233" s="79"/>
      <c r="O233" s="79"/>
    </row>
    <row r="234" spans="1:15">
      <c r="A234" s="79"/>
      <c r="B234" s="79"/>
      <c r="C234" s="79"/>
      <c r="D234" s="79"/>
      <c r="E234" s="79"/>
      <c r="F234" s="79"/>
      <c r="G234" s="127"/>
      <c r="H234" s="79"/>
      <c r="I234" s="79"/>
      <c r="J234" s="79"/>
      <c r="K234" s="79"/>
      <c r="L234" s="79"/>
      <c r="M234" s="79"/>
      <c r="N234" s="79"/>
      <c r="O234" s="79"/>
    </row>
    <row r="235" spans="1:15">
      <c r="A235" s="79"/>
      <c r="B235" s="79"/>
      <c r="C235" s="79"/>
      <c r="D235" s="79"/>
      <c r="E235" s="79"/>
      <c r="F235" s="79"/>
      <c r="G235" s="127"/>
      <c r="H235" s="79"/>
      <c r="I235" s="79"/>
      <c r="J235" s="79"/>
      <c r="K235" s="79"/>
      <c r="L235" s="79"/>
      <c r="M235" s="79"/>
      <c r="N235" s="79"/>
      <c r="O235" s="79"/>
    </row>
  </sheetData>
  <mergeCells count="10">
    <mergeCell ref="B4:F4"/>
    <mergeCell ref="D8:E8"/>
    <mergeCell ref="D10:E10"/>
    <mergeCell ref="D14:E14"/>
    <mergeCell ref="D12:E12"/>
    <mergeCell ref="D6:E6"/>
    <mergeCell ref="B8:C8"/>
    <mergeCell ref="B12:C12"/>
    <mergeCell ref="B6:C6"/>
    <mergeCell ref="B10:C10"/>
  </mergeCells>
  <pageMargins left="0.5" right="0.51" top="0.63" bottom="0.69" header="0.5" footer="0.5"/>
  <pageSetup scale="79" orientation="portrait" verticalDpi="0"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N39"/>
  <sheetViews>
    <sheetView showGridLines="0" topLeftCell="A22" zoomScaleNormal="100" workbookViewId="0" xr3:uid="{958C4451-9541-5A59-BF78-D2F731DF1C81}">
      <selection activeCell="C13" sqref="C13"/>
    </sheetView>
  </sheetViews>
  <sheetFormatPr defaultColWidth="9.140625" defaultRowHeight="12.75"/>
  <cols>
    <col min="1" max="1" width="2.85546875" style="2" customWidth="1"/>
    <col min="2" max="2" width="84.28515625" style="2" customWidth="1"/>
    <col min="3" max="3" width="22.28515625" style="2" customWidth="1"/>
    <col min="4" max="5" width="19.42578125" style="2" customWidth="1"/>
    <col min="6" max="6" width="11.5703125" style="2" bestFit="1" customWidth="1"/>
    <col min="7" max="7" width="11.5703125" style="24" customWidth="1"/>
    <col min="8" max="8" width="9.140625" style="2" customWidth="1"/>
    <col min="9" max="9" width="73.140625" style="2" customWidth="1"/>
    <col min="10" max="10" width="55.7109375" style="2" customWidth="1"/>
    <col min="11" max="11" width="89.85546875" style="2" customWidth="1"/>
    <col min="12" max="12" width="2" style="2" customWidth="1"/>
    <col min="13" max="13" width="72.85546875" style="2" customWidth="1"/>
    <col min="14" max="14" width="9.140625" style="2" customWidth="1"/>
    <col min="15" max="16384" width="9.140625" style="2"/>
  </cols>
  <sheetData>
    <row r="1" spans="1:14" ht="15" customHeight="1">
      <c r="A1" s="79"/>
      <c r="B1" s="79"/>
      <c r="C1" s="79"/>
      <c r="D1" s="79"/>
      <c r="E1" s="79"/>
      <c r="F1" s="79"/>
      <c r="H1" s="79"/>
      <c r="I1" s="79"/>
      <c r="J1" s="79"/>
      <c r="K1" s="79"/>
      <c r="L1" s="79"/>
      <c r="M1" s="79"/>
      <c r="N1" s="79"/>
    </row>
    <row r="2" spans="1:14" ht="33.75" customHeight="1">
      <c r="A2" s="79"/>
      <c r="B2" s="536" t="s">
        <v>10</v>
      </c>
      <c r="C2" s="537"/>
      <c r="D2" s="538"/>
      <c r="E2" s="80"/>
      <c r="F2" s="4"/>
      <c r="G2" s="4"/>
      <c r="H2" s="4"/>
      <c r="I2" s="4"/>
      <c r="J2" s="4"/>
      <c r="K2" s="4"/>
      <c r="L2" s="24"/>
      <c r="M2" s="24"/>
      <c r="N2" s="24"/>
    </row>
    <row r="3" spans="1:14" ht="10.5" customHeight="1">
      <c r="A3" s="79"/>
      <c r="B3" s="26"/>
      <c r="C3" s="26"/>
      <c r="D3" s="26"/>
      <c r="E3" s="26"/>
      <c r="F3" s="24"/>
      <c r="H3" s="4"/>
      <c r="I3" s="4"/>
      <c r="J3" s="4"/>
      <c r="K3" s="4"/>
      <c r="L3" s="24"/>
      <c r="M3" s="24"/>
      <c r="N3" s="24"/>
    </row>
    <row r="4" spans="1:14" ht="48" customHeight="1">
      <c r="A4" s="79"/>
      <c r="B4" s="392" t="s">
        <v>11</v>
      </c>
      <c r="C4" s="392"/>
      <c r="D4" s="392"/>
      <c r="E4" s="338"/>
      <c r="F4" s="338"/>
      <c r="G4" s="338"/>
      <c r="H4" s="4"/>
      <c r="I4" s="4"/>
      <c r="J4" s="4"/>
      <c r="K4" s="4"/>
      <c r="L4" s="24"/>
      <c r="M4" s="24"/>
      <c r="N4" s="24"/>
    </row>
    <row r="5" spans="1:14">
      <c r="A5" s="79"/>
      <c r="B5" s="27"/>
      <c r="C5" s="27"/>
      <c r="D5" s="27"/>
      <c r="E5" s="27"/>
      <c r="F5" s="79"/>
      <c r="H5" s="79"/>
      <c r="I5" s="79"/>
      <c r="J5" s="79"/>
      <c r="K5" s="79"/>
      <c r="L5" s="79"/>
      <c r="M5" s="79"/>
      <c r="N5" s="79"/>
    </row>
    <row r="6" spans="1:14" ht="18">
      <c r="A6" s="79"/>
      <c r="B6" s="25" t="s">
        <v>12</v>
      </c>
      <c r="C6" s="27"/>
      <c r="D6" s="27"/>
      <c r="E6" s="27"/>
      <c r="F6" s="79"/>
      <c r="H6" s="79"/>
      <c r="I6" s="79"/>
      <c r="J6" s="79"/>
      <c r="K6" s="79"/>
      <c r="L6" s="79"/>
      <c r="M6" s="79"/>
      <c r="N6" s="79"/>
    </row>
    <row r="7" spans="1:14" ht="18">
      <c r="A7" s="79"/>
      <c r="B7" s="25"/>
      <c r="C7" s="27"/>
      <c r="D7" s="27"/>
      <c r="E7" s="27"/>
      <c r="F7" s="79"/>
      <c r="H7" s="79"/>
      <c r="I7" s="79"/>
      <c r="J7" s="79"/>
      <c r="K7" s="79"/>
      <c r="L7" s="79"/>
      <c r="M7" s="79"/>
      <c r="N7" s="79"/>
    </row>
    <row r="8" spans="1:14" ht="18">
      <c r="A8" s="79"/>
      <c r="B8" s="25"/>
      <c r="C8" s="27"/>
      <c r="D8" s="27"/>
      <c r="E8" s="27"/>
      <c r="F8" s="79"/>
      <c r="H8" s="79"/>
      <c r="I8" s="79"/>
      <c r="J8" s="79"/>
      <c r="K8" s="79"/>
      <c r="L8" s="79"/>
      <c r="M8" s="79"/>
      <c r="N8" s="79"/>
    </row>
    <row r="9" spans="1:14" ht="18">
      <c r="A9" s="79"/>
      <c r="B9" s="25"/>
      <c r="C9" s="27"/>
      <c r="D9" s="27"/>
      <c r="E9" s="27"/>
      <c r="F9" s="79"/>
      <c r="H9" s="79"/>
      <c r="I9" s="79"/>
      <c r="J9" s="79"/>
      <c r="K9" s="79"/>
      <c r="L9" s="79"/>
      <c r="M9" s="79"/>
      <c r="N9" s="79"/>
    </row>
    <row r="10" spans="1:14">
      <c r="A10" s="79"/>
      <c r="B10" s="27"/>
      <c r="C10" s="27"/>
      <c r="D10" s="27"/>
      <c r="E10" s="27"/>
      <c r="F10" s="79"/>
      <c r="H10" s="79"/>
      <c r="I10" s="79"/>
      <c r="J10" s="79"/>
      <c r="K10" s="79"/>
      <c r="L10" s="79"/>
      <c r="M10" s="79"/>
      <c r="N10" s="79"/>
    </row>
    <row r="11" spans="1:14" ht="11.25" customHeight="1" thickBot="1">
      <c r="A11" s="79"/>
      <c r="B11" s="18"/>
      <c r="C11" s="79"/>
      <c r="D11" s="79"/>
      <c r="E11" s="79"/>
      <c r="F11" s="391"/>
      <c r="G11" s="391"/>
      <c r="H11" s="391"/>
      <c r="I11" s="391"/>
      <c r="J11" s="79"/>
      <c r="K11" s="79"/>
      <c r="L11" s="79"/>
      <c r="M11" s="79"/>
      <c r="N11" s="79"/>
    </row>
    <row r="12" spans="1:14" ht="41.25" customHeight="1">
      <c r="A12" s="79"/>
      <c r="B12" s="308" t="s">
        <v>13</v>
      </c>
      <c r="C12" s="341" t="s">
        <v>14</v>
      </c>
      <c r="D12" s="342" t="s">
        <v>15</v>
      </c>
      <c r="E12" s="79"/>
      <c r="F12" s="307"/>
      <c r="G12" s="4"/>
      <c r="H12" s="307"/>
      <c r="I12" s="307"/>
      <c r="J12" s="307"/>
      <c r="K12" s="307"/>
      <c r="L12" s="28"/>
      <c r="M12" s="28"/>
      <c r="N12" s="79"/>
    </row>
    <row r="13" spans="1:14" ht="75.75" customHeight="1">
      <c r="A13" s="79"/>
      <c r="B13" s="539" t="s">
        <v>16</v>
      </c>
      <c r="C13" s="540" t="s">
        <v>17</v>
      </c>
      <c r="D13" s="541" t="str">
        <f>IF('2. Module 1 Assess Calc'!A2=1,"Red",IF('2. Module 1 Assess Calc'!A2="","",IF('2. Module 1 Assess Calc'!A2=2,"Yellow",IF('2. Module 1 Assess Calc'!A2=3,"Green"))))</f>
        <v/>
      </c>
      <c r="E13" s="79"/>
      <c r="F13" s="79"/>
      <c r="H13" s="79"/>
      <c r="I13" s="79"/>
      <c r="J13" s="79"/>
      <c r="K13" s="79"/>
      <c r="L13" s="79"/>
      <c r="M13" s="79"/>
      <c r="N13" s="79"/>
    </row>
    <row r="14" spans="1:14" ht="77.25" customHeight="1">
      <c r="A14" s="79"/>
      <c r="B14" s="539" t="s">
        <v>18</v>
      </c>
      <c r="C14" s="540" t="s">
        <v>17</v>
      </c>
      <c r="D14" s="541" t="str">
        <f>IF('2. Module 1 Assess Calc'!A3=1,"Red",IF('2. Module 1 Assess Calc'!A3="","",IF('2. Module 1 Assess Calc'!A3=2,"Yellow",IF('2. Module 1 Assess Calc'!A3=3,"Green"))))</f>
        <v/>
      </c>
      <c r="E14" s="79"/>
      <c r="F14" s="79"/>
      <c r="H14" s="79"/>
      <c r="I14" s="79"/>
      <c r="J14" s="79"/>
      <c r="K14" s="79"/>
      <c r="L14" s="79"/>
      <c r="M14" s="18"/>
      <c r="N14" s="79"/>
    </row>
    <row r="15" spans="1:14" ht="72" customHeight="1">
      <c r="A15" s="79"/>
      <c r="B15" s="539" t="s">
        <v>19</v>
      </c>
      <c r="C15" s="540" t="s">
        <v>17</v>
      </c>
      <c r="D15" s="541" t="str">
        <f>IF('2. Module 1 Assess Calc'!A4=1,"Red",IF('2. Module 1 Assess Calc'!A4="","",IF('2. Module 1 Assess Calc'!A4=2,"Yellow",IF('2. Module 1 Assess Calc'!A4=3,"Green"))))</f>
        <v/>
      </c>
      <c r="E15" s="79"/>
      <c r="F15" s="79"/>
      <c r="H15" s="79"/>
      <c r="I15" s="79"/>
      <c r="J15" s="79"/>
      <c r="K15" s="79"/>
      <c r="L15" s="79"/>
      <c r="M15" s="79"/>
      <c r="N15" s="79"/>
    </row>
    <row r="16" spans="1:14" ht="60" customHeight="1" thickBot="1">
      <c r="A16" s="79"/>
      <c r="B16" s="309" t="s">
        <v>20</v>
      </c>
      <c r="C16" s="302" t="s">
        <v>17</v>
      </c>
      <c r="D16" s="310" t="str">
        <f>IF('2. Module 1 Assess Calc'!A5=1,"Red",IF('2. Module 1 Assess Calc'!A5="","",IF('2. Module 1 Assess Calc'!A5=2,"Yellow",IF('2. Module 1 Assess Calc'!A5=3,"Green"))))</f>
        <v/>
      </c>
      <c r="E16" s="79"/>
      <c r="F16" s="79"/>
      <c r="H16" s="79"/>
      <c r="I16" s="79"/>
      <c r="J16" s="79"/>
      <c r="K16" s="79"/>
      <c r="L16" s="79"/>
      <c r="M16" s="79"/>
      <c r="N16" s="79"/>
    </row>
    <row r="17" spans="1:14" ht="15" customHeight="1" thickBot="1">
      <c r="A17" s="79"/>
      <c r="B17" s="29"/>
      <c r="C17" s="50"/>
      <c r="D17" s="30" t="str">
        <f>IF('2. Module 1 Assess Calc'!A6=1,"Red",IF('2. Module 1 Assess Calc'!A6="","",IF('2. Module 1 Assess Calc'!A6=2,"Yellow",IF('2. Module 1 Assess Calc'!A6=3,"Green"))))</f>
        <v/>
      </c>
      <c r="E17" s="79"/>
      <c r="F17" s="79"/>
      <c r="H17" s="79"/>
      <c r="I17" s="79"/>
      <c r="J17" s="79"/>
      <c r="K17" s="79"/>
      <c r="L17" s="79"/>
      <c r="M17" s="79"/>
      <c r="N17" s="79"/>
    </row>
    <row r="18" spans="1:14" ht="41.25" customHeight="1">
      <c r="A18" s="79"/>
      <c r="B18" s="308" t="s">
        <v>21</v>
      </c>
      <c r="C18" s="311" t="s">
        <v>14</v>
      </c>
      <c r="D18" s="342" t="s">
        <v>15</v>
      </c>
      <c r="E18" s="79"/>
      <c r="F18" s="79"/>
      <c r="H18" s="79"/>
      <c r="I18" s="79"/>
      <c r="J18" s="79"/>
      <c r="K18" s="79"/>
      <c r="L18" s="79"/>
      <c r="M18" s="79"/>
      <c r="N18" s="79"/>
    </row>
    <row r="19" spans="1:14" ht="53.25" customHeight="1">
      <c r="A19" s="79"/>
      <c r="B19" s="539" t="s">
        <v>22</v>
      </c>
      <c r="C19" s="540" t="s">
        <v>17</v>
      </c>
      <c r="D19" s="541" t="str">
        <f>IF('2. Module 1 Assess Calc'!A8=1,"Red",IF('2. Module 1 Assess Calc'!A8="","",IF('2. Module 1 Assess Calc'!A8=2,"Yellow",IF('2. Module 1 Assess Calc'!A8=3,"Green"))))</f>
        <v/>
      </c>
      <c r="E19" s="79"/>
      <c r="F19" s="79"/>
      <c r="H19" s="79"/>
      <c r="I19" s="79"/>
      <c r="J19" s="79"/>
      <c r="K19" s="79"/>
      <c r="L19" s="79"/>
      <c r="M19" s="79"/>
      <c r="N19" s="79"/>
    </row>
    <row r="20" spans="1:14" ht="57" customHeight="1">
      <c r="A20" s="79"/>
      <c r="B20" s="539" t="s">
        <v>23</v>
      </c>
      <c r="C20" s="540" t="s">
        <v>17</v>
      </c>
      <c r="D20" s="541" t="str">
        <f>IF('2. Module 1 Assess Calc'!A9=1,"Red",IF('2. Module 1 Assess Calc'!A9="","",IF('2. Module 1 Assess Calc'!A9=2,"Yellow",IF('2. Module 1 Assess Calc'!A9=3,"Green"))))</f>
        <v/>
      </c>
      <c r="E20" s="79"/>
      <c r="F20" s="79"/>
      <c r="H20" s="79"/>
      <c r="I20" s="79"/>
      <c r="J20" s="79"/>
      <c r="K20" s="79"/>
      <c r="L20" s="79"/>
      <c r="M20" s="79"/>
      <c r="N20" s="79"/>
    </row>
    <row r="21" spans="1:14" ht="45" customHeight="1">
      <c r="A21" s="79"/>
      <c r="B21" s="539" t="s">
        <v>24</v>
      </c>
      <c r="C21" s="540" t="s">
        <v>17</v>
      </c>
      <c r="D21" s="541" t="str">
        <f>IF('2. Module 1 Assess Calc'!A10=1,"Red",IF('2. Module 1 Assess Calc'!A10="","",IF('2. Module 1 Assess Calc'!A10=2,"Yellow",IF('2. Module 1 Assess Calc'!A10=3,"Green"))))</f>
        <v/>
      </c>
      <c r="E21" s="79"/>
      <c r="F21" s="79"/>
      <c r="H21" s="79"/>
      <c r="I21" s="79"/>
      <c r="J21" s="79"/>
      <c r="K21" s="79"/>
      <c r="L21" s="79"/>
      <c r="M21" s="79"/>
      <c r="N21" s="79"/>
    </row>
    <row r="22" spans="1:14" ht="42.75" customHeight="1">
      <c r="A22" s="79"/>
      <c r="B22" s="539" t="s">
        <v>25</v>
      </c>
      <c r="C22" s="540" t="s">
        <v>17</v>
      </c>
      <c r="D22" s="541" t="str">
        <f>IF('2. Module 1 Assess Calc'!A11=1,"Red",IF('2. Module 1 Assess Calc'!A11="","",IF('2. Module 1 Assess Calc'!A11=2,"Yellow",IF('2. Module 1 Assess Calc'!A11=3,"Green"))))</f>
        <v/>
      </c>
      <c r="E22" s="79"/>
      <c r="F22" s="79"/>
      <c r="H22" s="79"/>
      <c r="I22" s="79"/>
      <c r="J22" s="79"/>
      <c r="K22" s="79"/>
      <c r="L22" s="79"/>
      <c r="M22" s="79"/>
      <c r="N22" s="79"/>
    </row>
    <row r="23" spans="1:14" ht="34.5" customHeight="1" thickBot="1">
      <c r="A23" s="79"/>
      <c r="B23" s="309" t="s">
        <v>26</v>
      </c>
      <c r="C23" s="302" t="s">
        <v>17</v>
      </c>
      <c r="D23" s="310" t="str">
        <f>IF('2. Module 1 Assess Calc'!A12=1,"Red",IF('2. Module 1 Assess Calc'!A12="","",IF('2. Module 1 Assess Calc'!A12=2,"Yellow",IF('2. Module 1 Assess Calc'!A12=3,"Green"))))</f>
        <v/>
      </c>
      <c r="E23" s="79"/>
      <c r="F23" s="79"/>
      <c r="H23" s="79"/>
      <c r="I23" s="79"/>
      <c r="J23" s="79"/>
      <c r="K23" s="79"/>
      <c r="L23" s="79"/>
      <c r="M23" s="79"/>
      <c r="N23" s="79"/>
    </row>
    <row r="24" spans="1:14" ht="15" thickBot="1">
      <c r="A24" s="79"/>
      <c r="B24" s="29"/>
      <c r="C24" s="50"/>
      <c r="D24" s="30"/>
      <c r="E24" s="79"/>
      <c r="F24" s="79"/>
      <c r="H24" s="79"/>
      <c r="I24" s="79"/>
      <c r="J24" s="79"/>
      <c r="K24" s="79"/>
      <c r="L24" s="79"/>
      <c r="M24" s="79"/>
      <c r="N24" s="79"/>
    </row>
    <row r="25" spans="1:14" ht="40.5" customHeight="1">
      <c r="A25" s="79"/>
      <c r="B25" s="308" t="s">
        <v>27</v>
      </c>
      <c r="C25" s="311" t="s">
        <v>14</v>
      </c>
      <c r="D25" s="342" t="s">
        <v>15</v>
      </c>
      <c r="E25" s="79"/>
      <c r="F25" s="79"/>
      <c r="H25" s="79"/>
      <c r="I25" s="79"/>
      <c r="J25" s="79"/>
      <c r="K25" s="79"/>
      <c r="L25" s="79"/>
      <c r="M25" s="79"/>
      <c r="N25" s="79"/>
    </row>
    <row r="26" spans="1:14" ht="30" customHeight="1">
      <c r="A26" s="79"/>
      <c r="B26" s="539" t="s">
        <v>28</v>
      </c>
      <c r="C26" s="540" t="s">
        <v>17</v>
      </c>
      <c r="D26" s="541" t="str">
        <f>IF('2. Module 1 Assess Calc'!A15=1,"Red",IF('2. Module 1 Assess Calc'!A15="","",IF('2. Module 1 Assess Calc'!A15=2,"Yellow",IF('2. Module 1 Assess Calc'!A15=3,"Green"))))</f>
        <v/>
      </c>
      <c r="E26" s="79"/>
      <c r="F26" s="79"/>
      <c r="H26" s="79"/>
      <c r="I26" s="79"/>
      <c r="J26" s="79"/>
      <c r="K26" s="79"/>
      <c r="L26" s="79"/>
      <c r="M26" s="79"/>
      <c r="N26" s="79"/>
    </row>
    <row r="27" spans="1:14" ht="35.25" customHeight="1">
      <c r="A27" s="79"/>
      <c r="B27" s="539" t="s">
        <v>29</v>
      </c>
      <c r="C27" s="540" t="s">
        <v>17</v>
      </c>
      <c r="D27" s="541" t="str">
        <f>IF('2. Module 1 Assess Calc'!A16=1,"Red",IF('2. Module 1 Assess Calc'!A16="","",IF('2. Module 1 Assess Calc'!A16=2,"Yellow",IF('2. Module 1 Assess Calc'!A16=3,"Green"))))</f>
        <v/>
      </c>
      <c r="E27" s="79"/>
      <c r="F27" s="79"/>
      <c r="H27" s="79"/>
      <c r="I27" s="79"/>
      <c r="J27" s="79"/>
      <c r="K27" s="79"/>
      <c r="L27" s="79"/>
      <c r="M27" s="79"/>
      <c r="N27" s="79"/>
    </row>
    <row r="28" spans="1:14" ht="33.75" customHeight="1" thickBot="1">
      <c r="A28" s="79"/>
      <c r="B28" s="309" t="s">
        <v>30</v>
      </c>
      <c r="C28" s="302" t="s">
        <v>17</v>
      </c>
      <c r="D28" s="310" t="str">
        <f>IF('2. Module 1 Assess Calc'!A17=1,"Red",IF('2. Module 1 Assess Calc'!A17="","",IF('2. Module 1 Assess Calc'!A17=2,"Yellow",IF('2. Module 1 Assess Calc'!A17=3,"Green"))))</f>
        <v/>
      </c>
      <c r="E28" s="79"/>
      <c r="F28" s="79"/>
      <c r="H28" s="79"/>
      <c r="I28" s="79"/>
      <c r="J28" s="79"/>
      <c r="K28" s="79"/>
      <c r="L28" s="79"/>
      <c r="M28" s="79"/>
      <c r="N28" s="79"/>
    </row>
    <row r="29" spans="1:14" ht="15" thickBot="1">
      <c r="A29" s="79"/>
      <c r="B29" s="29"/>
      <c r="C29" s="50"/>
      <c r="D29" s="30"/>
      <c r="E29" s="79"/>
      <c r="F29" s="79"/>
      <c r="H29" s="79"/>
      <c r="I29" s="79"/>
      <c r="J29" s="79"/>
      <c r="K29" s="79"/>
      <c r="L29" s="79"/>
      <c r="M29" s="79"/>
      <c r="N29" s="79"/>
    </row>
    <row r="30" spans="1:14" ht="40.5" customHeight="1">
      <c r="A30" s="79"/>
      <c r="B30" s="308" t="s">
        <v>31</v>
      </c>
      <c r="C30" s="311" t="s">
        <v>14</v>
      </c>
      <c r="D30" s="342" t="s">
        <v>15</v>
      </c>
      <c r="E30" s="79"/>
      <c r="F30" s="79"/>
      <c r="H30" s="79"/>
      <c r="I30" s="79"/>
      <c r="J30" s="79"/>
      <c r="K30" s="79"/>
      <c r="L30" s="79"/>
      <c r="M30" s="79"/>
      <c r="N30" s="79"/>
    </row>
    <row r="31" spans="1:14" ht="39.75" customHeight="1">
      <c r="A31" s="79"/>
      <c r="B31" s="539" t="s">
        <v>32</v>
      </c>
      <c r="C31" s="540" t="s">
        <v>17</v>
      </c>
      <c r="D31" s="541" t="str">
        <f>IF('2. Module 1 Assess Calc'!A20=1,"Red",IF('2. Module 1 Assess Calc'!A20="","",IF('2. Module 1 Assess Calc'!A20=2,"Yellow",IF('2. Module 1 Assess Calc'!A20=3,"Green"))))</f>
        <v/>
      </c>
      <c r="E31" s="79"/>
      <c r="F31" s="79"/>
      <c r="H31" s="79"/>
      <c r="I31" s="79"/>
      <c r="J31" s="79"/>
      <c r="K31" s="79"/>
      <c r="L31" s="79"/>
      <c r="M31" s="79"/>
      <c r="N31" s="79"/>
    </row>
    <row r="32" spans="1:14" ht="37.5" customHeight="1">
      <c r="A32" s="79"/>
      <c r="B32" s="539" t="s">
        <v>33</v>
      </c>
      <c r="C32" s="540" t="s">
        <v>17</v>
      </c>
      <c r="D32" s="541" t="str">
        <f>IF('2. Module 1 Assess Calc'!A21=1,"Red",IF('2. Module 1 Assess Calc'!A21="","",IF('2. Module 1 Assess Calc'!A21=2,"Yellow",IF('2. Module 1 Assess Calc'!A21=3,"Green"))))</f>
        <v/>
      </c>
      <c r="E32" s="79"/>
      <c r="F32" s="79"/>
      <c r="H32" s="79"/>
      <c r="I32" s="79"/>
      <c r="J32" s="79"/>
      <c r="K32" s="79"/>
      <c r="L32" s="79"/>
      <c r="M32" s="79"/>
      <c r="N32" s="79"/>
    </row>
    <row r="33" spans="1:14" ht="30.75" customHeight="1">
      <c r="A33" s="79"/>
      <c r="B33" s="539" t="s">
        <v>34</v>
      </c>
      <c r="C33" s="540" t="s">
        <v>17</v>
      </c>
      <c r="D33" s="541" t="str">
        <f>IF('2. Module 1 Assess Calc'!A22=1,"Red",IF('2. Module 1 Assess Calc'!A22="","",IF('2. Module 1 Assess Calc'!A22=2,"Yellow",IF('2. Module 1 Assess Calc'!A22=3,"Green"))))</f>
        <v/>
      </c>
      <c r="E33" s="79"/>
      <c r="F33" s="79"/>
      <c r="H33" s="79"/>
      <c r="I33" s="79"/>
      <c r="J33" s="79"/>
      <c r="K33" s="79"/>
      <c r="L33" s="79"/>
      <c r="M33" s="79"/>
      <c r="N33" s="79"/>
    </row>
    <row r="34" spans="1:14" ht="29.25" customHeight="1">
      <c r="A34" s="79"/>
      <c r="B34" s="539" t="s">
        <v>35</v>
      </c>
      <c r="C34" s="540" t="s">
        <v>17</v>
      </c>
      <c r="D34" s="541" t="str">
        <f>IF('2. Module 1 Assess Calc'!A23=1,"Red",IF('2. Module 1 Assess Calc'!A23="","",IF('2. Module 1 Assess Calc'!A23=2,"Yellow",IF('2. Module 1 Assess Calc'!A23=3,"Green"))))</f>
        <v/>
      </c>
      <c r="E34" s="79"/>
      <c r="F34" s="79"/>
      <c r="H34" s="79"/>
      <c r="I34" s="79"/>
      <c r="J34" s="79"/>
      <c r="K34" s="79"/>
      <c r="L34" s="79"/>
      <c r="M34" s="79"/>
      <c r="N34" s="79"/>
    </row>
    <row r="35" spans="1:14" ht="52.5" customHeight="1" thickBot="1">
      <c r="A35" s="79"/>
      <c r="B35" s="312" t="s">
        <v>36</v>
      </c>
      <c r="C35" s="302" t="s">
        <v>17</v>
      </c>
      <c r="D35" s="310" t="str">
        <f>IF('2. Module 1 Assess Calc'!A24=1,"Red",IF('2. Module 1 Assess Calc'!A24="","",IF('2. Module 1 Assess Calc'!A24=2,"Yellow",IF('2. Module 1 Assess Calc'!A24=3,"Green"))))</f>
        <v/>
      </c>
      <c r="E35" s="79"/>
      <c r="F35" s="79"/>
      <c r="H35" s="79"/>
      <c r="I35" s="79"/>
      <c r="J35" s="79"/>
      <c r="K35" s="79"/>
      <c r="L35" s="79"/>
      <c r="M35" s="79"/>
      <c r="N35" s="79"/>
    </row>
    <row r="36" spans="1:14" ht="15" thickBot="1">
      <c r="A36" s="79"/>
      <c r="B36" s="29"/>
      <c r="C36" s="50"/>
      <c r="D36" s="30"/>
      <c r="E36" s="79"/>
      <c r="F36" s="79"/>
      <c r="H36" s="79"/>
      <c r="I36" s="79"/>
      <c r="J36" s="79"/>
      <c r="K36" s="79"/>
      <c r="L36" s="79"/>
      <c r="M36" s="79"/>
      <c r="N36" s="79"/>
    </row>
    <row r="37" spans="1:14" ht="40.5" customHeight="1">
      <c r="A37" s="79"/>
      <c r="B37" s="308" t="s">
        <v>37</v>
      </c>
      <c r="C37" s="311" t="s">
        <v>14</v>
      </c>
      <c r="D37" s="342" t="s">
        <v>15</v>
      </c>
      <c r="E37" s="79"/>
      <c r="F37" s="79"/>
      <c r="H37" s="79"/>
      <c r="I37" s="79"/>
      <c r="J37" s="79"/>
      <c r="K37" s="79"/>
      <c r="L37" s="79"/>
      <c r="M37" s="79"/>
      <c r="N37" s="79"/>
    </row>
    <row r="38" spans="1:14" ht="51" customHeight="1">
      <c r="A38" s="79"/>
      <c r="B38" s="539" t="s">
        <v>38</v>
      </c>
      <c r="C38" s="542" t="s">
        <v>17</v>
      </c>
      <c r="D38" s="541" t="str">
        <f>IF('2. Module 1 Assess Calc'!A27=1,"Red",IF('2. Module 1 Assess Calc'!A27="","",IF('2. Module 1 Assess Calc'!A27=2,"Yellow",IF('2. Module 1 Assess Calc'!A27=3,"Green"))))</f>
        <v/>
      </c>
      <c r="E38" s="79"/>
      <c r="F38" s="79"/>
      <c r="H38" s="79"/>
      <c r="I38" s="79"/>
      <c r="J38" s="79"/>
      <c r="K38" s="79"/>
      <c r="L38" s="79"/>
      <c r="M38" s="79"/>
      <c r="N38" s="79"/>
    </row>
    <row r="39" spans="1:14" ht="42" customHeight="1">
      <c r="A39" s="79"/>
      <c r="B39" s="309" t="s">
        <v>39</v>
      </c>
      <c r="C39" s="313" t="s">
        <v>17</v>
      </c>
      <c r="D39" s="310" t="str">
        <f>IF('2. Module 1 Assess Calc'!A28=1,"Red",IF('2. Module 1 Assess Calc'!A28="","",IF('2. Module 1 Assess Calc'!A28=2,"Yellow",IF('2. Module 1 Assess Calc'!A28=3,"Green"))))</f>
        <v/>
      </c>
      <c r="E39" s="79"/>
      <c r="F39" s="79"/>
      <c r="H39" s="79"/>
      <c r="I39" s="79"/>
      <c r="J39" s="79"/>
      <c r="K39" s="79"/>
      <c r="L39" s="79"/>
      <c r="M39" s="79"/>
      <c r="N39" s="79"/>
    </row>
  </sheetData>
  <mergeCells count="2">
    <mergeCell ref="F11:I11"/>
    <mergeCell ref="B4:D4"/>
  </mergeCells>
  <phoneticPr fontId="6" type="noConversion"/>
  <conditionalFormatting sqref="D38:D39 D26:D29 D13:D17 D19:D24 D31:D36">
    <cfRule type="containsText" dxfId="391" priority="1" operator="containsText" text="Green">
      <formula>NOT(ISERROR(SEARCH("Green",D13)))</formula>
    </cfRule>
    <cfRule type="containsText" dxfId="390" priority="2" operator="containsText" text="Yellow">
      <formula>NOT(ISERROR(SEARCH("Yellow",D13)))</formula>
    </cfRule>
    <cfRule type="containsText" dxfId="389" priority="3" operator="containsText" text="Red">
      <formula>NOT(ISERROR(SEARCH("Red",D13)))</formula>
    </cfRule>
  </conditionalFormatting>
  <dataValidations count="1">
    <dataValidation type="list" allowBlank="1" showInputMessage="1" showErrorMessage="1" sqref="C38:C39 C31:C35 C26:C28 C19:C23 C13:C16" xr:uid="{00000000-0002-0000-0100-000000000000}">
      <formula1>Answer</formula1>
    </dataValidation>
  </dataValidations>
  <pageMargins left="0.75" right="0.75" top="1" bottom="1" header="0.5" footer="0.5"/>
  <pageSetup orientation="portrait" verticalDpi="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pageSetUpPr fitToPage="1"/>
  </sheetPr>
  <dimension ref="A1:IW207"/>
  <sheetViews>
    <sheetView showGridLines="0" topLeftCell="A33" zoomScaleNormal="100" workbookViewId="0" xr3:uid="{34904945-5288-588E-9F07-34343C13E9F2}">
      <selection activeCell="C18" sqref="C18:D36"/>
    </sheetView>
  </sheetViews>
  <sheetFormatPr defaultRowHeight="12.75"/>
  <cols>
    <col min="1" max="1" width="2.85546875" style="22" customWidth="1"/>
    <col min="2" max="2" width="35.5703125" style="22" customWidth="1"/>
    <col min="3" max="3" width="24.5703125" style="22" bestFit="1" customWidth="1"/>
    <col min="4" max="4" width="32.85546875" style="22" bestFit="1" customWidth="1"/>
    <col min="5" max="5" width="13.85546875" style="22" customWidth="1"/>
    <col min="6" max="6" width="26.28515625" style="22" customWidth="1"/>
    <col min="7" max="7" width="15.7109375" style="22" customWidth="1"/>
    <col min="8" max="8" width="14.28515625" style="22" customWidth="1"/>
    <col min="9" max="9" width="2.7109375" style="140" bestFit="1" customWidth="1"/>
    <col min="10" max="139" width="2.7109375" style="22" customWidth="1"/>
    <col min="140" max="16384" width="9.140625" style="11"/>
  </cols>
  <sheetData>
    <row r="1" spans="1:257" ht="15" customHeight="1">
      <c r="A1" s="79"/>
      <c r="B1" s="79"/>
      <c r="C1" s="79"/>
      <c r="D1" s="79"/>
      <c r="E1" s="79"/>
      <c r="F1" s="79"/>
      <c r="G1" s="79"/>
      <c r="H1" s="79"/>
      <c r="I1" s="18"/>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row>
    <row r="2" spans="1:257" ht="33.75" customHeight="1">
      <c r="A2" s="79"/>
      <c r="B2" s="677" t="s">
        <v>578</v>
      </c>
      <c r="C2" s="678"/>
      <c r="D2" s="345"/>
      <c r="E2" s="345"/>
      <c r="F2" s="345"/>
      <c r="G2" s="345"/>
      <c r="H2" s="345"/>
      <c r="I2" s="679"/>
      <c r="J2" s="345"/>
      <c r="K2" s="345"/>
      <c r="L2" s="345"/>
      <c r="M2" s="346"/>
      <c r="N2" s="346"/>
      <c r="O2" s="680"/>
      <c r="P2" s="680"/>
      <c r="Q2" s="680"/>
      <c r="R2" s="680"/>
      <c r="S2" s="680"/>
      <c r="T2" s="680"/>
      <c r="U2" s="680"/>
      <c r="V2" s="680"/>
      <c r="W2" s="680"/>
      <c r="X2" s="680"/>
      <c r="Y2" s="680"/>
      <c r="Z2" s="681"/>
      <c r="AA2" s="79"/>
      <c r="AB2" s="4"/>
      <c r="AC2" s="392"/>
      <c r="AD2" s="392"/>
      <c r="AE2" s="392"/>
      <c r="AF2" s="392"/>
      <c r="AG2" s="4"/>
      <c r="AH2" s="4"/>
      <c r="AI2" s="4"/>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79"/>
      <c r="IH2" s="79"/>
      <c r="II2" s="79"/>
      <c r="IJ2" s="79"/>
      <c r="IK2" s="79"/>
      <c r="IL2" s="79"/>
      <c r="IM2" s="79"/>
      <c r="IN2" s="79"/>
      <c r="IO2" s="79"/>
      <c r="IP2" s="79"/>
      <c r="IQ2" s="79"/>
      <c r="IR2" s="79"/>
      <c r="IS2" s="79"/>
      <c r="IT2" s="79"/>
      <c r="IU2" s="79"/>
      <c r="IV2" s="79"/>
      <c r="IW2" s="79"/>
    </row>
    <row r="3" spans="1:257" ht="24" customHeight="1">
      <c r="A3" s="79"/>
      <c r="B3" s="79"/>
      <c r="C3" s="26"/>
      <c r="D3" s="26"/>
      <c r="E3" s="26"/>
      <c r="F3" s="26"/>
      <c r="G3" s="26"/>
      <c r="H3" s="26"/>
      <c r="I3" s="171"/>
      <c r="J3" s="26"/>
      <c r="K3" s="26"/>
      <c r="L3" s="26"/>
      <c r="M3" s="24"/>
      <c r="N3" s="24"/>
      <c r="O3" s="139"/>
      <c r="P3" s="139"/>
      <c r="Q3" s="139"/>
      <c r="R3" s="139"/>
      <c r="S3" s="139"/>
      <c r="T3" s="139"/>
      <c r="U3" s="139"/>
      <c r="V3" s="139"/>
      <c r="W3" s="139"/>
      <c r="X3" s="139"/>
      <c r="Y3" s="139"/>
      <c r="Z3" s="139"/>
      <c r="AA3" s="79"/>
      <c r="AB3" s="4"/>
      <c r="AC3" s="338"/>
      <c r="AD3" s="338"/>
      <c r="AE3" s="338"/>
      <c r="AF3" s="338"/>
      <c r="AG3" s="4"/>
      <c r="AH3" s="4"/>
      <c r="AI3" s="4"/>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79"/>
      <c r="IH3" s="79"/>
      <c r="II3" s="79"/>
      <c r="IJ3" s="79"/>
      <c r="IK3" s="79"/>
      <c r="IL3" s="79"/>
      <c r="IM3" s="79"/>
      <c r="IN3" s="79"/>
      <c r="IO3" s="79"/>
      <c r="IP3" s="79"/>
      <c r="IQ3" s="79"/>
      <c r="IR3" s="79"/>
      <c r="IS3" s="79"/>
      <c r="IT3" s="79"/>
      <c r="IU3" s="79"/>
      <c r="IV3" s="79"/>
      <c r="IW3" s="79"/>
    </row>
    <row r="4" spans="1:257" ht="15.75" customHeight="1" thickBot="1">
      <c r="A4" s="79"/>
      <c r="B4" s="508" t="s">
        <v>579</v>
      </c>
      <c r="C4" s="508"/>
      <c r="D4" s="508"/>
      <c r="E4" s="508"/>
      <c r="F4" s="508"/>
      <c r="G4" s="508"/>
      <c r="H4" s="198"/>
      <c r="I4" s="338"/>
      <c r="J4" s="198"/>
      <c r="K4" s="198"/>
      <c r="L4" s="198"/>
      <c r="M4" s="198"/>
      <c r="N4" s="24"/>
      <c r="O4" s="10"/>
      <c r="P4" s="10"/>
      <c r="Q4" s="10"/>
      <c r="R4" s="10"/>
      <c r="S4" s="10"/>
      <c r="T4" s="10"/>
      <c r="U4" s="10"/>
      <c r="V4" s="10"/>
      <c r="W4" s="10"/>
      <c r="X4" s="10"/>
      <c r="Y4" s="10"/>
      <c r="Z4" s="10"/>
      <c r="AA4" s="10"/>
      <c r="AB4" s="8"/>
      <c r="AC4" s="4"/>
      <c r="AD4" s="4"/>
      <c r="AE4" s="4"/>
      <c r="AF4" s="4"/>
      <c r="AG4" s="4"/>
      <c r="AH4" s="4"/>
      <c r="AI4" s="4"/>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row>
    <row r="5" spans="1:257" ht="21.75" customHeight="1" thickBot="1">
      <c r="A5" s="79"/>
      <c r="B5" s="508"/>
      <c r="C5" s="508"/>
      <c r="D5" s="508"/>
      <c r="E5" s="508"/>
      <c r="F5" s="508"/>
      <c r="G5" s="508"/>
      <c r="H5" s="198"/>
      <c r="I5" s="338"/>
      <c r="J5" s="515" t="s">
        <v>580</v>
      </c>
      <c r="K5" s="516"/>
      <c r="L5" s="516"/>
      <c r="M5" s="516"/>
      <c r="N5" s="516"/>
      <c r="O5" s="516"/>
      <c r="P5" s="516"/>
      <c r="Q5" s="516"/>
      <c r="R5" s="516"/>
      <c r="S5" s="516"/>
      <c r="T5" s="516"/>
      <c r="U5" s="516"/>
      <c r="V5" s="516"/>
      <c r="W5" s="516"/>
      <c r="X5" s="516"/>
      <c r="Y5" s="516"/>
      <c r="Z5" s="517"/>
      <c r="AA5" s="79"/>
      <c r="AB5" s="4"/>
      <c r="AC5" s="4"/>
      <c r="AD5" s="4"/>
      <c r="AE5" s="4"/>
      <c r="AF5" s="4"/>
      <c r="AG5" s="4"/>
      <c r="AH5" s="4"/>
      <c r="AI5" s="4"/>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row>
    <row r="6" spans="1:257" ht="21" customHeight="1">
      <c r="A6" s="79"/>
      <c r="B6" s="508"/>
      <c r="C6" s="508"/>
      <c r="D6" s="508"/>
      <c r="E6" s="508"/>
      <c r="F6" s="508"/>
      <c r="G6" s="508"/>
      <c r="H6" s="198"/>
      <c r="I6" s="338"/>
      <c r="J6" s="170"/>
      <c r="K6" s="512" t="s">
        <v>581</v>
      </c>
      <c r="L6" s="513"/>
      <c r="M6" s="513"/>
      <c r="N6" s="513"/>
      <c r="O6" s="513"/>
      <c r="P6" s="513"/>
      <c r="Q6" s="513"/>
      <c r="R6" s="513"/>
      <c r="S6" s="513"/>
      <c r="T6" s="513"/>
      <c r="U6" s="513"/>
      <c r="V6" s="513"/>
      <c r="W6" s="513"/>
      <c r="X6" s="513"/>
      <c r="Y6" s="513"/>
      <c r="Z6" s="514"/>
      <c r="AA6" s="79"/>
      <c r="AB6" s="4"/>
      <c r="AC6" s="4"/>
      <c r="AD6" s="4"/>
      <c r="AE6" s="4"/>
      <c r="AF6" s="4"/>
      <c r="AG6" s="4"/>
      <c r="AH6" s="4"/>
      <c r="AI6" s="4"/>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row>
    <row r="7" spans="1:257" ht="21" customHeight="1">
      <c r="A7" s="79"/>
      <c r="B7" s="508"/>
      <c r="C7" s="508"/>
      <c r="D7" s="508"/>
      <c r="E7" s="508"/>
      <c r="F7" s="508"/>
      <c r="G7" s="508"/>
      <c r="H7" s="198"/>
      <c r="I7" s="338"/>
      <c r="J7" s="682"/>
      <c r="K7" s="683" t="s">
        <v>582</v>
      </c>
      <c r="L7" s="684"/>
      <c r="M7" s="684"/>
      <c r="N7" s="684"/>
      <c r="O7" s="684"/>
      <c r="P7" s="684"/>
      <c r="Q7" s="684"/>
      <c r="R7" s="684"/>
      <c r="S7" s="684"/>
      <c r="T7" s="684"/>
      <c r="U7" s="684"/>
      <c r="V7" s="684"/>
      <c r="W7" s="684"/>
      <c r="X7" s="684"/>
      <c r="Y7" s="684"/>
      <c r="Z7" s="685"/>
      <c r="AA7" s="79"/>
      <c r="AB7" s="4"/>
      <c r="AC7" s="4"/>
      <c r="AD7" s="4"/>
      <c r="AE7" s="4"/>
      <c r="AF7" s="4"/>
      <c r="AG7" s="4"/>
      <c r="AH7" s="4"/>
      <c r="AI7" s="4"/>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row>
    <row r="8" spans="1:257" ht="21" customHeight="1" thickBot="1">
      <c r="A8" s="24"/>
      <c r="B8" s="508"/>
      <c r="C8" s="508"/>
      <c r="D8" s="508"/>
      <c r="E8" s="508"/>
      <c r="F8" s="508"/>
      <c r="G8" s="508"/>
      <c r="H8" s="198"/>
      <c r="I8" s="338"/>
      <c r="J8" s="686"/>
      <c r="K8" s="687" t="s">
        <v>583</v>
      </c>
      <c r="L8" s="688"/>
      <c r="M8" s="688"/>
      <c r="N8" s="688"/>
      <c r="O8" s="688"/>
      <c r="P8" s="688"/>
      <c r="Q8" s="688"/>
      <c r="R8" s="688"/>
      <c r="S8" s="688"/>
      <c r="T8" s="688"/>
      <c r="U8" s="688"/>
      <c r="V8" s="688"/>
      <c r="W8" s="688"/>
      <c r="X8" s="688"/>
      <c r="Y8" s="688"/>
      <c r="Z8" s="689"/>
      <c r="AA8" s="79"/>
      <c r="AB8" s="4"/>
      <c r="AC8" s="4"/>
      <c r="AD8" s="4"/>
      <c r="AE8" s="4"/>
      <c r="AF8" s="4"/>
      <c r="AG8" s="4"/>
      <c r="AH8" s="4"/>
      <c r="AI8" s="4"/>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79"/>
      <c r="CK8" s="79"/>
      <c r="CL8" s="79"/>
      <c r="CM8" s="79"/>
      <c r="CN8" s="79"/>
      <c r="CO8" s="79"/>
      <c r="CP8" s="79"/>
      <c r="CQ8" s="79"/>
      <c r="CR8" s="79"/>
      <c r="CS8" s="79"/>
      <c r="CT8" s="79"/>
      <c r="CU8" s="79"/>
      <c r="CV8" s="79"/>
      <c r="CW8" s="79"/>
      <c r="CX8" s="79"/>
      <c r="CY8" s="79"/>
      <c r="CZ8" s="79"/>
      <c r="DA8" s="79"/>
      <c r="DB8" s="79"/>
      <c r="DC8" s="79"/>
      <c r="DD8" s="79"/>
      <c r="DE8" s="79"/>
      <c r="DF8" s="79"/>
      <c r="DG8" s="79"/>
      <c r="DH8" s="79"/>
      <c r="DI8" s="79"/>
      <c r="DJ8" s="79"/>
      <c r="DK8" s="79"/>
      <c r="DL8" s="79"/>
      <c r="DM8" s="79"/>
      <c r="DN8" s="79"/>
      <c r="DO8" s="79"/>
      <c r="DP8" s="79"/>
      <c r="DQ8" s="79"/>
      <c r="DR8" s="79"/>
      <c r="DS8" s="79"/>
      <c r="DT8" s="79"/>
      <c r="DU8" s="79"/>
      <c r="DV8" s="79"/>
      <c r="DW8" s="79"/>
      <c r="DX8" s="79"/>
      <c r="DY8" s="79"/>
      <c r="DZ8" s="79"/>
      <c r="EA8" s="79"/>
      <c r="EB8" s="79"/>
      <c r="EC8" s="79"/>
      <c r="ED8" s="79"/>
      <c r="EE8" s="79"/>
      <c r="EF8" s="79"/>
      <c r="EG8" s="79"/>
      <c r="EH8" s="79"/>
      <c r="EI8" s="79"/>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row>
    <row r="9" spans="1:257" ht="21" customHeight="1" thickBot="1">
      <c r="A9" s="79"/>
      <c r="B9" s="508"/>
      <c r="C9" s="508"/>
      <c r="D9" s="508"/>
      <c r="E9" s="508"/>
      <c r="F9" s="508"/>
      <c r="G9" s="508"/>
      <c r="H9" s="198"/>
      <c r="I9" s="338"/>
      <c r="J9" s="489" t="s">
        <v>584</v>
      </c>
      <c r="K9" s="490"/>
      <c r="L9" s="490"/>
      <c r="M9" s="490"/>
      <c r="N9" s="490"/>
      <c r="O9" s="490"/>
      <c r="P9" s="490"/>
      <c r="Q9" s="490"/>
      <c r="R9" s="490"/>
      <c r="S9" s="490"/>
      <c r="T9" s="490"/>
      <c r="U9" s="490"/>
      <c r="V9" s="490"/>
      <c r="W9" s="490"/>
      <c r="X9" s="490"/>
      <c r="Y9" s="490"/>
      <c r="Z9" s="491"/>
      <c r="AA9" s="79"/>
      <c r="AB9" s="4"/>
      <c r="AC9" s="4"/>
      <c r="AD9" s="4"/>
      <c r="AE9" s="4"/>
      <c r="AF9" s="4"/>
      <c r="AG9" s="4"/>
      <c r="AH9" s="4"/>
      <c r="AI9" s="4"/>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row>
    <row r="10" spans="1:257" ht="21" customHeight="1">
      <c r="A10" s="79"/>
      <c r="B10" s="508"/>
      <c r="C10" s="508"/>
      <c r="D10" s="508"/>
      <c r="E10" s="508"/>
      <c r="F10" s="508"/>
      <c r="G10" s="508"/>
      <c r="H10" s="198"/>
      <c r="I10" s="338"/>
      <c r="J10" s="241"/>
      <c r="K10" s="509" t="s">
        <v>585</v>
      </c>
      <c r="L10" s="510"/>
      <c r="M10" s="510"/>
      <c r="N10" s="510"/>
      <c r="O10" s="510"/>
      <c r="P10" s="510"/>
      <c r="Q10" s="510"/>
      <c r="R10" s="510"/>
      <c r="S10" s="510"/>
      <c r="T10" s="510"/>
      <c r="U10" s="510"/>
      <c r="V10" s="510"/>
      <c r="W10" s="510"/>
      <c r="X10" s="510"/>
      <c r="Y10" s="510"/>
      <c r="Z10" s="511"/>
      <c r="AA10" s="79"/>
      <c r="AB10" s="4"/>
      <c r="AC10" s="4"/>
      <c r="AD10" s="4"/>
      <c r="AE10" s="4"/>
      <c r="AF10" s="4"/>
      <c r="AG10" s="4"/>
      <c r="AH10" s="4"/>
      <c r="AI10" s="4"/>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row>
    <row r="11" spans="1:257" ht="21" customHeight="1" thickBot="1">
      <c r="A11" s="79"/>
      <c r="B11" s="508"/>
      <c r="C11" s="508"/>
      <c r="D11" s="508"/>
      <c r="E11" s="508"/>
      <c r="F11" s="508"/>
      <c r="G11" s="508"/>
      <c r="H11" s="198"/>
      <c r="I11" s="338"/>
      <c r="J11" s="242"/>
      <c r="K11" s="518" t="s">
        <v>586</v>
      </c>
      <c r="L11" s="690"/>
      <c r="M11" s="690"/>
      <c r="N11" s="690"/>
      <c r="O11" s="690"/>
      <c r="P11" s="690"/>
      <c r="Q11" s="690"/>
      <c r="R11" s="690"/>
      <c r="S11" s="690"/>
      <c r="T11" s="690"/>
      <c r="U11" s="690"/>
      <c r="V11" s="690"/>
      <c r="W11" s="690"/>
      <c r="X11" s="690"/>
      <c r="Y11" s="690"/>
      <c r="Z11" s="519"/>
      <c r="AA11" s="79"/>
      <c r="AB11" s="4"/>
      <c r="AC11" s="4"/>
      <c r="AD11" s="4"/>
      <c r="AE11" s="4"/>
      <c r="AF11" s="4"/>
      <c r="AG11" s="4"/>
      <c r="AH11" s="4"/>
      <c r="AI11" s="4"/>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row>
    <row r="12" spans="1:257" ht="17.25" customHeight="1" thickBot="1">
      <c r="A12" s="79"/>
      <c r="B12" s="79"/>
      <c r="C12" s="79"/>
      <c r="D12" s="79"/>
      <c r="E12" s="79"/>
      <c r="F12" s="79"/>
      <c r="G12" s="79"/>
      <c r="H12" s="10"/>
      <c r="I12" s="169"/>
      <c r="J12" s="24"/>
      <c r="K12" s="79"/>
      <c r="L12" s="79"/>
      <c r="M12" s="79"/>
      <c r="N12" s="79"/>
      <c r="O12" s="79"/>
      <c r="P12" s="79"/>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row>
    <row r="13" spans="1:257" s="3" customFormat="1" ht="13.5" customHeight="1" thickBot="1">
      <c r="B13" s="471" t="s">
        <v>587</v>
      </c>
      <c r="C13" s="472"/>
      <c r="D13" s="472"/>
      <c r="E13" s="472"/>
      <c r="F13" s="472"/>
      <c r="G13" s="472"/>
      <c r="H13" s="473"/>
      <c r="I13" s="498" t="s">
        <v>588</v>
      </c>
      <c r="J13" s="496"/>
      <c r="K13" s="496"/>
      <c r="L13" s="496"/>
      <c r="M13" s="497"/>
      <c r="N13" s="495" t="s">
        <v>589</v>
      </c>
      <c r="O13" s="496"/>
      <c r="P13" s="496"/>
      <c r="Q13" s="496"/>
      <c r="R13" s="497"/>
      <c r="S13" s="495" t="s">
        <v>590</v>
      </c>
      <c r="T13" s="496"/>
      <c r="U13" s="496"/>
      <c r="V13" s="496"/>
      <c r="W13" s="497"/>
      <c r="X13" s="499" t="s">
        <v>591</v>
      </c>
      <c r="Y13" s="472"/>
      <c r="Z13" s="472"/>
      <c r="AA13" s="472"/>
      <c r="AB13" s="500"/>
      <c r="AC13" s="499" t="s">
        <v>592</v>
      </c>
      <c r="AD13" s="472"/>
      <c r="AE13" s="472"/>
      <c r="AF13" s="472"/>
      <c r="AG13" s="500"/>
      <c r="AH13" s="495" t="s">
        <v>593</v>
      </c>
      <c r="AI13" s="496"/>
      <c r="AJ13" s="496"/>
      <c r="AK13" s="496"/>
      <c r="AL13" s="497"/>
      <c r="AM13" s="495" t="s">
        <v>594</v>
      </c>
      <c r="AN13" s="496"/>
      <c r="AO13" s="496"/>
      <c r="AP13" s="496"/>
      <c r="AQ13" s="497"/>
      <c r="AR13" s="495" t="s">
        <v>595</v>
      </c>
      <c r="AS13" s="496"/>
      <c r="AT13" s="496"/>
      <c r="AU13" s="496"/>
      <c r="AV13" s="496"/>
      <c r="AW13" s="495" t="s">
        <v>596</v>
      </c>
      <c r="AX13" s="496"/>
      <c r="AY13" s="496"/>
      <c r="AZ13" s="496"/>
      <c r="BA13" s="497"/>
      <c r="BB13" s="504" t="s">
        <v>597</v>
      </c>
      <c r="BC13" s="504"/>
      <c r="BD13" s="504"/>
      <c r="BE13" s="504"/>
      <c r="BF13" s="504"/>
      <c r="BG13" s="504" t="s">
        <v>598</v>
      </c>
      <c r="BH13" s="504"/>
      <c r="BI13" s="504"/>
      <c r="BJ13" s="504"/>
      <c r="BK13" s="504"/>
      <c r="BL13" s="504" t="s">
        <v>599</v>
      </c>
      <c r="BM13" s="504"/>
      <c r="BN13" s="504"/>
      <c r="BO13" s="504"/>
      <c r="BP13" s="504"/>
      <c r="BQ13" s="504" t="s">
        <v>600</v>
      </c>
      <c r="BR13" s="504"/>
      <c r="BS13" s="504"/>
      <c r="BT13" s="504"/>
      <c r="BU13" s="504"/>
      <c r="BV13" s="504" t="s">
        <v>601</v>
      </c>
      <c r="BW13" s="504"/>
      <c r="BX13" s="504"/>
      <c r="BY13" s="504"/>
      <c r="BZ13" s="504"/>
      <c r="CA13" s="504" t="s">
        <v>602</v>
      </c>
      <c r="CB13" s="504"/>
      <c r="CC13" s="504"/>
      <c r="CD13" s="504"/>
      <c r="CE13" s="504"/>
      <c r="CF13" s="504" t="s">
        <v>603</v>
      </c>
      <c r="CG13" s="504"/>
      <c r="CH13" s="504"/>
      <c r="CI13" s="504"/>
      <c r="CJ13" s="504"/>
      <c r="CK13" s="504" t="s">
        <v>604</v>
      </c>
      <c r="CL13" s="504"/>
      <c r="CM13" s="504"/>
      <c r="CN13" s="504"/>
      <c r="CO13" s="504"/>
      <c r="CP13" s="504" t="s">
        <v>605</v>
      </c>
      <c r="CQ13" s="504"/>
      <c r="CR13" s="504"/>
      <c r="CS13" s="504"/>
      <c r="CT13" s="504"/>
      <c r="CU13" s="504" t="s">
        <v>606</v>
      </c>
      <c r="CV13" s="504"/>
      <c r="CW13" s="504"/>
      <c r="CX13" s="504"/>
      <c r="CY13" s="504"/>
      <c r="CZ13" s="504" t="s">
        <v>607</v>
      </c>
      <c r="DA13" s="504"/>
      <c r="DB13" s="504"/>
      <c r="DC13" s="504"/>
      <c r="DD13" s="504"/>
      <c r="DE13" s="504" t="s">
        <v>608</v>
      </c>
      <c r="DF13" s="504"/>
      <c r="DG13" s="504"/>
      <c r="DH13" s="504"/>
      <c r="DI13" s="504"/>
      <c r="DJ13" s="504" t="s">
        <v>609</v>
      </c>
      <c r="DK13" s="504"/>
      <c r="DL13" s="504"/>
      <c r="DM13" s="504"/>
      <c r="DN13" s="504"/>
      <c r="DO13" s="504" t="s">
        <v>610</v>
      </c>
      <c r="DP13" s="504"/>
      <c r="DQ13" s="504"/>
      <c r="DR13" s="504"/>
      <c r="DS13" s="504"/>
      <c r="DT13" s="504" t="s">
        <v>611</v>
      </c>
      <c r="DU13" s="504"/>
      <c r="DV13" s="504"/>
      <c r="DW13" s="504"/>
      <c r="DX13" s="504"/>
      <c r="DY13" s="504" t="s">
        <v>612</v>
      </c>
      <c r="DZ13" s="504"/>
      <c r="EA13" s="504"/>
      <c r="EB13" s="504"/>
      <c r="EC13" s="504"/>
      <c r="ED13" s="504" t="s">
        <v>613</v>
      </c>
      <c r="EE13" s="504"/>
      <c r="EF13" s="504"/>
      <c r="EG13" s="504"/>
      <c r="EH13" s="505"/>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row>
    <row r="14" spans="1:257" s="3" customFormat="1" ht="13.5" customHeight="1" thickBot="1">
      <c r="B14" s="474"/>
      <c r="C14" s="475"/>
      <c r="D14" s="475"/>
      <c r="E14" s="475"/>
      <c r="F14" s="475"/>
      <c r="G14" s="475"/>
      <c r="H14" s="476"/>
      <c r="I14" s="498"/>
      <c r="J14" s="496"/>
      <c r="K14" s="496"/>
      <c r="L14" s="496"/>
      <c r="M14" s="497"/>
      <c r="N14" s="495"/>
      <c r="O14" s="496"/>
      <c r="P14" s="496"/>
      <c r="Q14" s="496"/>
      <c r="R14" s="497"/>
      <c r="S14" s="495"/>
      <c r="T14" s="496"/>
      <c r="U14" s="496"/>
      <c r="V14" s="496"/>
      <c r="W14" s="497"/>
      <c r="X14" s="501"/>
      <c r="Y14" s="475"/>
      <c r="Z14" s="475"/>
      <c r="AA14" s="475"/>
      <c r="AB14" s="502"/>
      <c r="AC14" s="501"/>
      <c r="AD14" s="475"/>
      <c r="AE14" s="475"/>
      <c r="AF14" s="475"/>
      <c r="AG14" s="502"/>
      <c r="AH14" s="495"/>
      <c r="AI14" s="496"/>
      <c r="AJ14" s="496"/>
      <c r="AK14" s="496"/>
      <c r="AL14" s="497"/>
      <c r="AM14" s="495"/>
      <c r="AN14" s="496"/>
      <c r="AO14" s="496"/>
      <c r="AP14" s="496"/>
      <c r="AQ14" s="497"/>
      <c r="AR14" s="495"/>
      <c r="AS14" s="496"/>
      <c r="AT14" s="496"/>
      <c r="AU14" s="496"/>
      <c r="AV14" s="496"/>
      <c r="AW14" s="495"/>
      <c r="AX14" s="496"/>
      <c r="AY14" s="496"/>
      <c r="AZ14" s="496"/>
      <c r="BA14" s="497"/>
      <c r="BB14" s="506"/>
      <c r="BC14" s="506"/>
      <c r="BD14" s="506"/>
      <c r="BE14" s="506"/>
      <c r="BF14" s="506"/>
      <c r="BG14" s="506"/>
      <c r="BH14" s="506"/>
      <c r="BI14" s="506"/>
      <c r="BJ14" s="506"/>
      <c r="BK14" s="506"/>
      <c r="BL14" s="506"/>
      <c r="BM14" s="506"/>
      <c r="BN14" s="506"/>
      <c r="BO14" s="506"/>
      <c r="BP14" s="506"/>
      <c r="BQ14" s="506"/>
      <c r="BR14" s="506"/>
      <c r="BS14" s="506"/>
      <c r="BT14" s="506"/>
      <c r="BU14" s="506"/>
      <c r="BV14" s="506"/>
      <c r="BW14" s="506"/>
      <c r="BX14" s="506"/>
      <c r="BY14" s="506"/>
      <c r="BZ14" s="506"/>
      <c r="CA14" s="506"/>
      <c r="CB14" s="506"/>
      <c r="CC14" s="506"/>
      <c r="CD14" s="506"/>
      <c r="CE14" s="506"/>
      <c r="CF14" s="506"/>
      <c r="CG14" s="506"/>
      <c r="CH14" s="506"/>
      <c r="CI14" s="506"/>
      <c r="CJ14" s="506"/>
      <c r="CK14" s="506"/>
      <c r="CL14" s="506"/>
      <c r="CM14" s="506"/>
      <c r="CN14" s="506"/>
      <c r="CO14" s="506"/>
      <c r="CP14" s="506"/>
      <c r="CQ14" s="506"/>
      <c r="CR14" s="506"/>
      <c r="CS14" s="506"/>
      <c r="CT14" s="506"/>
      <c r="CU14" s="506"/>
      <c r="CV14" s="506"/>
      <c r="CW14" s="506"/>
      <c r="CX14" s="506"/>
      <c r="CY14" s="506"/>
      <c r="CZ14" s="506"/>
      <c r="DA14" s="506"/>
      <c r="DB14" s="506"/>
      <c r="DC14" s="506"/>
      <c r="DD14" s="506"/>
      <c r="DE14" s="506"/>
      <c r="DF14" s="506"/>
      <c r="DG14" s="506"/>
      <c r="DH14" s="506"/>
      <c r="DI14" s="506"/>
      <c r="DJ14" s="506"/>
      <c r="DK14" s="506"/>
      <c r="DL14" s="506"/>
      <c r="DM14" s="506"/>
      <c r="DN14" s="506"/>
      <c r="DO14" s="506"/>
      <c r="DP14" s="506"/>
      <c r="DQ14" s="506"/>
      <c r="DR14" s="506"/>
      <c r="DS14" s="506"/>
      <c r="DT14" s="506"/>
      <c r="DU14" s="506"/>
      <c r="DV14" s="506"/>
      <c r="DW14" s="506"/>
      <c r="DX14" s="506"/>
      <c r="DY14" s="506"/>
      <c r="DZ14" s="506"/>
      <c r="EA14" s="506"/>
      <c r="EB14" s="506"/>
      <c r="EC14" s="506"/>
      <c r="ED14" s="506"/>
      <c r="EE14" s="506"/>
      <c r="EF14" s="506"/>
      <c r="EG14" s="506"/>
      <c r="EH14" s="507"/>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row>
    <row r="15" spans="1:257" s="134" customFormat="1" ht="27" customHeight="1" thickBot="1">
      <c r="B15" s="483" t="s">
        <v>614</v>
      </c>
      <c r="C15" s="486" t="s">
        <v>615</v>
      </c>
      <c r="D15" s="486" t="s">
        <v>616</v>
      </c>
      <c r="E15" s="468" t="s">
        <v>617</v>
      </c>
      <c r="F15" s="480" t="s">
        <v>618</v>
      </c>
      <c r="G15" s="468" t="s">
        <v>619</v>
      </c>
      <c r="H15" s="477" t="s">
        <v>620</v>
      </c>
      <c r="I15" s="493">
        <f>Hidden!O31</f>
        <v>-5</v>
      </c>
      <c r="J15" s="493"/>
      <c r="K15" s="493"/>
      <c r="L15" s="493"/>
      <c r="M15" s="494"/>
      <c r="N15" s="492">
        <f>I15+7</f>
        <v>2</v>
      </c>
      <c r="O15" s="493"/>
      <c r="P15" s="493"/>
      <c r="Q15" s="493"/>
      <c r="R15" s="494"/>
      <c r="S15" s="492">
        <f>N15+7</f>
        <v>9</v>
      </c>
      <c r="T15" s="493"/>
      <c r="U15" s="493"/>
      <c r="V15" s="493"/>
      <c r="W15" s="494"/>
      <c r="X15" s="492">
        <f>S15+7</f>
        <v>16</v>
      </c>
      <c r="Y15" s="493"/>
      <c r="Z15" s="493"/>
      <c r="AA15" s="493"/>
      <c r="AB15" s="494"/>
      <c r="AC15" s="492">
        <f>X15+7</f>
        <v>23</v>
      </c>
      <c r="AD15" s="493"/>
      <c r="AE15" s="493"/>
      <c r="AF15" s="493"/>
      <c r="AG15" s="494"/>
      <c r="AH15" s="492">
        <f>AC15+7</f>
        <v>30</v>
      </c>
      <c r="AI15" s="493"/>
      <c r="AJ15" s="493"/>
      <c r="AK15" s="493"/>
      <c r="AL15" s="494"/>
      <c r="AM15" s="492">
        <f>AH15+7</f>
        <v>37</v>
      </c>
      <c r="AN15" s="493"/>
      <c r="AO15" s="493"/>
      <c r="AP15" s="493"/>
      <c r="AQ15" s="494"/>
      <c r="AR15" s="492">
        <f>AM15+7</f>
        <v>44</v>
      </c>
      <c r="AS15" s="493"/>
      <c r="AT15" s="493"/>
      <c r="AU15" s="493"/>
      <c r="AV15" s="494"/>
      <c r="AW15" s="492">
        <f>AR15+7</f>
        <v>51</v>
      </c>
      <c r="AX15" s="493"/>
      <c r="AY15" s="493"/>
      <c r="AZ15" s="493"/>
      <c r="BA15" s="494"/>
      <c r="BB15" s="492">
        <f>AW15+7</f>
        <v>58</v>
      </c>
      <c r="BC15" s="493"/>
      <c r="BD15" s="493"/>
      <c r="BE15" s="493"/>
      <c r="BF15" s="494"/>
      <c r="BG15" s="492">
        <f>BB15+7</f>
        <v>65</v>
      </c>
      <c r="BH15" s="493"/>
      <c r="BI15" s="493"/>
      <c r="BJ15" s="493"/>
      <c r="BK15" s="494"/>
      <c r="BL15" s="492">
        <f>BG15+7</f>
        <v>72</v>
      </c>
      <c r="BM15" s="493"/>
      <c r="BN15" s="493"/>
      <c r="BO15" s="493"/>
      <c r="BP15" s="494"/>
      <c r="BQ15" s="492">
        <f>BL15+7</f>
        <v>79</v>
      </c>
      <c r="BR15" s="493"/>
      <c r="BS15" s="493"/>
      <c r="BT15" s="493"/>
      <c r="BU15" s="494"/>
      <c r="BV15" s="492">
        <f>BQ15+7</f>
        <v>86</v>
      </c>
      <c r="BW15" s="493"/>
      <c r="BX15" s="493"/>
      <c r="BY15" s="493"/>
      <c r="BZ15" s="494"/>
      <c r="CA15" s="492">
        <f>BV15+7</f>
        <v>93</v>
      </c>
      <c r="CB15" s="493"/>
      <c r="CC15" s="493"/>
      <c r="CD15" s="493"/>
      <c r="CE15" s="494"/>
      <c r="CF15" s="492">
        <f>CA15+7</f>
        <v>100</v>
      </c>
      <c r="CG15" s="493"/>
      <c r="CH15" s="493"/>
      <c r="CI15" s="493"/>
      <c r="CJ15" s="494"/>
      <c r="CK15" s="492">
        <f>CF15+7</f>
        <v>107</v>
      </c>
      <c r="CL15" s="493"/>
      <c r="CM15" s="493"/>
      <c r="CN15" s="493"/>
      <c r="CO15" s="494"/>
      <c r="CP15" s="492">
        <f>CK15+7</f>
        <v>114</v>
      </c>
      <c r="CQ15" s="493"/>
      <c r="CR15" s="493"/>
      <c r="CS15" s="493"/>
      <c r="CT15" s="494"/>
      <c r="CU15" s="492">
        <f>CP15+7</f>
        <v>121</v>
      </c>
      <c r="CV15" s="493"/>
      <c r="CW15" s="493"/>
      <c r="CX15" s="493"/>
      <c r="CY15" s="494"/>
      <c r="CZ15" s="492">
        <f>CU15+7</f>
        <v>128</v>
      </c>
      <c r="DA15" s="493"/>
      <c r="DB15" s="493"/>
      <c r="DC15" s="493"/>
      <c r="DD15" s="494"/>
      <c r="DE15" s="492">
        <f>CZ15+7</f>
        <v>135</v>
      </c>
      <c r="DF15" s="493"/>
      <c r="DG15" s="493"/>
      <c r="DH15" s="493"/>
      <c r="DI15" s="494"/>
      <c r="DJ15" s="492">
        <f>DE15+7</f>
        <v>142</v>
      </c>
      <c r="DK15" s="493"/>
      <c r="DL15" s="493"/>
      <c r="DM15" s="493"/>
      <c r="DN15" s="494"/>
      <c r="DO15" s="492">
        <f>DJ15+7</f>
        <v>149</v>
      </c>
      <c r="DP15" s="493"/>
      <c r="DQ15" s="493"/>
      <c r="DR15" s="493"/>
      <c r="DS15" s="494"/>
      <c r="DT15" s="492">
        <f>DO15+7</f>
        <v>156</v>
      </c>
      <c r="DU15" s="493"/>
      <c r="DV15" s="493"/>
      <c r="DW15" s="493"/>
      <c r="DX15" s="494"/>
      <c r="DY15" s="492">
        <f>DT15+7</f>
        <v>163</v>
      </c>
      <c r="DZ15" s="493"/>
      <c r="EA15" s="493"/>
      <c r="EB15" s="493"/>
      <c r="EC15" s="494"/>
      <c r="ED15" s="492">
        <f>DY15+7</f>
        <v>170</v>
      </c>
      <c r="EE15" s="493"/>
      <c r="EF15" s="493"/>
      <c r="EG15" s="493"/>
      <c r="EH15" s="503"/>
      <c r="EI15" s="157"/>
      <c r="EJ15" s="157"/>
      <c r="EK15" s="157"/>
      <c r="EL15" s="157"/>
      <c r="EM15" s="157"/>
      <c r="EN15" s="157"/>
      <c r="EO15" s="157"/>
      <c r="EP15" s="157"/>
      <c r="EQ15" s="157"/>
      <c r="ER15" s="157"/>
      <c r="ES15" s="157"/>
      <c r="ET15" s="157"/>
      <c r="EU15" s="157"/>
      <c r="EV15" s="157"/>
      <c r="EW15" s="157"/>
      <c r="EX15" s="157"/>
      <c r="EY15" s="157"/>
      <c r="EZ15" s="157"/>
      <c r="FA15" s="157"/>
      <c r="FB15" s="157"/>
      <c r="FC15" s="157"/>
      <c r="FD15" s="157"/>
      <c r="FE15" s="157"/>
      <c r="FF15" s="157"/>
      <c r="FG15" s="157"/>
      <c r="FH15" s="157"/>
      <c r="FI15" s="157"/>
      <c r="FJ15" s="157"/>
      <c r="FK15" s="157"/>
      <c r="FL15" s="157"/>
      <c r="FM15" s="157"/>
      <c r="FN15" s="157"/>
      <c r="FO15" s="157"/>
      <c r="FP15" s="157"/>
      <c r="FQ15" s="157"/>
      <c r="FR15" s="157"/>
      <c r="FS15" s="157"/>
      <c r="FT15" s="157"/>
      <c r="FU15" s="157"/>
      <c r="FV15" s="157"/>
      <c r="FW15" s="157"/>
      <c r="FX15" s="157"/>
      <c r="FY15" s="157"/>
      <c r="FZ15" s="157"/>
      <c r="GA15" s="157"/>
      <c r="GB15" s="157"/>
      <c r="GC15" s="157"/>
      <c r="GD15" s="157"/>
      <c r="GE15" s="157"/>
      <c r="GF15" s="157"/>
      <c r="GG15" s="157"/>
      <c r="GH15" s="157"/>
      <c r="GI15" s="157"/>
      <c r="GJ15" s="157"/>
      <c r="GK15" s="157"/>
      <c r="GL15" s="157"/>
      <c r="GM15" s="157"/>
      <c r="GN15" s="157"/>
      <c r="GO15" s="157"/>
      <c r="GP15" s="157"/>
      <c r="GQ15" s="157"/>
      <c r="GR15" s="157"/>
      <c r="GS15" s="157"/>
      <c r="GT15" s="157"/>
      <c r="GU15" s="157"/>
      <c r="GV15" s="157"/>
      <c r="GW15" s="157"/>
      <c r="GX15" s="157"/>
      <c r="GY15" s="157"/>
      <c r="GZ15" s="157"/>
      <c r="HA15" s="157"/>
      <c r="HB15" s="157"/>
      <c r="HC15" s="157"/>
      <c r="HD15" s="157"/>
      <c r="HE15" s="157"/>
      <c r="HF15" s="157"/>
      <c r="HG15" s="157"/>
      <c r="HH15" s="157"/>
      <c r="HI15" s="157"/>
      <c r="HJ15" s="157"/>
      <c r="HK15" s="157"/>
      <c r="HL15" s="157"/>
      <c r="HM15" s="157"/>
      <c r="HN15" s="157"/>
      <c r="HO15" s="157"/>
      <c r="HP15" s="157"/>
      <c r="HQ15" s="157"/>
      <c r="HR15" s="157"/>
      <c r="HS15" s="157"/>
      <c r="HT15" s="157"/>
      <c r="HU15" s="157"/>
      <c r="HV15" s="157"/>
      <c r="HW15" s="157"/>
      <c r="HX15" s="157"/>
      <c r="HY15" s="157"/>
      <c r="HZ15" s="157"/>
      <c r="IA15" s="157"/>
      <c r="IB15" s="157"/>
      <c r="IC15" s="157"/>
      <c r="ID15" s="157"/>
      <c r="IE15" s="157"/>
      <c r="IF15" s="157"/>
      <c r="IG15" s="157"/>
      <c r="IH15" s="157"/>
      <c r="II15" s="157"/>
      <c r="IJ15" s="157"/>
      <c r="IK15" s="157"/>
      <c r="IL15" s="157"/>
      <c r="IM15" s="157"/>
      <c r="IN15" s="157"/>
      <c r="IO15" s="157"/>
      <c r="IP15" s="157"/>
      <c r="IQ15" s="157"/>
      <c r="IR15" s="157"/>
      <c r="IS15" s="157"/>
      <c r="IT15" s="157"/>
      <c r="IU15" s="157"/>
      <c r="IV15" s="157"/>
    </row>
    <row r="16" spans="1:257" s="163" customFormat="1" ht="16.5" customHeight="1" thickBot="1">
      <c r="A16" s="168"/>
      <c r="B16" s="484"/>
      <c r="C16" s="487"/>
      <c r="D16" s="487"/>
      <c r="E16" s="469"/>
      <c r="F16" s="481"/>
      <c r="G16" s="469"/>
      <c r="H16" s="478"/>
      <c r="I16" s="166" t="e">
        <f>DAY(I$15)</f>
        <v>#NUM!</v>
      </c>
      <c r="J16" s="166" t="e">
        <f>DAY(I$15+1)</f>
        <v>#NUM!</v>
      </c>
      <c r="K16" s="166" t="e">
        <f>DAY(I$15+2)</f>
        <v>#NUM!</v>
      </c>
      <c r="L16" s="166" t="e">
        <f>DAY(I$15+3)</f>
        <v>#NUM!</v>
      </c>
      <c r="M16" s="167" t="e">
        <f>DAY(I$15+4)</f>
        <v>#NUM!</v>
      </c>
      <c r="N16" s="166">
        <f>DAY(N$15)</f>
        <v>2</v>
      </c>
      <c r="O16" s="166">
        <f>DAY(N$15+1)</f>
        <v>3</v>
      </c>
      <c r="P16" s="166">
        <f>DAY(N$15+2)</f>
        <v>4</v>
      </c>
      <c r="Q16" s="166">
        <f>DAY(N$15+3)</f>
        <v>5</v>
      </c>
      <c r="R16" s="167">
        <f>DAY(N$15+4)</f>
        <v>6</v>
      </c>
      <c r="S16" s="166">
        <f>DAY(S$15)</f>
        <v>9</v>
      </c>
      <c r="T16" s="166">
        <f>DAY(S$15+1)</f>
        <v>10</v>
      </c>
      <c r="U16" s="166">
        <f>DAY(S$15+2)</f>
        <v>11</v>
      </c>
      <c r="V16" s="166">
        <f>DAY(S$15+3)</f>
        <v>12</v>
      </c>
      <c r="W16" s="167">
        <f>DAY(S$15+4)</f>
        <v>13</v>
      </c>
      <c r="X16" s="166">
        <f>DAY(X$15)</f>
        <v>16</v>
      </c>
      <c r="Y16" s="166">
        <f>DAY(X$15+1)</f>
        <v>17</v>
      </c>
      <c r="Z16" s="166">
        <f>DAY(X$15+2)</f>
        <v>18</v>
      </c>
      <c r="AA16" s="166">
        <f>DAY(X$15+3)</f>
        <v>19</v>
      </c>
      <c r="AB16" s="167">
        <f>DAY(X$15+4)</f>
        <v>20</v>
      </c>
      <c r="AC16" s="166">
        <f>DAY(AC$15)</f>
        <v>23</v>
      </c>
      <c r="AD16" s="166">
        <f>DAY(AC$15+1)</f>
        <v>24</v>
      </c>
      <c r="AE16" s="166">
        <f>DAY(AC$15+2)</f>
        <v>25</v>
      </c>
      <c r="AF16" s="166">
        <f>DAY(AC$15+3)</f>
        <v>26</v>
      </c>
      <c r="AG16" s="167">
        <f>DAY(AC$15+4)</f>
        <v>27</v>
      </c>
      <c r="AH16" s="166">
        <f>DAY(AH$15)</f>
        <v>30</v>
      </c>
      <c r="AI16" s="166">
        <f>DAY(AH$15+1)</f>
        <v>31</v>
      </c>
      <c r="AJ16" s="166">
        <f>DAY(AH$15+2)</f>
        <v>1</v>
      </c>
      <c r="AK16" s="166">
        <f>DAY(AH$15+3)</f>
        <v>2</v>
      </c>
      <c r="AL16" s="167">
        <f>DAY(AH$15+4)</f>
        <v>3</v>
      </c>
      <c r="AM16" s="166">
        <f>DAY(AM$15)</f>
        <v>6</v>
      </c>
      <c r="AN16" s="166">
        <f>DAY(AM$15+1)</f>
        <v>7</v>
      </c>
      <c r="AO16" s="166">
        <f>DAY(AM$15+2)</f>
        <v>8</v>
      </c>
      <c r="AP16" s="166">
        <f>DAY(AM$15+3)</f>
        <v>9</v>
      </c>
      <c r="AQ16" s="167">
        <f>DAY(AM$15+4)</f>
        <v>10</v>
      </c>
      <c r="AR16" s="166">
        <f>DAY(AR$15)</f>
        <v>13</v>
      </c>
      <c r="AS16" s="166">
        <f>DAY(AR$15+1)</f>
        <v>14</v>
      </c>
      <c r="AT16" s="166">
        <f>DAY(AR$15+2)</f>
        <v>15</v>
      </c>
      <c r="AU16" s="166">
        <f>DAY(AR$15+3)</f>
        <v>16</v>
      </c>
      <c r="AV16" s="167">
        <f>DAY(AR$15+4)</f>
        <v>17</v>
      </c>
      <c r="AW16" s="166">
        <f>DAY(AW$15)</f>
        <v>20</v>
      </c>
      <c r="AX16" s="166">
        <f>DAY(AW$15+1)</f>
        <v>21</v>
      </c>
      <c r="AY16" s="166">
        <f>DAY(AW$15+2)</f>
        <v>22</v>
      </c>
      <c r="AZ16" s="166">
        <f>DAY(AW$15+3)</f>
        <v>23</v>
      </c>
      <c r="BA16" s="167">
        <f>DAY(AW$15+4)</f>
        <v>24</v>
      </c>
      <c r="BB16" s="166">
        <f>DAY(BB$15)</f>
        <v>27</v>
      </c>
      <c r="BC16" s="166">
        <f>DAY(BB$15+1)</f>
        <v>28</v>
      </c>
      <c r="BD16" s="166">
        <f>DAY(BB$15+2)</f>
        <v>29</v>
      </c>
      <c r="BE16" s="166">
        <f>DAY(BB$15+3)</f>
        <v>1</v>
      </c>
      <c r="BF16" s="167">
        <f>DAY(BB$15+4)</f>
        <v>2</v>
      </c>
      <c r="BG16" s="166">
        <f>DAY(BG$15)</f>
        <v>5</v>
      </c>
      <c r="BH16" s="166">
        <f>DAY(BG$15+1)</f>
        <v>6</v>
      </c>
      <c r="BI16" s="166">
        <f>DAY(BG$15+2)</f>
        <v>7</v>
      </c>
      <c r="BJ16" s="166">
        <f>DAY(BG$15+3)</f>
        <v>8</v>
      </c>
      <c r="BK16" s="167">
        <f>DAY(BG$15+4)</f>
        <v>9</v>
      </c>
      <c r="BL16" s="166">
        <f>DAY(BL$15)</f>
        <v>12</v>
      </c>
      <c r="BM16" s="166">
        <f>DAY(BL$15+1)</f>
        <v>13</v>
      </c>
      <c r="BN16" s="166">
        <f>DAY(BL$15+2)</f>
        <v>14</v>
      </c>
      <c r="BO16" s="166">
        <f>DAY(BL$15+3)</f>
        <v>15</v>
      </c>
      <c r="BP16" s="167">
        <f>DAY(BL$15+4)</f>
        <v>16</v>
      </c>
      <c r="BQ16" s="166">
        <f>DAY(BQ$15)</f>
        <v>19</v>
      </c>
      <c r="BR16" s="166">
        <f>DAY(BQ$15+1)</f>
        <v>20</v>
      </c>
      <c r="BS16" s="166">
        <f>DAY(BQ$15+2)</f>
        <v>21</v>
      </c>
      <c r="BT16" s="166">
        <f>DAY(BQ$15+3)</f>
        <v>22</v>
      </c>
      <c r="BU16" s="167">
        <f>DAY(BQ$15+4)</f>
        <v>23</v>
      </c>
      <c r="BV16" s="166">
        <f>DAY(BV$15)</f>
        <v>26</v>
      </c>
      <c r="BW16" s="166">
        <f>DAY(BV$15+1)</f>
        <v>27</v>
      </c>
      <c r="BX16" s="166">
        <f>DAY(BV$15+2)</f>
        <v>28</v>
      </c>
      <c r="BY16" s="166">
        <f>DAY(BV$15+3)</f>
        <v>29</v>
      </c>
      <c r="BZ16" s="167">
        <f>DAY(BV$15+4)</f>
        <v>30</v>
      </c>
      <c r="CA16" s="166">
        <f>DAY(CA$15)</f>
        <v>2</v>
      </c>
      <c r="CB16" s="166">
        <f>DAY(CA$15+1)</f>
        <v>3</v>
      </c>
      <c r="CC16" s="166">
        <f>DAY(CA$15+2)</f>
        <v>4</v>
      </c>
      <c r="CD16" s="166">
        <f>DAY(CA$15+3)</f>
        <v>5</v>
      </c>
      <c r="CE16" s="167">
        <f>DAY(CA$15+4)</f>
        <v>6</v>
      </c>
      <c r="CF16" s="166">
        <f>DAY(CF$15)</f>
        <v>9</v>
      </c>
      <c r="CG16" s="166">
        <f>DAY(CF$15+1)</f>
        <v>10</v>
      </c>
      <c r="CH16" s="166">
        <f>DAY(CF$15+2)</f>
        <v>11</v>
      </c>
      <c r="CI16" s="166">
        <f>DAY(CF$15+3)</f>
        <v>12</v>
      </c>
      <c r="CJ16" s="167">
        <f>DAY(CF$15+4)</f>
        <v>13</v>
      </c>
      <c r="CK16" s="166">
        <f>DAY(CK$15)</f>
        <v>16</v>
      </c>
      <c r="CL16" s="166">
        <f>DAY(CK$15+1)</f>
        <v>17</v>
      </c>
      <c r="CM16" s="166">
        <f>DAY(CK$15+2)</f>
        <v>18</v>
      </c>
      <c r="CN16" s="166">
        <f>DAY(CK$15+3)</f>
        <v>19</v>
      </c>
      <c r="CO16" s="167">
        <f>DAY(CK$15+4)</f>
        <v>20</v>
      </c>
      <c r="CP16" s="166">
        <f>DAY(CP$15)</f>
        <v>23</v>
      </c>
      <c r="CQ16" s="166">
        <f>DAY(CP$15+1)</f>
        <v>24</v>
      </c>
      <c r="CR16" s="166">
        <f>DAY(CP$15+2)</f>
        <v>25</v>
      </c>
      <c r="CS16" s="166">
        <f>DAY(CP$15+3)</f>
        <v>26</v>
      </c>
      <c r="CT16" s="167">
        <f>DAY(CP$15+4)</f>
        <v>27</v>
      </c>
      <c r="CU16" s="166">
        <f>DAY(CU$15)</f>
        <v>30</v>
      </c>
      <c r="CV16" s="166">
        <f>DAY(CU$15+1)</f>
        <v>1</v>
      </c>
      <c r="CW16" s="166">
        <f>DAY(CU$15+2)</f>
        <v>2</v>
      </c>
      <c r="CX16" s="166">
        <f>DAY(CU$15+3)</f>
        <v>3</v>
      </c>
      <c r="CY16" s="167">
        <f>DAY(CU$15+4)</f>
        <v>4</v>
      </c>
      <c r="CZ16" s="166">
        <f>DAY(CZ$15)</f>
        <v>7</v>
      </c>
      <c r="DA16" s="166">
        <f>DAY(CZ$15+1)</f>
        <v>8</v>
      </c>
      <c r="DB16" s="166">
        <f>DAY(CZ$15+2)</f>
        <v>9</v>
      </c>
      <c r="DC16" s="166">
        <f>DAY(CZ$15+3)</f>
        <v>10</v>
      </c>
      <c r="DD16" s="167">
        <f>DAY(CZ$15+4)</f>
        <v>11</v>
      </c>
      <c r="DE16" s="166">
        <f>DAY(DE$15)</f>
        <v>14</v>
      </c>
      <c r="DF16" s="166">
        <f>DAY(DE$15+1)</f>
        <v>15</v>
      </c>
      <c r="DG16" s="166">
        <f>DAY(DE$15+2)</f>
        <v>16</v>
      </c>
      <c r="DH16" s="166">
        <f>DAY(DE$15+3)</f>
        <v>17</v>
      </c>
      <c r="DI16" s="167">
        <f>DAY(DE$15+4)</f>
        <v>18</v>
      </c>
      <c r="DJ16" s="166">
        <f>DAY(DJ$15)</f>
        <v>21</v>
      </c>
      <c r="DK16" s="166">
        <f>DAY(DJ$15+1)</f>
        <v>22</v>
      </c>
      <c r="DL16" s="166">
        <f>DAY(DJ$15+2)</f>
        <v>23</v>
      </c>
      <c r="DM16" s="166">
        <f>DAY(DJ$15+3)</f>
        <v>24</v>
      </c>
      <c r="DN16" s="167">
        <f>DAY(DJ$15+4)</f>
        <v>25</v>
      </c>
      <c r="DO16" s="166">
        <f>DAY(DO$15)</f>
        <v>28</v>
      </c>
      <c r="DP16" s="166">
        <f>DAY(DO$15+1)</f>
        <v>29</v>
      </c>
      <c r="DQ16" s="166">
        <f>DAY(DO$15+2)</f>
        <v>30</v>
      </c>
      <c r="DR16" s="166">
        <f>DAY(DO$15+3)</f>
        <v>31</v>
      </c>
      <c r="DS16" s="167">
        <f>DAY(DO$15+4)</f>
        <v>1</v>
      </c>
      <c r="DT16" s="166">
        <f>DAY(DT$15)</f>
        <v>4</v>
      </c>
      <c r="DU16" s="166">
        <f>DAY(DT$15+1)</f>
        <v>5</v>
      </c>
      <c r="DV16" s="166">
        <f>DAY(DT$15+2)</f>
        <v>6</v>
      </c>
      <c r="DW16" s="166">
        <f>DAY(DT$15+3)</f>
        <v>7</v>
      </c>
      <c r="DX16" s="167">
        <f>DAY(DT$15+4)</f>
        <v>8</v>
      </c>
      <c r="DY16" s="166">
        <f>DAY(DY$15)</f>
        <v>11</v>
      </c>
      <c r="DZ16" s="166">
        <f>DAY(DY$15+1)</f>
        <v>12</v>
      </c>
      <c r="EA16" s="166">
        <f>DAY(DY$15+2)</f>
        <v>13</v>
      </c>
      <c r="EB16" s="166">
        <f>DAY(DY$15+3)</f>
        <v>14</v>
      </c>
      <c r="EC16" s="167">
        <f>DAY(DY$15+4)</f>
        <v>15</v>
      </c>
      <c r="ED16" s="166">
        <f>DAY(ED$15)</f>
        <v>18</v>
      </c>
      <c r="EE16" s="166">
        <f>DAY(ED$15+1)</f>
        <v>19</v>
      </c>
      <c r="EF16" s="166">
        <f>DAY(ED$15+2)</f>
        <v>20</v>
      </c>
      <c r="EG16" s="166">
        <f>DAY(ED$15+3)</f>
        <v>21</v>
      </c>
      <c r="EH16" s="165">
        <f>DAY(ED$15+4)</f>
        <v>22</v>
      </c>
      <c r="EI16" s="164"/>
      <c r="EJ16" s="164"/>
      <c r="EK16" s="164"/>
      <c r="EL16" s="164"/>
      <c r="EM16" s="164"/>
      <c r="EN16" s="164"/>
      <c r="EO16" s="164"/>
      <c r="EP16" s="164"/>
      <c r="EQ16" s="164"/>
      <c r="ER16" s="164"/>
      <c r="ES16" s="164"/>
      <c r="ET16" s="164"/>
      <c r="EU16" s="164"/>
      <c r="EV16" s="164"/>
      <c r="EW16" s="164"/>
      <c r="EX16" s="164"/>
      <c r="EY16" s="164"/>
      <c r="EZ16" s="164"/>
      <c r="FA16" s="164"/>
      <c r="FB16" s="164"/>
      <c r="FC16" s="164"/>
      <c r="FD16" s="164"/>
      <c r="FE16" s="164"/>
      <c r="FF16" s="164"/>
      <c r="FG16" s="164"/>
      <c r="FH16" s="164"/>
      <c r="FI16" s="164"/>
      <c r="FJ16" s="164"/>
      <c r="FK16" s="164"/>
      <c r="FL16" s="164"/>
      <c r="FM16" s="164"/>
      <c r="FN16" s="164"/>
      <c r="FO16" s="164"/>
      <c r="FP16" s="164"/>
      <c r="FQ16" s="164"/>
      <c r="FR16" s="164"/>
      <c r="FS16" s="164"/>
      <c r="FT16" s="164"/>
      <c r="FU16" s="164"/>
      <c r="FV16" s="164"/>
      <c r="FW16" s="164"/>
      <c r="FX16" s="164"/>
      <c r="FY16" s="164"/>
      <c r="FZ16" s="164"/>
      <c r="GA16" s="164"/>
      <c r="GB16" s="164"/>
      <c r="GC16" s="164"/>
      <c r="GD16" s="164"/>
      <c r="GE16" s="164"/>
      <c r="GF16" s="164"/>
      <c r="GG16" s="164"/>
      <c r="GH16" s="164"/>
      <c r="GI16" s="164"/>
      <c r="GJ16" s="164"/>
      <c r="GK16" s="164"/>
      <c r="GL16" s="164"/>
      <c r="GM16" s="164"/>
      <c r="GN16" s="164"/>
      <c r="GO16" s="164"/>
      <c r="GP16" s="164"/>
      <c r="GQ16" s="164"/>
      <c r="GR16" s="164"/>
      <c r="GS16" s="164"/>
      <c r="GT16" s="164"/>
      <c r="GU16" s="164"/>
      <c r="GV16" s="164"/>
      <c r="GW16" s="164"/>
      <c r="GX16" s="164"/>
      <c r="GY16" s="164"/>
      <c r="GZ16" s="164"/>
      <c r="HA16" s="164"/>
      <c r="HB16" s="164"/>
      <c r="HC16" s="164"/>
      <c r="HD16" s="164"/>
      <c r="HE16" s="164"/>
      <c r="HF16" s="164"/>
      <c r="HG16" s="164"/>
      <c r="HH16" s="164"/>
      <c r="HI16" s="164"/>
      <c r="HJ16" s="164"/>
      <c r="HK16" s="164"/>
      <c r="HL16" s="164"/>
      <c r="HM16" s="164"/>
      <c r="HN16" s="164"/>
      <c r="HO16" s="164"/>
      <c r="HP16" s="164"/>
      <c r="HQ16" s="164"/>
      <c r="HR16" s="164"/>
      <c r="HS16" s="164"/>
      <c r="HT16" s="164"/>
      <c r="HU16" s="164"/>
      <c r="HV16" s="164"/>
      <c r="HW16" s="164"/>
      <c r="HX16" s="164"/>
      <c r="HY16" s="164"/>
      <c r="HZ16" s="164"/>
      <c r="IA16" s="164"/>
      <c r="IB16" s="164"/>
      <c r="IC16" s="164"/>
      <c r="ID16" s="164"/>
      <c r="IE16" s="164"/>
      <c r="IF16" s="164"/>
      <c r="IG16" s="164"/>
      <c r="IH16" s="164"/>
      <c r="II16" s="164"/>
      <c r="IJ16" s="164"/>
      <c r="IK16" s="164"/>
      <c r="IL16" s="164"/>
      <c r="IM16" s="164"/>
      <c r="IN16" s="164"/>
      <c r="IO16" s="164"/>
      <c r="IP16" s="164"/>
      <c r="IQ16" s="164"/>
      <c r="IR16" s="164"/>
      <c r="IS16" s="164"/>
      <c r="IT16" s="164"/>
      <c r="IU16" s="164"/>
      <c r="IV16" s="164"/>
    </row>
    <row r="17" spans="1:257" s="156" customFormat="1" ht="16.5" customHeight="1" thickBot="1">
      <c r="A17" s="134"/>
      <c r="B17" s="485"/>
      <c r="C17" s="488"/>
      <c r="D17" s="488"/>
      <c r="E17" s="470"/>
      <c r="F17" s="482"/>
      <c r="G17" s="470"/>
      <c r="H17" s="479"/>
      <c r="I17" s="159" t="s">
        <v>621</v>
      </c>
      <c r="J17" s="159" t="s">
        <v>622</v>
      </c>
      <c r="K17" s="159" t="s">
        <v>623</v>
      </c>
      <c r="L17" s="159" t="s">
        <v>622</v>
      </c>
      <c r="M17" s="161" t="s">
        <v>624</v>
      </c>
      <c r="N17" s="160" t="s">
        <v>621</v>
      </c>
      <c r="O17" s="159" t="s">
        <v>622</v>
      </c>
      <c r="P17" s="159" t="s">
        <v>623</v>
      </c>
      <c r="Q17" s="159" t="s">
        <v>622</v>
      </c>
      <c r="R17" s="161" t="s">
        <v>624</v>
      </c>
      <c r="S17" s="160" t="s">
        <v>621</v>
      </c>
      <c r="T17" s="159" t="s">
        <v>622</v>
      </c>
      <c r="U17" s="159" t="s">
        <v>623</v>
      </c>
      <c r="V17" s="159" t="s">
        <v>622</v>
      </c>
      <c r="W17" s="161" t="s">
        <v>624</v>
      </c>
      <c r="X17" s="160" t="s">
        <v>621</v>
      </c>
      <c r="Y17" s="159" t="s">
        <v>622</v>
      </c>
      <c r="Z17" s="159" t="s">
        <v>623</v>
      </c>
      <c r="AA17" s="159" t="s">
        <v>622</v>
      </c>
      <c r="AB17" s="161" t="s">
        <v>624</v>
      </c>
      <c r="AC17" s="160" t="s">
        <v>621</v>
      </c>
      <c r="AD17" s="159" t="s">
        <v>622</v>
      </c>
      <c r="AE17" s="162" t="s">
        <v>623</v>
      </c>
      <c r="AF17" s="159" t="s">
        <v>622</v>
      </c>
      <c r="AG17" s="161" t="s">
        <v>624</v>
      </c>
      <c r="AH17" s="160" t="s">
        <v>621</v>
      </c>
      <c r="AI17" s="159" t="s">
        <v>622</v>
      </c>
      <c r="AJ17" s="159" t="s">
        <v>623</v>
      </c>
      <c r="AK17" s="159" t="s">
        <v>622</v>
      </c>
      <c r="AL17" s="161" t="s">
        <v>624</v>
      </c>
      <c r="AM17" s="160" t="s">
        <v>621</v>
      </c>
      <c r="AN17" s="159" t="s">
        <v>622</v>
      </c>
      <c r="AO17" s="159" t="s">
        <v>623</v>
      </c>
      <c r="AP17" s="159" t="s">
        <v>622</v>
      </c>
      <c r="AQ17" s="161" t="s">
        <v>624</v>
      </c>
      <c r="AR17" s="160" t="s">
        <v>621</v>
      </c>
      <c r="AS17" s="159" t="s">
        <v>622</v>
      </c>
      <c r="AT17" s="159" t="s">
        <v>623</v>
      </c>
      <c r="AU17" s="159" t="s">
        <v>622</v>
      </c>
      <c r="AV17" s="161" t="s">
        <v>624</v>
      </c>
      <c r="AW17" s="160" t="s">
        <v>621</v>
      </c>
      <c r="AX17" s="159" t="s">
        <v>622</v>
      </c>
      <c r="AY17" s="159" t="s">
        <v>623</v>
      </c>
      <c r="AZ17" s="159" t="s">
        <v>622</v>
      </c>
      <c r="BA17" s="161" t="s">
        <v>624</v>
      </c>
      <c r="BB17" s="160" t="s">
        <v>621</v>
      </c>
      <c r="BC17" s="159" t="s">
        <v>622</v>
      </c>
      <c r="BD17" s="159" t="s">
        <v>623</v>
      </c>
      <c r="BE17" s="159" t="s">
        <v>622</v>
      </c>
      <c r="BF17" s="161" t="s">
        <v>624</v>
      </c>
      <c r="BG17" s="160" t="s">
        <v>621</v>
      </c>
      <c r="BH17" s="159" t="s">
        <v>622</v>
      </c>
      <c r="BI17" s="159" t="s">
        <v>623</v>
      </c>
      <c r="BJ17" s="159" t="s">
        <v>622</v>
      </c>
      <c r="BK17" s="161" t="s">
        <v>624</v>
      </c>
      <c r="BL17" s="160" t="s">
        <v>621</v>
      </c>
      <c r="BM17" s="159" t="s">
        <v>622</v>
      </c>
      <c r="BN17" s="159" t="s">
        <v>623</v>
      </c>
      <c r="BO17" s="159" t="s">
        <v>622</v>
      </c>
      <c r="BP17" s="161" t="s">
        <v>624</v>
      </c>
      <c r="BQ17" s="160" t="s">
        <v>621</v>
      </c>
      <c r="BR17" s="159" t="s">
        <v>622</v>
      </c>
      <c r="BS17" s="159" t="s">
        <v>623</v>
      </c>
      <c r="BT17" s="159" t="s">
        <v>622</v>
      </c>
      <c r="BU17" s="161" t="s">
        <v>624</v>
      </c>
      <c r="BV17" s="160" t="s">
        <v>621</v>
      </c>
      <c r="BW17" s="159" t="s">
        <v>622</v>
      </c>
      <c r="BX17" s="159" t="s">
        <v>623</v>
      </c>
      <c r="BY17" s="159" t="s">
        <v>622</v>
      </c>
      <c r="BZ17" s="161" t="s">
        <v>624</v>
      </c>
      <c r="CA17" s="160" t="s">
        <v>621</v>
      </c>
      <c r="CB17" s="159" t="s">
        <v>622</v>
      </c>
      <c r="CC17" s="159" t="s">
        <v>623</v>
      </c>
      <c r="CD17" s="159" t="s">
        <v>622</v>
      </c>
      <c r="CE17" s="161" t="s">
        <v>624</v>
      </c>
      <c r="CF17" s="160" t="s">
        <v>621</v>
      </c>
      <c r="CG17" s="159" t="s">
        <v>622</v>
      </c>
      <c r="CH17" s="159" t="s">
        <v>623</v>
      </c>
      <c r="CI17" s="159" t="s">
        <v>622</v>
      </c>
      <c r="CJ17" s="161" t="s">
        <v>624</v>
      </c>
      <c r="CK17" s="160" t="s">
        <v>621</v>
      </c>
      <c r="CL17" s="159" t="s">
        <v>622</v>
      </c>
      <c r="CM17" s="159" t="s">
        <v>623</v>
      </c>
      <c r="CN17" s="159" t="s">
        <v>622</v>
      </c>
      <c r="CO17" s="161" t="s">
        <v>624</v>
      </c>
      <c r="CP17" s="160" t="s">
        <v>621</v>
      </c>
      <c r="CQ17" s="159" t="s">
        <v>622</v>
      </c>
      <c r="CR17" s="159" t="s">
        <v>623</v>
      </c>
      <c r="CS17" s="159" t="s">
        <v>622</v>
      </c>
      <c r="CT17" s="161" t="s">
        <v>624</v>
      </c>
      <c r="CU17" s="160" t="s">
        <v>621</v>
      </c>
      <c r="CV17" s="159" t="s">
        <v>622</v>
      </c>
      <c r="CW17" s="159" t="s">
        <v>623</v>
      </c>
      <c r="CX17" s="159" t="s">
        <v>622</v>
      </c>
      <c r="CY17" s="161" t="s">
        <v>624</v>
      </c>
      <c r="CZ17" s="160" t="s">
        <v>621</v>
      </c>
      <c r="DA17" s="159" t="s">
        <v>622</v>
      </c>
      <c r="DB17" s="159" t="s">
        <v>623</v>
      </c>
      <c r="DC17" s="159" t="s">
        <v>622</v>
      </c>
      <c r="DD17" s="161" t="s">
        <v>624</v>
      </c>
      <c r="DE17" s="160" t="s">
        <v>621</v>
      </c>
      <c r="DF17" s="159" t="s">
        <v>622</v>
      </c>
      <c r="DG17" s="159" t="s">
        <v>623</v>
      </c>
      <c r="DH17" s="159" t="s">
        <v>622</v>
      </c>
      <c r="DI17" s="161" t="s">
        <v>624</v>
      </c>
      <c r="DJ17" s="160" t="s">
        <v>621</v>
      </c>
      <c r="DK17" s="159" t="s">
        <v>622</v>
      </c>
      <c r="DL17" s="159" t="s">
        <v>623</v>
      </c>
      <c r="DM17" s="159" t="s">
        <v>622</v>
      </c>
      <c r="DN17" s="161" t="s">
        <v>624</v>
      </c>
      <c r="DO17" s="160" t="s">
        <v>621</v>
      </c>
      <c r="DP17" s="159" t="s">
        <v>622</v>
      </c>
      <c r="DQ17" s="159" t="s">
        <v>623</v>
      </c>
      <c r="DR17" s="159" t="s">
        <v>622</v>
      </c>
      <c r="DS17" s="161" t="s">
        <v>624</v>
      </c>
      <c r="DT17" s="160" t="s">
        <v>621</v>
      </c>
      <c r="DU17" s="159" t="s">
        <v>622</v>
      </c>
      <c r="DV17" s="159" t="s">
        <v>623</v>
      </c>
      <c r="DW17" s="159" t="s">
        <v>622</v>
      </c>
      <c r="DX17" s="161" t="s">
        <v>624</v>
      </c>
      <c r="DY17" s="160" t="s">
        <v>621</v>
      </c>
      <c r="DZ17" s="159" t="s">
        <v>622</v>
      </c>
      <c r="EA17" s="159" t="s">
        <v>623</v>
      </c>
      <c r="EB17" s="159" t="s">
        <v>622</v>
      </c>
      <c r="EC17" s="161" t="s">
        <v>624</v>
      </c>
      <c r="ED17" s="160" t="s">
        <v>621</v>
      </c>
      <c r="EE17" s="159" t="s">
        <v>622</v>
      </c>
      <c r="EF17" s="159" t="s">
        <v>623</v>
      </c>
      <c r="EG17" s="159" t="s">
        <v>622</v>
      </c>
      <c r="EH17" s="158" t="s">
        <v>624</v>
      </c>
      <c r="EI17" s="157"/>
      <c r="EJ17" s="157"/>
      <c r="EK17" s="157"/>
      <c r="EL17" s="157"/>
      <c r="EM17" s="157"/>
      <c r="EN17" s="157"/>
      <c r="EO17" s="157"/>
      <c r="EP17" s="157"/>
      <c r="EQ17" s="157"/>
      <c r="ER17" s="157"/>
      <c r="ES17" s="157"/>
      <c r="ET17" s="157"/>
      <c r="EU17" s="157"/>
      <c r="EV17" s="157"/>
      <c r="EW17" s="157"/>
      <c r="EX17" s="157"/>
      <c r="EY17" s="157"/>
      <c r="EZ17" s="157"/>
      <c r="FA17" s="157"/>
      <c r="FB17" s="157"/>
      <c r="FC17" s="157"/>
      <c r="FD17" s="157"/>
      <c r="FE17" s="157"/>
      <c r="FF17" s="157"/>
      <c r="FG17" s="157"/>
      <c r="FH17" s="157"/>
      <c r="FI17" s="157"/>
      <c r="FJ17" s="157"/>
      <c r="FK17" s="157"/>
      <c r="FL17" s="157"/>
      <c r="FM17" s="157"/>
      <c r="FN17" s="157"/>
      <c r="FO17" s="157"/>
      <c r="FP17" s="157"/>
      <c r="FQ17" s="157"/>
      <c r="FR17" s="157"/>
      <c r="FS17" s="157"/>
      <c r="FT17" s="157"/>
      <c r="FU17" s="157"/>
      <c r="FV17" s="157"/>
      <c r="FW17" s="157"/>
      <c r="FX17" s="157"/>
      <c r="FY17" s="157"/>
      <c r="FZ17" s="157"/>
      <c r="GA17" s="157"/>
      <c r="GB17" s="157"/>
      <c r="GC17" s="157"/>
      <c r="GD17" s="157"/>
      <c r="GE17" s="157"/>
      <c r="GF17" s="157"/>
      <c r="GG17" s="157"/>
      <c r="GH17" s="157"/>
      <c r="GI17" s="157"/>
      <c r="GJ17" s="157"/>
      <c r="GK17" s="157"/>
      <c r="GL17" s="157"/>
      <c r="GM17" s="157"/>
      <c r="GN17" s="157"/>
      <c r="GO17" s="157"/>
      <c r="GP17" s="157"/>
      <c r="GQ17" s="157"/>
      <c r="GR17" s="157"/>
      <c r="GS17" s="157"/>
      <c r="GT17" s="157"/>
      <c r="GU17" s="157"/>
      <c r="GV17" s="157"/>
      <c r="GW17" s="157"/>
      <c r="GX17" s="157"/>
      <c r="GY17" s="157"/>
      <c r="GZ17" s="157"/>
      <c r="HA17" s="157"/>
      <c r="HB17" s="157"/>
      <c r="HC17" s="157"/>
      <c r="HD17" s="157"/>
      <c r="HE17" s="157"/>
      <c r="HF17" s="157"/>
      <c r="HG17" s="157"/>
      <c r="HH17" s="157"/>
      <c r="HI17" s="157"/>
      <c r="HJ17" s="157"/>
      <c r="HK17" s="157"/>
      <c r="HL17" s="157"/>
      <c r="HM17" s="157"/>
      <c r="HN17" s="157"/>
      <c r="HO17" s="157"/>
      <c r="HP17" s="157"/>
      <c r="HQ17" s="157"/>
      <c r="HR17" s="157"/>
      <c r="HS17" s="157"/>
      <c r="HT17" s="157"/>
      <c r="HU17" s="157"/>
      <c r="HV17" s="157"/>
      <c r="HW17" s="157"/>
      <c r="HX17" s="157"/>
      <c r="HY17" s="157"/>
      <c r="HZ17" s="157"/>
      <c r="IA17" s="157"/>
      <c r="IB17" s="157"/>
      <c r="IC17" s="157"/>
      <c r="ID17" s="157"/>
      <c r="IE17" s="157"/>
      <c r="IF17" s="157"/>
      <c r="IG17" s="157"/>
      <c r="IH17" s="157"/>
      <c r="II17" s="157"/>
      <c r="IJ17" s="157"/>
      <c r="IK17" s="157"/>
      <c r="IL17" s="157"/>
      <c r="IM17" s="157"/>
      <c r="IN17" s="157"/>
      <c r="IO17" s="157"/>
      <c r="IP17" s="157"/>
      <c r="IQ17" s="157"/>
      <c r="IR17" s="157"/>
      <c r="IS17" s="157"/>
      <c r="IT17" s="157"/>
      <c r="IU17" s="157"/>
      <c r="IV17" s="157"/>
    </row>
    <row r="18" spans="1:257" ht="30.75" customHeight="1" thickBot="1">
      <c r="A18" s="79"/>
      <c r="B18" s="691" t="s">
        <v>625</v>
      </c>
      <c r="C18" s="303"/>
      <c r="D18" s="303"/>
      <c r="E18" s="155"/>
      <c r="F18" s="243"/>
      <c r="G18" s="244"/>
      <c r="H18" s="245"/>
      <c r="I18" s="154" t="str">
        <f>IF(Hidden!B$47="Yes","H",IF($B18="","",IF(AND($C18&lt;=Hidden!B$46,$D18&gt;=Hidden!B$46),IF($G18="","x","y"),"")))</f>
        <v/>
      </c>
      <c r="J18" s="149" t="str">
        <f>IF(Hidden!C$47="Yes","H",IF($B18="","",IF(AND($C18&lt;=Hidden!C$46,$D18&gt;=Hidden!C$46),IF($G18="","x","y"),"")))</f>
        <v/>
      </c>
      <c r="K18" s="149" t="str">
        <f>IF(Hidden!D$47="Yes","H",IF($B18="","",IF(AND($C18&lt;=Hidden!D$46,$D18&gt;=Hidden!D$46),IF($G18="","x","y"),"")))</f>
        <v/>
      </c>
      <c r="L18" s="149" t="str">
        <f>IF(Hidden!E$47="Yes","H",IF($B18="","",IF(AND($C18&lt;=Hidden!E$46,$D18&gt;=Hidden!E$46),IF($G18="","x","y"),"")))</f>
        <v/>
      </c>
      <c r="M18" s="153" t="str">
        <f>IF(Hidden!F$47="Yes","H",IF($B18="","",IF(AND($C18&lt;=Hidden!F$46,$D18&gt;=Hidden!F$46),IF($G18="","x","y"),"")))</f>
        <v/>
      </c>
      <c r="N18" s="152" t="str">
        <f>IF(Hidden!G$47="Yes","H",IF($B18="","",IF(AND($C18&lt;=Hidden!G$46,$D18&gt;=Hidden!G$46),IF($G18="","x","y"),"")))</f>
        <v/>
      </c>
      <c r="O18" s="149" t="str">
        <f>IF(Hidden!H$47="Yes","H",IF($B18="","",IF(AND($C18&lt;=Hidden!H$46,$D18&gt;=Hidden!H$46),IF($G18="","x","y"),"")))</f>
        <v/>
      </c>
      <c r="P18" s="149" t="str">
        <f>IF(Hidden!I$47="Yes","H",IF($B18="","",IF(AND($C18&lt;=Hidden!I$46,$D18&gt;=Hidden!I$46),IF($G18="","x","y"),"")))</f>
        <v/>
      </c>
      <c r="Q18" s="149" t="str">
        <f>IF(Hidden!J$47="Yes","H",IF($B18="","",IF(AND($C18&lt;=Hidden!J$46,$D18&gt;=Hidden!J$46),IF($G18="","x","y"),"")))</f>
        <v/>
      </c>
      <c r="R18" s="151" t="str">
        <f>IF(Hidden!K$47="Yes","H",IF($B18="","",IF(AND($C18&lt;=Hidden!K$46,$D18&gt;=Hidden!K$46),IF($G18="","x","y"),"")))</f>
        <v/>
      </c>
      <c r="S18" s="150" t="str">
        <f>IF(Hidden!L$47="Yes","H",IF($B18="","",IF(AND($C18&lt;=Hidden!L$46,$D18&gt;=Hidden!L$46),IF($G18="","x","y"),"")))</f>
        <v/>
      </c>
      <c r="T18" s="149" t="str">
        <f>IF(Hidden!M$47="Yes","H",IF($B18="","",IF(AND($C18&lt;=Hidden!M$46,$D18&gt;=Hidden!M$46),IF($G18="","x","y"),"")))</f>
        <v/>
      </c>
      <c r="U18" s="149" t="str">
        <f>IF(Hidden!N$47="Yes","H",IF($B18="","",IF(AND($C18&lt;=Hidden!N$46,$D18&gt;=Hidden!N$46),IF($G18="","x","y"),"")))</f>
        <v/>
      </c>
      <c r="V18" s="149" t="str">
        <f>IF(Hidden!O$47="Yes","H",IF($B18="","",IF(AND($C18&lt;=Hidden!O$46,$D18&gt;=Hidden!O$46),IF($G18="","x","y"),"")))</f>
        <v/>
      </c>
      <c r="W18" s="153" t="str">
        <f>IF(Hidden!P$47="Yes","H",IF($B18="","",IF(AND($C18&lt;=Hidden!P$46,$D18&gt;=Hidden!P$46),IF($G18="","x","y"),"")))</f>
        <v/>
      </c>
      <c r="X18" s="152" t="str">
        <f>IF(Hidden!Q$47="Yes","H",IF($B18="","",IF(AND($C18&lt;=Hidden!Q$46,$D18&gt;=Hidden!Q$46),IF($G18="","x","y"),"")))</f>
        <v/>
      </c>
      <c r="Y18" s="149" t="str">
        <f>IF(Hidden!R$47="Yes","H",IF($B18="","",IF(AND($C18&lt;=Hidden!R$46,$D18&gt;=Hidden!R$46),IF($G18="","x","y"),"")))</f>
        <v/>
      </c>
      <c r="Z18" s="149" t="str">
        <f>IF(Hidden!S$47="Yes","H",IF($B18="","",IF(AND($C18&lt;=Hidden!S$46,$D18&gt;=Hidden!S$46),IF($G18="","x","y"),"")))</f>
        <v/>
      </c>
      <c r="AA18" s="149" t="str">
        <f>IF(Hidden!T$47="Yes","H",IF($B18="","",IF(AND($C18&lt;=Hidden!T$46,$D18&gt;=Hidden!T$46),IF($G18="","x","y"),"")))</f>
        <v/>
      </c>
      <c r="AB18" s="151" t="str">
        <f>IF(Hidden!U$47="Yes","H",IF($B18="","",IF(AND($C18&lt;=Hidden!U$46,$D18&gt;=Hidden!U$46),IF($G18="","x","y"),"")))</f>
        <v/>
      </c>
      <c r="AC18" s="150" t="str">
        <f>IF(Hidden!V$47="Yes","H",IF($B18="","",IF(AND($C18&lt;=Hidden!V$46,$D18&gt;=Hidden!V$46),IF($G18="","x","y"),"")))</f>
        <v/>
      </c>
      <c r="AD18" s="149" t="str">
        <f>IF(Hidden!W$47="Yes","H",IF($B18="","",IF(AND($C18&lt;=Hidden!W$46,$D18&gt;=Hidden!W$46),IF($G18="","x","y"),"")))</f>
        <v/>
      </c>
      <c r="AE18" s="149" t="str">
        <f>IF(Hidden!X$47="Yes","H",IF($B18="","",IF(AND($C18&lt;=Hidden!X$46,$D18&gt;=Hidden!X$46),IF($G18="","x","y"),"")))</f>
        <v/>
      </c>
      <c r="AF18" s="149" t="str">
        <f>IF(Hidden!Y$47="Yes","H",IF($B18="","",IF(AND($C18&lt;=Hidden!Y$46,$D18&gt;=Hidden!Y$46),IF($G18="","x","y"),"")))</f>
        <v/>
      </c>
      <c r="AG18" s="153" t="str">
        <f>IF(Hidden!Z$47="Yes","H",IF($B18="","",IF(AND($C18&lt;=Hidden!Z$46,$D18&gt;=Hidden!Z$46),IF($G18="","x","y"),"")))</f>
        <v/>
      </c>
      <c r="AH18" s="152" t="str">
        <f>IF(Hidden!AA$47="Yes","H",IF($B18="","",IF(AND($C18&lt;=Hidden!AA$46,$D18&gt;=Hidden!AA$46),IF($G18="","x","y"),"")))</f>
        <v/>
      </c>
      <c r="AI18" s="149" t="str">
        <f>IF(Hidden!AB$47="Yes","H",IF($B18="","",IF(AND($C18&lt;=Hidden!AB$46,$D18&gt;=Hidden!AB$46),IF($G18="","x","y"),"")))</f>
        <v/>
      </c>
      <c r="AJ18" s="149" t="str">
        <f>IF(Hidden!AC$47="Yes","H",IF($B18="","",IF(AND($C18&lt;=Hidden!AC$46,$D18&gt;=Hidden!AC$46),IF($G18="","x","y"),"")))</f>
        <v/>
      </c>
      <c r="AK18" s="149" t="str">
        <f>IF(Hidden!AD$47="Yes","H",IF($B18="","",IF(AND($C18&lt;=Hidden!AD$46,$D18&gt;=Hidden!AD$46),IF($G18="","x","y"),"")))</f>
        <v/>
      </c>
      <c r="AL18" s="151" t="str">
        <f>IF(Hidden!AE$47="Yes","H",IF($B18="","",IF(AND($C18&lt;=Hidden!AE$46,$D18&gt;=Hidden!AE$46),IF($G18="","x","y"),"")))</f>
        <v/>
      </c>
      <c r="AM18" s="150" t="str">
        <f>IF(Hidden!AF$47="Yes","H",IF($B18="","",IF(AND($C18&lt;=Hidden!AF$46,$D18&gt;=Hidden!AF$46),IF($G18="","x","y"),"")))</f>
        <v/>
      </c>
      <c r="AN18" s="149" t="str">
        <f>IF(Hidden!AG$47="Yes","H",IF($B18="","",IF(AND($C18&lt;=Hidden!AG$46,$D18&gt;=Hidden!AG$46),IF($G18="","x","y"),"")))</f>
        <v/>
      </c>
      <c r="AO18" s="149" t="str">
        <f>IF(Hidden!AH$47="Yes","H",IF($B18="","",IF(AND($C18&lt;=Hidden!AH$46,$D18&gt;=Hidden!AH$46),IF($G18="","x","y"),"")))</f>
        <v/>
      </c>
      <c r="AP18" s="149" t="str">
        <f>IF(Hidden!AI$47="Yes","H",IF($B18="","",IF(AND($C18&lt;=Hidden!AI$46,$D18&gt;=Hidden!AI$46),IF($G18="","x","y"),"")))</f>
        <v/>
      </c>
      <c r="AQ18" s="153" t="str">
        <f>IF(Hidden!AJ$47="Yes","H",IF($B18="","",IF(AND($C18&lt;=Hidden!AJ$46,$D18&gt;=Hidden!AJ$46),IF($G18="","x","y"),"")))</f>
        <v/>
      </c>
      <c r="AR18" s="152" t="str">
        <f>IF(Hidden!AK$47="Yes","H",IF($B18="","",IF(AND($C18&lt;=Hidden!AK$46,$D18&gt;=Hidden!AK$46),IF($G18="","x","y"),"")))</f>
        <v/>
      </c>
      <c r="AS18" s="149" t="str">
        <f>IF(Hidden!AL$47="Yes","H",IF($B18="","",IF(AND($C18&lt;=Hidden!AL$46,$D18&gt;=Hidden!AL$46),IF($G18="","x","y"),"")))</f>
        <v/>
      </c>
      <c r="AT18" s="149" t="str">
        <f>IF(Hidden!AM$47="Yes","H",IF($B18="","",IF(AND($C18&lt;=Hidden!AM$46,$D18&gt;=Hidden!AM$46),IF($G18="","x","y"),"")))</f>
        <v/>
      </c>
      <c r="AU18" s="149" t="str">
        <f>IF(Hidden!AN$47="Yes","H",IF($B18="","",IF(AND($C18&lt;=Hidden!AN$46,$D18&gt;=Hidden!AN$46),IF($G18="","x","y"),"")))</f>
        <v/>
      </c>
      <c r="AV18" s="151" t="str">
        <f>IF(Hidden!AO$47="Yes","H",IF($B18="","",IF(AND($C18&lt;=Hidden!AO$46,$D18&gt;=Hidden!AO$46),IF($G18="","x","y"),"")))</f>
        <v/>
      </c>
      <c r="AW18" s="150" t="str">
        <f>IF(Hidden!AP$47="Yes","H",IF($B18="","",IF(AND($C18&lt;=Hidden!AP$46,$D18&gt;=Hidden!AP$46),IF($G18="","x","y"),"")))</f>
        <v/>
      </c>
      <c r="AX18" s="149" t="str">
        <f>IF(Hidden!AQ$47="Yes","H",IF($B18="","",IF(AND($C18&lt;=Hidden!AQ$46,$D18&gt;=Hidden!AQ$46),IF($G18="","x","y"),"")))</f>
        <v/>
      </c>
      <c r="AY18" s="149" t="str">
        <f>IF(Hidden!AR$47="Yes","H",IF($B18="","",IF(AND($C18&lt;=Hidden!AR$46,$D18&gt;=Hidden!AR$46),IF($G18="","x","y"),"")))</f>
        <v/>
      </c>
      <c r="AZ18" s="149" t="str">
        <f>IF(Hidden!AS$47="Yes","H",IF($B18="","",IF(AND($C18&lt;=Hidden!AS$46,$D18&gt;=Hidden!AS$46),IF($G18="","x","y"),"")))</f>
        <v/>
      </c>
      <c r="BA18" s="153" t="str">
        <f>IF(Hidden!AT$47="Yes","H",IF($B18="","",IF(AND($C18&lt;=Hidden!AT$46,$D18&gt;=Hidden!AT$46),IF($G18="","x","y"),"")))</f>
        <v/>
      </c>
      <c r="BB18" s="152" t="str">
        <f>IF(Hidden!AU$47="Yes","H",IF($B18="","",IF(AND($C18&lt;=Hidden!AU$46,$D18&gt;=Hidden!AU$46),IF($G18="","x","y"),"")))</f>
        <v/>
      </c>
      <c r="BC18" s="149" t="str">
        <f>IF(Hidden!AV$47="Yes","H",IF($B18="","",IF(AND($C18&lt;=Hidden!AV$46,$D18&gt;=Hidden!AV$46),IF($G18="","x","y"),"")))</f>
        <v/>
      </c>
      <c r="BD18" s="149" t="str">
        <f>IF(Hidden!AW$47="Yes","H",IF($B18="","",IF(AND($C18&lt;=Hidden!AW$46,$D18&gt;=Hidden!AW$46),IF($G18="","x","y"),"")))</f>
        <v/>
      </c>
      <c r="BE18" s="149" t="str">
        <f>IF(Hidden!AX$47="Yes","H",IF($B18="","",IF(AND($C18&lt;=Hidden!AX$46,$D18&gt;=Hidden!AX$46),IF($G18="","x","y"),"")))</f>
        <v/>
      </c>
      <c r="BF18" s="151" t="str">
        <f>IF(Hidden!AY$47="Yes","H",IF($B18="","",IF(AND($C18&lt;=Hidden!AY$46,$D18&gt;=Hidden!AY$46),IF($G18="","x","y"),"")))</f>
        <v/>
      </c>
      <c r="BG18" s="150" t="str">
        <f>IF(Hidden!AZ$47="Yes","H",IF($B18="","",IF(AND($C18&lt;=Hidden!AZ$46,$D18&gt;=Hidden!AZ$46),IF($G18="","x","y"),"")))</f>
        <v/>
      </c>
      <c r="BH18" s="149" t="str">
        <f>IF(Hidden!BA$47="Yes","H",IF($B18="","",IF(AND($C18&lt;=Hidden!BA$46,$D18&gt;=Hidden!BA$46),IF($G18="","x","y"),"")))</f>
        <v/>
      </c>
      <c r="BI18" s="149" t="str">
        <f>IF(Hidden!BB$47="Yes","H",IF($B18="","",IF(AND($C18&lt;=Hidden!BB$46,$D18&gt;=Hidden!BB$46),IF($G18="","x","y"),"")))</f>
        <v/>
      </c>
      <c r="BJ18" s="149" t="str">
        <f>IF(Hidden!BC$47="Yes","H",IF($B18="","",IF(AND($C18&lt;=Hidden!BC$46,$D18&gt;=Hidden!BC$46),IF($G18="","x","y"),"")))</f>
        <v/>
      </c>
      <c r="BK18" s="153" t="str">
        <f>IF(Hidden!BD$47="Yes","H",IF($B18="","",IF(AND($C18&lt;=Hidden!BD$46,$D18&gt;=Hidden!BD$46),IF($G18="","x","y"),"")))</f>
        <v/>
      </c>
      <c r="BL18" s="152" t="str">
        <f>IF(Hidden!BE$47="Yes","H",IF($B18="","",IF(AND($C18&lt;=Hidden!BE$46,$D18&gt;=Hidden!BE$46),IF($G18="","x","y"),"")))</f>
        <v/>
      </c>
      <c r="BM18" s="149" t="str">
        <f>IF(Hidden!BF$47="Yes","H",IF($B18="","",IF(AND($C18&lt;=Hidden!BF$46,$D18&gt;=Hidden!BF$46),IF($G18="","x","y"),"")))</f>
        <v/>
      </c>
      <c r="BN18" s="149" t="str">
        <f>IF(Hidden!BG$47="Yes","H",IF($B18="","",IF(AND($C18&lt;=Hidden!BG$46,$D18&gt;=Hidden!BG$46),IF($G18="","x","y"),"")))</f>
        <v/>
      </c>
      <c r="BO18" s="149" t="str">
        <f>IF(Hidden!BH$47="Yes","H",IF($B18="","",IF(AND($C18&lt;=Hidden!BH$46,$D18&gt;=Hidden!BH$46),IF($G18="","x","y"),"")))</f>
        <v/>
      </c>
      <c r="BP18" s="151" t="str">
        <f>IF(Hidden!BI$47="Yes","H",IF($B18="","",IF(AND($C18&lt;=Hidden!BI$46,$D18&gt;=Hidden!BI$46),IF($G18="","x","y"),"")))</f>
        <v/>
      </c>
      <c r="BQ18" s="150" t="str">
        <f>IF(Hidden!BJ$47="Yes","H",IF($B18="","",IF(AND($C18&lt;=Hidden!BJ$46,$D18&gt;=Hidden!BJ$46),IF($G18="","x","y"),"")))</f>
        <v/>
      </c>
      <c r="BR18" s="149" t="str">
        <f>IF(Hidden!BK$47="Yes","H",IF($B18="","",IF(AND($C18&lt;=Hidden!BK$46,$D18&gt;=Hidden!BK$46),IF($G18="","x","y"),"")))</f>
        <v/>
      </c>
      <c r="BS18" s="149" t="str">
        <f>IF(Hidden!BL$47="Yes","H",IF($B18="","",IF(AND($C18&lt;=Hidden!BL$46,$D18&gt;=Hidden!BL$46),IF($G18="","x","y"),"")))</f>
        <v/>
      </c>
      <c r="BT18" s="149" t="str">
        <f>IF(Hidden!BM$47="Yes","H",IF($B18="","",IF(AND($C18&lt;=Hidden!BM$46,$D18&gt;=Hidden!BM$46),IF($G18="","x","y"),"")))</f>
        <v/>
      </c>
      <c r="BU18" s="153" t="str">
        <f>IF(Hidden!BN$47="Yes","H",IF($B18="","",IF(AND($C18&lt;=Hidden!BN$46,$D18&gt;=Hidden!BN$46),IF($G18="","x","y"),"")))</f>
        <v/>
      </c>
      <c r="BV18" s="152" t="str">
        <f>IF(Hidden!BO$47="Yes","H",IF($B18="","",IF(AND($C18&lt;=Hidden!BO$46,$D18&gt;=Hidden!BO$46),IF($G18="","x","y"),"")))</f>
        <v/>
      </c>
      <c r="BW18" s="149" t="str">
        <f>IF(Hidden!BP$47="Yes","H",IF($B18="","",IF(AND($C18&lt;=Hidden!BP$46,$D18&gt;=Hidden!BP$46),IF($G18="","x","y"),"")))</f>
        <v/>
      </c>
      <c r="BX18" s="149" t="str">
        <f>IF(Hidden!BQ$47="Yes","H",IF($B18="","",IF(AND($C18&lt;=Hidden!BQ$46,$D18&gt;=Hidden!BQ$46),IF($G18="","x","y"),"")))</f>
        <v/>
      </c>
      <c r="BY18" s="149" t="str">
        <f>IF(Hidden!BR$47="Yes","H",IF($B18="","",IF(AND($C18&lt;=Hidden!BR$46,$D18&gt;=Hidden!BR$46),IF($G18="","x","y"),"")))</f>
        <v/>
      </c>
      <c r="BZ18" s="151" t="str">
        <f>IF(Hidden!BS$47="Yes","H",IF($B18="","",IF(AND($C18&lt;=Hidden!BS$46,$D18&gt;=Hidden!BS$46),IF($G18="","x","y"),"")))</f>
        <v/>
      </c>
      <c r="CA18" s="150" t="str">
        <f>IF(Hidden!BT$47="Yes","H",IF($B18="","",IF(AND($C18&lt;=Hidden!BT$46,$D18&gt;=Hidden!BT$46),IF($G18="","x","y"),"")))</f>
        <v/>
      </c>
      <c r="CB18" s="149" t="str">
        <f>IF(Hidden!BU$47="Yes","H",IF($B18="","",IF(AND($C18&lt;=Hidden!BU$46,$D18&gt;=Hidden!BU$46),IF($G18="","x","y"),"")))</f>
        <v/>
      </c>
      <c r="CC18" s="149" t="str">
        <f>IF(Hidden!BV$47="Yes","H",IF($B18="","",IF(AND($C18&lt;=Hidden!BV$46,$D18&gt;=Hidden!BV$46),IF($G18="","x","y"),"")))</f>
        <v/>
      </c>
      <c r="CD18" s="149" t="str">
        <f>IF(Hidden!BW$47="Yes","H",IF($B18="","",IF(AND($C18&lt;=Hidden!BW$46,$D18&gt;=Hidden!BW$46),IF($G18="","x","y"),"")))</f>
        <v/>
      </c>
      <c r="CE18" s="153" t="str">
        <f>IF(Hidden!BX$47="Yes","H",IF($B18="","",IF(AND($C18&lt;=Hidden!BX$46,$D18&gt;=Hidden!BX$46),IF($G18="","x","y"),"")))</f>
        <v/>
      </c>
      <c r="CF18" s="152" t="str">
        <f>IF(Hidden!BY$47="Yes","H",IF($B18="","",IF(AND($C18&lt;=Hidden!BY$46,$D18&gt;=Hidden!BY$46),IF($G18="","x","y"),"")))</f>
        <v/>
      </c>
      <c r="CG18" s="149" t="str">
        <f>IF(Hidden!BZ$47="Yes","H",IF($B18="","",IF(AND($C18&lt;=Hidden!BZ$46,$D18&gt;=Hidden!BZ$46),IF($G18="","x","y"),"")))</f>
        <v/>
      </c>
      <c r="CH18" s="149" t="str">
        <f>IF(Hidden!CA$47="Yes","H",IF($B18="","",IF(AND($C18&lt;=Hidden!CA$46,$D18&gt;=Hidden!CA$46),IF($G18="","x","y"),"")))</f>
        <v/>
      </c>
      <c r="CI18" s="149" t="str">
        <f>IF(Hidden!CB$47="Yes","H",IF($B18="","",IF(AND($C18&lt;=Hidden!CB$46,$D18&gt;=Hidden!CB$46),IF($G18="","x","y"),"")))</f>
        <v/>
      </c>
      <c r="CJ18" s="151" t="str">
        <f>IF(Hidden!CC$47="Yes","H",IF($B18="","",IF(AND($C18&lt;=Hidden!CC$46,$D18&gt;=Hidden!CC$46),IF($G18="","x","y"),"")))</f>
        <v/>
      </c>
      <c r="CK18" s="150" t="str">
        <f>IF(Hidden!CD$47="Yes","H",IF($B18="","",IF(AND($C18&lt;=Hidden!CD$46,$D18&gt;=Hidden!CD$46),IF($G18="","x","y"),"")))</f>
        <v/>
      </c>
      <c r="CL18" s="149" t="str">
        <f>IF(Hidden!CE$47="Yes","H",IF($B18="","",IF(AND($C18&lt;=Hidden!CE$46,$D18&gt;=Hidden!CE$46),IF($G18="","x","y"),"")))</f>
        <v/>
      </c>
      <c r="CM18" s="149" t="str">
        <f>IF(Hidden!CF$47="Yes","H",IF($B18="","",IF(AND($C18&lt;=Hidden!CF$46,$D18&gt;=Hidden!CF$46),IF($G18="","x","y"),"")))</f>
        <v/>
      </c>
      <c r="CN18" s="149" t="str">
        <f>IF(Hidden!CG$47="Yes","H",IF($B18="","",IF(AND($C18&lt;=Hidden!CG$46,$D18&gt;=Hidden!CG$46),IF($G18="","x","y"),"")))</f>
        <v/>
      </c>
      <c r="CO18" s="153" t="str">
        <f>IF(Hidden!CH$47="Yes","H",IF($B18="","",IF(AND($C18&lt;=Hidden!CH$46,$D18&gt;=Hidden!CH$46),IF($G18="","x","y"),"")))</f>
        <v/>
      </c>
      <c r="CP18" s="152" t="str">
        <f>IF(Hidden!CI$47="Yes","H",IF($B18="","",IF(AND($C18&lt;=Hidden!CI$46,$D18&gt;=Hidden!CI$46),IF($G18="","x","y"),"")))</f>
        <v/>
      </c>
      <c r="CQ18" s="149" t="str">
        <f>IF(Hidden!CJ$47="Yes","H",IF($B18="","",IF(AND($C18&lt;=Hidden!CJ$46,$D18&gt;=Hidden!CJ$46),IF($G18="","x","y"),"")))</f>
        <v/>
      </c>
      <c r="CR18" s="149" t="str">
        <f>IF(Hidden!CK$47="Yes","H",IF($B18="","",IF(AND($C18&lt;=Hidden!CK$46,$D18&gt;=Hidden!CK$46),IF($G18="","x","y"),"")))</f>
        <v/>
      </c>
      <c r="CS18" s="149" t="str">
        <f>IF(Hidden!CL$47="Yes","H",IF($B18="","",IF(AND($C18&lt;=Hidden!CL$46,$D18&gt;=Hidden!CL$46),IF($G18="","x","y"),"")))</f>
        <v/>
      </c>
      <c r="CT18" s="151" t="str">
        <f>IF(Hidden!CM$47="Yes","H",IF($B18="","",IF(AND($C18&lt;=Hidden!CM$46,$D18&gt;=Hidden!CM$46),IF($G18="","x","y"),"")))</f>
        <v/>
      </c>
      <c r="CU18" s="150" t="str">
        <f>IF(Hidden!CN$47="Yes","H",IF($B18="","",IF(AND($C18&lt;=Hidden!CN$46,$D18&gt;=Hidden!CN$46),IF($G18="","x","y"),"")))</f>
        <v/>
      </c>
      <c r="CV18" s="149" t="str">
        <f>IF(Hidden!CO$47="Yes","H",IF($B18="","",IF(AND($C18&lt;=Hidden!CO$46,$D18&gt;=Hidden!CO$46),IF($G18="","x","y"),"")))</f>
        <v/>
      </c>
      <c r="CW18" s="149" t="str">
        <f>IF(Hidden!CP$47="Yes","H",IF($B18="","",IF(AND($C18&lt;=Hidden!CP$46,$D18&gt;=Hidden!CP$46),IF($G18="","x","y"),"")))</f>
        <v/>
      </c>
      <c r="CX18" s="149" t="str">
        <f>IF(Hidden!CQ$47="Yes","H",IF($B18="","",IF(AND($C18&lt;=Hidden!CQ$46,$D18&gt;=Hidden!CQ$46),IF($G18="","x","y"),"")))</f>
        <v/>
      </c>
      <c r="CY18" s="153" t="str">
        <f>IF(Hidden!CR$47="Yes","H",IF($B18="","",IF(AND($C18&lt;=Hidden!CR$46,$D18&gt;=Hidden!CR$46),IF($G18="","x","y"),"")))</f>
        <v/>
      </c>
      <c r="CZ18" s="152" t="str">
        <f>IF(Hidden!CS$47="Yes","H",IF($B18="","",IF(AND($C18&lt;=Hidden!CS$46,$D18&gt;=Hidden!CS$46),IF($G18="","x","y"),"")))</f>
        <v/>
      </c>
      <c r="DA18" s="149" t="str">
        <f>IF(Hidden!CT$47="Yes","H",IF($B18="","",IF(AND($C18&lt;=Hidden!CT$46,$D18&gt;=Hidden!CT$46),IF($G18="","x","y"),"")))</f>
        <v/>
      </c>
      <c r="DB18" s="149" t="str">
        <f>IF(Hidden!CU$47="Yes","H",IF($B18="","",IF(AND($C18&lt;=Hidden!CU$46,$D18&gt;=Hidden!CU$46),IF($G18="","x","y"),"")))</f>
        <v/>
      </c>
      <c r="DC18" s="149" t="str">
        <f>IF(Hidden!CV$47="Yes","H",IF($B18="","",IF(AND($C18&lt;=Hidden!CV$46,$D18&gt;=Hidden!CV$46),IF($G18="","x","y"),"")))</f>
        <v/>
      </c>
      <c r="DD18" s="151" t="str">
        <f>IF(Hidden!CW$47="Yes","H",IF($B18="","",IF(AND($C18&lt;=Hidden!CW$46,$D18&gt;=Hidden!CW$46),IF($G18="","x","y"),"")))</f>
        <v/>
      </c>
      <c r="DE18" s="150" t="str">
        <f>IF(Hidden!CX$47="Yes","H",IF($B18="","",IF(AND($C18&lt;=Hidden!CX$46,$D18&gt;=Hidden!CX$46),IF($G18="","x","y"),"")))</f>
        <v/>
      </c>
      <c r="DF18" s="149" t="str">
        <f>IF(Hidden!CY$47="Yes","H",IF($B18="","",IF(AND($C18&lt;=Hidden!CY$46,$D18&gt;=Hidden!CY$46),IF($G18="","x","y"),"")))</f>
        <v/>
      </c>
      <c r="DG18" s="149" t="str">
        <f>IF(Hidden!CZ$47="Yes","H",IF($B18="","",IF(AND($C18&lt;=Hidden!CZ$46,$D18&gt;=Hidden!CZ$46),IF($G18="","x","y"),"")))</f>
        <v/>
      </c>
      <c r="DH18" s="149" t="str">
        <f>IF(Hidden!DA$47="Yes","H",IF($B18="","",IF(AND($C18&lt;=Hidden!DA$46,$D18&gt;=Hidden!DA$46),IF($G18="","x","y"),"")))</f>
        <v/>
      </c>
      <c r="DI18" s="153" t="str">
        <f>IF(Hidden!DB$47="Yes","H",IF($B18="","",IF(AND($C18&lt;=Hidden!DB$46,$D18&gt;=Hidden!DB$46),IF($G18="","x","y"),"")))</f>
        <v/>
      </c>
      <c r="DJ18" s="152" t="str">
        <f>IF(Hidden!DC$47="Yes","H",IF($B18="","",IF(AND($C18&lt;=Hidden!DC$46,$D18&gt;=Hidden!DC$46),IF($G18="","x","y"),"")))</f>
        <v/>
      </c>
      <c r="DK18" s="149" t="str">
        <f>IF(Hidden!DD$47="Yes","H",IF($B18="","",IF(AND($C18&lt;=Hidden!DD$46,$D18&gt;=Hidden!DD$46),IF($G18="","x","y"),"")))</f>
        <v/>
      </c>
      <c r="DL18" s="149" t="str">
        <f>IF(Hidden!DE$47="Yes","H",IF($B18="","",IF(AND($C18&lt;=Hidden!DE$46,$D18&gt;=Hidden!DE$46),IF($G18="","x","y"),"")))</f>
        <v/>
      </c>
      <c r="DM18" s="149" t="str">
        <f>IF(Hidden!DF$47="Yes","H",IF($B18="","",IF(AND($C18&lt;=Hidden!DF$46,$D18&gt;=Hidden!DF$46),IF($G18="","x","y"),"")))</f>
        <v/>
      </c>
      <c r="DN18" s="151" t="str">
        <f>IF(Hidden!DG$47="Yes","H",IF($B18="","",IF(AND($C18&lt;=Hidden!DG$46,$D18&gt;=Hidden!DG$46),IF($G18="","x","y"),"")))</f>
        <v/>
      </c>
      <c r="DO18" s="150" t="str">
        <f>IF(Hidden!DH$47="Yes","H",IF($B18="","",IF(AND($C18&lt;=Hidden!DH$46,$D18&gt;=Hidden!DH$46),IF($G18="","x","y"),"")))</f>
        <v/>
      </c>
      <c r="DP18" s="149" t="str">
        <f>IF(Hidden!DI$47="Yes","H",IF($B18="","",IF(AND($C18&lt;=Hidden!DI$46,$D18&gt;=Hidden!DI$46),IF($G18="","x","y"),"")))</f>
        <v/>
      </c>
      <c r="DQ18" s="149" t="str">
        <f>IF(Hidden!DJ$47="Yes","H",IF($B18="","",IF(AND($C18&lt;=Hidden!DJ$46,$D18&gt;=Hidden!DJ$46),IF($G18="","x","y"),"")))</f>
        <v/>
      </c>
      <c r="DR18" s="149" t="str">
        <f>IF(Hidden!DK$47="Yes","H",IF($B18="","",IF(AND($C18&lt;=Hidden!DK$46,$D18&gt;=Hidden!DK$46),IF($G18="","x","y"),"")))</f>
        <v/>
      </c>
      <c r="DS18" s="153" t="str">
        <f>IF(Hidden!DL$47="Yes","H",IF($B18="","",IF(AND($C18&lt;=Hidden!DL$46,$D18&gt;=Hidden!DL$46),IF($G18="","x","y"),"")))</f>
        <v/>
      </c>
      <c r="DT18" s="152" t="str">
        <f>IF(Hidden!DM$47="Yes","H",IF($B18="","",IF(AND($C18&lt;=Hidden!DM$46,$D18&gt;=Hidden!DM$46),IF($G18="","x","y"),"")))</f>
        <v/>
      </c>
      <c r="DU18" s="149" t="str">
        <f>IF(Hidden!DN$47="Yes","H",IF($B18="","",IF(AND($C18&lt;=Hidden!DN$46,$D18&gt;=Hidden!DN$46),IF($G18="","x","y"),"")))</f>
        <v/>
      </c>
      <c r="DV18" s="149" t="str">
        <f>IF(Hidden!DO$47="Yes","H",IF($B18="","",IF(AND($C18&lt;=Hidden!DO$46,$D18&gt;=Hidden!DO$46),IF($G18="","x","y"),"")))</f>
        <v/>
      </c>
      <c r="DW18" s="149" t="str">
        <f>IF(Hidden!DP$47="Yes","H",IF($B18="","",IF(AND($C18&lt;=Hidden!DP$46,$D18&gt;=Hidden!DP$46),IF($G18="","x","y"),"")))</f>
        <v/>
      </c>
      <c r="DX18" s="151" t="str">
        <f>IF(Hidden!DQ$47="Yes","H",IF($B18="","",IF(AND($C18&lt;=Hidden!DQ$46,$D18&gt;=Hidden!DQ$46),IF($G18="","x","y"),"")))</f>
        <v/>
      </c>
      <c r="DY18" s="152" t="str">
        <f>IF(Hidden!DR$47="Yes","H",IF($B18="","",IF(AND($C18&lt;=Hidden!DR$46,$D18&gt;=Hidden!DR$46),IF($G18="","x","y"),"")))</f>
        <v/>
      </c>
      <c r="DZ18" s="149" t="str">
        <f>IF(Hidden!DS$47="Yes","H",IF($B18="","",IF(AND($C18&lt;=Hidden!DS$46,$D18&gt;=Hidden!DS$46),IF($G18="","x","y"),"")))</f>
        <v/>
      </c>
      <c r="EA18" s="149" t="str">
        <f>IF(Hidden!DT$47="Yes","H",IF($B18="","",IF(AND($C18&lt;=Hidden!DT$46,$D18&gt;=Hidden!DT$46),IF($G18="","x","y"),"")))</f>
        <v/>
      </c>
      <c r="EB18" s="149" t="str">
        <f>IF(Hidden!DU$47="Yes","H",IF($B18="","",IF(AND($C18&lt;=Hidden!DU$46,$D18&gt;=Hidden!DU$46),IF($G18="","x","y"),"")))</f>
        <v/>
      </c>
      <c r="EC18" s="151" t="str">
        <f>IF(Hidden!DV$47="Yes","H",IF($B18="","",IF(AND($C18&lt;=Hidden!DV$46,$D18&gt;=Hidden!DV$46),IF($G18="","x","y"),"")))</f>
        <v/>
      </c>
      <c r="ED18" s="150" t="str">
        <f>IF(Hidden!DW$47="Yes","H",IF($B18="","",IF(AND($C18&lt;=Hidden!DW$46,$D18&gt;=Hidden!DW$46),IF($G18="","x","y"),"")))</f>
        <v/>
      </c>
      <c r="EE18" s="149" t="str">
        <f>IF(Hidden!DX$47="Yes","H",IF($B18="","",IF(AND($C18&lt;=Hidden!DX$46,$D18&gt;=Hidden!DX$46),IF($G18="","x","y"),"")))</f>
        <v/>
      </c>
      <c r="EF18" s="149" t="str">
        <f>IF(Hidden!DY$47="Yes","H",IF($B18="","",IF(AND($C18&lt;=Hidden!DY$46,$D18&gt;=Hidden!DY$46),IF($G18="","x","y"),"")))</f>
        <v/>
      </c>
      <c r="EG18" s="149" t="str">
        <f>IF(Hidden!DZ$47="Yes","H",IF($B18="","",IF(AND($C18&lt;=Hidden!DZ$46,$D18&gt;=Hidden!DZ$46),IF($G18="","x","y"),"")))</f>
        <v/>
      </c>
      <c r="EH18" s="148" t="str">
        <f>IF(Hidden!EA$47="Yes","H",IF($B18="","",IF(AND($C18&lt;=Hidden!EA$46,$D18&gt;=Hidden!EA$46),IF($G18="","x","y"),"")))</f>
        <v/>
      </c>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row>
    <row r="19" spans="1:257" ht="30.75" customHeight="1">
      <c r="A19" s="79"/>
      <c r="B19" s="692" t="s">
        <v>626</v>
      </c>
      <c r="C19" s="303"/>
      <c r="D19" s="303"/>
      <c r="E19" s="693"/>
      <c r="F19" s="243"/>
      <c r="G19" s="244"/>
      <c r="H19" s="694"/>
      <c r="I19" s="147" t="str">
        <f>IF(Hidden!B$47="Yes","H",IF($B19="","",IF(AND($C19&lt;=Hidden!B$46,$D19&gt;=Hidden!B$46),IF($G19="","x","y"),"")))</f>
        <v/>
      </c>
      <c r="J19" s="142" t="str">
        <f>IF(Hidden!C$47="Yes","H",IF($B19="","",IF(AND($C19&lt;=Hidden!C$46,$D19&gt;=Hidden!C$46),IF($G19="","x","y"),"")))</f>
        <v/>
      </c>
      <c r="K19" s="142" t="str">
        <f>IF(Hidden!D$47="Yes","H",IF($B19="","",IF(AND($C19&lt;=Hidden!D$46,$D19&gt;=Hidden!D$46),IF($G19="","x","y"),"")))</f>
        <v/>
      </c>
      <c r="L19" s="142" t="str">
        <f>IF(Hidden!E$47="Yes","H",IF($B19="","",IF(AND($C19&lt;=Hidden!E$46,$D19&gt;=Hidden!E$46),IF($G19="","x","y"),"")))</f>
        <v/>
      </c>
      <c r="M19" s="146" t="str">
        <f>IF(Hidden!F$47="Yes","H",IF($B19="","",IF(AND($C19&lt;=Hidden!F$46,$D19&gt;=Hidden!F$46),IF($G19="","x","y"),"")))</f>
        <v/>
      </c>
      <c r="N19" s="145" t="str">
        <f>IF(Hidden!G$47="Yes","H",IF($B19="","",IF(AND($C19&lt;=Hidden!G$46,$D19&gt;=Hidden!G$46),IF($G19="","x","y"),"")))</f>
        <v/>
      </c>
      <c r="O19" s="142" t="str">
        <f>IF(Hidden!H$47="Yes","H",IF($B19="","",IF(AND($C19&lt;=Hidden!H$46,$D19&gt;=Hidden!H$46),IF($G19="","x","y"),"")))</f>
        <v/>
      </c>
      <c r="P19" s="142" t="str">
        <f>IF(Hidden!I$47="Yes","H",IF($B19="","",IF(AND($C19&lt;=Hidden!I$46,$D19&gt;=Hidden!I$46),IF($G19="","x","y"),"")))</f>
        <v/>
      </c>
      <c r="Q19" s="142" t="str">
        <f>IF(Hidden!J$47="Yes","H",IF($B19="","",IF(AND($C19&lt;=Hidden!J$46,$D19&gt;=Hidden!J$46),IF($G19="","x","y"),"")))</f>
        <v/>
      </c>
      <c r="R19" s="144" t="str">
        <f>IF(Hidden!K$47="Yes","H",IF($B19="","",IF(AND($C19&lt;=Hidden!K$46,$D19&gt;=Hidden!K$46),IF($G19="","x","y"),"")))</f>
        <v/>
      </c>
      <c r="S19" s="143" t="str">
        <f>IF(Hidden!L$47="Yes","H",IF($B19="","",IF(AND($C19&lt;=Hidden!L$46,$D19&gt;=Hidden!L$46),IF($G19="","x","y"),"")))</f>
        <v/>
      </c>
      <c r="T19" s="142" t="str">
        <f>IF(Hidden!M$47="Yes","H",IF($B19="","",IF(AND($C19&lt;=Hidden!M$46,$D19&gt;=Hidden!M$46),IF($G19="","x","y"),"")))</f>
        <v/>
      </c>
      <c r="U19" s="142" t="str">
        <f>IF(Hidden!N$47="Yes","H",IF($B19="","",IF(AND($C19&lt;=Hidden!N$46,$D19&gt;=Hidden!N$46),IF($G19="","x","y"),"")))</f>
        <v/>
      </c>
      <c r="V19" s="142" t="str">
        <f>IF(Hidden!O$47="Yes","H",IF($B19="","",IF(AND($C19&lt;=Hidden!O$46,$D19&gt;=Hidden!O$46),IF($G19="","x","y"),"")))</f>
        <v/>
      </c>
      <c r="W19" s="146" t="str">
        <f>IF(Hidden!P$47="Yes","H",IF($B19="","",IF(AND($C19&lt;=Hidden!P$46,$D19&gt;=Hidden!P$46),IF($G19="","x","y"),"")))</f>
        <v/>
      </c>
      <c r="X19" s="145" t="str">
        <f>IF(Hidden!Q$47="Yes","H",IF($B19="","",IF(AND($C19&lt;=Hidden!Q$46,$D19&gt;=Hidden!Q$46),IF($G19="","x","y"),"")))</f>
        <v/>
      </c>
      <c r="Y19" s="142" t="str">
        <f>IF(Hidden!R$47="Yes","H",IF($B19="","",IF(AND($C19&lt;=Hidden!R$46,$D19&gt;=Hidden!R$46),IF($G19="","x","y"),"")))</f>
        <v/>
      </c>
      <c r="Z19" s="142" t="str">
        <f>IF(Hidden!S$47="Yes","H",IF($B19="","",IF(AND($C19&lt;=Hidden!S$46,$D19&gt;=Hidden!S$46),IF($G19="","x","y"),"")))</f>
        <v/>
      </c>
      <c r="AA19" s="142" t="str">
        <f>IF(Hidden!T$47="Yes","H",IF($B19="","",IF(AND($C19&lt;=Hidden!T$46,$D19&gt;=Hidden!T$46),IF($G19="","x","y"),"")))</f>
        <v/>
      </c>
      <c r="AB19" s="144" t="str">
        <f>IF(Hidden!U$47="Yes","H",IF($B19="","",IF(AND($C19&lt;=Hidden!U$46,$D19&gt;=Hidden!U$46),IF($G19="","x","y"),"")))</f>
        <v/>
      </c>
      <c r="AC19" s="143" t="str">
        <f>IF(Hidden!V$47="Yes","H",IF($B19="","",IF(AND($C19&lt;=Hidden!V$46,$D19&gt;=Hidden!V$46),IF($G19="","x","y"),"")))</f>
        <v/>
      </c>
      <c r="AD19" s="142" t="str">
        <f>IF(Hidden!W$47="Yes","H",IF($B19="","",IF(AND($C19&lt;=Hidden!W$46,$D19&gt;=Hidden!W$46),IF($G19="","x","y"),"")))</f>
        <v/>
      </c>
      <c r="AE19" s="142" t="str">
        <f>IF(Hidden!X$47="Yes","H",IF($B19="","",IF(AND($C19&lt;=Hidden!X$46,$D19&gt;=Hidden!X$46),IF($G19="","x","y"),"")))</f>
        <v/>
      </c>
      <c r="AF19" s="142" t="str">
        <f>IF(Hidden!Y$47="Yes","H",IF($B19="","",IF(AND($C19&lt;=Hidden!Y$46,$D19&gt;=Hidden!Y$46),IF($G19="","x","y"),"")))</f>
        <v/>
      </c>
      <c r="AG19" s="146" t="str">
        <f>IF(Hidden!Z$47="Yes","H",IF($B19="","",IF(AND($C19&lt;=Hidden!Z$46,$D19&gt;=Hidden!Z$46),IF($G19="","x","y"),"")))</f>
        <v/>
      </c>
      <c r="AH19" s="145" t="str">
        <f>IF(Hidden!AA$47="Yes","H",IF($B19="","",IF(AND($C19&lt;=Hidden!AA$46,$D19&gt;=Hidden!AA$46),IF($G19="","x","y"),"")))</f>
        <v/>
      </c>
      <c r="AI19" s="142" t="str">
        <f>IF(Hidden!AB$47="Yes","H",IF($B19="","",IF(AND($C19&lt;=Hidden!AB$46,$D19&gt;=Hidden!AB$46),IF($G19="","x","y"),"")))</f>
        <v/>
      </c>
      <c r="AJ19" s="142" t="str">
        <f>IF(Hidden!AC$47="Yes","H",IF($B19="","",IF(AND($C19&lt;=Hidden!AC$46,$D19&gt;=Hidden!AC$46),IF($G19="","x","y"),"")))</f>
        <v/>
      </c>
      <c r="AK19" s="142" t="str">
        <f>IF(Hidden!AD$47="Yes","H",IF($B19="","",IF(AND($C19&lt;=Hidden!AD$46,$D19&gt;=Hidden!AD$46),IF($G19="","x","y"),"")))</f>
        <v/>
      </c>
      <c r="AL19" s="144" t="str">
        <f>IF(Hidden!AE$47="Yes","H",IF($B19="","",IF(AND($C19&lt;=Hidden!AE$46,$D19&gt;=Hidden!AE$46),IF($G19="","x","y"),"")))</f>
        <v/>
      </c>
      <c r="AM19" s="143" t="str">
        <f>IF(Hidden!AF$47="Yes","H",IF($B19="","",IF(AND($C19&lt;=Hidden!AF$46,$D19&gt;=Hidden!AF$46),IF($G19="","x","y"),"")))</f>
        <v/>
      </c>
      <c r="AN19" s="142" t="str">
        <f>IF(Hidden!AG$47="Yes","H",IF($B19="","",IF(AND($C19&lt;=Hidden!AG$46,$D19&gt;=Hidden!AG$46),IF($G19="","x","y"),"")))</f>
        <v/>
      </c>
      <c r="AO19" s="142" t="str">
        <f>IF(Hidden!AH$47="Yes","H",IF($B19="","",IF(AND($C19&lt;=Hidden!AH$46,$D19&gt;=Hidden!AH$46),IF($G19="","x","y"),"")))</f>
        <v/>
      </c>
      <c r="AP19" s="142" t="str">
        <f>IF(Hidden!AI$47="Yes","H",IF($B19="","",IF(AND($C19&lt;=Hidden!AI$46,$D19&gt;=Hidden!AI$46),IF($G19="","x","y"),"")))</f>
        <v/>
      </c>
      <c r="AQ19" s="146" t="str">
        <f>IF(Hidden!AJ$47="Yes","H",IF($B19="","",IF(AND($C19&lt;=Hidden!AJ$46,$D19&gt;=Hidden!AJ$46),IF($G19="","x","y"),"")))</f>
        <v/>
      </c>
      <c r="AR19" s="145" t="str">
        <f>IF(Hidden!AK$47="Yes","H",IF($B19="","",IF(AND($C19&lt;=Hidden!AK$46,$D19&gt;=Hidden!AK$46),IF($G19="","x","y"),"")))</f>
        <v/>
      </c>
      <c r="AS19" s="142" t="str">
        <f>IF(Hidden!AL$47="Yes","H",IF($B19="","",IF(AND($C19&lt;=Hidden!AL$46,$D19&gt;=Hidden!AL$46),IF($G19="","x","y"),"")))</f>
        <v/>
      </c>
      <c r="AT19" s="142" t="str">
        <f>IF(Hidden!AM$47="Yes","H",IF($B19="","",IF(AND($C19&lt;=Hidden!AM$46,$D19&gt;=Hidden!AM$46),IF($G19="","x","y"),"")))</f>
        <v/>
      </c>
      <c r="AU19" s="142" t="str">
        <f>IF(Hidden!AN$47="Yes","H",IF($B19="","",IF(AND($C19&lt;=Hidden!AN$46,$D19&gt;=Hidden!AN$46),IF($G19="","x","y"),"")))</f>
        <v/>
      </c>
      <c r="AV19" s="144" t="str">
        <f>IF(Hidden!AO$47="Yes","H",IF($B19="","",IF(AND($C19&lt;=Hidden!AO$46,$D19&gt;=Hidden!AO$46),IF($G19="","x","y"),"")))</f>
        <v/>
      </c>
      <c r="AW19" s="143" t="str">
        <f>IF(Hidden!AP$47="Yes","H",IF($B19="","",IF(AND($C19&lt;=Hidden!AP$46,$D19&gt;=Hidden!AP$46),IF($G19="","x","y"),"")))</f>
        <v/>
      </c>
      <c r="AX19" s="142" t="str">
        <f>IF(Hidden!AQ$47="Yes","H",IF($B19="","",IF(AND($C19&lt;=Hidden!AQ$46,$D19&gt;=Hidden!AQ$46),IF($G19="","x","y"),"")))</f>
        <v/>
      </c>
      <c r="AY19" s="142" t="str">
        <f>IF(Hidden!AR$47="Yes","H",IF($B19="","",IF(AND($C19&lt;=Hidden!AR$46,$D19&gt;=Hidden!AR$46),IF($G19="","x","y"),"")))</f>
        <v/>
      </c>
      <c r="AZ19" s="142" t="str">
        <f>IF(Hidden!AS$47="Yes","H",IF($B19="","",IF(AND($C19&lt;=Hidden!AS$46,$D19&gt;=Hidden!AS$46),IF($G19="","x","y"),"")))</f>
        <v/>
      </c>
      <c r="BA19" s="146" t="str">
        <f>IF(Hidden!AT$47="Yes","H",IF($B19="","",IF(AND($C19&lt;=Hidden!AT$46,$D19&gt;=Hidden!AT$46),IF($G19="","x","y"),"")))</f>
        <v/>
      </c>
      <c r="BB19" s="145" t="str">
        <f>IF(Hidden!AU$47="Yes","H",IF($B19="","",IF(AND($C19&lt;=Hidden!AU$46,$D19&gt;=Hidden!AU$46),IF($G19="","x","y"),"")))</f>
        <v/>
      </c>
      <c r="BC19" s="142" t="str">
        <f>IF(Hidden!AV$47="Yes","H",IF($B19="","",IF(AND($C19&lt;=Hidden!AV$46,$D19&gt;=Hidden!AV$46),IF($G19="","x","y"),"")))</f>
        <v/>
      </c>
      <c r="BD19" s="142" t="str">
        <f>IF(Hidden!AW$47="Yes","H",IF($B19="","",IF(AND($C19&lt;=Hidden!AW$46,$D19&gt;=Hidden!AW$46),IF($G19="","x","y"),"")))</f>
        <v/>
      </c>
      <c r="BE19" s="142" t="str">
        <f>IF(Hidden!AX$47="Yes","H",IF($B19="","",IF(AND($C19&lt;=Hidden!AX$46,$D19&gt;=Hidden!AX$46),IF($G19="","x","y"),"")))</f>
        <v/>
      </c>
      <c r="BF19" s="144" t="str">
        <f>IF(Hidden!AY$47="Yes","H",IF($B19="","",IF(AND($C19&lt;=Hidden!AY$46,$D19&gt;=Hidden!AY$46),IF($G19="","x","y"),"")))</f>
        <v/>
      </c>
      <c r="BG19" s="143" t="str">
        <f>IF(Hidden!AZ$47="Yes","H",IF($B19="","",IF(AND($C19&lt;=Hidden!AZ$46,$D19&gt;=Hidden!AZ$46),IF($G19="","x","y"),"")))</f>
        <v/>
      </c>
      <c r="BH19" s="142" t="str">
        <f>IF(Hidden!BA$47="Yes","H",IF($B19="","",IF(AND($C19&lt;=Hidden!BA$46,$D19&gt;=Hidden!BA$46),IF($G19="","x","y"),"")))</f>
        <v/>
      </c>
      <c r="BI19" s="142" t="str">
        <f>IF(Hidden!BB$47="Yes","H",IF($B19="","",IF(AND($C19&lt;=Hidden!BB$46,$D19&gt;=Hidden!BB$46),IF($G19="","x","y"),"")))</f>
        <v/>
      </c>
      <c r="BJ19" s="142" t="str">
        <f>IF(Hidden!BC$47="Yes","H",IF($B19="","",IF(AND($C19&lt;=Hidden!BC$46,$D19&gt;=Hidden!BC$46),IF($G19="","x","y"),"")))</f>
        <v/>
      </c>
      <c r="BK19" s="146" t="str">
        <f>IF(Hidden!BD$47="Yes","H",IF($B19="","",IF(AND($C19&lt;=Hidden!BD$46,$D19&gt;=Hidden!BD$46),IF($G19="","x","y"),"")))</f>
        <v/>
      </c>
      <c r="BL19" s="145" t="str">
        <f>IF(Hidden!BE$47="Yes","H",IF($B19="","",IF(AND($C19&lt;=Hidden!BE$46,$D19&gt;=Hidden!BE$46),IF($G19="","x","y"),"")))</f>
        <v/>
      </c>
      <c r="BM19" s="142" t="str">
        <f>IF(Hidden!BF$47="Yes","H",IF($B19="","",IF(AND($C19&lt;=Hidden!BF$46,$D19&gt;=Hidden!BF$46),IF($G19="","x","y"),"")))</f>
        <v/>
      </c>
      <c r="BN19" s="142" t="str">
        <f>IF(Hidden!BG$47="Yes","H",IF($B19="","",IF(AND($C19&lt;=Hidden!BG$46,$D19&gt;=Hidden!BG$46),IF($G19="","x","y"),"")))</f>
        <v/>
      </c>
      <c r="BO19" s="142" t="str">
        <f>IF(Hidden!BH$47="Yes","H",IF($B19="","",IF(AND($C19&lt;=Hidden!BH$46,$D19&gt;=Hidden!BH$46),IF($G19="","x","y"),"")))</f>
        <v/>
      </c>
      <c r="BP19" s="144" t="str">
        <f>IF(Hidden!BI$47="Yes","H",IF($B19="","",IF(AND($C19&lt;=Hidden!BI$46,$D19&gt;=Hidden!BI$46),IF($G19="","x","y"),"")))</f>
        <v/>
      </c>
      <c r="BQ19" s="143" t="str">
        <f>IF(Hidden!BJ$47="Yes","H",IF($B19="","",IF(AND($C19&lt;=Hidden!BJ$46,$D19&gt;=Hidden!BJ$46),IF($G19="","x","y"),"")))</f>
        <v/>
      </c>
      <c r="BR19" s="142" t="str">
        <f>IF(Hidden!BK$47="Yes","H",IF($B19="","",IF(AND($C19&lt;=Hidden!BK$46,$D19&gt;=Hidden!BK$46),IF($G19="","x","y"),"")))</f>
        <v/>
      </c>
      <c r="BS19" s="142" t="str">
        <f>IF(Hidden!BL$47="Yes","H",IF($B19="","",IF(AND($C19&lt;=Hidden!BL$46,$D19&gt;=Hidden!BL$46),IF($G19="","x","y"),"")))</f>
        <v/>
      </c>
      <c r="BT19" s="142" t="str">
        <f>IF(Hidden!BM$47="Yes","H",IF($B19="","",IF(AND($C19&lt;=Hidden!BM$46,$D19&gt;=Hidden!BM$46),IF($G19="","x","y"),"")))</f>
        <v/>
      </c>
      <c r="BU19" s="146" t="str">
        <f>IF(Hidden!BN$47="Yes","H",IF($B19="","",IF(AND($C19&lt;=Hidden!BN$46,$D19&gt;=Hidden!BN$46),IF($G19="","x","y"),"")))</f>
        <v/>
      </c>
      <c r="BV19" s="145" t="str">
        <f>IF(Hidden!BO$47="Yes","H",IF($B19="","",IF(AND($C19&lt;=Hidden!BO$46,$D19&gt;=Hidden!BO$46),IF($G19="","x","y"),"")))</f>
        <v/>
      </c>
      <c r="BW19" s="142" t="str">
        <f>IF(Hidden!BP$47="Yes","H",IF($B19="","",IF(AND($C19&lt;=Hidden!BP$46,$D19&gt;=Hidden!BP$46),IF($G19="","x","y"),"")))</f>
        <v/>
      </c>
      <c r="BX19" s="142" t="str">
        <f>IF(Hidden!BQ$47="Yes","H",IF($B19="","",IF(AND($C19&lt;=Hidden!BQ$46,$D19&gt;=Hidden!BQ$46),IF($G19="","x","y"),"")))</f>
        <v/>
      </c>
      <c r="BY19" s="142" t="str">
        <f>IF(Hidden!BR$47="Yes","H",IF($B19="","",IF(AND($C19&lt;=Hidden!BR$46,$D19&gt;=Hidden!BR$46),IF($G19="","x","y"),"")))</f>
        <v/>
      </c>
      <c r="BZ19" s="144" t="str">
        <f>IF(Hidden!BS$47="Yes","H",IF($B19="","",IF(AND($C19&lt;=Hidden!BS$46,$D19&gt;=Hidden!BS$46),IF($G19="","x","y"),"")))</f>
        <v/>
      </c>
      <c r="CA19" s="143" t="str">
        <f>IF(Hidden!BT$47="Yes","H",IF($B19="","",IF(AND($C19&lt;=Hidden!BT$46,$D19&gt;=Hidden!BT$46),IF($G19="","x","y"),"")))</f>
        <v/>
      </c>
      <c r="CB19" s="142" t="str">
        <f>IF(Hidden!BU$47="Yes","H",IF($B19="","",IF(AND($C19&lt;=Hidden!BU$46,$D19&gt;=Hidden!BU$46),IF($G19="","x","y"),"")))</f>
        <v/>
      </c>
      <c r="CC19" s="142" t="str">
        <f>IF(Hidden!BV$47="Yes","H",IF($B19="","",IF(AND($C19&lt;=Hidden!BV$46,$D19&gt;=Hidden!BV$46),IF($G19="","x","y"),"")))</f>
        <v/>
      </c>
      <c r="CD19" s="142" t="str">
        <f>IF(Hidden!BW$47="Yes","H",IF($B19="","",IF(AND($C19&lt;=Hidden!BW$46,$D19&gt;=Hidden!BW$46),IF($G19="","x","y"),"")))</f>
        <v/>
      </c>
      <c r="CE19" s="146" t="str">
        <f>IF(Hidden!BX$47="Yes","H",IF($B19="","",IF(AND($C19&lt;=Hidden!BX$46,$D19&gt;=Hidden!BX$46),IF($G19="","x","y"),"")))</f>
        <v/>
      </c>
      <c r="CF19" s="145" t="str">
        <f>IF(Hidden!BY$47="Yes","H",IF($B19="","",IF(AND($C19&lt;=Hidden!BY$46,$D19&gt;=Hidden!BY$46),IF($G19="","x","y"),"")))</f>
        <v/>
      </c>
      <c r="CG19" s="142" t="str">
        <f>IF(Hidden!BZ$47="Yes","H",IF($B19="","",IF(AND($C19&lt;=Hidden!BZ$46,$D19&gt;=Hidden!BZ$46),IF($G19="","x","y"),"")))</f>
        <v/>
      </c>
      <c r="CH19" s="142" t="str">
        <f>IF(Hidden!CA$47="Yes","H",IF($B19="","",IF(AND($C19&lt;=Hidden!CA$46,$D19&gt;=Hidden!CA$46),IF($G19="","x","y"),"")))</f>
        <v/>
      </c>
      <c r="CI19" s="142" t="str">
        <f>IF(Hidden!CB$47="Yes","H",IF($B19="","",IF(AND($C19&lt;=Hidden!CB$46,$D19&gt;=Hidden!CB$46),IF($G19="","x","y"),"")))</f>
        <v/>
      </c>
      <c r="CJ19" s="144" t="str">
        <f>IF(Hidden!CC$47="Yes","H",IF($B19="","",IF(AND($C19&lt;=Hidden!CC$46,$D19&gt;=Hidden!CC$46),IF($G19="","x","y"),"")))</f>
        <v/>
      </c>
      <c r="CK19" s="143" t="str">
        <f>IF(Hidden!CD$47="Yes","H",IF($B19="","",IF(AND($C19&lt;=Hidden!CD$46,$D19&gt;=Hidden!CD$46),IF($G19="","x","y"),"")))</f>
        <v/>
      </c>
      <c r="CL19" s="142" t="str">
        <f>IF(Hidden!CE$47="Yes","H",IF($B19="","",IF(AND($C19&lt;=Hidden!CE$46,$D19&gt;=Hidden!CE$46),IF($G19="","x","y"),"")))</f>
        <v/>
      </c>
      <c r="CM19" s="142" t="str">
        <f>IF(Hidden!CF$47="Yes","H",IF($B19="","",IF(AND($C19&lt;=Hidden!CF$46,$D19&gt;=Hidden!CF$46),IF($G19="","x","y"),"")))</f>
        <v/>
      </c>
      <c r="CN19" s="142" t="str">
        <f>IF(Hidden!CG$47="Yes","H",IF($B19="","",IF(AND($C19&lt;=Hidden!CG$46,$D19&gt;=Hidden!CG$46),IF($G19="","x","y"),"")))</f>
        <v/>
      </c>
      <c r="CO19" s="146" t="str">
        <f>IF(Hidden!CH$47="Yes","H",IF($B19="","",IF(AND($C19&lt;=Hidden!CH$46,$D19&gt;=Hidden!CH$46),IF($G19="","x","y"),"")))</f>
        <v/>
      </c>
      <c r="CP19" s="145" t="str">
        <f>IF(Hidden!CI$47="Yes","H",IF($B19="","",IF(AND($C19&lt;=Hidden!CI$46,$D19&gt;=Hidden!CI$46),IF($G19="","x","y"),"")))</f>
        <v/>
      </c>
      <c r="CQ19" s="142" t="str">
        <f>IF(Hidden!CJ$47="Yes","H",IF($B19="","",IF(AND($C19&lt;=Hidden!CJ$46,$D19&gt;=Hidden!CJ$46),IF($G19="","x","y"),"")))</f>
        <v/>
      </c>
      <c r="CR19" s="142" t="str">
        <f>IF(Hidden!CK$47="Yes","H",IF($B19="","",IF(AND($C19&lt;=Hidden!CK$46,$D19&gt;=Hidden!CK$46),IF($G19="","x","y"),"")))</f>
        <v/>
      </c>
      <c r="CS19" s="142" t="str">
        <f>IF(Hidden!CL$47="Yes","H",IF($B19="","",IF(AND($C19&lt;=Hidden!CL$46,$D19&gt;=Hidden!CL$46),IF($G19="","x","y"),"")))</f>
        <v/>
      </c>
      <c r="CT19" s="144" t="str">
        <f>IF(Hidden!CM$47="Yes","H",IF($B19="","",IF(AND($C19&lt;=Hidden!CM$46,$D19&gt;=Hidden!CM$46),IF($G19="","x","y"),"")))</f>
        <v/>
      </c>
      <c r="CU19" s="143" t="str">
        <f>IF(Hidden!CN$47="Yes","H",IF($B19="","",IF(AND($C19&lt;=Hidden!CN$46,$D19&gt;=Hidden!CN$46),IF($G19="","x","y"),"")))</f>
        <v/>
      </c>
      <c r="CV19" s="142" t="str">
        <f>IF(Hidden!CO$47="Yes","H",IF($B19="","",IF(AND($C19&lt;=Hidden!CO$46,$D19&gt;=Hidden!CO$46),IF($G19="","x","y"),"")))</f>
        <v/>
      </c>
      <c r="CW19" s="142" t="str">
        <f>IF(Hidden!CP$47="Yes","H",IF($B19="","",IF(AND($C19&lt;=Hidden!CP$46,$D19&gt;=Hidden!CP$46),IF($G19="","x","y"),"")))</f>
        <v/>
      </c>
      <c r="CX19" s="142" t="str">
        <f>IF(Hidden!CQ$47="Yes","H",IF($B19="","",IF(AND($C19&lt;=Hidden!CQ$46,$D19&gt;=Hidden!CQ$46),IF($G19="","x","y"),"")))</f>
        <v/>
      </c>
      <c r="CY19" s="146" t="str">
        <f>IF(Hidden!CR$47="Yes","H",IF($B19="","",IF(AND($C19&lt;=Hidden!CR$46,$D19&gt;=Hidden!CR$46),IF($G19="","x","y"),"")))</f>
        <v/>
      </c>
      <c r="CZ19" s="145" t="str">
        <f>IF(Hidden!CS$47="Yes","H",IF($B19="","",IF(AND($C19&lt;=Hidden!CS$46,$D19&gt;=Hidden!CS$46),IF($G19="","x","y"),"")))</f>
        <v/>
      </c>
      <c r="DA19" s="142" t="str">
        <f>IF(Hidden!CT$47="Yes","H",IF($B19="","",IF(AND($C19&lt;=Hidden!CT$46,$D19&gt;=Hidden!CT$46),IF($G19="","x","y"),"")))</f>
        <v/>
      </c>
      <c r="DB19" s="142" t="str">
        <f>IF(Hidden!CU$47="Yes","H",IF($B19="","",IF(AND($C19&lt;=Hidden!CU$46,$D19&gt;=Hidden!CU$46),IF($G19="","x","y"),"")))</f>
        <v/>
      </c>
      <c r="DC19" s="142" t="str">
        <f>IF(Hidden!CV$47="Yes","H",IF($B19="","",IF(AND($C19&lt;=Hidden!CV$46,$D19&gt;=Hidden!CV$46),IF($G19="","x","y"),"")))</f>
        <v/>
      </c>
      <c r="DD19" s="144" t="str">
        <f>IF(Hidden!CW$47="Yes","H",IF($B19="","",IF(AND($C19&lt;=Hidden!CW$46,$D19&gt;=Hidden!CW$46),IF($G19="","x","y"),"")))</f>
        <v/>
      </c>
      <c r="DE19" s="143" t="str">
        <f>IF(Hidden!CX$47="Yes","H",IF($B19="","",IF(AND($C19&lt;=Hidden!CX$46,$D19&gt;=Hidden!CX$46),IF($G19="","x","y"),"")))</f>
        <v/>
      </c>
      <c r="DF19" s="142" t="str">
        <f>IF(Hidden!CY$47="Yes","H",IF($B19="","",IF(AND($C19&lt;=Hidden!CY$46,$D19&gt;=Hidden!CY$46),IF($G19="","x","y"),"")))</f>
        <v/>
      </c>
      <c r="DG19" s="142" t="str">
        <f>IF(Hidden!CZ$47="Yes","H",IF($B19="","",IF(AND($C19&lt;=Hidden!CZ$46,$D19&gt;=Hidden!CZ$46),IF($G19="","x","y"),"")))</f>
        <v/>
      </c>
      <c r="DH19" s="142" t="str">
        <f>IF(Hidden!DA$47="Yes","H",IF($B19="","",IF(AND($C19&lt;=Hidden!DA$46,$D19&gt;=Hidden!DA$46),IF($G19="","x","y"),"")))</f>
        <v/>
      </c>
      <c r="DI19" s="146" t="str">
        <f>IF(Hidden!DB$47="Yes","H",IF($B19="","",IF(AND($C19&lt;=Hidden!DB$46,$D19&gt;=Hidden!DB$46),IF($G19="","x","y"),"")))</f>
        <v/>
      </c>
      <c r="DJ19" s="145" t="str">
        <f>IF(Hidden!DC$47="Yes","H",IF($B19="","",IF(AND($C19&lt;=Hidden!DC$46,$D19&gt;=Hidden!DC$46),IF($G19="","x","y"),"")))</f>
        <v/>
      </c>
      <c r="DK19" s="142" t="str">
        <f>IF(Hidden!DD$47="Yes","H",IF($B19="","",IF(AND($C19&lt;=Hidden!DD$46,$D19&gt;=Hidden!DD$46),IF($G19="","x","y"),"")))</f>
        <v/>
      </c>
      <c r="DL19" s="142" t="str">
        <f>IF(Hidden!DE$47="Yes","H",IF($B19="","",IF(AND($C19&lt;=Hidden!DE$46,$D19&gt;=Hidden!DE$46),IF($G19="","x","y"),"")))</f>
        <v/>
      </c>
      <c r="DM19" s="142" t="str">
        <f>IF(Hidden!DF$47="Yes","H",IF($B19="","",IF(AND($C19&lt;=Hidden!DF$46,$D19&gt;=Hidden!DF$46),IF($G19="","x","y"),"")))</f>
        <v/>
      </c>
      <c r="DN19" s="144" t="str">
        <f>IF(Hidden!DG$47="Yes","H",IF($B19="","",IF(AND($C19&lt;=Hidden!DG$46,$D19&gt;=Hidden!DG$46),IF($G19="","x","y"),"")))</f>
        <v/>
      </c>
      <c r="DO19" s="143" t="str">
        <f>IF(Hidden!DH$47="Yes","H",IF($B19="","",IF(AND($C19&lt;=Hidden!DH$46,$D19&gt;=Hidden!DH$46),IF($G19="","x","y"),"")))</f>
        <v/>
      </c>
      <c r="DP19" s="142" t="str">
        <f>IF(Hidden!DI$47="Yes","H",IF($B19="","",IF(AND($C19&lt;=Hidden!DI$46,$D19&gt;=Hidden!DI$46),IF($G19="","x","y"),"")))</f>
        <v/>
      </c>
      <c r="DQ19" s="142" t="str">
        <f>IF(Hidden!DJ$47="Yes","H",IF($B19="","",IF(AND($C19&lt;=Hidden!DJ$46,$D19&gt;=Hidden!DJ$46),IF($G19="","x","y"),"")))</f>
        <v/>
      </c>
      <c r="DR19" s="142" t="str">
        <f>IF(Hidden!DK$47="Yes","H",IF($B19="","",IF(AND($C19&lt;=Hidden!DK$46,$D19&gt;=Hidden!DK$46),IF($G19="","x","y"),"")))</f>
        <v/>
      </c>
      <c r="DS19" s="146" t="str">
        <f>IF(Hidden!DL$47="Yes","H",IF($B19="","",IF(AND($C19&lt;=Hidden!DL$46,$D19&gt;=Hidden!DL$46),IF($G19="","x","y"),"")))</f>
        <v/>
      </c>
      <c r="DT19" s="145" t="str">
        <f>IF(Hidden!DM$47="Yes","H",IF($B19="","",IF(AND($C19&lt;=Hidden!DM$46,$D19&gt;=Hidden!DM$46),IF($G19="","x","y"),"")))</f>
        <v/>
      </c>
      <c r="DU19" s="142" t="str">
        <f>IF(Hidden!DN$47="Yes","H",IF($B19="","",IF(AND($C19&lt;=Hidden!DN$46,$D19&gt;=Hidden!DN$46),IF($G19="","x","y"),"")))</f>
        <v/>
      </c>
      <c r="DV19" s="142" t="str">
        <f>IF(Hidden!DO$47="Yes","H",IF($B19="","",IF(AND($C19&lt;=Hidden!DO$46,$D19&gt;=Hidden!DO$46),IF($G19="","x","y"),"")))</f>
        <v/>
      </c>
      <c r="DW19" s="142" t="str">
        <f>IF(Hidden!DP$47="Yes","H",IF($B19="","",IF(AND($C19&lt;=Hidden!DP$46,$D19&gt;=Hidden!DP$46),IF($G19="","x","y"),"")))</f>
        <v/>
      </c>
      <c r="DX19" s="144" t="str">
        <f>IF(Hidden!DQ$47="Yes","H",IF($B19="","",IF(AND($C19&lt;=Hidden!DQ$46,$D19&gt;=Hidden!DQ$46),IF($G19="","x","y"),"")))</f>
        <v/>
      </c>
      <c r="DY19" s="145" t="str">
        <f>IF(Hidden!DR$47="Yes","H",IF($B19="","",IF(AND($C19&lt;=Hidden!DR$46,$D19&gt;=Hidden!DR$46),IF($G19="","x","y"),"")))</f>
        <v/>
      </c>
      <c r="DZ19" s="142" t="str">
        <f>IF(Hidden!DS$47="Yes","H",IF($B19="","",IF(AND($C19&lt;=Hidden!DS$46,$D19&gt;=Hidden!DS$46),IF($G19="","x","y"),"")))</f>
        <v/>
      </c>
      <c r="EA19" s="142" t="str">
        <f>IF(Hidden!DT$47="Yes","H",IF($B19="","",IF(AND($C19&lt;=Hidden!DT$46,$D19&gt;=Hidden!DT$46),IF($G19="","x","y"),"")))</f>
        <v/>
      </c>
      <c r="EB19" s="142" t="str">
        <f>IF(Hidden!DU$47="Yes","H",IF($B19="","",IF(AND($C19&lt;=Hidden!DU$46,$D19&gt;=Hidden!DU$46),IF($G19="","x","y"),"")))</f>
        <v/>
      </c>
      <c r="EC19" s="144" t="str">
        <f>IF(Hidden!DV$47="Yes","H",IF($B19="","",IF(AND($C19&lt;=Hidden!DV$46,$D19&gt;=Hidden!DV$46),IF($G19="","x","y"),"")))</f>
        <v/>
      </c>
      <c r="ED19" s="143" t="str">
        <f>IF(Hidden!DW$47="Yes","H",IF($B19="","",IF(AND($C19&lt;=Hidden!DW$46,$D19&gt;=Hidden!DW$46),IF($G19="","x","y"),"")))</f>
        <v/>
      </c>
      <c r="EE19" s="142" t="str">
        <f>IF(Hidden!DX$47="Yes","H",IF($B19="","",IF(AND($C19&lt;=Hidden!DX$46,$D19&gt;=Hidden!DX$46),IF($G19="","x","y"),"")))</f>
        <v/>
      </c>
      <c r="EF19" s="142" t="str">
        <f>IF(Hidden!DY$47="Yes","H",IF($B19="","",IF(AND($C19&lt;=Hidden!DY$46,$D19&gt;=Hidden!DY$46),IF($G19="","x","y"),"")))</f>
        <v/>
      </c>
      <c r="EG19" s="142" t="str">
        <f>IF(Hidden!DZ$47="Yes","H",IF($B19="","",IF(AND($C19&lt;=Hidden!DZ$46,$D19&gt;=Hidden!DZ$46),IF($G19="","x","y"),"")))</f>
        <v/>
      </c>
      <c r="EH19" s="141" t="str">
        <f>IF(Hidden!EA$47="Yes","H",IF($B19="","",IF(AND($C19&lt;=Hidden!EA$46,$D19&gt;=Hidden!EA$46),IF($G19="","x","y"),"")))</f>
        <v/>
      </c>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row>
    <row r="20" spans="1:257" ht="30.75" customHeight="1">
      <c r="A20" s="79"/>
      <c r="B20" s="691" t="s">
        <v>627</v>
      </c>
      <c r="C20" s="695"/>
      <c r="D20" s="695"/>
      <c r="E20" s="693"/>
      <c r="F20" s="243"/>
      <c r="G20" s="696"/>
      <c r="H20" s="694"/>
      <c r="I20" s="147" t="str">
        <f>IF(Hidden!B$47="Yes","H",IF($B20="","",IF(AND($C20&lt;=Hidden!B$46,$D20&gt;=Hidden!B$46),IF($G20="","x","y"),"")))</f>
        <v/>
      </c>
      <c r="J20" s="142" t="str">
        <f>IF(Hidden!C$47="Yes","H",IF($B20="","",IF(AND($C20&lt;=Hidden!C$46,$D20&gt;=Hidden!C$46),IF($G20="","x","y"),"")))</f>
        <v/>
      </c>
      <c r="K20" s="142" t="str">
        <f>IF(Hidden!D$47="Yes","H",IF($B20="","",IF(AND($C20&lt;=Hidden!D$46,$D20&gt;=Hidden!D$46),IF($G20="","x","y"),"")))</f>
        <v/>
      </c>
      <c r="L20" s="142" t="str">
        <f>IF(Hidden!E$47="Yes","H",IF($B20="","",IF(AND($C20&lt;=Hidden!E$46,$D20&gt;=Hidden!E$46),IF($G20="","x","y"),"")))</f>
        <v/>
      </c>
      <c r="M20" s="146" t="str">
        <f>IF(Hidden!F$47="Yes","H",IF($B20="","",IF(AND($C20&lt;=Hidden!F$46,$D20&gt;=Hidden!F$46),IF($G20="","x","y"),"")))</f>
        <v/>
      </c>
      <c r="N20" s="145" t="str">
        <f>IF(Hidden!G$47="Yes","H",IF($B20="","",IF(AND($C20&lt;=Hidden!G$46,$D20&gt;=Hidden!G$46),IF($G20="","x","y"),"")))</f>
        <v/>
      </c>
      <c r="O20" s="142" t="str">
        <f>IF(Hidden!H$47="Yes","H",IF($B20="","",IF(AND($C20&lt;=Hidden!H$46,$D20&gt;=Hidden!H$46),IF($G20="","x","y"),"")))</f>
        <v/>
      </c>
      <c r="P20" s="142" t="str">
        <f>IF(Hidden!I$47="Yes","H",IF($B20="","",IF(AND($C20&lt;=Hidden!I$46,$D20&gt;=Hidden!I$46),IF($G20="","x","y"),"")))</f>
        <v/>
      </c>
      <c r="Q20" s="142" t="str">
        <f>IF(Hidden!J$47="Yes","H",IF($B20="","",IF(AND($C20&lt;=Hidden!J$46,$D20&gt;=Hidden!J$46),IF($G20="","x","y"),"")))</f>
        <v/>
      </c>
      <c r="R20" s="144" t="str">
        <f>IF(Hidden!K$47="Yes","H",IF($B20="","",IF(AND($C20&lt;=Hidden!K$46,$D20&gt;=Hidden!K$46),IF($G20="","x","y"),"")))</f>
        <v/>
      </c>
      <c r="S20" s="143" t="str">
        <f>IF(Hidden!L$47="Yes","H",IF($B20="","",IF(AND($C20&lt;=Hidden!L$46,$D20&gt;=Hidden!L$46),IF($G20="","x","y"),"")))</f>
        <v/>
      </c>
      <c r="T20" s="142" t="str">
        <f>IF(Hidden!M$47="Yes","H",IF($B20="","",IF(AND($C20&lt;=Hidden!M$46,$D20&gt;=Hidden!M$46),IF($G20="","x","y"),"")))</f>
        <v/>
      </c>
      <c r="U20" s="142" t="str">
        <f>IF(Hidden!N$47="Yes","H",IF($B20="","",IF(AND($C20&lt;=Hidden!N$46,$D20&gt;=Hidden!N$46),IF($G20="","x","y"),"")))</f>
        <v/>
      </c>
      <c r="V20" s="142" t="str">
        <f>IF(Hidden!O$47="Yes","H",IF($B20="","",IF(AND($C20&lt;=Hidden!O$46,$D20&gt;=Hidden!O$46),IF($G20="","x","y"),"")))</f>
        <v/>
      </c>
      <c r="W20" s="146" t="str">
        <f>IF(Hidden!P$47="Yes","H",IF($B20="","",IF(AND($C20&lt;=Hidden!P$46,$D20&gt;=Hidden!P$46),IF($G20="","x","y"),"")))</f>
        <v/>
      </c>
      <c r="X20" s="145" t="str">
        <f>IF(Hidden!Q$47="Yes","H",IF($B20="","",IF(AND($C20&lt;=Hidden!Q$46,$D20&gt;=Hidden!Q$46),IF($G20="","x","y"),"")))</f>
        <v/>
      </c>
      <c r="Y20" s="142" t="str">
        <f>IF(Hidden!R$47="Yes","H",IF($B20="","",IF(AND($C20&lt;=Hidden!R$46,$D20&gt;=Hidden!R$46),IF($G20="","x","y"),"")))</f>
        <v/>
      </c>
      <c r="Z20" s="142" t="str">
        <f>IF(Hidden!S$47="Yes","H",IF($B20="","",IF(AND($C20&lt;=Hidden!S$46,$D20&gt;=Hidden!S$46),IF($G20="","x","y"),"")))</f>
        <v/>
      </c>
      <c r="AA20" s="142" t="str">
        <f>IF(Hidden!T$47="Yes","H",IF($B20="","",IF(AND($C20&lt;=Hidden!T$46,$D20&gt;=Hidden!T$46),IF($G20="","x","y"),"")))</f>
        <v/>
      </c>
      <c r="AB20" s="144" t="str">
        <f>IF(Hidden!U$47="Yes","H",IF($B20="","",IF(AND($C20&lt;=Hidden!U$46,$D20&gt;=Hidden!U$46),IF($G20="","x","y"),"")))</f>
        <v/>
      </c>
      <c r="AC20" s="143" t="str">
        <f>IF(Hidden!V$47="Yes","H",IF($B20="","",IF(AND($C20&lt;=Hidden!V$46,$D20&gt;=Hidden!V$46),IF($G20="","x","y"),"")))</f>
        <v/>
      </c>
      <c r="AD20" s="142" t="str">
        <f>IF(Hidden!W$47="Yes","H",IF($B20="","",IF(AND($C20&lt;=Hidden!W$46,$D20&gt;=Hidden!W$46),IF($G20="","x","y"),"")))</f>
        <v/>
      </c>
      <c r="AE20" s="142" t="str">
        <f>IF(Hidden!X$47="Yes","H",IF($B20="","",IF(AND($C20&lt;=Hidden!X$46,$D20&gt;=Hidden!X$46),IF($G20="","x","y"),"")))</f>
        <v/>
      </c>
      <c r="AF20" s="142" t="str">
        <f>IF(Hidden!Y$47="Yes","H",IF($B20="","",IF(AND($C20&lt;=Hidden!Y$46,$D20&gt;=Hidden!Y$46),IF($G20="","x","y"),"")))</f>
        <v/>
      </c>
      <c r="AG20" s="146" t="str">
        <f>IF(Hidden!Z$47="Yes","H",IF($B20="","",IF(AND($C20&lt;=Hidden!Z$46,$D20&gt;=Hidden!Z$46),IF($G20="","x","y"),"")))</f>
        <v/>
      </c>
      <c r="AH20" s="145" t="str">
        <f>IF(Hidden!AA$47="Yes","H",IF($B20="","",IF(AND($C20&lt;=Hidden!AA$46,$D20&gt;=Hidden!AA$46),IF($G20="","x","y"),"")))</f>
        <v/>
      </c>
      <c r="AI20" s="142" t="str">
        <f>IF(Hidden!AB$47="Yes","H",IF($B20="","",IF(AND($C20&lt;=Hidden!AB$46,$D20&gt;=Hidden!AB$46),IF($G20="","x","y"),"")))</f>
        <v/>
      </c>
      <c r="AJ20" s="142" t="str">
        <f>IF(Hidden!AC$47="Yes","H",IF($B20="","",IF(AND($C20&lt;=Hidden!AC$46,$D20&gt;=Hidden!AC$46),IF($G20="","x","y"),"")))</f>
        <v/>
      </c>
      <c r="AK20" s="142" t="str">
        <f>IF(Hidden!AD$47="Yes","H",IF($B20="","",IF(AND($C20&lt;=Hidden!AD$46,$D20&gt;=Hidden!AD$46),IF($G20="","x","y"),"")))</f>
        <v/>
      </c>
      <c r="AL20" s="144" t="str">
        <f>IF(Hidden!AE$47="Yes","H",IF($B20="","",IF(AND($C20&lt;=Hidden!AE$46,$D20&gt;=Hidden!AE$46),IF($G20="","x","y"),"")))</f>
        <v/>
      </c>
      <c r="AM20" s="143" t="str">
        <f>IF(Hidden!AF$47="Yes","H",IF($B20="","",IF(AND($C20&lt;=Hidden!AF$46,$D20&gt;=Hidden!AF$46),IF($G20="","x","y"),"")))</f>
        <v/>
      </c>
      <c r="AN20" s="142" t="str">
        <f>IF(Hidden!AG$47="Yes","H",IF($B20="","",IF(AND($C20&lt;=Hidden!AG$46,$D20&gt;=Hidden!AG$46),IF($G20="","x","y"),"")))</f>
        <v/>
      </c>
      <c r="AO20" s="142" t="str">
        <f>IF(Hidden!AH$47="Yes","H",IF($B20="","",IF(AND($C20&lt;=Hidden!AH$46,$D20&gt;=Hidden!AH$46),IF($G20="","x","y"),"")))</f>
        <v/>
      </c>
      <c r="AP20" s="142" t="str">
        <f>IF(Hidden!AI$47="Yes","H",IF($B20="","",IF(AND($C20&lt;=Hidden!AI$46,$D20&gt;=Hidden!AI$46),IF($G20="","x","y"),"")))</f>
        <v/>
      </c>
      <c r="AQ20" s="146" t="str">
        <f>IF(Hidden!AJ$47="Yes","H",IF($B20="","",IF(AND($C20&lt;=Hidden!AJ$46,$D20&gt;=Hidden!AJ$46),IF($G20="","x","y"),"")))</f>
        <v/>
      </c>
      <c r="AR20" s="145" t="str">
        <f>IF(Hidden!AK$47="Yes","H",IF($B20="","",IF(AND($C20&lt;=Hidden!AK$46,$D20&gt;=Hidden!AK$46),IF($G20="","x","y"),"")))</f>
        <v/>
      </c>
      <c r="AS20" s="142" t="str">
        <f>IF(Hidden!AL$47="Yes","H",IF($B20="","",IF(AND($C20&lt;=Hidden!AL$46,$D20&gt;=Hidden!AL$46),IF($G20="","x","y"),"")))</f>
        <v/>
      </c>
      <c r="AT20" s="142" t="str">
        <f>IF(Hidden!AM$47="Yes","H",IF($B20="","",IF(AND($C20&lt;=Hidden!AM$46,$D20&gt;=Hidden!AM$46),IF($G20="","x","y"),"")))</f>
        <v/>
      </c>
      <c r="AU20" s="142" t="str">
        <f>IF(Hidden!AN$47="Yes","H",IF($B20="","",IF(AND($C20&lt;=Hidden!AN$46,$D20&gt;=Hidden!AN$46),IF($G20="","x","y"),"")))</f>
        <v/>
      </c>
      <c r="AV20" s="144" t="str">
        <f>IF(Hidden!AO$47="Yes","H",IF($B20="","",IF(AND($C20&lt;=Hidden!AO$46,$D20&gt;=Hidden!AO$46),IF($G20="","x","y"),"")))</f>
        <v/>
      </c>
      <c r="AW20" s="143" t="str">
        <f>IF(Hidden!AP$47="Yes","H",IF($B20="","",IF(AND($C20&lt;=Hidden!AP$46,$D20&gt;=Hidden!AP$46),IF($G20="","x","y"),"")))</f>
        <v/>
      </c>
      <c r="AX20" s="142" t="str">
        <f>IF(Hidden!AQ$47="Yes","H",IF($B20="","",IF(AND($C20&lt;=Hidden!AQ$46,$D20&gt;=Hidden!AQ$46),IF($G20="","x","y"),"")))</f>
        <v/>
      </c>
      <c r="AY20" s="142" t="str">
        <f>IF(Hidden!AR$47="Yes","H",IF($B20="","",IF(AND($C20&lt;=Hidden!AR$46,$D20&gt;=Hidden!AR$46),IF($G20="","x","y"),"")))</f>
        <v/>
      </c>
      <c r="AZ20" s="142" t="str">
        <f>IF(Hidden!AS$47="Yes","H",IF($B20="","",IF(AND($C20&lt;=Hidden!AS$46,$D20&gt;=Hidden!AS$46),IF($G20="","x","y"),"")))</f>
        <v/>
      </c>
      <c r="BA20" s="146" t="str">
        <f>IF(Hidden!AT$47="Yes","H",IF($B20="","",IF(AND($C20&lt;=Hidden!AT$46,$D20&gt;=Hidden!AT$46),IF($G20="","x","y"),"")))</f>
        <v/>
      </c>
      <c r="BB20" s="145" t="str">
        <f>IF(Hidden!AU$47="Yes","H",IF($B20="","",IF(AND($C20&lt;=Hidden!AU$46,$D20&gt;=Hidden!AU$46),IF($G20="","x","y"),"")))</f>
        <v/>
      </c>
      <c r="BC20" s="142" t="str">
        <f>IF(Hidden!AV$47="Yes","H",IF($B20="","",IF(AND($C20&lt;=Hidden!AV$46,$D20&gt;=Hidden!AV$46),IF($G20="","x","y"),"")))</f>
        <v/>
      </c>
      <c r="BD20" s="142" t="str">
        <f>IF(Hidden!AW$47="Yes","H",IF($B20="","",IF(AND($C20&lt;=Hidden!AW$46,$D20&gt;=Hidden!AW$46),IF($G20="","x","y"),"")))</f>
        <v/>
      </c>
      <c r="BE20" s="142" t="str">
        <f>IF(Hidden!AX$47="Yes","H",IF($B20="","",IF(AND($C20&lt;=Hidden!AX$46,$D20&gt;=Hidden!AX$46),IF($G20="","x","y"),"")))</f>
        <v/>
      </c>
      <c r="BF20" s="144" t="str">
        <f>IF(Hidden!AY$47="Yes","H",IF($B20="","",IF(AND($C20&lt;=Hidden!AY$46,$D20&gt;=Hidden!AY$46),IF($G20="","x","y"),"")))</f>
        <v/>
      </c>
      <c r="BG20" s="143" t="str">
        <f>IF(Hidden!AZ$47="Yes","H",IF($B20="","",IF(AND($C20&lt;=Hidden!AZ$46,$D20&gt;=Hidden!AZ$46),IF($G20="","x","y"),"")))</f>
        <v/>
      </c>
      <c r="BH20" s="142" t="str">
        <f>IF(Hidden!BA$47="Yes","H",IF($B20="","",IF(AND($C20&lt;=Hidden!BA$46,$D20&gt;=Hidden!BA$46),IF($G20="","x","y"),"")))</f>
        <v/>
      </c>
      <c r="BI20" s="142" t="str">
        <f>IF(Hidden!BB$47="Yes","H",IF($B20="","",IF(AND($C20&lt;=Hidden!BB$46,$D20&gt;=Hidden!BB$46),IF($G20="","x","y"),"")))</f>
        <v/>
      </c>
      <c r="BJ20" s="142" t="str">
        <f>IF(Hidden!BC$47="Yes","H",IF($B20="","",IF(AND($C20&lt;=Hidden!BC$46,$D20&gt;=Hidden!BC$46),IF($G20="","x","y"),"")))</f>
        <v/>
      </c>
      <c r="BK20" s="146" t="str">
        <f>IF(Hidden!BD$47="Yes","H",IF($B20="","",IF(AND($C20&lt;=Hidden!BD$46,$D20&gt;=Hidden!BD$46),IF($G20="","x","y"),"")))</f>
        <v/>
      </c>
      <c r="BL20" s="145" t="str">
        <f>IF(Hidden!BE$47="Yes","H",IF($B20="","",IF(AND($C20&lt;=Hidden!BE$46,$D20&gt;=Hidden!BE$46),IF($G20="","x","y"),"")))</f>
        <v/>
      </c>
      <c r="BM20" s="142" t="str">
        <f>IF(Hidden!BF$47="Yes","H",IF($B20="","",IF(AND($C20&lt;=Hidden!BF$46,$D20&gt;=Hidden!BF$46),IF($G20="","x","y"),"")))</f>
        <v/>
      </c>
      <c r="BN20" s="142" t="str">
        <f>IF(Hidden!BG$47="Yes","H",IF($B20="","",IF(AND($C20&lt;=Hidden!BG$46,$D20&gt;=Hidden!BG$46),IF($G20="","x","y"),"")))</f>
        <v/>
      </c>
      <c r="BO20" s="142" t="str">
        <f>IF(Hidden!BH$47="Yes","H",IF($B20="","",IF(AND($C20&lt;=Hidden!BH$46,$D20&gt;=Hidden!BH$46),IF($G20="","x","y"),"")))</f>
        <v/>
      </c>
      <c r="BP20" s="144" t="str">
        <f>IF(Hidden!BI$47="Yes","H",IF($B20="","",IF(AND($C20&lt;=Hidden!BI$46,$D20&gt;=Hidden!BI$46),IF($G20="","x","y"),"")))</f>
        <v/>
      </c>
      <c r="BQ20" s="143" t="str">
        <f>IF(Hidden!BJ$47="Yes","H",IF($B20="","",IF(AND($C20&lt;=Hidden!BJ$46,$D20&gt;=Hidden!BJ$46),IF($G20="","x","y"),"")))</f>
        <v/>
      </c>
      <c r="BR20" s="142" t="str">
        <f>IF(Hidden!BK$47="Yes","H",IF($B20="","",IF(AND($C20&lt;=Hidden!BK$46,$D20&gt;=Hidden!BK$46),IF($G20="","x","y"),"")))</f>
        <v/>
      </c>
      <c r="BS20" s="142" t="str">
        <f>IF(Hidden!BL$47="Yes","H",IF($B20="","",IF(AND($C20&lt;=Hidden!BL$46,$D20&gt;=Hidden!BL$46),IF($G20="","x","y"),"")))</f>
        <v/>
      </c>
      <c r="BT20" s="142" t="str">
        <f>IF(Hidden!BM$47="Yes","H",IF($B20="","",IF(AND($C20&lt;=Hidden!BM$46,$D20&gt;=Hidden!BM$46),IF($G20="","x","y"),"")))</f>
        <v/>
      </c>
      <c r="BU20" s="146" t="str">
        <f>IF(Hidden!BN$47="Yes","H",IF($B20="","",IF(AND($C20&lt;=Hidden!BN$46,$D20&gt;=Hidden!BN$46),IF($G20="","x","y"),"")))</f>
        <v/>
      </c>
      <c r="BV20" s="145" t="str">
        <f>IF(Hidden!BO$47="Yes","H",IF($B20="","",IF(AND($C20&lt;=Hidden!BO$46,$D20&gt;=Hidden!BO$46),IF($G20="","x","y"),"")))</f>
        <v/>
      </c>
      <c r="BW20" s="142" t="str">
        <f>IF(Hidden!BP$47="Yes","H",IF($B20="","",IF(AND($C20&lt;=Hidden!BP$46,$D20&gt;=Hidden!BP$46),IF($G20="","x","y"),"")))</f>
        <v/>
      </c>
      <c r="BX20" s="142" t="str">
        <f>IF(Hidden!BQ$47="Yes","H",IF($B20="","",IF(AND($C20&lt;=Hidden!BQ$46,$D20&gt;=Hidden!BQ$46),IF($G20="","x","y"),"")))</f>
        <v/>
      </c>
      <c r="BY20" s="142" t="str">
        <f>IF(Hidden!BR$47="Yes","H",IF($B20="","",IF(AND($C20&lt;=Hidden!BR$46,$D20&gt;=Hidden!BR$46),IF($G20="","x","y"),"")))</f>
        <v/>
      </c>
      <c r="BZ20" s="144" t="str">
        <f>IF(Hidden!BS$47="Yes","H",IF($B20="","",IF(AND($C20&lt;=Hidden!BS$46,$D20&gt;=Hidden!BS$46),IF($G20="","x","y"),"")))</f>
        <v/>
      </c>
      <c r="CA20" s="143" t="str">
        <f>IF(Hidden!BT$47="Yes","H",IF($B20="","",IF(AND($C20&lt;=Hidden!BT$46,$D20&gt;=Hidden!BT$46),IF($G20="","x","y"),"")))</f>
        <v/>
      </c>
      <c r="CB20" s="142" t="str">
        <f>IF(Hidden!BU$47="Yes","H",IF($B20="","",IF(AND($C20&lt;=Hidden!BU$46,$D20&gt;=Hidden!BU$46),IF($G20="","x","y"),"")))</f>
        <v/>
      </c>
      <c r="CC20" s="142" t="str">
        <f>IF(Hidden!BV$47="Yes","H",IF($B20="","",IF(AND($C20&lt;=Hidden!BV$46,$D20&gt;=Hidden!BV$46),IF($G20="","x","y"),"")))</f>
        <v/>
      </c>
      <c r="CD20" s="142" t="str">
        <f>IF(Hidden!BW$47="Yes","H",IF($B20="","",IF(AND($C20&lt;=Hidden!BW$46,$D20&gt;=Hidden!BW$46),IF($G20="","x","y"),"")))</f>
        <v/>
      </c>
      <c r="CE20" s="146" t="str">
        <f>IF(Hidden!BX$47="Yes","H",IF($B20="","",IF(AND($C20&lt;=Hidden!BX$46,$D20&gt;=Hidden!BX$46),IF($G20="","x","y"),"")))</f>
        <v/>
      </c>
      <c r="CF20" s="145" t="str">
        <f>IF(Hidden!BY$47="Yes","H",IF($B20="","",IF(AND($C20&lt;=Hidden!BY$46,$D20&gt;=Hidden!BY$46),IF($G20="","x","y"),"")))</f>
        <v/>
      </c>
      <c r="CG20" s="142" t="str">
        <f>IF(Hidden!BZ$47="Yes","H",IF($B20="","",IF(AND($C20&lt;=Hidden!BZ$46,$D20&gt;=Hidden!BZ$46),IF($G20="","x","y"),"")))</f>
        <v/>
      </c>
      <c r="CH20" s="142" t="str">
        <f>IF(Hidden!CA$47="Yes","H",IF($B20="","",IF(AND($C20&lt;=Hidden!CA$46,$D20&gt;=Hidden!CA$46),IF($G20="","x","y"),"")))</f>
        <v/>
      </c>
      <c r="CI20" s="142" t="str">
        <f>IF(Hidden!CB$47="Yes","H",IF($B20="","",IF(AND($C20&lt;=Hidden!CB$46,$D20&gt;=Hidden!CB$46),IF($G20="","x","y"),"")))</f>
        <v/>
      </c>
      <c r="CJ20" s="144" t="str">
        <f>IF(Hidden!CC$47="Yes","H",IF($B20="","",IF(AND($C20&lt;=Hidden!CC$46,$D20&gt;=Hidden!CC$46),IF($G20="","x","y"),"")))</f>
        <v/>
      </c>
      <c r="CK20" s="143" t="str">
        <f>IF(Hidden!CD$47="Yes","H",IF($B20="","",IF(AND($C20&lt;=Hidden!CD$46,$D20&gt;=Hidden!CD$46),IF($G20="","x","y"),"")))</f>
        <v/>
      </c>
      <c r="CL20" s="142" t="str">
        <f>IF(Hidden!CE$47="Yes","H",IF($B20="","",IF(AND($C20&lt;=Hidden!CE$46,$D20&gt;=Hidden!CE$46),IF($G20="","x","y"),"")))</f>
        <v/>
      </c>
      <c r="CM20" s="142" t="str">
        <f>IF(Hidden!CF$47="Yes","H",IF($B20="","",IF(AND($C20&lt;=Hidden!CF$46,$D20&gt;=Hidden!CF$46),IF($G20="","x","y"),"")))</f>
        <v/>
      </c>
      <c r="CN20" s="142" t="str">
        <f>IF(Hidden!CG$47="Yes","H",IF($B20="","",IF(AND($C20&lt;=Hidden!CG$46,$D20&gt;=Hidden!CG$46),IF($G20="","x","y"),"")))</f>
        <v/>
      </c>
      <c r="CO20" s="146" t="str">
        <f>IF(Hidden!CH$47="Yes","H",IF($B20="","",IF(AND($C20&lt;=Hidden!CH$46,$D20&gt;=Hidden!CH$46),IF($G20="","x","y"),"")))</f>
        <v/>
      </c>
      <c r="CP20" s="145" t="str">
        <f>IF(Hidden!CI$47="Yes","H",IF($B20="","",IF(AND($C20&lt;=Hidden!CI$46,$D20&gt;=Hidden!CI$46),IF($G20="","x","y"),"")))</f>
        <v/>
      </c>
      <c r="CQ20" s="142" t="str">
        <f>IF(Hidden!CJ$47="Yes","H",IF($B20="","",IF(AND($C20&lt;=Hidden!CJ$46,$D20&gt;=Hidden!CJ$46),IF($G20="","x","y"),"")))</f>
        <v/>
      </c>
      <c r="CR20" s="142" t="str">
        <f>IF(Hidden!CK$47="Yes","H",IF($B20="","",IF(AND($C20&lt;=Hidden!CK$46,$D20&gt;=Hidden!CK$46),IF($G20="","x","y"),"")))</f>
        <v/>
      </c>
      <c r="CS20" s="142" t="str">
        <f>IF(Hidden!CL$47="Yes","H",IF($B20="","",IF(AND($C20&lt;=Hidden!CL$46,$D20&gt;=Hidden!CL$46),IF($G20="","x","y"),"")))</f>
        <v/>
      </c>
      <c r="CT20" s="144" t="str">
        <f>IF(Hidden!CM$47="Yes","H",IF($B20="","",IF(AND($C20&lt;=Hidden!CM$46,$D20&gt;=Hidden!CM$46),IF($G20="","x","y"),"")))</f>
        <v/>
      </c>
      <c r="CU20" s="143" t="str">
        <f>IF(Hidden!CN$47="Yes","H",IF($B20="","",IF(AND($C20&lt;=Hidden!CN$46,$D20&gt;=Hidden!CN$46),IF($G20="","x","y"),"")))</f>
        <v/>
      </c>
      <c r="CV20" s="142" t="str">
        <f>IF(Hidden!CO$47="Yes","H",IF($B20="","",IF(AND($C20&lt;=Hidden!CO$46,$D20&gt;=Hidden!CO$46),IF($G20="","x","y"),"")))</f>
        <v/>
      </c>
      <c r="CW20" s="142" t="str">
        <f>IF(Hidden!CP$47="Yes","H",IF($B20="","",IF(AND($C20&lt;=Hidden!CP$46,$D20&gt;=Hidden!CP$46),IF($G20="","x","y"),"")))</f>
        <v/>
      </c>
      <c r="CX20" s="142" t="str">
        <f>IF(Hidden!CQ$47="Yes","H",IF($B20="","",IF(AND($C20&lt;=Hidden!CQ$46,$D20&gt;=Hidden!CQ$46),IF($G20="","x","y"),"")))</f>
        <v/>
      </c>
      <c r="CY20" s="146" t="str">
        <f>IF(Hidden!CR$47="Yes","H",IF($B20="","",IF(AND($C20&lt;=Hidden!CR$46,$D20&gt;=Hidden!CR$46),IF($G20="","x","y"),"")))</f>
        <v/>
      </c>
      <c r="CZ20" s="145" t="str">
        <f>IF(Hidden!CS$47="Yes","H",IF($B20="","",IF(AND($C20&lt;=Hidden!CS$46,$D20&gt;=Hidden!CS$46),IF($G20="","x","y"),"")))</f>
        <v/>
      </c>
      <c r="DA20" s="142" t="str">
        <f>IF(Hidden!CT$47="Yes","H",IF($B20="","",IF(AND($C20&lt;=Hidden!CT$46,$D20&gt;=Hidden!CT$46),IF($G20="","x","y"),"")))</f>
        <v/>
      </c>
      <c r="DB20" s="142" t="str">
        <f>IF(Hidden!CU$47="Yes","H",IF($B20="","",IF(AND($C20&lt;=Hidden!CU$46,$D20&gt;=Hidden!CU$46),IF($G20="","x","y"),"")))</f>
        <v/>
      </c>
      <c r="DC20" s="142" t="str">
        <f>IF(Hidden!CV$47="Yes","H",IF($B20="","",IF(AND($C20&lt;=Hidden!CV$46,$D20&gt;=Hidden!CV$46),IF($G20="","x","y"),"")))</f>
        <v/>
      </c>
      <c r="DD20" s="144" t="str">
        <f>IF(Hidden!CW$47="Yes","H",IF($B20="","",IF(AND($C20&lt;=Hidden!CW$46,$D20&gt;=Hidden!CW$46),IF($G20="","x","y"),"")))</f>
        <v/>
      </c>
      <c r="DE20" s="143" t="str">
        <f>IF(Hidden!CX$47="Yes","H",IF($B20="","",IF(AND($C20&lt;=Hidden!CX$46,$D20&gt;=Hidden!CX$46),IF($G20="","x","y"),"")))</f>
        <v/>
      </c>
      <c r="DF20" s="142" t="str">
        <f>IF(Hidden!CY$47="Yes","H",IF($B20="","",IF(AND($C20&lt;=Hidden!CY$46,$D20&gt;=Hidden!CY$46),IF($G20="","x","y"),"")))</f>
        <v/>
      </c>
      <c r="DG20" s="142" t="str">
        <f>IF(Hidden!CZ$47="Yes","H",IF($B20="","",IF(AND($C20&lt;=Hidden!CZ$46,$D20&gt;=Hidden!CZ$46),IF($G20="","x","y"),"")))</f>
        <v/>
      </c>
      <c r="DH20" s="142" t="str">
        <f>IF(Hidden!DA$47="Yes","H",IF($B20="","",IF(AND($C20&lt;=Hidden!DA$46,$D20&gt;=Hidden!DA$46),IF($G20="","x","y"),"")))</f>
        <v/>
      </c>
      <c r="DI20" s="146" t="str">
        <f>IF(Hidden!DB$47="Yes","H",IF($B20="","",IF(AND($C20&lt;=Hidden!DB$46,$D20&gt;=Hidden!DB$46),IF($G20="","x","y"),"")))</f>
        <v/>
      </c>
      <c r="DJ20" s="145" t="str">
        <f>IF(Hidden!DC$47="Yes","H",IF($B20="","",IF(AND($C20&lt;=Hidden!DC$46,$D20&gt;=Hidden!DC$46),IF($G20="","x","y"),"")))</f>
        <v/>
      </c>
      <c r="DK20" s="142" t="str">
        <f>IF(Hidden!DD$47="Yes","H",IF($B20="","",IF(AND($C20&lt;=Hidden!DD$46,$D20&gt;=Hidden!DD$46),IF($G20="","x","y"),"")))</f>
        <v/>
      </c>
      <c r="DL20" s="142" t="str">
        <f>IF(Hidden!DE$47="Yes","H",IF($B20="","",IF(AND($C20&lt;=Hidden!DE$46,$D20&gt;=Hidden!DE$46),IF($G20="","x","y"),"")))</f>
        <v/>
      </c>
      <c r="DM20" s="142" t="str">
        <f>IF(Hidden!DF$47="Yes","H",IF($B20="","",IF(AND($C20&lt;=Hidden!DF$46,$D20&gt;=Hidden!DF$46),IF($G20="","x","y"),"")))</f>
        <v/>
      </c>
      <c r="DN20" s="144" t="str">
        <f>IF(Hidden!DG$47="Yes","H",IF($B20="","",IF(AND($C20&lt;=Hidden!DG$46,$D20&gt;=Hidden!DG$46),IF($G20="","x","y"),"")))</f>
        <v/>
      </c>
      <c r="DO20" s="143" t="str">
        <f>IF(Hidden!DH$47="Yes","H",IF($B20="","",IF(AND($C20&lt;=Hidden!DH$46,$D20&gt;=Hidden!DH$46),IF($G20="","x","y"),"")))</f>
        <v/>
      </c>
      <c r="DP20" s="142" t="str">
        <f>IF(Hidden!DI$47="Yes","H",IF($B20="","",IF(AND($C20&lt;=Hidden!DI$46,$D20&gt;=Hidden!DI$46),IF($G20="","x","y"),"")))</f>
        <v/>
      </c>
      <c r="DQ20" s="142" t="str">
        <f>IF(Hidden!DJ$47="Yes","H",IF($B20="","",IF(AND($C20&lt;=Hidden!DJ$46,$D20&gt;=Hidden!DJ$46),IF($G20="","x","y"),"")))</f>
        <v/>
      </c>
      <c r="DR20" s="142" t="str">
        <f>IF(Hidden!DK$47="Yes","H",IF($B20="","",IF(AND($C20&lt;=Hidden!DK$46,$D20&gt;=Hidden!DK$46),IF($G20="","x","y"),"")))</f>
        <v/>
      </c>
      <c r="DS20" s="146" t="str">
        <f>IF(Hidden!DL$47="Yes","H",IF($B20="","",IF(AND($C20&lt;=Hidden!DL$46,$D20&gt;=Hidden!DL$46),IF($G20="","x","y"),"")))</f>
        <v/>
      </c>
      <c r="DT20" s="145" t="str">
        <f>IF(Hidden!DM$47="Yes","H",IF($B20="","",IF(AND($C20&lt;=Hidden!DM$46,$D20&gt;=Hidden!DM$46),IF($G20="","x","y"),"")))</f>
        <v/>
      </c>
      <c r="DU20" s="142" t="str">
        <f>IF(Hidden!DN$47="Yes","H",IF($B20="","",IF(AND($C20&lt;=Hidden!DN$46,$D20&gt;=Hidden!DN$46),IF($G20="","x","y"),"")))</f>
        <v/>
      </c>
      <c r="DV20" s="142" t="str">
        <f>IF(Hidden!DO$47="Yes","H",IF($B20="","",IF(AND($C20&lt;=Hidden!DO$46,$D20&gt;=Hidden!DO$46),IF($G20="","x","y"),"")))</f>
        <v/>
      </c>
      <c r="DW20" s="142" t="str">
        <f>IF(Hidden!DP$47="Yes","H",IF($B20="","",IF(AND($C20&lt;=Hidden!DP$46,$D20&gt;=Hidden!DP$46),IF($G20="","x","y"),"")))</f>
        <v/>
      </c>
      <c r="DX20" s="144" t="str">
        <f>IF(Hidden!DQ$47="Yes","H",IF($B20="","",IF(AND($C20&lt;=Hidden!DQ$46,$D20&gt;=Hidden!DQ$46),IF($G20="","x","y"),"")))</f>
        <v/>
      </c>
      <c r="DY20" s="145" t="str">
        <f>IF(Hidden!DR$47="Yes","H",IF($B20="","",IF(AND($C20&lt;=Hidden!DR$46,$D20&gt;=Hidden!DR$46),IF($G20="","x","y"),"")))</f>
        <v/>
      </c>
      <c r="DZ20" s="142" t="str">
        <f>IF(Hidden!DS$47="Yes","H",IF($B20="","",IF(AND($C20&lt;=Hidden!DS$46,$D20&gt;=Hidden!DS$46),IF($G20="","x","y"),"")))</f>
        <v/>
      </c>
      <c r="EA20" s="142" t="str">
        <f>IF(Hidden!DT$47="Yes","H",IF($B20="","",IF(AND($C20&lt;=Hidden!DT$46,$D20&gt;=Hidden!DT$46),IF($G20="","x","y"),"")))</f>
        <v/>
      </c>
      <c r="EB20" s="142" t="str">
        <f>IF(Hidden!DU$47="Yes","H",IF($B20="","",IF(AND($C20&lt;=Hidden!DU$46,$D20&gt;=Hidden!DU$46),IF($G20="","x","y"),"")))</f>
        <v/>
      </c>
      <c r="EC20" s="144" t="str">
        <f>IF(Hidden!DV$47="Yes","H",IF($B20="","",IF(AND($C20&lt;=Hidden!DV$46,$D20&gt;=Hidden!DV$46),IF($G20="","x","y"),"")))</f>
        <v/>
      </c>
      <c r="ED20" s="143" t="str">
        <f>IF(Hidden!DW$47="Yes","H",IF($B20="","",IF(AND($C20&lt;=Hidden!DW$46,$D20&gt;=Hidden!DW$46),IF($G20="","x","y"),"")))</f>
        <v/>
      </c>
      <c r="EE20" s="142" t="str">
        <f>IF(Hidden!DX$47="Yes","H",IF($B20="","",IF(AND($C20&lt;=Hidden!DX$46,$D20&gt;=Hidden!DX$46),IF($G20="","x","y"),"")))</f>
        <v/>
      </c>
      <c r="EF20" s="142" t="str">
        <f>IF(Hidden!DY$47="Yes","H",IF($B20="","",IF(AND($C20&lt;=Hidden!DY$46,$D20&gt;=Hidden!DY$46),IF($G20="","x","y"),"")))</f>
        <v/>
      </c>
      <c r="EG20" s="142" t="str">
        <f>IF(Hidden!DZ$47="Yes","H",IF($B20="","",IF(AND($C20&lt;=Hidden!DZ$46,$D20&gt;=Hidden!DZ$46),IF($G20="","x","y"),"")))</f>
        <v/>
      </c>
      <c r="EH20" s="141" t="str">
        <f>IF(Hidden!EA$47="Yes","H",IF($B20="","",IF(AND($C20&lt;=Hidden!EA$46,$D20&gt;=Hidden!EA$46),IF($G20="","x","y"),"")))</f>
        <v/>
      </c>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row>
    <row r="21" spans="1:257" ht="30.75" customHeight="1">
      <c r="A21" s="79"/>
      <c r="B21" s="692" t="s">
        <v>628</v>
      </c>
      <c r="C21" s="695"/>
      <c r="D21" s="695"/>
      <c r="E21" s="693"/>
      <c r="F21" s="243"/>
      <c r="G21" s="696"/>
      <c r="H21" s="694"/>
      <c r="I21" s="147" t="str">
        <f>IF(Hidden!B$47="Yes","H",IF($B21="","",IF(AND($C21&lt;=Hidden!B$46,$D21&gt;=Hidden!B$46),IF($G21="","x","y"),"")))</f>
        <v/>
      </c>
      <c r="J21" s="142" t="str">
        <f>IF(Hidden!C$47="Yes","H",IF($B21="","",IF(AND($C21&lt;=Hidden!C$46,$D21&gt;=Hidden!C$46),IF($G21="","x","y"),"")))</f>
        <v/>
      </c>
      <c r="K21" s="142" t="str">
        <f>IF(Hidden!D$47="Yes","H",IF($B21="","",IF(AND($C21&lt;=Hidden!D$46,$D21&gt;=Hidden!D$46),IF($G21="","x","y"),"")))</f>
        <v/>
      </c>
      <c r="L21" s="142" t="str">
        <f>IF(Hidden!E$47="Yes","H",IF($B21="","",IF(AND($C21&lt;=Hidden!E$46,$D21&gt;=Hidden!E$46),IF($G21="","x","y"),"")))</f>
        <v/>
      </c>
      <c r="M21" s="146" t="str">
        <f>IF(Hidden!F$47="Yes","H",IF($B21="","",IF(AND($C21&lt;=Hidden!F$46,$D21&gt;=Hidden!F$46),IF($G21="","x","y"),"")))</f>
        <v/>
      </c>
      <c r="N21" s="145" t="str">
        <f>IF(Hidden!G$47="Yes","H",IF($B21="","",IF(AND($C21&lt;=Hidden!G$46,$D21&gt;=Hidden!G$46),IF($G21="","x","y"),"")))</f>
        <v/>
      </c>
      <c r="O21" s="142" t="str">
        <f>IF(Hidden!H$47="Yes","H",IF($B21="","",IF(AND($C21&lt;=Hidden!H$46,$D21&gt;=Hidden!H$46),IF($G21="","x","y"),"")))</f>
        <v/>
      </c>
      <c r="P21" s="142" t="str">
        <f>IF(Hidden!I$47="Yes","H",IF($B21="","",IF(AND($C21&lt;=Hidden!I$46,$D21&gt;=Hidden!I$46),IF($G21="","x","y"),"")))</f>
        <v/>
      </c>
      <c r="Q21" s="142" t="str">
        <f>IF(Hidden!J$47="Yes","H",IF($B21="","",IF(AND($C21&lt;=Hidden!J$46,$D21&gt;=Hidden!J$46),IF($G21="","x","y"),"")))</f>
        <v/>
      </c>
      <c r="R21" s="144" t="str">
        <f>IF(Hidden!K$47="Yes","H",IF($B21="","",IF(AND($C21&lt;=Hidden!K$46,$D21&gt;=Hidden!K$46),IF($G21="","x","y"),"")))</f>
        <v/>
      </c>
      <c r="S21" s="143" t="str">
        <f>IF(Hidden!L$47="Yes","H",IF($B21="","",IF(AND($C21&lt;=Hidden!L$46,$D21&gt;=Hidden!L$46),IF($G21="","x","y"),"")))</f>
        <v/>
      </c>
      <c r="T21" s="142" t="str">
        <f>IF(Hidden!M$47="Yes","H",IF($B21="","",IF(AND($C21&lt;=Hidden!M$46,$D21&gt;=Hidden!M$46),IF($G21="","x","y"),"")))</f>
        <v/>
      </c>
      <c r="U21" s="142" t="str">
        <f>IF(Hidden!N$47="Yes","H",IF($B21="","",IF(AND($C21&lt;=Hidden!N$46,$D21&gt;=Hidden!N$46),IF($G21="","x","y"),"")))</f>
        <v/>
      </c>
      <c r="V21" s="142" t="str">
        <f>IF(Hidden!O$47="Yes","H",IF($B21="","",IF(AND($C21&lt;=Hidden!O$46,$D21&gt;=Hidden!O$46),IF($G21="","x","y"),"")))</f>
        <v/>
      </c>
      <c r="W21" s="146" t="str">
        <f>IF(Hidden!P$47="Yes","H",IF($B21="","",IF(AND($C21&lt;=Hidden!P$46,$D21&gt;=Hidden!P$46),IF($G21="","x","y"),"")))</f>
        <v/>
      </c>
      <c r="X21" s="145" t="str">
        <f>IF(Hidden!Q$47="Yes","H",IF($B21="","",IF(AND($C21&lt;=Hidden!Q$46,$D21&gt;=Hidden!Q$46),IF($G21="","x","y"),"")))</f>
        <v/>
      </c>
      <c r="Y21" s="142" t="str">
        <f>IF(Hidden!R$47="Yes","H",IF($B21="","",IF(AND($C21&lt;=Hidden!R$46,$D21&gt;=Hidden!R$46),IF($G21="","x","y"),"")))</f>
        <v/>
      </c>
      <c r="Z21" s="142" t="str">
        <f>IF(Hidden!S$47="Yes","H",IF($B21="","",IF(AND($C21&lt;=Hidden!S$46,$D21&gt;=Hidden!S$46),IF($G21="","x","y"),"")))</f>
        <v/>
      </c>
      <c r="AA21" s="142" t="str">
        <f>IF(Hidden!T$47="Yes","H",IF($B21="","",IF(AND($C21&lt;=Hidden!T$46,$D21&gt;=Hidden!T$46),IF($G21="","x","y"),"")))</f>
        <v/>
      </c>
      <c r="AB21" s="144" t="str">
        <f>IF(Hidden!U$47="Yes","H",IF($B21="","",IF(AND($C21&lt;=Hidden!U$46,$D21&gt;=Hidden!U$46),IF($G21="","x","y"),"")))</f>
        <v/>
      </c>
      <c r="AC21" s="143" t="str">
        <f>IF(Hidden!V$47="Yes","H",IF($B21="","",IF(AND($C21&lt;=Hidden!V$46,$D21&gt;=Hidden!V$46),IF($G21="","x","y"),"")))</f>
        <v/>
      </c>
      <c r="AD21" s="142" t="str">
        <f>IF(Hidden!W$47="Yes","H",IF($B21="","",IF(AND($C21&lt;=Hidden!W$46,$D21&gt;=Hidden!W$46),IF($G21="","x","y"),"")))</f>
        <v/>
      </c>
      <c r="AE21" s="142" t="str">
        <f>IF(Hidden!X$47="Yes","H",IF($B21="","",IF(AND($C21&lt;=Hidden!X$46,$D21&gt;=Hidden!X$46),IF($G21="","x","y"),"")))</f>
        <v/>
      </c>
      <c r="AF21" s="142" t="str">
        <f>IF(Hidden!Y$47="Yes","H",IF($B21="","",IF(AND($C21&lt;=Hidden!Y$46,$D21&gt;=Hidden!Y$46),IF($G21="","x","y"),"")))</f>
        <v/>
      </c>
      <c r="AG21" s="146" t="str">
        <f>IF(Hidden!Z$47="Yes","H",IF($B21="","",IF(AND($C21&lt;=Hidden!Z$46,$D21&gt;=Hidden!Z$46),IF($G21="","x","y"),"")))</f>
        <v/>
      </c>
      <c r="AH21" s="145" t="str">
        <f>IF(Hidden!AA$47="Yes","H",IF($B21="","",IF(AND($C21&lt;=Hidden!AA$46,$D21&gt;=Hidden!AA$46),IF($G21="","x","y"),"")))</f>
        <v/>
      </c>
      <c r="AI21" s="142" t="str">
        <f>IF(Hidden!AB$47="Yes","H",IF($B21="","",IF(AND($C21&lt;=Hidden!AB$46,$D21&gt;=Hidden!AB$46),IF($G21="","x","y"),"")))</f>
        <v/>
      </c>
      <c r="AJ21" s="142" t="str">
        <f>IF(Hidden!AC$47="Yes","H",IF($B21="","",IF(AND($C21&lt;=Hidden!AC$46,$D21&gt;=Hidden!AC$46),IF($G21="","x","y"),"")))</f>
        <v/>
      </c>
      <c r="AK21" s="142" t="str">
        <f>IF(Hidden!AD$47="Yes","H",IF($B21="","",IF(AND($C21&lt;=Hidden!AD$46,$D21&gt;=Hidden!AD$46),IF($G21="","x","y"),"")))</f>
        <v/>
      </c>
      <c r="AL21" s="144" t="str">
        <f>IF(Hidden!AE$47="Yes","H",IF($B21="","",IF(AND($C21&lt;=Hidden!AE$46,$D21&gt;=Hidden!AE$46),IF($G21="","x","y"),"")))</f>
        <v/>
      </c>
      <c r="AM21" s="143" t="str">
        <f>IF(Hidden!AF$47="Yes","H",IF($B21="","",IF(AND($C21&lt;=Hidden!AF$46,$D21&gt;=Hidden!AF$46),IF($G21="","x","y"),"")))</f>
        <v/>
      </c>
      <c r="AN21" s="142" t="str">
        <f>IF(Hidden!AG$47="Yes","H",IF($B21="","",IF(AND($C21&lt;=Hidden!AG$46,$D21&gt;=Hidden!AG$46),IF($G21="","x","y"),"")))</f>
        <v/>
      </c>
      <c r="AO21" s="142" t="str">
        <f>IF(Hidden!AH$47="Yes","H",IF($B21="","",IF(AND($C21&lt;=Hidden!AH$46,$D21&gt;=Hidden!AH$46),IF($G21="","x","y"),"")))</f>
        <v/>
      </c>
      <c r="AP21" s="142" t="str">
        <f>IF(Hidden!AI$47="Yes","H",IF($B21="","",IF(AND($C21&lt;=Hidden!AI$46,$D21&gt;=Hidden!AI$46),IF($G21="","x","y"),"")))</f>
        <v/>
      </c>
      <c r="AQ21" s="146" t="str">
        <f>IF(Hidden!AJ$47="Yes","H",IF($B21="","",IF(AND($C21&lt;=Hidden!AJ$46,$D21&gt;=Hidden!AJ$46),IF($G21="","x","y"),"")))</f>
        <v/>
      </c>
      <c r="AR21" s="145" t="str">
        <f>IF(Hidden!AK$47="Yes","H",IF($B21="","",IF(AND($C21&lt;=Hidden!AK$46,$D21&gt;=Hidden!AK$46),IF($G21="","x","y"),"")))</f>
        <v/>
      </c>
      <c r="AS21" s="142" t="str">
        <f>IF(Hidden!AL$47="Yes","H",IF($B21="","",IF(AND($C21&lt;=Hidden!AL$46,$D21&gt;=Hidden!AL$46),IF($G21="","x","y"),"")))</f>
        <v/>
      </c>
      <c r="AT21" s="142" t="str">
        <f>IF(Hidden!AM$47="Yes","H",IF($B21="","",IF(AND($C21&lt;=Hidden!AM$46,$D21&gt;=Hidden!AM$46),IF($G21="","x","y"),"")))</f>
        <v/>
      </c>
      <c r="AU21" s="142" t="str">
        <f>IF(Hidden!AN$47="Yes","H",IF($B21="","",IF(AND($C21&lt;=Hidden!AN$46,$D21&gt;=Hidden!AN$46),IF($G21="","x","y"),"")))</f>
        <v/>
      </c>
      <c r="AV21" s="144" t="str">
        <f>IF(Hidden!AO$47="Yes","H",IF($B21="","",IF(AND($C21&lt;=Hidden!AO$46,$D21&gt;=Hidden!AO$46),IF($G21="","x","y"),"")))</f>
        <v/>
      </c>
      <c r="AW21" s="143" t="str">
        <f>IF(Hidden!AP$47="Yes","H",IF($B21="","",IF(AND($C21&lt;=Hidden!AP$46,$D21&gt;=Hidden!AP$46),IF($G21="","x","y"),"")))</f>
        <v/>
      </c>
      <c r="AX21" s="142" t="str">
        <f>IF(Hidden!AQ$47="Yes","H",IF($B21="","",IF(AND($C21&lt;=Hidden!AQ$46,$D21&gt;=Hidden!AQ$46),IF($G21="","x","y"),"")))</f>
        <v/>
      </c>
      <c r="AY21" s="142" t="str">
        <f>IF(Hidden!AR$47="Yes","H",IF($B21="","",IF(AND($C21&lt;=Hidden!AR$46,$D21&gt;=Hidden!AR$46),IF($G21="","x","y"),"")))</f>
        <v/>
      </c>
      <c r="AZ21" s="142" t="str">
        <f>IF(Hidden!AS$47="Yes","H",IF($B21="","",IF(AND($C21&lt;=Hidden!AS$46,$D21&gt;=Hidden!AS$46),IF($G21="","x","y"),"")))</f>
        <v/>
      </c>
      <c r="BA21" s="146" t="str">
        <f>IF(Hidden!AT$47="Yes","H",IF($B21="","",IF(AND($C21&lt;=Hidden!AT$46,$D21&gt;=Hidden!AT$46),IF($G21="","x","y"),"")))</f>
        <v/>
      </c>
      <c r="BB21" s="145" t="str">
        <f>IF(Hidden!AU$47="Yes","H",IF($B21="","",IF(AND($C21&lt;=Hidden!AU$46,$D21&gt;=Hidden!AU$46),IF($G21="","x","y"),"")))</f>
        <v/>
      </c>
      <c r="BC21" s="142" t="str">
        <f>IF(Hidden!AV$47="Yes","H",IF($B21="","",IF(AND($C21&lt;=Hidden!AV$46,$D21&gt;=Hidden!AV$46),IF($G21="","x","y"),"")))</f>
        <v/>
      </c>
      <c r="BD21" s="142" t="str">
        <f>IF(Hidden!AW$47="Yes","H",IF($B21="","",IF(AND($C21&lt;=Hidden!AW$46,$D21&gt;=Hidden!AW$46),IF($G21="","x","y"),"")))</f>
        <v/>
      </c>
      <c r="BE21" s="142" t="str">
        <f>IF(Hidden!AX$47="Yes","H",IF($B21="","",IF(AND($C21&lt;=Hidden!AX$46,$D21&gt;=Hidden!AX$46),IF($G21="","x","y"),"")))</f>
        <v/>
      </c>
      <c r="BF21" s="144" t="str">
        <f>IF(Hidden!AY$47="Yes","H",IF($B21="","",IF(AND($C21&lt;=Hidden!AY$46,$D21&gt;=Hidden!AY$46),IF($G21="","x","y"),"")))</f>
        <v/>
      </c>
      <c r="BG21" s="143" t="str">
        <f>IF(Hidden!AZ$47="Yes","H",IF($B21="","",IF(AND($C21&lt;=Hidden!AZ$46,$D21&gt;=Hidden!AZ$46),IF($G21="","x","y"),"")))</f>
        <v/>
      </c>
      <c r="BH21" s="142" t="str">
        <f>IF(Hidden!BA$47="Yes","H",IF($B21="","",IF(AND($C21&lt;=Hidden!BA$46,$D21&gt;=Hidden!BA$46),IF($G21="","x","y"),"")))</f>
        <v/>
      </c>
      <c r="BI21" s="142" t="str">
        <f>IF(Hidden!BB$47="Yes","H",IF($B21="","",IF(AND($C21&lt;=Hidden!BB$46,$D21&gt;=Hidden!BB$46),IF($G21="","x","y"),"")))</f>
        <v/>
      </c>
      <c r="BJ21" s="142" t="str">
        <f>IF(Hidden!BC$47="Yes","H",IF($B21="","",IF(AND($C21&lt;=Hidden!BC$46,$D21&gt;=Hidden!BC$46),IF($G21="","x","y"),"")))</f>
        <v/>
      </c>
      <c r="BK21" s="146" t="str">
        <f>IF(Hidden!BD$47="Yes","H",IF($B21="","",IF(AND($C21&lt;=Hidden!BD$46,$D21&gt;=Hidden!BD$46),IF($G21="","x","y"),"")))</f>
        <v/>
      </c>
      <c r="BL21" s="145" t="str">
        <f>IF(Hidden!BE$47="Yes","H",IF($B21="","",IF(AND($C21&lt;=Hidden!BE$46,$D21&gt;=Hidden!BE$46),IF($G21="","x","y"),"")))</f>
        <v/>
      </c>
      <c r="BM21" s="142" t="str">
        <f>IF(Hidden!BF$47="Yes","H",IF($B21="","",IF(AND($C21&lt;=Hidden!BF$46,$D21&gt;=Hidden!BF$46),IF($G21="","x","y"),"")))</f>
        <v/>
      </c>
      <c r="BN21" s="142" t="str">
        <f>IF(Hidden!BG$47="Yes","H",IF($B21="","",IF(AND($C21&lt;=Hidden!BG$46,$D21&gt;=Hidden!BG$46),IF($G21="","x","y"),"")))</f>
        <v/>
      </c>
      <c r="BO21" s="142" t="str">
        <f>IF(Hidden!BH$47="Yes","H",IF($B21="","",IF(AND($C21&lt;=Hidden!BH$46,$D21&gt;=Hidden!BH$46),IF($G21="","x","y"),"")))</f>
        <v/>
      </c>
      <c r="BP21" s="144" t="str">
        <f>IF(Hidden!BI$47="Yes","H",IF($B21="","",IF(AND($C21&lt;=Hidden!BI$46,$D21&gt;=Hidden!BI$46),IF($G21="","x","y"),"")))</f>
        <v/>
      </c>
      <c r="BQ21" s="143" t="str">
        <f>IF(Hidden!BJ$47="Yes","H",IF($B21="","",IF(AND($C21&lt;=Hidden!BJ$46,$D21&gt;=Hidden!BJ$46),IF($G21="","x","y"),"")))</f>
        <v/>
      </c>
      <c r="BR21" s="142" t="str">
        <f>IF(Hidden!BK$47="Yes","H",IF($B21="","",IF(AND($C21&lt;=Hidden!BK$46,$D21&gt;=Hidden!BK$46),IF($G21="","x","y"),"")))</f>
        <v/>
      </c>
      <c r="BS21" s="142" t="str">
        <f>IF(Hidden!BL$47="Yes","H",IF($B21="","",IF(AND($C21&lt;=Hidden!BL$46,$D21&gt;=Hidden!BL$46),IF($G21="","x","y"),"")))</f>
        <v/>
      </c>
      <c r="BT21" s="142" t="str">
        <f>IF(Hidden!BM$47="Yes","H",IF($B21="","",IF(AND($C21&lt;=Hidden!BM$46,$D21&gt;=Hidden!BM$46),IF($G21="","x","y"),"")))</f>
        <v/>
      </c>
      <c r="BU21" s="146" t="str">
        <f>IF(Hidden!BN$47="Yes","H",IF($B21="","",IF(AND($C21&lt;=Hidden!BN$46,$D21&gt;=Hidden!BN$46),IF($G21="","x","y"),"")))</f>
        <v/>
      </c>
      <c r="BV21" s="145" t="str">
        <f>IF(Hidden!BO$47="Yes","H",IF($B21="","",IF(AND($C21&lt;=Hidden!BO$46,$D21&gt;=Hidden!BO$46),IF($G21="","x","y"),"")))</f>
        <v/>
      </c>
      <c r="BW21" s="142" t="str">
        <f>IF(Hidden!BP$47="Yes","H",IF($B21="","",IF(AND($C21&lt;=Hidden!BP$46,$D21&gt;=Hidden!BP$46),IF($G21="","x","y"),"")))</f>
        <v/>
      </c>
      <c r="BX21" s="142" t="str">
        <f>IF(Hidden!BQ$47="Yes","H",IF($B21="","",IF(AND($C21&lt;=Hidden!BQ$46,$D21&gt;=Hidden!BQ$46),IF($G21="","x","y"),"")))</f>
        <v/>
      </c>
      <c r="BY21" s="142" t="str">
        <f>IF(Hidden!BR$47="Yes","H",IF($B21="","",IF(AND($C21&lt;=Hidden!BR$46,$D21&gt;=Hidden!BR$46),IF($G21="","x","y"),"")))</f>
        <v/>
      </c>
      <c r="BZ21" s="144" t="str">
        <f>IF(Hidden!BS$47="Yes","H",IF($B21="","",IF(AND($C21&lt;=Hidden!BS$46,$D21&gt;=Hidden!BS$46),IF($G21="","x","y"),"")))</f>
        <v/>
      </c>
      <c r="CA21" s="143" t="str">
        <f>IF(Hidden!BT$47="Yes","H",IF($B21="","",IF(AND($C21&lt;=Hidden!BT$46,$D21&gt;=Hidden!BT$46),IF($G21="","x","y"),"")))</f>
        <v/>
      </c>
      <c r="CB21" s="142" t="str">
        <f>IF(Hidden!BU$47="Yes","H",IF($B21="","",IF(AND($C21&lt;=Hidden!BU$46,$D21&gt;=Hidden!BU$46),IF($G21="","x","y"),"")))</f>
        <v/>
      </c>
      <c r="CC21" s="142" t="str">
        <f>IF(Hidden!BV$47="Yes","H",IF($B21="","",IF(AND($C21&lt;=Hidden!BV$46,$D21&gt;=Hidden!BV$46),IF($G21="","x","y"),"")))</f>
        <v/>
      </c>
      <c r="CD21" s="142" t="str">
        <f>IF(Hidden!BW$47="Yes","H",IF($B21="","",IF(AND($C21&lt;=Hidden!BW$46,$D21&gt;=Hidden!BW$46),IF($G21="","x","y"),"")))</f>
        <v/>
      </c>
      <c r="CE21" s="146" t="str">
        <f>IF(Hidden!BX$47="Yes","H",IF($B21="","",IF(AND($C21&lt;=Hidden!BX$46,$D21&gt;=Hidden!BX$46),IF($G21="","x","y"),"")))</f>
        <v/>
      </c>
      <c r="CF21" s="145" t="str">
        <f>IF(Hidden!BY$47="Yes","H",IF($B21="","",IF(AND($C21&lt;=Hidden!BY$46,$D21&gt;=Hidden!BY$46),IF($G21="","x","y"),"")))</f>
        <v/>
      </c>
      <c r="CG21" s="142" t="str">
        <f>IF(Hidden!BZ$47="Yes","H",IF($B21="","",IF(AND($C21&lt;=Hidden!BZ$46,$D21&gt;=Hidden!BZ$46),IF($G21="","x","y"),"")))</f>
        <v/>
      </c>
      <c r="CH21" s="142" t="str">
        <f>IF(Hidden!CA$47="Yes","H",IF($B21="","",IF(AND($C21&lt;=Hidden!CA$46,$D21&gt;=Hidden!CA$46),IF($G21="","x","y"),"")))</f>
        <v/>
      </c>
      <c r="CI21" s="142" t="str">
        <f>IF(Hidden!CB$47="Yes","H",IF($B21="","",IF(AND($C21&lt;=Hidden!CB$46,$D21&gt;=Hidden!CB$46),IF($G21="","x","y"),"")))</f>
        <v/>
      </c>
      <c r="CJ21" s="144" t="str">
        <f>IF(Hidden!CC$47="Yes","H",IF($B21="","",IF(AND($C21&lt;=Hidden!CC$46,$D21&gt;=Hidden!CC$46),IF($G21="","x","y"),"")))</f>
        <v/>
      </c>
      <c r="CK21" s="143" t="str">
        <f>IF(Hidden!CD$47="Yes","H",IF($B21="","",IF(AND($C21&lt;=Hidden!CD$46,$D21&gt;=Hidden!CD$46),IF($G21="","x","y"),"")))</f>
        <v/>
      </c>
      <c r="CL21" s="142" t="str">
        <f>IF(Hidden!CE$47="Yes","H",IF($B21="","",IF(AND($C21&lt;=Hidden!CE$46,$D21&gt;=Hidden!CE$46),IF($G21="","x","y"),"")))</f>
        <v/>
      </c>
      <c r="CM21" s="142" t="str">
        <f>IF(Hidden!CF$47="Yes","H",IF($B21="","",IF(AND($C21&lt;=Hidden!CF$46,$D21&gt;=Hidden!CF$46),IF($G21="","x","y"),"")))</f>
        <v/>
      </c>
      <c r="CN21" s="142" t="str">
        <f>IF(Hidden!CG$47="Yes","H",IF($B21="","",IF(AND($C21&lt;=Hidden!CG$46,$D21&gt;=Hidden!CG$46),IF($G21="","x","y"),"")))</f>
        <v/>
      </c>
      <c r="CO21" s="146" t="str">
        <f>IF(Hidden!CH$47="Yes","H",IF($B21="","",IF(AND($C21&lt;=Hidden!CH$46,$D21&gt;=Hidden!CH$46),IF($G21="","x","y"),"")))</f>
        <v/>
      </c>
      <c r="CP21" s="145" t="str">
        <f>IF(Hidden!CI$47="Yes","H",IF($B21="","",IF(AND($C21&lt;=Hidden!CI$46,$D21&gt;=Hidden!CI$46),IF($G21="","x","y"),"")))</f>
        <v/>
      </c>
      <c r="CQ21" s="142" t="str">
        <f>IF(Hidden!CJ$47="Yes","H",IF($B21="","",IF(AND($C21&lt;=Hidden!CJ$46,$D21&gt;=Hidden!CJ$46),IF($G21="","x","y"),"")))</f>
        <v/>
      </c>
      <c r="CR21" s="142" t="str">
        <f>IF(Hidden!CK$47="Yes","H",IF($B21="","",IF(AND($C21&lt;=Hidden!CK$46,$D21&gt;=Hidden!CK$46),IF($G21="","x","y"),"")))</f>
        <v/>
      </c>
      <c r="CS21" s="142" t="str">
        <f>IF(Hidden!CL$47="Yes","H",IF($B21="","",IF(AND($C21&lt;=Hidden!CL$46,$D21&gt;=Hidden!CL$46),IF($G21="","x","y"),"")))</f>
        <v/>
      </c>
      <c r="CT21" s="144" t="str">
        <f>IF(Hidden!CM$47="Yes","H",IF($B21="","",IF(AND($C21&lt;=Hidden!CM$46,$D21&gt;=Hidden!CM$46),IF($G21="","x","y"),"")))</f>
        <v/>
      </c>
      <c r="CU21" s="143" t="str">
        <f>IF(Hidden!CN$47="Yes","H",IF($B21="","",IF(AND($C21&lt;=Hidden!CN$46,$D21&gt;=Hidden!CN$46),IF($G21="","x","y"),"")))</f>
        <v/>
      </c>
      <c r="CV21" s="142" t="str">
        <f>IF(Hidden!CO$47="Yes","H",IF($B21="","",IF(AND($C21&lt;=Hidden!CO$46,$D21&gt;=Hidden!CO$46),IF($G21="","x","y"),"")))</f>
        <v/>
      </c>
      <c r="CW21" s="142" t="str">
        <f>IF(Hidden!CP$47="Yes","H",IF($B21="","",IF(AND($C21&lt;=Hidden!CP$46,$D21&gt;=Hidden!CP$46),IF($G21="","x","y"),"")))</f>
        <v/>
      </c>
      <c r="CX21" s="142" t="str">
        <f>IF(Hidden!CQ$47="Yes","H",IF($B21="","",IF(AND($C21&lt;=Hidden!CQ$46,$D21&gt;=Hidden!CQ$46),IF($G21="","x","y"),"")))</f>
        <v/>
      </c>
      <c r="CY21" s="146" t="str">
        <f>IF(Hidden!CR$47="Yes","H",IF($B21="","",IF(AND($C21&lt;=Hidden!CR$46,$D21&gt;=Hidden!CR$46),IF($G21="","x","y"),"")))</f>
        <v/>
      </c>
      <c r="CZ21" s="145" t="str">
        <f>IF(Hidden!CS$47="Yes","H",IF($B21="","",IF(AND($C21&lt;=Hidden!CS$46,$D21&gt;=Hidden!CS$46),IF($G21="","x","y"),"")))</f>
        <v/>
      </c>
      <c r="DA21" s="142" t="str">
        <f>IF(Hidden!CT$47="Yes","H",IF($B21="","",IF(AND($C21&lt;=Hidden!CT$46,$D21&gt;=Hidden!CT$46),IF($G21="","x","y"),"")))</f>
        <v/>
      </c>
      <c r="DB21" s="142" t="str">
        <f>IF(Hidden!CU$47="Yes","H",IF($B21="","",IF(AND($C21&lt;=Hidden!CU$46,$D21&gt;=Hidden!CU$46),IF($G21="","x","y"),"")))</f>
        <v/>
      </c>
      <c r="DC21" s="142" t="str">
        <f>IF(Hidden!CV$47="Yes","H",IF($B21="","",IF(AND($C21&lt;=Hidden!CV$46,$D21&gt;=Hidden!CV$46),IF($G21="","x","y"),"")))</f>
        <v/>
      </c>
      <c r="DD21" s="144" t="str">
        <f>IF(Hidden!CW$47="Yes","H",IF($B21="","",IF(AND($C21&lt;=Hidden!CW$46,$D21&gt;=Hidden!CW$46),IF($G21="","x","y"),"")))</f>
        <v/>
      </c>
      <c r="DE21" s="143" t="str">
        <f>IF(Hidden!CX$47="Yes","H",IF($B21="","",IF(AND($C21&lt;=Hidden!CX$46,$D21&gt;=Hidden!CX$46),IF($G21="","x","y"),"")))</f>
        <v/>
      </c>
      <c r="DF21" s="142" t="str">
        <f>IF(Hidden!CY$47="Yes","H",IF($B21="","",IF(AND($C21&lt;=Hidden!CY$46,$D21&gt;=Hidden!CY$46),IF($G21="","x","y"),"")))</f>
        <v/>
      </c>
      <c r="DG21" s="142" t="str">
        <f>IF(Hidden!CZ$47="Yes","H",IF($B21="","",IF(AND($C21&lt;=Hidden!CZ$46,$D21&gt;=Hidden!CZ$46),IF($G21="","x","y"),"")))</f>
        <v/>
      </c>
      <c r="DH21" s="142" t="str">
        <f>IF(Hidden!DA$47="Yes","H",IF($B21="","",IF(AND($C21&lt;=Hidden!DA$46,$D21&gt;=Hidden!DA$46),IF($G21="","x","y"),"")))</f>
        <v/>
      </c>
      <c r="DI21" s="146" t="str">
        <f>IF(Hidden!DB$47="Yes","H",IF($B21="","",IF(AND($C21&lt;=Hidden!DB$46,$D21&gt;=Hidden!DB$46),IF($G21="","x","y"),"")))</f>
        <v/>
      </c>
      <c r="DJ21" s="145" t="str">
        <f>IF(Hidden!DC$47="Yes","H",IF($B21="","",IF(AND($C21&lt;=Hidden!DC$46,$D21&gt;=Hidden!DC$46),IF($G21="","x","y"),"")))</f>
        <v/>
      </c>
      <c r="DK21" s="142" t="str">
        <f>IF(Hidden!DD$47="Yes","H",IF($B21="","",IF(AND($C21&lt;=Hidden!DD$46,$D21&gt;=Hidden!DD$46),IF($G21="","x","y"),"")))</f>
        <v/>
      </c>
      <c r="DL21" s="142" t="str">
        <f>IF(Hidden!DE$47="Yes","H",IF($B21="","",IF(AND($C21&lt;=Hidden!DE$46,$D21&gt;=Hidden!DE$46),IF($G21="","x","y"),"")))</f>
        <v/>
      </c>
      <c r="DM21" s="142" t="str">
        <f>IF(Hidden!DF$47="Yes","H",IF($B21="","",IF(AND($C21&lt;=Hidden!DF$46,$D21&gt;=Hidden!DF$46),IF($G21="","x","y"),"")))</f>
        <v/>
      </c>
      <c r="DN21" s="144" t="str">
        <f>IF(Hidden!DG$47="Yes","H",IF($B21="","",IF(AND($C21&lt;=Hidden!DG$46,$D21&gt;=Hidden!DG$46),IF($G21="","x","y"),"")))</f>
        <v/>
      </c>
      <c r="DO21" s="143" t="str">
        <f>IF(Hidden!DH$47="Yes","H",IF($B21="","",IF(AND($C21&lt;=Hidden!DH$46,$D21&gt;=Hidden!DH$46),IF($G21="","x","y"),"")))</f>
        <v/>
      </c>
      <c r="DP21" s="142" t="str">
        <f>IF(Hidden!DI$47="Yes","H",IF($B21="","",IF(AND($C21&lt;=Hidden!DI$46,$D21&gt;=Hidden!DI$46),IF($G21="","x","y"),"")))</f>
        <v/>
      </c>
      <c r="DQ21" s="142" t="str">
        <f>IF(Hidden!DJ$47="Yes","H",IF($B21="","",IF(AND($C21&lt;=Hidden!DJ$46,$D21&gt;=Hidden!DJ$46),IF($G21="","x","y"),"")))</f>
        <v/>
      </c>
      <c r="DR21" s="142" t="str">
        <f>IF(Hidden!DK$47="Yes","H",IF($B21="","",IF(AND($C21&lt;=Hidden!DK$46,$D21&gt;=Hidden!DK$46),IF($G21="","x","y"),"")))</f>
        <v/>
      </c>
      <c r="DS21" s="146" t="str">
        <f>IF(Hidden!DL$47="Yes","H",IF($B21="","",IF(AND($C21&lt;=Hidden!DL$46,$D21&gt;=Hidden!DL$46),IF($G21="","x","y"),"")))</f>
        <v/>
      </c>
      <c r="DT21" s="145" t="str">
        <f>IF(Hidden!DM$47="Yes","H",IF($B21="","",IF(AND($C21&lt;=Hidden!DM$46,$D21&gt;=Hidden!DM$46),IF($G21="","x","y"),"")))</f>
        <v/>
      </c>
      <c r="DU21" s="142" t="str">
        <f>IF(Hidden!DN$47="Yes","H",IF($B21="","",IF(AND($C21&lt;=Hidden!DN$46,$D21&gt;=Hidden!DN$46),IF($G21="","x","y"),"")))</f>
        <v/>
      </c>
      <c r="DV21" s="142" t="str">
        <f>IF(Hidden!DO$47="Yes","H",IF($B21="","",IF(AND($C21&lt;=Hidden!DO$46,$D21&gt;=Hidden!DO$46),IF($G21="","x","y"),"")))</f>
        <v/>
      </c>
      <c r="DW21" s="142" t="str">
        <f>IF(Hidden!DP$47="Yes","H",IF($B21="","",IF(AND($C21&lt;=Hidden!DP$46,$D21&gt;=Hidden!DP$46),IF($G21="","x","y"),"")))</f>
        <v/>
      </c>
      <c r="DX21" s="144" t="str">
        <f>IF(Hidden!DQ$47="Yes","H",IF($B21="","",IF(AND($C21&lt;=Hidden!DQ$46,$D21&gt;=Hidden!DQ$46),IF($G21="","x","y"),"")))</f>
        <v/>
      </c>
      <c r="DY21" s="145" t="str">
        <f>IF(Hidden!DR$47="Yes","H",IF($B21="","",IF(AND($C21&lt;=Hidden!DR$46,$D21&gt;=Hidden!DR$46),IF($G21="","x","y"),"")))</f>
        <v/>
      </c>
      <c r="DZ21" s="142" t="str">
        <f>IF(Hidden!DS$47="Yes","H",IF($B21="","",IF(AND($C21&lt;=Hidden!DS$46,$D21&gt;=Hidden!DS$46),IF($G21="","x","y"),"")))</f>
        <v/>
      </c>
      <c r="EA21" s="142" t="str">
        <f>IF(Hidden!DT$47="Yes","H",IF($B21="","",IF(AND($C21&lt;=Hidden!DT$46,$D21&gt;=Hidden!DT$46),IF($G21="","x","y"),"")))</f>
        <v/>
      </c>
      <c r="EB21" s="142" t="str">
        <f>IF(Hidden!DU$47="Yes","H",IF($B21="","",IF(AND($C21&lt;=Hidden!DU$46,$D21&gt;=Hidden!DU$46),IF($G21="","x","y"),"")))</f>
        <v/>
      </c>
      <c r="EC21" s="144" t="str">
        <f>IF(Hidden!DV$47="Yes","H",IF($B21="","",IF(AND($C21&lt;=Hidden!DV$46,$D21&gt;=Hidden!DV$46),IF($G21="","x","y"),"")))</f>
        <v/>
      </c>
      <c r="ED21" s="143" t="str">
        <f>IF(Hidden!DW$47="Yes","H",IF($B21="","",IF(AND($C21&lt;=Hidden!DW$46,$D21&gt;=Hidden!DW$46),IF($G21="","x","y"),"")))</f>
        <v/>
      </c>
      <c r="EE21" s="142" t="str">
        <f>IF(Hidden!DX$47="Yes","H",IF($B21="","",IF(AND($C21&lt;=Hidden!DX$46,$D21&gt;=Hidden!DX$46),IF($G21="","x","y"),"")))</f>
        <v/>
      </c>
      <c r="EF21" s="142" t="str">
        <f>IF(Hidden!DY$47="Yes","H",IF($B21="","",IF(AND($C21&lt;=Hidden!DY$46,$D21&gt;=Hidden!DY$46),IF($G21="","x","y"),"")))</f>
        <v/>
      </c>
      <c r="EG21" s="142" t="str">
        <f>IF(Hidden!DZ$47="Yes","H",IF($B21="","",IF(AND($C21&lt;=Hidden!DZ$46,$D21&gt;=Hidden!DZ$46),IF($G21="","x","y"),"")))</f>
        <v/>
      </c>
      <c r="EH21" s="141" t="str">
        <f>IF(Hidden!EA$47="Yes","H",IF($B21="","",IF(AND($C21&lt;=Hidden!EA$46,$D21&gt;=Hidden!EA$46),IF($G21="","x","y"),"")))</f>
        <v/>
      </c>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row>
    <row r="22" spans="1:257" ht="30.75" customHeight="1">
      <c r="A22" s="79"/>
      <c r="B22" s="691" t="s">
        <v>629</v>
      </c>
      <c r="C22" s="695"/>
      <c r="D22" s="304"/>
      <c r="E22" s="693"/>
      <c r="F22" s="243"/>
      <c r="G22" s="696"/>
      <c r="H22" s="694"/>
      <c r="I22" s="147" t="str">
        <f>IF(Hidden!B$47="Yes","H",IF($B22="","",IF(AND($C22&lt;=Hidden!B$46,$D22&gt;=Hidden!B$46),IF($G22="","x","y"),"")))</f>
        <v/>
      </c>
      <c r="J22" s="142" t="str">
        <f>IF(Hidden!C$47="Yes","H",IF($B22="","",IF(AND($C22&lt;=Hidden!C$46,$D22&gt;=Hidden!C$46),IF($G22="","x","y"),"")))</f>
        <v/>
      </c>
      <c r="K22" s="142" t="str">
        <f>IF(Hidden!D$47="Yes","H",IF($B22="","",IF(AND($C22&lt;=Hidden!D$46,$D22&gt;=Hidden!D$46),IF($G22="","x","y"),"")))</f>
        <v/>
      </c>
      <c r="L22" s="142" t="str">
        <f>IF(Hidden!E$47="Yes","H",IF($B22="","",IF(AND($C22&lt;=Hidden!E$46,$D22&gt;=Hidden!E$46),IF($G22="","x","y"),"")))</f>
        <v/>
      </c>
      <c r="M22" s="146" t="str">
        <f>IF(Hidden!F$47="Yes","H",IF($B22="","",IF(AND($C22&lt;=Hidden!F$46,$D22&gt;=Hidden!F$46),IF($G22="","x","y"),"")))</f>
        <v/>
      </c>
      <c r="N22" s="145" t="str">
        <f>IF(Hidden!G$47="Yes","H",IF($B22="","",IF(AND($C22&lt;=Hidden!G$46,$D22&gt;=Hidden!G$46),IF($G22="","x","y"),"")))</f>
        <v/>
      </c>
      <c r="O22" s="142" t="str">
        <f>IF(Hidden!H$47="Yes","H",IF($B22="","",IF(AND($C22&lt;=Hidden!H$46,$D22&gt;=Hidden!H$46),IF($G22="","x","y"),"")))</f>
        <v/>
      </c>
      <c r="P22" s="142" t="str">
        <f>IF(Hidden!I$47="Yes","H",IF($B22="","",IF(AND($C22&lt;=Hidden!I$46,$D22&gt;=Hidden!I$46),IF($G22="","x","y"),"")))</f>
        <v/>
      </c>
      <c r="Q22" s="142" t="str">
        <f>IF(Hidden!J$47="Yes","H",IF($B22="","",IF(AND($C22&lt;=Hidden!J$46,$D22&gt;=Hidden!J$46),IF($G22="","x","y"),"")))</f>
        <v/>
      </c>
      <c r="R22" s="144" t="str">
        <f>IF(Hidden!K$47="Yes","H",IF($B22="","",IF(AND($C22&lt;=Hidden!K$46,$D22&gt;=Hidden!K$46),IF($G22="","x","y"),"")))</f>
        <v/>
      </c>
      <c r="S22" s="143" t="str">
        <f>IF(Hidden!L$47="Yes","H",IF($B22="","",IF(AND($C22&lt;=Hidden!L$46,$D22&gt;=Hidden!L$46),IF($G22="","x","y"),"")))</f>
        <v/>
      </c>
      <c r="T22" s="142" t="str">
        <f>IF(Hidden!M$47="Yes","H",IF($B22="","",IF(AND($C22&lt;=Hidden!M$46,$D22&gt;=Hidden!M$46),IF($G22="","x","y"),"")))</f>
        <v/>
      </c>
      <c r="U22" s="142" t="str">
        <f>IF(Hidden!N$47="Yes","H",IF($B22="","",IF(AND($C22&lt;=Hidden!N$46,$D22&gt;=Hidden!N$46),IF($G22="","x","y"),"")))</f>
        <v/>
      </c>
      <c r="V22" s="142" t="str">
        <f>IF(Hidden!O$47="Yes","H",IF($B22="","",IF(AND($C22&lt;=Hidden!O$46,$D22&gt;=Hidden!O$46),IF($G22="","x","y"),"")))</f>
        <v/>
      </c>
      <c r="W22" s="146" t="str">
        <f>IF(Hidden!P$47="Yes","H",IF($B22="","",IF(AND($C22&lt;=Hidden!P$46,$D22&gt;=Hidden!P$46),IF($G22="","x","y"),"")))</f>
        <v/>
      </c>
      <c r="X22" s="145" t="str">
        <f>IF(Hidden!Q$47="Yes","H",IF($B22="","",IF(AND($C22&lt;=Hidden!Q$46,$D22&gt;=Hidden!Q$46),IF($G22="","x","y"),"")))</f>
        <v/>
      </c>
      <c r="Y22" s="142" t="str">
        <f>IF(Hidden!R$47="Yes","H",IF($B22="","",IF(AND($C22&lt;=Hidden!R$46,$D22&gt;=Hidden!R$46),IF($G22="","x","y"),"")))</f>
        <v/>
      </c>
      <c r="Z22" s="142" t="str">
        <f>IF(Hidden!S$47="Yes","H",IF($B22="","",IF(AND($C22&lt;=Hidden!S$46,$D22&gt;=Hidden!S$46),IF($G22="","x","y"),"")))</f>
        <v/>
      </c>
      <c r="AA22" s="142" t="str">
        <f>IF(Hidden!T$47="Yes","H",IF($B22="","",IF(AND($C22&lt;=Hidden!T$46,$D22&gt;=Hidden!T$46),IF($G22="","x","y"),"")))</f>
        <v/>
      </c>
      <c r="AB22" s="144" t="str">
        <f>IF(Hidden!U$47="Yes","H",IF($B22="","",IF(AND($C22&lt;=Hidden!U$46,$D22&gt;=Hidden!U$46),IF($G22="","x","y"),"")))</f>
        <v/>
      </c>
      <c r="AC22" s="143" t="str">
        <f>IF(Hidden!V$47="Yes","H",IF($B22="","",IF(AND($C22&lt;=Hidden!V$46,$D22&gt;=Hidden!V$46),IF($G22="","x","y"),"")))</f>
        <v/>
      </c>
      <c r="AD22" s="142" t="str">
        <f>IF(Hidden!W$47="Yes","H",IF($B22="","",IF(AND($C22&lt;=Hidden!W$46,$D22&gt;=Hidden!W$46),IF($G22="","x","y"),"")))</f>
        <v/>
      </c>
      <c r="AE22" s="142" t="str">
        <f>IF(Hidden!X$47="Yes","H",IF($B22="","",IF(AND($C22&lt;=Hidden!X$46,$D22&gt;=Hidden!X$46),IF($G22="","x","y"),"")))</f>
        <v/>
      </c>
      <c r="AF22" s="142" t="str">
        <f>IF(Hidden!Y$47="Yes","H",IF($B22="","",IF(AND($C22&lt;=Hidden!Y$46,$D22&gt;=Hidden!Y$46),IF($G22="","x","y"),"")))</f>
        <v/>
      </c>
      <c r="AG22" s="146" t="str">
        <f>IF(Hidden!Z$47="Yes","H",IF($B22="","",IF(AND($C22&lt;=Hidden!Z$46,$D22&gt;=Hidden!Z$46),IF($G22="","x","y"),"")))</f>
        <v/>
      </c>
      <c r="AH22" s="145" t="str">
        <f>IF(Hidden!AA$47="Yes","H",IF($B22="","",IF(AND($C22&lt;=Hidden!AA$46,$D22&gt;=Hidden!AA$46),IF($G22="","x","y"),"")))</f>
        <v/>
      </c>
      <c r="AI22" s="142" t="str">
        <f>IF(Hidden!AB$47="Yes","H",IF($B22="","",IF(AND($C22&lt;=Hidden!AB$46,$D22&gt;=Hidden!AB$46),IF($G22="","x","y"),"")))</f>
        <v/>
      </c>
      <c r="AJ22" s="142" t="str">
        <f>IF(Hidden!AC$47="Yes","H",IF($B22="","",IF(AND($C22&lt;=Hidden!AC$46,$D22&gt;=Hidden!AC$46),IF($G22="","x","y"),"")))</f>
        <v/>
      </c>
      <c r="AK22" s="142" t="str">
        <f>IF(Hidden!AD$47="Yes","H",IF($B22="","",IF(AND($C22&lt;=Hidden!AD$46,$D22&gt;=Hidden!AD$46),IF($G22="","x","y"),"")))</f>
        <v/>
      </c>
      <c r="AL22" s="144" t="str">
        <f>IF(Hidden!AE$47="Yes","H",IF($B22="","",IF(AND($C22&lt;=Hidden!AE$46,$D22&gt;=Hidden!AE$46),IF($G22="","x","y"),"")))</f>
        <v/>
      </c>
      <c r="AM22" s="143" t="str">
        <f>IF(Hidden!AF$47="Yes","H",IF($B22="","",IF(AND($C22&lt;=Hidden!AF$46,$D22&gt;=Hidden!AF$46),IF($G22="","x","y"),"")))</f>
        <v/>
      </c>
      <c r="AN22" s="142" t="str">
        <f>IF(Hidden!AG$47="Yes","H",IF($B22="","",IF(AND($C22&lt;=Hidden!AG$46,$D22&gt;=Hidden!AG$46),IF($G22="","x","y"),"")))</f>
        <v/>
      </c>
      <c r="AO22" s="142" t="str">
        <f>IF(Hidden!AH$47="Yes","H",IF($B22="","",IF(AND($C22&lt;=Hidden!AH$46,$D22&gt;=Hidden!AH$46),IF($G22="","x","y"),"")))</f>
        <v/>
      </c>
      <c r="AP22" s="142" t="str">
        <f>IF(Hidden!AI$47="Yes","H",IF($B22="","",IF(AND($C22&lt;=Hidden!AI$46,$D22&gt;=Hidden!AI$46),IF($G22="","x","y"),"")))</f>
        <v/>
      </c>
      <c r="AQ22" s="146" t="str">
        <f>IF(Hidden!AJ$47="Yes","H",IF($B22="","",IF(AND($C22&lt;=Hidden!AJ$46,$D22&gt;=Hidden!AJ$46),IF($G22="","x","y"),"")))</f>
        <v/>
      </c>
      <c r="AR22" s="145" t="str">
        <f>IF(Hidden!AK$47="Yes","H",IF($B22="","",IF(AND($C22&lt;=Hidden!AK$46,$D22&gt;=Hidden!AK$46),IF($G22="","x","y"),"")))</f>
        <v/>
      </c>
      <c r="AS22" s="142" t="str">
        <f>IF(Hidden!AL$47="Yes","H",IF($B22="","",IF(AND($C22&lt;=Hidden!AL$46,$D22&gt;=Hidden!AL$46),IF($G22="","x","y"),"")))</f>
        <v/>
      </c>
      <c r="AT22" s="142" t="str">
        <f>IF(Hidden!AM$47="Yes","H",IF($B22="","",IF(AND($C22&lt;=Hidden!AM$46,$D22&gt;=Hidden!AM$46),IF($G22="","x","y"),"")))</f>
        <v/>
      </c>
      <c r="AU22" s="142" t="str">
        <f>IF(Hidden!AN$47="Yes","H",IF($B22="","",IF(AND($C22&lt;=Hidden!AN$46,$D22&gt;=Hidden!AN$46),IF($G22="","x","y"),"")))</f>
        <v/>
      </c>
      <c r="AV22" s="144" t="str">
        <f>IF(Hidden!AO$47="Yes","H",IF($B22="","",IF(AND($C22&lt;=Hidden!AO$46,$D22&gt;=Hidden!AO$46),IF($G22="","x","y"),"")))</f>
        <v/>
      </c>
      <c r="AW22" s="143" t="str">
        <f>IF(Hidden!AP$47="Yes","H",IF($B22="","",IF(AND($C22&lt;=Hidden!AP$46,$D22&gt;=Hidden!AP$46),IF($G22="","x","y"),"")))</f>
        <v/>
      </c>
      <c r="AX22" s="142" t="str">
        <f>IF(Hidden!AQ$47="Yes","H",IF($B22="","",IF(AND($C22&lt;=Hidden!AQ$46,$D22&gt;=Hidden!AQ$46),IF($G22="","x","y"),"")))</f>
        <v/>
      </c>
      <c r="AY22" s="142" t="str">
        <f>IF(Hidden!AR$47="Yes","H",IF($B22="","",IF(AND($C22&lt;=Hidden!AR$46,$D22&gt;=Hidden!AR$46),IF($G22="","x","y"),"")))</f>
        <v/>
      </c>
      <c r="AZ22" s="142" t="str">
        <f>IF(Hidden!AS$47="Yes","H",IF($B22="","",IF(AND($C22&lt;=Hidden!AS$46,$D22&gt;=Hidden!AS$46),IF($G22="","x","y"),"")))</f>
        <v/>
      </c>
      <c r="BA22" s="146" t="str">
        <f>IF(Hidden!AT$47="Yes","H",IF($B22="","",IF(AND($C22&lt;=Hidden!AT$46,$D22&gt;=Hidden!AT$46),IF($G22="","x","y"),"")))</f>
        <v/>
      </c>
      <c r="BB22" s="145" t="str">
        <f>IF(Hidden!AU$47="Yes","H",IF($B22="","",IF(AND($C22&lt;=Hidden!AU$46,$D22&gt;=Hidden!AU$46),IF($G22="","x","y"),"")))</f>
        <v/>
      </c>
      <c r="BC22" s="142" t="str">
        <f>IF(Hidden!AV$47="Yes","H",IF($B22="","",IF(AND($C22&lt;=Hidden!AV$46,$D22&gt;=Hidden!AV$46),IF($G22="","x","y"),"")))</f>
        <v/>
      </c>
      <c r="BD22" s="142" t="str">
        <f>IF(Hidden!AW$47="Yes","H",IF($B22="","",IF(AND($C22&lt;=Hidden!AW$46,$D22&gt;=Hidden!AW$46),IF($G22="","x","y"),"")))</f>
        <v/>
      </c>
      <c r="BE22" s="142" t="str">
        <f>IF(Hidden!AX$47="Yes","H",IF($B22="","",IF(AND($C22&lt;=Hidden!AX$46,$D22&gt;=Hidden!AX$46),IF($G22="","x","y"),"")))</f>
        <v/>
      </c>
      <c r="BF22" s="144" t="str">
        <f>IF(Hidden!AY$47="Yes","H",IF($B22="","",IF(AND($C22&lt;=Hidden!AY$46,$D22&gt;=Hidden!AY$46),IF($G22="","x","y"),"")))</f>
        <v/>
      </c>
      <c r="BG22" s="143" t="str">
        <f>IF(Hidden!AZ$47="Yes","H",IF($B22="","",IF(AND($C22&lt;=Hidden!AZ$46,$D22&gt;=Hidden!AZ$46),IF($G22="","x","y"),"")))</f>
        <v/>
      </c>
      <c r="BH22" s="142" t="str">
        <f>IF(Hidden!BA$47="Yes","H",IF($B22="","",IF(AND($C22&lt;=Hidden!BA$46,$D22&gt;=Hidden!BA$46),IF($G22="","x","y"),"")))</f>
        <v/>
      </c>
      <c r="BI22" s="142" t="str">
        <f>IF(Hidden!BB$47="Yes","H",IF($B22="","",IF(AND($C22&lt;=Hidden!BB$46,$D22&gt;=Hidden!BB$46),IF($G22="","x","y"),"")))</f>
        <v/>
      </c>
      <c r="BJ22" s="142" t="str">
        <f>IF(Hidden!BC$47="Yes","H",IF($B22="","",IF(AND($C22&lt;=Hidden!BC$46,$D22&gt;=Hidden!BC$46),IF($G22="","x","y"),"")))</f>
        <v/>
      </c>
      <c r="BK22" s="146" t="str">
        <f>IF(Hidden!BD$47="Yes","H",IF($B22="","",IF(AND($C22&lt;=Hidden!BD$46,$D22&gt;=Hidden!BD$46),IF($G22="","x","y"),"")))</f>
        <v/>
      </c>
      <c r="BL22" s="145" t="str">
        <f>IF(Hidden!BE$47="Yes","H",IF($B22="","",IF(AND($C22&lt;=Hidden!BE$46,$D22&gt;=Hidden!BE$46),IF($G22="","x","y"),"")))</f>
        <v/>
      </c>
      <c r="BM22" s="142" t="str">
        <f>IF(Hidden!BF$47="Yes","H",IF($B22="","",IF(AND($C22&lt;=Hidden!BF$46,$D22&gt;=Hidden!BF$46),IF($G22="","x","y"),"")))</f>
        <v/>
      </c>
      <c r="BN22" s="142" t="str">
        <f>IF(Hidden!BG$47="Yes","H",IF($B22="","",IF(AND($C22&lt;=Hidden!BG$46,$D22&gt;=Hidden!BG$46),IF($G22="","x","y"),"")))</f>
        <v/>
      </c>
      <c r="BO22" s="142" t="str">
        <f>IF(Hidden!BH$47="Yes","H",IF($B22="","",IF(AND($C22&lt;=Hidden!BH$46,$D22&gt;=Hidden!BH$46),IF($G22="","x","y"),"")))</f>
        <v/>
      </c>
      <c r="BP22" s="144" t="str">
        <f>IF(Hidden!BI$47="Yes","H",IF($B22="","",IF(AND($C22&lt;=Hidden!BI$46,$D22&gt;=Hidden!BI$46),IF($G22="","x","y"),"")))</f>
        <v/>
      </c>
      <c r="BQ22" s="143" t="str">
        <f>IF(Hidden!BJ$47="Yes","H",IF($B22="","",IF(AND($C22&lt;=Hidden!BJ$46,$D22&gt;=Hidden!BJ$46),IF($G22="","x","y"),"")))</f>
        <v/>
      </c>
      <c r="BR22" s="142" t="str">
        <f>IF(Hidden!BK$47="Yes","H",IF($B22="","",IF(AND($C22&lt;=Hidden!BK$46,$D22&gt;=Hidden!BK$46),IF($G22="","x","y"),"")))</f>
        <v/>
      </c>
      <c r="BS22" s="142" t="str">
        <f>IF(Hidden!BL$47="Yes","H",IF($B22="","",IF(AND($C22&lt;=Hidden!BL$46,$D22&gt;=Hidden!BL$46),IF($G22="","x","y"),"")))</f>
        <v/>
      </c>
      <c r="BT22" s="142" t="str">
        <f>IF(Hidden!BM$47="Yes","H",IF($B22="","",IF(AND($C22&lt;=Hidden!BM$46,$D22&gt;=Hidden!BM$46),IF($G22="","x","y"),"")))</f>
        <v/>
      </c>
      <c r="BU22" s="146" t="str">
        <f>IF(Hidden!BN$47="Yes","H",IF($B22="","",IF(AND($C22&lt;=Hidden!BN$46,$D22&gt;=Hidden!BN$46),IF($G22="","x","y"),"")))</f>
        <v/>
      </c>
      <c r="BV22" s="145" t="str">
        <f>IF(Hidden!BO$47="Yes","H",IF($B22="","",IF(AND($C22&lt;=Hidden!BO$46,$D22&gt;=Hidden!BO$46),IF($G22="","x","y"),"")))</f>
        <v/>
      </c>
      <c r="BW22" s="142" t="str">
        <f>IF(Hidden!BP$47="Yes","H",IF($B22="","",IF(AND($C22&lt;=Hidden!BP$46,$D22&gt;=Hidden!BP$46),IF($G22="","x","y"),"")))</f>
        <v/>
      </c>
      <c r="BX22" s="142" t="str">
        <f>IF(Hidden!BQ$47="Yes","H",IF($B22="","",IF(AND($C22&lt;=Hidden!BQ$46,$D22&gt;=Hidden!BQ$46),IF($G22="","x","y"),"")))</f>
        <v/>
      </c>
      <c r="BY22" s="142" t="str">
        <f>IF(Hidden!BR$47="Yes","H",IF($B22="","",IF(AND($C22&lt;=Hidden!BR$46,$D22&gt;=Hidden!BR$46),IF($G22="","x","y"),"")))</f>
        <v/>
      </c>
      <c r="BZ22" s="144" t="str">
        <f>IF(Hidden!BS$47="Yes","H",IF($B22="","",IF(AND($C22&lt;=Hidden!BS$46,$D22&gt;=Hidden!BS$46),IF($G22="","x","y"),"")))</f>
        <v/>
      </c>
      <c r="CA22" s="143" t="str">
        <f>IF(Hidden!BT$47="Yes","H",IF($B22="","",IF(AND($C22&lt;=Hidden!BT$46,$D22&gt;=Hidden!BT$46),IF($G22="","x","y"),"")))</f>
        <v/>
      </c>
      <c r="CB22" s="142" t="str">
        <f>IF(Hidden!BU$47="Yes","H",IF($B22="","",IF(AND($C22&lt;=Hidden!BU$46,$D22&gt;=Hidden!BU$46),IF($G22="","x","y"),"")))</f>
        <v/>
      </c>
      <c r="CC22" s="142" t="str">
        <f>IF(Hidden!BV$47="Yes","H",IF($B22="","",IF(AND($C22&lt;=Hidden!BV$46,$D22&gt;=Hidden!BV$46),IF($G22="","x","y"),"")))</f>
        <v/>
      </c>
      <c r="CD22" s="142" t="str">
        <f>IF(Hidden!BW$47="Yes","H",IF($B22="","",IF(AND($C22&lt;=Hidden!BW$46,$D22&gt;=Hidden!BW$46),IF($G22="","x","y"),"")))</f>
        <v/>
      </c>
      <c r="CE22" s="146" t="str">
        <f>IF(Hidden!BX$47="Yes","H",IF($B22="","",IF(AND($C22&lt;=Hidden!BX$46,$D22&gt;=Hidden!BX$46),IF($G22="","x","y"),"")))</f>
        <v/>
      </c>
      <c r="CF22" s="145" t="str">
        <f>IF(Hidden!BY$47="Yes","H",IF($B22="","",IF(AND($C22&lt;=Hidden!BY$46,$D22&gt;=Hidden!BY$46),IF($G22="","x","y"),"")))</f>
        <v/>
      </c>
      <c r="CG22" s="142" t="str">
        <f>IF(Hidden!BZ$47="Yes","H",IF($B22="","",IF(AND($C22&lt;=Hidden!BZ$46,$D22&gt;=Hidden!BZ$46),IF($G22="","x","y"),"")))</f>
        <v/>
      </c>
      <c r="CH22" s="142" t="str">
        <f>IF(Hidden!CA$47="Yes","H",IF($B22="","",IF(AND($C22&lt;=Hidden!CA$46,$D22&gt;=Hidden!CA$46),IF($G22="","x","y"),"")))</f>
        <v/>
      </c>
      <c r="CI22" s="142" t="str">
        <f>IF(Hidden!CB$47="Yes","H",IF($B22="","",IF(AND($C22&lt;=Hidden!CB$46,$D22&gt;=Hidden!CB$46),IF($G22="","x","y"),"")))</f>
        <v/>
      </c>
      <c r="CJ22" s="144" t="str">
        <f>IF(Hidden!CC$47="Yes","H",IF($B22="","",IF(AND($C22&lt;=Hidden!CC$46,$D22&gt;=Hidden!CC$46),IF($G22="","x","y"),"")))</f>
        <v/>
      </c>
      <c r="CK22" s="143" t="str">
        <f>IF(Hidden!CD$47="Yes","H",IF($B22="","",IF(AND($C22&lt;=Hidden!CD$46,$D22&gt;=Hidden!CD$46),IF($G22="","x","y"),"")))</f>
        <v/>
      </c>
      <c r="CL22" s="142" t="str">
        <f>IF(Hidden!CE$47="Yes","H",IF($B22="","",IF(AND($C22&lt;=Hidden!CE$46,$D22&gt;=Hidden!CE$46),IF($G22="","x","y"),"")))</f>
        <v/>
      </c>
      <c r="CM22" s="142" t="str">
        <f>IF(Hidden!CF$47="Yes","H",IF($B22="","",IF(AND($C22&lt;=Hidden!CF$46,$D22&gt;=Hidden!CF$46),IF($G22="","x","y"),"")))</f>
        <v/>
      </c>
      <c r="CN22" s="142" t="str">
        <f>IF(Hidden!CG$47="Yes","H",IF($B22="","",IF(AND($C22&lt;=Hidden!CG$46,$D22&gt;=Hidden!CG$46),IF($G22="","x","y"),"")))</f>
        <v/>
      </c>
      <c r="CO22" s="146" t="str">
        <f>IF(Hidden!CH$47="Yes","H",IF($B22="","",IF(AND($C22&lt;=Hidden!CH$46,$D22&gt;=Hidden!CH$46),IF($G22="","x","y"),"")))</f>
        <v/>
      </c>
      <c r="CP22" s="145" t="str">
        <f>IF(Hidden!CI$47="Yes","H",IF($B22="","",IF(AND($C22&lt;=Hidden!CI$46,$D22&gt;=Hidden!CI$46),IF($G22="","x","y"),"")))</f>
        <v/>
      </c>
      <c r="CQ22" s="142" t="str">
        <f>IF(Hidden!CJ$47="Yes","H",IF($B22="","",IF(AND($C22&lt;=Hidden!CJ$46,$D22&gt;=Hidden!CJ$46),IF($G22="","x","y"),"")))</f>
        <v/>
      </c>
      <c r="CR22" s="142" t="str">
        <f>IF(Hidden!CK$47="Yes","H",IF($B22="","",IF(AND($C22&lt;=Hidden!CK$46,$D22&gt;=Hidden!CK$46),IF($G22="","x","y"),"")))</f>
        <v/>
      </c>
      <c r="CS22" s="142" t="str">
        <f>IF(Hidden!CL$47="Yes","H",IF($B22="","",IF(AND($C22&lt;=Hidden!CL$46,$D22&gt;=Hidden!CL$46),IF($G22="","x","y"),"")))</f>
        <v/>
      </c>
      <c r="CT22" s="144" t="str">
        <f>IF(Hidden!CM$47="Yes","H",IF($B22="","",IF(AND($C22&lt;=Hidden!CM$46,$D22&gt;=Hidden!CM$46),IF($G22="","x","y"),"")))</f>
        <v/>
      </c>
      <c r="CU22" s="143" t="str">
        <f>IF(Hidden!CN$47="Yes","H",IF($B22="","",IF(AND($C22&lt;=Hidden!CN$46,$D22&gt;=Hidden!CN$46),IF($G22="","x","y"),"")))</f>
        <v/>
      </c>
      <c r="CV22" s="142" t="str">
        <f>IF(Hidden!CO$47="Yes","H",IF($B22="","",IF(AND($C22&lt;=Hidden!CO$46,$D22&gt;=Hidden!CO$46),IF($G22="","x","y"),"")))</f>
        <v/>
      </c>
      <c r="CW22" s="142" t="str">
        <f>IF(Hidden!CP$47="Yes","H",IF($B22="","",IF(AND($C22&lt;=Hidden!CP$46,$D22&gt;=Hidden!CP$46),IF($G22="","x","y"),"")))</f>
        <v/>
      </c>
      <c r="CX22" s="142" t="str">
        <f>IF(Hidden!CQ$47="Yes","H",IF($B22="","",IF(AND($C22&lt;=Hidden!CQ$46,$D22&gt;=Hidden!CQ$46),IF($G22="","x","y"),"")))</f>
        <v/>
      </c>
      <c r="CY22" s="146" t="str">
        <f>IF(Hidden!CR$47="Yes","H",IF($B22="","",IF(AND($C22&lt;=Hidden!CR$46,$D22&gt;=Hidden!CR$46),IF($G22="","x","y"),"")))</f>
        <v/>
      </c>
      <c r="CZ22" s="145" t="str">
        <f>IF(Hidden!CS$47="Yes","H",IF($B22="","",IF(AND($C22&lt;=Hidden!CS$46,$D22&gt;=Hidden!CS$46),IF($G22="","x","y"),"")))</f>
        <v/>
      </c>
      <c r="DA22" s="142" t="str">
        <f>IF(Hidden!CT$47="Yes","H",IF($B22="","",IF(AND($C22&lt;=Hidden!CT$46,$D22&gt;=Hidden!CT$46),IF($G22="","x","y"),"")))</f>
        <v/>
      </c>
      <c r="DB22" s="142" t="str">
        <f>IF(Hidden!CU$47="Yes","H",IF($B22="","",IF(AND($C22&lt;=Hidden!CU$46,$D22&gt;=Hidden!CU$46),IF($G22="","x","y"),"")))</f>
        <v/>
      </c>
      <c r="DC22" s="142" t="str">
        <f>IF(Hidden!CV$47="Yes","H",IF($B22="","",IF(AND($C22&lt;=Hidden!CV$46,$D22&gt;=Hidden!CV$46),IF($G22="","x","y"),"")))</f>
        <v/>
      </c>
      <c r="DD22" s="144" t="str">
        <f>IF(Hidden!CW$47="Yes","H",IF($B22="","",IF(AND($C22&lt;=Hidden!CW$46,$D22&gt;=Hidden!CW$46),IF($G22="","x","y"),"")))</f>
        <v/>
      </c>
      <c r="DE22" s="143" t="str">
        <f>IF(Hidden!CX$47="Yes","H",IF($B22="","",IF(AND($C22&lt;=Hidden!CX$46,$D22&gt;=Hidden!CX$46),IF($G22="","x","y"),"")))</f>
        <v/>
      </c>
      <c r="DF22" s="142" t="str">
        <f>IF(Hidden!CY$47="Yes","H",IF($B22="","",IF(AND($C22&lt;=Hidden!CY$46,$D22&gt;=Hidden!CY$46),IF($G22="","x","y"),"")))</f>
        <v/>
      </c>
      <c r="DG22" s="142" t="str">
        <f>IF(Hidden!CZ$47="Yes","H",IF($B22="","",IF(AND($C22&lt;=Hidden!CZ$46,$D22&gt;=Hidden!CZ$46),IF($G22="","x","y"),"")))</f>
        <v/>
      </c>
      <c r="DH22" s="142" t="str">
        <f>IF(Hidden!DA$47="Yes","H",IF($B22="","",IF(AND($C22&lt;=Hidden!DA$46,$D22&gt;=Hidden!DA$46),IF($G22="","x","y"),"")))</f>
        <v/>
      </c>
      <c r="DI22" s="146" t="str">
        <f>IF(Hidden!DB$47="Yes","H",IF($B22="","",IF(AND($C22&lt;=Hidden!DB$46,$D22&gt;=Hidden!DB$46),IF($G22="","x","y"),"")))</f>
        <v/>
      </c>
      <c r="DJ22" s="145" t="str">
        <f>IF(Hidden!DC$47="Yes","H",IF($B22="","",IF(AND($C22&lt;=Hidden!DC$46,$D22&gt;=Hidden!DC$46),IF($G22="","x","y"),"")))</f>
        <v/>
      </c>
      <c r="DK22" s="142" t="str">
        <f>IF(Hidden!DD$47="Yes","H",IF($B22="","",IF(AND($C22&lt;=Hidden!DD$46,$D22&gt;=Hidden!DD$46),IF($G22="","x","y"),"")))</f>
        <v/>
      </c>
      <c r="DL22" s="142" t="str">
        <f>IF(Hidden!DE$47="Yes","H",IF($B22="","",IF(AND($C22&lt;=Hidden!DE$46,$D22&gt;=Hidden!DE$46),IF($G22="","x","y"),"")))</f>
        <v/>
      </c>
      <c r="DM22" s="142" t="str">
        <f>IF(Hidden!DF$47="Yes","H",IF($B22="","",IF(AND($C22&lt;=Hidden!DF$46,$D22&gt;=Hidden!DF$46),IF($G22="","x","y"),"")))</f>
        <v/>
      </c>
      <c r="DN22" s="144" t="str">
        <f>IF(Hidden!DG$47="Yes","H",IF($B22="","",IF(AND($C22&lt;=Hidden!DG$46,$D22&gt;=Hidden!DG$46),IF($G22="","x","y"),"")))</f>
        <v/>
      </c>
      <c r="DO22" s="143" t="str">
        <f>IF(Hidden!DH$47="Yes","H",IF($B22="","",IF(AND($C22&lt;=Hidden!DH$46,$D22&gt;=Hidden!DH$46),IF($G22="","x","y"),"")))</f>
        <v/>
      </c>
      <c r="DP22" s="142" t="str">
        <f>IF(Hidden!DI$47="Yes","H",IF($B22="","",IF(AND($C22&lt;=Hidden!DI$46,$D22&gt;=Hidden!DI$46),IF($G22="","x","y"),"")))</f>
        <v/>
      </c>
      <c r="DQ22" s="142" t="str">
        <f>IF(Hidden!DJ$47="Yes","H",IF($B22="","",IF(AND($C22&lt;=Hidden!DJ$46,$D22&gt;=Hidden!DJ$46),IF($G22="","x","y"),"")))</f>
        <v/>
      </c>
      <c r="DR22" s="142" t="str">
        <f>IF(Hidden!DK$47="Yes","H",IF($B22="","",IF(AND($C22&lt;=Hidden!DK$46,$D22&gt;=Hidden!DK$46),IF($G22="","x","y"),"")))</f>
        <v/>
      </c>
      <c r="DS22" s="146" t="str">
        <f>IF(Hidden!DL$47="Yes","H",IF($B22="","",IF(AND($C22&lt;=Hidden!DL$46,$D22&gt;=Hidden!DL$46),IF($G22="","x","y"),"")))</f>
        <v/>
      </c>
      <c r="DT22" s="145" t="str">
        <f>IF(Hidden!DM$47="Yes","H",IF($B22="","",IF(AND($C22&lt;=Hidden!DM$46,$D22&gt;=Hidden!DM$46),IF($G22="","x","y"),"")))</f>
        <v/>
      </c>
      <c r="DU22" s="142" t="str">
        <f>IF(Hidden!DN$47="Yes","H",IF($B22="","",IF(AND($C22&lt;=Hidden!DN$46,$D22&gt;=Hidden!DN$46),IF($G22="","x","y"),"")))</f>
        <v/>
      </c>
      <c r="DV22" s="142" t="str">
        <f>IF(Hidden!DO$47="Yes","H",IF($B22="","",IF(AND($C22&lt;=Hidden!DO$46,$D22&gt;=Hidden!DO$46),IF($G22="","x","y"),"")))</f>
        <v/>
      </c>
      <c r="DW22" s="142" t="str">
        <f>IF(Hidden!DP$47="Yes","H",IF($B22="","",IF(AND($C22&lt;=Hidden!DP$46,$D22&gt;=Hidden!DP$46),IF($G22="","x","y"),"")))</f>
        <v/>
      </c>
      <c r="DX22" s="144" t="str">
        <f>IF(Hidden!DQ$47="Yes","H",IF($B22="","",IF(AND($C22&lt;=Hidden!DQ$46,$D22&gt;=Hidden!DQ$46),IF($G22="","x","y"),"")))</f>
        <v/>
      </c>
      <c r="DY22" s="145" t="str">
        <f>IF(Hidden!DR$47="Yes","H",IF($B22="","",IF(AND($C22&lt;=Hidden!DR$46,$D22&gt;=Hidden!DR$46),IF($G22="","x","y"),"")))</f>
        <v/>
      </c>
      <c r="DZ22" s="142" t="str">
        <f>IF(Hidden!DS$47="Yes","H",IF($B22="","",IF(AND($C22&lt;=Hidden!DS$46,$D22&gt;=Hidden!DS$46),IF($G22="","x","y"),"")))</f>
        <v/>
      </c>
      <c r="EA22" s="142" t="str">
        <f>IF(Hidden!DT$47="Yes","H",IF($B22="","",IF(AND($C22&lt;=Hidden!DT$46,$D22&gt;=Hidden!DT$46),IF($G22="","x","y"),"")))</f>
        <v/>
      </c>
      <c r="EB22" s="142" t="str">
        <f>IF(Hidden!DU$47="Yes","H",IF($B22="","",IF(AND($C22&lt;=Hidden!DU$46,$D22&gt;=Hidden!DU$46),IF($G22="","x","y"),"")))</f>
        <v/>
      </c>
      <c r="EC22" s="144" t="str">
        <f>IF(Hidden!DV$47="Yes","H",IF($B22="","",IF(AND($C22&lt;=Hidden!DV$46,$D22&gt;=Hidden!DV$46),IF($G22="","x","y"),"")))</f>
        <v/>
      </c>
      <c r="ED22" s="143" t="str">
        <f>IF(Hidden!DW$47="Yes","H",IF($B22="","",IF(AND($C22&lt;=Hidden!DW$46,$D22&gt;=Hidden!DW$46),IF($G22="","x","y"),"")))</f>
        <v/>
      </c>
      <c r="EE22" s="142" t="str">
        <f>IF(Hidden!DX$47="Yes","H",IF($B22="","",IF(AND($C22&lt;=Hidden!DX$46,$D22&gt;=Hidden!DX$46),IF($G22="","x","y"),"")))</f>
        <v/>
      </c>
      <c r="EF22" s="142" t="str">
        <f>IF(Hidden!DY$47="Yes","H",IF($B22="","",IF(AND($C22&lt;=Hidden!DY$46,$D22&gt;=Hidden!DY$46),IF($G22="","x","y"),"")))</f>
        <v/>
      </c>
      <c r="EG22" s="142" t="str">
        <f>IF(Hidden!DZ$47="Yes","H",IF($B22="","",IF(AND($C22&lt;=Hidden!DZ$46,$D22&gt;=Hidden!DZ$46),IF($G22="","x","y"),"")))</f>
        <v/>
      </c>
      <c r="EH22" s="141" t="str">
        <f>IF(Hidden!EA$47="Yes","H",IF($B22="","",IF(AND($C22&lt;=Hidden!EA$46,$D22&gt;=Hidden!EA$46),IF($G22="","x","y"),"")))</f>
        <v/>
      </c>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row>
    <row r="23" spans="1:257" ht="30.75" customHeight="1">
      <c r="A23" s="79"/>
      <c r="B23" s="692" t="s">
        <v>630</v>
      </c>
      <c r="C23" s="697"/>
      <c r="D23" s="304"/>
      <c r="E23" s="693"/>
      <c r="F23" s="246"/>
      <c r="G23" s="696"/>
      <c r="H23" s="694"/>
      <c r="I23" s="147" t="str">
        <f>IF(Hidden!B$47="Yes","H",IF($B23="","",IF(AND($C23&lt;=Hidden!B$46,$D23&gt;=Hidden!B$46),IF($G23="","x","y"),"")))</f>
        <v/>
      </c>
      <c r="J23" s="142" t="str">
        <f>IF(Hidden!C$47="Yes","H",IF($B23="","",IF(AND($C23&lt;=Hidden!C$46,$D23&gt;=Hidden!C$46),IF($G23="","x","y"),"")))</f>
        <v/>
      </c>
      <c r="K23" s="142" t="str">
        <f>IF(Hidden!D$47="Yes","H",IF($B23="","",IF(AND($C23&lt;=Hidden!D$46,$D23&gt;=Hidden!D$46),IF($G23="","x","y"),"")))</f>
        <v/>
      </c>
      <c r="L23" s="142" t="str">
        <f>IF(Hidden!E$47="Yes","H",IF($B23="","",IF(AND($C23&lt;=Hidden!E$46,$D23&gt;=Hidden!E$46),IF($G23="","x","y"),"")))</f>
        <v/>
      </c>
      <c r="M23" s="146" t="str">
        <f>IF(Hidden!F$47="Yes","H",IF($B23="","",IF(AND($C23&lt;=Hidden!F$46,$D23&gt;=Hidden!F$46),IF($G23="","x","y"),"")))</f>
        <v/>
      </c>
      <c r="N23" s="145" t="str">
        <f>IF(Hidden!G$47="Yes","H",IF($B23="","",IF(AND($C23&lt;=Hidden!G$46,$D23&gt;=Hidden!G$46),IF($G23="","x","y"),"")))</f>
        <v/>
      </c>
      <c r="O23" s="142" t="str">
        <f>IF(Hidden!H$47="Yes","H",IF($B23="","",IF(AND($C23&lt;=Hidden!H$46,$D23&gt;=Hidden!H$46),IF($G23="","x","y"),"")))</f>
        <v/>
      </c>
      <c r="P23" s="142" t="str">
        <f>IF(Hidden!I$47="Yes","H",IF($B23="","",IF(AND($C23&lt;=Hidden!I$46,$D23&gt;=Hidden!I$46),IF($G23="","x","y"),"")))</f>
        <v/>
      </c>
      <c r="Q23" s="142" t="str">
        <f>IF(Hidden!J$47="Yes","H",IF($B23="","",IF(AND($C23&lt;=Hidden!J$46,$D23&gt;=Hidden!J$46),IF($G23="","x","y"),"")))</f>
        <v/>
      </c>
      <c r="R23" s="144" t="str">
        <f>IF(Hidden!K$47="Yes","H",IF($B23="","",IF(AND($C23&lt;=Hidden!K$46,$D23&gt;=Hidden!K$46),IF($G23="","x","y"),"")))</f>
        <v/>
      </c>
      <c r="S23" s="143" t="str">
        <f>IF(Hidden!L$47="Yes","H",IF($B23="","",IF(AND($C23&lt;=Hidden!L$46,$D23&gt;=Hidden!L$46),IF($G23="","x","y"),"")))</f>
        <v/>
      </c>
      <c r="T23" s="142" t="str">
        <f>IF(Hidden!M$47="Yes","H",IF($B23="","",IF(AND($C23&lt;=Hidden!M$46,$D23&gt;=Hidden!M$46),IF($G23="","x","y"),"")))</f>
        <v/>
      </c>
      <c r="U23" s="142" t="str">
        <f>IF(Hidden!N$47="Yes","H",IF($B23="","",IF(AND($C23&lt;=Hidden!N$46,$D23&gt;=Hidden!N$46),IF($G23="","x","y"),"")))</f>
        <v/>
      </c>
      <c r="V23" s="142" t="str">
        <f>IF(Hidden!O$47="Yes","H",IF($B23="","",IF(AND($C23&lt;=Hidden!O$46,$D23&gt;=Hidden!O$46),IF($G23="","x","y"),"")))</f>
        <v/>
      </c>
      <c r="W23" s="146" t="str">
        <f>IF(Hidden!P$47="Yes","H",IF($B23="","",IF(AND($C23&lt;=Hidden!P$46,$D23&gt;=Hidden!P$46),IF($G23="","x","y"),"")))</f>
        <v/>
      </c>
      <c r="X23" s="145" t="str">
        <f>IF(Hidden!Q$47="Yes","H",IF($B23="","",IF(AND($C23&lt;=Hidden!Q$46,$D23&gt;=Hidden!Q$46),IF($G23="","x","y"),"")))</f>
        <v/>
      </c>
      <c r="Y23" s="142" t="str">
        <f>IF(Hidden!R$47="Yes","H",IF($B23="","",IF(AND($C23&lt;=Hidden!R$46,$D23&gt;=Hidden!R$46),IF($G23="","x","y"),"")))</f>
        <v/>
      </c>
      <c r="Z23" s="142" t="str">
        <f>IF(Hidden!S$47="Yes","H",IF($B23="","",IF(AND($C23&lt;=Hidden!S$46,$D23&gt;=Hidden!S$46),IF($G23="","x","y"),"")))</f>
        <v/>
      </c>
      <c r="AA23" s="142" t="str">
        <f>IF(Hidden!T$47="Yes","H",IF($B23="","",IF(AND($C23&lt;=Hidden!T$46,$D23&gt;=Hidden!T$46),IF($G23="","x","y"),"")))</f>
        <v/>
      </c>
      <c r="AB23" s="144" t="str">
        <f>IF(Hidden!U$47="Yes","H",IF($B23="","",IF(AND($C23&lt;=Hidden!U$46,$D23&gt;=Hidden!U$46),IF($G23="","x","y"),"")))</f>
        <v/>
      </c>
      <c r="AC23" s="143" t="str">
        <f>IF(Hidden!V$47="Yes","H",IF($B23="","",IF(AND($C23&lt;=Hidden!V$46,$D23&gt;=Hidden!V$46),IF($G23="","x","y"),"")))</f>
        <v/>
      </c>
      <c r="AD23" s="142" t="str">
        <f>IF(Hidden!W$47="Yes","H",IF($B23="","",IF(AND($C23&lt;=Hidden!W$46,$D23&gt;=Hidden!W$46),IF($G23="","x","y"),"")))</f>
        <v/>
      </c>
      <c r="AE23" s="142" t="str">
        <f>IF(Hidden!X$47="Yes","H",IF($B23="","",IF(AND($C23&lt;=Hidden!X$46,$D23&gt;=Hidden!X$46),IF($G23="","x","y"),"")))</f>
        <v/>
      </c>
      <c r="AF23" s="142" t="str">
        <f>IF(Hidden!Y$47="Yes","H",IF($B23="","",IF(AND($C23&lt;=Hidden!Y$46,$D23&gt;=Hidden!Y$46),IF($G23="","x","y"),"")))</f>
        <v/>
      </c>
      <c r="AG23" s="146" t="str">
        <f>IF(Hidden!Z$47="Yes","H",IF($B23="","",IF(AND($C23&lt;=Hidden!Z$46,$D23&gt;=Hidden!Z$46),IF($G23="","x","y"),"")))</f>
        <v/>
      </c>
      <c r="AH23" s="145" t="str">
        <f>IF(Hidden!AA$47="Yes","H",IF($B23="","",IF(AND($C23&lt;=Hidden!AA$46,$D23&gt;=Hidden!AA$46),IF($G23="","x","y"),"")))</f>
        <v/>
      </c>
      <c r="AI23" s="142" t="str">
        <f>IF(Hidden!AB$47="Yes","H",IF($B23="","",IF(AND($C23&lt;=Hidden!AB$46,$D23&gt;=Hidden!AB$46),IF($G23="","x","y"),"")))</f>
        <v/>
      </c>
      <c r="AJ23" s="142" t="str">
        <f>IF(Hidden!AC$47="Yes","H",IF($B23="","",IF(AND($C23&lt;=Hidden!AC$46,$D23&gt;=Hidden!AC$46),IF($G23="","x","y"),"")))</f>
        <v/>
      </c>
      <c r="AK23" s="142" t="str">
        <f>IF(Hidden!AD$47="Yes","H",IF($B23="","",IF(AND($C23&lt;=Hidden!AD$46,$D23&gt;=Hidden!AD$46),IF($G23="","x","y"),"")))</f>
        <v/>
      </c>
      <c r="AL23" s="144" t="str">
        <f>IF(Hidden!AE$47="Yes","H",IF($B23="","",IF(AND($C23&lt;=Hidden!AE$46,$D23&gt;=Hidden!AE$46),IF($G23="","x","y"),"")))</f>
        <v/>
      </c>
      <c r="AM23" s="143" t="str">
        <f>IF(Hidden!AF$47="Yes","H",IF($B23="","",IF(AND($C23&lt;=Hidden!AF$46,$D23&gt;=Hidden!AF$46),IF($G23="","x","y"),"")))</f>
        <v/>
      </c>
      <c r="AN23" s="142" t="str">
        <f>IF(Hidden!AG$47="Yes","H",IF($B23="","",IF(AND($C23&lt;=Hidden!AG$46,$D23&gt;=Hidden!AG$46),IF($G23="","x","y"),"")))</f>
        <v/>
      </c>
      <c r="AO23" s="142" t="str">
        <f>IF(Hidden!AH$47="Yes","H",IF($B23="","",IF(AND($C23&lt;=Hidden!AH$46,$D23&gt;=Hidden!AH$46),IF($G23="","x","y"),"")))</f>
        <v/>
      </c>
      <c r="AP23" s="142" t="str">
        <f>IF(Hidden!AI$47="Yes","H",IF($B23="","",IF(AND($C23&lt;=Hidden!AI$46,$D23&gt;=Hidden!AI$46),IF($G23="","x","y"),"")))</f>
        <v/>
      </c>
      <c r="AQ23" s="146" t="str">
        <f>IF(Hidden!AJ$47="Yes","H",IF($B23="","",IF(AND($C23&lt;=Hidden!AJ$46,$D23&gt;=Hidden!AJ$46),IF($G23="","x","y"),"")))</f>
        <v/>
      </c>
      <c r="AR23" s="145" t="str">
        <f>IF(Hidden!AK$47="Yes","H",IF($B23="","",IF(AND($C23&lt;=Hidden!AK$46,$D23&gt;=Hidden!AK$46),IF($G23="","x","y"),"")))</f>
        <v/>
      </c>
      <c r="AS23" s="142" t="str">
        <f>IF(Hidden!AL$47="Yes","H",IF($B23="","",IF(AND($C23&lt;=Hidden!AL$46,$D23&gt;=Hidden!AL$46),IF($G23="","x","y"),"")))</f>
        <v/>
      </c>
      <c r="AT23" s="142" t="str">
        <f>IF(Hidden!AM$47="Yes","H",IF($B23="","",IF(AND($C23&lt;=Hidden!AM$46,$D23&gt;=Hidden!AM$46),IF($G23="","x","y"),"")))</f>
        <v/>
      </c>
      <c r="AU23" s="142" t="str">
        <f>IF(Hidden!AN$47="Yes","H",IF($B23="","",IF(AND($C23&lt;=Hidden!AN$46,$D23&gt;=Hidden!AN$46),IF($G23="","x","y"),"")))</f>
        <v/>
      </c>
      <c r="AV23" s="144" t="str">
        <f>IF(Hidden!AO$47="Yes","H",IF($B23="","",IF(AND($C23&lt;=Hidden!AO$46,$D23&gt;=Hidden!AO$46),IF($G23="","x","y"),"")))</f>
        <v/>
      </c>
      <c r="AW23" s="143" t="str">
        <f>IF(Hidden!AP$47="Yes","H",IF($B23="","",IF(AND($C23&lt;=Hidden!AP$46,$D23&gt;=Hidden!AP$46),IF($G23="","x","y"),"")))</f>
        <v/>
      </c>
      <c r="AX23" s="142" t="str">
        <f>IF(Hidden!AQ$47="Yes","H",IF($B23="","",IF(AND($C23&lt;=Hidden!AQ$46,$D23&gt;=Hidden!AQ$46),IF($G23="","x","y"),"")))</f>
        <v/>
      </c>
      <c r="AY23" s="142" t="str">
        <f>IF(Hidden!AR$47="Yes","H",IF($B23="","",IF(AND($C23&lt;=Hidden!AR$46,$D23&gt;=Hidden!AR$46),IF($G23="","x","y"),"")))</f>
        <v/>
      </c>
      <c r="AZ23" s="142" t="str">
        <f>IF(Hidden!AS$47="Yes","H",IF($B23="","",IF(AND($C23&lt;=Hidden!AS$46,$D23&gt;=Hidden!AS$46),IF($G23="","x","y"),"")))</f>
        <v/>
      </c>
      <c r="BA23" s="146" t="str">
        <f>IF(Hidden!AT$47="Yes","H",IF($B23="","",IF(AND($C23&lt;=Hidden!AT$46,$D23&gt;=Hidden!AT$46),IF($G23="","x","y"),"")))</f>
        <v/>
      </c>
      <c r="BB23" s="145" t="str">
        <f>IF(Hidden!AU$47="Yes","H",IF($B23="","",IF(AND($C23&lt;=Hidden!AU$46,$D23&gt;=Hidden!AU$46),IF($G23="","x","y"),"")))</f>
        <v/>
      </c>
      <c r="BC23" s="142" t="str">
        <f>IF(Hidden!AV$47="Yes","H",IF($B23="","",IF(AND($C23&lt;=Hidden!AV$46,$D23&gt;=Hidden!AV$46),IF($G23="","x","y"),"")))</f>
        <v/>
      </c>
      <c r="BD23" s="142" t="str">
        <f>IF(Hidden!AW$47="Yes","H",IF($B23="","",IF(AND($C23&lt;=Hidden!AW$46,$D23&gt;=Hidden!AW$46),IF($G23="","x","y"),"")))</f>
        <v/>
      </c>
      <c r="BE23" s="142" t="str">
        <f>IF(Hidden!AX$47="Yes","H",IF($B23="","",IF(AND($C23&lt;=Hidden!AX$46,$D23&gt;=Hidden!AX$46),IF($G23="","x","y"),"")))</f>
        <v/>
      </c>
      <c r="BF23" s="144" t="str">
        <f>IF(Hidden!AY$47="Yes","H",IF($B23="","",IF(AND($C23&lt;=Hidden!AY$46,$D23&gt;=Hidden!AY$46),IF($G23="","x","y"),"")))</f>
        <v/>
      </c>
      <c r="BG23" s="143" t="str">
        <f>IF(Hidden!AZ$47="Yes","H",IF($B23="","",IF(AND($C23&lt;=Hidden!AZ$46,$D23&gt;=Hidden!AZ$46),IF($G23="","x","y"),"")))</f>
        <v/>
      </c>
      <c r="BH23" s="142" t="str">
        <f>IF(Hidden!BA$47="Yes","H",IF($B23="","",IF(AND($C23&lt;=Hidden!BA$46,$D23&gt;=Hidden!BA$46),IF($G23="","x","y"),"")))</f>
        <v/>
      </c>
      <c r="BI23" s="142" t="str">
        <f>IF(Hidden!BB$47="Yes","H",IF($B23="","",IF(AND($C23&lt;=Hidden!BB$46,$D23&gt;=Hidden!BB$46),IF($G23="","x","y"),"")))</f>
        <v/>
      </c>
      <c r="BJ23" s="142" t="str">
        <f>IF(Hidden!BC$47="Yes","H",IF($B23="","",IF(AND($C23&lt;=Hidden!BC$46,$D23&gt;=Hidden!BC$46),IF($G23="","x","y"),"")))</f>
        <v/>
      </c>
      <c r="BK23" s="146" t="str">
        <f>IF(Hidden!BD$47="Yes","H",IF($B23="","",IF(AND($C23&lt;=Hidden!BD$46,$D23&gt;=Hidden!BD$46),IF($G23="","x","y"),"")))</f>
        <v/>
      </c>
      <c r="BL23" s="145" t="str">
        <f>IF(Hidden!BE$47="Yes","H",IF($B23="","",IF(AND($C23&lt;=Hidden!BE$46,$D23&gt;=Hidden!BE$46),IF($G23="","x","y"),"")))</f>
        <v/>
      </c>
      <c r="BM23" s="142" t="str">
        <f>IF(Hidden!BF$47="Yes","H",IF($B23="","",IF(AND($C23&lt;=Hidden!BF$46,$D23&gt;=Hidden!BF$46),IF($G23="","x","y"),"")))</f>
        <v/>
      </c>
      <c r="BN23" s="142" t="str">
        <f>IF(Hidden!BG$47="Yes","H",IF($B23="","",IF(AND($C23&lt;=Hidden!BG$46,$D23&gt;=Hidden!BG$46),IF($G23="","x","y"),"")))</f>
        <v/>
      </c>
      <c r="BO23" s="142" t="str">
        <f>IF(Hidden!BH$47="Yes","H",IF($B23="","",IF(AND($C23&lt;=Hidden!BH$46,$D23&gt;=Hidden!BH$46),IF($G23="","x","y"),"")))</f>
        <v/>
      </c>
      <c r="BP23" s="144" t="str">
        <f>IF(Hidden!BI$47="Yes","H",IF($B23="","",IF(AND($C23&lt;=Hidden!BI$46,$D23&gt;=Hidden!BI$46),IF($G23="","x","y"),"")))</f>
        <v/>
      </c>
      <c r="BQ23" s="143" t="str">
        <f>IF(Hidden!BJ$47="Yes","H",IF($B23="","",IF(AND($C23&lt;=Hidden!BJ$46,$D23&gt;=Hidden!BJ$46),IF($G23="","x","y"),"")))</f>
        <v/>
      </c>
      <c r="BR23" s="142" t="str">
        <f>IF(Hidden!BK$47="Yes","H",IF($B23="","",IF(AND($C23&lt;=Hidden!BK$46,$D23&gt;=Hidden!BK$46),IF($G23="","x","y"),"")))</f>
        <v/>
      </c>
      <c r="BS23" s="142" t="str">
        <f>IF(Hidden!BL$47="Yes","H",IF($B23="","",IF(AND($C23&lt;=Hidden!BL$46,$D23&gt;=Hidden!BL$46),IF($G23="","x","y"),"")))</f>
        <v/>
      </c>
      <c r="BT23" s="142" t="str">
        <f>IF(Hidden!BM$47="Yes","H",IF($B23="","",IF(AND($C23&lt;=Hidden!BM$46,$D23&gt;=Hidden!BM$46),IF($G23="","x","y"),"")))</f>
        <v/>
      </c>
      <c r="BU23" s="146" t="str">
        <f>IF(Hidden!BN$47="Yes","H",IF($B23="","",IF(AND($C23&lt;=Hidden!BN$46,$D23&gt;=Hidden!BN$46),IF($G23="","x","y"),"")))</f>
        <v/>
      </c>
      <c r="BV23" s="145" t="str">
        <f>IF(Hidden!BO$47="Yes","H",IF($B23="","",IF(AND($C23&lt;=Hidden!BO$46,$D23&gt;=Hidden!BO$46),IF($G23="","x","y"),"")))</f>
        <v/>
      </c>
      <c r="BW23" s="142" t="str">
        <f>IF(Hidden!BP$47="Yes","H",IF($B23="","",IF(AND($C23&lt;=Hidden!BP$46,$D23&gt;=Hidden!BP$46),IF($G23="","x","y"),"")))</f>
        <v/>
      </c>
      <c r="BX23" s="142" t="str">
        <f>IF(Hidden!BQ$47="Yes","H",IF($B23="","",IF(AND($C23&lt;=Hidden!BQ$46,$D23&gt;=Hidden!BQ$46),IF($G23="","x","y"),"")))</f>
        <v/>
      </c>
      <c r="BY23" s="142" t="str">
        <f>IF(Hidden!BR$47="Yes","H",IF($B23="","",IF(AND($C23&lt;=Hidden!BR$46,$D23&gt;=Hidden!BR$46),IF($G23="","x","y"),"")))</f>
        <v/>
      </c>
      <c r="BZ23" s="144" t="str">
        <f>IF(Hidden!BS$47="Yes","H",IF($B23="","",IF(AND($C23&lt;=Hidden!BS$46,$D23&gt;=Hidden!BS$46),IF($G23="","x","y"),"")))</f>
        <v/>
      </c>
      <c r="CA23" s="143" t="str">
        <f>IF(Hidden!BT$47="Yes","H",IF($B23="","",IF(AND($C23&lt;=Hidden!BT$46,$D23&gt;=Hidden!BT$46),IF($G23="","x","y"),"")))</f>
        <v/>
      </c>
      <c r="CB23" s="142" t="str">
        <f>IF(Hidden!BU$47="Yes","H",IF($B23="","",IF(AND($C23&lt;=Hidden!BU$46,$D23&gt;=Hidden!BU$46),IF($G23="","x","y"),"")))</f>
        <v/>
      </c>
      <c r="CC23" s="142" t="str">
        <f>IF(Hidden!BV$47="Yes","H",IF($B23="","",IF(AND($C23&lt;=Hidden!BV$46,$D23&gt;=Hidden!BV$46),IF($G23="","x","y"),"")))</f>
        <v/>
      </c>
      <c r="CD23" s="142" t="str">
        <f>IF(Hidden!BW$47="Yes","H",IF($B23="","",IF(AND($C23&lt;=Hidden!BW$46,$D23&gt;=Hidden!BW$46),IF($G23="","x","y"),"")))</f>
        <v/>
      </c>
      <c r="CE23" s="146" t="str">
        <f>IF(Hidden!BX$47="Yes","H",IF($B23="","",IF(AND($C23&lt;=Hidden!BX$46,$D23&gt;=Hidden!BX$46),IF($G23="","x","y"),"")))</f>
        <v/>
      </c>
      <c r="CF23" s="145" t="str">
        <f>IF(Hidden!BY$47="Yes","H",IF($B23="","",IF(AND($C23&lt;=Hidden!BY$46,$D23&gt;=Hidden!BY$46),IF($G23="","x","y"),"")))</f>
        <v/>
      </c>
      <c r="CG23" s="142" t="str">
        <f>IF(Hidden!BZ$47="Yes","H",IF($B23="","",IF(AND($C23&lt;=Hidden!BZ$46,$D23&gt;=Hidden!BZ$46),IF($G23="","x","y"),"")))</f>
        <v/>
      </c>
      <c r="CH23" s="142" t="str">
        <f>IF(Hidden!CA$47="Yes","H",IF($B23="","",IF(AND($C23&lt;=Hidden!CA$46,$D23&gt;=Hidden!CA$46),IF($G23="","x","y"),"")))</f>
        <v/>
      </c>
      <c r="CI23" s="142" t="str">
        <f>IF(Hidden!CB$47="Yes","H",IF($B23="","",IF(AND($C23&lt;=Hidden!CB$46,$D23&gt;=Hidden!CB$46),IF($G23="","x","y"),"")))</f>
        <v/>
      </c>
      <c r="CJ23" s="144" t="str">
        <f>IF(Hidden!CC$47="Yes","H",IF($B23="","",IF(AND($C23&lt;=Hidden!CC$46,$D23&gt;=Hidden!CC$46),IF($G23="","x","y"),"")))</f>
        <v/>
      </c>
      <c r="CK23" s="143" t="str">
        <f>IF(Hidden!CD$47="Yes","H",IF($B23="","",IF(AND($C23&lt;=Hidden!CD$46,$D23&gt;=Hidden!CD$46),IF($G23="","x","y"),"")))</f>
        <v/>
      </c>
      <c r="CL23" s="142" t="str">
        <f>IF(Hidden!CE$47="Yes","H",IF($B23="","",IF(AND($C23&lt;=Hidden!CE$46,$D23&gt;=Hidden!CE$46),IF($G23="","x","y"),"")))</f>
        <v/>
      </c>
      <c r="CM23" s="142" t="str">
        <f>IF(Hidden!CF$47="Yes","H",IF($B23="","",IF(AND($C23&lt;=Hidden!CF$46,$D23&gt;=Hidden!CF$46),IF($G23="","x","y"),"")))</f>
        <v/>
      </c>
      <c r="CN23" s="142" t="str">
        <f>IF(Hidden!CG$47="Yes","H",IF($B23="","",IF(AND($C23&lt;=Hidden!CG$46,$D23&gt;=Hidden!CG$46),IF($G23="","x","y"),"")))</f>
        <v/>
      </c>
      <c r="CO23" s="146" t="str">
        <f>IF(Hidden!CH$47="Yes","H",IF($B23="","",IF(AND($C23&lt;=Hidden!CH$46,$D23&gt;=Hidden!CH$46),IF($G23="","x","y"),"")))</f>
        <v/>
      </c>
      <c r="CP23" s="145" t="str">
        <f>IF(Hidden!CI$47="Yes","H",IF($B23="","",IF(AND($C23&lt;=Hidden!CI$46,$D23&gt;=Hidden!CI$46),IF($G23="","x","y"),"")))</f>
        <v/>
      </c>
      <c r="CQ23" s="142" t="str">
        <f>IF(Hidden!CJ$47="Yes","H",IF($B23="","",IF(AND($C23&lt;=Hidden!CJ$46,$D23&gt;=Hidden!CJ$46),IF($G23="","x","y"),"")))</f>
        <v/>
      </c>
      <c r="CR23" s="142" t="str">
        <f>IF(Hidden!CK$47="Yes","H",IF($B23="","",IF(AND($C23&lt;=Hidden!CK$46,$D23&gt;=Hidden!CK$46),IF($G23="","x","y"),"")))</f>
        <v/>
      </c>
      <c r="CS23" s="142" t="str">
        <f>IF(Hidden!CL$47="Yes","H",IF($B23="","",IF(AND($C23&lt;=Hidden!CL$46,$D23&gt;=Hidden!CL$46),IF($G23="","x","y"),"")))</f>
        <v/>
      </c>
      <c r="CT23" s="144" t="str">
        <f>IF(Hidden!CM$47="Yes","H",IF($B23="","",IF(AND($C23&lt;=Hidden!CM$46,$D23&gt;=Hidden!CM$46),IF($G23="","x","y"),"")))</f>
        <v/>
      </c>
      <c r="CU23" s="143" t="str">
        <f>IF(Hidden!CN$47="Yes","H",IF($B23="","",IF(AND($C23&lt;=Hidden!CN$46,$D23&gt;=Hidden!CN$46),IF($G23="","x","y"),"")))</f>
        <v/>
      </c>
      <c r="CV23" s="142" t="str">
        <f>IF(Hidden!CO$47="Yes","H",IF($B23="","",IF(AND($C23&lt;=Hidden!CO$46,$D23&gt;=Hidden!CO$46),IF($G23="","x","y"),"")))</f>
        <v/>
      </c>
      <c r="CW23" s="142" t="str">
        <f>IF(Hidden!CP$47="Yes","H",IF($B23="","",IF(AND($C23&lt;=Hidden!CP$46,$D23&gt;=Hidden!CP$46),IF($G23="","x","y"),"")))</f>
        <v/>
      </c>
      <c r="CX23" s="142" t="str">
        <f>IF(Hidden!CQ$47="Yes","H",IF($B23="","",IF(AND($C23&lt;=Hidden!CQ$46,$D23&gt;=Hidden!CQ$46),IF($G23="","x","y"),"")))</f>
        <v/>
      </c>
      <c r="CY23" s="146" t="str">
        <f>IF(Hidden!CR$47="Yes","H",IF($B23="","",IF(AND($C23&lt;=Hidden!CR$46,$D23&gt;=Hidden!CR$46),IF($G23="","x","y"),"")))</f>
        <v/>
      </c>
      <c r="CZ23" s="145" t="str">
        <f>IF(Hidden!CS$47="Yes","H",IF($B23="","",IF(AND($C23&lt;=Hidden!CS$46,$D23&gt;=Hidden!CS$46),IF($G23="","x","y"),"")))</f>
        <v/>
      </c>
      <c r="DA23" s="142" t="str">
        <f>IF(Hidden!CT$47="Yes","H",IF($B23="","",IF(AND($C23&lt;=Hidden!CT$46,$D23&gt;=Hidden!CT$46),IF($G23="","x","y"),"")))</f>
        <v/>
      </c>
      <c r="DB23" s="142" t="str">
        <f>IF(Hidden!CU$47="Yes","H",IF($B23="","",IF(AND($C23&lt;=Hidden!CU$46,$D23&gt;=Hidden!CU$46),IF($G23="","x","y"),"")))</f>
        <v/>
      </c>
      <c r="DC23" s="142" t="str">
        <f>IF(Hidden!CV$47="Yes","H",IF($B23="","",IF(AND($C23&lt;=Hidden!CV$46,$D23&gt;=Hidden!CV$46),IF($G23="","x","y"),"")))</f>
        <v/>
      </c>
      <c r="DD23" s="144" t="str">
        <f>IF(Hidden!CW$47="Yes","H",IF($B23="","",IF(AND($C23&lt;=Hidden!CW$46,$D23&gt;=Hidden!CW$46),IF($G23="","x","y"),"")))</f>
        <v/>
      </c>
      <c r="DE23" s="143" t="str">
        <f>IF(Hidden!CX$47="Yes","H",IF($B23="","",IF(AND($C23&lt;=Hidden!CX$46,$D23&gt;=Hidden!CX$46),IF($G23="","x","y"),"")))</f>
        <v/>
      </c>
      <c r="DF23" s="142" t="str">
        <f>IF(Hidden!CY$47="Yes","H",IF($B23="","",IF(AND($C23&lt;=Hidden!CY$46,$D23&gt;=Hidden!CY$46),IF($G23="","x","y"),"")))</f>
        <v/>
      </c>
      <c r="DG23" s="142" t="str">
        <f>IF(Hidden!CZ$47="Yes","H",IF($B23="","",IF(AND($C23&lt;=Hidden!CZ$46,$D23&gt;=Hidden!CZ$46),IF($G23="","x","y"),"")))</f>
        <v/>
      </c>
      <c r="DH23" s="142" t="str">
        <f>IF(Hidden!DA$47="Yes","H",IF($B23="","",IF(AND($C23&lt;=Hidden!DA$46,$D23&gt;=Hidden!DA$46),IF($G23="","x","y"),"")))</f>
        <v/>
      </c>
      <c r="DI23" s="146" t="str">
        <f>IF(Hidden!DB$47="Yes","H",IF($B23="","",IF(AND($C23&lt;=Hidden!DB$46,$D23&gt;=Hidden!DB$46),IF($G23="","x","y"),"")))</f>
        <v/>
      </c>
      <c r="DJ23" s="145" t="str">
        <f>IF(Hidden!DC$47="Yes","H",IF($B23="","",IF(AND($C23&lt;=Hidden!DC$46,$D23&gt;=Hidden!DC$46),IF($G23="","x","y"),"")))</f>
        <v/>
      </c>
      <c r="DK23" s="142" t="str">
        <f>IF(Hidden!DD$47="Yes","H",IF($B23="","",IF(AND($C23&lt;=Hidden!DD$46,$D23&gt;=Hidden!DD$46),IF($G23="","x","y"),"")))</f>
        <v/>
      </c>
      <c r="DL23" s="142" t="str">
        <f>IF(Hidden!DE$47="Yes","H",IF($B23="","",IF(AND($C23&lt;=Hidden!DE$46,$D23&gt;=Hidden!DE$46),IF($G23="","x","y"),"")))</f>
        <v/>
      </c>
      <c r="DM23" s="142" t="str">
        <f>IF(Hidden!DF$47="Yes","H",IF($B23="","",IF(AND($C23&lt;=Hidden!DF$46,$D23&gt;=Hidden!DF$46),IF($G23="","x","y"),"")))</f>
        <v/>
      </c>
      <c r="DN23" s="144" t="str">
        <f>IF(Hidden!DG$47="Yes","H",IF($B23="","",IF(AND($C23&lt;=Hidden!DG$46,$D23&gt;=Hidden!DG$46),IF($G23="","x","y"),"")))</f>
        <v/>
      </c>
      <c r="DO23" s="143" t="str">
        <f>IF(Hidden!DH$47="Yes","H",IF($B23="","",IF(AND($C23&lt;=Hidden!DH$46,$D23&gt;=Hidden!DH$46),IF($G23="","x","y"),"")))</f>
        <v/>
      </c>
      <c r="DP23" s="142" t="str">
        <f>IF(Hidden!DI$47="Yes","H",IF($B23="","",IF(AND($C23&lt;=Hidden!DI$46,$D23&gt;=Hidden!DI$46),IF($G23="","x","y"),"")))</f>
        <v/>
      </c>
      <c r="DQ23" s="142" t="str">
        <f>IF(Hidden!DJ$47="Yes","H",IF($B23="","",IF(AND($C23&lt;=Hidden!DJ$46,$D23&gt;=Hidden!DJ$46),IF($G23="","x","y"),"")))</f>
        <v/>
      </c>
      <c r="DR23" s="142" t="str">
        <f>IF(Hidden!DK$47="Yes","H",IF($B23="","",IF(AND($C23&lt;=Hidden!DK$46,$D23&gt;=Hidden!DK$46),IF($G23="","x","y"),"")))</f>
        <v/>
      </c>
      <c r="DS23" s="146" t="str">
        <f>IF(Hidden!DL$47="Yes","H",IF($B23="","",IF(AND($C23&lt;=Hidden!DL$46,$D23&gt;=Hidden!DL$46),IF($G23="","x","y"),"")))</f>
        <v/>
      </c>
      <c r="DT23" s="145" t="str">
        <f>IF(Hidden!DM$47="Yes","H",IF($B23="","",IF(AND($C23&lt;=Hidden!DM$46,$D23&gt;=Hidden!DM$46),IF($G23="","x","y"),"")))</f>
        <v/>
      </c>
      <c r="DU23" s="142" t="str">
        <f>IF(Hidden!DN$47="Yes","H",IF($B23="","",IF(AND($C23&lt;=Hidden!DN$46,$D23&gt;=Hidden!DN$46),IF($G23="","x","y"),"")))</f>
        <v/>
      </c>
      <c r="DV23" s="142" t="str">
        <f>IF(Hidden!DO$47="Yes","H",IF($B23="","",IF(AND($C23&lt;=Hidden!DO$46,$D23&gt;=Hidden!DO$46),IF($G23="","x","y"),"")))</f>
        <v/>
      </c>
      <c r="DW23" s="142" t="str">
        <f>IF(Hidden!DP$47="Yes","H",IF($B23="","",IF(AND($C23&lt;=Hidden!DP$46,$D23&gt;=Hidden!DP$46),IF($G23="","x","y"),"")))</f>
        <v/>
      </c>
      <c r="DX23" s="144" t="str">
        <f>IF(Hidden!DQ$47="Yes","H",IF($B23="","",IF(AND($C23&lt;=Hidden!DQ$46,$D23&gt;=Hidden!DQ$46),IF($G23="","x","y"),"")))</f>
        <v/>
      </c>
      <c r="DY23" s="145" t="str">
        <f>IF(Hidden!DR$47="Yes","H",IF($B23="","",IF(AND($C23&lt;=Hidden!DR$46,$D23&gt;=Hidden!DR$46),IF($G23="","x","y"),"")))</f>
        <v/>
      </c>
      <c r="DZ23" s="142" t="str">
        <f>IF(Hidden!DS$47="Yes","H",IF($B23="","",IF(AND($C23&lt;=Hidden!DS$46,$D23&gt;=Hidden!DS$46),IF($G23="","x","y"),"")))</f>
        <v/>
      </c>
      <c r="EA23" s="142" t="str">
        <f>IF(Hidden!DT$47="Yes","H",IF($B23="","",IF(AND($C23&lt;=Hidden!DT$46,$D23&gt;=Hidden!DT$46),IF($G23="","x","y"),"")))</f>
        <v/>
      </c>
      <c r="EB23" s="142" t="str">
        <f>IF(Hidden!DU$47="Yes","H",IF($B23="","",IF(AND($C23&lt;=Hidden!DU$46,$D23&gt;=Hidden!DU$46),IF($G23="","x","y"),"")))</f>
        <v/>
      </c>
      <c r="EC23" s="144" t="str">
        <f>IF(Hidden!DV$47="Yes","H",IF($B23="","",IF(AND($C23&lt;=Hidden!DV$46,$D23&gt;=Hidden!DV$46),IF($G23="","x","y"),"")))</f>
        <v/>
      </c>
      <c r="ED23" s="143" t="str">
        <f>IF(Hidden!DW$47="Yes","H",IF($B23="","",IF(AND($C23&lt;=Hidden!DW$46,$D23&gt;=Hidden!DW$46),IF($G23="","x","y"),"")))</f>
        <v/>
      </c>
      <c r="EE23" s="142" t="str">
        <f>IF(Hidden!DX$47="Yes","H",IF($B23="","",IF(AND($C23&lt;=Hidden!DX$46,$D23&gt;=Hidden!DX$46),IF($G23="","x","y"),"")))</f>
        <v/>
      </c>
      <c r="EF23" s="142" t="str">
        <f>IF(Hidden!DY$47="Yes","H",IF($B23="","",IF(AND($C23&lt;=Hidden!DY$46,$D23&gt;=Hidden!DY$46),IF($G23="","x","y"),"")))</f>
        <v/>
      </c>
      <c r="EG23" s="142" t="str">
        <f>IF(Hidden!DZ$47="Yes","H",IF($B23="","",IF(AND($C23&lt;=Hidden!DZ$46,$D23&gt;=Hidden!DZ$46),IF($G23="","x","y"),"")))</f>
        <v/>
      </c>
      <c r="EH23" s="141" t="str">
        <f>IF(Hidden!EA$47="Yes","H",IF($B23="","",IF(AND($C23&lt;=Hidden!EA$46,$D23&gt;=Hidden!EA$46),IF($G23="","x","y"),"")))</f>
        <v/>
      </c>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1:257" ht="30.75" customHeight="1">
      <c r="A24" s="79"/>
      <c r="B24" s="691" t="s">
        <v>631</v>
      </c>
      <c r="C24" s="697"/>
      <c r="D24" s="698"/>
      <c r="E24" s="693"/>
      <c r="F24" s="246"/>
      <c r="G24" s="696"/>
      <c r="H24" s="694"/>
      <c r="I24" s="147" t="str">
        <f>IF(Hidden!B$47="Yes","H",IF($B24="","",IF(AND($C24&lt;=Hidden!B$46,$D24&gt;=Hidden!B$46),IF($G24="","x","y"),"")))</f>
        <v/>
      </c>
      <c r="J24" s="142" t="str">
        <f>IF(Hidden!C$47="Yes","H",IF($B24="","",IF(AND($C24&lt;=Hidden!C$46,$D24&gt;=Hidden!C$46),IF($G24="","x","y"),"")))</f>
        <v/>
      </c>
      <c r="K24" s="142" t="str">
        <f>IF(Hidden!D$47="Yes","H",IF($B24="","",IF(AND($C24&lt;=Hidden!D$46,$D24&gt;=Hidden!D$46),IF($G24="","x","y"),"")))</f>
        <v/>
      </c>
      <c r="L24" s="142" t="str">
        <f>IF(Hidden!E$47="Yes","H",IF($B24="","",IF(AND($C24&lt;=Hidden!E$46,$D24&gt;=Hidden!E$46),IF($G24="","x","y"),"")))</f>
        <v/>
      </c>
      <c r="M24" s="146" t="str">
        <f>IF(Hidden!F$47="Yes","H",IF($B24="","",IF(AND($C24&lt;=Hidden!F$46,$D24&gt;=Hidden!F$46),IF($G24="","x","y"),"")))</f>
        <v/>
      </c>
      <c r="N24" s="145" t="str">
        <f>IF(Hidden!G$47="Yes","H",IF($B24="","",IF(AND($C24&lt;=Hidden!G$46,$D24&gt;=Hidden!G$46),IF($G24="","x","y"),"")))</f>
        <v/>
      </c>
      <c r="O24" s="142" t="str">
        <f>IF(Hidden!H$47="Yes","H",IF($B24="","",IF(AND($C24&lt;=Hidden!H$46,$D24&gt;=Hidden!H$46),IF($G24="","x","y"),"")))</f>
        <v/>
      </c>
      <c r="P24" s="142" t="str">
        <f>IF(Hidden!I$47="Yes","H",IF($B24="","",IF(AND($C24&lt;=Hidden!I$46,$D24&gt;=Hidden!I$46),IF($G24="","x","y"),"")))</f>
        <v/>
      </c>
      <c r="Q24" s="142" t="str">
        <f>IF(Hidden!J$47="Yes","H",IF($B24="","",IF(AND($C24&lt;=Hidden!J$46,$D24&gt;=Hidden!J$46),IF($G24="","x","y"),"")))</f>
        <v/>
      </c>
      <c r="R24" s="144" t="str">
        <f>IF(Hidden!K$47="Yes","H",IF($B24="","",IF(AND($C24&lt;=Hidden!K$46,$D24&gt;=Hidden!K$46),IF($G24="","x","y"),"")))</f>
        <v/>
      </c>
      <c r="S24" s="143" t="str">
        <f>IF(Hidden!L$47="Yes","H",IF($B24="","",IF(AND($C24&lt;=Hidden!L$46,$D24&gt;=Hidden!L$46),IF($G24="","x","y"),"")))</f>
        <v/>
      </c>
      <c r="T24" s="142" t="str">
        <f>IF(Hidden!M$47="Yes","H",IF($B24="","",IF(AND($C24&lt;=Hidden!M$46,$D24&gt;=Hidden!M$46),IF($G24="","x","y"),"")))</f>
        <v/>
      </c>
      <c r="U24" s="142" t="str">
        <f>IF(Hidden!N$47="Yes","H",IF($B24="","",IF(AND($C24&lt;=Hidden!N$46,$D24&gt;=Hidden!N$46),IF($G24="","x","y"),"")))</f>
        <v/>
      </c>
      <c r="V24" s="142" t="str">
        <f>IF(Hidden!O$47="Yes","H",IF($B24="","",IF(AND($C24&lt;=Hidden!O$46,$D24&gt;=Hidden!O$46),IF($G24="","x","y"),"")))</f>
        <v/>
      </c>
      <c r="W24" s="146" t="str">
        <f>IF(Hidden!P$47="Yes","H",IF($B24="","",IF(AND($C24&lt;=Hidden!P$46,$D24&gt;=Hidden!P$46),IF($G24="","x","y"),"")))</f>
        <v/>
      </c>
      <c r="X24" s="145" t="str">
        <f>IF(Hidden!Q$47="Yes","H",IF($B24="","",IF(AND($C24&lt;=Hidden!Q$46,$D24&gt;=Hidden!Q$46),IF($G24="","x","y"),"")))</f>
        <v/>
      </c>
      <c r="Y24" s="142" t="str">
        <f>IF(Hidden!R$47="Yes","H",IF($B24="","",IF(AND($C24&lt;=Hidden!R$46,$D24&gt;=Hidden!R$46),IF($G24="","x","y"),"")))</f>
        <v/>
      </c>
      <c r="Z24" s="142" t="str">
        <f>IF(Hidden!S$47="Yes","H",IF($B24="","",IF(AND($C24&lt;=Hidden!S$46,$D24&gt;=Hidden!S$46),IF($G24="","x","y"),"")))</f>
        <v/>
      </c>
      <c r="AA24" s="142" t="str">
        <f>IF(Hidden!T$47="Yes","H",IF($B24="","",IF(AND($C24&lt;=Hidden!T$46,$D24&gt;=Hidden!T$46),IF($G24="","x","y"),"")))</f>
        <v/>
      </c>
      <c r="AB24" s="144" t="str">
        <f>IF(Hidden!U$47="Yes","H",IF($B24="","",IF(AND($C24&lt;=Hidden!U$46,$D24&gt;=Hidden!U$46),IF($G24="","x","y"),"")))</f>
        <v/>
      </c>
      <c r="AC24" s="143" t="str">
        <f>IF(Hidden!V$47="Yes","H",IF($B24="","",IF(AND($C24&lt;=Hidden!V$46,$D24&gt;=Hidden!V$46),IF($G24="","x","y"),"")))</f>
        <v/>
      </c>
      <c r="AD24" s="142" t="str">
        <f>IF(Hidden!W$47="Yes","H",IF($B24="","",IF(AND($C24&lt;=Hidden!W$46,$D24&gt;=Hidden!W$46),IF($G24="","x","y"),"")))</f>
        <v/>
      </c>
      <c r="AE24" s="142" t="str">
        <f>IF(Hidden!X$47="Yes","H",IF($B24="","",IF(AND($C24&lt;=Hidden!X$46,$D24&gt;=Hidden!X$46),IF($G24="","x","y"),"")))</f>
        <v/>
      </c>
      <c r="AF24" s="142" t="str">
        <f>IF(Hidden!Y$47="Yes","H",IF($B24="","",IF(AND($C24&lt;=Hidden!Y$46,$D24&gt;=Hidden!Y$46),IF($G24="","x","y"),"")))</f>
        <v/>
      </c>
      <c r="AG24" s="146" t="str">
        <f>IF(Hidden!Z$47="Yes","H",IF($B24="","",IF(AND($C24&lt;=Hidden!Z$46,$D24&gt;=Hidden!Z$46),IF($G24="","x","y"),"")))</f>
        <v/>
      </c>
      <c r="AH24" s="145" t="str">
        <f>IF(Hidden!AA$47="Yes","H",IF($B24="","",IF(AND($C24&lt;=Hidden!AA$46,$D24&gt;=Hidden!AA$46),IF($G24="","x","y"),"")))</f>
        <v/>
      </c>
      <c r="AI24" s="142" t="str">
        <f>IF(Hidden!AB$47="Yes","H",IF($B24="","",IF(AND($C24&lt;=Hidden!AB$46,$D24&gt;=Hidden!AB$46),IF($G24="","x","y"),"")))</f>
        <v/>
      </c>
      <c r="AJ24" s="142" t="str">
        <f>IF(Hidden!AC$47="Yes","H",IF($B24="","",IF(AND($C24&lt;=Hidden!AC$46,$D24&gt;=Hidden!AC$46),IF($G24="","x","y"),"")))</f>
        <v/>
      </c>
      <c r="AK24" s="142" t="str">
        <f>IF(Hidden!AD$47="Yes","H",IF($B24="","",IF(AND($C24&lt;=Hidden!AD$46,$D24&gt;=Hidden!AD$46),IF($G24="","x","y"),"")))</f>
        <v/>
      </c>
      <c r="AL24" s="144" t="str">
        <f>IF(Hidden!AE$47="Yes","H",IF($B24="","",IF(AND($C24&lt;=Hidden!AE$46,$D24&gt;=Hidden!AE$46),IF($G24="","x","y"),"")))</f>
        <v/>
      </c>
      <c r="AM24" s="143" t="str">
        <f>IF(Hidden!AF$47="Yes","H",IF($B24="","",IF(AND($C24&lt;=Hidden!AF$46,$D24&gt;=Hidden!AF$46),IF($G24="","x","y"),"")))</f>
        <v/>
      </c>
      <c r="AN24" s="142" t="str">
        <f>IF(Hidden!AG$47="Yes","H",IF($B24="","",IF(AND($C24&lt;=Hidden!AG$46,$D24&gt;=Hidden!AG$46),IF($G24="","x","y"),"")))</f>
        <v/>
      </c>
      <c r="AO24" s="142" t="str">
        <f>IF(Hidden!AH$47="Yes","H",IF($B24="","",IF(AND($C24&lt;=Hidden!AH$46,$D24&gt;=Hidden!AH$46),IF($G24="","x","y"),"")))</f>
        <v/>
      </c>
      <c r="AP24" s="142" t="str">
        <f>IF(Hidden!AI$47="Yes","H",IF($B24="","",IF(AND($C24&lt;=Hidden!AI$46,$D24&gt;=Hidden!AI$46),IF($G24="","x","y"),"")))</f>
        <v/>
      </c>
      <c r="AQ24" s="146" t="str">
        <f>IF(Hidden!AJ$47="Yes","H",IF($B24="","",IF(AND($C24&lt;=Hidden!AJ$46,$D24&gt;=Hidden!AJ$46),IF($G24="","x","y"),"")))</f>
        <v/>
      </c>
      <c r="AR24" s="145" t="str">
        <f>IF(Hidden!AK$47="Yes","H",IF($B24="","",IF(AND($C24&lt;=Hidden!AK$46,$D24&gt;=Hidden!AK$46),IF($G24="","x","y"),"")))</f>
        <v/>
      </c>
      <c r="AS24" s="142" t="str">
        <f>IF(Hidden!AL$47="Yes","H",IF($B24="","",IF(AND($C24&lt;=Hidden!AL$46,$D24&gt;=Hidden!AL$46),IF($G24="","x","y"),"")))</f>
        <v/>
      </c>
      <c r="AT24" s="142" t="str">
        <f>IF(Hidden!AM$47="Yes","H",IF($B24="","",IF(AND($C24&lt;=Hidden!AM$46,$D24&gt;=Hidden!AM$46),IF($G24="","x","y"),"")))</f>
        <v/>
      </c>
      <c r="AU24" s="142" t="str">
        <f>IF(Hidden!AN$47="Yes","H",IF($B24="","",IF(AND($C24&lt;=Hidden!AN$46,$D24&gt;=Hidden!AN$46),IF($G24="","x","y"),"")))</f>
        <v/>
      </c>
      <c r="AV24" s="144" t="str">
        <f>IF(Hidden!AO$47="Yes","H",IF($B24="","",IF(AND($C24&lt;=Hidden!AO$46,$D24&gt;=Hidden!AO$46),IF($G24="","x","y"),"")))</f>
        <v/>
      </c>
      <c r="AW24" s="143" t="str">
        <f>IF(Hidden!AP$47="Yes","H",IF($B24="","",IF(AND($C24&lt;=Hidden!AP$46,$D24&gt;=Hidden!AP$46),IF($G24="","x","y"),"")))</f>
        <v/>
      </c>
      <c r="AX24" s="142" t="str">
        <f>IF(Hidden!AQ$47="Yes","H",IF($B24="","",IF(AND($C24&lt;=Hidden!AQ$46,$D24&gt;=Hidden!AQ$46),IF($G24="","x","y"),"")))</f>
        <v/>
      </c>
      <c r="AY24" s="142" t="str">
        <f>IF(Hidden!AR$47="Yes","H",IF($B24="","",IF(AND($C24&lt;=Hidden!AR$46,$D24&gt;=Hidden!AR$46),IF($G24="","x","y"),"")))</f>
        <v/>
      </c>
      <c r="AZ24" s="142" t="str">
        <f>IF(Hidden!AS$47="Yes","H",IF($B24="","",IF(AND($C24&lt;=Hidden!AS$46,$D24&gt;=Hidden!AS$46),IF($G24="","x","y"),"")))</f>
        <v/>
      </c>
      <c r="BA24" s="146" t="str">
        <f>IF(Hidden!AT$47="Yes","H",IF($B24="","",IF(AND($C24&lt;=Hidden!AT$46,$D24&gt;=Hidden!AT$46),IF($G24="","x","y"),"")))</f>
        <v/>
      </c>
      <c r="BB24" s="145" t="str">
        <f>IF(Hidden!AU$47="Yes","H",IF($B24="","",IF(AND($C24&lt;=Hidden!AU$46,$D24&gt;=Hidden!AU$46),IF($G24="","x","y"),"")))</f>
        <v/>
      </c>
      <c r="BC24" s="142" t="str">
        <f>IF(Hidden!AV$47="Yes","H",IF($B24="","",IF(AND($C24&lt;=Hidden!AV$46,$D24&gt;=Hidden!AV$46),IF($G24="","x","y"),"")))</f>
        <v/>
      </c>
      <c r="BD24" s="142" t="str">
        <f>IF(Hidden!AW$47="Yes","H",IF($B24="","",IF(AND($C24&lt;=Hidden!AW$46,$D24&gt;=Hidden!AW$46),IF($G24="","x","y"),"")))</f>
        <v/>
      </c>
      <c r="BE24" s="142" t="str">
        <f>IF(Hidden!AX$47="Yes","H",IF($B24="","",IF(AND($C24&lt;=Hidden!AX$46,$D24&gt;=Hidden!AX$46),IF($G24="","x","y"),"")))</f>
        <v/>
      </c>
      <c r="BF24" s="144" t="str">
        <f>IF(Hidden!AY$47="Yes","H",IF($B24="","",IF(AND($C24&lt;=Hidden!AY$46,$D24&gt;=Hidden!AY$46),IF($G24="","x","y"),"")))</f>
        <v/>
      </c>
      <c r="BG24" s="143" t="str">
        <f>IF(Hidden!AZ$47="Yes","H",IF($B24="","",IF(AND($C24&lt;=Hidden!AZ$46,$D24&gt;=Hidden!AZ$46),IF($G24="","x","y"),"")))</f>
        <v/>
      </c>
      <c r="BH24" s="142" t="str">
        <f>IF(Hidden!BA$47="Yes","H",IF($B24="","",IF(AND($C24&lt;=Hidden!BA$46,$D24&gt;=Hidden!BA$46),IF($G24="","x","y"),"")))</f>
        <v/>
      </c>
      <c r="BI24" s="142" t="str">
        <f>IF(Hidden!BB$47="Yes","H",IF($B24="","",IF(AND($C24&lt;=Hidden!BB$46,$D24&gt;=Hidden!BB$46),IF($G24="","x","y"),"")))</f>
        <v/>
      </c>
      <c r="BJ24" s="142" t="str">
        <f>IF(Hidden!BC$47="Yes","H",IF($B24="","",IF(AND($C24&lt;=Hidden!BC$46,$D24&gt;=Hidden!BC$46),IF($G24="","x","y"),"")))</f>
        <v/>
      </c>
      <c r="BK24" s="146" t="str">
        <f>IF(Hidden!BD$47="Yes","H",IF($B24="","",IF(AND($C24&lt;=Hidden!BD$46,$D24&gt;=Hidden!BD$46),IF($G24="","x","y"),"")))</f>
        <v/>
      </c>
      <c r="BL24" s="145" t="str">
        <f>IF(Hidden!BE$47="Yes","H",IF($B24="","",IF(AND($C24&lt;=Hidden!BE$46,$D24&gt;=Hidden!BE$46),IF($G24="","x","y"),"")))</f>
        <v/>
      </c>
      <c r="BM24" s="142" t="str">
        <f>IF(Hidden!BF$47="Yes","H",IF($B24="","",IF(AND($C24&lt;=Hidden!BF$46,$D24&gt;=Hidden!BF$46),IF($G24="","x","y"),"")))</f>
        <v/>
      </c>
      <c r="BN24" s="142" t="str">
        <f>IF(Hidden!BG$47="Yes","H",IF($B24="","",IF(AND($C24&lt;=Hidden!BG$46,$D24&gt;=Hidden!BG$46),IF($G24="","x","y"),"")))</f>
        <v/>
      </c>
      <c r="BO24" s="142" t="str">
        <f>IF(Hidden!BH$47="Yes","H",IF($B24="","",IF(AND($C24&lt;=Hidden!BH$46,$D24&gt;=Hidden!BH$46),IF($G24="","x","y"),"")))</f>
        <v/>
      </c>
      <c r="BP24" s="144" t="str">
        <f>IF(Hidden!BI$47="Yes","H",IF($B24="","",IF(AND($C24&lt;=Hidden!BI$46,$D24&gt;=Hidden!BI$46),IF($G24="","x","y"),"")))</f>
        <v/>
      </c>
      <c r="BQ24" s="143" t="str">
        <f>IF(Hidden!BJ$47="Yes","H",IF($B24="","",IF(AND($C24&lt;=Hidden!BJ$46,$D24&gt;=Hidden!BJ$46),IF($G24="","x","y"),"")))</f>
        <v/>
      </c>
      <c r="BR24" s="142" t="str">
        <f>IF(Hidden!BK$47="Yes","H",IF($B24="","",IF(AND($C24&lt;=Hidden!BK$46,$D24&gt;=Hidden!BK$46),IF($G24="","x","y"),"")))</f>
        <v/>
      </c>
      <c r="BS24" s="142" t="str">
        <f>IF(Hidden!BL$47="Yes","H",IF($B24="","",IF(AND($C24&lt;=Hidden!BL$46,$D24&gt;=Hidden!BL$46),IF($G24="","x","y"),"")))</f>
        <v/>
      </c>
      <c r="BT24" s="142" t="str">
        <f>IF(Hidden!BM$47="Yes","H",IF($B24="","",IF(AND($C24&lt;=Hidden!BM$46,$D24&gt;=Hidden!BM$46),IF($G24="","x","y"),"")))</f>
        <v/>
      </c>
      <c r="BU24" s="146" t="str">
        <f>IF(Hidden!BN$47="Yes","H",IF($B24="","",IF(AND($C24&lt;=Hidden!BN$46,$D24&gt;=Hidden!BN$46),IF($G24="","x","y"),"")))</f>
        <v/>
      </c>
      <c r="BV24" s="145" t="str">
        <f>IF(Hidden!BO$47="Yes","H",IF($B24="","",IF(AND($C24&lt;=Hidden!BO$46,$D24&gt;=Hidden!BO$46),IF($G24="","x","y"),"")))</f>
        <v/>
      </c>
      <c r="BW24" s="142" t="str">
        <f>IF(Hidden!BP$47="Yes","H",IF($B24="","",IF(AND($C24&lt;=Hidden!BP$46,$D24&gt;=Hidden!BP$46),IF($G24="","x","y"),"")))</f>
        <v/>
      </c>
      <c r="BX24" s="142" t="str">
        <f>IF(Hidden!BQ$47="Yes","H",IF($B24="","",IF(AND($C24&lt;=Hidden!BQ$46,$D24&gt;=Hidden!BQ$46),IF($G24="","x","y"),"")))</f>
        <v/>
      </c>
      <c r="BY24" s="142" t="str">
        <f>IF(Hidden!BR$47="Yes","H",IF($B24="","",IF(AND($C24&lt;=Hidden!BR$46,$D24&gt;=Hidden!BR$46),IF($G24="","x","y"),"")))</f>
        <v/>
      </c>
      <c r="BZ24" s="144" t="str">
        <f>IF(Hidden!BS$47="Yes","H",IF($B24="","",IF(AND($C24&lt;=Hidden!BS$46,$D24&gt;=Hidden!BS$46),IF($G24="","x","y"),"")))</f>
        <v/>
      </c>
      <c r="CA24" s="143" t="str">
        <f>IF(Hidden!BT$47="Yes","H",IF($B24="","",IF(AND($C24&lt;=Hidden!BT$46,$D24&gt;=Hidden!BT$46),IF($G24="","x","y"),"")))</f>
        <v/>
      </c>
      <c r="CB24" s="142" t="str">
        <f>IF(Hidden!BU$47="Yes","H",IF($B24="","",IF(AND($C24&lt;=Hidden!BU$46,$D24&gt;=Hidden!BU$46),IF($G24="","x","y"),"")))</f>
        <v/>
      </c>
      <c r="CC24" s="142" t="str">
        <f>IF(Hidden!BV$47="Yes","H",IF($B24="","",IF(AND($C24&lt;=Hidden!BV$46,$D24&gt;=Hidden!BV$46),IF($G24="","x","y"),"")))</f>
        <v/>
      </c>
      <c r="CD24" s="142" t="str">
        <f>IF(Hidden!BW$47="Yes","H",IF($B24="","",IF(AND($C24&lt;=Hidden!BW$46,$D24&gt;=Hidden!BW$46),IF($G24="","x","y"),"")))</f>
        <v/>
      </c>
      <c r="CE24" s="146" t="str">
        <f>IF(Hidden!BX$47="Yes","H",IF($B24="","",IF(AND($C24&lt;=Hidden!BX$46,$D24&gt;=Hidden!BX$46),IF($G24="","x","y"),"")))</f>
        <v/>
      </c>
      <c r="CF24" s="145" t="str">
        <f>IF(Hidden!BY$47="Yes","H",IF($B24="","",IF(AND($C24&lt;=Hidden!BY$46,$D24&gt;=Hidden!BY$46),IF($G24="","x","y"),"")))</f>
        <v/>
      </c>
      <c r="CG24" s="142" t="str">
        <f>IF(Hidden!BZ$47="Yes","H",IF($B24="","",IF(AND($C24&lt;=Hidden!BZ$46,$D24&gt;=Hidden!BZ$46),IF($G24="","x","y"),"")))</f>
        <v/>
      </c>
      <c r="CH24" s="142" t="str">
        <f>IF(Hidden!CA$47="Yes","H",IF($B24="","",IF(AND($C24&lt;=Hidden!CA$46,$D24&gt;=Hidden!CA$46),IF($G24="","x","y"),"")))</f>
        <v/>
      </c>
      <c r="CI24" s="142" t="str">
        <f>IF(Hidden!CB$47="Yes","H",IF($B24="","",IF(AND($C24&lt;=Hidden!CB$46,$D24&gt;=Hidden!CB$46),IF($G24="","x","y"),"")))</f>
        <v/>
      </c>
      <c r="CJ24" s="144" t="str">
        <f>IF(Hidden!CC$47="Yes","H",IF($B24="","",IF(AND($C24&lt;=Hidden!CC$46,$D24&gt;=Hidden!CC$46),IF($G24="","x","y"),"")))</f>
        <v/>
      </c>
      <c r="CK24" s="143" t="str">
        <f>IF(Hidden!CD$47="Yes","H",IF($B24="","",IF(AND($C24&lt;=Hidden!CD$46,$D24&gt;=Hidden!CD$46),IF($G24="","x","y"),"")))</f>
        <v/>
      </c>
      <c r="CL24" s="142" t="str">
        <f>IF(Hidden!CE$47="Yes","H",IF($B24="","",IF(AND($C24&lt;=Hidden!CE$46,$D24&gt;=Hidden!CE$46),IF($G24="","x","y"),"")))</f>
        <v/>
      </c>
      <c r="CM24" s="142" t="str">
        <f>IF(Hidden!CF$47="Yes","H",IF($B24="","",IF(AND($C24&lt;=Hidden!CF$46,$D24&gt;=Hidden!CF$46),IF($G24="","x","y"),"")))</f>
        <v/>
      </c>
      <c r="CN24" s="142" t="str">
        <f>IF(Hidden!CG$47="Yes","H",IF($B24="","",IF(AND($C24&lt;=Hidden!CG$46,$D24&gt;=Hidden!CG$46),IF($G24="","x","y"),"")))</f>
        <v/>
      </c>
      <c r="CO24" s="146" t="str">
        <f>IF(Hidden!CH$47="Yes","H",IF($B24="","",IF(AND($C24&lt;=Hidden!CH$46,$D24&gt;=Hidden!CH$46),IF($G24="","x","y"),"")))</f>
        <v/>
      </c>
      <c r="CP24" s="145" t="str">
        <f>IF(Hidden!CI$47="Yes","H",IF($B24="","",IF(AND($C24&lt;=Hidden!CI$46,$D24&gt;=Hidden!CI$46),IF($G24="","x","y"),"")))</f>
        <v/>
      </c>
      <c r="CQ24" s="142" t="str">
        <f>IF(Hidden!CJ$47="Yes","H",IF($B24="","",IF(AND($C24&lt;=Hidden!CJ$46,$D24&gt;=Hidden!CJ$46),IF($G24="","x","y"),"")))</f>
        <v/>
      </c>
      <c r="CR24" s="142" t="str">
        <f>IF(Hidden!CK$47="Yes","H",IF($B24="","",IF(AND($C24&lt;=Hidden!CK$46,$D24&gt;=Hidden!CK$46),IF($G24="","x","y"),"")))</f>
        <v/>
      </c>
      <c r="CS24" s="142" t="str">
        <f>IF(Hidden!CL$47="Yes","H",IF($B24="","",IF(AND($C24&lt;=Hidden!CL$46,$D24&gt;=Hidden!CL$46),IF($G24="","x","y"),"")))</f>
        <v/>
      </c>
      <c r="CT24" s="144" t="str">
        <f>IF(Hidden!CM$47="Yes","H",IF($B24="","",IF(AND($C24&lt;=Hidden!CM$46,$D24&gt;=Hidden!CM$46),IF($G24="","x","y"),"")))</f>
        <v/>
      </c>
      <c r="CU24" s="143" t="str">
        <f>IF(Hidden!CN$47="Yes","H",IF($B24="","",IF(AND($C24&lt;=Hidden!CN$46,$D24&gt;=Hidden!CN$46),IF($G24="","x","y"),"")))</f>
        <v/>
      </c>
      <c r="CV24" s="142" t="str">
        <f>IF(Hidden!CO$47="Yes","H",IF($B24="","",IF(AND($C24&lt;=Hidden!CO$46,$D24&gt;=Hidden!CO$46),IF($G24="","x","y"),"")))</f>
        <v/>
      </c>
      <c r="CW24" s="142" t="str">
        <f>IF(Hidden!CP$47="Yes","H",IF($B24="","",IF(AND($C24&lt;=Hidden!CP$46,$D24&gt;=Hidden!CP$46),IF($G24="","x","y"),"")))</f>
        <v/>
      </c>
      <c r="CX24" s="142" t="str">
        <f>IF(Hidden!CQ$47="Yes","H",IF($B24="","",IF(AND($C24&lt;=Hidden!CQ$46,$D24&gt;=Hidden!CQ$46),IF($G24="","x","y"),"")))</f>
        <v/>
      </c>
      <c r="CY24" s="146" t="str">
        <f>IF(Hidden!CR$47="Yes","H",IF($B24="","",IF(AND($C24&lt;=Hidden!CR$46,$D24&gt;=Hidden!CR$46),IF($G24="","x","y"),"")))</f>
        <v/>
      </c>
      <c r="CZ24" s="145" t="str">
        <f>IF(Hidden!CS$47="Yes","H",IF($B24="","",IF(AND($C24&lt;=Hidden!CS$46,$D24&gt;=Hidden!CS$46),IF($G24="","x","y"),"")))</f>
        <v/>
      </c>
      <c r="DA24" s="142" t="str">
        <f>IF(Hidden!CT$47="Yes","H",IF($B24="","",IF(AND($C24&lt;=Hidden!CT$46,$D24&gt;=Hidden!CT$46),IF($G24="","x","y"),"")))</f>
        <v/>
      </c>
      <c r="DB24" s="142" t="str">
        <f>IF(Hidden!CU$47="Yes","H",IF($B24="","",IF(AND($C24&lt;=Hidden!CU$46,$D24&gt;=Hidden!CU$46),IF($G24="","x","y"),"")))</f>
        <v/>
      </c>
      <c r="DC24" s="142" t="str">
        <f>IF(Hidden!CV$47="Yes","H",IF($B24="","",IF(AND($C24&lt;=Hidden!CV$46,$D24&gt;=Hidden!CV$46),IF($G24="","x","y"),"")))</f>
        <v/>
      </c>
      <c r="DD24" s="144" t="str">
        <f>IF(Hidden!CW$47="Yes","H",IF($B24="","",IF(AND($C24&lt;=Hidden!CW$46,$D24&gt;=Hidden!CW$46),IF($G24="","x","y"),"")))</f>
        <v/>
      </c>
      <c r="DE24" s="143" t="str">
        <f>IF(Hidden!CX$47="Yes","H",IF($B24="","",IF(AND($C24&lt;=Hidden!CX$46,$D24&gt;=Hidden!CX$46),IF($G24="","x","y"),"")))</f>
        <v/>
      </c>
      <c r="DF24" s="142" t="str">
        <f>IF(Hidden!CY$47="Yes","H",IF($B24="","",IF(AND($C24&lt;=Hidden!CY$46,$D24&gt;=Hidden!CY$46),IF($G24="","x","y"),"")))</f>
        <v/>
      </c>
      <c r="DG24" s="142" t="str">
        <f>IF(Hidden!CZ$47="Yes","H",IF($B24="","",IF(AND($C24&lt;=Hidden!CZ$46,$D24&gt;=Hidden!CZ$46),IF($G24="","x","y"),"")))</f>
        <v/>
      </c>
      <c r="DH24" s="142" t="str">
        <f>IF(Hidden!DA$47="Yes","H",IF($B24="","",IF(AND($C24&lt;=Hidden!DA$46,$D24&gt;=Hidden!DA$46),IF($G24="","x","y"),"")))</f>
        <v/>
      </c>
      <c r="DI24" s="146" t="str">
        <f>IF(Hidden!DB$47="Yes","H",IF($B24="","",IF(AND($C24&lt;=Hidden!DB$46,$D24&gt;=Hidden!DB$46),IF($G24="","x","y"),"")))</f>
        <v/>
      </c>
      <c r="DJ24" s="145" t="str">
        <f>IF(Hidden!DC$47="Yes","H",IF($B24="","",IF(AND($C24&lt;=Hidden!DC$46,$D24&gt;=Hidden!DC$46),IF($G24="","x","y"),"")))</f>
        <v/>
      </c>
      <c r="DK24" s="142" t="str">
        <f>IF(Hidden!DD$47="Yes","H",IF($B24="","",IF(AND($C24&lt;=Hidden!DD$46,$D24&gt;=Hidden!DD$46),IF($G24="","x","y"),"")))</f>
        <v/>
      </c>
      <c r="DL24" s="142" t="str">
        <f>IF(Hidden!DE$47="Yes","H",IF($B24="","",IF(AND($C24&lt;=Hidden!DE$46,$D24&gt;=Hidden!DE$46),IF($G24="","x","y"),"")))</f>
        <v/>
      </c>
      <c r="DM24" s="142" t="str">
        <f>IF(Hidden!DF$47="Yes","H",IF($B24="","",IF(AND($C24&lt;=Hidden!DF$46,$D24&gt;=Hidden!DF$46),IF($G24="","x","y"),"")))</f>
        <v/>
      </c>
      <c r="DN24" s="144" t="str">
        <f>IF(Hidden!DG$47="Yes","H",IF($B24="","",IF(AND($C24&lt;=Hidden!DG$46,$D24&gt;=Hidden!DG$46),IF($G24="","x","y"),"")))</f>
        <v/>
      </c>
      <c r="DO24" s="143" t="str">
        <f>IF(Hidden!DH$47="Yes","H",IF($B24="","",IF(AND($C24&lt;=Hidden!DH$46,$D24&gt;=Hidden!DH$46),IF($G24="","x","y"),"")))</f>
        <v/>
      </c>
      <c r="DP24" s="142" t="str">
        <f>IF(Hidden!DI$47="Yes","H",IF($B24="","",IF(AND($C24&lt;=Hidden!DI$46,$D24&gt;=Hidden!DI$46),IF($G24="","x","y"),"")))</f>
        <v/>
      </c>
      <c r="DQ24" s="142" t="str">
        <f>IF(Hidden!DJ$47="Yes","H",IF($B24="","",IF(AND($C24&lt;=Hidden!DJ$46,$D24&gt;=Hidden!DJ$46),IF($G24="","x","y"),"")))</f>
        <v/>
      </c>
      <c r="DR24" s="142" t="str">
        <f>IF(Hidden!DK$47="Yes","H",IF($B24="","",IF(AND($C24&lt;=Hidden!DK$46,$D24&gt;=Hidden!DK$46),IF($G24="","x","y"),"")))</f>
        <v/>
      </c>
      <c r="DS24" s="146" t="str">
        <f>IF(Hidden!DL$47="Yes","H",IF($B24="","",IF(AND($C24&lt;=Hidden!DL$46,$D24&gt;=Hidden!DL$46),IF($G24="","x","y"),"")))</f>
        <v/>
      </c>
      <c r="DT24" s="145" t="str">
        <f>IF(Hidden!DM$47="Yes","H",IF($B24="","",IF(AND($C24&lt;=Hidden!DM$46,$D24&gt;=Hidden!DM$46),IF($G24="","x","y"),"")))</f>
        <v/>
      </c>
      <c r="DU24" s="142" t="str">
        <f>IF(Hidden!DN$47="Yes","H",IF($B24="","",IF(AND($C24&lt;=Hidden!DN$46,$D24&gt;=Hidden!DN$46),IF($G24="","x","y"),"")))</f>
        <v/>
      </c>
      <c r="DV24" s="142" t="str">
        <f>IF(Hidden!DO$47="Yes","H",IF($B24="","",IF(AND($C24&lt;=Hidden!DO$46,$D24&gt;=Hidden!DO$46),IF($G24="","x","y"),"")))</f>
        <v/>
      </c>
      <c r="DW24" s="142" t="str">
        <f>IF(Hidden!DP$47="Yes","H",IF($B24="","",IF(AND($C24&lt;=Hidden!DP$46,$D24&gt;=Hidden!DP$46),IF($G24="","x","y"),"")))</f>
        <v/>
      </c>
      <c r="DX24" s="144" t="str">
        <f>IF(Hidden!DQ$47="Yes","H",IF($B24="","",IF(AND($C24&lt;=Hidden!DQ$46,$D24&gt;=Hidden!DQ$46),IF($G24="","x","y"),"")))</f>
        <v/>
      </c>
      <c r="DY24" s="145" t="str">
        <f>IF(Hidden!DR$47="Yes","H",IF($B24="","",IF(AND($C24&lt;=Hidden!DR$46,$D24&gt;=Hidden!DR$46),IF($G24="","x","y"),"")))</f>
        <v/>
      </c>
      <c r="DZ24" s="142" t="str">
        <f>IF(Hidden!DS$47="Yes","H",IF($B24="","",IF(AND($C24&lt;=Hidden!DS$46,$D24&gt;=Hidden!DS$46),IF($G24="","x","y"),"")))</f>
        <v/>
      </c>
      <c r="EA24" s="142" t="str">
        <f>IF(Hidden!DT$47="Yes","H",IF($B24="","",IF(AND($C24&lt;=Hidden!DT$46,$D24&gt;=Hidden!DT$46),IF($G24="","x","y"),"")))</f>
        <v/>
      </c>
      <c r="EB24" s="142" t="str">
        <f>IF(Hidden!DU$47="Yes","H",IF($B24="","",IF(AND($C24&lt;=Hidden!DU$46,$D24&gt;=Hidden!DU$46),IF($G24="","x","y"),"")))</f>
        <v/>
      </c>
      <c r="EC24" s="144" t="str">
        <f>IF(Hidden!DV$47="Yes","H",IF($B24="","",IF(AND($C24&lt;=Hidden!DV$46,$D24&gt;=Hidden!DV$46),IF($G24="","x","y"),"")))</f>
        <v/>
      </c>
      <c r="ED24" s="143" t="str">
        <f>IF(Hidden!DW$47="Yes","H",IF($B24="","",IF(AND($C24&lt;=Hidden!DW$46,$D24&gt;=Hidden!DW$46),IF($G24="","x","y"),"")))</f>
        <v/>
      </c>
      <c r="EE24" s="142" t="str">
        <f>IF(Hidden!DX$47="Yes","H",IF($B24="","",IF(AND($C24&lt;=Hidden!DX$46,$D24&gt;=Hidden!DX$46),IF($G24="","x","y"),"")))</f>
        <v/>
      </c>
      <c r="EF24" s="142" t="str">
        <f>IF(Hidden!DY$47="Yes","H",IF($B24="","",IF(AND($C24&lt;=Hidden!DY$46,$D24&gt;=Hidden!DY$46),IF($G24="","x","y"),"")))</f>
        <v/>
      </c>
      <c r="EG24" s="142" t="str">
        <f>IF(Hidden!DZ$47="Yes","H",IF($B24="","",IF(AND($C24&lt;=Hidden!DZ$46,$D24&gt;=Hidden!DZ$46),IF($G24="","x","y"),"")))</f>
        <v/>
      </c>
      <c r="EH24" s="141" t="str">
        <f>IF(Hidden!EA$47="Yes","H",IF($B24="","",IF(AND($C24&lt;=Hidden!EA$46,$D24&gt;=Hidden!EA$46),IF($G24="","x","y"),"")))</f>
        <v/>
      </c>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row>
    <row r="25" spans="1:257" ht="30.75" customHeight="1">
      <c r="A25" s="79"/>
      <c r="B25" s="692" t="s">
        <v>632</v>
      </c>
      <c r="C25" s="695"/>
      <c r="D25" s="304"/>
      <c r="E25" s="693"/>
      <c r="F25" s="246"/>
      <c r="G25" s="696"/>
      <c r="H25" s="694"/>
      <c r="I25" s="147" t="str">
        <f>IF(Hidden!B$47="Yes","H",IF($B25="","",IF(AND($C25&lt;=Hidden!B$46,$D25&gt;=Hidden!B$46),IF($G25="","x","y"),"")))</f>
        <v/>
      </c>
      <c r="J25" s="142" t="str">
        <f>IF(Hidden!C$47="Yes","H",IF($B25="","",IF(AND($C25&lt;=Hidden!C$46,$D25&gt;=Hidden!C$46),IF($G25="","x","y"),"")))</f>
        <v/>
      </c>
      <c r="K25" s="142" t="str">
        <f>IF(Hidden!D$47="Yes","H",IF($B25="","",IF(AND($C25&lt;=Hidden!D$46,$D25&gt;=Hidden!D$46),IF($G25="","x","y"),"")))</f>
        <v/>
      </c>
      <c r="L25" s="142" t="str">
        <f>IF(Hidden!E$47="Yes","H",IF($B25="","",IF(AND($C25&lt;=Hidden!E$46,$D25&gt;=Hidden!E$46),IF($G25="","x","y"),"")))</f>
        <v/>
      </c>
      <c r="M25" s="146" t="str">
        <f>IF(Hidden!F$47="Yes","H",IF($B25="","",IF(AND($C25&lt;=Hidden!F$46,$D25&gt;=Hidden!F$46),IF($G25="","x","y"),"")))</f>
        <v/>
      </c>
      <c r="N25" s="145" t="str">
        <f>IF(Hidden!G$47="Yes","H",IF($B25="","",IF(AND($C25&lt;=Hidden!G$46,$D25&gt;=Hidden!G$46),IF($G25="","x","y"),"")))</f>
        <v/>
      </c>
      <c r="O25" s="142" t="str">
        <f>IF(Hidden!H$47="Yes","H",IF($B25="","",IF(AND($C25&lt;=Hidden!H$46,$D25&gt;=Hidden!H$46),IF($G25="","x","y"),"")))</f>
        <v/>
      </c>
      <c r="P25" s="142" t="str">
        <f>IF(Hidden!I$47="Yes","H",IF($B25="","",IF(AND($C25&lt;=Hidden!I$46,$D25&gt;=Hidden!I$46),IF($G25="","x","y"),"")))</f>
        <v/>
      </c>
      <c r="Q25" s="142" t="str">
        <f>IF(Hidden!J$47="Yes","H",IF($B25="","",IF(AND($C25&lt;=Hidden!J$46,$D25&gt;=Hidden!J$46),IF($G25="","x","y"),"")))</f>
        <v/>
      </c>
      <c r="R25" s="144" t="str">
        <f>IF(Hidden!K$47="Yes","H",IF($B25="","",IF(AND($C25&lt;=Hidden!K$46,$D25&gt;=Hidden!K$46),IF($G25="","x","y"),"")))</f>
        <v/>
      </c>
      <c r="S25" s="143" t="str">
        <f>IF(Hidden!L$47="Yes","H",IF($B25="","",IF(AND($C25&lt;=Hidden!L$46,$D25&gt;=Hidden!L$46),IF($G25="","x","y"),"")))</f>
        <v/>
      </c>
      <c r="T25" s="142" t="str">
        <f>IF(Hidden!M$47="Yes","H",IF($B25="","",IF(AND($C25&lt;=Hidden!M$46,$D25&gt;=Hidden!M$46),IF($G25="","x","y"),"")))</f>
        <v/>
      </c>
      <c r="U25" s="142" t="str">
        <f>IF(Hidden!N$47="Yes","H",IF($B25="","",IF(AND($C25&lt;=Hidden!N$46,$D25&gt;=Hidden!N$46),IF($G25="","x","y"),"")))</f>
        <v/>
      </c>
      <c r="V25" s="142" t="str">
        <f>IF(Hidden!O$47="Yes","H",IF($B25="","",IF(AND($C25&lt;=Hidden!O$46,$D25&gt;=Hidden!O$46),IF($G25="","x","y"),"")))</f>
        <v/>
      </c>
      <c r="W25" s="146" t="str">
        <f>IF(Hidden!P$47="Yes","H",IF($B25="","",IF(AND($C25&lt;=Hidden!P$46,$D25&gt;=Hidden!P$46),IF($G25="","x","y"),"")))</f>
        <v/>
      </c>
      <c r="X25" s="145" t="str">
        <f>IF(Hidden!Q$47="Yes","H",IF($B25="","",IF(AND($C25&lt;=Hidden!Q$46,$D25&gt;=Hidden!Q$46),IF($G25="","x","y"),"")))</f>
        <v/>
      </c>
      <c r="Y25" s="142" t="str">
        <f>IF(Hidden!R$47="Yes","H",IF($B25="","",IF(AND($C25&lt;=Hidden!R$46,$D25&gt;=Hidden!R$46),IF($G25="","x","y"),"")))</f>
        <v/>
      </c>
      <c r="Z25" s="142" t="str">
        <f>IF(Hidden!S$47="Yes","H",IF($B25="","",IF(AND($C25&lt;=Hidden!S$46,$D25&gt;=Hidden!S$46),IF($G25="","x","y"),"")))</f>
        <v/>
      </c>
      <c r="AA25" s="142" t="str">
        <f>IF(Hidden!T$47="Yes","H",IF($B25="","",IF(AND($C25&lt;=Hidden!T$46,$D25&gt;=Hidden!T$46),IF($G25="","x","y"),"")))</f>
        <v/>
      </c>
      <c r="AB25" s="144" t="str">
        <f>IF(Hidden!U$47="Yes","H",IF($B25="","",IF(AND($C25&lt;=Hidden!U$46,$D25&gt;=Hidden!U$46),IF($G25="","x","y"),"")))</f>
        <v/>
      </c>
      <c r="AC25" s="143" t="str">
        <f>IF(Hidden!V$47="Yes","H",IF($B25="","",IF(AND($C25&lt;=Hidden!V$46,$D25&gt;=Hidden!V$46),IF($G25="","x","y"),"")))</f>
        <v/>
      </c>
      <c r="AD25" s="142" t="str">
        <f>IF(Hidden!W$47="Yes","H",IF($B25="","",IF(AND($C25&lt;=Hidden!W$46,$D25&gt;=Hidden!W$46),IF($G25="","x","y"),"")))</f>
        <v/>
      </c>
      <c r="AE25" s="142" t="str">
        <f>IF(Hidden!X$47="Yes","H",IF($B25="","",IF(AND($C25&lt;=Hidden!X$46,$D25&gt;=Hidden!X$46),IF($G25="","x","y"),"")))</f>
        <v/>
      </c>
      <c r="AF25" s="142" t="str">
        <f>IF(Hidden!Y$47="Yes","H",IF($B25="","",IF(AND($C25&lt;=Hidden!Y$46,$D25&gt;=Hidden!Y$46),IF($G25="","x","y"),"")))</f>
        <v/>
      </c>
      <c r="AG25" s="146" t="str">
        <f>IF(Hidden!Z$47="Yes","H",IF($B25="","",IF(AND($C25&lt;=Hidden!Z$46,$D25&gt;=Hidden!Z$46),IF($G25="","x","y"),"")))</f>
        <v/>
      </c>
      <c r="AH25" s="145" t="str">
        <f>IF(Hidden!AA$47="Yes","H",IF($B25="","",IF(AND($C25&lt;=Hidden!AA$46,$D25&gt;=Hidden!AA$46),IF($G25="","x","y"),"")))</f>
        <v/>
      </c>
      <c r="AI25" s="142" t="str">
        <f>IF(Hidden!AB$47="Yes","H",IF($B25="","",IF(AND($C25&lt;=Hidden!AB$46,$D25&gt;=Hidden!AB$46),IF($G25="","x","y"),"")))</f>
        <v/>
      </c>
      <c r="AJ25" s="142" t="str">
        <f>IF(Hidden!AC$47="Yes","H",IF($B25="","",IF(AND($C25&lt;=Hidden!AC$46,$D25&gt;=Hidden!AC$46),IF($G25="","x","y"),"")))</f>
        <v/>
      </c>
      <c r="AK25" s="142" t="str">
        <f>IF(Hidden!AD$47="Yes","H",IF($B25="","",IF(AND($C25&lt;=Hidden!AD$46,$D25&gt;=Hidden!AD$46),IF($G25="","x","y"),"")))</f>
        <v/>
      </c>
      <c r="AL25" s="144" t="str">
        <f>IF(Hidden!AE$47="Yes","H",IF($B25="","",IF(AND($C25&lt;=Hidden!AE$46,$D25&gt;=Hidden!AE$46),IF($G25="","x","y"),"")))</f>
        <v/>
      </c>
      <c r="AM25" s="143" t="str">
        <f>IF(Hidden!AF$47="Yes","H",IF($B25="","",IF(AND($C25&lt;=Hidden!AF$46,$D25&gt;=Hidden!AF$46),IF($G25="","x","y"),"")))</f>
        <v/>
      </c>
      <c r="AN25" s="142" t="str">
        <f>IF(Hidden!AG$47="Yes","H",IF($B25="","",IF(AND($C25&lt;=Hidden!AG$46,$D25&gt;=Hidden!AG$46),IF($G25="","x","y"),"")))</f>
        <v/>
      </c>
      <c r="AO25" s="142" t="str">
        <f>IF(Hidden!AH$47="Yes","H",IF($B25="","",IF(AND($C25&lt;=Hidden!AH$46,$D25&gt;=Hidden!AH$46),IF($G25="","x","y"),"")))</f>
        <v/>
      </c>
      <c r="AP25" s="142" t="str">
        <f>IF(Hidden!AI$47="Yes","H",IF($B25="","",IF(AND($C25&lt;=Hidden!AI$46,$D25&gt;=Hidden!AI$46),IF($G25="","x","y"),"")))</f>
        <v/>
      </c>
      <c r="AQ25" s="146" t="str">
        <f>IF(Hidden!AJ$47="Yes","H",IF($B25="","",IF(AND($C25&lt;=Hidden!AJ$46,$D25&gt;=Hidden!AJ$46),IF($G25="","x","y"),"")))</f>
        <v/>
      </c>
      <c r="AR25" s="145" t="str">
        <f>IF(Hidden!AK$47="Yes","H",IF($B25="","",IF(AND($C25&lt;=Hidden!AK$46,$D25&gt;=Hidden!AK$46),IF($G25="","x","y"),"")))</f>
        <v/>
      </c>
      <c r="AS25" s="142" t="str">
        <f>IF(Hidden!AL$47="Yes","H",IF($B25="","",IF(AND($C25&lt;=Hidden!AL$46,$D25&gt;=Hidden!AL$46),IF($G25="","x","y"),"")))</f>
        <v/>
      </c>
      <c r="AT25" s="142" t="str">
        <f>IF(Hidden!AM$47="Yes","H",IF($B25="","",IF(AND($C25&lt;=Hidden!AM$46,$D25&gt;=Hidden!AM$46),IF($G25="","x","y"),"")))</f>
        <v/>
      </c>
      <c r="AU25" s="142" t="str">
        <f>IF(Hidden!AN$47="Yes","H",IF($B25="","",IF(AND($C25&lt;=Hidden!AN$46,$D25&gt;=Hidden!AN$46),IF($G25="","x","y"),"")))</f>
        <v/>
      </c>
      <c r="AV25" s="144" t="str">
        <f>IF(Hidden!AO$47="Yes","H",IF($B25="","",IF(AND($C25&lt;=Hidden!AO$46,$D25&gt;=Hidden!AO$46),IF($G25="","x","y"),"")))</f>
        <v/>
      </c>
      <c r="AW25" s="143" t="str">
        <f>IF(Hidden!AP$47="Yes","H",IF($B25="","",IF(AND($C25&lt;=Hidden!AP$46,$D25&gt;=Hidden!AP$46),IF($G25="","x","y"),"")))</f>
        <v/>
      </c>
      <c r="AX25" s="142" t="str">
        <f>IF(Hidden!AQ$47="Yes","H",IF($B25="","",IF(AND($C25&lt;=Hidden!AQ$46,$D25&gt;=Hidden!AQ$46),IF($G25="","x","y"),"")))</f>
        <v/>
      </c>
      <c r="AY25" s="142" t="str">
        <f>IF(Hidden!AR$47="Yes","H",IF($B25="","",IF(AND($C25&lt;=Hidden!AR$46,$D25&gt;=Hidden!AR$46),IF($G25="","x","y"),"")))</f>
        <v/>
      </c>
      <c r="AZ25" s="142" t="str">
        <f>IF(Hidden!AS$47="Yes","H",IF($B25="","",IF(AND($C25&lt;=Hidden!AS$46,$D25&gt;=Hidden!AS$46),IF($G25="","x","y"),"")))</f>
        <v/>
      </c>
      <c r="BA25" s="146" t="str">
        <f>IF(Hidden!AT$47="Yes","H",IF($B25="","",IF(AND($C25&lt;=Hidden!AT$46,$D25&gt;=Hidden!AT$46),IF($G25="","x","y"),"")))</f>
        <v/>
      </c>
      <c r="BB25" s="145" t="str">
        <f>IF(Hidden!AU$47="Yes","H",IF($B25="","",IF(AND($C25&lt;=Hidden!AU$46,$D25&gt;=Hidden!AU$46),IF($G25="","x","y"),"")))</f>
        <v/>
      </c>
      <c r="BC25" s="142" t="str">
        <f>IF(Hidden!AV$47="Yes","H",IF($B25="","",IF(AND($C25&lt;=Hidden!AV$46,$D25&gt;=Hidden!AV$46),IF($G25="","x","y"),"")))</f>
        <v/>
      </c>
      <c r="BD25" s="142" t="str">
        <f>IF(Hidden!AW$47="Yes","H",IF($B25="","",IF(AND($C25&lt;=Hidden!AW$46,$D25&gt;=Hidden!AW$46),IF($G25="","x","y"),"")))</f>
        <v/>
      </c>
      <c r="BE25" s="142" t="str">
        <f>IF(Hidden!AX$47="Yes","H",IF($B25="","",IF(AND($C25&lt;=Hidden!AX$46,$D25&gt;=Hidden!AX$46),IF($G25="","x","y"),"")))</f>
        <v/>
      </c>
      <c r="BF25" s="144" t="str">
        <f>IF(Hidden!AY$47="Yes","H",IF($B25="","",IF(AND($C25&lt;=Hidden!AY$46,$D25&gt;=Hidden!AY$46),IF($G25="","x","y"),"")))</f>
        <v/>
      </c>
      <c r="BG25" s="143" t="str">
        <f>IF(Hidden!AZ$47="Yes","H",IF($B25="","",IF(AND($C25&lt;=Hidden!AZ$46,$D25&gt;=Hidden!AZ$46),IF($G25="","x","y"),"")))</f>
        <v/>
      </c>
      <c r="BH25" s="142" t="str">
        <f>IF(Hidden!BA$47="Yes","H",IF($B25="","",IF(AND($C25&lt;=Hidden!BA$46,$D25&gt;=Hidden!BA$46),IF($G25="","x","y"),"")))</f>
        <v/>
      </c>
      <c r="BI25" s="142" t="str">
        <f>IF(Hidden!BB$47="Yes","H",IF($B25="","",IF(AND($C25&lt;=Hidden!BB$46,$D25&gt;=Hidden!BB$46),IF($G25="","x","y"),"")))</f>
        <v/>
      </c>
      <c r="BJ25" s="142" t="str">
        <f>IF(Hidden!BC$47="Yes","H",IF($B25="","",IF(AND($C25&lt;=Hidden!BC$46,$D25&gt;=Hidden!BC$46),IF($G25="","x","y"),"")))</f>
        <v/>
      </c>
      <c r="BK25" s="146" t="str">
        <f>IF(Hidden!BD$47="Yes","H",IF($B25="","",IF(AND($C25&lt;=Hidden!BD$46,$D25&gt;=Hidden!BD$46),IF($G25="","x","y"),"")))</f>
        <v/>
      </c>
      <c r="BL25" s="145" t="str">
        <f>IF(Hidden!BE$47="Yes","H",IF($B25="","",IF(AND($C25&lt;=Hidden!BE$46,$D25&gt;=Hidden!BE$46),IF($G25="","x","y"),"")))</f>
        <v/>
      </c>
      <c r="BM25" s="142" t="str">
        <f>IF(Hidden!BF$47="Yes","H",IF($B25="","",IF(AND($C25&lt;=Hidden!BF$46,$D25&gt;=Hidden!BF$46),IF($G25="","x","y"),"")))</f>
        <v/>
      </c>
      <c r="BN25" s="142" t="str">
        <f>IF(Hidden!BG$47="Yes","H",IF($B25="","",IF(AND($C25&lt;=Hidden!BG$46,$D25&gt;=Hidden!BG$46),IF($G25="","x","y"),"")))</f>
        <v/>
      </c>
      <c r="BO25" s="142" t="str">
        <f>IF(Hidden!BH$47="Yes","H",IF($B25="","",IF(AND($C25&lt;=Hidden!BH$46,$D25&gt;=Hidden!BH$46),IF($G25="","x","y"),"")))</f>
        <v/>
      </c>
      <c r="BP25" s="144" t="str">
        <f>IF(Hidden!BI$47="Yes","H",IF($B25="","",IF(AND($C25&lt;=Hidden!BI$46,$D25&gt;=Hidden!BI$46),IF($G25="","x","y"),"")))</f>
        <v/>
      </c>
      <c r="BQ25" s="143" t="str">
        <f>IF(Hidden!BJ$47="Yes","H",IF($B25="","",IF(AND($C25&lt;=Hidden!BJ$46,$D25&gt;=Hidden!BJ$46),IF($G25="","x","y"),"")))</f>
        <v/>
      </c>
      <c r="BR25" s="142" t="str">
        <f>IF(Hidden!BK$47="Yes","H",IF($B25="","",IF(AND($C25&lt;=Hidden!BK$46,$D25&gt;=Hidden!BK$46),IF($G25="","x","y"),"")))</f>
        <v/>
      </c>
      <c r="BS25" s="142" t="str">
        <f>IF(Hidden!BL$47="Yes","H",IF($B25="","",IF(AND($C25&lt;=Hidden!BL$46,$D25&gt;=Hidden!BL$46),IF($G25="","x","y"),"")))</f>
        <v/>
      </c>
      <c r="BT25" s="142" t="str">
        <f>IF(Hidden!BM$47="Yes","H",IF($B25="","",IF(AND($C25&lt;=Hidden!BM$46,$D25&gt;=Hidden!BM$46),IF($G25="","x","y"),"")))</f>
        <v/>
      </c>
      <c r="BU25" s="146" t="str">
        <f>IF(Hidden!BN$47="Yes","H",IF($B25="","",IF(AND($C25&lt;=Hidden!BN$46,$D25&gt;=Hidden!BN$46),IF($G25="","x","y"),"")))</f>
        <v/>
      </c>
      <c r="BV25" s="145" t="str">
        <f>IF(Hidden!BO$47="Yes","H",IF($B25="","",IF(AND($C25&lt;=Hidden!BO$46,$D25&gt;=Hidden!BO$46),IF($G25="","x","y"),"")))</f>
        <v/>
      </c>
      <c r="BW25" s="142" t="str">
        <f>IF(Hidden!BP$47="Yes","H",IF($B25="","",IF(AND($C25&lt;=Hidden!BP$46,$D25&gt;=Hidden!BP$46),IF($G25="","x","y"),"")))</f>
        <v/>
      </c>
      <c r="BX25" s="142" t="str">
        <f>IF(Hidden!BQ$47="Yes","H",IF($B25="","",IF(AND($C25&lt;=Hidden!BQ$46,$D25&gt;=Hidden!BQ$46),IF($G25="","x","y"),"")))</f>
        <v/>
      </c>
      <c r="BY25" s="142" t="str">
        <f>IF(Hidden!BR$47="Yes","H",IF($B25="","",IF(AND($C25&lt;=Hidden!BR$46,$D25&gt;=Hidden!BR$46),IF($G25="","x","y"),"")))</f>
        <v/>
      </c>
      <c r="BZ25" s="144" t="str">
        <f>IF(Hidden!BS$47="Yes","H",IF($B25="","",IF(AND($C25&lt;=Hidden!BS$46,$D25&gt;=Hidden!BS$46),IF($G25="","x","y"),"")))</f>
        <v/>
      </c>
      <c r="CA25" s="143" t="str">
        <f>IF(Hidden!BT$47="Yes","H",IF($B25="","",IF(AND($C25&lt;=Hidden!BT$46,$D25&gt;=Hidden!BT$46),IF($G25="","x","y"),"")))</f>
        <v/>
      </c>
      <c r="CB25" s="142" t="str">
        <f>IF(Hidden!BU$47="Yes","H",IF($B25="","",IF(AND($C25&lt;=Hidden!BU$46,$D25&gt;=Hidden!BU$46),IF($G25="","x","y"),"")))</f>
        <v/>
      </c>
      <c r="CC25" s="142" t="str">
        <f>IF(Hidden!BV$47="Yes","H",IF($B25="","",IF(AND($C25&lt;=Hidden!BV$46,$D25&gt;=Hidden!BV$46),IF($G25="","x","y"),"")))</f>
        <v/>
      </c>
      <c r="CD25" s="142" t="str">
        <f>IF(Hidden!BW$47="Yes","H",IF($B25="","",IF(AND($C25&lt;=Hidden!BW$46,$D25&gt;=Hidden!BW$46),IF($G25="","x","y"),"")))</f>
        <v/>
      </c>
      <c r="CE25" s="146" t="str">
        <f>IF(Hidden!BX$47="Yes","H",IF($B25="","",IF(AND($C25&lt;=Hidden!BX$46,$D25&gt;=Hidden!BX$46),IF($G25="","x","y"),"")))</f>
        <v/>
      </c>
      <c r="CF25" s="145" t="str">
        <f>IF(Hidden!BY$47="Yes","H",IF($B25="","",IF(AND($C25&lt;=Hidden!BY$46,$D25&gt;=Hidden!BY$46),IF($G25="","x","y"),"")))</f>
        <v/>
      </c>
      <c r="CG25" s="142" t="str">
        <f>IF(Hidden!BZ$47="Yes","H",IF($B25="","",IF(AND($C25&lt;=Hidden!BZ$46,$D25&gt;=Hidden!BZ$46),IF($G25="","x","y"),"")))</f>
        <v/>
      </c>
      <c r="CH25" s="142" t="str">
        <f>IF(Hidden!CA$47="Yes","H",IF($B25="","",IF(AND($C25&lt;=Hidden!CA$46,$D25&gt;=Hidden!CA$46),IF($G25="","x","y"),"")))</f>
        <v/>
      </c>
      <c r="CI25" s="142" t="str">
        <f>IF(Hidden!CB$47="Yes","H",IF($B25="","",IF(AND($C25&lt;=Hidden!CB$46,$D25&gt;=Hidden!CB$46),IF($G25="","x","y"),"")))</f>
        <v/>
      </c>
      <c r="CJ25" s="144" t="str">
        <f>IF(Hidden!CC$47="Yes","H",IF($B25="","",IF(AND($C25&lt;=Hidden!CC$46,$D25&gt;=Hidden!CC$46),IF($G25="","x","y"),"")))</f>
        <v/>
      </c>
      <c r="CK25" s="143" t="str">
        <f>IF(Hidden!CD$47="Yes","H",IF($B25="","",IF(AND($C25&lt;=Hidden!CD$46,$D25&gt;=Hidden!CD$46),IF($G25="","x","y"),"")))</f>
        <v/>
      </c>
      <c r="CL25" s="142" t="str">
        <f>IF(Hidden!CE$47="Yes","H",IF($B25="","",IF(AND($C25&lt;=Hidden!CE$46,$D25&gt;=Hidden!CE$46),IF($G25="","x","y"),"")))</f>
        <v/>
      </c>
      <c r="CM25" s="142" t="str">
        <f>IF(Hidden!CF$47="Yes","H",IF($B25="","",IF(AND($C25&lt;=Hidden!CF$46,$D25&gt;=Hidden!CF$46),IF($G25="","x","y"),"")))</f>
        <v/>
      </c>
      <c r="CN25" s="142" t="str">
        <f>IF(Hidden!CG$47="Yes","H",IF($B25="","",IF(AND($C25&lt;=Hidden!CG$46,$D25&gt;=Hidden!CG$46),IF($G25="","x","y"),"")))</f>
        <v/>
      </c>
      <c r="CO25" s="146" t="str">
        <f>IF(Hidden!CH$47="Yes","H",IF($B25="","",IF(AND($C25&lt;=Hidden!CH$46,$D25&gt;=Hidden!CH$46),IF($G25="","x","y"),"")))</f>
        <v/>
      </c>
      <c r="CP25" s="145" t="str">
        <f>IF(Hidden!CI$47="Yes","H",IF($B25="","",IF(AND($C25&lt;=Hidden!CI$46,$D25&gt;=Hidden!CI$46),IF($G25="","x","y"),"")))</f>
        <v/>
      </c>
      <c r="CQ25" s="142" t="str">
        <f>IF(Hidden!CJ$47="Yes","H",IF($B25="","",IF(AND($C25&lt;=Hidden!CJ$46,$D25&gt;=Hidden!CJ$46),IF($G25="","x","y"),"")))</f>
        <v/>
      </c>
      <c r="CR25" s="142" t="str">
        <f>IF(Hidden!CK$47="Yes","H",IF($B25="","",IF(AND($C25&lt;=Hidden!CK$46,$D25&gt;=Hidden!CK$46),IF($G25="","x","y"),"")))</f>
        <v/>
      </c>
      <c r="CS25" s="142" t="str">
        <f>IF(Hidden!CL$47="Yes","H",IF($B25="","",IF(AND($C25&lt;=Hidden!CL$46,$D25&gt;=Hidden!CL$46),IF($G25="","x","y"),"")))</f>
        <v/>
      </c>
      <c r="CT25" s="144" t="str">
        <f>IF(Hidden!CM$47="Yes","H",IF($B25="","",IF(AND($C25&lt;=Hidden!CM$46,$D25&gt;=Hidden!CM$46),IF($G25="","x","y"),"")))</f>
        <v/>
      </c>
      <c r="CU25" s="143" t="str">
        <f>IF(Hidden!CN$47="Yes","H",IF($B25="","",IF(AND($C25&lt;=Hidden!CN$46,$D25&gt;=Hidden!CN$46),IF($G25="","x","y"),"")))</f>
        <v/>
      </c>
      <c r="CV25" s="142" t="str">
        <f>IF(Hidden!CO$47="Yes","H",IF($B25="","",IF(AND($C25&lt;=Hidden!CO$46,$D25&gt;=Hidden!CO$46),IF($G25="","x","y"),"")))</f>
        <v/>
      </c>
      <c r="CW25" s="142" t="str">
        <f>IF(Hidden!CP$47="Yes","H",IF($B25="","",IF(AND($C25&lt;=Hidden!CP$46,$D25&gt;=Hidden!CP$46),IF($G25="","x","y"),"")))</f>
        <v/>
      </c>
      <c r="CX25" s="142" t="str">
        <f>IF(Hidden!CQ$47="Yes","H",IF($B25="","",IF(AND($C25&lt;=Hidden!CQ$46,$D25&gt;=Hidden!CQ$46),IF($G25="","x","y"),"")))</f>
        <v/>
      </c>
      <c r="CY25" s="146" t="str">
        <f>IF(Hidden!CR$47="Yes","H",IF($B25="","",IF(AND($C25&lt;=Hidden!CR$46,$D25&gt;=Hidden!CR$46),IF($G25="","x","y"),"")))</f>
        <v/>
      </c>
      <c r="CZ25" s="145" t="str">
        <f>IF(Hidden!CS$47="Yes","H",IF($B25="","",IF(AND($C25&lt;=Hidden!CS$46,$D25&gt;=Hidden!CS$46),IF($G25="","x","y"),"")))</f>
        <v/>
      </c>
      <c r="DA25" s="142" t="str">
        <f>IF(Hidden!CT$47="Yes","H",IF($B25="","",IF(AND($C25&lt;=Hidden!CT$46,$D25&gt;=Hidden!CT$46),IF($G25="","x","y"),"")))</f>
        <v/>
      </c>
      <c r="DB25" s="142" t="str">
        <f>IF(Hidden!CU$47="Yes","H",IF($B25="","",IF(AND($C25&lt;=Hidden!CU$46,$D25&gt;=Hidden!CU$46),IF($G25="","x","y"),"")))</f>
        <v/>
      </c>
      <c r="DC25" s="142" t="str">
        <f>IF(Hidden!CV$47="Yes","H",IF($B25="","",IF(AND($C25&lt;=Hidden!CV$46,$D25&gt;=Hidden!CV$46),IF($G25="","x","y"),"")))</f>
        <v/>
      </c>
      <c r="DD25" s="144" t="str">
        <f>IF(Hidden!CW$47="Yes","H",IF($B25="","",IF(AND($C25&lt;=Hidden!CW$46,$D25&gt;=Hidden!CW$46),IF($G25="","x","y"),"")))</f>
        <v/>
      </c>
      <c r="DE25" s="143" t="str">
        <f>IF(Hidden!CX$47="Yes","H",IF($B25="","",IF(AND($C25&lt;=Hidden!CX$46,$D25&gt;=Hidden!CX$46),IF($G25="","x","y"),"")))</f>
        <v/>
      </c>
      <c r="DF25" s="142" t="str">
        <f>IF(Hidden!CY$47="Yes","H",IF($B25="","",IF(AND($C25&lt;=Hidden!CY$46,$D25&gt;=Hidden!CY$46),IF($G25="","x","y"),"")))</f>
        <v/>
      </c>
      <c r="DG25" s="142" t="str">
        <f>IF(Hidden!CZ$47="Yes","H",IF($B25="","",IF(AND($C25&lt;=Hidden!CZ$46,$D25&gt;=Hidden!CZ$46),IF($G25="","x","y"),"")))</f>
        <v/>
      </c>
      <c r="DH25" s="142" t="str">
        <f>IF(Hidden!DA$47="Yes","H",IF($B25="","",IF(AND($C25&lt;=Hidden!DA$46,$D25&gt;=Hidden!DA$46),IF($G25="","x","y"),"")))</f>
        <v/>
      </c>
      <c r="DI25" s="146" t="str">
        <f>IF(Hidden!DB$47="Yes","H",IF($B25="","",IF(AND($C25&lt;=Hidden!DB$46,$D25&gt;=Hidden!DB$46),IF($G25="","x","y"),"")))</f>
        <v/>
      </c>
      <c r="DJ25" s="145" t="str">
        <f>IF(Hidden!DC$47="Yes","H",IF($B25="","",IF(AND($C25&lt;=Hidden!DC$46,$D25&gt;=Hidden!DC$46),IF($G25="","x","y"),"")))</f>
        <v/>
      </c>
      <c r="DK25" s="142" t="str">
        <f>IF(Hidden!DD$47="Yes","H",IF($B25="","",IF(AND($C25&lt;=Hidden!DD$46,$D25&gt;=Hidden!DD$46),IF($G25="","x","y"),"")))</f>
        <v/>
      </c>
      <c r="DL25" s="142" t="str">
        <f>IF(Hidden!DE$47="Yes","H",IF($B25="","",IF(AND($C25&lt;=Hidden!DE$46,$D25&gt;=Hidden!DE$46),IF($G25="","x","y"),"")))</f>
        <v/>
      </c>
      <c r="DM25" s="142" t="str">
        <f>IF(Hidden!DF$47="Yes","H",IF($B25="","",IF(AND($C25&lt;=Hidden!DF$46,$D25&gt;=Hidden!DF$46),IF($G25="","x","y"),"")))</f>
        <v/>
      </c>
      <c r="DN25" s="144" t="str">
        <f>IF(Hidden!DG$47="Yes","H",IF($B25="","",IF(AND($C25&lt;=Hidden!DG$46,$D25&gt;=Hidden!DG$46),IF($G25="","x","y"),"")))</f>
        <v/>
      </c>
      <c r="DO25" s="143" t="str">
        <f>IF(Hidden!DH$47="Yes","H",IF($B25="","",IF(AND($C25&lt;=Hidden!DH$46,$D25&gt;=Hidden!DH$46),IF($G25="","x","y"),"")))</f>
        <v/>
      </c>
      <c r="DP25" s="142" t="str">
        <f>IF(Hidden!DI$47="Yes","H",IF($B25="","",IF(AND($C25&lt;=Hidden!DI$46,$D25&gt;=Hidden!DI$46),IF($G25="","x","y"),"")))</f>
        <v/>
      </c>
      <c r="DQ25" s="142" t="str">
        <f>IF(Hidden!DJ$47="Yes","H",IF($B25="","",IF(AND($C25&lt;=Hidden!DJ$46,$D25&gt;=Hidden!DJ$46),IF($G25="","x","y"),"")))</f>
        <v/>
      </c>
      <c r="DR25" s="142" t="str">
        <f>IF(Hidden!DK$47="Yes","H",IF($B25="","",IF(AND($C25&lt;=Hidden!DK$46,$D25&gt;=Hidden!DK$46),IF($G25="","x","y"),"")))</f>
        <v/>
      </c>
      <c r="DS25" s="146" t="str">
        <f>IF(Hidden!DL$47="Yes","H",IF($B25="","",IF(AND($C25&lt;=Hidden!DL$46,$D25&gt;=Hidden!DL$46),IF($G25="","x","y"),"")))</f>
        <v/>
      </c>
      <c r="DT25" s="145" t="str">
        <f>IF(Hidden!DM$47="Yes","H",IF($B25="","",IF(AND($C25&lt;=Hidden!DM$46,$D25&gt;=Hidden!DM$46),IF($G25="","x","y"),"")))</f>
        <v/>
      </c>
      <c r="DU25" s="142" t="str">
        <f>IF(Hidden!DN$47="Yes","H",IF($B25="","",IF(AND($C25&lt;=Hidden!DN$46,$D25&gt;=Hidden!DN$46),IF($G25="","x","y"),"")))</f>
        <v/>
      </c>
      <c r="DV25" s="142" t="str">
        <f>IF(Hidden!DO$47="Yes","H",IF($B25="","",IF(AND($C25&lt;=Hidden!DO$46,$D25&gt;=Hidden!DO$46),IF($G25="","x","y"),"")))</f>
        <v/>
      </c>
      <c r="DW25" s="142" t="str">
        <f>IF(Hidden!DP$47="Yes","H",IF($B25="","",IF(AND($C25&lt;=Hidden!DP$46,$D25&gt;=Hidden!DP$46),IF($G25="","x","y"),"")))</f>
        <v/>
      </c>
      <c r="DX25" s="144" t="str">
        <f>IF(Hidden!DQ$47="Yes","H",IF($B25="","",IF(AND($C25&lt;=Hidden!DQ$46,$D25&gt;=Hidden!DQ$46),IF($G25="","x","y"),"")))</f>
        <v/>
      </c>
      <c r="DY25" s="145" t="str">
        <f>IF(Hidden!DR$47="Yes","H",IF($B25="","",IF(AND($C25&lt;=Hidden!DR$46,$D25&gt;=Hidden!DR$46),IF($G25="","x","y"),"")))</f>
        <v/>
      </c>
      <c r="DZ25" s="142" t="str">
        <f>IF(Hidden!DS$47="Yes","H",IF($B25="","",IF(AND($C25&lt;=Hidden!DS$46,$D25&gt;=Hidden!DS$46),IF($G25="","x","y"),"")))</f>
        <v/>
      </c>
      <c r="EA25" s="142" t="str">
        <f>IF(Hidden!DT$47="Yes","H",IF($B25="","",IF(AND($C25&lt;=Hidden!DT$46,$D25&gt;=Hidden!DT$46),IF($G25="","x","y"),"")))</f>
        <v/>
      </c>
      <c r="EB25" s="142" t="str">
        <f>IF(Hidden!DU$47="Yes","H",IF($B25="","",IF(AND($C25&lt;=Hidden!DU$46,$D25&gt;=Hidden!DU$46),IF($G25="","x","y"),"")))</f>
        <v/>
      </c>
      <c r="EC25" s="144" t="str">
        <f>IF(Hidden!DV$47="Yes","H",IF($B25="","",IF(AND($C25&lt;=Hidden!DV$46,$D25&gt;=Hidden!DV$46),IF($G25="","x","y"),"")))</f>
        <v/>
      </c>
      <c r="ED25" s="143" t="str">
        <f>IF(Hidden!DW$47="Yes","H",IF($B25="","",IF(AND($C25&lt;=Hidden!DW$46,$D25&gt;=Hidden!DW$46),IF($G25="","x","y"),"")))</f>
        <v/>
      </c>
      <c r="EE25" s="142" t="str">
        <f>IF(Hidden!DX$47="Yes","H",IF($B25="","",IF(AND($C25&lt;=Hidden!DX$46,$D25&gt;=Hidden!DX$46),IF($G25="","x","y"),"")))</f>
        <v/>
      </c>
      <c r="EF25" s="142" t="str">
        <f>IF(Hidden!DY$47="Yes","H",IF($B25="","",IF(AND($C25&lt;=Hidden!DY$46,$D25&gt;=Hidden!DY$46),IF($G25="","x","y"),"")))</f>
        <v/>
      </c>
      <c r="EG25" s="142" t="str">
        <f>IF(Hidden!DZ$47="Yes","H",IF($B25="","",IF(AND($C25&lt;=Hidden!DZ$46,$D25&gt;=Hidden!DZ$46),IF($G25="","x","y"),"")))</f>
        <v/>
      </c>
      <c r="EH25" s="141" t="str">
        <f>IF(Hidden!EA$47="Yes","H",IF($B25="","",IF(AND($C25&lt;=Hidden!EA$46,$D25&gt;=Hidden!EA$46),IF($G25="","x","y"),"")))</f>
        <v/>
      </c>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row>
    <row r="26" spans="1:257" ht="30.75" customHeight="1">
      <c r="A26" s="79"/>
      <c r="B26" s="691" t="s">
        <v>633</v>
      </c>
      <c r="C26" s="697"/>
      <c r="D26" s="698"/>
      <c r="E26" s="693"/>
      <c r="F26" s="246"/>
      <c r="G26" s="696"/>
      <c r="H26" s="694"/>
      <c r="I26" s="147" t="str">
        <f>IF(Hidden!B$47="Yes","H",IF($B26="","",IF(AND($C26&lt;=Hidden!B$46,$D26&gt;=Hidden!B$46),IF($G26="","x","y"),"")))</f>
        <v/>
      </c>
      <c r="J26" s="142" t="str">
        <f>IF(Hidden!C$47="Yes","H",IF($B26="","",IF(AND($C26&lt;=Hidden!C$46,$D26&gt;=Hidden!C$46),IF($G26="","x","y"),"")))</f>
        <v/>
      </c>
      <c r="K26" s="142" t="str">
        <f>IF(Hidden!D$47="Yes","H",IF($B26="","",IF(AND($C26&lt;=Hidden!D$46,$D26&gt;=Hidden!D$46),IF($G26="","x","y"),"")))</f>
        <v/>
      </c>
      <c r="L26" s="142" t="str">
        <f>IF(Hidden!E$47="Yes","H",IF($B26="","",IF(AND($C26&lt;=Hidden!E$46,$D26&gt;=Hidden!E$46),IF($G26="","x","y"),"")))</f>
        <v/>
      </c>
      <c r="M26" s="146" t="str">
        <f>IF(Hidden!F$47="Yes","H",IF($B26="","",IF(AND($C26&lt;=Hidden!F$46,$D26&gt;=Hidden!F$46),IF($G26="","x","y"),"")))</f>
        <v/>
      </c>
      <c r="N26" s="145" t="str">
        <f>IF(Hidden!G$47="Yes","H",IF($B26="","",IF(AND($C26&lt;=Hidden!G$46,$D26&gt;=Hidden!G$46),IF($G26="","x","y"),"")))</f>
        <v/>
      </c>
      <c r="O26" s="142" t="str">
        <f>IF(Hidden!H$47="Yes","H",IF($B26="","",IF(AND($C26&lt;=Hidden!H$46,$D26&gt;=Hidden!H$46),IF($G26="","x","y"),"")))</f>
        <v/>
      </c>
      <c r="P26" s="142" t="str">
        <f>IF(Hidden!I$47="Yes","H",IF($B26="","",IF(AND($C26&lt;=Hidden!I$46,$D26&gt;=Hidden!I$46),IF($G26="","x","y"),"")))</f>
        <v/>
      </c>
      <c r="Q26" s="142" t="str">
        <f>IF(Hidden!J$47="Yes","H",IF($B26="","",IF(AND($C26&lt;=Hidden!J$46,$D26&gt;=Hidden!J$46),IF($G26="","x","y"),"")))</f>
        <v/>
      </c>
      <c r="R26" s="144" t="str">
        <f>IF(Hidden!K$47="Yes","H",IF($B26="","",IF(AND($C26&lt;=Hidden!K$46,$D26&gt;=Hidden!K$46),IF($G26="","x","y"),"")))</f>
        <v/>
      </c>
      <c r="S26" s="143" t="str">
        <f>IF(Hidden!L$47="Yes","H",IF($B26="","",IF(AND($C26&lt;=Hidden!L$46,$D26&gt;=Hidden!L$46),IF($G26="","x","y"),"")))</f>
        <v/>
      </c>
      <c r="T26" s="142" t="str">
        <f>IF(Hidden!M$47="Yes","H",IF($B26="","",IF(AND($C26&lt;=Hidden!M$46,$D26&gt;=Hidden!M$46),IF($G26="","x","y"),"")))</f>
        <v/>
      </c>
      <c r="U26" s="142" t="str">
        <f>IF(Hidden!N$47="Yes","H",IF($B26="","",IF(AND($C26&lt;=Hidden!N$46,$D26&gt;=Hidden!N$46),IF($G26="","x","y"),"")))</f>
        <v/>
      </c>
      <c r="V26" s="142" t="str">
        <f>IF(Hidden!O$47="Yes","H",IF($B26="","",IF(AND($C26&lt;=Hidden!O$46,$D26&gt;=Hidden!O$46),IF($G26="","x","y"),"")))</f>
        <v/>
      </c>
      <c r="W26" s="146" t="str">
        <f>IF(Hidden!P$47="Yes","H",IF($B26="","",IF(AND($C26&lt;=Hidden!P$46,$D26&gt;=Hidden!P$46),IF($G26="","x","y"),"")))</f>
        <v/>
      </c>
      <c r="X26" s="145" t="str">
        <f>IF(Hidden!Q$47="Yes","H",IF($B26="","",IF(AND($C26&lt;=Hidden!Q$46,$D26&gt;=Hidden!Q$46),IF($G26="","x","y"),"")))</f>
        <v/>
      </c>
      <c r="Y26" s="142" t="str">
        <f>IF(Hidden!R$47="Yes","H",IF($B26="","",IF(AND($C26&lt;=Hidden!R$46,$D26&gt;=Hidden!R$46),IF($G26="","x","y"),"")))</f>
        <v/>
      </c>
      <c r="Z26" s="142" t="str">
        <f>IF(Hidden!S$47="Yes","H",IF($B26="","",IF(AND($C26&lt;=Hidden!S$46,$D26&gt;=Hidden!S$46),IF($G26="","x","y"),"")))</f>
        <v/>
      </c>
      <c r="AA26" s="142" t="str">
        <f>IF(Hidden!T$47="Yes","H",IF($B26="","",IF(AND($C26&lt;=Hidden!T$46,$D26&gt;=Hidden!T$46),IF($G26="","x","y"),"")))</f>
        <v/>
      </c>
      <c r="AB26" s="144" t="str">
        <f>IF(Hidden!U$47="Yes","H",IF($B26="","",IF(AND($C26&lt;=Hidden!U$46,$D26&gt;=Hidden!U$46),IF($G26="","x","y"),"")))</f>
        <v/>
      </c>
      <c r="AC26" s="143" t="str">
        <f>IF(Hidden!V$47="Yes","H",IF($B26="","",IF(AND($C26&lt;=Hidden!V$46,$D26&gt;=Hidden!V$46),IF($G26="","x","y"),"")))</f>
        <v/>
      </c>
      <c r="AD26" s="142" t="str">
        <f>IF(Hidden!W$47="Yes","H",IF($B26="","",IF(AND($C26&lt;=Hidden!W$46,$D26&gt;=Hidden!W$46),IF($G26="","x","y"),"")))</f>
        <v/>
      </c>
      <c r="AE26" s="142" t="str">
        <f>IF(Hidden!X$47="Yes","H",IF($B26="","",IF(AND($C26&lt;=Hidden!X$46,$D26&gt;=Hidden!X$46),IF($G26="","x","y"),"")))</f>
        <v/>
      </c>
      <c r="AF26" s="142" t="str">
        <f>IF(Hidden!Y$47="Yes","H",IF($B26="","",IF(AND($C26&lt;=Hidden!Y$46,$D26&gt;=Hidden!Y$46),IF($G26="","x","y"),"")))</f>
        <v/>
      </c>
      <c r="AG26" s="146" t="str">
        <f>IF(Hidden!Z$47="Yes","H",IF($B26="","",IF(AND($C26&lt;=Hidden!Z$46,$D26&gt;=Hidden!Z$46),IF($G26="","x","y"),"")))</f>
        <v/>
      </c>
      <c r="AH26" s="145" t="str">
        <f>IF(Hidden!AA$47="Yes","H",IF($B26="","",IF(AND($C26&lt;=Hidden!AA$46,$D26&gt;=Hidden!AA$46),IF($G26="","x","y"),"")))</f>
        <v/>
      </c>
      <c r="AI26" s="142" t="str">
        <f>IF(Hidden!AB$47="Yes","H",IF($B26="","",IF(AND($C26&lt;=Hidden!AB$46,$D26&gt;=Hidden!AB$46),IF($G26="","x","y"),"")))</f>
        <v/>
      </c>
      <c r="AJ26" s="142" t="str">
        <f>IF(Hidden!AC$47="Yes","H",IF($B26="","",IF(AND($C26&lt;=Hidden!AC$46,$D26&gt;=Hidden!AC$46),IF($G26="","x","y"),"")))</f>
        <v/>
      </c>
      <c r="AK26" s="142" t="str">
        <f>IF(Hidden!AD$47="Yes","H",IF($B26="","",IF(AND($C26&lt;=Hidden!AD$46,$D26&gt;=Hidden!AD$46),IF($G26="","x","y"),"")))</f>
        <v/>
      </c>
      <c r="AL26" s="144" t="str">
        <f>IF(Hidden!AE$47="Yes","H",IF($B26="","",IF(AND($C26&lt;=Hidden!AE$46,$D26&gt;=Hidden!AE$46),IF($G26="","x","y"),"")))</f>
        <v/>
      </c>
      <c r="AM26" s="143" t="str">
        <f>IF(Hidden!AF$47="Yes","H",IF($B26="","",IF(AND($C26&lt;=Hidden!AF$46,$D26&gt;=Hidden!AF$46),IF($G26="","x","y"),"")))</f>
        <v/>
      </c>
      <c r="AN26" s="142" t="str">
        <f>IF(Hidden!AG$47="Yes","H",IF($B26="","",IF(AND($C26&lt;=Hidden!AG$46,$D26&gt;=Hidden!AG$46),IF($G26="","x","y"),"")))</f>
        <v/>
      </c>
      <c r="AO26" s="142" t="str">
        <f>IF(Hidden!AH$47="Yes","H",IF($B26="","",IF(AND($C26&lt;=Hidden!AH$46,$D26&gt;=Hidden!AH$46),IF($G26="","x","y"),"")))</f>
        <v/>
      </c>
      <c r="AP26" s="142" t="str">
        <f>IF(Hidden!AI$47="Yes","H",IF($B26="","",IF(AND($C26&lt;=Hidden!AI$46,$D26&gt;=Hidden!AI$46),IF($G26="","x","y"),"")))</f>
        <v/>
      </c>
      <c r="AQ26" s="146" t="str">
        <f>IF(Hidden!AJ$47="Yes","H",IF($B26="","",IF(AND($C26&lt;=Hidden!AJ$46,$D26&gt;=Hidden!AJ$46),IF($G26="","x","y"),"")))</f>
        <v/>
      </c>
      <c r="AR26" s="145" t="str">
        <f>IF(Hidden!AK$47="Yes","H",IF($B26="","",IF(AND($C26&lt;=Hidden!AK$46,$D26&gt;=Hidden!AK$46),IF($G26="","x","y"),"")))</f>
        <v/>
      </c>
      <c r="AS26" s="142" t="str">
        <f>IF(Hidden!AL$47="Yes","H",IF($B26="","",IF(AND($C26&lt;=Hidden!AL$46,$D26&gt;=Hidden!AL$46),IF($G26="","x","y"),"")))</f>
        <v/>
      </c>
      <c r="AT26" s="142" t="str">
        <f>IF(Hidden!AM$47="Yes","H",IF($B26="","",IF(AND($C26&lt;=Hidden!AM$46,$D26&gt;=Hidden!AM$46),IF($G26="","x","y"),"")))</f>
        <v/>
      </c>
      <c r="AU26" s="142" t="str">
        <f>IF(Hidden!AN$47="Yes","H",IF($B26="","",IF(AND($C26&lt;=Hidden!AN$46,$D26&gt;=Hidden!AN$46),IF($G26="","x","y"),"")))</f>
        <v/>
      </c>
      <c r="AV26" s="144" t="str">
        <f>IF(Hidden!AO$47="Yes","H",IF($B26="","",IF(AND($C26&lt;=Hidden!AO$46,$D26&gt;=Hidden!AO$46),IF($G26="","x","y"),"")))</f>
        <v/>
      </c>
      <c r="AW26" s="143" t="str">
        <f>IF(Hidden!AP$47="Yes","H",IF($B26="","",IF(AND($C26&lt;=Hidden!AP$46,$D26&gt;=Hidden!AP$46),IF($G26="","x","y"),"")))</f>
        <v/>
      </c>
      <c r="AX26" s="142" t="str">
        <f>IF(Hidden!AQ$47="Yes","H",IF($B26="","",IF(AND($C26&lt;=Hidden!AQ$46,$D26&gt;=Hidden!AQ$46),IF($G26="","x","y"),"")))</f>
        <v/>
      </c>
      <c r="AY26" s="142" t="str">
        <f>IF(Hidden!AR$47="Yes","H",IF($B26="","",IF(AND($C26&lt;=Hidden!AR$46,$D26&gt;=Hidden!AR$46),IF($G26="","x","y"),"")))</f>
        <v/>
      </c>
      <c r="AZ26" s="142" t="str">
        <f>IF(Hidden!AS$47="Yes","H",IF($B26="","",IF(AND($C26&lt;=Hidden!AS$46,$D26&gt;=Hidden!AS$46),IF($G26="","x","y"),"")))</f>
        <v/>
      </c>
      <c r="BA26" s="146" t="str">
        <f>IF(Hidden!AT$47="Yes","H",IF($B26="","",IF(AND($C26&lt;=Hidden!AT$46,$D26&gt;=Hidden!AT$46),IF($G26="","x","y"),"")))</f>
        <v/>
      </c>
      <c r="BB26" s="145" t="str">
        <f>IF(Hidden!AU$47="Yes","H",IF($B26="","",IF(AND($C26&lt;=Hidden!AU$46,$D26&gt;=Hidden!AU$46),IF($G26="","x","y"),"")))</f>
        <v/>
      </c>
      <c r="BC26" s="142" t="str">
        <f>IF(Hidden!AV$47="Yes","H",IF($B26="","",IF(AND($C26&lt;=Hidden!AV$46,$D26&gt;=Hidden!AV$46),IF($G26="","x","y"),"")))</f>
        <v/>
      </c>
      <c r="BD26" s="142" t="str">
        <f>IF(Hidden!AW$47="Yes","H",IF($B26="","",IF(AND($C26&lt;=Hidden!AW$46,$D26&gt;=Hidden!AW$46),IF($G26="","x","y"),"")))</f>
        <v/>
      </c>
      <c r="BE26" s="142" t="str">
        <f>IF(Hidden!AX$47="Yes","H",IF($B26="","",IF(AND($C26&lt;=Hidden!AX$46,$D26&gt;=Hidden!AX$46),IF($G26="","x","y"),"")))</f>
        <v/>
      </c>
      <c r="BF26" s="144" t="str">
        <f>IF(Hidden!AY$47="Yes","H",IF($B26="","",IF(AND($C26&lt;=Hidden!AY$46,$D26&gt;=Hidden!AY$46),IF($G26="","x","y"),"")))</f>
        <v/>
      </c>
      <c r="BG26" s="143" t="str">
        <f>IF(Hidden!AZ$47="Yes","H",IF($B26="","",IF(AND($C26&lt;=Hidden!AZ$46,$D26&gt;=Hidden!AZ$46),IF($G26="","x","y"),"")))</f>
        <v/>
      </c>
      <c r="BH26" s="142" t="str">
        <f>IF(Hidden!BA$47="Yes","H",IF($B26="","",IF(AND($C26&lt;=Hidden!BA$46,$D26&gt;=Hidden!BA$46),IF($G26="","x","y"),"")))</f>
        <v/>
      </c>
      <c r="BI26" s="142" t="str">
        <f>IF(Hidden!BB$47="Yes","H",IF($B26="","",IF(AND($C26&lt;=Hidden!BB$46,$D26&gt;=Hidden!BB$46),IF($G26="","x","y"),"")))</f>
        <v/>
      </c>
      <c r="BJ26" s="142" t="str">
        <f>IF(Hidden!BC$47="Yes","H",IF($B26="","",IF(AND($C26&lt;=Hidden!BC$46,$D26&gt;=Hidden!BC$46),IF($G26="","x","y"),"")))</f>
        <v/>
      </c>
      <c r="BK26" s="146" t="str">
        <f>IF(Hidden!BD$47="Yes","H",IF($B26="","",IF(AND($C26&lt;=Hidden!BD$46,$D26&gt;=Hidden!BD$46),IF($G26="","x","y"),"")))</f>
        <v/>
      </c>
      <c r="BL26" s="145" t="str">
        <f>IF(Hidden!BE$47="Yes","H",IF($B26="","",IF(AND($C26&lt;=Hidden!BE$46,$D26&gt;=Hidden!BE$46),IF($G26="","x","y"),"")))</f>
        <v/>
      </c>
      <c r="BM26" s="142" t="str">
        <f>IF(Hidden!BF$47="Yes","H",IF($B26="","",IF(AND($C26&lt;=Hidden!BF$46,$D26&gt;=Hidden!BF$46),IF($G26="","x","y"),"")))</f>
        <v/>
      </c>
      <c r="BN26" s="142" t="str">
        <f>IF(Hidden!BG$47="Yes","H",IF($B26="","",IF(AND($C26&lt;=Hidden!BG$46,$D26&gt;=Hidden!BG$46),IF($G26="","x","y"),"")))</f>
        <v/>
      </c>
      <c r="BO26" s="142" t="str">
        <f>IF(Hidden!BH$47="Yes","H",IF($B26="","",IF(AND($C26&lt;=Hidden!BH$46,$D26&gt;=Hidden!BH$46),IF($G26="","x","y"),"")))</f>
        <v/>
      </c>
      <c r="BP26" s="144" t="str">
        <f>IF(Hidden!BI$47="Yes","H",IF($B26="","",IF(AND($C26&lt;=Hidden!BI$46,$D26&gt;=Hidden!BI$46),IF($G26="","x","y"),"")))</f>
        <v/>
      </c>
      <c r="BQ26" s="143" t="str">
        <f>IF(Hidden!BJ$47="Yes","H",IF($B26="","",IF(AND($C26&lt;=Hidden!BJ$46,$D26&gt;=Hidden!BJ$46),IF($G26="","x","y"),"")))</f>
        <v/>
      </c>
      <c r="BR26" s="142" t="str">
        <f>IF(Hidden!BK$47="Yes","H",IF($B26="","",IF(AND($C26&lt;=Hidden!BK$46,$D26&gt;=Hidden!BK$46),IF($G26="","x","y"),"")))</f>
        <v/>
      </c>
      <c r="BS26" s="142" t="str">
        <f>IF(Hidden!BL$47="Yes","H",IF($B26="","",IF(AND($C26&lt;=Hidden!BL$46,$D26&gt;=Hidden!BL$46),IF($G26="","x","y"),"")))</f>
        <v/>
      </c>
      <c r="BT26" s="142" t="str">
        <f>IF(Hidden!BM$47="Yes","H",IF($B26="","",IF(AND($C26&lt;=Hidden!BM$46,$D26&gt;=Hidden!BM$46),IF($G26="","x","y"),"")))</f>
        <v/>
      </c>
      <c r="BU26" s="146" t="str">
        <f>IF(Hidden!BN$47="Yes","H",IF($B26="","",IF(AND($C26&lt;=Hidden!BN$46,$D26&gt;=Hidden!BN$46),IF($G26="","x","y"),"")))</f>
        <v/>
      </c>
      <c r="BV26" s="145" t="str">
        <f>IF(Hidden!BO$47="Yes","H",IF($B26="","",IF(AND($C26&lt;=Hidden!BO$46,$D26&gt;=Hidden!BO$46),IF($G26="","x","y"),"")))</f>
        <v/>
      </c>
      <c r="BW26" s="142" t="str">
        <f>IF(Hidden!BP$47="Yes","H",IF($B26="","",IF(AND($C26&lt;=Hidden!BP$46,$D26&gt;=Hidden!BP$46),IF($G26="","x","y"),"")))</f>
        <v/>
      </c>
      <c r="BX26" s="142" t="str">
        <f>IF(Hidden!BQ$47="Yes","H",IF($B26="","",IF(AND($C26&lt;=Hidden!BQ$46,$D26&gt;=Hidden!BQ$46),IF($G26="","x","y"),"")))</f>
        <v/>
      </c>
      <c r="BY26" s="142" t="str">
        <f>IF(Hidden!BR$47="Yes","H",IF($B26="","",IF(AND($C26&lt;=Hidden!BR$46,$D26&gt;=Hidden!BR$46),IF($G26="","x","y"),"")))</f>
        <v/>
      </c>
      <c r="BZ26" s="144" t="str">
        <f>IF(Hidden!BS$47="Yes","H",IF($B26="","",IF(AND($C26&lt;=Hidden!BS$46,$D26&gt;=Hidden!BS$46),IF($G26="","x","y"),"")))</f>
        <v/>
      </c>
      <c r="CA26" s="143" t="str">
        <f>IF(Hidden!BT$47="Yes","H",IF($B26="","",IF(AND($C26&lt;=Hidden!BT$46,$D26&gt;=Hidden!BT$46),IF($G26="","x","y"),"")))</f>
        <v/>
      </c>
      <c r="CB26" s="142" t="str">
        <f>IF(Hidden!BU$47="Yes","H",IF($B26="","",IF(AND($C26&lt;=Hidden!BU$46,$D26&gt;=Hidden!BU$46),IF($G26="","x","y"),"")))</f>
        <v/>
      </c>
      <c r="CC26" s="142" t="str">
        <f>IF(Hidden!BV$47="Yes","H",IF($B26="","",IF(AND($C26&lt;=Hidden!BV$46,$D26&gt;=Hidden!BV$46),IF($G26="","x","y"),"")))</f>
        <v/>
      </c>
      <c r="CD26" s="142" t="str">
        <f>IF(Hidden!BW$47="Yes","H",IF($B26="","",IF(AND($C26&lt;=Hidden!BW$46,$D26&gt;=Hidden!BW$46),IF($G26="","x","y"),"")))</f>
        <v/>
      </c>
      <c r="CE26" s="146" t="str">
        <f>IF(Hidden!BX$47="Yes","H",IF($B26="","",IF(AND($C26&lt;=Hidden!BX$46,$D26&gt;=Hidden!BX$46),IF($G26="","x","y"),"")))</f>
        <v/>
      </c>
      <c r="CF26" s="145" t="str">
        <f>IF(Hidden!BY$47="Yes","H",IF($B26="","",IF(AND($C26&lt;=Hidden!BY$46,$D26&gt;=Hidden!BY$46),IF($G26="","x","y"),"")))</f>
        <v/>
      </c>
      <c r="CG26" s="142" t="str">
        <f>IF(Hidden!BZ$47="Yes","H",IF($B26="","",IF(AND($C26&lt;=Hidden!BZ$46,$D26&gt;=Hidden!BZ$46),IF($G26="","x","y"),"")))</f>
        <v/>
      </c>
      <c r="CH26" s="142" t="str">
        <f>IF(Hidden!CA$47="Yes","H",IF($B26="","",IF(AND($C26&lt;=Hidden!CA$46,$D26&gt;=Hidden!CA$46),IF($G26="","x","y"),"")))</f>
        <v/>
      </c>
      <c r="CI26" s="142" t="str">
        <f>IF(Hidden!CB$47="Yes","H",IF($B26="","",IF(AND($C26&lt;=Hidden!CB$46,$D26&gt;=Hidden!CB$46),IF($G26="","x","y"),"")))</f>
        <v/>
      </c>
      <c r="CJ26" s="144" t="str">
        <f>IF(Hidden!CC$47="Yes","H",IF($B26="","",IF(AND($C26&lt;=Hidden!CC$46,$D26&gt;=Hidden!CC$46),IF($G26="","x","y"),"")))</f>
        <v/>
      </c>
      <c r="CK26" s="143" t="str">
        <f>IF(Hidden!CD$47="Yes","H",IF($B26="","",IF(AND($C26&lt;=Hidden!CD$46,$D26&gt;=Hidden!CD$46),IF($G26="","x","y"),"")))</f>
        <v/>
      </c>
      <c r="CL26" s="142" t="str">
        <f>IF(Hidden!CE$47="Yes","H",IF($B26="","",IF(AND($C26&lt;=Hidden!CE$46,$D26&gt;=Hidden!CE$46),IF($G26="","x","y"),"")))</f>
        <v/>
      </c>
      <c r="CM26" s="142" t="str">
        <f>IF(Hidden!CF$47="Yes","H",IF($B26="","",IF(AND($C26&lt;=Hidden!CF$46,$D26&gt;=Hidden!CF$46),IF($G26="","x","y"),"")))</f>
        <v/>
      </c>
      <c r="CN26" s="142" t="str">
        <f>IF(Hidden!CG$47="Yes","H",IF($B26="","",IF(AND($C26&lt;=Hidden!CG$46,$D26&gt;=Hidden!CG$46),IF($G26="","x","y"),"")))</f>
        <v/>
      </c>
      <c r="CO26" s="146" t="str">
        <f>IF(Hidden!CH$47="Yes","H",IF($B26="","",IF(AND($C26&lt;=Hidden!CH$46,$D26&gt;=Hidden!CH$46),IF($G26="","x","y"),"")))</f>
        <v/>
      </c>
      <c r="CP26" s="145" t="str">
        <f>IF(Hidden!CI$47="Yes","H",IF($B26="","",IF(AND($C26&lt;=Hidden!CI$46,$D26&gt;=Hidden!CI$46),IF($G26="","x","y"),"")))</f>
        <v/>
      </c>
      <c r="CQ26" s="142" t="str">
        <f>IF(Hidden!CJ$47="Yes","H",IF($B26="","",IF(AND($C26&lt;=Hidden!CJ$46,$D26&gt;=Hidden!CJ$46),IF($G26="","x","y"),"")))</f>
        <v/>
      </c>
      <c r="CR26" s="142" t="str">
        <f>IF(Hidden!CK$47="Yes","H",IF($B26="","",IF(AND($C26&lt;=Hidden!CK$46,$D26&gt;=Hidden!CK$46),IF($G26="","x","y"),"")))</f>
        <v/>
      </c>
      <c r="CS26" s="142" t="str">
        <f>IF(Hidden!CL$47="Yes","H",IF($B26="","",IF(AND($C26&lt;=Hidden!CL$46,$D26&gt;=Hidden!CL$46),IF($G26="","x","y"),"")))</f>
        <v/>
      </c>
      <c r="CT26" s="144" t="str">
        <f>IF(Hidden!CM$47="Yes","H",IF($B26="","",IF(AND($C26&lt;=Hidden!CM$46,$D26&gt;=Hidden!CM$46),IF($G26="","x","y"),"")))</f>
        <v/>
      </c>
      <c r="CU26" s="143" t="str">
        <f>IF(Hidden!CN$47="Yes","H",IF($B26="","",IF(AND($C26&lt;=Hidden!CN$46,$D26&gt;=Hidden!CN$46),IF($G26="","x","y"),"")))</f>
        <v/>
      </c>
      <c r="CV26" s="142" t="str">
        <f>IF(Hidden!CO$47="Yes","H",IF($B26="","",IF(AND($C26&lt;=Hidden!CO$46,$D26&gt;=Hidden!CO$46),IF($G26="","x","y"),"")))</f>
        <v/>
      </c>
      <c r="CW26" s="142" t="str">
        <f>IF(Hidden!CP$47="Yes","H",IF($B26="","",IF(AND($C26&lt;=Hidden!CP$46,$D26&gt;=Hidden!CP$46),IF($G26="","x","y"),"")))</f>
        <v/>
      </c>
      <c r="CX26" s="142" t="str">
        <f>IF(Hidden!CQ$47="Yes","H",IF($B26="","",IF(AND($C26&lt;=Hidden!CQ$46,$D26&gt;=Hidden!CQ$46),IF($G26="","x","y"),"")))</f>
        <v/>
      </c>
      <c r="CY26" s="146" t="str">
        <f>IF(Hidden!CR$47="Yes","H",IF($B26="","",IF(AND($C26&lt;=Hidden!CR$46,$D26&gt;=Hidden!CR$46),IF($G26="","x","y"),"")))</f>
        <v/>
      </c>
      <c r="CZ26" s="145" t="str">
        <f>IF(Hidden!CS$47="Yes","H",IF($B26="","",IF(AND($C26&lt;=Hidden!CS$46,$D26&gt;=Hidden!CS$46),IF($G26="","x","y"),"")))</f>
        <v/>
      </c>
      <c r="DA26" s="142" t="str">
        <f>IF(Hidden!CT$47="Yes","H",IF($B26="","",IF(AND($C26&lt;=Hidden!CT$46,$D26&gt;=Hidden!CT$46),IF($G26="","x","y"),"")))</f>
        <v/>
      </c>
      <c r="DB26" s="142" t="str">
        <f>IF(Hidden!CU$47="Yes","H",IF($B26="","",IF(AND($C26&lt;=Hidden!CU$46,$D26&gt;=Hidden!CU$46),IF($G26="","x","y"),"")))</f>
        <v/>
      </c>
      <c r="DC26" s="142" t="str">
        <f>IF(Hidden!CV$47="Yes","H",IF($B26="","",IF(AND($C26&lt;=Hidden!CV$46,$D26&gt;=Hidden!CV$46),IF($G26="","x","y"),"")))</f>
        <v/>
      </c>
      <c r="DD26" s="144" t="str">
        <f>IF(Hidden!CW$47="Yes","H",IF($B26="","",IF(AND($C26&lt;=Hidden!CW$46,$D26&gt;=Hidden!CW$46),IF($G26="","x","y"),"")))</f>
        <v/>
      </c>
      <c r="DE26" s="143" t="str">
        <f>IF(Hidden!CX$47="Yes","H",IF($B26="","",IF(AND($C26&lt;=Hidden!CX$46,$D26&gt;=Hidden!CX$46),IF($G26="","x","y"),"")))</f>
        <v/>
      </c>
      <c r="DF26" s="142" t="str">
        <f>IF(Hidden!CY$47="Yes","H",IF($B26="","",IF(AND($C26&lt;=Hidden!CY$46,$D26&gt;=Hidden!CY$46),IF($G26="","x","y"),"")))</f>
        <v/>
      </c>
      <c r="DG26" s="142" t="str">
        <f>IF(Hidden!CZ$47="Yes","H",IF($B26="","",IF(AND($C26&lt;=Hidden!CZ$46,$D26&gt;=Hidden!CZ$46),IF($G26="","x","y"),"")))</f>
        <v/>
      </c>
      <c r="DH26" s="142" t="str">
        <f>IF(Hidden!DA$47="Yes","H",IF($B26="","",IF(AND($C26&lt;=Hidden!DA$46,$D26&gt;=Hidden!DA$46),IF($G26="","x","y"),"")))</f>
        <v/>
      </c>
      <c r="DI26" s="146" t="str">
        <f>IF(Hidden!DB$47="Yes","H",IF($B26="","",IF(AND($C26&lt;=Hidden!DB$46,$D26&gt;=Hidden!DB$46),IF($G26="","x","y"),"")))</f>
        <v/>
      </c>
      <c r="DJ26" s="145" t="str">
        <f>IF(Hidden!DC$47="Yes","H",IF($B26="","",IF(AND($C26&lt;=Hidden!DC$46,$D26&gt;=Hidden!DC$46),IF($G26="","x","y"),"")))</f>
        <v/>
      </c>
      <c r="DK26" s="142" t="str">
        <f>IF(Hidden!DD$47="Yes","H",IF($B26="","",IF(AND($C26&lt;=Hidden!DD$46,$D26&gt;=Hidden!DD$46),IF($G26="","x","y"),"")))</f>
        <v/>
      </c>
      <c r="DL26" s="142" t="str">
        <f>IF(Hidden!DE$47="Yes","H",IF($B26="","",IF(AND($C26&lt;=Hidden!DE$46,$D26&gt;=Hidden!DE$46),IF($G26="","x","y"),"")))</f>
        <v/>
      </c>
      <c r="DM26" s="142" t="str">
        <f>IF(Hidden!DF$47="Yes","H",IF($B26="","",IF(AND($C26&lt;=Hidden!DF$46,$D26&gt;=Hidden!DF$46),IF($G26="","x","y"),"")))</f>
        <v/>
      </c>
      <c r="DN26" s="144" t="str">
        <f>IF(Hidden!DG$47="Yes","H",IF($B26="","",IF(AND($C26&lt;=Hidden!DG$46,$D26&gt;=Hidden!DG$46),IF($G26="","x","y"),"")))</f>
        <v/>
      </c>
      <c r="DO26" s="143" t="str">
        <f>IF(Hidden!DH$47="Yes","H",IF($B26="","",IF(AND($C26&lt;=Hidden!DH$46,$D26&gt;=Hidden!DH$46),IF($G26="","x","y"),"")))</f>
        <v/>
      </c>
      <c r="DP26" s="142" t="str">
        <f>IF(Hidden!DI$47="Yes","H",IF($B26="","",IF(AND($C26&lt;=Hidden!DI$46,$D26&gt;=Hidden!DI$46),IF($G26="","x","y"),"")))</f>
        <v/>
      </c>
      <c r="DQ26" s="142" t="str">
        <f>IF(Hidden!DJ$47="Yes","H",IF($B26="","",IF(AND($C26&lt;=Hidden!DJ$46,$D26&gt;=Hidden!DJ$46),IF($G26="","x","y"),"")))</f>
        <v/>
      </c>
      <c r="DR26" s="142" t="str">
        <f>IF(Hidden!DK$47="Yes","H",IF($B26="","",IF(AND($C26&lt;=Hidden!DK$46,$D26&gt;=Hidden!DK$46),IF($G26="","x","y"),"")))</f>
        <v/>
      </c>
      <c r="DS26" s="146" t="str">
        <f>IF(Hidden!DL$47="Yes","H",IF($B26="","",IF(AND($C26&lt;=Hidden!DL$46,$D26&gt;=Hidden!DL$46),IF($G26="","x","y"),"")))</f>
        <v/>
      </c>
      <c r="DT26" s="145" t="str">
        <f>IF(Hidden!DM$47="Yes","H",IF($B26="","",IF(AND($C26&lt;=Hidden!DM$46,$D26&gt;=Hidden!DM$46),IF($G26="","x","y"),"")))</f>
        <v/>
      </c>
      <c r="DU26" s="142" t="str">
        <f>IF(Hidden!DN$47="Yes","H",IF($B26="","",IF(AND($C26&lt;=Hidden!DN$46,$D26&gt;=Hidden!DN$46),IF($G26="","x","y"),"")))</f>
        <v/>
      </c>
      <c r="DV26" s="142" t="str">
        <f>IF(Hidden!DO$47="Yes","H",IF($B26="","",IF(AND($C26&lt;=Hidden!DO$46,$D26&gt;=Hidden!DO$46),IF($G26="","x","y"),"")))</f>
        <v/>
      </c>
      <c r="DW26" s="142" t="str">
        <f>IF(Hidden!DP$47="Yes","H",IF($B26="","",IF(AND($C26&lt;=Hidden!DP$46,$D26&gt;=Hidden!DP$46),IF($G26="","x","y"),"")))</f>
        <v/>
      </c>
      <c r="DX26" s="144" t="str">
        <f>IF(Hidden!DQ$47="Yes","H",IF($B26="","",IF(AND($C26&lt;=Hidden!DQ$46,$D26&gt;=Hidden!DQ$46),IF($G26="","x","y"),"")))</f>
        <v/>
      </c>
      <c r="DY26" s="145" t="str">
        <f>IF(Hidden!DR$47="Yes","H",IF($B26="","",IF(AND($C26&lt;=Hidden!DR$46,$D26&gt;=Hidden!DR$46),IF($G26="","x","y"),"")))</f>
        <v/>
      </c>
      <c r="DZ26" s="142" t="str">
        <f>IF(Hidden!DS$47="Yes","H",IF($B26="","",IF(AND($C26&lt;=Hidden!DS$46,$D26&gt;=Hidden!DS$46),IF($G26="","x","y"),"")))</f>
        <v/>
      </c>
      <c r="EA26" s="142" t="str">
        <f>IF(Hidden!DT$47="Yes","H",IF($B26="","",IF(AND($C26&lt;=Hidden!DT$46,$D26&gt;=Hidden!DT$46),IF($G26="","x","y"),"")))</f>
        <v/>
      </c>
      <c r="EB26" s="142" t="str">
        <f>IF(Hidden!DU$47="Yes","H",IF($B26="","",IF(AND($C26&lt;=Hidden!DU$46,$D26&gt;=Hidden!DU$46),IF($G26="","x","y"),"")))</f>
        <v/>
      </c>
      <c r="EC26" s="144" t="str">
        <f>IF(Hidden!DV$47="Yes","H",IF($B26="","",IF(AND($C26&lt;=Hidden!DV$46,$D26&gt;=Hidden!DV$46),IF($G26="","x","y"),"")))</f>
        <v/>
      </c>
      <c r="ED26" s="143" t="str">
        <f>IF(Hidden!DW$47="Yes","H",IF($B26="","",IF(AND($C26&lt;=Hidden!DW$46,$D26&gt;=Hidden!DW$46),IF($G26="","x","y"),"")))</f>
        <v/>
      </c>
      <c r="EE26" s="142" t="str">
        <f>IF(Hidden!DX$47="Yes","H",IF($B26="","",IF(AND($C26&lt;=Hidden!DX$46,$D26&gt;=Hidden!DX$46),IF($G26="","x","y"),"")))</f>
        <v/>
      </c>
      <c r="EF26" s="142" t="str">
        <f>IF(Hidden!DY$47="Yes","H",IF($B26="","",IF(AND($C26&lt;=Hidden!DY$46,$D26&gt;=Hidden!DY$46),IF($G26="","x","y"),"")))</f>
        <v/>
      </c>
      <c r="EG26" s="142" t="str">
        <f>IF(Hidden!DZ$47="Yes","H",IF($B26="","",IF(AND($C26&lt;=Hidden!DZ$46,$D26&gt;=Hidden!DZ$46),IF($G26="","x","y"),"")))</f>
        <v/>
      </c>
      <c r="EH26" s="141" t="str">
        <f>IF(Hidden!EA$47="Yes","H",IF($B26="","",IF(AND($C26&lt;=Hidden!EA$46,$D26&gt;=Hidden!EA$46),IF($G26="","x","y"),"")))</f>
        <v/>
      </c>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row>
    <row r="27" spans="1:257" ht="30.75" customHeight="1">
      <c r="A27" s="79"/>
      <c r="B27" s="692" t="s">
        <v>634</v>
      </c>
      <c r="C27" s="697"/>
      <c r="D27" s="698"/>
      <c r="E27" s="693"/>
      <c r="F27" s="246"/>
      <c r="G27" s="696"/>
      <c r="H27" s="694"/>
      <c r="I27" s="147" t="str">
        <f>IF(Hidden!B$47="Yes","H",IF($B27="","",IF(AND($C27&lt;=Hidden!B$46,$D27&gt;=Hidden!B$46),IF($G27="","x","y"),"")))</f>
        <v/>
      </c>
      <c r="J27" s="142" t="str">
        <f>IF(Hidden!C$47="Yes","H",IF($B27="","",IF(AND($C27&lt;=Hidden!C$46,$D27&gt;=Hidden!C$46),IF($G27="","x","y"),"")))</f>
        <v/>
      </c>
      <c r="K27" s="142" t="str">
        <f>IF(Hidden!D$47="Yes","H",IF($B27="","",IF(AND($C27&lt;=Hidden!D$46,$D27&gt;=Hidden!D$46),IF($G27="","x","y"),"")))</f>
        <v/>
      </c>
      <c r="L27" s="142" t="str">
        <f>IF(Hidden!E$47="Yes","H",IF($B27="","",IF(AND($C27&lt;=Hidden!E$46,$D27&gt;=Hidden!E$46),IF($G27="","x","y"),"")))</f>
        <v/>
      </c>
      <c r="M27" s="146" t="str">
        <f>IF(Hidden!F$47="Yes","H",IF($B27="","",IF(AND($C27&lt;=Hidden!F$46,$D27&gt;=Hidden!F$46),IF($G27="","x","y"),"")))</f>
        <v/>
      </c>
      <c r="N27" s="145" t="str">
        <f>IF(Hidden!G$47="Yes","H",IF($B27="","",IF(AND($C27&lt;=Hidden!G$46,$D27&gt;=Hidden!G$46),IF($G27="","x","y"),"")))</f>
        <v/>
      </c>
      <c r="O27" s="142" t="str">
        <f>IF(Hidden!H$47="Yes","H",IF($B27="","",IF(AND($C27&lt;=Hidden!H$46,$D27&gt;=Hidden!H$46),IF($G27="","x","y"),"")))</f>
        <v/>
      </c>
      <c r="P27" s="142" t="str">
        <f>IF(Hidden!I$47="Yes","H",IF($B27="","",IF(AND($C27&lt;=Hidden!I$46,$D27&gt;=Hidden!I$46),IF($G27="","x","y"),"")))</f>
        <v/>
      </c>
      <c r="Q27" s="142" t="str">
        <f>IF(Hidden!J$47="Yes","H",IF($B27="","",IF(AND($C27&lt;=Hidden!J$46,$D27&gt;=Hidden!J$46),IF($G27="","x","y"),"")))</f>
        <v/>
      </c>
      <c r="R27" s="144" t="str">
        <f>IF(Hidden!K$47="Yes","H",IF($B27="","",IF(AND($C27&lt;=Hidden!K$46,$D27&gt;=Hidden!K$46),IF($G27="","x","y"),"")))</f>
        <v/>
      </c>
      <c r="S27" s="143" t="str">
        <f>IF(Hidden!L$47="Yes","H",IF($B27="","",IF(AND($C27&lt;=Hidden!L$46,$D27&gt;=Hidden!L$46),IF($G27="","x","y"),"")))</f>
        <v/>
      </c>
      <c r="T27" s="142" t="str">
        <f>IF(Hidden!M$47="Yes","H",IF($B27="","",IF(AND($C27&lt;=Hidden!M$46,$D27&gt;=Hidden!M$46),IF($G27="","x","y"),"")))</f>
        <v/>
      </c>
      <c r="U27" s="142" t="str">
        <f>IF(Hidden!N$47="Yes","H",IF($B27="","",IF(AND($C27&lt;=Hidden!N$46,$D27&gt;=Hidden!N$46),IF($G27="","x","y"),"")))</f>
        <v/>
      </c>
      <c r="V27" s="142" t="str">
        <f>IF(Hidden!O$47="Yes","H",IF($B27="","",IF(AND($C27&lt;=Hidden!O$46,$D27&gt;=Hidden!O$46),IF($G27="","x","y"),"")))</f>
        <v/>
      </c>
      <c r="W27" s="146" t="str">
        <f>IF(Hidden!P$47="Yes","H",IF($B27="","",IF(AND($C27&lt;=Hidden!P$46,$D27&gt;=Hidden!P$46),IF($G27="","x","y"),"")))</f>
        <v/>
      </c>
      <c r="X27" s="145" t="str">
        <f>IF(Hidden!Q$47="Yes","H",IF($B27="","",IF(AND($C27&lt;=Hidden!Q$46,$D27&gt;=Hidden!Q$46),IF($G27="","x","y"),"")))</f>
        <v/>
      </c>
      <c r="Y27" s="142" t="str">
        <f>IF(Hidden!R$47="Yes","H",IF($B27="","",IF(AND($C27&lt;=Hidden!R$46,$D27&gt;=Hidden!R$46),IF($G27="","x","y"),"")))</f>
        <v/>
      </c>
      <c r="Z27" s="142" t="str">
        <f>IF(Hidden!S$47="Yes","H",IF($B27="","",IF(AND($C27&lt;=Hidden!S$46,$D27&gt;=Hidden!S$46),IF($G27="","x","y"),"")))</f>
        <v/>
      </c>
      <c r="AA27" s="142" t="str">
        <f>IF(Hidden!T$47="Yes","H",IF($B27="","",IF(AND($C27&lt;=Hidden!T$46,$D27&gt;=Hidden!T$46),IF($G27="","x","y"),"")))</f>
        <v/>
      </c>
      <c r="AB27" s="144" t="str">
        <f>IF(Hidden!U$47="Yes","H",IF($B27="","",IF(AND($C27&lt;=Hidden!U$46,$D27&gt;=Hidden!U$46),IF($G27="","x","y"),"")))</f>
        <v/>
      </c>
      <c r="AC27" s="143" t="str">
        <f>IF(Hidden!V$47="Yes","H",IF($B27="","",IF(AND($C27&lt;=Hidden!V$46,$D27&gt;=Hidden!V$46),IF($G27="","x","y"),"")))</f>
        <v/>
      </c>
      <c r="AD27" s="142" t="str">
        <f>IF(Hidden!W$47="Yes","H",IF($B27="","",IF(AND($C27&lt;=Hidden!W$46,$D27&gt;=Hidden!W$46),IF($G27="","x","y"),"")))</f>
        <v/>
      </c>
      <c r="AE27" s="142" t="str">
        <f>IF(Hidden!X$47="Yes","H",IF($B27="","",IF(AND($C27&lt;=Hidden!X$46,$D27&gt;=Hidden!X$46),IF($G27="","x","y"),"")))</f>
        <v/>
      </c>
      <c r="AF27" s="142" t="str">
        <f>IF(Hidden!Y$47="Yes","H",IF($B27="","",IF(AND($C27&lt;=Hidden!Y$46,$D27&gt;=Hidden!Y$46),IF($G27="","x","y"),"")))</f>
        <v/>
      </c>
      <c r="AG27" s="146" t="str">
        <f>IF(Hidden!Z$47="Yes","H",IF($B27="","",IF(AND($C27&lt;=Hidden!Z$46,$D27&gt;=Hidden!Z$46),IF($G27="","x","y"),"")))</f>
        <v/>
      </c>
      <c r="AH27" s="145" t="str">
        <f>IF(Hidden!AA$47="Yes","H",IF($B27="","",IF(AND($C27&lt;=Hidden!AA$46,$D27&gt;=Hidden!AA$46),IF($G27="","x","y"),"")))</f>
        <v/>
      </c>
      <c r="AI27" s="142" t="str">
        <f>IF(Hidden!AB$47="Yes","H",IF($B27="","",IF(AND($C27&lt;=Hidden!AB$46,$D27&gt;=Hidden!AB$46),IF($G27="","x","y"),"")))</f>
        <v/>
      </c>
      <c r="AJ27" s="142" t="str">
        <f>IF(Hidden!AC$47="Yes","H",IF($B27="","",IF(AND($C27&lt;=Hidden!AC$46,$D27&gt;=Hidden!AC$46),IF($G27="","x","y"),"")))</f>
        <v/>
      </c>
      <c r="AK27" s="142" t="str">
        <f>IF(Hidden!AD$47="Yes","H",IF($B27="","",IF(AND($C27&lt;=Hidden!AD$46,$D27&gt;=Hidden!AD$46),IF($G27="","x","y"),"")))</f>
        <v/>
      </c>
      <c r="AL27" s="144" t="str">
        <f>IF(Hidden!AE$47="Yes","H",IF($B27="","",IF(AND($C27&lt;=Hidden!AE$46,$D27&gt;=Hidden!AE$46),IF($G27="","x","y"),"")))</f>
        <v/>
      </c>
      <c r="AM27" s="143" t="str">
        <f>IF(Hidden!AF$47="Yes","H",IF($B27="","",IF(AND($C27&lt;=Hidden!AF$46,$D27&gt;=Hidden!AF$46),IF($G27="","x","y"),"")))</f>
        <v/>
      </c>
      <c r="AN27" s="142" t="str">
        <f>IF(Hidden!AG$47="Yes","H",IF($B27="","",IF(AND($C27&lt;=Hidden!AG$46,$D27&gt;=Hidden!AG$46),IF($G27="","x","y"),"")))</f>
        <v/>
      </c>
      <c r="AO27" s="142" t="str">
        <f>IF(Hidden!AH$47="Yes","H",IF($B27="","",IF(AND($C27&lt;=Hidden!AH$46,$D27&gt;=Hidden!AH$46),IF($G27="","x","y"),"")))</f>
        <v/>
      </c>
      <c r="AP27" s="142" t="str">
        <f>IF(Hidden!AI$47="Yes","H",IF($B27="","",IF(AND($C27&lt;=Hidden!AI$46,$D27&gt;=Hidden!AI$46),IF($G27="","x","y"),"")))</f>
        <v/>
      </c>
      <c r="AQ27" s="146" t="str">
        <f>IF(Hidden!AJ$47="Yes","H",IF($B27="","",IF(AND($C27&lt;=Hidden!AJ$46,$D27&gt;=Hidden!AJ$46),IF($G27="","x","y"),"")))</f>
        <v/>
      </c>
      <c r="AR27" s="145" t="str">
        <f>IF(Hidden!AK$47="Yes","H",IF($B27="","",IF(AND($C27&lt;=Hidden!AK$46,$D27&gt;=Hidden!AK$46),IF($G27="","x","y"),"")))</f>
        <v/>
      </c>
      <c r="AS27" s="142" t="str">
        <f>IF(Hidden!AL$47="Yes","H",IF($B27="","",IF(AND($C27&lt;=Hidden!AL$46,$D27&gt;=Hidden!AL$46),IF($G27="","x","y"),"")))</f>
        <v/>
      </c>
      <c r="AT27" s="142" t="str">
        <f>IF(Hidden!AM$47="Yes","H",IF($B27="","",IF(AND($C27&lt;=Hidden!AM$46,$D27&gt;=Hidden!AM$46),IF($G27="","x","y"),"")))</f>
        <v/>
      </c>
      <c r="AU27" s="142" t="str">
        <f>IF(Hidden!AN$47="Yes","H",IF($B27="","",IF(AND($C27&lt;=Hidden!AN$46,$D27&gt;=Hidden!AN$46),IF($G27="","x","y"),"")))</f>
        <v/>
      </c>
      <c r="AV27" s="144" t="str">
        <f>IF(Hidden!AO$47="Yes","H",IF($B27="","",IF(AND($C27&lt;=Hidden!AO$46,$D27&gt;=Hidden!AO$46),IF($G27="","x","y"),"")))</f>
        <v/>
      </c>
      <c r="AW27" s="143" t="str">
        <f>IF(Hidden!AP$47="Yes","H",IF($B27="","",IF(AND($C27&lt;=Hidden!AP$46,$D27&gt;=Hidden!AP$46),IF($G27="","x","y"),"")))</f>
        <v/>
      </c>
      <c r="AX27" s="142" t="str">
        <f>IF(Hidden!AQ$47="Yes","H",IF($B27="","",IF(AND($C27&lt;=Hidden!AQ$46,$D27&gt;=Hidden!AQ$46),IF($G27="","x","y"),"")))</f>
        <v/>
      </c>
      <c r="AY27" s="142" t="str">
        <f>IF(Hidden!AR$47="Yes","H",IF($B27="","",IF(AND($C27&lt;=Hidden!AR$46,$D27&gt;=Hidden!AR$46),IF($G27="","x","y"),"")))</f>
        <v/>
      </c>
      <c r="AZ27" s="142" t="str">
        <f>IF(Hidden!AS$47="Yes","H",IF($B27="","",IF(AND($C27&lt;=Hidden!AS$46,$D27&gt;=Hidden!AS$46),IF($G27="","x","y"),"")))</f>
        <v/>
      </c>
      <c r="BA27" s="146" t="str">
        <f>IF(Hidden!AT$47="Yes","H",IF($B27="","",IF(AND($C27&lt;=Hidden!AT$46,$D27&gt;=Hidden!AT$46),IF($G27="","x","y"),"")))</f>
        <v/>
      </c>
      <c r="BB27" s="145" t="str">
        <f>IF(Hidden!AU$47="Yes","H",IF($B27="","",IF(AND($C27&lt;=Hidden!AU$46,$D27&gt;=Hidden!AU$46),IF($G27="","x","y"),"")))</f>
        <v/>
      </c>
      <c r="BC27" s="142" t="str">
        <f>IF(Hidden!AV$47="Yes","H",IF($B27="","",IF(AND($C27&lt;=Hidden!AV$46,$D27&gt;=Hidden!AV$46),IF($G27="","x","y"),"")))</f>
        <v/>
      </c>
      <c r="BD27" s="142" t="str">
        <f>IF(Hidden!AW$47="Yes","H",IF($B27="","",IF(AND($C27&lt;=Hidden!AW$46,$D27&gt;=Hidden!AW$46),IF($G27="","x","y"),"")))</f>
        <v/>
      </c>
      <c r="BE27" s="142" t="str">
        <f>IF(Hidden!AX$47="Yes","H",IF($B27="","",IF(AND($C27&lt;=Hidden!AX$46,$D27&gt;=Hidden!AX$46),IF($G27="","x","y"),"")))</f>
        <v/>
      </c>
      <c r="BF27" s="144" t="str">
        <f>IF(Hidden!AY$47="Yes","H",IF($B27="","",IF(AND($C27&lt;=Hidden!AY$46,$D27&gt;=Hidden!AY$46),IF($G27="","x","y"),"")))</f>
        <v/>
      </c>
      <c r="BG27" s="143" t="str">
        <f>IF(Hidden!AZ$47="Yes","H",IF($B27="","",IF(AND($C27&lt;=Hidden!AZ$46,$D27&gt;=Hidden!AZ$46),IF($G27="","x","y"),"")))</f>
        <v/>
      </c>
      <c r="BH27" s="142" t="str">
        <f>IF(Hidden!BA$47="Yes","H",IF($B27="","",IF(AND($C27&lt;=Hidden!BA$46,$D27&gt;=Hidden!BA$46),IF($G27="","x","y"),"")))</f>
        <v/>
      </c>
      <c r="BI27" s="142" t="str">
        <f>IF(Hidden!BB$47="Yes","H",IF($B27="","",IF(AND($C27&lt;=Hidden!BB$46,$D27&gt;=Hidden!BB$46),IF($G27="","x","y"),"")))</f>
        <v/>
      </c>
      <c r="BJ27" s="142" t="str">
        <f>IF(Hidden!BC$47="Yes","H",IF($B27="","",IF(AND($C27&lt;=Hidden!BC$46,$D27&gt;=Hidden!BC$46),IF($G27="","x","y"),"")))</f>
        <v/>
      </c>
      <c r="BK27" s="146" t="str">
        <f>IF(Hidden!BD$47="Yes","H",IF($B27="","",IF(AND($C27&lt;=Hidden!BD$46,$D27&gt;=Hidden!BD$46),IF($G27="","x","y"),"")))</f>
        <v/>
      </c>
      <c r="BL27" s="145" t="str">
        <f>IF(Hidden!BE$47="Yes","H",IF($B27="","",IF(AND($C27&lt;=Hidden!BE$46,$D27&gt;=Hidden!BE$46),IF($G27="","x","y"),"")))</f>
        <v/>
      </c>
      <c r="BM27" s="142" t="str">
        <f>IF(Hidden!BF$47="Yes","H",IF($B27="","",IF(AND($C27&lt;=Hidden!BF$46,$D27&gt;=Hidden!BF$46),IF($G27="","x","y"),"")))</f>
        <v/>
      </c>
      <c r="BN27" s="142" t="str">
        <f>IF(Hidden!BG$47="Yes","H",IF($B27="","",IF(AND($C27&lt;=Hidden!BG$46,$D27&gt;=Hidden!BG$46),IF($G27="","x","y"),"")))</f>
        <v/>
      </c>
      <c r="BO27" s="142" t="str">
        <f>IF(Hidden!BH$47="Yes","H",IF($B27="","",IF(AND($C27&lt;=Hidden!BH$46,$D27&gt;=Hidden!BH$46),IF($G27="","x","y"),"")))</f>
        <v/>
      </c>
      <c r="BP27" s="144" t="str">
        <f>IF(Hidden!BI$47="Yes","H",IF($B27="","",IF(AND($C27&lt;=Hidden!BI$46,$D27&gt;=Hidden!BI$46),IF($G27="","x","y"),"")))</f>
        <v/>
      </c>
      <c r="BQ27" s="143" t="str">
        <f>IF(Hidden!BJ$47="Yes","H",IF($B27="","",IF(AND($C27&lt;=Hidden!BJ$46,$D27&gt;=Hidden!BJ$46),IF($G27="","x","y"),"")))</f>
        <v/>
      </c>
      <c r="BR27" s="142" t="str">
        <f>IF(Hidden!BK$47="Yes","H",IF($B27="","",IF(AND($C27&lt;=Hidden!BK$46,$D27&gt;=Hidden!BK$46),IF($G27="","x","y"),"")))</f>
        <v/>
      </c>
      <c r="BS27" s="142" t="str">
        <f>IF(Hidden!BL$47="Yes","H",IF($B27="","",IF(AND($C27&lt;=Hidden!BL$46,$D27&gt;=Hidden!BL$46),IF($G27="","x","y"),"")))</f>
        <v/>
      </c>
      <c r="BT27" s="142" t="str">
        <f>IF(Hidden!BM$47="Yes","H",IF($B27="","",IF(AND($C27&lt;=Hidden!BM$46,$D27&gt;=Hidden!BM$46),IF($G27="","x","y"),"")))</f>
        <v/>
      </c>
      <c r="BU27" s="146" t="str">
        <f>IF(Hidden!BN$47="Yes","H",IF($B27="","",IF(AND($C27&lt;=Hidden!BN$46,$D27&gt;=Hidden!BN$46),IF($G27="","x","y"),"")))</f>
        <v/>
      </c>
      <c r="BV27" s="145" t="str">
        <f>IF(Hidden!BO$47="Yes","H",IF($B27="","",IF(AND($C27&lt;=Hidden!BO$46,$D27&gt;=Hidden!BO$46),IF($G27="","x","y"),"")))</f>
        <v/>
      </c>
      <c r="BW27" s="142" t="str">
        <f>IF(Hidden!BP$47="Yes","H",IF($B27="","",IF(AND($C27&lt;=Hidden!BP$46,$D27&gt;=Hidden!BP$46),IF($G27="","x","y"),"")))</f>
        <v/>
      </c>
      <c r="BX27" s="142" t="str">
        <f>IF(Hidden!BQ$47="Yes","H",IF($B27="","",IF(AND($C27&lt;=Hidden!BQ$46,$D27&gt;=Hidden!BQ$46),IF($G27="","x","y"),"")))</f>
        <v/>
      </c>
      <c r="BY27" s="142" t="str">
        <f>IF(Hidden!BR$47="Yes","H",IF($B27="","",IF(AND($C27&lt;=Hidden!BR$46,$D27&gt;=Hidden!BR$46),IF($G27="","x","y"),"")))</f>
        <v/>
      </c>
      <c r="BZ27" s="144" t="str">
        <f>IF(Hidden!BS$47="Yes","H",IF($B27="","",IF(AND($C27&lt;=Hidden!BS$46,$D27&gt;=Hidden!BS$46),IF($G27="","x","y"),"")))</f>
        <v/>
      </c>
      <c r="CA27" s="143" t="str">
        <f>IF(Hidden!BT$47="Yes","H",IF($B27="","",IF(AND($C27&lt;=Hidden!BT$46,$D27&gt;=Hidden!BT$46),IF($G27="","x","y"),"")))</f>
        <v/>
      </c>
      <c r="CB27" s="142" t="str">
        <f>IF(Hidden!BU$47="Yes","H",IF($B27="","",IF(AND($C27&lt;=Hidden!BU$46,$D27&gt;=Hidden!BU$46),IF($G27="","x","y"),"")))</f>
        <v/>
      </c>
      <c r="CC27" s="142" t="str">
        <f>IF(Hidden!BV$47="Yes","H",IF($B27="","",IF(AND($C27&lt;=Hidden!BV$46,$D27&gt;=Hidden!BV$46),IF($G27="","x","y"),"")))</f>
        <v/>
      </c>
      <c r="CD27" s="142" t="str">
        <f>IF(Hidden!BW$47="Yes","H",IF($B27="","",IF(AND($C27&lt;=Hidden!BW$46,$D27&gt;=Hidden!BW$46),IF($G27="","x","y"),"")))</f>
        <v/>
      </c>
      <c r="CE27" s="146" t="str">
        <f>IF(Hidden!BX$47="Yes","H",IF($B27="","",IF(AND($C27&lt;=Hidden!BX$46,$D27&gt;=Hidden!BX$46),IF($G27="","x","y"),"")))</f>
        <v/>
      </c>
      <c r="CF27" s="145" t="str">
        <f>IF(Hidden!BY$47="Yes","H",IF($B27="","",IF(AND($C27&lt;=Hidden!BY$46,$D27&gt;=Hidden!BY$46),IF($G27="","x","y"),"")))</f>
        <v/>
      </c>
      <c r="CG27" s="142" t="str">
        <f>IF(Hidden!BZ$47="Yes","H",IF($B27="","",IF(AND($C27&lt;=Hidden!BZ$46,$D27&gt;=Hidden!BZ$46),IF($G27="","x","y"),"")))</f>
        <v/>
      </c>
      <c r="CH27" s="142" t="str">
        <f>IF(Hidden!CA$47="Yes","H",IF($B27="","",IF(AND($C27&lt;=Hidden!CA$46,$D27&gt;=Hidden!CA$46),IF($G27="","x","y"),"")))</f>
        <v/>
      </c>
      <c r="CI27" s="142" t="str">
        <f>IF(Hidden!CB$47="Yes","H",IF($B27="","",IF(AND($C27&lt;=Hidden!CB$46,$D27&gt;=Hidden!CB$46),IF($G27="","x","y"),"")))</f>
        <v/>
      </c>
      <c r="CJ27" s="144" t="str">
        <f>IF(Hidden!CC$47="Yes","H",IF($B27="","",IF(AND($C27&lt;=Hidden!CC$46,$D27&gt;=Hidden!CC$46),IF($G27="","x","y"),"")))</f>
        <v/>
      </c>
      <c r="CK27" s="143" t="str">
        <f>IF(Hidden!CD$47="Yes","H",IF($B27="","",IF(AND($C27&lt;=Hidden!CD$46,$D27&gt;=Hidden!CD$46),IF($G27="","x","y"),"")))</f>
        <v/>
      </c>
      <c r="CL27" s="142" t="str">
        <f>IF(Hidden!CE$47="Yes","H",IF($B27="","",IF(AND($C27&lt;=Hidden!CE$46,$D27&gt;=Hidden!CE$46),IF($G27="","x","y"),"")))</f>
        <v/>
      </c>
      <c r="CM27" s="142" t="str">
        <f>IF(Hidden!CF$47="Yes","H",IF($B27="","",IF(AND($C27&lt;=Hidden!CF$46,$D27&gt;=Hidden!CF$46),IF($G27="","x","y"),"")))</f>
        <v/>
      </c>
      <c r="CN27" s="142" t="str">
        <f>IF(Hidden!CG$47="Yes","H",IF($B27="","",IF(AND($C27&lt;=Hidden!CG$46,$D27&gt;=Hidden!CG$46),IF($G27="","x","y"),"")))</f>
        <v/>
      </c>
      <c r="CO27" s="146" t="str">
        <f>IF(Hidden!CH$47="Yes","H",IF($B27="","",IF(AND($C27&lt;=Hidden!CH$46,$D27&gt;=Hidden!CH$46),IF($G27="","x","y"),"")))</f>
        <v/>
      </c>
      <c r="CP27" s="145" t="str">
        <f>IF(Hidden!CI$47="Yes","H",IF($B27="","",IF(AND($C27&lt;=Hidden!CI$46,$D27&gt;=Hidden!CI$46),IF($G27="","x","y"),"")))</f>
        <v/>
      </c>
      <c r="CQ27" s="142" t="str">
        <f>IF(Hidden!CJ$47="Yes","H",IF($B27="","",IF(AND($C27&lt;=Hidden!CJ$46,$D27&gt;=Hidden!CJ$46),IF($G27="","x","y"),"")))</f>
        <v/>
      </c>
      <c r="CR27" s="142" t="str">
        <f>IF(Hidden!CK$47="Yes","H",IF($B27="","",IF(AND($C27&lt;=Hidden!CK$46,$D27&gt;=Hidden!CK$46),IF($G27="","x","y"),"")))</f>
        <v/>
      </c>
      <c r="CS27" s="142" t="str">
        <f>IF(Hidden!CL$47="Yes","H",IF($B27="","",IF(AND($C27&lt;=Hidden!CL$46,$D27&gt;=Hidden!CL$46),IF($G27="","x","y"),"")))</f>
        <v/>
      </c>
      <c r="CT27" s="144" t="str">
        <f>IF(Hidden!CM$47="Yes","H",IF($B27="","",IF(AND($C27&lt;=Hidden!CM$46,$D27&gt;=Hidden!CM$46),IF($G27="","x","y"),"")))</f>
        <v/>
      </c>
      <c r="CU27" s="143" t="str">
        <f>IF(Hidden!CN$47="Yes","H",IF($B27="","",IF(AND($C27&lt;=Hidden!CN$46,$D27&gt;=Hidden!CN$46),IF($G27="","x","y"),"")))</f>
        <v/>
      </c>
      <c r="CV27" s="142" t="str">
        <f>IF(Hidden!CO$47="Yes","H",IF($B27="","",IF(AND($C27&lt;=Hidden!CO$46,$D27&gt;=Hidden!CO$46),IF($G27="","x","y"),"")))</f>
        <v/>
      </c>
      <c r="CW27" s="142" t="str">
        <f>IF(Hidden!CP$47="Yes","H",IF($B27="","",IF(AND($C27&lt;=Hidden!CP$46,$D27&gt;=Hidden!CP$46),IF($G27="","x","y"),"")))</f>
        <v/>
      </c>
      <c r="CX27" s="142" t="str">
        <f>IF(Hidden!CQ$47="Yes","H",IF($B27="","",IF(AND($C27&lt;=Hidden!CQ$46,$D27&gt;=Hidden!CQ$46),IF($G27="","x","y"),"")))</f>
        <v/>
      </c>
      <c r="CY27" s="146" t="str">
        <f>IF(Hidden!CR$47="Yes","H",IF($B27="","",IF(AND($C27&lt;=Hidden!CR$46,$D27&gt;=Hidden!CR$46),IF($G27="","x","y"),"")))</f>
        <v/>
      </c>
      <c r="CZ27" s="145" t="str">
        <f>IF(Hidden!CS$47="Yes","H",IF($B27="","",IF(AND($C27&lt;=Hidden!CS$46,$D27&gt;=Hidden!CS$46),IF($G27="","x","y"),"")))</f>
        <v/>
      </c>
      <c r="DA27" s="142" t="str">
        <f>IF(Hidden!CT$47="Yes","H",IF($B27="","",IF(AND($C27&lt;=Hidden!CT$46,$D27&gt;=Hidden!CT$46),IF($G27="","x","y"),"")))</f>
        <v/>
      </c>
      <c r="DB27" s="142" t="str">
        <f>IF(Hidden!CU$47="Yes","H",IF($B27="","",IF(AND($C27&lt;=Hidden!CU$46,$D27&gt;=Hidden!CU$46),IF($G27="","x","y"),"")))</f>
        <v/>
      </c>
      <c r="DC27" s="142" t="str">
        <f>IF(Hidden!CV$47="Yes","H",IF($B27="","",IF(AND($C27&lt;=Hidden!CV$46,$D27&gt;=Hidden!CV$46),IF($G27="","x","y"),"")))</f>
        <v/>
      </c>
      <c r="DD27" s="144" t="str">
        <f>IF(Hidden!CW$47="Yes","H",IF($B27="","",IF(AND($C27&lt;=Hidden!CW$46,$D27&gt;=Hidden!CW$46),IF($G27="","x","y"),"")))</f>
        <v/>
      </c>
      <c r="DE27" s="143" t="str">
        <f>IF(Hidden!CX$47="Yes","H",IF($B27="","",IF(AND($C27&lt;=Hidden!CX$46,$D27&gt;=Hidden!CX$46),IF($G27="","x","y"),"")))</f>
        <v/>
      </c>
      <c r="DF27" s="142" t="str">
        <f>IF(Hidden!CY$47="Yes","H",IF($B27="","",IF(AND($C27&lt;=Hidden!CY$46,$D27&gt;=Hidden!CY$46),IF($G27="","x","y"),"")))</f>
        <v/>
      </c>
      <c r="DG27" s="142" t="str">
        <f>IF(Hidden!CZ$47="Yes","H",IF($B27="","",IF(AND($C27&lt;=Hidden!CZ$46,$D27&gt;=Hidden!CZ$46),IF($G27="","x","y"),"")))</f>
        <v/>
      </c>
      <c r="DH27" s="142" t="str">
        <f>IF(Hidden!DA$47="Yes","H",IF($B27="","",IF(AND($C27&lt;=Hidden!DA$46,$D27&gt;=Hidden!DA$46),IF($G27="","x","y"),"")))</f>
        <v/>
      </c>
      <c r="DI27" s="146" t="str">
        <f>IF(Hidden!DB$47="Yes","H",IF($B27="","",IF(AND($C27&lt;=Hidden!DB$46,$D27&gt;=Hidden!DB$46),IF($G27="","x","y"),"")))</f>
        <v/>
      </c>
      <c r="DJ27" s="145" t="str">
        <f>IF(Hidden!DC$47="Yes","H",IF($B27="","",IF(AND($C27&lt;=Hidden!DC$46,$D27&gt;=Hidden!DC$46),IF($G27="","x","y"),"")))</f>
        <v/>
      </c>
      <c r="DK27" s="142" t="str">
        <f>IF(Hidden!DD$47="Yes","H",IF($B27="","",IF(AND($C27&lt;=Hidden!DD$46,$D27&gt;=Hidden!DD$46),IF($G27="","x","y"),"")))</f>
        <v/>
      </c>
      <c r="DL27" s="142" t="str">
        <f>IF(Hidden!DE$47="Yes","H",IF($B27="","",IF(AND($C27&lt;=Hidden!DE$46,$D27&gt;=Hidden!DE$46),IF($G27="","x","y"),"")))</f>
        <v/>
      </c>
      <c r="DM27" s="142" t="str">
        <f>IF(Hidden!DF$47="Yes","H",IF($B27="","",IF(AND($C27&lt;=Hidden!DF$46,$D27&gt;=Hidden!DF$46),IF($G27="","x","y"),"")))</f>
        <v/>
      </c>
      <c r="DN27" s="144" t="str">
        <f>IF(Hidden!DG$47="Yes","H",IF($B27="","",IF(AND($C27&lt;=Hidden!DG$46,$D27&gt;=Hidden!DG$46),IF($G27="","x","y"),"")))</f>
        <v/>
      </c>
      <c r="DO27" s="143" t="str">
        <f>IF(Hidden!DH$47="Yes","H",IF($B27="","",IF(AND($C27&lt;=Hidden!DH$46,$D27&gt;=Hidden!DH$46),IF($G27="","x","y"),"")))</f>
        <v/>
      </c>
      <c r="DP27" s="142" t="str">
        <f>IF(Hidden!DI$47="Yes","H",IF($B27="","",IF(AND($C27&lt;=Hidden!DI$46,$D27&gt;=Hidden!DI$46),IF($G27="","x","y"),"")))</f>
        <v/>
      </c>
      <c r="DQ27" s="142" t="str">
        <f>IF(Hidden!DJ$47="Yes","H",IF($B27="","",IF(AND($C27&lt;=Hidden!DJ$46,$D27&gt;=Hidden!DJ$46),IF($G27="","x","y"),"")))</f>
        <v/>
      </c>
      <c r="DR27" s="142" t="str">
        <f>IF(Hidden!DK$47="Yes","H",IF($B27="","",IF(AND($C27&lt;=Hidden!DK$46,$D27&gt;=Hidden!DK$46),IF($G27="","x","y"),"")))</f>
        <v/>
      </c>
      <c r="DS27" s="146" t="str">
        <f>IF(Hidden!DL$47="Yes","H",IF($B27="","",IF(AND($C27&lt;=Hidden!DL$46,$D27&gt;=Hidden!DL$46),IF($G27="","x","y"),"")))</f>
        <v/>
      </c>
      <c r="DT27" s="145" t="str">
        <f>IF(Hidden!DM$47="Yes","H",IF($B27="","",IF(AND($C27&lt;=Hidden!DM$46,$D27&gt;=Hidden!DM$46),IF($G27="","x","y"),"")))</f>
        <v/>
      </c>
      <c r="DU27" s="142" t="str">
        <f>IF(Hidden!DN$47="Yes","H",IF($B27="","",IF(AND($C27&lt;=Hidden!DN$46,$D27&gt;=Hidden!DN$46),IF($G27="","x","y"),"")))</f>
        <v/>
      </c>
      <c r="DV27" s="142" t="str">
        <f>IF(Hidden!DO$47="Yes","H",IF($B27="","",IF(AND($C27&lt;=Hidden!DO$46,$D27&gt;=Hidden!DO$46),IF($G27="","x","y"),"")))</f>
        <v/>
      </c>
      <c r="DW27" s="142" t="str">
        <f>IF(Hidden!DP$47="Yes","H",IF($B27="","",IF(AND($C27&lt;=Hidden!DP$46,$D27&gt;=Hidden!DP$46),IF($G27="","x","y"),"")))</f>
        <v/>
      </c>
      <c r="DX27" s="144" t="str">
        <f>IF(Hidden!DQ$47="Yes","H",IF($B27="","",IF(AND($C27&lt;=Hidden!DQ$46,$D27&gt;=Hidden!DQ$46),IF($G27="","x","y"),"")))</f>
        <v/>
      </c>
      <c r="DY27" s="145" t="str">
        <f>IF(Hidden!DR$47="Yes","H",IF($B27="","",IF(AND($C27&lt;=Hidden!DR$46,$D27&gt;=Hidden!DR$46),IF($G27="","x","y"),"")))</f>
        <v/>
      </c>
      <c r="DZ27" s="142" t="str">
        <f>IF(Hidden!DS$47="Yes","H",IF($B27="","",IF(AND($C27&lt;=Hidden!DS$46,$D27&gt;=Hidden!DS$46),IF($G27="","x","y"),"")))</f>
        <v/>
      </c>
      <c r="EA27" s="142" t="str">
        <f>IF(Hidden!DT$47="Yes","H",IF($B27="","",IF(AND($C27&lt;=Hidden!DT$46,$D27&gt;=Hidden!DT$46),IF($G27="","x","y"),"")))</f>
        <v/>
      </c>
      <c r="EB27" s="142" t="str">
        <f>IF(Hidden!DU$47="Yes","H",IF($B27="","",IF(AND($C27&lt;=Hidden!DU$46,$D27&gt;=Hidden!DU$46),IF($G27="","x","y"),"")))</f>
        <v/>
      </c>
      <c r="EC27" s="144" t="str">
        <f>IF(Hidden!DV$47="Yes","H",IF($B27="","",IF(AND($C27&lt;=Hidden!DV$46,$D27&gt;=Hidden!DV$46),IF($G27="","x","y"),"")))</f>
        <v/>
      </c>
      <c r="ED27" s="143" t="str">
        <f>IF(Hidden!DW$47="Yes","H",IF($B27="","",IF(AND($C27&lt;=Hidden!DW$46,$D27&gt;=Hidden!DW$46),IF($G27="","x","y"),"")))</f>
        <v/>
      </c>
      <c r="EE27" s="142" t="str">
        <f>IF(Hidden!DX$47="Yes","H",IF($B27="","",IF(AND($C27&lt;=Hidden!DX$46,$D27&gt;=Hidden!DX$46),IF($G27="","x","y"),"")))</f>
        <v/>
      </c>
      <c r="EF27" s="142" t="str">
        <f>IF(Hidden!DY$47="Yes","H",IF($B27="","",IF(AND($C27&lt;=Hidden!DY$46,$D27&gt;=Hidden!DY$46),IF($G27="","x","y"),"")))</f>
        <v/>
      </c>
      <c r="EG27" s="142" t="str">
        <f>IF(Hidden!DZ$47="Yes","H",IF($B27="","",IF(AND($C27&lt;=Hidden!DZ$46,$D27&gt;=Hidden!DZ$46),IF($G27="","x","y"),"")))</f>
        <v/>
      </c>
      <c r="EH27" s="141" t="str">
        <f>IF(Hidden!EA$47="Yes","H",IF($B27="","",IF(AND($C27&lt;=Hidden!EA$46,$D27&gt;=Hidden!EA$46),IF($G27="","x","y"),"")))</f>
        <v/>
      </c>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row>
    <row r="28" spans="1:257" ht="30.75" customHeight="1">
      <c r="A28" s="79"/>
      <c r="B28" s="691" t="s">
        <v>635</v>
      </c>
      <c r="C28" s="697"/>
      <c r="D28" s="698"/>
      <c r="E28" s="693"/>
      <c r="F28" s="246"/>
      <c r="G28" s="696"/>
      <c r="H28" s="694"/>
      <c r="I28" s="147" t="str">
        <f>IF(Hidden!B$47="Yes","H",IF($B28="","",IF(AND($C28&lt;=Hidden!B$46,$D28&gt;=Hidden!B$46),IF($G28="","x","y"),"")))</f>
        <v/>
      </c>
      <c r="J28" s="142" t="str">
        <f>IF(Hidden!C$47="Yes","H",IF($B28="","",IF(AND($C28&lt;=Hidden!C$46,$D28&gt;=Hidden!C$46),IF($G28="","x","y"),"")))</f>
        <v/>
      </c>
      <c r="K28" s="142" t="str">
        <f>IF(Hidden!D$47="Yes","H",IF($B28="","",IF(AND($C28&lt;=Hidden!D$46,$D28&gt;=Hidden!D$46),IF($G28="","x","y"),"")))</f>
        <v/>
      </c>
      <c r="L28" s="142" t="str">
        <f>IF(Hidden!E$47="Yes","H",IF($B28="","",IF(AND($C28&lt;=Hidden!E$46,$D28&gt;=Hidden!E$46),IF($G28="","x","y"),"")))</f>
        <v/>
      </c>
      <c r="M28" s="146" t="str">
        <f>IF(Hidden!F$47="Yes","H",IF($B28="","",IF(AND($C28&lt;=Hidden!F$46,$D28&gt;=Hidden!F$46),IF($G28="","x","y"),"")))</f>
        <v/>
      </c>
      <c r="N28" s="145" t="str">
        <f>IF(Hidden!G$47="Yes","H",IF($B28="","",IF(AND($C28&lt;=Hidden!G$46,$D28&gt;=Hidden!G$46),IF($G28="","x","y"),"")))</f>
        <v/>
      </c>
      <c r="O28" s="142" t="str">
        <f>IF(Hidden!H$47="Yes","H",IF($B28="","",IF(AND($C28&lt;=Hidden!H$46,$D28&gt;=Hidden!H$46),IF($G28="","x","y"),"")))</f>
        <v/>
      </c>
      <c r="P28" s="142" t="str">
        <f>IF(Hidden!I$47="Yes","H",IF($B28="","",IF(AND($C28&lt;=Hidden!I$46,$D28&gt;=Hidden!I$46),IF($G28="","x","y"),"")))</f>
        <v/>
      </c>
      <c r="Q28" s="142" t="str">
        <f>IF(Hidden!J$47="Yes","H",IF($B28="","",IF(AND($C28&lt;=Hidden!J$46,$D28&gt;=Hidden!J$46),IF($G28="","x","y"),"")))</f>
        <v/>
      </c>
      <c r="R28" s="144" t="str">
        <f>IF(Hidden!K$47="Yes","H",IF($B28="","",IF(AND($C28&lt;=Hidden!K$46,$D28&gt;=Hidden!K$46),IF($G28="","x","y"),"")))</f>
        <v/>
      </c>
      <c r="S28" s="143" t="str">
        <f>IF(Hidden!L$47="Yes","H",IF($B28="","",IF(AND($C28&lt;=Hidden!L$46,$D28&gt;=Hidden!L$46),IF($G28="","x","y"),"")))</f>
        <v/>
      </c>
      <c r="T28" s="142" t="str">
        <f>IF(Hidden!M$47="Yes","H",IF($B28="","",IF(AND($C28&lt;=Hidden!M$46,$D28&gt;=Hidden!M$46),IF($G28="","x","y"),"")))</f>
        <v/>
      </c>
      <c r="U28" s="142" t="str">
        <f>IF(Hidden!N$47="Yes","H",IF($B28="","",IF(AND($C28&lt;=Hidden!N$46,$D28&gt;=Hidden!N$46),IF($G28="","x","y"),"")))</f>
        <v/>
      </c>
      <c r="V28" s="142" t="str">
        <f>IF(Hidden!O$47="Yes","H",IF($B28="","",IF(AND($C28&lt;=Hidden!O$46,$D28&gt;=Hidden!O$46),IF($G28="","x","y"),"")))</f>
        <v/>
      </c>
      <c r="W28" s="146" t="str">
        <f>IF(Hidden!P$47="Yes","H",IF($B28="","",IF(AND($C28&lt;=Hidden!P$46,$D28&gt;=Hidden!P$46),IF($G28="","x","y"),"")))</f>
        <v/>
      </c>
      <c r="X28" s="145" t="str">
        <f>IF(Hidden!Q$47="Yes","H",IF($B28="","",IF(AND($C28&lt;=Hidden!Q$46,$D28&gt;=Hidden!Q$46),IF($G28="","x","y"),"")))</f>
        <v/>
      </c>
      <c r="Y28" s="142" t="str">
        <f>IF(Hidden!R$47="Yes","H",IF($B28="","",IF(AND($C28&lt;=Hidden!R$46,$D28&gt;=Hidden!R$46),IF($G28="","x","y"),"")))</f>
        <v/>
      </c>
      <c r="Z28" s="142" t="str">
        <f>IF(Hidden!S$47="Yes","H",IF($B28="","",IF(AND($C28&lt;=Hidden!S$46,$D28&gt;=Hidden!S$46),IF($G28="","x","y"),"")))</f>
        <v/>
      </c>
      <c r="AA28" s="142" t="str">
        <f>IF(Hidden!T$47="Yes","H",IF($B28="","",IF(AND($C28&lt;=Hidden!T$46,$D28&gt;=Hidden!T$46),IF($G28="","x","y"),"")))</f>
        <v/>
      </c>
      <c r="AB28" s="144" t="str">
        <f>IF(Hidden!U$47="Yes","H",IF($B28="","",IF(AND($C28&lt;=Hidden!U$46,$D28&gt;=Hidden!U$46),IF($G28="","x","y"),"")))</f>
        <v/>
      </c>
      <c r="AC28" s="143" t="str">
        <f>IF(Hidden!V$47="Yes","H",IF($B28="","",IF(AND($C28&lt;=Hidden!V$46,$D28&gt;=Hidden!V$46),IF($G28="","x","y"),"")))</f>
        <v/>
      </c>
      <c r="AD28" s="142" t="str">
        <f>IF(Hidden!W$47="Yes","H",IF($B28="","",IF(AND($C28&lt;=Hidden!W$46,$D28&gt;=Hidden!W$46),IF($G28="","x","y"),"")))</f>
        <v/>
      </c>
      <c r="AE28" s="142" t="str">
        <f>IF(Hidden!X$47="Yes","H",IF($B28="","",IF(AND($C28&lt;=Hidden!X$46,$D28&gt;=Hidden!X$46),IF($G28="","x","y"),"")))</f>
        <v/>
      </c>
      <c r="AF28" s="142" t="str">
        <f>IF(Hidden!Y$47="Yes","H",IF($B28="","",IF(AND($C28&lt;=Hidden!Y$46,$D28&gt;=Hidden!Y$46),IF($G28="","x","y"),"")))</f>
        <v/>
      </c>
      <c r="AG28" s="146" t="str">
        <f>IF(Hidden!Z$47="Yes","H",IF($B28="","",IF(AND($C28&lt;=Hidden!Z$46,$D28&gt;=Hidden!Z$46),IF($G28="","x","y"),"")))</f>
        <v/>
      </c>
      <c r="AH28" s="145" t="str">
        <f>IF(Hidden!AA$47="Yes","H",IF($B28="","",IF(AND($C28&lt;=Hidden!AA$46,$D28&gt;=Hidden!AA$46),IF($G28="","x","y"),"")))</f>
        <v/>
      </c>
      <c r="AI28" s="142" t="str">
        <f>IF(Hidden!AB$47="Yes","H",IF($B28="","",IF(AND($C28&lt;=Hidden!AB$46,$D28&gt;=Hidden!AB$46),IF($G28="","x","y"),"")))</f>
        <v/>
      </c>
      <c r="AJ28" s="142" t="str">
        <f>IF(Hidden!AC$47="Yes","H",IF($B28="","",IF(AND($C28&lt;=Hidden!AC$46,$D28&gt;=Hidden!AC$46),IF($G28="","x","y"),"")))</f>
        <v/>
      </c>
      <c r="AK28" s="142" t="str">
        <f>IF(Hidden!AD$47="Yes","H",IF($B28="","",IF(AND($C28&lt;=Hidden!AD$46,$D28&gt;=Hidden!AD$46),IF($G28="","x","y"),"")))</f>
        <v/>
      </c>
      <c r="AL28" s="144" t="str">
        <f>IF(Hidden!AE$47="Yes","H",IF($B28="","",IF(AND($C28&lt;=Hidden!AE$46,$D28&gt;=Hidden!AE$46),IF($G28="","x","y"),"")))</f>
        <v/>
      </c>
      <c r="AM28" s="143" t="str">
        <f>IF(Hidden!AF$47="Yes","H",IF($B28="","",IF(AND($C28&lt;=Hidden!AF$46,$D28&gt;=Hidden!AF$46),IF($G28="","x","y"),"")))</f>
        <v/>
      </c>
      <c r="AN28" s="142" t="str">
        <f>IF(Hidden!AG$47="Yes","H",IF($B28="","",IF(AND($C28&lt;=Hidden!AG$46,$D28&gt;=Hidden!AG$46),IF($G28="","x","y"),"")))</f>
        <v/>
      </c>
      <c r="AO28" s="142" t="str">
        <f>IF(Hidden!AH$47="Yes","H",IF($B28="","",IF(AND($C28&lt;=Hidden!AH$46,$D28&gt;=Hidden!AH$46),IF($G28="","x","y"),"")))</f>
        <v/>
      </c>
      <c r="AP28" s="142" t="str">
        <f>IF(Hidden!AI$47="Yes","H",IF($B28="","",IF(AND($C28&lt;=Hidden!AI$46,$D28&gt;=Hidden!AI$46),IF($G28="","x","y"),"")))</f>
        <v/>
      </c>
      <c r="AQ28" s="146" t="str">
        <f>IF(Hidden!AJ$47="Yes","H",IF($B28="","",IF(AND($C28&lt;=Hidden!AJ$46,$D28&gt;=Hidden!AJ$46),IF($G28="","x","y"),"")))</f>
        <v/>
      </c>
      <c r="AR28" s="145" t="str">
        <f>IF(Hidden!AK$47="Yes","H",IF($B28="","",IF(AND($C28&lt;=Hidden!AK$46,$D28&gt;=Hidden!AK$46),IF($G28="","x","y"),"")))</f>
        <v/>
      </c>
      <c r="AS28" s="142" t="str">
        <f>IF(Hidden!AL$47="Yes","H",IF($B28="","",IF(AND($C28&lt;=Hidden!AL$46,$D28&gt;=Hidden!AL$46),IF($G28="","x","y"),"")))</f>
        <v/>
      </c>
      <c r="AT28" s="142" t="str">
        <f>IF(Hidden!AM$47="Yes","H",IF($B28="","",IF(AND($C28&lt;=Hidden!AM$46,$D28&gt;=Hidden!AM$46),IF($G28="","x","y"),"")))</f>
        <v/>
      </c>
      <c r="AU28" s="142" t="str">
        <f>IF(Hidden!AN$47="Yes","H",IF($B28="","",IF(AND($C28&lt;=Hidden!AN$46,$D28&gt;=Hidden!AN$46),IF($G28="","x","y"),"")))</f>
        <v/>
      </c>
      <c r="AV28" s="144" t="str">
        <f>IF(Hidden!AO$47="Yes","H",IF($B28="","",IF(AND($C28&lt;=Hidden!AO$46,$D28&gt;=Hidden!AO$46),IF($G28="","x","y"),"")))</f>
        <v/>
      </c>
      <c r="AW28" s="143" t="str">
        <f>IF(Hidden!AP$47="Yes","H",IF($B28="","",IF(AND($C28&lt;=Hidden!AP$46,$D28&gt;=Hidden!AP$46),IF($G28="","x","y"),"")))</f>
        <v/>
      </c>
      <c r="AX28" s="142" t="str">
        <f>IF(Hidden!AQ$47="Yes","H",IF($B28="","",IF(AND($C28&lt;=Hidden!AQ$46,$D28&gt;=Hidden!AQ$46),IF($G28="","x","y"),"")))</f>
        <v/>
      </c>
      <c r="AY28" s="142" t="str">
        <f>IF(Hidden!AR$47="Yes","H",IF($B28="","",IF(AND($C28&lt;=Hidden!AR$46,$D28&gt;=Hidden!AR$46),IF($G28="","x","y"),"")))</f>
        <v/>
      </c>
      <c r="AZ28" s="142" t="str">
        <f>IF(Hidden!AS$47="Yes","H",IF($B28="","",IF(AND($C28&lt;=Hidden!AS$46,$D28&gt;=Hidden!AS$46),IF($G28="","x","y"),"")))</f>
        <v/>
      </c>
      <c r="BA28" s="146" t="str">
        <f>IF(Hidden!AT$47="Yes","H",IF($B28="","",IF(AND($C28&lt;=Hidden!AT$46,$D28&gt;=Hidden!AT$46),IF($G28="","x","y"),"")))</f>
        <v/>
      </c>
      <c r="BB28" s="145" t="str">
        <f>IF(Hidden!AU$47="Yes","H",IF($B28="","",IF(AND($C28&lt;=Hidden!AU$46,$D28&gt;=Hidden!AU$46),IF($G28="","x","y"),"")))</f>
        <v/>
      </c>
      <c r="BC28" s="142" t="str">
        <f>IF(Hidden!AV$47="Yes","H",IF($B28="","",IF(AND($C28&lt;=Hidden!AV$46,$D28&gt;=Hidden!AV$46),IF($G28="","x","y"),"")))</f>
        <v/>
      </c>
      <c r="BD28" s="142" t="str">
        <f>IF(Hidden!AW$47="Yes","H",IF($B28="","",IF(AND($C28&lt;=Hidden!AW$46,$D28&gt;=Hidden!AW$46),IF($G28="","x","y"),"")))</f>
        <v/>
      </c>
      <c r="BE28" s="142" t="str">
        <f>IF(Hidden!AX$47="Yes","H",IF($B28="","",IF(AND($C28&lt;=Hidden!AX$46,$D28&gt;=Hidden!AX$46),IF($G28="","x","y"),"")))</f>
        <v/>
      </c>
      <c r="BF28" s="144" t="str">
        <f>IF(Hidden!AY$47="Yes","H",IF($B28="","",IF(AND($C28&lt;=Hidden!AY$46,$D28&gt;=Hidden!AY$46),IF($G28="","x","y"),"")))</f>
        <v/>
      </c>
      <c r="BG28" s="143" t="str">
        <f>IF(Hidden!AZ$47="Yes","H",IF($B28="","",IF(AND($C28&lt;=Hidden!AZ$46,$D28&gt;=Hidden!AZ$46),IF($G28="","x","y"),"")))</f>
        <v/>
      </c>
      <c r="BH28" s="142" t="str">
        <f>IF(Hidden!BA$47="Yes","H",IF($B28="","",IF(AND($C28&lt;=Hidden!BA$46,$D28&gt;=Hidden!BA$46),IF($G28="","x","y"),"")))</f>
        <v/>
      </c>
      <c r="BI28" s="142" t="str">
        <f>IF(Hidden!BB$47="Yes","H",IF($B28="","",IF(AND($C28&lt;=Hidden!BB$46,$D28&gt;=Hidden!BB$46),IF($G28="","x","y"),"")))</f>
        <v/>
      </c>
      <c r="BJ28" s="142" t="str">
        <f>IF(Hidden!BC$47="Yes","H",IF($B28="","",IF(AND($C28&lt;=Hidden!BC$46,$D28&gt;=Hidden!BC$46),IF($G28="","x","y"),"")))</f>
        <v/>
      </c>
      <c r="BK28" s="146" t="str">
        <f>IF(Hidden!BD$47="Yes","H",IF($B28="","",IF(AND($C28&lt;=Hidden!BD$46,$D28&gt;=Hidden!BD$46),IF($G28="","x","y"),"")))</f>
        <v/>
      </c>
      <c r="BL28" s="145" t="str">
        <f>IF(Hidden!BE$47="Yes","H",IF($B28="","",IF(AND($C28&lt;=Hidden!BE$46,$D28&gt;=Hidden!BE$46),IF($G28="","x","y"),"")))</f>
        <v/>
      </c>
      <c r="BM28" s="142" t="str">
        <f>IF(Hidden!BF$47="Yes","H",IF($B28="","",IF(AND($C28&lt;=Hidden!BF$46,$D28&gt;=Hidden!BF$46),IF($G28="","x","y"),"")))</f>
        <v/>
      </c>
      <c r="BN28" s="142" t="str">
        <f>IF(Hidden!BG$47="Yes","H",IF($B28="","",IF(AND($C28&lt;=Hidden!BG$46,$D28&gt;=Hidden!BG$46),IF($G28="","x","y"),"")))</f>
        <v/>
      </c>
      <c r="BO28" s="142" t="str">
        <f>IF(Hidden!BH$47="Yes","H",IF($B28="","",IF(AND($C28&lt;=Hidden!BH$46,$D28&gt;=Hidden!BH$46),IF($G28="","x","y"),"")))</f>
        <v/>
      </c>
      <c r="BP28" s="144" t="str">
        <f>IF(Hidden!BI$47="Yes","H",IF($B28="","",IF(AND($C28&lt;=Hidden!BI$46,$D28&gt;=Hidden!BI$46),IF($G28="","x","y"),"")))</f>
        <v/>
      </c>
      <c r="BQ28" s="143" t="str">
        <f>IF(Hidden!BJ$47="Yes","H",IF($B28="","",IF(AND($C28&lt;=Hidden!BJ$46,$D28&gt;=Hidden!BJ$46),IF($G28="","x","y"),"")))</f>
        <v/>
      </c>
      <c r="BR28" s="142" t="str">
        <f>IF(Hidden!BK$47="Yes","H",IF($B28="","",IF(AND($C28&lt;=Hidden!BK$46,$D28&gt;=Hidden!BK$46),IF($G28="","x","y"),"")))</f>
        <v/>
      </c>
      <c r="BS28" s="142" t="str">
        <f>IF(Hidden!BL$47="Yes","H",IF($B28="","",IF(AND($C28&lt;=Hidden!BL$46,$D28&gt;=Hidden!BL$46),IF($G28="","x","y"),"")))</f>
        <v/>
      </c>
      <c r="BT28" s="142" t="str">
        <f>IF(Hidden!BM$47="Yes","H",IF($B28="","",IF(AND($C28&lt;=Hidden!BM$46,$D28&gt;=Hidden!BM$46),IF($G28="","x","y"),"")))</f>
        <v/>
      </c>
      <c r="BU28" s="146" t="str">
        <f>IF(Hidden!BN$47="Yes","H",IF($B28="","",IF(AND($C28&lt;=Hidden!BN$46,$D28&gt;=Hidden!BN$46),IF($G28="","x","y"),"")))</f>
        <v/>
      </c>
      <c r="BV28" s="145" t="str">
        <f>IF(Hidden!BO$47="Yes","H",IF($B28="","",IF(AND($C28&lt;=Hidden!BO$46,$D28&gt;=Hidden!BO$46),IF($G28="","x","y"),"")))</f>
        <v/>
      </c>
      <c r="BW28" s="142" t="str">
        <f>IF(Hidden!BP$47="Yes","H",IF($B28="","",IF(AND($C28&lt;=Hidden!BP$46,$D28&gt;=Hidden!BP$46),IF($G28="","x","y"),"")))</f>
        <v/>
      </c>
      <c r="BX28" s="142" t="str">
        <f>IF(Hidden!BQ$47="Yes","H",IF($B28="","",IF(AND($C28&lt;=Hidden!BQ$46,$D28&gt;=Hidden!BQ$46),IF($G28="","x","y"),"")))</f>
        <v/>
      </c>
      <c r="BY28" s="142" t="str">
        <f>IF(Hidden!BR$47="Yes","H",IF($B28="","",IF(AND($C28&lt;=Hidden!BR$46,$D28&gt;=Hidden!BR$46),IF($G28="","x","y"),"")))</f>
        <v/>
      </c>
      <c r="BZ28" s="144" t="str">
        <f>IF(Hidden!BS$47="Yes","H",IF($B28="","",IF(AND($C28&lt;=Hidden!BS$46,$D28&gt;=Hidden!BS$46),IF($G28="","x","y"),"")))</f>
        <v/>
      </c>
      <c r="CA28" s="143" t="str">
        <f>IF(Hidden!BT$47="Yes","H",IF($B28="","",IF(AND($C28&lt;=Hidden!BT$46,$D28&gt;=Hidden!BT$46),IF($G28="","x","y"),"")))</f>
        <v/>
      </c>
      <c r="CB28" s="142" t="str">
        <f>IF(Hidden!BU$47="Yes","H",IF($B28="","",IF(AND($C28&lt;=Hidden!BU$46,$D28&gt;=Hidden!BU$46),IF($G28="","x","y"),"")))</f>
        <v/>
      </c>
      <c r="CC28" s="142" t="str">
        <f>IF(Hidden!BV$47="Yes","H",IF($B28="","",IF(AND($C28&lt;=Hidden!BV$46,$D28&gt;=Hidden!BV$46),IF($G28="","x","y"),"")))</f>
        <v/>
      </c>
      <c r="CD28" s="142" t="str">
        <f>IF(Hidden!BW$47="Yes","H",IF($B28="","",IF(AND($C28&lt;=Hidden!BW$46,$D28&gt;=Hidden!BW$46),IF($G28="","x","y"),"")))</f>
        <v/>
      </c>
      <c r="CE28" s="146" t="str">
        <f>IF(Hidden!BX$47="Yes","H",IF($B28="","",IF(AND($C28&lt;=Hidden!BX$46,$D28&gt;=Hidden!BX$46),IF($G28="","x","y"),"")))</f>
        <v/>
      </c>
      <c r="CF28" s="145" t="str">
        <f>IF(Hidden!BY$47="Yes","H",IF($B28="","",IF(AND($C28&lt;=Hidden!BY$46,$D28&gt;=Hidden!BY$46),IF($G28="","x","y"),"")))</f>
        <v/>
      </c>
      <c r="CG28" s="142" t="str">
        <f>IF(Hidden!BZ$47="Yes","H",IF($B28="","",IF(AND($C28&lt;=Hidden!BZ$46,$D28&gt;=Hidden!BZ$46),IF($G28="","x","y"),"")))</f>
        <v/>
      </c>
      <c r="CH28" s="142" t="str">
        <f>IF(Hidden!CA$47="Yes","H",IF($B28="","",IF(AND($C28&lt;=Hidden!CA$46,$D28&gt;=Hidden!CA$46),IF($G28="","x","y"),"")))</f>
        <v/>
      </c>
      <c r="CI28" s="142" t="str">
        <f>IF(Hidden!CB$47="Yes","H",IF($B28="","",IF(AND($C28&lt;=Hidden!CB$46,$D28&gt;=Hidden!CB$46),IF($G28="","x","y"),"")))</f>
        <v/>
      </c>
      <c r="CJ28" s="144" t="str">
        <f>IF(Hidden!CC$47="Yes","H",IF($B28="","",IF(AND($C28&lt;=Hidden!CC$46,$D28&gt;=Hidden!CC$46),IF($G28="","x","y"),"")))</f>
        <v/>
      </c>
      <c r="CK28" s="143" t="str">
        <f>IF(Hidden!CD$47="Yes","H",IF($B28="","",IF(AND($C28&lt;=Hidden!CD$46,$D28&gt;=Hidden!CD$46),IF($G28="","x","y"),"")))</f>
        <v/>
      </c>
      <c r="CL28" s="142" t="str">
        <f>IF(Hidden!CE$47="Yes","H",IF($B28="","",IF(AND($C28&lt;=Hidden!CE$46,$D28&gt;=Hidden!CE$46),IF($G28="","x","y"),"")))</f>
        <v/>
      </c>
      <c r="CM28" s="142" t="str">
        <f>IF(Hidden!CF$47="Yes","H",IF($B28="","",IF(AND($C28&lt;=Hidden!CF$46,$D28&gt;=Hidden!CF$46),IF($G28="","x","y"),"")))</f>
        <v/>
      </c>
      <c r="CN28" s="142" t="str">
        <f>IF(Hidden!CG$47="Yes","H",IF($B28="","",IF(AND($C28&lt;=Hidden!CG$46,$D28&gt;=Hidden!CG$46),IF($G28="","x","y"),"")))</f>
        <v/>
      </c>
      <c r="CO28" s="146" t="str">
        <f>IF(Hidden!CH$47="Yes","H",IF($B28="","",IF(AND($C28&lt;=Hidden!CH$46,$D28&gt;=Hidden!CH$46),IF($G28="","x","y"),"")))</f>
        <v/>
      </c>
      <c r="CP28" s="145" t="str">
        <f>IF(Hidden!CI$47="Yes","H",IF($B28="","",IF(AND($C28&lt;=Hidden!CI$46,$D28&gt;=Hidden!CI$46),IF($G28="","x","y"),"")))</f>
        <v/>
      </c>
      <c r="CQ28" s="142" t="str">
        <f>IF(Hidden!CJ$47="Yes","H",IF($B28="","",IF(AND($C28&lt;=Hidden!CJ$46,$D28&gt;=Hidden!CJ$46),IF($G28="","x","y"),"")))</f>
        <v/>
      </c>
      <c r="CR28" s="142" t="str">
        <f>IF(Hidden!CK$47="Yes","H",IF($B28="","",IF(AND($C28&lt;=Hidden!CK$46,$D28&gt;=Hidden!CK$46),IF($G28="","x","y"),"")))</f>
        <v/>
      </c>
      <c r="CS28" s="142" t="str">
        <f>IF(Hidden!CL$47="Yes","H",IF($B28="","",IF(AND($C28&lt;=Hidden!CL$46,$D28&gt;=Hidden!CL$46),IF($G28="","x","y"),"")))</f>
        <v/>
      </c>
      <c r="CT28" s="144" t="str">
        <f>IF(Hidden!CM$47="Yes","H",IF($B28="","",IF(AND($C28&lt;=Hidden!CM$46,$D28&gt;=Hidden!CM$46),IF($G28="","x","y"),"")))</f>
        <v/>
      </c>
      <c r="CU28" s="143" t="str">
        <f>IF(Hidden!CN$47="Yes","H",IF($B28="","",IF(AND($C28&lt;=Hidden!CN$46,$D28&gt;=Hidden!CN$46),IF($G28="","x","y"),"")))</f>
        <v/>
      </c>
      <c r="CV28" s="142" t="str">
        <f>IF(Hidden!CO$47="Yes","H",IF($B28="","",IF(AND($C28&lt;=Hidden!CO$46,$D28&gt;=Hidden!CO$46),IF($G28="","x","y"),"")))</f>
        <v/>
      </c>
      <c r="CW28" s="142" t="str">
        <f>IF(Hidden!CP$47="Yes","H",IF($B28="","",IF(AND($C28&lt;=Hidden!CP$46,$D28&gt;=Hidden!CP$46),IF($G28="","x","y"),"")))</f>
        <v/>
      </c>
      <c r="CX28" s="142" t="str">
        <f>IF(Hidden!CQ$47="Yes","H",IF($B28="","",IF(AND($C28&lt;=Hidden!CQ$46,$D28&gt;=Hidden!CQ$46),IF($G28="","x","y"),"")))</f>
        <v/>
      </c>
      <c r="CY28" s="146" t="str">
        <f>IF(Hidden!CR$47="Yes","H",IF($B28="","",IF(AND($C28&lt;=Hidden!CR$46,$D28&gt;=Hidden!CR$46),IF($G28="","x","y"),"")))</f>
        <v/>
      </c>
      <c r="CZ28" s="145" t="str">
        <f>IF(Hidden!CS$47="Yes","H",IF($B28="","",IF(AND($C28&lt;=Hidden!CS$46,$D28&gt;=Hidden!CS$46),IF($G28="","x","y"),"")))</f>
        <v/>
      </c>
      <c r="DA28" s="142" t="str">
        <f>IF(Hidden!CT$47="Yes","H",IF($B28="","",IF(AND($C28&lt;=Hidden!CT$46,$D28&gt;=Hidden!CT$46),IF($G28="","x","y"),"")))</f>
        <v/>
      </c>
      <c r="DB28" s="142" t="str">
        <f>IF(Hidden!CU$47="Yes","H",IF($B28="","",IF(AND($C28&lt;=Hidden!CU$46,$D28&gt;=Hidden!CU$46),IF($G28="","x","y"),"")))</f>
        <v/>
      </c>
      <c r="DC28" s="142" t="str">
        <f>IF(Hidden!CV$47="Yes","H",IF($B28="","",IF(AND($C28&lt;=Hidden!CV$46,$D28&gt;=Hidden!CV$46),IF($G28="","x","y"),"")))</f>
        <v/>
      </c>
      <c r="DD28" s="144" t="str">
        <f>IF(Hidden!CW$47="Yes","H",IF($B28="","",IF(AND($C28&lt;=Hidden!CW$46,$D28&gt;=Hidden!CW$46),IF($G28="","x","y"),"")))</f>
        <v/>
      </c>
      <c r="DE28" s="143" t="str">
        <f>IF(Hidden!CX$47="Yes","H",IF($B28="","",IF(AND($C28&lt;=Hidden!CX$46,$D28&gt;=Hidden!CX$46),IF($G28="","x","y"),"")))</f>
        <v/>
      </c>
      <c r="DF28" s="142" t="str">
        <f>IF(Hidden!CY$47="Yes","H",IF($B28="","",IF(AND($C28&lt;=Hidden!CY$46,$D28&gt;=Hidden!CY$46),IF($G28="","x","y"),"")))</f>
        <v/>
      </c>
      <c r="DG28" s="142" t="str">
        <f>IF(Hidden!CZ$47="Yes","H",IF($B28="","",IF(AND($C28&lt;=Hidden!CZ$46,$D28&gt;=Hidden!CZ$46),IF($G28="","x","y"),"")))</f>
        <v/>
      </c>
      <c r="DH28" s="142" t="str">
        <f>IF(Hidden!DA$47="Yes","H",IF($B28="","",IF(AND($C28&lt;=Hidden!DA$46,$D28&gt;=Hidden!DA$46),IF($G28="","x","y"),"")))</f>
        <v/>
      </c>
      <c r="DI28" s="146" t="str">
        <f>IF(Hidden!DB$47="Yes","H",IF($B28="","",IF(AND($C28&lt;=Hidden!DB$46,$D28&gt;=Hidden!DB$46),IF($G28="","x","y"),"")))</f>
        <v/>
      </c>
      <c r="DJ28" s="145" t="str">
        <f>IF(Hidden!DC$47="Yes","H",IF($B28="","",IF(AND($C28&lt;=Hidden!DC$46,$D28&gt;=Hidden!DC$46),IF($G28="","x","y"),"")))</f>
        <v/>
      </c>
      <c r="DK28" s="142" t="str">
        <f>IF(Hidden!DD$47="Yes","H",IF($B28="","",IF(AND($C28&lt;=Hidden!DD$46,$D28&gt;=Hidden!DD$46),IF($G28="","x","y"),"")))</f>
        <v/>
      </c>
      <c r="DL28" s="142" t="str">
        <f>IF(Hidden!DE$47="Yes","H",IF($B28="","",IF(AND($C28&lt;=Hidden!DE$46,$D28&gt;=Hidden!DE$46),IF($G28="","x","y"),"")))</f>
        <v/>
      </c>
      <c r="DM28" s="142" t="str">
        <f>IF(Hidden!DF$47="Yes","H",IF($B28="","",IF(AND($C28&lt;=Hidden!DF$46,$D28&gt;=Hidden!DF$46),IF($G28="","x","y"),"")))</f>
        <v/>
      </c>
      <c r="DN28" s="144" t="str">
        <f>IF(Hidden!DG$47="Yes","H",IF($B28="","",IF(AND($C28&lt;=Hidden!DG$46,$D28&gt;=Hidden!DG$46),IF($G28="","x","y"),"")))</f>
        <v/>
      </c>
      <c r="DO28" s="143" t="str">
        <f>IF(Hidden!DH$47="Yes","H",IF($B28="","",IF(AND($C28&lt;=Hidden!DH$46,$D28&gt;=Hidden!DH$46),IF($G28="","x","y"),"")))</f>
        <v/>
      </c>
      <c r="DP28" s="142" t="str">
        <f>IF(Hidden!DI$47="Yes","H",IF($B28="","",IF(AND($C28&lt;=Hidden!DI$46,$D28&gt;=Hidden!DI$46),IF($G28="","x","y"),"")))</f>
        <v/>
      </c>
      <c r="DQ28" s="142" t="str">
        <f>IF(Hidden!DJ$47="Yes","H",IF($B28="","",IF(AND($C28&lt;=Hidden!DJ$46,$D28&gt;=Hidden!DJ$46),IF($G28="","x","y"),"")))</f>
        <v/>
      </c>
      <c r="DR28" s="142" t="str">
        <f>IF(Hidden!DK$47="Yes","H",IF($B28="","",IF(AND($C28&lt;=Hidden!DK$46,$D28&gt;=Hidden!DK$46),IF($G28="","x","y"),"")))</f>
        <v/>
      </c>
      <c r="DS28" s="146" t="str">
        <f>IF(Hidden!DL$47="Yes","H",IF($B28="","",IF(AND($C28&lt;=Hidden!DL$46,$D28&gt;=Hidden!DL$46),IF($G28="","x","y"),"")))</f>
        <v/>
      </c>
      <c r="DT28" s="145" t="str">
        <f>IF(Hidden!DM$47="Yes","H",IF($B28="","",IF(AND($C28&lt;=Hidden!DM$46,$D28&gt;=Hidden!DM$46),IF($G28="","x","y"),"")))</f>
        <v/>
      </c>
      <c r="DU28" s="142" t="str">
        <f>IF(Hidden!DN$47="Yes","H",IF($B28="","",IF(AND($C28&lt;=Hidden!DN$46,$D28&gt;=Hidden!DN$46),IF($G28="","x","y"),"")))</f>
        <v/>
      </c>
      <c r="DV28" s="142" t="str">
        <f>IF(Hidden!DO$47="Yes","H",IF($B28="","",IF(AND($C28&lt;=Hidden!DO$46,$D28&gt;=Hidden!DO$46),IF($G28="","x","y"),"")))</f>
        <v/>
      </c>
      <c r="DW28" s="142" t="str">
        <f>IF(Hidden!DP$47="Yes","H",IF($B28="","",IF(AND($C28&lt;=Hidden!DP$46,$D28&gt;=Hidden!DP$46),IF($G28="","x","y"),"")))</f>
        <v/>
      </c>
      <c r="DX28" s="144" t="str">
        <f>IF(Hidden!DQ$47="Yes","H",IF($B28="","",IF(AND($C28&lt;=Hidden!DQ$46,$D28&gt;=Hidden!DQ$46),IF($G28="","x","y"),"")))</f>
        <v/>
      </c>
      <c r="DY28" s="145" t="str">
        <f>IF(Hidden!DR$47="Yes","H",IF($B28="","",IF(AND($C28&lt;=Hidden!DR$46,$D28&gt;=Hidden!DR$46),IF($G28="","x","y"),"")))</f>
        <v/>
      </c>
      <c r="DZ28" s="142" t="str">
        <f>IF(Hidden!DS$47="Yes","H",IF($B28="","",IF(AND($C28&lt;=Hidden!DS$46,$D28&gt;=Hidden!DS$46),IF($G28="","x","y"),"")))</f>
        <v/>
      </c>
      <c r="EA28" s="142" t="str">
        <f>IF(Hidden!DT$47="Yes","H",IF($B28="","",IF(AND($C28&lt;=Hidden!DT$46,$D28&gt;=Hidden!DT$46),IF($G28="","x","y"),"")))</f>
        <v/>
      </c>
      <c r="EB28" s="142" t="str">
        <f>IF(Hidden!DU$47="Yes","H",IF($B28="","",IF(AND($C28&lt;=Hidden!DU$46,$D28&gt;=Hidden!DU$46),IF($G28="","x","y"),"")))</f>
        <v/>
      </c>
      <c r="EC28" s="144" t="str">
        <f>IF(Hidden!DV$47="Yes","H",IF($B28="","",IF(AND($C28&lt;=Hidden!DV$46,$D28&gt;=Hidden!DV$46),IF($G28="","x","y"),"")))</f>
        <v/>
      </c>
      <c r="ED28" s="143" t="str">
        <f>IF(Hidden!DW$47="Yes","H",IF($B28="","",IF(AND($C28&lt;=Hidden!DW$46,$D28&gt;=Hidden!DW$46),IF($G28="","x","y"),"")))</f>
        <v/>
      </c>
      <c r="EE28" s="142" t="str">
        <f>IF(Hidden!DX$47="Yes","H",IF($B28="","",IF(AND($C28&lt;=Hidden!DX$46,$D28&gt;=Hidden!DX$46),IF($G28="","x","y"),"")))</f>
        <v/>
      </c>
      <c r="EF28" s="142" t="str">
        <f>IF(Hidden!DY$47="Yes","H",IF($B28="","",IF(AND($C28&lt;=Hidden!DY$46,$D28&gt;=Hidden!DY$46),IF($G28="","x","y"),"")))</f>
        <v/>
      </c>
      <c r="EG28" s="142" t="str">
        <f>IF(Hidden!DZ$47="Yes","H",IF($B28="","",IF(AND($C28&lt;=Hidden!DZ$46,$D28&gt;=Hidden!DZ$46),IF($G28="","x","y"),"")))</f>
        <v/>
      </c>
      <c r="EH28" s="141" t="str">
        <f>IF(Hidden!EA$47="Yes","H",IF($B28="","",IF(AND($C28&lt;=Hidden!EA$46,$D28&gt;=Hidden!EA$46),IF($G28="","x","y"),"")))</f>
        <v/>
      </c>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row>
    <row r="29" spans="1:257" ht="47.25" customHeight="1">
      <c r="A29" s="79"/>
      <c r="B29" s="692" t="s">
        <v>636</v>
      </c>
      <c r="C29" s="695"/>
      <c r="D29" s="698"/>
      <c r="E29" s="693"/>
      <c r="F29" s="246"/>
      <c r="G29" s="696"/>
      <c r="H29" s="694"/>
      <c r="I29" s="147" t="str">
        <f>IF(Hidden!B$47="Yes","H",IF($B29="","",IF(AND($C29&lt;=Hidden!B$46,$D29&gt;=Hidden!B$46),IF($G29="","x","y"),"")))</f>
        <v/>
      </c>
      <c r="J29" s="142" t="str">
        <f>IF(Hidden!C$47="Yes","H",IF($B29="","",IF(AND($C29&lt;=Hidden!C$46,$D29&gt;=Hidden!C$46),IF($G29="","x","y"),"")))</f>
        <v/>
      </c>
      <c r="K29" s="142" t="str">
        <f>IF(Hidden!D$47="Yes","H",IF($B29="","",IF(AND($C29&lt;=Hidden!D$46,$D29&gt;=Hidden!D$46),IF($G29="","x","y"),"")))</f>
        <v/>
      </c>
      <c r="L29" s="142" t="str">
        <f>IF(Hidden!E$47="Yes","H",IF($B29="","",IF(AND($C29&lt;=Hidden!E$46,$D29&gt;=Hidden!E$46),IF($G29="","x","y"),"")))</f>
        <v/>
      </c>
      <c r="M29" s="146" t="str">
        <f>IF(Hidden!F$47="Yes","H",IF($B29="","",IF(AND($C29&lt;=Hidden!F$46,$D29&gt;=Hidden!F$46),IF($G29="","x","y"),"")))</f>
        <v/>
      </c>
      <c r="N29" s="145" t="str">
        <f>IF(Hidden!G$47="Yes","H",IF($B29="","",IF(AND($C29&lt;=Hidden!G$46,$D29&gt;=Hidden!G$46),IF($G29="","x","y"),"")))</f>
        <v/>
      </c>
      <c r="O29" s="142" t="str">
        <f>IF(Hidden!H$47="Yes","H",IF($B29="","",IF(AND($C29&lt;=Hidden!H$46,$D29&gt;=Hidden!H$46),IF($G29="","x","y"),"")))</f>
        <v/>
      </c>
      <c r="P29" s="142" t="str">
        <f>IF(Hidden!I$47="Yes","H",IF($B29="","",IF(AND($C29&lt;=Hidden!I$46,$D29&gt;=Hidden!I$46),IF($G29="","x","y"),"")))</f>
        <v/>
      </c>
      <c r="Q29" s="142" t="str">
        <f>IF(Hidden!J$47="Yes","H",IF($B29="","",IF(AND($C29&lt;=Hidden!J$46,$D29&gt;=Hidden!J$46),IF($G29="","x","y"),"")))</f>
        <v/>
      </c>
      <c r="R29" s="144" t="str">
        <f>IF(Hidden!K$47="Yes","H",IF($B29="","",IF(AND($C29&lt;=Hidden!K$46,$D29&gt;=Hidden!K$46),IF($G29="","x","y"),"")))</f>
        <v/>
      </c>
      <c r="S29" s="143" t="str">
        <f>IF(Hidden!L$47="Yes","H",IF($B29="","",IF(AND($C29&lt;=Hidden!L$46,$D29&gt;=Hidden!L$46),IF($G29="","x","y"),"")))</f>
        <v/>
      </c>
      <c r="T29" s="142" t="str">
        <f>IF(Hidden!M$47="Yes","H",IF($B29="","",IF(AND($C29&lt;=Hidden!M$46,$D29&gt;=Hidden!M$46),IF($G29="","x","y"),"")))</f>
        <v/>
      </c>
      <c r="U29" s="142" t="str">
        <f>IF(Hidden!N$47="Yes","H",IF($B29="","",IF(AND($C29&lt;=Hidden!N$46,$D29&gt;=Hidden!N$46),IF($G29="","x","y"),"")))</f>
        <v/>
      </c>
      <c r="V29" s="142" t="str">
        <f>IF(Hidden!O$47="Yes","H",IF($B29="","",IF(AND($C29&lt;=Hidden!O$46,$D29&gt;=Hidden!O$46),IF($G29="","x","y"),"")))</f>
        <v/>
      </c>
      <c r="W29" s="146" t="str">
        <f>IF(Hidden!P$47="Yes","H",IF($B29="","",IF(AND($C29&lt;=Hidden!P$46,$D29&gt;=Hidden!P$46),IF($G29="","x","y"),"")))</f>
        <v/>
      </c>
      <c r="X29" s="145" t="str">
        <f>IF(Hidden!Q$47="Yes","H",IF($B29="","",IF(AND($C29&lt;=Hidden!Q$46,$D29&gt;=Hidden!Q$46),IF($G29="","x","y"),"")))</f>
        <v/>
      </c>
      <c r="Y29" s="142" t="str">
        <f>IF(Hidden!R$47="Yes","H",IF($B29="","",IF(AND($C29&lt;=Hidden!R$46,$D29&gt;=Hidden!R$46),IF($G29="","x","y"),"")))</f>
        <v/>
      </c>
      <c r="Z29" s="142" t="str">
        <f>IF(Hidden!S$47="Yes","H",IF($B29="","",IF(AND($C29&lt;=Hidden!S$46,$D29&gt;=Hidden!S$46),IF($G29="","x","y"),"")))</f>
        <v/>
      </c>
      <c r="AA29" s="142" t="str">
        <f>IF(Hidden!T$47="Yes","H",IF($B29="","",IF(AND($C29&lt;=Hidden!T$46,$D29&gt;=Hidden!T$46),IF($G29="","x","y"),"")))</f>
        <v/>
      </c>
      <c r="AB29" s="144" t="str">
        <f>IF(Hidden!U$47="Yes","H",IF($B29="","",IF(AND($C29&lt;=Hidden!U$46,$D29&gt;=Hidden!U$46),IF($G29="","x","y"),"")))</f>
        <v/>
      </c>
      <c r="AC29" s="143" t="str">
        <f>IF(Hidden!V$47="Yes","H",IF($B29="","",IF(AND($C29&lt;=Hidden!V$46,$D29&gt;=Hidden!V$46),IF($G29="","x","y"),"")))</f>
        <v/>
      </c>
      <c r="AD29" s="142" t="str">
        <f>IF(Hidden!W$47="Yes","H",IF($B29="","",IF(AND($C29&lt;=Hidden!W$46,$D29&gt;=Hidden!W$46),IF($G29="","x","y"),"")))</f>
        <v/>
      </c>
      <c r="AE29" s="142" t="str">
        <f>IF(Hidden!X$47="Yes","H",IF($B29="","",IF(AND($C29&lt;=Hidden!X$46,$D29&gt;=Hidden!X$46),IF($G29="","x","y"),"")))</f>
        <v/>
      </c>
      <c r="AF29" s="142" t="str">
        <f>IF(Hidden!Y$47="Yes","H",IF($B29="","",IF(AND($C29&lt;=Hidden!Y$46,$D29&gt;=Hidden!Y$46),IF($G29="","x","y"),"")))</f>
        <v/>
      </c>
      <c r="AG29" s="146" t="str">
        <f>IF(Hidden!Z$47="Yes","H",IF($B29="","",IF(AND($C29&lt;=Hidden!Z$46,$D29&gt;=Hidden!Z$46),IF($G29="","x","y"),"")))</f>
        <v/>
      </c>
      <c r="AH29" s="145" t="str">
        <f>IF(Hidden!AA$47="Yes","H",IF($B29="","",IF(AND($C29&lt;=Hidden!AA$46,$D29&gt;=Hidden!AA$46),IF($G29="","x","y"),"")))</f>
        <v/>
      </c>
      <c r="AI29" s="142" t="str">
        <f>IF(Hidden!AB$47="Yes","H",IF($B29="","",IF(AND($C29&lt;=Hidden!AB$46,$D29&gt;=Hidden!AB$46),IF($G29="","x","y"),"")))</f>
        <v/>
      </c>
      <c r="AJ29" s="142" t="str">
        <f>IF(Hidden!AC$47="Yes","H",IF($B29="","",IF(AND($C29&lt;=Hidden!AC$46,$D29&gt;=Hidden!AC$46),IF($G29="","x","y"),"")))</f>
        <v/>
      </c>
      <c r="AK29" s="142" t="str">
        <f>IF(Hidden!AD$47="Yes","H",IF($B29="","",IF(AND($C29&lt;=Hidden!AD$46,$D29&gt;=Hidden!AD$46),IF($G29="","x","y"),"")))</f>
        <v/>
      </c>
      <c r="AL29" s="144" t="str">
        <f>IF(Hidden!AE$47="Yes","H",IF($B29="","",IF(AND($C29&lt;=Hidden!AE$46,$D29&gt;=Hidden!AE$46),IF($G29="","x","y"),"")))</f>
        <v/>
      </c>
      <c r="AM29" s="143" t="str">
        <f>IF(Hidden!AF$47="Yes","H",IF($B29="","",IF(AND($C29&lt;=Hidden!AF$46,$D29&gt;=Hidden!AF$46),IF($G29="","x","y"),"")))</f>
        <v/>
      </c>
      <c r="AN29" s="142" t="str">
        <f>IF(Hidden!AG$47="Yes","H",IF($B29="","",IF(AND($C29&lt;=Hidden!AG$46,$D29&gt;=Hidden!AG$46),IF($G29="","x","y"),"")))</f>
        <v/>
      </c>
      <c r="AO29" s="142" t="str">
        <f>IF(Hidden!AH$47="Yes","H",IF($B29="","",IF(AND($C29&lt;=Hidden!AH$46,$D29&gt;=Hidden!AH$46),IF($G29="","x","y"),"")))</f>
        <v/>
      </c>
      <c r="AP29" s="142" t="str">
        <f>IF(Hidden!AI$47="Yes","H",IF($B29="","",IF(AND($C29&lt;=Hidden!AI$46,$D29&gt;=Hidden!AI$46),IF($G29="","x","y"),"")))</f>
        <v/>
      </c>
      <c r="AQ29" s="146" t="str">
        <f>IF(Hidden!AJ$47="Yes","H",IF($B29="","",IF(AND($C29&lt;=Hidden!AJ$46,$D29&gt;=Hidden!AJ$46),IF($G29="","x","y"),"")))</f>
        <v/>
      </c>
      <c r="AR29" s="145" t="str">
        <f>IF(Hidden!AK$47="Yes","H",IF($B29="","",IF(AND($C29&lt;=Hidden!AK$46,$D29&gt;=Hidden!AK$46),IF($G29="","x","y"),"")))</f>
        <v/>
      </c>
      <c r="AS29" s="142" t="str">
        <f>IF(Hidden!AL$47="Yes","H",IF($B29="","",IF(AND($C29&lt;=Hidden!AL$46,$D29&gt;=Hidden!AL$46),IF($G29="","x","y"),"")))</f>
        <v/>
      </c>
      <c r="AT29" s="142" t="str">
        <f>IF(Hidden!AM$47="Yes","H",IF($B29="","",IF(AND($C29&lt;=Hidden!AM$46,$D29&gt;=Hidden!AM$46),IF($G29="","x","y"),"")))</f>
        <v/>
      </c>
      <c r="AU29" s="142" t="str">
        <f>IF(Hidden!AN$47="Yes","H",IF($B29="","",IF(AND($C29&lt;=Hidden!AN$46,$D29&gt;=Hidden!AN$46),IF($G29="","x","y"),"")))</f>
        <v/>
      </c>
      <c r="AV29" s="144" t="str">
        <f>IF(Hidden!AO$47="Yes","H",IF($B29="","",IF(AND($C29&lt;=Hidden!AO$46,$D29&gt;=Hidden!AO$46),IF($G29="","x","y"),"")))</f>
        <v/>
      </c>
      <c r="AW29" s="143" t="str">
        <f>IF(Hidden!AP$47="Yes","H",IF($B29="","",IF(AND($C29&lt;=Hidden!AP$46,$D29&gt;=Hidden!AP$46),IF($G29="","x","y"),"")))</f>
        <v/>
      </c>
      <c r="AX29" s="142" t="str">
        <f>IF(Hidden!AQ$47="Yes","H",IF($B29="","",IF(AND($C29&lt;=Hidden!AQ$46,$D29&gt;=Hidden!AQ$46),IF($G29="","x","y"),"")))</f>
        <v/>
      </c>
      <c r="AY29" s="142" t="str">
        <f>IF(Hidden!AR$47="Yes","H",IF($B29="","",IF(AND($C29&lt;=Hidden!AR$46,$D29&gt;=Hidden!AR$46),IF($G29="","x","y"),"")))</f>
        <v/>
      </c>
      <c r="AZ29" s="142" t="str">
        <f>IF(Hidden!AS$47="Yes","H",IF($B29="","",IF(AND($C29&lt;=Hidden!AS$46,$D29&gt;=Hidden!AS$46),IF($G29="","x","y"),"")))</f>
        <v/>
      </c>
      <c r="BA29" s="146" t="str">
        <f>IF(Hidden!AT$47="Yes","H",IF($B29="","",IF(AND($C29&lt;=Hidden!AT$46,$D29&gt;=Hidden!AT$46),IF($G29="","x","y"),"")))</f>
        <v/>
      </c>
      <c r="BB29" s="145" t="str">
        <f>IF(Hidden!AU$47="Yes","H",IF($B29="","",IF(AND($C29&lt;=Hidden!AU$46,$D29&gt;=Hidden!AU$46),IF($G29="","x","y"),"")))</f>
        <v/>
      </c>
      <c r="BC29" s="142" t="str">
        <f>IF(Hidden!AV$47="Yes","H",IF($B29="","",IF(AND($C29&lt;=Hidden!AV$46,$D29&gt;=Hidden!AV$46),IF($G29="","x","y"),"")))</f>
        <v/>
      </c>
      <c r="BD29" s="142" t="str">
        <f>IF(Hidden!AW$47="Yes","H",IF($B29="","",IF(AND($C29&lt;=Hidden!AW$46,$D29&gt;=Hidden!AW$46),IF($G29="","x","y"),"")))</f>
        <v/>
      </c>
      <c r="BE29" s="142" t="str">
        <f>IF(Hidden!AX$47="Yes","H",IF($B29="","",IF(AND($C29&lt;=Hidden!AX$46,$D29&gt;=Hidden!AX$46),IF($G29="","x","y"),"")))</f>
        <v/>
      </c>
      <c r="BF29" s="144" t="str">
        <f>IF(Hidden!AY$47="Yes","H",IF($B29="","",IF(AND($C29&lt;=Hidden!AY$46,$D29&gt;=Hidden!AY$46),IF($G29="","x","y"),"")))</f>
        <v/>
      </c>
      <c r="BG29" s="143" t="str">
        <f>IF(Hidden!AZ$47="Yes","H",IF($B29="","",IF(AND($C29&lt;=Hidden!AZ$46,$D29&gt;=Hidden!AZ$46),IF($G29="","x","y"),"")))</f>
        <v/>
      </c>
      <c r="BH29" s="142" t="str">
        <f>IF(Hidden!BA$47="Yes","H",IF($B29="","",IF(AND($C29&lt;=Hidden!BA$46,$D29&gt;=Hidden!BA$46),IF($G29="","x","y"),"")))</f>
        <v/>
      </c>
      <c r="BI29" s="142" t="str">
        <f>IF(Hidden!BB$47="Yes","H",IF($B29="","",IF(AND($C29&lt;=Hidden!BB$46,$D29&gt;=Hidden!BB$46),IF($G29="","x","y"),"")))</f>
        <v/>
      </c>
      <c r="BJ29" s="142" t="str">
        <f>IF(Hidden!BC$47="Yes","H",IF($B29="","",IF(AND($C29&lt;=Hidden!BC$46,$D29&gt;=Hidden!BC$46),IF($G29="","x","y"),"")))</f>
        <v/>
      </c>
      <c r="BK29" s="146" t="str">
        <f>IF(Hidden!BD$47="Yes","H",IF($B29="","",IF(AND($C29&lt;=Hidden!BD$46,$D29&gt;=Hidden!BD$46),IF($G29="","x","y"),"")))</f>
        <v/>
      </c>
      <c r="BL29" s="145" t="str">
        <f>IF(Hidden!BE$47="Yes","H",IF($B29="","",IF(AND($C29&lt;=Hidden!BE$46,$D29&gt;=Hidden!BE$46),IF($G29="","x","y"),"")))</f>
        <v/>
      </c>
      <c r="BM29" s="142" t="str">
        <f>IF(Hidden!BF$47="Yes","H",IF($B29="","",IF(AND($C29&lt;=Hidden!BF$46,$D29&gt;=Hidden!BF$46),IF($G29="","x","y"),"")))</f>
        <v/>
      </c>
      <c r="BN29" s="142" t="str">
        <f>IF(Hidden!BG$47="Yes","H",IF($B29="","",IF(AND($C29&lt;=Hidden!BG$46,$D29&gt;=Hidden!BG$46),IF($G29="","x","y"),"")))</f>
        <v/>
      </c>
      <c r="BO29" s="142" t="str">
        <f>IF(Hidden!BH$47="Yes","H",IF($B29="","",IF(AND($C29&lt;=Hidden!BH$46,$D29&gt;=Hidden!BH$46),IF($G29="","x","y"),"")))</f>
        <v/>
      </c>
      <c r="BP29" s="144" t="str">
        <f>IF(Hidden!BI$47="Yes","H",IF($B29="","",IF(AND($C29&lt;=Hidden!BI$46,$D29&gt;=Hidden!BI$46),IF($G29="","x","y"),"")))</f>
        <v/>
      </c>
      <c r="BQ29" s="143" t="str">
        <f>IF(Hidden!BJ$47="Yes","H",IF($B29="","",IF(AND($C29&lt;=Hidden!BJ$46,$D29&gt;=Hidden!BJ$46),IF($G29="","x","y"),"")))</f>
        <v/>
      </c>
      <c r="BR29" s="142" t="str">
        <f>IF(Hidden!BK$47="Yes","H",IF($B29="","",IF(AND($C29&lt;=Hidden!BK$46,$D29&gt;=Hidden!BK$46),IF($G29="","x","y"),"")))</f>
        <v/>
      </c>
      <c r="BS29" s="142" t="str">
        <f>IF(Hidden!BL$47="Yes","H",IF($B29="","",IF(AND($C29&lt;=Hidden!BL$46,$D29&gt;=Hidden!BL$46),IF($G29="","x","y"),"")))</f>
        <v/>
      </c>
      <c r="BT29" s="142" t="str">
        <f>IF(Hidden!BM$47="Yes","H",IF($B29="","",IF(AND($C29&lt;=Hidden!BM$46,$D29&gt;=Hidden!BM$46),IF($G29="","x","y"),"")))</f>
        <v/>
      </c>
      <c r="BU29" s="146" t="str">
        <f>IF(Hidden!BN$47="Yes","H",IF($B29="","",IF(AND($C29&lt;=Hidden!BN$46,$D29&gt;=Hidden!BN$46),IF($G29="","x","y"),"")))</f>
        <v/>
      </c>
      <c r="BV29" s="145" t="str">
        <f>IF(Hidden!BO$47="Yes","H",IF($B29="","",IF(AND($C29&lt;=Hidden!BO$46,$D29&gt;=Hidden!BO$46),IF($G29="","x","y"),"")))</f>
        <v/>
      </c>
      <c r="BW29" s="142" t="str">
        <f>IF(Hidden!BP$47="Yes","H",IF($B29="","",IF(AND($C29&lt;=Hidden!BP$46,$D29&gt;=Hidden!BP$46),IF($G29="","x","y"),"")))</f>
        <v/>
      </c>
      <c r="BX29" s="142" t="str">
        <f>IF(Hidden!BQ$47="Yes","H",IF($B29="","",IF(AND($C29&lt;=Hidden!BQ$46,$D29&gt;=Hidden!BQ$46),IF($G29="","x","y"),"")))</f>
        <v/>
      </c>
      <c r="BY29" s="142" t="str">
        <f>IF(Hidden!BR$47="Yes","H",IF($B29="","",IF(AND($C29&lt;=Hidden!BR$46,$D29&gt;=Hidden!BR$46),IF($G29="","x","y"),"")))</f>
        <v/>
      </c>
      <c r="BZ29" s="144" t="str">
        <f>IF(Hidden!BS$47="Yes","H",IF($B29="","",IF(AND($C29&lt;=Hidden!BS$46,$D29&gt;=Hidden!BS$46),IF($G29="","x","y"),"")))</f>
        <v/>
      </c>
      <c r="CA29" s="143" t="str">
        <f>IF(Hidden!BT$47="Yes","H",IF($B29="","",IF(AND($C29&lt;=Hidden!BT$46,$D29&gt;=Hidden!BT$46),IF($G29="","x","y"),"")))</f>
        <v/>
      </c>
      <c r="CB29" s="142" t="str">
        <f>IF(Hidden!BU$47="Yes","H",IF($B29="","",IF(AND($C29&lt;=Hidden!BU$46,$D29&gt;=Hidden!BU$46),IF($G29="","x","y"),"")))</f>
        <v/>
      </c>
      <c r="CC29" s="142" t="str">
        <f>IF(Hidden!BV$47="Yes","H",IF($B29="","",IF(AND($C29&lt;=Hidden!BV$46,$D29&gt;=Hidden!BV$46),IF($G29="","x","y"),"")))</f>
        <v/>
      </c>
      <c r="CD29" s="142" t="str">
        <f>IF(Hidden!BW$47="Yes","H",IF($B29="","",IF(AND($C29&lt;=Hidden!BW$46,$D29&gt;=Hidden!BW$46),IF($G29="","x","y"),"")))</f>
        <v/>
      </c>
      <c r="CE29" s="146" t="str">
        <f>IF(Hidden!BX$47="Yes","H",IF($B29="","",IF(AND($C29&lt;=Hidden!BX$46,$D29&gt;=Hidden!BX$46),IF($G29="","x","y"),"")))</f>
        <v/>
      </c>
      <c r="CF29" s="145" t="str">
        <f>IF(Hidden!BY$47="Yes","H",IF($B29="","",IF(AND($C29&lt;=Hidden!BY$46,$D29&gt;=Hidden!BY$46),IF($G29="","x","y"),"")))</f>
        <v/>
      </c>
      <c r="CG29" s="142" t="str">
        <f>IF(Hidden!BZ$47="Yes","H",IF($B29="","",IF(AND($C29&lt;=Hidden!BZ$46,$D29&gt;=Hidden!BZ$46),IF($G29="","x","y"),"")))</f>
        <v/>
      </c>
      <c r="CH29" s="142" t="str">
        <f>IF(Hidden!CA$47="Yes","H",IF($B29="","",IF(AND($C29&lt;=Hidden!CA$46,$D29&gt;=Hidden!CA$46),IF($G29="","x","y"),"")))</f>
        <v/>
      </c>
      <c r="CI29" s="142" t="str">
        <f>IF(Hidden!CB$47="Yes","H",IF($B29="","",IF(AND($C29&lt;=Hidden!CB$46,$D29&gt;=Hidden!CB$46),IF($G29="","x","y"),"")))</f>
        <v/>
      </c>
      <c r="CJ29" s="144" t="str">
        <f>IF(Hidden!CC$47="Yes","H",IF($B29="","",IF(AND($C29&lt;=Hidden!CC$46,$D29&gt;=Hidden!CC$46),IF($G29="","x","y"),"")))</f>
        <v/>
      </c>
      <c r="CK29" s="143" t="str">
        <f>IF(Hidden!CD$47="Yes","H",IF($B29="","",IF(AND($C29&lt;=Hidden!CD$46,$D29&gt;=Hidden!CD$46),IF($G29="","x","y"),"")))</f>
        <v/>
      </c>
      <c r="CL29" s="142" t="str">
        <f>IF(Hidden!CE$47="Yes","H",IF($B29="","",IF(AND($C29&lt;=Hidden!CE$46,$D29&gt;=Hidden!CE$46),IF($G29="","x","y"),"")))</f>
        <v/>
      </c>
      <c r="CM29" s="142" t="str">
        <f>IF(Hidden!CF$47="Yes","H",IF($B29="","",IF(AND($C29&lt;=Hidden!CF$46,$D29&gt;=Hidden!CF$46),IF($G29="","x","y"),"")))</f>
        <v/>
      </c>
      <c r="CN29" s="142" t="str">
        <f>IF(Hidden!CG$47="Yes","H",IF($B29="","",IF(AND($C29&lt;=Hidden!CG$46,$D29&gt;=Hidden!CG$46),IF($G29="","x","y"),"")))</f>
        <v/>
      </c>
      <c r="CO29" s="146" t="str">
        <f>IF(Hidden!CH$47="Yes","H",IF($B29="","",IF(AND($C29&lt;=Hidden!CH$46,$D29&gt;=Hidden!CH$46),IF($G29="","x","y"),"")))</f>
        <v/>
      </c>
      <c r="CP29" s="145" t="str">
        <f>IF(Hidden!CI$47="Yes","H",IF($B29="","",IF(AND($C29&lt;=Hidden!CI$46,$D29&gt;=Hidden!CI$46),IF($G29="","x","y"),"")))</f>
        <v/>
      </c>
      <c r="CQ29" s="142" t="str">
        <f>IF(Hidden!CJ$47="Yes","H",IF($B29="","",IF(AND($C29&lt;=Hidden!CJ$46,$D29&gt;=Hidden!CJ$46),IF($G29="","x","y"),"")))</f>
        <v/>
      </c>
      <c r="CR29" s="142" t="str">
        <f>IF(Hidden!CK$47="Yes","H",IF($B29="","",IF(AND($C29&lt;=Hidden!CK$46,$D29&gt;=Hidden!CK$46),IF($G29="","x","y"),"")))</f>
        <v/>
      </c>
      <c r="CS29" s="142" t="str">
        <f>IF(Hidden!CL$47="Yes","H",IF($B29="","",IF(AND($C29&lt;=Hidden!CL$46,$D29&gt;=Hidden!CL$46),IF($G29="","x","y"),"")))</f>
        <v/>
      </c>
      <c r="CT29" s="144" t="str">
        <f>IF(Hidden!CM$47="Yes","H",IF($B29="","",IF(AND($C29&lt;=Hidden!CM$46,$D29&gt;=Hidden!CM$46),IF($G29="","x","y"),"")))</f>
        <v/>
      </c>
      <c r="CU29" s="143" t="str">
        <f>IF(Hidden!CN$47="Yes","H",IF($B29="","",IF(AND($C29&lt;=Hidden!CN$46,$D29&gt;=Hidden!CN$46),IF($G29="","x","y"),"")))</f>
        <v/>
      </c>
      <c r="CV29" s="142" t="str">
        <f>IF(Hidden!CO$47="Yes","H",IF($B29="","",IF(AND($C29&lt;=Hidden!CO$46,$D29&gt;=Hidden!CO$46),IF($G29="","x","y"),"")))</f>
        <v/>
      </c>
      <c r="CW29" s="142" t="str">
        <f>IF(Hidden!CP$47="Yes","H",IF($B29="","",IF(AND($C29&lt;=Hidden!CP$46,$D29&gt;=Hidden!CP$46),IF($G29="","x","y"),"")))</f>
        <v/>
      </c>
      <c r="CX29" s="142" t="str">
        <f>IF(Hidden!CQ$47="Yes","H",IF($B29="","",IF(AND($C29&lt;=Hidden!CQ$46,$D29&gt;=Hidden!CQ$46),IF($G29="","x","y"),"")))</f>
        <v/>
      </c>
      <c r="CY29" s="146" t="str">
        <f>IF(Hidden!CR$47="Yes","H",IF($B29="","",IF(AND($C29&lt;=Hidden!CR$46,$D29&gt;=Hidden!CR$46),IF($G29="","x","y"),"")))</f>
        <v/>
      </c>
      <c r="CZ29" s="145" t="str">
        <f>IF(Hidden!CS$47="Yes","H",IF($B29="","",IF(AND($C29&lt;=Hidden!CS$46,$D29&gt;=Hidden!CS$46),IF($G29="","x","y"),"")))</f>
        <v/>
      </c>
      <c r="DA29" s="142" t="str">
        <f>IF(Hidden!CT$47="Yes","H",IF($B29="","",IF(AND($C29&lt;=Hidden!CT$46,$D29&gt;=Hidden!CT$46),IF($G29="","x","y"),"")))</f>
        <v/>
      </c>
      <c r="DB29" s="142" t="str">
        <f>IF(Hidden!CU$47="Yes","H",IF($B29="","",IF(AND($C29&lt;=Hidden!CU$46,$D29&gt;=Hidden!CU$46),IF($G29="","x","y"),"")))</f>
        <v/>
      </c>
      <c r="DC29" s="142" t="str">
        <f>IF(Hidden!CV$47="Yes","H",IF($B29="","",IF(AND($C29&lt;=Hidden!CV$46,$D29&gt;=Hidden!CV$46),IF($G29="","x","y"),"")))</f>
        <v/>
      </c>
      <c r="DD29" s="144" t="str">
        <f>IF(Hidden!CW$47="Yes","H",IF($B29="","",IF(AND($C29&lt;=Hidden!CW$46,$D29&gt;=Hidden!CW$46),IF($G29="","x","y"),"")))</f>
        <v/>
      </c>
      <c r="DE29" s="143" t="str">
        <f>IF(Hidden!CX$47="Yes","H",IF($B29="","",IF(AND($C29&lt;=Hidden!CX$46,$D29&gt;=Hidden!CX$46),IF($G29="","x","y"),"")))</f>
        <v/>
      </c>
      <c r="DF29" s="142" t="str">
        <f>IF(Hidden!CY$47="Yes","H",IF($B29="","",IF(AND($C29&lt;=Hidden!CY$46,$D29&gt;=Hidden!CY$46),IF($G29="","x","y"),"")))</f>
        <v/>
      </c>
      <c r="DG29" s="142" t="str">
        <f>IF(Hidden!CZ$47="Yes","H",IF($B29="","",IF(AND($C29&lt;=Hidden!CZ$46,$D29&gt;=Hidden!CZ$46),IF($G29="","x","y"),"")))</f>
        <v/>
      </c>
      <c r="DH29" s="142" t="str">
        <f>IF(Hidden!DA$47="Yes","H",IF($B29="","",IF(AND($C29&lt;=Hidden!DA$46,$D29&gt;=Hidden!DA$46),IF($G29="","x","y"),"")))</f>
        <v/>
      </c>
      <c r="DI29" s="146" t="str">
        <f>IF(Hidden!DB$47="Yes","H",IF($B29="","",IF(AND($C29&lt;=Hidden!DB$46,$D29&gt;=Hidden!DB$46),IF($G29="","x","y"),"")))</f>
        <v/>
      </c>
      <c r="DJ29" s="145" t="str">
        <f>IF(Hidden!DC$47="Yes","H",IF($B29="","",IF(AND($C29&lt;=Hidden!DC$46,$D29&gt;=Hidden!DC$46),IF($G29="","x","y"),"")))</f>
        <v/>
      </c>
      <c r="DK29" s="142" t="str">
        <f>IF(Hidden!DD$47="Yes","H",IF($B29="","",IF(AND($C29&lt;=Hidden!DD$46,$D29&gt;=Hidden!DD$46),IF($G29="","x","y"),"")))</f>
        <v/>
      </c>
      <c r="DL29" s="142" t="str">
        <f>IF(Hidden!DE$47="Yes","H",IF($B29="","",IF(AND($C29&lt;=Hidden!DE$46,$D29&gt;=Hidden!DE$46),IF($G29="","x","y"),"")))</f>
        <v/>
      </c>
      <c r="DM29" s="142" t="str">
        <f>IF(Hidden!DF$47="Yes","H",IF($B29="","",IF(AND($C29&lt;=Hidden!DF$46,$D29&gt;=Hidden!DF$46),IF($G29="","x","y"),"")))</f>
        <v/>
      </c>
      <c r="DN29" s="144" t="str">
        <f>IF(Hidden!DG$47="Yes","H",IF($B29="","",IF(AND($C29&lt;=Hidden!DG$46,$D29&gt;=Hidden!DG$46),IF($G29="","x","y"),"")))</f>
        <v/>
      </c>
      <c r="DO29" s="143" t="str">
        <f>IF(Hidden!DH$47="Yes","H",IF($B29="","",IF(AND($C29&lt;=Hidden!DH$46,$D29&gt;=Hidden!DH$46),IF($G29="","x","y"),"")))</f>
        <v/>
      </c>
      <c r="DP29" s="142" t="str">
        <f>IF(Hidden!DI$47="Yes","H",IF($B29="","",IF(AND($C29&lt;=Hidden!DI$46,$D29&gt;=Hidden!DI$46),IF($G29="","x","y"),"")))</f>
        <v/>
      </c>
      <c r="DQ29" s="142" t="str">
        <f>IF(Hidden!DJ$47="Yes","H",IF($B29="","",IF(AND($C29&lt;=Hidden!DJ$46,$D29&gt;=Hidden!DJ$46),IF($G29="","x","y"),"")))</f>
        <v/>
      </c>
      <c r="DR29" s="142" t="str">
        <f>IF(Hidden!DK$47="Yes","H",IF($B29="","",IF(AND($C29&lt;=Hidden!DK$46,$D29&gt;=Hidden!DK$46),IF($G29="","x","y"),"")))</f>
        <v/>
      </c>
      <c r="DS29" s="146" t="str">
        <f>IF(Hidden!DL$47="Yes","H",IF($B29="","",IF(AND($C29&lt;=Hidden!DL$46,$D29&gt;=Hidden!DL$46),IF($G29="","x","y"),"")))</f>
        <v/>
      </c>
      <c r="DT29" s="145" t="str">
        <f>IF(Hidden!DM$47="Yes","H",IF($B29="","",IF(AND($C29&lt;=Hidden!DM$46,$D29&gt;=Hidden!DM$46),IF($G29="","x","y"),"")))</f>
        <v/>
      </c>
      <c r="DU29" s="142" t="str">
        <f>IF(Hidden!DN$47="Yes","H",IF($B29="","",IF(AND($C29&lt;=Hidden!DN$46,$D29&gt;=Hidden!DN$46),IF($G29="","x","y"),"")))</f>
        <v/>
      </c>
      <c r="DV29" s="142" t="str">
        <f>IF(Hidden!DO$47="Yes","H",IF($B29="","",IF(AND($C29&lt;=Hidden!DO$46,$D29&gt;=Hidden!DO$46),IF($G29="","x","y"),"")))</f>
        <v/>
      </c>
      <c r="DW29" s="142" t="str">
        <f>IF(Hidden!DP$47="Yes","H",IF($B29="","",IF(AND($C29&lt;=Hidden!DP$46,$D29&gt;=Hidden!DP$46),IF($G29="","x","y"),"")))</f>
        <v/>
      </c>
      <c r="DX29" s="144" t="str">
        <f>IF(Hidden!DQ$47="Yes","H",IF($B29="","",IF(AND($C29&lt;=Hidden!DQ$46,$D29&gt;=Hidden!DQ$46),IF($G29="","x","y"),"")))</f>
        <v/>
      </c>
      <c r="DY29" s="145" t="str">
        <f>IF(Hidden!DR$47="Yes","H",IF($B29="","",IF(AND($C29&lt;=Hidden!DR$46,$D29&gt;=Hidden!DR$46),IF($G29="","x","y"),"")))</f>
        <v/>
      </c>
      <c r="DZ29" s="142" t="str">
        <f>IF(Hidden!DS$47="Yes","H",IF($B29="","",IF(AND($C29&lt;=Hidden!DS$46,$D29&gt;=Hidden!DS$46),IF($G29="","x","y"),"")))</f>
        <v/>
      </c>
      <c r="EA29" s="142" t="str">
        <f>IF(Hidden!DT$47="Yes","H",IF($B29="","",IF(AND($C29&lt;=Hidden!DT$46,$D29&gt;=Hidden!DT$46),IF($G29="","x","y"),"")))</f>
        <v/>
      </c>
      <c r="EB29" s="142" t="str">
        <f>IF(Hidden!DU$47="Yes","H",IF($B29="","",IF(AND($C29&lt;=Hidden!DU$46,$D29&gt;=Hidden!DU$46),IF($G29="","x","y"),"")))</f>
        <v/>
      </c>
      <c r="EC29" s="144" t="str">
        <f>IF(Hidden!DV$47="Yes","H",IF($B29="","",IF(AND($C29&lt;=Hidden!DV$46,$D29&gt;=Hidden!DV$46),IF($G29="","x","y"),"")))</f>
        <v/>
      </c>
      <c r="ED29" s="143" t="str">
        <f>IF(Hidden!DW$47="Yes","H",IF($B29="","",IF(AND($C29&lt;=Hidden!DW$46,$D29&gt;=Hidden!DW$46),IF($G29="","x","y"),"")))</f>
        <v/>
      </c>
      <c r="EE29" s="142" t="str">
        <f>IF(Hidden!DX$47="Yes","H",IF($B29="","",IF(AND($C29&lt;=Hidden!DX$46,$D29&gt;=Hidden!DX$46),IF($G29="","x","y"),"")))</f>
        <v/>
      </c>
      <c r="EF29" s="142" t="str">
        <f>IF(Hidden!DY$47="Yes","H",IF($B29="","",IF(AND($C29&lt;=Hidden!DY$46,$D29&gt;=Hidden!DY$46),IF($G29="","x","y"),"")))</f>
        <v/>
      </c>
      <c r="EG29" s="142" t="str">
        <f>IF(Hidden!DZ$47="Yes","H",IF($B29="","",IF(AND($C29&lt;=Hidden!DZ$46,$D29&gt;=Hidden!DZ$46),IF($G29="","x","y"),"")))</f>
        <v/>
      </c>
      <c r="EH29" s="141" t="str">
        <f>IF(Hidden!EA$47="Yes","H",IF($B29="","",IF(AND($C29&lt;=Hidden!EA$46,$D29&gt;=Hidden!EA$46),IF($G29="","x","y"),"")))</f>
        <v/>
      </c>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row>
    <row r="30" spans="1:257" ht="30.75" customHeight="1">
      <c r="A30" s="79"/>
      <c r="B30" s="691" t="s">
        <v>637</v>
      </c>
      <c r="C30" s="695"/>
      <c r="D30" s="698"/>
      <c r="E30" s="693"/>
      <c r="F30" s="246"/>
      <c r="G30" s="696"/>
      <c r="H30" s="694"/>
      <c r="I30" s="147" t="str">
        <f>IF(Hidden!B$47="Yes","H",IF($B30="","",IF(AND($C30&lt;=Hidden!B$46,$D30&gt;=Hidden!B$46),IF($G30="","x","y"),"")))</f>
        <v/>
      </c>
      <c r="J30" s="142" t="str">
        <f>IF(Hidden!C$47="Yes","H",IF($B30="","",IF(AND($C30&lt;=Hidden!C$46,$D30&gt;=Hidden!C$46),IF($G30="","x","y"),"")))</f>
        <v/>
      </c>
      <c r="K30" s="142" t="str">
        <f>IF(Hidden!D$47="Yes","H",IF($B30="","",IF(AND($C30&lt;=Hidden!D$46,$D30&gt;=Hidden!D$46),IF($G30="","x","y"),"")))</f>
        <v/>
      </c>
      <c r="L30" s="142" t="str">
        <f>IF(Hidden!E$47="Yes","H",IF($B30="","",IF(AND($C30&lt;=Hidden!E$46,$D30&gt;=Hidden!E$46),IF($G30="","x","y"),"")))</f>
        <v/>
      </c>
      <c r="M30" s="146" t="str">
        <f>IF(Hidden!F$47="Yes","H",IF($B30="","",IF(AND($C30&lt;=Hidden!F$46,$D30&gt;=Hidden!F$46),IF($G30="","x","y"),"")))</f>
        <v/>
      </c>
      <c r="N30" s="145" t="str">
        <f>IF(Hidden!G$47="Yes","H",IF($B30="","",IF(AND($C30&lt;=Hidden!G$46,$D30&gt;=Hidden!G$46),IF($G30="","x","y"),"")))</f>
        <v/>
      </c>
      <c r="O30" s="142" t="str">
        <f>IF(Hidden!H$47="Yes","H",IF($B30="","",IF(AND($C30&lt;=Hidden!H$46,$D30&gt;=Hidden!H$46),IF($G30="","x","y"),"")))</f>
        <v/>
      </c>
      <c r="P30" s="142" t="str">
        <f>IF(Hidden!I$47="Yes","H",IF($B30="","",IF(AND($C30&lt;=Hidden!I$46,$D30&gt;=Hidden!I$46),IF($G30="","x","y"),"")))</f>
        <v/>
      </c>
      <c r="Q30" s="142" t="str">
        <f>IF(Hidden!J$47="Yes","H",IF($B30="","",IF(AND($C30&lt;=Hidden!J$46,$D30&gt;=Hidden!J$46),IF($G30="","x","y"),"")))</f>
        <v/>
      </c>
      <c r="R30" s="144" t="str">
        <f>IF(Hidden!K$47="Yes","H",IF($B30="","",IF(AND($C30&lt;=Hidden!K$46,$D30&gt;=Hidden!K$46),IF($G30="","x","y"),"")))</f>
        <v/>
      </c>
      <c r="S30" s="143" t="str">
        <f>IF(Hidden!L$47="Yes","H",IF($B30="","",IF(AND($C30&lt;=Hidden!L$46,$D30&gt;=Hidden!L$46),IF($G30="","x","y"),"")))</f>
        <v/>
      </c>
      <c r="T30" s="142" t="str">
        <f>IF(Hidden!M$47="Yes","H",IF($B30="","",IF(AND($C30&lt;=Hidden!M$46,$D30&gt;=Hidden!M$46),IF($G30="","x","y"),"")))</f>
        <v/>
      </c>
      <c r="U30" s="142" t="str">
        <f>IF(Hidden!N$47="Yes","H",IF($B30="","",IF(AND($C30&lt;=Hidden!N$46,$D30&gt;=Hidden!N$46),IF($G30="","x","y"),"")))</f>
        <v/>
      </c>
      <c r="V30" s="142" t="str">
        <f>IF(Hidden!O$47="Yes","H",IF($B30="","",IF(AND($C30&lt;=Hidden!O$46,$D30&gt;=Hidden!O$46),IF($G30="","x","y"),"")))</f>
        <v/>
      </c>
      <c r="W30" s="146" t="str">
        <f>IF(Hidden!P$47="Yes","H",IF($B30="","",IF(AND($C30&lt;=Hidden!P$46,$D30&gt;=Hidden!P$46),IF($G30="","x","y"),"")))</f>
        <v/>
      </c>
      <c r="X30" s="145" t="str">
        <f>IF(Hidden!Q$47="Yes","H",IF($B30="","",IF(AND($C30&lt;=Hidden!Q$46,$D30&gt;=Hidden!Q$46),IF($G30="","x","y"),"")))</f>
        <v/>
      </c>
      <c r="Y30" s="142" t="str">
        <f>IF(Hidden!R$47="Yes","H",IF($B30="","",IF(AND($C30&lt;=Hidden!R$46,$D30&gt;=Hidden!R$46),IF($G30="","x","y"),"")))</f>
        <v/>
      </c>
      <c r="Z30" s="142" t="str">
        <f>IF(Hidden!S$47="Yes","H",IF($B30="","",IF(AND($C30&lt;=Hidden!S$46,$D30&gt;=Hidden!S$46),IF($G30="","x","y"),"")))</f>
        <v/>
      </c>
      <c r="AA30" s="142" t="str">
        <f>IF(Hidden!T$47="Yes","H",IF($B30="","",IF(AND($C30&lt;=Hidden!T$46,$D30&gt;=Hidden!T$46),IF($G30="","x","y"),"")))</f>
        <v/>
      </c>
      <c r="AB30" s="144" t="str">
        <f>IF(Hidden!U$47="Yes","H",IF($B30="","",IF(AND($C30&lt;=Hidden!U$46,$D30&gt;=Hidden!U$46),IF($G30="","x","y"),"")))</f>
        <v/>
      </c>
      <c r="AC30" s="143" t="str">
        <f>IF(Hidden!V$47="Yes","H",IF($B30="","",IF(AND($C30&lt;=Hidden!V$46,$D30&gt;=Hidden!V$46),IF($G30="","x","y"),"")))</f>
        <v/>
      </c>
      <c r="AD30" s="142" t="str">
        <f>IF(Hidden!W$47="Yes","H",IF($B30="","",IF(AND($C30&lt;=Hidden!W$46,$D30&gt;=Hidden!W$46),IF($G30="","x","y"),"")))</f>
        <v/>
      </c>
      <c r="AE30" s="142" t="str">
        <f>IF(Hidden!X$47="Yes","H",IF($B30="","",IF(AND($C30&lt;=Hidden!X$46,$D30&gt;=Hidden!X$46),IF($G30="","x","y"),"")))</f>
        <v/>
      </c>
      <c r="AF30" s="142" t="str">
        <f>IF(Hidden!Y$47="Yes","H",IF($B30="","",IF(AND($C30&lt;=Hidden!Y$46,$D30&gt;=Hidden!Y$46),IF($G30="","x","y"),"")))</f>
        <v/>
      </c>
      <c r="AG30" s="146" t="str">
        <f>IF(Hidden!Z$47="Yes","H",IF($B30="","",IF(AND($C30&lt;=Hidden!Z$46,$D30&gt;=Hidden!Z$46),IF($G30="","x","y"),"")))</f>
        <v/>
      </c>
      <c r="AH30" s="145" t="str">
        <f>IF(Hidden!AA$47="Yes","H",IF($B30="","",IF(AND($C30&lt;=Hidden!AA$46,$D30&gt;=Hidden!AA$46),IF($G30="","x","y"),"")))</f>
        <v/>
      </c>
      <c r="AI30" s="142" t="str">
        <f>IF(Hidden!AB$47="Yes","H",IF($B30="","",IF(AND($C30&lt;=Hidden!AB$46,$D30&gt;=Hidden!AB$46),IF($G30="","x","y"),"")))</f>
        <v/>
      </c>
      <c r="AJ30" s="142" t="str">
        <f>IF(Hidden!AC$47="Yes","H",IF($B30="","",IF(AND($C30&lt;=Hidden!AC$46,$D30&gt;=Hidden!AC$46),IF($G30="","x","y"),"")))</f>
        <v/>
      </c>
      <c r="AK30" s="142" t="str">
        <f>IF(Hidden!AD$47="Yes","H",IF($B30="","",IF(AND($C30&lt;=Hidden!AD$46,$D30&gt;=Hidden!AD$46),IF($G30="","x","y"),"")))</f>
        <v/>
      </c>
      <c r="AL30" s="144" t="str">
        <f>IF(Hidden!AE$47="Yes","H",IF($B30="","",IF(AND($C30&lt;=Hidden!AE$46,$D30&gt;=Hidden!AE$46),IF($G30="","x","y"),"")))</f>
        <v/>
      </c>
      <c r="AM30" s="143" t="str">
        <f>IF(Hidden!AF$47="Yes","H",IF($B30="","",IF(AND($C30&lt;=Hidden!AF$46,$D30&gt;=Hidden!AF$46),IF($G30="","x","y"),"")))</f>
        <v/>
      </c>
      <c r="AN30" s="142" t="str">
        <f>IF(Hidden!AG$47="Yes","H",IF($B30="","",IF(AND($C30&lt;=Hidden!AG$46,$D30&gt;=Hidden!AG$46),IF($G30="","x","y"),"")))</f>
        <v/>
      </c>
      <c r="AO30" s="142" t="str">
        <f>IF(Hidden!AH$47="Yes","H",IF($B30="","",IF(AND($C30&lt;=Hidden!AH$46,$D30&gt;=Hidden!AH$46),IF($G30="","x","y"),"")))</f>
        <v/>
      </c>
      <c r="AP30" s="142" t="str">
        <f>IF(Hidden!AI$47="Yes","H",IF($B30="","",IF(AND($C30&lt;=Hidden!AI$46,$D30&gt;=Hidden!AI$46),IF($G30="","x","y"),"")))</f>
        <v/>
      </c>
      <c r="AQ30" s="146" t="str">
        <f>IF(Hidden!AJ$47="Yes","H",IF($B30="","",IF(AND($C30&lt;=Hidden!AJ$46,$D30&gt;=Hidden!AJ$46),IF($G30="","x","y"),"")))</f>
        <v/>
      </c>
      <c r="AR30" s="145" t="str">
        <f>IF(Hidden!AK$47="Yes","H",IF($B30="","",IF(AND($C30&lt;=Hidden!AK$46,$D30&gt;=Hidden!AK$46),IF($G30="","x","y"),"")))</f>
        <v/>
      </c>
      <c r="AS30" s="142" t="str">
        <f>IF(Hidden!AL$47="Yes","H",IF($B30="","",IF(AND($C30&lt;=Hidden!AL$46,$D30&gt;=Hidden!AL$46),IF($G30="","x","y"),"")))</f>
        <v/>
      </c>
      <c r="AT30" s="142" t="str">
        <f>IF(Hidden!AM$47="Yes","H",IF($B30="","",IF(AND($C30&lt;=Hidden!AM$46,$D30&gt;=Hidden!AM$46),IF($G30="","x","y"),"")))</f>
        <v/>
      </c>
      <c r="AU30" s="142" t="str">
        <f>IF(Hidden!AN$47="Yes","H",IF($B30="","",IF(AND($C30&lt;=Hidden!AN$46,$D30&gt;=Hidden!AN$46),IF($G30="","x","y"),"")))</f>
        <v/>
      </c>
      <c r="AV30" s="144" t="str">
        <f>IF(Hidden!AO$47="Yes","H",IF($B30="","",IF(AND($C30&lt;=Hidden!AO$46,$D30&gt;=Hidden!AO$46),IF($G30="","x","y"),"")))</f>
        <v/>
      </c>
      <c r="AW30" s="143" t="str">
        <f>IF(Hidden!AP$47="Yes","H",IF($B30="","",IF(AND($C30&lt;=Hidden!AP$46,$D30&gt;=Hidden!AP$46),IF($G30="","x","y"),"")))</f>
        <v/>
      </c>
      <c r="AX30" s="142" t="str">
        <f>IF(Hidden!AQ$47="Yes","H",IF($B30="","",IF(AND($C30&lt;=Hidden!AQ$46,$D30&gt;=Hidden!AQ$46),IF($G30="","x","y"),"")))</f>
        <v/>
      </c>
      <c r="AY30" s="142" t="str">
        <f>IF(Hidden!AR$47="Yes","H",IF($B30="","",IF(AND($C30&lt;=Hidden!AR$46,$D30&gt;=Hidden!AR$46),IF($G30="","x","y"),"")))</f>
        <v/>
      </c>
      <c r="AZ30" s="142" t="str">
        <f>IF(Hidden!AS$47="Yes","H",IF($B30="","",IF(AND($C30&lt;=Hidden!AS$46,$D30&gt;=Hidden!AS$46),IF($G30="","x","y"),"")))</f>
        <v/>
      </c>
      <c r="BA30" s="146" t="str">
        <f>IF(Hidden!AT$47="Yes","H",IF($B30="","",IF(AND($C30&lt;=Hidden!AT$46,$D30&gt;=Hidden!AT$46),IF($G30="","x","y"),"")))</f>
        <v/>
      </c>
      <c r="BB30" s="145" t="str">
        <f>IF(Hidden!AU$47="Yes","H",IF($B30="","",IF(AND($C30&lt;=Hidden!AU$46,$D30&gt;=Hidden!AU$46),IF($G30="","x","y"),"")))</f>
        <v/>
      </c>
      <c r="BC30" s="142" t="str">
        <f>IF(Hidden!AV$47="Yes","H",IF($B30="","",IF(AND($C30&lt;=Hidden!AV$46,$D30&gt;=Hidden!AV$46),IF($G30="","x","y"),"")))</f>
        <v/>
      </c>
      <c r="BD30" s="142" t="str">
        <f>IF(Hidden!AW$47="Yes","H",IF($B30="","",IF(AND($C30&lt;=Hidden!AW$46,$D30&gt;=Hidden!AW$46),IF($G30="","x","y"),"")))</f>
        <v/>
      </c>
      <c r="BE30" s="142" t="str">
        <f>IF(Hidden!AX$47="Yes","H",IF($B30="","",IF(AND($C30&lt;=Hidden!AX$46,$D30&gt;=Hidden!AX$46),IF($G30="","x","y"),"")))</f>
        <v/>
      </c>
      <c r="BF30" s="144" t="str">
        <f>IF(Hidden!AY$47="Yes","H",IF($B30="","",IF(AND($C30&lt;=Hidden!AY$46,$D30&gt;=Hidden!AY$46),IF($G30="","x","y"),"")))</f>
        <v/>
      </c>
      <c r="BG30" s="143" t="str">
        <f>IF(Hidden!AZ$47="Yes","H",IF($B30="","",IF(AND($C30&lt;=Hidden!AZ$46,$D30&gt;=Hidden!AZ$46),IF($G30="","x","y"),"")))</f>
        <v/>
      </c>
      <c r="BH30" s="142" t="str">
        <f>IF(Hidden!BA$47="Yes","H",IF($B30="","",IF(AND($C30&lt;=Hidden!BA$46,$D30&gt;=Hidden!BA$46),IF($G30="","x","y"),"")))</f>
        <v/>
      </c>
      <c r="BI30" s="142" t="str">
        <f>IF(Hidden!BB$47="Yes","H",IF($B30="","",IF(AND($C30&lt;=Hidden!BB$46,$D30&gt;=Hidden!BB$46),IF($G30="","x","y"),"")))</f>
        <v/>
      </c>
      <c r="BJ30" s="142" t="str">
        <f>IF(Hidden!BC$47="Yes","H",IF($B30="","",IF(AND($C30&lt;=Hidden!BC$46,$D30&gt;=Hidden!BC$46),IF($G30="","x","y"),"")))</f>
        <v/>
      </c>
      <c r="BK30" s="146" t="str">
        <f>IF(Hidden!BD$47="Yes","H",IF($B30="","",IF(AND($C30&lt;=Hidden!BD$46,$D30&gt;=Hidden!BD$46),IF($G30="","x","y"),"")))</f>
        <v/>
      </c>
      <c r="BL30" s="145" t="str">
        <f>IF(Hidden!BE$47="Yes","H",IF($B30="","",IF(AND($C30&lt;=Hidden!BE$46,$D30&gt;=Hidden!BE$46),IF($G30="","x","y"),"")))</f>
        <v/>
      </c>
      <c r="BM30" s="142" t="str">
        <f>IF(Hidden!BF$47="Yes","H",IF($B30="","",IF(AND($C30&lt;=Hidden!BF$46,$D30&gt;=Hidden!BF$46),IF($G30="","x","y"),"")))</f>
        <v/>
      </c>
      <c r="BN30" s="142" t="str">
        <f>IF(Hidden!BG$47="Yes","H",IF($B30="","",IF(AND($C30&lt;=Hidden!BG$46,$D30&gt;=Hidden!BG$46),IF($G30="","x","y"),"")))</f>
        <v/>
      </c>
      <c r="BO30" s="142" t="str">
        <f>IF(Hidden!BH$47="Yes","H",IF($B30="","",IF(AND($C30&lt;=Hidden!BH$46,$D30&gt;=Hidden!BH$46),IF($G30="","x","y"),"")))</f>
        <v/>
      </c>
      <c r="BP30" s="144" t="str">
        <f>IF(Hidden!BI$47="Yes","H",IF($B30="","",IF(AND($C30&lt;=Hidden!BI$46,$D30&gt;=Hidden!BI$46),IF($G30="","x","y"),"")))</f>
        <v/>
      </c>
      <c r="BQ30" s="143" t="str">
        <f>IF(Hidden!BJ$47="Yes","H",IF($B30="","",IF(AND($C30&lt;=Hidden!BJ$46,$D30&gt;=Hidden!BJ$46),IF($G30="","x","y"),"")))</f>
        <v/>
      </c>
      <c r="BR30" s="142" t="str">
        <f>IF(Hidden!BK$47="Yes","H",IF($B30="","",IF(AND($C30&lt;=Hidden!BK$46,$D30&gt;=Hidden!BK$46),IF($G30="","x","y"),"")))</f>
        <v/>
      </c>
      <c r="BS30" s="142" t="str">
        <f>IF(Hidden!BL$47="Yes","H",IF($B30="","",IF(AND($C30&lt;=Hidden!BL$46,$D30&gt;=Hidden!BL$46),IF($G30="","x","y"),"")))</f>
        <v/>
      </c>
      <c r="BT30" s="142" t="str">
        <f>IF(Hidden!BM$47="Yes","H",IF($B30="","",IF(AND($C30&lt;=Hidden!BM$46,$D30&gt;=Hidden!BM$46),IF($G30="","x","y"),"")))</f>
        <v/>
      </c>
      <c r="BU30" s="146" t="str">
        <f>IF(Hidden!BN$47="Yes","H",IF($B30="","",IF(AND($C30&lt;=Hidden!BN$46,$D30&gt;=Hidden!BN$46),IF($G30="","x","y"),"")))</f>
        <v/>
      </c>
      <c r="BV30" s="145" t="str">
        <f>IF(Hidden!BO$47="Yes","H",IF($B30="","",IF(AND($C30&lt;=Hidden!BO$46,$D30&gt;=Hidden!BO$46),IF($G30="","x","y"),"")))</f>
        <v/>
      </c>
      <c r="BW30" s="142" t="str">
        <f>IF(Hidden!BP$47="Yes","H",IF($B30="","",IF(AND($C30&lt;=Hidden!BP$46,$D30&gt;=Hidden!BP$46),IF($G30="","x","y"),"")))</f>
        <v/>
      </c>
      <c r="BX30" s="142" t="str">
        <f>IF(Hidden!BQ$47="Yes","H",IF($B30="","",IF(AND($C30&lt;=Hidden!BQ$46,$D30&gt;=Hidden!BQ$46),IF($G30="","x","y"),"")))</f>
        <v/>
      </c>
      <c r="BY30" s="142" t="str">
        <f>IF(Hidden!BR$47="Yes","H",IF($B30="","",IF(AND($C30&lt;=Hidden!BR$46,$D30&gt;=Hidden!BR$46),IF($G30="","x","y"),"")))</f>
        <v/>
      </c>
      <c r="BZ30" s="144" t="str">
        <f>IF(Hidden!BS$47="Yes","H",IF($B30="","",IF(AND($C30&lt;=Hidden!BS$46,$D30&gt;=Hidden!BS$46),IF($G30="","x","y"),"")))</f>
        <v/>
      </c>
      <c r="CA30" s="143" t="str">
        <f>IF(Hidden!BT$47="Yes","H",IF($B30="","",IF(AND($C30&lt;=Hidden!BT$46,$D30&gt;=Hidden!BT$46),IF($G30="","x","y"),"")))</f>
        <v/>
      </c>
      <c r="CB30" s="142" t="str">
        <f>IF(Hidden!BU$47="Yes","H",IF($B30="","",IF(AND($C30&lt;=Hidden!BU$46,$D30&gt;=Hidden!BU$46),IF($G30="","x","y"),"")))</f>
        <v/>
      </c>
      <c r="CC30" s="142" t="str">
        <f>IF(Hidden!BV$47="Yes","H",IF($B30="","",IF(AND($C30&lt;=Hidden!BV$46,$D30&gt;=Hidden!BV$46),IF($G30="","x","y"),"")))</f>
        <v/>
      </c>
      <c r="CD30" s="142" t="str">
        <f>IF(Hidden!BW$47="Yes","H",IF($B30="","",IF(AND($C30&lt;=Hidden!BW$46,$D30&gt;=Hidden!BW$46),IF($G30="","x","y"),"")))</f>
        <v/>
      </c>
      <c r="CE30" s="146" t="str">
        <f>IF(Hidden!BX$47="Yes","H",IF($B30="","",IF(AND($C30&lt;=Hidden!BX$46,$D30&gt;=Hidden!BX$46),IF($G30="","x","y"),"")))</f>
        <v/>
      </c>
      <c r="CF30" s="145" t="str">
        <f>IF(Hidden!BY$47="Yes","H",IF($B30="","",IF(AND($C30&lt;=Hidden!BY$46,$D30&gt;=Hidden!BY$46),IF($G30="","x","y"),"")))</f>
        <v/>
      </c>
      <c r="CG30" s="142" t="str">
        <f>IF(Hidden!BZ$47="Yes","H",IF($B30="","",IF(AND($C30&lt;=Hidden!BZ$46,$D30&gt;=Hidden!BZ$46),IF($G30="","x","y"),"")))</f>
        <v/>
      </c>
      <c r="CH30" s="142" t="str">
        <f>IF(Hidden!CA$47="Yes","H",IF($B30="","",IF(AND($C30&lt;=Hidden!CA$46,$D30&gt;=Hidden!CA$46),IF($G30="","x","y"),"")))</f>
        <v/>
      </c>
      <c r="CI30" s="142" t="str">
        <f>IF(Hidden!CB$47="Yes","H",IF($B30="","",IF(AND($C30&lt;=Hidden!CB$46,$D30&gt;=Hidden!CB$46),IF($G30="","x","y"),"")))</f>
        <v/>
      </c>
      <c r="CJ30" s="144" t="str">
        <f>IF(Hidden!CC$47="Yes","H",IF($B30="","",IF(AND($C30&lt;=Hidden!CC$46,$D30&gt;=Hidden!CC$46),IF($G30="","x","y"),"")))</f>
        <v/>
      </c>
      <c r="CK30" s="143" t="str">
        <f>IF(Hidden!CD$47="Yes","H",IF($B30="","",IF(AND($C30&lt;=Hidden!CD$46,$D30&gt;=Hidden!CD$46),IF($G30="","x","y"),"")))</f>
        <v/>
      </c>
      <c r="CL30" s="142" t="str">
        <f>IF(Hidden!CE$47="Yes","H",IF($B30="","",IF(AND($C30&lt;=Hidden!CE$46,$D30&gt;=Hidden!CE$46),IF($G30="","x","y"),"")))</f>
        <v/>
      </c>
      <c r="CM30" s="142" t="str">
        <f>IF(Hidden!CF$47="Yes","H",IF($B30="","",IF(AND($C30&lt;=Hidden!CF$46,$D30&gt;=Hidden!CF$46),IF($G30="","x","y"),"")))</f>
        <v/>
      </c>
      <c r="CN30" s="142" t="str">
        <f>IF(Hidden!CG$47="Yes","H",IF($B30="","",IF(AND($C30&lt;=Hidden!CG$46,$D30&gt;=Hidden!CG$46),IF($G30="","x","y"),"")))</f>
        <v/>
      </c>
      <c r="CO30" s="146" t="str">
        <f>IF(Hidden!CH$47="Yes","H",IF($B30="","",IF(AND($C30&lt;=Hidden!CH$46,$D30&gt;=Hidden!CH$46),IF($G30="","x","y"),"")))</f>
        <v/>
      </c>
      <c r="CP30" s="145" t="str">
        <f>IF(Hidden!CI$47="Yes","H",IF($B30="","",IF(AND($C30&lt;=Hidden!CI$46,$D30&gt;=Hidden!CI$46),IF($G30="","x","y"),"")))</f>
        <v/>
      </c>
      <c r="CQ30" s="142" t="str">
        <f>IF(Hidden!CJ$47="Yes","H",IF($B30="","",IF(AND($C30&lt;=Hidden!CJ$46,$D30&gt;=Hidden!CJ$46),IF($G30="","x","y"),"")))</f>
        <v/>
      </c>
      <c r="CR30" s="142" t="str">
        <f>IF(Hidden!CK$47="Yes","H",IF($B30="","",IF(AND($C30&lt;=Hidden!CK$46,$D30&gt;=Hidden!CK$46),IF($G30="","x","y"),"")))</f>
        <v/>
      </c>
      <c r="CS30" s="142" t="str">
        <f>IF(Hidden!CL$47="Yes","H",IF($B30="","",IF(AND($C30&lt;=Hidden!CL$46,$D30&gt;=Hidden!CL$46),IF($G30="","x","y"),"")))</f>
        <v/>
      </c>
      <c r="CT30" s="144" t="str">
        <f>IF(Hidden!CM$47="Yes","H",IF($B30="","",IF(AND($C30&lt;=Hidden!CM$46,$D30&gt;=Hidden!CM$46),IF($G30="","x","y"),"")))</f>
        <v/>
      </c>
      <c r="CU30" s="143" t="str">
        <f>IF(Hidden!CN$47="Yes","H",IF($B30="","",IF(AND($C30&lt;=Hidden!CN$46,$D30&gt;=Hidden!CN$46),IF($G30="","x","y"),"")))</f>
        <v/>
      </c>
      <c r="CV30" s="142" t="str">
        <f>IF(Hidden!CO$47="Yes","H",IF($B30="","",IF(AND($C30&lt;=Hidden!CO$46,$D30&gt;=Hidden!CO$46),IF($G30="","x","y"),"")))</f>
        <v/>
      </c>
      <c r="CW30" s="142" t="str">
        <f>IF(Hidden!CP$47="Yes","H",IF($B30="","",IF(AND($C30&lt;=Hidden!CP$46,$D30&gt;=Hidden!CP$46),IF($G30="","x","y"),"")))</f>
        <v/>
      </c>
      <c r="CX30" s="142" t="str">
        <f>IF(Hidden!CQ$47="Yes","H",IF($B30="","",IF(AND($C30&lt;=Hidden!CQ$46,$D30&gt;=Hidden!CQ$46),IF($G30="","x","y"),"")))</f>
        <v/>
      </c>
      <c r="CY30" s="146" t="str">
        <f>IF(Hidden!CR$47="Yes","H",IF($B30="","",IF(AND($C30&lt;=Hidden!CR$46,$D30&gt;=Hidden!CR$46),IF($G30="","x","y"),"")))</f>
        <v/>
      </c>
      <c r="CZ30" s="145" t="str">
        <f>IF(Hidden!CS$47="Yes","H",IF($B30="","",IF(AND($C30&lt;=Hidden!CS$46,$D30&gt;=Hidden!CS$46),IF($G30="","x","y"),"")))</f>
        <v/>
      </c>
      <c r="DA30" s="142" t="str">
        <f>IF(Hidden!CT$47="Yes","H",IF($B30="","",IF(AND($C30&lt;=Hidden!CT$46,$D30&gt;=Hidden!CT$46),IF($G30="","x","y"),"")))</f>
        <v/>
      </c>
      <c r="DB30" s="142" t="str">
        <f>IF(Hidden!CU$47="Yes","H",IF($B30="","",IF(AND($C30&lt;=Hidden!CU$46,$D30&gt;=Hidden!CU$46),IF($G30="","x","y"),"")))</f>
        <v/>
      </c>
      <c r="DC30" s="142" t="str">
        <f>IF(Hidden!CV$47="Yes","H",IF($B30="","",IF(AND($C30&lt;=Hidden!CV$46,$D30&gt;=Hidden!CV$46),IF($G30="","x","y"),"")))</f>
        <v/>
      </c>
      <c r="DD30" s="144" t="str">
        <f>IF(Hidden!CW$47="Yes","H",IF($B30="","",IF(AND($C30&lt;=Hidden!CW$46,$D30&gt;=Hidden!CW$46),IF($G30="","x","y"),"")))</f>
        <v/>
      </c>
      <c r="DE30" s="143" t="str">
        <f>IF(Hidden!CX$47="Yes","H",IF($B30="","",IF(AND($C30&lt;=Hidden!CX$46,$D30&gt;=Hidden!CX$46),IF($G30="","x","y"),"")))</f>
        <v/>
      </c>
      <c r="DF30" s="142" t="str">
        <f>IF(Hidden!CY$47="Yes","H",IF($B30="","",IF(AND($C30&lt;=Hidden!CY$46,$D30&gt;=Hidden!CY$46),IF($G30="","x","y"),"")))</f>
        <v/>
      </c>
      <c r="DG30" s="142" t="str">
        <f>IF(Hidden!CZ$47="Yes","H",IF($B30="","",IF(AND($C30&lt;=Hidden!CZ$46,$D30&gt;=Hidden!CZ$46),IF($G30="","x","y"),"")))</f>
        <v/>
      </c>
      <c r="DH30" s="142" t="str">
        <f>IF(Hidden!DA$47="Yes","H",IF($B30="","",IF(AND($C30&lt;=Hidden!DA$46,$D30&gt;=Hidden!DA$46),IF($G30="","x","y"),"")))</f>
        <v/>
      </c>
      <c r="DI30" s="146" t="str">
        <f>IF(Hidden!DB$47="Yes","H",IF($B30="","",IF(AND($C30&lt;=Hidden!DB$46,$D30&gt;=Hidden!DB$46),IF($G30="","x","y"),"")))</f>
        <v/>
      </c>
      <c r="DJ30" s="145" t="str">
        <f>IF(Hidden!DC$47="Yes","H",IF($B30="","",IF(AND($C30&lt;=Hidden!DC$46,$D30&gt;=Hidden!DC$46),IF($G30="","x","y"),"")))</f>
        <v/>
      </c>
      <c r="DK30" s="142" t="str">
        <f>IF(Hidden!DD$47="Yes","H",IF($B30="","",IF(AND($C30&lt;=Hidden!DD$46,$D30&gt;=Hidden!DD$46),IF($G30="","x","y"),"")))</f>
        <v/>
      </c>
      <c r="DL30" s="142" t="str">
        <f>IF(Hidden!DE$47="Yes","H",IF($B30="","",IF(AND($C30&lt;=Hidden!DE$46,$D30&gt;=Hidden!DE$46),IF($G30="","x","y"),"")))</f>
        <v/>
      </c>
      <c r="DM30" s="142" t="str">
        <f>IF(Hidden!DF$47="Yes","H",IF($B30="","",IF(AND($C30&lt;=Hidden!DF$46,$D30&gt;=Hidden!DF$46),IF($G30="","x","y"),"")))</f>
        <v/>
      </c>
      <c r="DN30" s="144" t="str">
        <f>IF(Hidden!DG$47="Yes","H",IF($B30="","",IF(AND($C30&lt;=Hidden!DG$46,$D30&gt;=Hidden!DG$46),IF($G30="","x","y"),"")))</f>
        <v/>
      </c>
      <c r="DO30" s="143" t="str">
        <f>IF(Hidden!DH$47="Yes","H",IF($B30="","",IF(AND($C30&lt;=Hidden!DH$46,$D30&gt;=Hidden!DH$46),IF($G30="","x","y"),"")))</f>
        <v/>
      </c>
      <c r="DP30" s="142" t="str">
        <f>IF(Hidden!DI$47="Yes","H",IF($B30="","",IF(AND($C30&lt;=Hidden!DI$46,$D30&gt;=Hidden!DI$46),IF($G30="","x","y"),"")))</f>
        <v/>
      </c>
      <c r="DQ30" s="142" t="str">
        <f>IF(Hidden!DJ$47="Yes","H",IF($B30="","",IF(AND($C30&lt;=Hidden!DJ$46,$D30&gt;=Hidden!DJ$46),IF($G30="","x","y"),"")))</f>
        <v/>
      </c>
      <c r="DR30" s="142" t="str">
        <f>IF(Hidden!DK$47="Yes","H",IF($B30="","",IF(AND($C30&lt;=Hidden!DK$46,$D30&gt;=Hidden!DK$46),IF($G30="","x","y"),"")))</f>
        <v/>
      </c>
      <c r="DS30" s="146" t="str">
        <f>IF(Hidden!DL$47="Yes","H",IF($B30="","",IF(AND($C30&lt;=Hidden!DL$46,$D30&gt;=Hidden!DL$46),IF($G30="","x","y"),"")))</f>
        <v/>
      </c>
      <c r="DT30" s="145" t="str">
        <f>IF(Hidden!DM$47="Yes","H",IF($B30="","",IF(AND($C30&lt;=Hidden!DM$46,$D30&gt;=Hidden!DM$46),IF($G30="","x","y"),"")))</f>
        <v/>
      </c>
      <c r="DU30" s="142" t="str">
        <f>IF(Hidden!DN$47="Yes","H",IF($B30="","",IF(AND($C30&lt;=Hidden!DN$46,$D30&gt;=Hidden!DN$46),IF($G30="","x","y"),"")))</f>
        <v/>
      </c>
      <c r="DV30" s="142" t="str">
        <f>IF(Hidden!DO$47="Yes","H",IF($B30="","",IF(AND($C30&lt;=Hidden!DO$46,$D30&gt;=Hidden!DO$46),IF($G30="","x","y"),"")))</f>
        <v/>
      </c>
      <c r="DW30" s="142" t="str">
        <f>IF(Hidden!DP$47="Yes","H",IF($B30="","",IF(AND($C30&lt;=Hidden!DP$46,$D30&gt;=Hidden!DP$46),IF($G30="","x","y"),"")))</f>
        <v/>
      </c>
      <c r="DX30" s="144" t="str">
        <f>IF(Hidden!DQ$47="Yes","H",IF($B30="","",IF(AND($C30&lt;=Hidden!DQ$46,$D30&gt;=Hidden!DQ$46),IF($G30="","x","y"),"")))</f>
        <v/>
      </c>
      <c r="DY30" s="145" t="str">
        <f>IF(Hidden!DR$47="Yes","H",IF($B30="","",IF(AND($C30&lt;=Hidden!DR$46,$D30&gt;=Hidden!DR$46),IF($G30="","x","y"),"")))</f>
        <v/>
      </c>
      <c r="DZ30" s="142" t="str">
        <f>IF(Hidden!DS$47="Yes","H",IF($B30="","",IF(AND($C30&lt;=Hidden!DS$46,$D30&gt;=Hidden!DS$46),IF($G30="","x","y"),"")))</f>
        <v/>
      </c>
      <c r="EA30" s="142" t="str">
        <f>IF(Hidden!DT$47="Yes","H",IF($B30="","",IF(AND($C30&lt;=Hidden!DT$46,$D30&gt;=Hidden!DT$46),IF($G30="","x","y"),"")))</f>
        <v/>
      </c>
      <c r="EB30" s="142" t="str">
        <f>IF(Hidden!DU$47="Yes","H",IF($B30="","",IF(AND($C30&lt;=Hidden!DU$46,$D30&gt;=Hidden!DU$46),IF($G30="","x","y"),"")))</f>
        <v/>
      </c>
      <c r="EC30" s="144" t="str">
        <f>IF(Hidden!DV$47="Yes","H",IF($B30="","",IF(AND($C30&lt;=Hidden!DV$46,$D30&gt;=Hidden!DV$46),IF($G30="","x","y"),"")))</f>
        <v/>
      </c>
      <c r="ED30" s="143" t="str">
        <f>IF(Hidden!DW$47="Yes","H",IF($B30="","",IF(AND($C30&lt;=Hidden!DW$46,$D30&gt;=Hidden!DW$46),IF($G30="","x","y"),"")))</f>
        <v/>
      </c>
      <c r="EE30" s="142" t="str">
        <f>IF(Hidden!DX$47="Yes","H",IF($B30="","",IF(AND($C30&lt;=Hidden!DX$46,$D30&gt;=Hidden!DX$46),IF($G30="","x","y"),"")))</f>
        <v/>
      </c>
      <c r="EF30" s="142" t="str">
        <f>IF(Hidden!DY$47="Yes","H",IF($B30="","",IF(AND($C30&lt;=Hidden!DY$46,$D30&gt;=Hidden!DY$46),IF($G30="","x","y"),"")))</f>
        <v/>
      </c>
      <c r="EG30" s="142" t="str">
        <f>IF(Hidden!DZ$47="Yes","H",IF($B30="","",IF(AND($C30&lt;=Hidden!DZ$46,$D30&gt;=Hidden!DZ$46),IF($G30="","x","y"),"")))</f>
        <v/>
      </c>
      <c r="EH30" s="141" t="str">
        <f>IF(Hidden!EA$47="Yes","H",IF($B30="","",IF(AND($C30&lt;=Hidden!EA$46,$D30&gt;=Hidden!EA$46),IF($G30="","x","y"),"")))</f>
        <v/>
      </c>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row>
    <row r="31" spans="1:257" ht="30.75" customHeight="1">
      <c r="A31" s="79"/>
      <c r="B31" s="699" t="s">
        <v>638</v>
      </c>
      <c r="C31" s="695"/>
      <c r="D31" s="698"/>
      <c r="E31" s="693"/>
      <c r="F31" s="700"/>
      <c r="G31" s="701"/>
      <c r="H31" s="702"/>
      <c r="I31" s="147" t="str">
        <f>IF(Hidden!B$47="Yes","H",IF($B31="","",IF(AND($C31&lt;=Hidden!B$46,$D31&gt;=Hidden!B$46),IF($G31="","x","y"),"")))</f>
        <v/>
      </c>
      <c r="J31" s="142" t="str">
        <f>IF(Hidden!C$47="Yes","H",IF($B31="","",IF(AND($C31&lt;=Hidden!C$46,$D31&gt;=Hidden!C$46),IF($G31="","x","y"),"")))</f>
        <v/>
      </c>
      <c r="K31" s="142" t="str">
        <f>IF(Hidden!D$47="Yes","H",IF($B31="","",IF(AND($C31&lt;=Hidden!D$46,$D31&gt;=Hidden!D$46),IF($G31="","x","y"),"")))</f>
        <v/>
      </c>
      <c r="L31" s="142" t="str">
        <f>IF(Hidden!E$47="Yes","H",IF($B31="","",IF(AND($C31&lt;=Hidden!E$46,$D31&gt;=Hidden!E$46),IF($G31="","x","y"),"")))</f>
        <v/>
      </c>
      <c r="M31" s="146" t="str">
        <f>IF(Hidden!F$47="Yes","H",IF($B31="","",IF(AND($C31&lt;=Hidden!F$46,$D31&gt;=Hidden!F$46),IF($G31="","x","y"),"")))</f>
        <v/>
      </c>
      <c r="N31" s="145" t="str">
        <f>IF(Hidden!G$47="Yes","H",IF($B31="","",IF(AND($C31&lt;=Hidden!G$46,$D31&gt;=Hidden!G$46),IF($G31="","x","y"),"")))</f>
        <v/>
      </c>
      <c r="O31" s="142" t="str">
        <f>IF(Hidden!H$47="Yes","H",IF($B31="","",IF(AND($C31&lt;=Hidden!H$46,$D31&gt;=Hidden!H$46),IF($G31="","x","y"),"")))</f>
        <v/>
      </c>
      <c r="P31" s="142" t="str">
        <f>IF(Hidden!I$47="Yes","H",IF($B31="","",IF(AND($C31&lt;=Hidden!I$46,$D31&gt;=Hidden!I$46),IF($G31="","x","y"),"")))</f>
        <v/>
      </c>
      <c r="Q31" s="142" t="str">
        <f>IF(Hidden!J$47="Yes","H",IF($B31="","",IF(AND($C31&lt;=Hidden!J$46,$D31&gt;=Hidden!J$46),IF($G31="","x","y"),"")))</f>
        <v/>
      </c>
      <c r="R31" s="144" t="str">
        <f>IF(Hidden!K$47="Yes","H",IF($B31="","",IF(AND($C31&lt;=Hidden!K$46,$D31&gt;=Hidden!K$46),IF($G31="","x","y"),"")))</f>
        <v/>
      </c>
      <c r="S31" s="143" t="str">
        <f>IF(Hidden!L$47="Yes","H",IF($B31="","",IF(AND($C31&lt;=Hidden!L$46,$D31&gt;=Hidden!L$46),IF($G31="","x","y"),"")))</f>
        <v/>
      </c>
      <c r="T31" s="142" t="str">
        <f>IF(Hidden!M$47="Yes","H",IF($B31="","",IF(AND($C31&lt;=Hidden!M$46,$D31&gt;=Hidden!M$46),IF($G31="","x","y"),"")))</f>
        <v/>
      </c>
      <c r="U31" s="142" t="str">
        <f>IF(Hidden!N$47="Yes","H",IF($B31="","",IF(AND($C31&lt;=Hidden!N$46,$D31&gt;=Hidden!N$46),IF($G31="","x","y"),"")))</f>
        <v/>
      </c>
      <c r="V31" s="142" t="str">
        <f>IF(Hidden!O$47="Yes","H",IF($B31="","",IF(AND($C31&lt;=Hidden!O$46,$D31&gt;=Hidden!O$46),IF($G31="","x","y"),"")))</f>
        <v/>
      </c>
      <c r="W31" s="146" t="str">
        <f>IF(Hidden!P$47="Yes","H",IF($B31="","",IF(AND($C31&lt;=Hidden!P$46,$D31&gt;=Hidden!P$46),IF($G31="","x","y"),"")))</f>
        <v/>
      </c>
      <c r="X31" s="145" t="str">
        <f>IF(Hidden!Q$47="Yes","H",IF($B31="","",IF(AND($C31&lt;=Hidden!Q$46,$D31&gt;=Hidden!Q$46),IF($G31="","x","y"),"")))</f>
        <v/>
      </c>
      <c r="Y31" s="142" t="str">
        <f>IF(Hidden!R$47="Yes","H",IF($B31="","",IF(AND($C31&lt;=Hidden!R$46,$D31&gt;=Hidden!R$46),IF($G31="","x","y"),"")))</f>
        <v/>
      </c>
      <c r="Z31" s="142" t="str">
        <f>IF(Hidden!S$47="Yes","H",IF($B31="","",IF(AND($C31&lt;=Hidden!S$46,$D31&gt;=Hidden!S$46),IF($G31="","x","y"),"")))</f>
        <v/>
      </c>
      <c r="AA31" s="142" t="str">
        <f>IF(Hidden!T$47="Yes","H",IF($B31="","",IF(AND($C31&lt;=Hidden!T$46,$D31&gt;=Hidden!T$46),IF($G31="","x","y"),"")))</f>
        <v/>
      </c>
      <c r="AB31" s="144" t="str">
        <f>IF(Hidden!U$47="Yes","H",IF($B31="","",IF(AND($C31&lt;=Hidden!U$46,$D31&gt;=Hidden!U$46),IF($G31="","x","y"),"")))</f>
        <v/>
      </c>
      <c r="AC31" s="143" t="str">
        <f>IF(Hidden!V$47="Yes","H",IF($B31="","",IF(AND($C31&lt;=Hidden!V$46,$D31&gt;=Hidden!V$46),IF($G31="","x","y"),"")))</f>
        <v/>
      </c>
      <c r="AD31" s="142" t="str">
        <f>IF(Hidden!W$47="Yes","H",IF($B31="","",IF(AND($C31&lt;=Hidden!W$46,$D31&gt;=Hidden!W$46),IF($G31="","x","y"),"")))</f>
        <v/>
      </c>
      <c r="AE31" s="142" t="str">
        <f>IF(Hidden!X$47="Yes","H",IF($B31="","",IF(AND($C31&lt;=Hidden!X$46,$D31&gt;=Hidden!X$46),IF($G31="","x","y"),"")))</f>
        <v/>
      </c>
      <c r="AF31" s="142" t="str">
        <f>IF(Hidden!Y$47="Yes","H",IF($B31="","",IF(AND($C31&lt;=Hidden!Y$46,$D31&gt;=Hidden!Y$46),IF($G31="","x","y"),"")))</f>
        <v/>
      </c>
      <c r="AG31" s="146" t="str">
        <f>IF(Hidden!Z$47="Yes","H",IF($B31="","",IF(AND($C31&lt;=Hidden!Z$46,$D31&gt;=Hidden!Z$46),IF($G31="","x","y"),"")))</f>
        <v/>
      </c>
      <c r="AH31" s="145" t="str">
        <f>IF(Hidden!AA$47="Yes","H",IF($B31="","",IF(AND($C31&lt;=Hidden!AA$46,$D31&gt;=Hidden!AA$46),IF($G31="","x","y"),"")))</f>
        <v/>
      </c>
      <c r="AI31" s="142" t="str">
        <f>IF(Hidden!AB$47="Yes","H",IF($B31="","",IF(AND($C31&lt;=Hidden!AB$46,$D31&gt;=Hidden!AB$46),IF($G31="","x","y"),"")))</f>
        <v/>
      </c>
      <c r="AJ31" s="142" t="str">
        <f>IF(Hidden!AC$47="Yes","H",IF($B31="","",IF(AND($C31&lt;=Hidden!AC$46,$D31&gt;=Hidden!AC$46),IF($G31="","x","y"),"")))</f>
        <v/>
      </c>
      <c r="AK31" s="142" t="str">
        <f>IF(Hidden!AD$47="Yes","H",IF($B31="","",IF(AND($C31&lt;=Hidden!AD$46,$D31&gt;=Hidden!AD$46),IF($G31="","x","y"),"")))</f>
        <v/>
      </c>
      <c r="AL31" s="144" t="str">
        <f>IF(Hidden!AE$47="Yes","H",IF($B31="","",IF(AND($C31&lt;=Hidden!AE$46,$D31&gt;=Hidden!AE$46),IF($G31="","x","y"),"")))</f>
        <v/>
      </c>
      <c r="AM31" s="143" t="str">
        <f>IF(Hidden!AF$47="Yes","H",IF($B31="","",IF(AND($C31&lt;=Hidden!AF$46,$D31&gt;=Hidden!AF$46),IF($G31="","x","y"),"")))</f>
        <v/>
      </c>
      <c r="AN31" s="142" t="str">
        <f>IF(Hidden!AG$47="Yes","H",IF($B31="","",IF(AND($C31&lt;=Hidden!AG$46,$D31&gt;=Hidden!AG$46),IF($G31="","x","y"),"")))</f>
        <v/>
      </c>
      <c r="AO31" s="142" t="str">
        <f>IF(Hidden!AH$47="Yes","H",IF($B31="","",IF(AND($C31&lt;=Hidden!AH$46,$D31&gt;=Hidden!AH$46),IF($G31="","x","y"),"")))</f>
        <v/>
      </c>
      <c r="AP31" s="142" t="str">
        <f>IF(Hidden!AI$47="Yes","H",IF($B31="","",IF(AND($C31&lt;=Hidden!AI$46,$D31&gt;=Hidden!AI$46),IF($G31="","x","y"),"")))</f>
        <v/>
      </c>
      <c r="AQ31" s="146" t="str">
        <f>IF(Hidden!AJ$47="Yes","H",IF($B31="","",IF(AND($C31&lt;=Hidden!AJ$46,$D31&gt;=Hidden!AJ$46),IF($G31="","x","y"),"")))</f>
        <v/>
      </c>
      <c r="AR31" s="145" t="str">
        <f>IF(Hidden!AK$47="Yes","H",IF($B31="","",IF(AND($C31&lt;=Hidden!AK$46,$D31&gt;=Hidden!AK$46),IF($G31="","x","y"),"")))</f>
        <v/>
      </c>
      <c r="AS31" s="142" t="str">
        <f>IF(Hidden!AL$47="Yes","H",IF($B31="","",IF(AND($C31&lt;=Hidden!AL$46,$D31&gt;=Hidden!AL$46),IF($G31="","x","y"),"")))</f>
        <v/>
      </c>
      <c r="AT31" s="142" t="str">
        <f>IF(Hidden!AM$47="Yes","H",IF($B31="","",IF(AND($C31&lt;=Hidden!AM$46,$D31&gt;=Hidden!AM$46),IF($G31="","x","y"),"")))</f>
        <v/>
      </c>
      <c r="AU31" s="142" t="str">
        <f>IF(Hidden!AN$47="Yes","H",IF($B31="","",IF(AND($C31&lt;=Hidden!AN$46,$D31&gt;=Hidden!AN$46),IF($G31="","x","y"),"")))</f>
        <v/>
      </c>
      <c r="AV31" s="144" t="str">
        <f>IF(Hidden!AO$47="Yes","H",IF($B31="","",IF(AND($C31&lt;=Hidden!AO$46,$D31&gt;=Hidden!AO$46),IF($G31="","x","y"),"")))</f>
        <v/>
      </c>
      <c r="AW31" s="143" t="str">
        <f>IF(Hidden!AP$47="Yes","H",IF($B31="","",IF(AND($C31&lt;=Hidden!AP$46,$D31&gt;=Hidden!AP$46),IF($G31="","x","y"),"")))</f>
        <v/>
      </c>
      <c r="AX31" s="142" t="str">
        <f>IF(Hidden!AQ$47="Yes","H",IF($B31="","",IF(AND($C31&lt;=Hidden!AQ$46,$D31&gt;=Hidden!AQ$46),IF($G31="","x","y"),"")))</f>
        <v/>
      </c>
      <c r="AY31" s="142" t="str">
        <f>IF(Hidden!AR$47="Yes","H",IF($B31="","",IF(AND($C31&lt;=Hidden!AR$46,$D31&gt;=Hidden!AR$46),IF($G31="","x","y"),"")))</f>
        <v/>
      </c>
      <c r="AZ31" s="142" t="str">
        <f>IF(Hidden!AS$47="Yes","H",IF($B31="","",IF(AND($C31&lt;=Hidden!AS$46,$D31&gt;=Hidden!AS$46),IF($G31="","x","y"),"")))</f>
        <v/>
      </c>
      <c r="BA31" s="146" t="str">
        <f>IF(Hidden!AT$47="Yes","H",IF($B31="","",IF(AND($C31&lt;=Hidden!AT$46,$D31&gt;=Hidden!AT$46),IF($G31="","x","y"),"")))</f>
        <v/>
      </c>
      <c r="BB31" s="145" t="str">
        <f>IF(Hidden!AU$47="Yes","H",IF($B31="","",IF(AND($C31&lt;=Hidden!AU$46,$D31&gt;=Hidden!AU$46),IF($G31="","x","y"),"")))</f>
        <v/>
      </c>
      <c r="BC31" s="142" t="str">
        <f>IF(Hidden!AV$47="Yes","H",IF($B31="","",IF(AND($C31&lt;=Hidden!AV$46,$D31&gt;=Hidden!AV$46),IF($G31="","x","y"),"")))</f>
        <v/>
      </c>
      <c r="BD31" s="142" t="str">
        <f>IF(Hidden!AW$47="Yes","H",IF($B31="","",IF(AND($C31&lt;=Hidden!AW$46,$D31&gt;=Hidden!AW$46),IF($G31="","x","y"),"")))</f>
        <v/>
      </c>
      <c r="BE31" s="142" t="str">
        <f>IF(Hidden!AX$47="Yes","H",IF($B31="","",IF(AND($C31&lt;=Hidden!AX$46,$D31&gt;=Hidden!AX$46),IF($G31="","x","y"),"")))</f>
        <v/>
      </c>
      <c r="BF31" s="144" t="str">
        <f>IF(Hidden!AY$47="Yes","H",IF($B31="","",IF(AND($C31&lt;=Hidden!AY$46,$D31&gt;=Hidden!AY$46),IF($G31="","x","y"),"")))</f>
        <v/>
      </c>
      <c r="BG31" s="143" t="str">
        <f>IF(Hidden!AZ$47="Yes","H",IF($B31="","",IF(AND($C31&lt;=Hidden!AZ$46,$D31&gt;=Hidden!AZ$46),IF($G31="","x","y"),"")))</f>
        <v/>
      </c>
      <c r="BH31" s="142" t="str">
        <f>IF(Hidden!BA$47="Yes","H",IF($B31="","",IF(AND($C31&lt;=Hidden!BA$46,$D31&gt;=Hidden!BA$46),IF($G31="","x","y"),"")))</f>
        <v/>
      </c>
      <c r="BI31" s="142" t="str">
        <f>IF(Hidden!BB$47="Yes","H",IF($B31="","",IF(AND($C31&lt;=Hidden!BB$46,$D31&gt;=Hidden!BB$46),IF($G31="","x","y"),"")))</f>
        <v/>
      </c>
      <c r="BJ31" s="142" t="str">
        <f>IF(Hidden!BC$47="Yes","H",IF($B31="","",IF(AND($C31&lt;=Hidden!BC$46,$D31&gt;=Hidden!BC$46),IF($G31="","x","y"),"")))</f>
        <v/>
      </c>
      <c r="BK31" s="146" t="str">
        <f>IF(Hidden!BD$47="Yes","H",IF($B31="","",IF(AND($C31&lt;=Hidden!BD$46,$D31&gt;=Hidden!BD$46),IF($G31="","x","y"),"")))</f>
        <v/>
      </c>
      <c r="BL31" s="145" t="str">
        <f>IF(Hidden!BE$47="Yes","H",IF($B31="","",IF(AND($C31&lt;=Hidden!BE$46,$D31&gt;=Hidden!BE$46),IF($G31="","x","y"),"")))</f>
        <v/>
      </c>
      <c r="BM31" s="142" t="str">
        <f>IF(Hidden!BF$47="Yes","H",IF($B31="","",IF(AND($C31&lt;=Hidden!BF$46,$D31&gt;=Hidden!BF$46),IF($G31="","x","y"),"")))</f>
        <v/>
      </c>
      <c r="BN31" s="142" t="str">
        <f>IF(Hidden!BG$47="Yes","H",IF($B31="","",IF(AND($C31&lt;=Hidden!BG$46,$D31&gt;=Hidden!BG$46),IF($G31="","x","y"),"")))</f>
        <v/>
      </c>
      <c r="BO31" s="142" t="str">
        <f>IF(Hidden!BH$47="Yes","H",IF($B31="","",IF(AND($C31&lt;=Hidden!BH$46,$D31&gt;=Hidden!BH$46),IF($G31="","x","y"),"")))</f>
        <v/>
      </c>
      <c r="BP31" s="144" t="str">
        <f>IF(Hidden!BI$47="Yes","H",IF($B31="","",IF(AND($C31&lt;=Hidden!BI$46,$D31&gt;=Hidden!BI$46),IF($G31="","x","y"),"")))</f>
        <v/>
      </c>
      <c r="BQ31" s="143" t="str">
        <f>IF(Hidden!BJ$47="Yes","H",IF($B31="","",IF(AND($C31&lt;=Hidden!BJ$46,$D31&gt;=Hidden!BJ$46),IF($G31="","x","y"),"")))</f>
        <v/>
      </c>
      <c r="BR31" s="142" t="str">
        <f>IF(Hidden!BK$47="Yes","H",IF($B31="","",IF(AND($C31&lt;=Hidden!BK$46,$D31&gt;=Hidden!BK$46),IF($G31="","x","y"),"")))</f>
        <v/>
      </c>
      <c r="BS31" s="142" t="str">
        <f>IF(Hidden!BL$47="Yes","H",IF($B31="","",IF(AND($C31&lt;=Hidden!BL$46,$D31&gt;=Hidden!BL$46),IF($G31="","x","y"),"")))</f>
        <v/>
      </c>
      <c r="BT31" s="142" t="str">
        <f>IF(Hidden!BM$47="Yes","H",IF($B31="","",IF(AND($C31&lt;=Hidden!BM$46,$D31&gt;=Hidden!BM$46),IF($G31="","x","y"),"")))</f>
        <v/>
      </c>
      <c r="BU31" s="146" t="str">
        <f>IF(Hidden!BN$47="Yes","H",IF($B31="","",IF(AND($C31&lt;=Hidden!BN$46,$D31&gt;=Hidden!BN$46),IF($G31="","x","y"),"")))</f>
        <v/>
      </c>
      <c r="BV31" s="145" t="str">
        <f>IF(Hidden!BO$47="Yes","H",IF($B31="","",IF(AND($C31&lt;=Hidden!BO$46,$D31&gt;=Hidden!BO$46),IF($G31="","x","y"),"")))</f>
        <v/>
      </c>
      <c r="BW31" s="142" t="str">
        <f>IF(Hidden!BP$47="Yes","H",IF($B31="","",IF(AND($C31&lt;=Hidden!BP$46,$D31&gt;=Hidden!BP$46),IF($G31="","x","y"),"")))</f>
        <v/>
      </c>
      <c r="BX31" s="142" t="str">
        <f>IF(Hidden!BQ$47="Yes","H",IF($B31="","",IF(AND($C31&lt;=Hidden!BQ$46,$D31&gt;=Hidden!BQ$46),IF($G31="","x","y"),"")))</f>
        <v/>
      </c>
      <c r="BY31" s="142" t="str">
        <f>IF(Hidden!BR$47="Yes","H",IF($B31="","",IF(AND($C31&lt;=Hidden!BR$46,$D31&gt;=Hidden!BR$46),IF($G31="","x","y"),"")))</f>
        <v/>
      </c>
      <c r="BZ31" s="144" t="str">
        <f>IF(Hidden!BS$47="Yes","H",IF($B31="","",IF(AND($C31&lt;=Hidden!BS$46,$D31&gt;=Hidden!BS$46),IF($G31="","x","y"),"")))</f>
        <v/>
      </c>
      <c r="CA31" s="143" t="str">
        <f>IF(Hidden!BT$47="Yes","H",IF($B31="","",IF(AND($C31&lt;=Hidden!BT$46,$D31&gt;=Hidden!BT$46),IF($G31="","x","y"),"")))</f>
        <v/>
      </c>
      <c r="CB31" s="142" t="str">
        <f>IF(Hidden!BU$47="Yes","H",IF($B31="","",IF(AND($C31&lt;=Hidden!BU$46,$D31&gt;=Hidden!BU$46),IF($G31="","x","y"),"")))</f>
        <v/>
      </c>
      <c r="CC31" s="142" t="str">
        <f>IF(Hidden!BV$47="Yes","H",IF($B31="","",IF(AND($C31&lt;=Hidden!BV$46,$D31&gt;=Hidden!BV$46),IF($G31="","x","y"),"")))</f>
        <v/>
      </c>
      <c r="CD31" s="142" t="str">
        <f>IF(Hidden!BW$47="Yes","H",IF($B31="","",IF(AND($C31&lt;=Hidden!BW$46,$D31&gt;=Hidden!BW$46),IF($G31="","x","y"),"")))</f>
        <v/>
      </c>
      <c r="CE31" s="146" t="str">
        <f>IF(Hidden!BX$47="Yes","H",IF($B31="","",IF(AND($C31&lt;=Hidden!BX$46,$D31&gt;=Hidden!BX$46),IF($G31="","x","y"),"")))</f>
        <v/>
      </c>
      <c r="CF31" s="145" t="str">
        <f>IF(Hidden!BY$47="Yes","H",IF($B31="","",IF(AND($C31&lt;=Hidden!BY$46,$D31&gt;=Hidden!BY$46),IF($G31="","x","y"),"")))</f>
        <v/>
      </c>
      <c r="CG31" s="142" t="str">
        <f>IF(Hidden!BZ$47="Yes","H",IF($B31="","",IF(AND($C31&lt;=Hidden!BZ$46,$D31&gt;=Hidden!BZ$46),IF($G31="","x","y"),"")))</f>
        <v/>
      </c>
      <c r="CH31" s="142" t="str">
        <f>IF(Hidden!CA$47="Yes","H",IF($B31="","",IF(AND($C31&lt;=Hidden!CA$46,$D31&gt;=Hidden!CA$46),IF($G31="","x","y"),"")))</f>
        <v/>
      </c>
      <c r="CI31" s="142" t="str">
        <f>IF(Hidden!CB$47="Yes","H",IF($B31="","",IF(AND($C31&lt;=Hidden!CB$46,$D31&gt;=Hidden!CB$46),IF($G31="","x","y"),"")))</f>
        <v/>
      </c>
      <c r="CJ31" s="144" t="str">
        <f>IF(Hidden!CC$47="Yes","H",IF($B31="","",IF(AND($C31&lt;=Hidden!CC$46,$D31&gt;=Hidden!CC$46),IF($G31="","x","y"),"")))</f>
        <v/>
      </c>
      <c r="CK31" s="143" t="str">
        <f>IF(Hidden!CD$47="Yes","H",IF($B31="","",IF(AND($C31&lt;=Hidden!CD$46,$D31&gt;=Hidden!CD$46),IF($G31="","x","y"),"")))</f>
        <v/>
      </c>
      <c r="CL31" s="142" t="str">
        <f>IF(Hidden!CE$47="Yes","H",IF($B31="","",IF(AND($C31&lt;=Hidden!CE$46,$D31&gt;=Hidden!CE$46),IF($G31="","x","y"),"")))</f>
        <v/>
      </c>
      <c r="CM31" s="142" t="str">
        <f>IF(Hidden!CF$47="Yes","H",IF($B31="","",IF(AND($C31&lt;=Hidden!CF$46,$D31&gt;=Hidden!CF$46),IF($G31="","x","y"),"")))</f>
        <v/>
      </c>
      <c r="CN31" s="142" t="str">
        <f>IF(Hidden!CG$47="Yes","H",IF($B31="","",IF(AND($C31&lt;=Hidden!CG$46,$D31&gt;=Hidden!CG$46),IF($G31="","x","y"),"")))</f>
        <v/>
      </c>
      <c r="CO31" s="146" t="str">
        <f>IF(Hidden!CH$47="Yes","H",IF($B31="","",IF(AND($C31&lt;=Hidden!CH$46,$D31&gt;=Hidden!CH$46),IF($G31="","x","y"),"")))</f>
        <v/>
      </c>
      <c r="CP31" s="145" t="str">
        <f>IF(Hidden!CI$47="Yes","H",IF($B31="","",IF(AND($C31&lt;=Hidden!CI$46,$D31&gt;=Hidden!CI$46),IF($G31="","x","y"),"")))</f>
        <v/>
      </c>
      <c r="CQ31" s="142" t="str">
        <f>IF(Hidden!CJ$47="Yes","H",IF($B31="","",IF(AND($C31&lt;=Hidden!CJ$46,$D31&gt;=Hidden!CJ$46),IF($G31="","x","y"),"")))</f>
        <v/>
      </c>
      <c r="CR31" s="142" t="str">
        <f>IF(Hidden!CK$47="Yes","H",IF($B31="","",IF(AND($C31&lt;=Hidden!CK$46,$D31&gt;=Hidden!CK$46),IF($G31="","x","y"),"")))</f>
        <v/>
      </c>
      <c r="CS31" s="142" t="str">
        <f>IF(Hidden!CL$47="Yes","H",IF($B31="","",IF(AND($C31&lt;=Hidden!CL$46,$D31&gt;=Hidden!CL$46),IF($G31="","x","y"),"")))</f>
        <v/>
      </c>
      <c r="CT31" s="144" t="str">
        <f>IF(Hidden!CM$47="Yes","H",IF($B31="","",IF(AND($C31&lt;=Hidden!CM$46,$D31&gt;=Hidden!CM$46),IF($G31="","x","y"),"")))</f>
        <v/>
      </c>
      <c r="CU31" s="143" t="str">
        <f>IF(Hidden!CN$47="Yes","H",IF($B31="","",IF(AND($C31&lt;=Hidden!CN$46,$D31&gt;=Hidden!CN$46),IF($G31="","x","y"),"")))</f>
        <v/>
      </c>
      <c r="CV31" s="142" t="str">
        <f>IF(Hidden!CO$47="Yes","H",IF($B31="","",IF(AND($C31&lt;=Hidden!CO$46,$D31&gt;=Hidden!CO$46),IF($G31="","x","y"),"")))</f>
        <v/>
      </c>
      <c r="CW31" s="142" t="str">
        <f>IF(Hidden!CP$47="Yes","H",IF($B31="","",IF(AND($C31&lt;=Hidden!CP$46,$D31&gt;=Hidden!CP$46),IF($G31="","x","y"),"")))</f>
        <v/>
      </c>
      <c r="CX31" s="142" t="str">
        <f>IF(Hidden!CQ$47="Yes","H",IF($B31="","",IF(AND($C31&lt;=Hidden!CQ$46,$D31&gt;=Hidden!CQ$46),IF($G31="","x","y"),"")))</f>
        <v/>
      </c>
      <c r="CY31" s="146" t="str">
        <f>IF(Hidden!CR$47="Yes","H",IF($B31="","",IF(AND($C31&lt;=Hidden!CR$46,$D31&gt;=Hidden!CR$46),IF($G31="","x","y"),"")))</f>
        <v/>
      </c>
      <c r="CZ31" s="145" t="str">
        <f>IF(Hidden!CS$47="Yes","H",IF($B31="","",IF(AND($C31&lt;=Hidden!CS$46,$D31&gt;=Hidden!CS$46),IF($G31="","x","y"),"")))</f>
        <v/>
      </c>
      <c r="DA31" s="142" t="str">
        <f>IF(Hidden!CT$47="Yes","H",IF($B31="","",IF(AND($C31&lt;=Hidden!CT$46,$D31&gt;=Hidden!CT$46),IF($G31="","x","y"),"")))</f>
        <v/>
      </c>
      <c r="DB31" s="142" t="str">
        <f>IF(Hidden!CU$47="Yes","H",IF($B31="","",IF(AND($C31&lt;=Hidden!CU$46,$D31&gt;=Hidden!CU$46),IF($G31="","x","y"),"")))</f>
        <v/>
      </c>
      <c r="DC31" s="142" t="str">
        <f>IF(Hidden!CV$47="Yes","H",IF($B31="","",IF(AND($C31&lt;=Hidden!CV$46,$D31&gt;=Hidden!CV$46),IF($G31="","x","y"),"")))</f>
        <v/>
      </c>
      <c r="DD31" s="144" t="str">
        <f>IF(Hidden!CW$47="Yes","H",IF($B31="","",IF(AND($C31&lt;=Hidden!CW$46,$D31&gt;=Hidden!CW$46),IF($G31="","x","y"),"")))</f>
        <v/>
      </c>
      <c r="DE31" s="143" t="str">
        <f>IF(Hidden!CX$47="Yes","H",IF($B31="","",IF(AND($C31&lt;=Hidden!CX$46,$D31&gt;=Hidden!CX$46),IF($G31="","x","y"),"")))</f>
        <v/>
      </c>
      <c r="DF31" s="142" t="str">
        <f>IF(Hidden!CY$47="Yes","H",IF($B31="","",IF(AND($C31&lt;=Hidden!CY$46,$D31&gt;=Hidden!CY$46),IF($G31="","x","y"),"")))</f>
        <v/>
      </c>
      <c r="DG31" s="142" t="str">
        <f>IF(Hidden!CZ$47="Yes","H",IF($B31="","",IF(AND($C31&lt;=Hidden!CZ$46,$D31&gt;=Hidden!CZ$46),IF($G31="","x","y"),"")))</f>
        <v/>
      </c>
      <c r="DH31" s="142" t="str">
        <f>IF(Hidden!DA$47="Yes","H",IF($B31="","",IF(AND($C31&lt;=Hidden!DA$46,$D31&gt;=Hidden!DA$46),IF($G31="","x","y"),"")))</f>
        <v/>
      </c>
      <c r="DI31" s="146" t="str">
        <f>IF(Hidden!DB$47="Yes","H",IF($B31="","",IF(AND($C31&lt;=Hidden!DB$46,$D31&gt;=Hidden!DB$46),IF($G31="","x","y"),"")))</f>
        <v/>
      </c>
      <c r="DJ31" s="145" t="str">
        <f>IF(Hidden!DC$47="Yes","H",IF($B31="","",IF(AND($C31&lt;=Hidden!DC$46,$D31&gt;=Hidden!DC$46),IF($G31="","x","y"),"")))</f>
        <v/>
      </c>
      <c r="DK31" s="142" t="str">
        <f>IF(Hidden!DD$47="Yes","H",IF($B31="","",IF(AND($C31&lt;=Hidden!DD$46,$D31&gt;=Hidden!DD$46),IF($G31="","x","y"),"")))</f>
        <v/>
      </c>
      <c r="DL31" s="142" t="str">
        <f>IF(Hidden!DE$47="Yes","H",IF($B31="","",IF(AND($C31&lt;=Hidden!DE$46,$D31&gt;=Hidden!DE$46),IF($G31="","x","y"),"")))</f>
        <v/>
      </c>
      <c r="DM31" s="142" t="str">
        <f>IF(Hidden!DF$47="Yes","H",IF($B31="","",IF(AND($C31&lt;=Hidden!DF$46,$D31&gt;=Hidden!DF$46),IF($G31="","x","y"),"")))</f>
        <v/>
      </c>
      <c r="DN31" s="144" t="str">
        <f>IF(Hidden!DG$47="Yes","H",IF($B31="","",IF(AND($C31&lt;=Hidden!DG$46,$D31&gt;=Hidden!DG$46),IF($G31="","x","y"),"")))</f>
        <v/>
      </c>
      <c r="DO31" s="143" t="str">
        <f>IF(Hidden!DH$47="Yes","H",IF($B31="","",IF(AND($C31&lt;=Hidden!DH$46,$D31&gt;=Hidden!DH$46),IF($G31="","x","y"),"")))</f>
        <v/>
      </c>
      <c r="DP31" s="142" t="str">
        <f>IF(Hidden!DI$47="Yes","H",IF($B31="","",IF(AND($C31&lt;=Hidden!DI$46,$D31&gt;=Hidden!DI$46),IF($G31="","x","y"),"")))</f>
        <v/>
      </c>
      <c r="DQ31" s="142" t="str">
        <f>IF(Hidden!DJ$47="Yes","H",IF($B31="","",IF(AND($C31&lt;=Hidden!DJ$46,$D31&gt;=Hidden!DJ$46),IF($G31="","x","y"),"")))</f>
        <v/>
      </c>
      <c r="DR31" s="142" t="str">
        <f>IF(Hidden!DK$47="Yes","H",IF($B31="","",IF(AND($C31&lt;=Hidden!DK$46,$D31&gt;=Hidden!DK$46),IF($G31="","x","y"),"")))</f>
        <v/>
      </c>
      <c r="DS31" s="146" t="str">
        <f>IF(Hidden!DL$47="Yes","H",IF($B31="","",IF(AND($C31&lt;=Hidden!DL$46,$D31&gt;=Hidden!DL$46),IF($G31="","x","y"),"")))</f>
        <v/>
      </c>
      <c r="DT31" s="145" t="str">
        <f>IF(Hidden!DM$47="Yes","H",IF($B31="","",IF(AND($C31&lt;=Hidden!DM$46,$D31&gt;=Hidden!DM$46),IF($G31="","x","y"),"")))</f>
        <v/>
      </c>
      <c r="DU31" s="142" t="str">
        <f>IF(Hidden!DN$47="Yes","H",IF($B31="","",IF(AND($C31&lt;=Hidden!DN$46,$D31&gt;=Hidden!DN$46),IF($G31="","x","y"),"")))</f>
        <v/>
      </c>
      <c r="DV31" s="142" t="str">
        <f>IF(Hidden!DO$47="Yes","H",IF($B31="","",IF(AND($C31&lt;=Hidden!DO$46,$D31&gt;=Hidden!DO$46),IF($G31="","x","y"),"")))</f>
        <v/>
      </c>
      <c r="DW31" s="142" t="str">
        <f>IF(Hidden!DP$47="Yes","H",IF($B31="","",IF(AND($C31&lt;=Hidden!DP$46,$D31&gt;=Hidden!DP$46),IF($G31="","x","y"),"")))</f>
        <v/>
      </c>
      <c r="DX31" s="144" t="str">
        <f>IF(Hidden!DQ$47="Yes","H",IF($B31="","",IF(AND($C31&lt;=Hidden!DQ$46,$D31&gt;=Hidden!DQ$46),IF($G31="","x","y"),"")))</f>
        <v/>
      </c>
      <c r="DY31" s="145" t="str">
        <f>IF(Hidden!DR$47="Yes","H",IF($B31="","",IF(AND($C31&lt;=Hidden!DR$46,$D31&gt;=Hidden!DR$46),IF($G31="","x","y"),"")))</f>
        <v/>
      </c>
      <c r="DZ31" s="142" t="str">
        <f>IF(Hidden!DS$47="Yes","H",IF($B31="","",IF(AND($C31&lt;=Hidden!DS$46,$D31&gt;=Hidden!DS$46),IF($G31="","x","y"),"")))</f>
        <v/>
      </c>
      <c r="EA31" s="142" t="str">
        <f>IF(Hidden!DT$47="Yes","H",IF($B31="","",IF(AND($C31&lt;=Hidden!DT$46,$D31&gt;=Hidden!DT$46),IF($G31="","x","y"),"")))</f>
        <v/>
      </c>
      <c r="EB31" s="142" t="str">
        <f>IF(Hidden!DU$47="Yes","H",IF($B31="","",IF(AND($C31&lt;=Hidden!DU$46,$D31&gt;=Hidden!DU$46),IF($G31="","x","y"),"")))</f>
        <v/>
      </c>
      <c r="EC31" s="144" t="str">
        <f>IF(Hidden!DV$47="Yes","H",IF($B31="","",IF(AND($C31&lt;=Hidden!DV$46,$D31&gt;=Hidden!DV$46),IF($G31="","x","y"),"")))</f>
        <v/>
      </c>
      <c r="ED31" s="143" t="str">
        <f>IF(Hidden!DW$47="Yes","H",IF($B31="","",IF(AND($C31&lt;=Hidden!DW$46,$D31&gt;=Hidden!DW$46),IF($G31="","x","y"),"")))</f>
        <v/>
      </c>
      <c r="EE31" s="142" t="str">
        <f>IF(Hidden!DX$47="Yes","H",IF($B31="","",IF(AND($C31&lt;=Hidden!DX$46,$D31&gt;=Hidden!DX$46),IF($G31="","x","y"),"")))</f>
        <v/>
      </c>
      <c r="EF31" s="142" t="str">
        <f>IF(Hidden!DY$47="Yes","H",IF($B31="","",IF(AND($C31&lt;=Hidden!DY$46,$D31&gt;=Hidden!DY$46),IF($G31="","x","y"),"")))</f>
        <v/>
      </c>
      <c r="EG31" s="142" t="str">
        <f>IF(Hidden!DZ$47="Yes","H",IF($B31="","",IF(AND($C31&lt;=Hidden!DZ$46,$D31&gt;=Hidden!DZ$46),IF($G31="","x","y"),"")))</f>
        <v/>
      </c>
      <c r="EH31" s="141" t="str">
        <f>IF(Hidden!EA$47="Yes","H",IF($B31="","",IF(AND($C31&lt;=Hidden!EA$46,$D31&gt;=Hidden!EA$46),IF($G31="","x","y"),"")))</f>
        <v/>
      </c>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row>
    <row r="32" spans="1:257" ht="30.75" customHeight="1">
      <c r="A32" s="79"/>
      <c r="B32" s="691" t="s">
        <v>639</v>
      </c>
      <c r="C32" s="697"/>
      <c r="D32" s="698"/>
      <c r="E32" s="693"/>
      <c r="F32" s="246"/>
      <c r="G32" s="696"/>
      <c r="H32" s="694"/>
      <c r="I32" s="147" t="str">
        <f>IF(Hidden!B$47="Yes","H",IF($B32="","",IF(AND($C32&lt;=Hidden!B$46,$D32&gt;=Hidden!B$46),IF($G32="","x","y"),"")))</f>
        <v/>
      </c>
      <c r="J32" s="142" t="str">
        <f>IF(Hidden!C$47="Yes","H",IF($B32="","",IF(AND($C32&lt;=Hidden!C$46,$D32&gt;=Hidden!C$46),IF($G32="","x","y"),"")))</f>
        <v/>
      </c>
      <c r="K32" s="142" t="str">
        <f>IF(Hidden!D$47="Yes","H",IF($B32="","",IF(AND($C32&lt;=Hidden!D$46,$D32&gt;=Hidden!D$46),IF($G32="","x","y"),"")))</f>
        <v/>
      </c>
      <c r="L32" s="142" t="str">
        <f>IF(Hidden!E$47="Yes","H",IF($B32="","",IF(AND($C32&lt;=Hidden!E$46,$D32&gt;=Hidden!E$46),IF($G32="","x","y"),"")))</f>
        <v/>
      </c>
      <c r="M32" s="146" t="str">
        <f>IF(Hidden!F$47="Yes","H",IF($B32="","",IF(AND($C32&lt;=Hidden!F$46,$D32&gt;=Hidden!F$46),IF($G32="","x","y"),"")))</f>
        <v/>
      </c>
      <c r="N32" s="145" t="str">
        <f>IF(Hidden!G$47="Yes","H",IF($B32="","",IF(AND($C32&lt;=Hidden!G$46,$D32&gt;=Hidden!G$46),IF($G32="","x","y"),"")))</f>
        <v/>
      </c>
      <c r="O32" s="142" t="str">
        <f>IF(Hidden!H$47="Yes","H",IF($B32="","",IF(AND($C32&lt;=Hidden!H$46,$D32&gt;=Hidden!H$46),IF($G32="","x","y"),"")))</f>
        <v/>
      </c>
      <c r="P32" s="142" t="str">
        <f>IF(Hidden!I$47="Yes","H",IF($B32="","",IF(AND($C32&lt;=Hidden!I$46,$D32&gt;=Hidden!I$46),IF($G32="","x","y"),"")))</f>
        <v/>
      </c>
      <c r="Q32" s="142" t="str">
        <f>IF(Hidden!J$47="Yes","H",IF($B32="","",IF(AND($C32&lt;=Hidden!J$46,$D32&gt;=Hidden!J$46),IF($G32="","x","y"),"")))</f>
        <v/>
      </c>
      <c r="R32" s="144" t="str">
        <f>IF(Hidden!K$47="Yes","H",IF($B32="","",IF(AND($C32&lt;=Hidden!K$46,$D32&gt;=Hidden!K$46),IF($G32="","x","y"),"")))</f>
        <v/>
      </c>
      <c r="S32" s="143" t="str">
        <f>IF(Hidden!L$47="Yes","H",IF($B32="","",IF(AND($C32&lt;=Hidden!L$46,$D32&gt;=Hidden!L$46),IF($G32="","x","y"),"")))</f>
        <v/>
      </c>
      <c r="T32" s="142" t="str">
        <f>IF(Hidden!M$47="Yes","H",IF($B32="","",IF(AND($C32&lt;=Hidden!M$46,$D32&gt;=Hidden!M$46),IF($G32="","x","y"),"")))</f>
        <v/>
      </c>
      <c r="U32" s="142" t="str">
        <f>IF(Hidden!N$47="Yes","H",IF($B32="","",IF(AND($C32&lt;=Hidden!N$46,$D32&gt;=Hidden!N$46),IF($G32="","x","y"),"")))</f>
        <v/>
      </c>
      <c r="V32" s="142" t="str">
        <f>IF(Hidden!O$47="Yes","H",IF($B32="","",IF(AND($C32&lt;=Hidden!O$46,$D32&gt;=Hidden!O$46),IF($G32="","x","y"),"")))</f>
        <v/>
      </c>
      <c r="W32" s="146" t="str">
        <f>IF(Hidden!P$47="Yes","H",IF($B32="","",IF(AND($C32&lt;=Hidden!P$46,$D32&gt;=Hidden!P$46),IF($G32="","x","y"),"")))</f>
        <v/>
      </c>
      <c r="X32" s="145" t="str">
        <f>IF(Hidden!Q$47="Yes","H",IF($B32="","",IF(AND($C32&lt;=Hidden!Q$46,$D32&gt;=Hidden!Q$46),IF($G32="","x","y"),"")))</f>
        <v/>
      </c>
      <c r="Y32" s="142" t="str">
        <f>IF(Hidden!R$47="Yes","H",IF($B32="","",IF(AND($C32&lt;=Hidden!R$46,$D32&gt;=Hidden!R$46),IF($G32="","x","y"),"")))</f>
        <v/>
      </c>
      <c r="Z32" s="142" t="str">
        <f>IF(Hidden!S$47="Yes","H",IF($B32="","",IF(AND($C32&lt;=Hidden!S$46,$D32&gt;=Hidden!S$46),IF($G32="","x","y"),"")))</f>
        <v/>
      </c>
      <c r="AA32" s="142" t="str">
        <f>IF(Hidden!T$47="Yes","H",IF($B32="","",IF(AND($C32&lt;=Hidden!T$46,$D32&gt;=Hidden!T$46),IF($G32="","x","y"),"")))</f>
        <v/>
      </c>
      <c r="AB32" s="144" t="str">
        <f>IF(Hidden!U$47="Yes","H",IF($B32="","",IF(AND($C32&lt;=Hidden!U$46,$D32&gt;=Hidden!U$46),IF($G32="","x","y"),"")))</f>
        <v/>
      </c>
      <c r="AC32" s="143" t="str">
        <f>IF(Hidden!V$47="Yes","H",IF($B32="","",IF(AND($C32&lt;=Hidden!V$46,$D32&gt;=Hidden!V$46),IF($G32="","x","y"),"")))</f>
        <v/>
      </c>
      <c r="AD32" s="142" t="str">
        <f>IF(Hidden!W$47="Yes","H",IF($B32="","",IF(AND($C32&lt;=Hidden!W$46,$D32&gt;=Hidden!W$46),IF($G32="","x","y"),"")))</f>
        <v/>
      </c>
      <c r="AE32" s="142" t="str">
        <f>IF(Hidden!X$47="Yes","H",IF($B32="","",IF(AND($C32&lt;=Hidden!X$46,$D32&gt;=Hidden!X$46),IF($G32="","x","y"),"")))</f>
        <v/>
      </c>
      <c r="AF32" s="142" t="str">
        <f>IF(Hidden!Y$47="Yes","H",IF($B32="","",IF(AND($C32&lt;=Hidden!Y$46,$D32&gt;=Hidden!Y$46),IF($G32="","x","y"),"")))</f>
        <v/>
      </c>
      <c r="AG32" s="146" t="str">
        <f>IF(Hidden!Z$47="Yes","H",IF($B32="","",IF(AND($C32&lt;=Hidden!Z$46,$D32&gt;=Hidden!Z$46),IF($G32="","x","y"),"")))</f>
        <v/>
      </c>
      <c r="AH32" s="145" t="str">
        <f>IF(Hidden!AA$47="Yes","H",IF($B32="","",IF(AND($C32&lt;=Hidden!AA$46,$D32&gt;=Hidden!AA$46),IF($G32="","x","y"),"")))</f>
        <v/>
      </c>
      <c r="AI32" s="142" t="str">
        <f>IF(Hidden!AB$47="Yes","H",IF($B32="","",IF(AND($C32&lt;=Hidden!AB$46,$D32&gt;=Hidden!AB$46),IF($G32="","x","y"),"")))</f>
        <v/>
      </c>
      <c r="AJ32" s="142" t="str">
        <f>IF(Hidden!AC$47="Yes","H",IF($B32="","",IF(AND($C32&lt;=Hidden!AC$46,$D32&gt;=Hidden!AC$46),IF($G32="","x","y"),"")))</f>
        <v/>
      </c>
      <c r="AK32" s="142" t="str">
        <f>IF(Hidden!AD$47="Yes","H",IF($B32="","",IF(AND($C32&lt;=Hidden!AD$46,$D32&gt;=Hidden!AD$46),IF($G32="","x","y"),"")))</f>
        <v/>
      </c>
      <c r="AL32" s="144" t="str">
        <f>IF(Hidden!AE$47="Yes","H",IF($B32="","",IF(AND($C32&lt;=Hidden!AE$46,$D32&gt;=Hidden!AE$46),IF($G32="","x","y"),"")))</f>
        <v/>
      </c>
      <c r="AM32" s="143" t="str">
        <f>IF(Hidden!AF$47="Yes","H",IF($B32="","",IF(AND($C32&lt;=Hidden!AF$46,$D32&gt;=Hidden!AF$46),IF($G32="","x","y"),"")))</f>
        <v/>
      </c>
      <c r="AN32" s="142" t="str">
        <f>IF(Hidden!AG$47="Yes","H",IF($B32="","",IF(AND($C32&lt;=Hidden!AG$46,$D32&gt;=Hidden!AG$46),IF($G32="","x","y"),"")))</f>
        <v/>
      </c>
      <c r="AO32" s="142" t="str">
        <f>IF(Hidden!AH$47="Yes","H",IF($B32="","",IF(AND($C32&lt;=Hidden!AH$46,$D32&gt;=Hidden!AH$46),IF($G32="","x","y"),"")))</f>
        <v/>
      </c>
      <c r="AP32" s="142" t="str">
        <f>IF(Hidden!AI$47="Yes","H",IF($B32="","",IF(AND($C32&lt;=Hidden!AI$46,$D32&gt;=Hidden!AI$46),IF($G32="","x","y"),"")))</f>
        <v/>
      </c>
      <c r="AQ32" s="146" t="str">
        <f>IF(Hidden!AJ$47="Yes","H",IF($B32="","",IF(AND($C32&lt;=Hidden!AJ$46,$D32&gt;=Hidden!AJ$46),IF($G32="","x","y"),"")))</f>
        <v/>
      </c>
      <c r="AR32" s="145" t="str">
        <f>IF(Hidden!AK$47="Yes","H",IF($B32="","",IF(AND($C32&lt;=Hidden!AK$46,$D32&gt;=Hidden!AK$46),IF($G32="","x","y"),"")))</f>
        <v/>
      </c>
      <c r="AS32" s="142" t="str">
        <f>IF(Hidden!AL$47="Yes","H",IF($B32="","",IF(AND($C32&lt;=Hidden!AL$46,$D32&gt;=Hidden!AL$46),IF($G32="","x","y"),"")))</f>
        <v/>
      </c>
      <c r="AT32" s="142" t="str">
        <f>IF(Hidden!AM$47="Yes","H",IF($B32="","",IF(AND($C32&lt;=Hidden!AM$46,$D32&gt;=Hidden!AM$46),IF($G32="","x","y"),"")))</f>
        <v/>
      </c>
      <c r="AU32" s="142" t="str">
        <f>IF(Hidden!AN$47="Yes","H",IF($B32="","",IF(AND($C32&lt;=Hidden!AN$46,$D32&gt;=Hidden!AN$46),IF($G32="","x","y"),"")))</f>
        <v/>
      </c>
      <c r="AV32" s="144" t="str">
        <f>IF(Hidden!AO$47="Yes","H",IF($B32="","",IF(AND($C32&lt;=Hidden!AO$46,$D32&gt;=Hidden!AO$46),IF($G32="","x","y"),"")))</f>
        <v/>
      </c>
      <c r="AW32" s="143" t="str">
        <f>IF(Hidden!AP$47="Yes","H",IF($B32="","",IF(AND($C32&lt;=Hidden!AP$46,$D32&gt;=Hidden!AP$46),IF($G32="","x","y"),"")))</f>
        <v/>
      </c>
      <c r="AX32" s="142" t="str">
        <f>IF(Hidden!AQ$47="Yes","H",IF($B32="","",IF(AND($C32&lt;=Hidden!AQ$46,$D32&gt;=Hidden!AQ$46),IF($G32="","x","y"),"")))</f>
        <v/>
      </c>
      <c r="AY32" s="142" t="str">
        <f>IF(Hidden!AR$47="Yes","H",IF($B32="","",IF(AND($C32&lt;=Hidden!AR$46,$D32&gt;=Hidden!AR$46),IF($G32="","x","y"),"")))</f>
        <v/>
      </c>
      <c r="AZ32" s="142" t="str">
        <f>IF(Hidden!AS$47="Yes","H",IF($B32="","",IF(AND($C32&lt;=Hidden!AS$46,$D32&gt;=Hidden!AS$46),IF($G32="","x","y"),"")))</f>
        <v/>
      </c>
      <c r="BA32" s="146" t="str">
        <f>IF(Hidden!AT$47="Yes","H",IF($B32="","",IF(AND($C32&lt;=Hidden!AT$46,$D32&gt;=Hidden!AT$46),IF($G32="","x","y"),"")))</f>
        <v/>
      </c>
      <c r="BB32" s="145" t="str">
        <f>IF(Hidden!AU$47="Yes","H",IF($B32="","",IF(AND($C32&lt;=Hidden!AU$46,$D32&gt;=Hidden!AU$46),IF($G32="","x","y"),"")))</f>
        <v/>
      </c>
      <c r="BC32" s="142" t="str">
        <f>IF(Hidden!AV$47="Yes","H",IF($B32="","",IF(AND($C32&lt;=Hidden!AV$46,$D32&gt;=Hidden!AV$46),IF($G32="","x","y"),"")))</f>
        <v/>
      </c>
      <c r="BD32" s="142" t="str">
        <f>IF(Hidden!AW$47="Yes","H",IF($B32="","",IF(AND($C32&lt;=Hidden!AW$46,$D32&gt;=Hidden!AW$46),IF($G32="","x","y"),"")))</f>
        <v/>
      </c>
      <c r="BE32" s="142" t="str">
        <f>IF(Hidden!AX$47="Yes","H",IF($B32="","",IF(AND($C32&lt;=Hidden!AX$46,$D32&gt;=Hidden!AX$46),IF($G32="","x","y"),"")))</f>
        <v/>
      </c>
      <c r="BF32" s="144" t="str">
        <f>IF(Hidden!AY$47="Yes","H",IF($B32="","",IF(AND($C32&lt;=Hidden!AY$46,$D32&gt;=Hidden!AY$46),IF($G32="","x","y"),"")))</f>
        <v/>
      </c>
      <c r="BG32" s="143" t="str">
        <f>IF(Hidden!AZ$47="Yes","H",IF($B32="","",IF(AND($C32&lt;=Hidden!AZ$46,$D32&gt;=Hidden!AZ$46),IF($G32="","x","y"),"")))</f>
        <v/>
      </c>
      <c r="BH32" s="142" t="str">
        <f>IF(Hidden!BA$47="Yes","H",IF($B32="","",IF(AND($C32&lt;=Hidden!BA$46,$D32&gt;=Hidden!BA$46),IF($G32="","x","y"),"")))</f>
        <v/>
      </c>
      <c r="BI32" s="142" t="str">
        <f>IF(Hidden!BB$47="Yes","H",IF($B32="","",IF(AND($C32&lt;=Hidden!BB$46,$D32&gt;=Hidden!BB$46),IF($G32="","x","y"),"")))</f>
        <v/>
      </c>
      <c r="BJ32" s="142" t="str">
        <f>IF(Hidden!BC$47="Yes","H",IF($B32="","",IF(AND($C32&lt;=Hidden!BC$46,$D32&gt;=Hidden!BC$46),IF($G32="","x","y"),"")))</f>
        <v/>
      </c>
      <c r="BK32" s="146" t="str">
        <f>IF(Hidden!BD$47="Yes","H",IF($B32="","",IF(AND($C32&lt;=Hidden!BD$46,$D32&gt;=Hidden!BD$46),IF($G32="","x","y"),"")))</f>
        <v/>
      </c>
      <c r="BL32" s="145" t="str">
        <f>IF(Hidden!BE$47="Yes","H",IF($B32="","",IF(AND($C32&lt;=Hidden!BE$46,$D32&gt;=Hidden!BE$46),IF($G32="","x","y"),"")))</f>
        <v/>
      </c>
      <c r="BM32" s="142" t="str">
        <f>IF(Hidden!BF$47="Yes","H",IF($B32="","",IF(AND($C32&lt;=Hidden!BF$46,$D32&gt;=Hidden!BF$46),IF($G32="","x","y"),"")))</f>
        <v/>
      </c>
      <c r="BN32" s="142" t="str">
        <f>IF(Hidden!BG$47="Yes","H",IF($B32="","",IF(AND($C32&lt;=Hidden!BG$46,$D32&gt;=Hidden!BG$46),IF($G32="","x","y"),"")))</f>
        <v/>
      </c>
      <c r="BO32" s="142" t="str">
        <f>IF(Hidden!BH$47="Yes","H",IF($B32="","",IF(AND($C32&lt;=Hidden!BH$46,$D32&gt;=Hidden!BH$46),IF($G32="","x","y"),"")))</f>
        <v/>
      </c>
      <c r="BP32" s="144" t="str">
        <f>IF(Hidden!BI$47="Yes","H",IF($B32="","",IF(AND($C32&lt;=Hidden!BI$46,$D32&gt;=Hidden!BI$46),IF($G32="","x","y"),"")))</f>
        <v/>
      </c>
      <c r="BQ32" s="143" t="str">
        <f>IF(Hidden!BJ$47="Yes","H",IF($B32="","",IF(AND($C32&lt;=Hidden!BJ$46,$D32&gt;=Hidden!BJ$46),IF($G32="","x","y"),"")))</f>
        <v/>
      </c>
      <c r="BR32" s="142" t="str">
        <f>IF(Hidden!BK$47="Yes","H",IF($B32="","",IF(AND($C32&lt;=Hidden!BK$46,$D32&gt;=Hidden!BK$46),IF($G32="","x","y"),"")))</f>
        <v/>
      </c>
      <c r="BS32" s="142" t="str">
        <f>IF(Hidden!BL$47="Yes","H",IF($B32="","",IF(AND($C32&lt;=Hidden!BL$46,$D32&gt;=Hidden!BL$46),IF($G32="","x","y"),"")))</f>
        <v/>
      </c>
      <c r="BT32" s="142" t="str">
        <f>IF(Hidden!BM$47="Yes","H",IF($B32="","",IF(AND($C32&lt;=Hidden!BM$46,$D32&gt;=Hidden!BM$46),IF($G32="","x","y"),"")))</f>
        <v/>
      </c>
      <c r="BU32" s="146" t="str">
        <f>IF(Hidden!BN$47="Yes","H",IF($B32="","",IF(AND($C32&lt;=Hidden!BN$46,$D32&gt;=Hidden!BN$46),IF($G32="","x","y"),"")))</f>
        <v/>
      </c>
      <c r="BV32" s="145" t="str">
        <f>IF(Hidden!BO$47="Yes","H",IF($B32="","",IF(AND($C32&lt;=Hidden!BO$46,$D32&gt;=Hidden!BO$46),IF($G32="","x","y"),"")))</f>
        <v/>
      </c>
      <c r="BW32" s="142" t="str">
        <f>IF(Hidden!BP$47="Yes","H",IF($B32="","",IF(AND($C32&lt;=Hidden!BP$46,$D32&gt;=Hidden!BP$46),IF($G32="","x","y"),"")))</f>
        <v/>
      </c>
      <c r="BX32" s="142" t="str">
        <f>IF(Hidden!BQ$47="Yes","H",IF($B32="","",IF(AND($C32&lt;=Hidden!BQ$46,$D32&gt;=Hidden!BQ$46),IF($G32="","x","y"),"")))</f>
        <v/>
      </c>
      <c r="BY32" s="142" t="str">
        <f>IF(Hidden!BR$47="Yes","H",IF($B32="","",IF(AND($C32&lt;=Hidden!BR$46,$D32&gt;=Hidden!BR$46),IF($G32="","x","y"),"")))</f>
        <v/>
      </c>
      <c r="BZ32" s="144" t="str">
        <f>IF(Hidden!BS$47="Yes","H",IF($B32="","",IF(AND($C32&lt;=Hidden!BS$46,$D32&gt;=Hidden!BS$46),IF($G32="","x","y"),"")))</f>
        <v/>
      </c>
      <c r="CA32" s="143" t="str">
        <f>IF(Hidden!BT$47="Yes","H",IF($B32="","",IF(AND($C32&lt;=Hidden!BT$46,$D32&gt;=Hidden!BT$46),IF($G32="","x","y"),"")))</f>
        <v/>
      </c>
      <c r="CB32" s="142" t="str">
        <f>IF(Hidden!BU$47="Yes","H",IF($B32="","",IF(AND($C32&lt;=Hidden!BU$46,$D32&gt;=Hidden!BU$46),IF($G32="","x","y"),"")))</f>
        <v/>
      </c>
      <c r="CC32" s="142" t="str">
        <f>IF(Hidden!BV$47="Yes","H",IF($B32="","",IF(AND($C32&lt;=Hidden!BV$46,$D32&gt;=Hidden!BV$46),IF($G32="","x","y"),"")))</f>
        <v/>
      </c>
      <c r="CD32" s="142" t="str">
        <f>IF(Hidden!BW$47="Yes","H",IF($B32="","",IF(AND($C32&lt;=Hidden!BW$46,$D32&gt;=Hidden!BW$46),IF($G32="","x","y"),"")))</f>
        <v/>
      </c>
      <c r="CE32" s="146" t="str">
        <f>IF(Hidden!BX$47="Yes","H",IF($B32="","",IF(AND($C32&lt;=Hidden!BX$46,$D32&gt;=Hidden!BX$46),IF($G32="","x","y"),"")))</f>
        <v/>
      </c>
      <c r="CF32" s="145" t="str">
        <f>IF(Hidden!BY$47="Yes","H",IF($B32="","",IF(AND($C32&lt;=Hidden!BY$46,$D32&gt;=Hidden!BY$46),IF($G32="","x","y"),"")))</f>
        <v/>
      </c>
      <c r="CG32" s="142" t="str">
        <f>IF(Hidden!BZ$47="Yes","H",IF($B32="","",IF(AND($C32&lt;=Hidden!BZ$46,$D32&gt;=Hidden!BZ$46),IF($G32="","x","y"),"")))</f>
        <v/>
      </c>
      <c r="CH32" s="142" t="str">
        <f>IF(Hidden!CA$47="Yes","H",IF($B32="","",IF(AND($C32&lt;=Hidden!CA$46,$D32&gt;=Hidden!CA$46),IF($G32="","x","y"),"")))</f>
        <v/>
      </c>
      <c r="CI32" s="142" t="str">
        <f>IF(Hidden!CB$47="Yes","H",IF($B32="","",IF(AND($C32&lt;=Hidden!CB$46,$D32&gt;=Hidden!CB$46),IF($G32="","x","y"),"")))</f>
        <v/>
      </c>
      <c r="CJ32" s="144" t="str">
        <f>IF(Hidden!CC$47="Yes","H",IF($B32="","",IF(AND($C32&lt;=Hidden!CC$46,$D32&gt;=Hidden!CC$46),IF($G32="","x","y"),"")))</f>
        <v/>
      </c>
      <c r="CK32" s="143" t="str">
        <f>IF(Hidden!CD$47="Yes","H",IF($B32="","",IF(AND($C32&lt;=Hidden!CD$46,$D32&gt;=Hidden!CD$46),IF($G32="","x","y"),"")))</f>
        <v/>
      </c>
      <c r="CL32" s="142" t="str">
        <f>IF(Hidden!CE$47="Yes","H",IF($B32="","",IF(AND($C32&lt;=Hidden!CE$46,$D32&gt;=Hidden!CE$46),IF($G32="","x","y"),"")))</f>
        <v/>
      </c>
      <c r="CM32" s="142" t="str">
        <f>IF(Hidden!CF$47="Yes","H",IF($B32="","",IF(AND($C32&lt;=Hidden!CF$46,$D32&gt;=Hidden!CF$46),IF($G32="","x","y"),"")))</f>
        <v/>
      </c>
      <c r="CN32" s="142" t="str">
        <f>IF(Hidden!CG$47="Yes","H",IF($B32="","",IF(AND($C32&lt;=Hidden!CG$46,$D32&gt;=Hidden!CG$46),IF($G32="","x","y"),"")))</f>
        <v/>
      </c>
      <c r="CO32" s="146" t="str">
        <f>IF(Hidden!CH$47="Yes","H",IF($B32="","",IF(AND($C32&lt;=Hidden!CH$46,$D32&gt;=Hidden!CH$46),IF($G32="","x","y"),"")))</f>
        <v/>
      </c>
      <c r="CP32" s="145" t="str">
        <f>IF(Hidden!CI$47="Yes","H",IF($B32="","",IF(AND($C32&lt;=Hidden!CI$46,$D32&gt;=Hidden!CI$46),IF($G32="","x","y"),"")))</f>
        <v/>
      </c>
      <c r="CQ32" s="142" t="str">
        <f>IF(Hidden!CJ$47="Yes","H",IF($B32="","",IF(AND($C32&lt;=Hidden!CJ$46,$D32&gt;=Hidden!CJ$46),IF($G32="","x","y"),"")))</f>
        <v/>
      </c>
      <c r="CR32" s="142" t="str">
        <f>IF(Hidden!CK$47="Yes","H",IF($B32="","",IF(AND($C32&lt;=Hidden!CK$46,$D32&gt;=Hidden!CK$46),IF($G32="","x","y"),"")))</f>
        <v/>
      </c>
      <c r="CS32" s="142" t="str">
        <f>IF(Hidden!CL$47="Yes","H",IF($B32="","",IF(AND($C32&lt;=Hidden!CL$46,$D32&gt;=Hidden!CL$46),IF($G32="","x","y"),"")))</f>
        <v/>
      </c>
      <c r="CT32" s="144" t="str">
        <f>IF(Hidden!CM$47="Yes","H",IF($B32="","",IF(AND($C32&lt;=Hidden!CM$46,$D32&gt;=Hidden!CM$46),IF($G32="","x","y"),"")))</f>
        <v/>
      </c>
      <c r="CU32" s="143" t="str">
        <f>IF(Hidden!CN$47="Yes","H",IF($B32="","",IF(AND($C32&lt;=Hidden!CN$46,$D32&gt;=Hidden!CN$46),IF($G32="","x","y"),"")))</f>
        <v/>
      </c>
      <c r="CV32" s="142" t="str">
        <f>IF(Hidden!CO$47="Yes","H",IF($B32="","",IF(AND($C32&lt;=Hidden!CO$46,$D32&gt;=Hidden!CO$46),IF($G32="","x","y"),"")))</f>
        <v/>
      </c>
      <c r="CW32" s="142" t="str">
        <f>IF(Hidden!CP$47="Yes","H",IF($B32="","",IF(AND($C32&lt;=Hidden!CP$46,$D32&gt;=Hidden!CP$46),IF($G32="","x","y"),"")))</f>
        <v/>
      </c>
      <c r="CX32" s="142" t="str">
        <f>IF(Hidden!CQ$47="Yes","H",IF($B32="","",IF(AND($C32&lt;=Hidden!CQ$46,$D32&gt;=Hidden!CQ$46),IF($G32="","x","y"),"")))</f>
        <v/>
      </c>
      <c r="CY32" s="146" t="str">
        <f>IF(Hidden!CR$47="Yes","H",IF($B32="","",IF(AND($C32&lt;=Hidden!CR$46,$D32&gt;=Hidden!CR$46),IF($G32="","x","y"),"")))</f>
        <v/>
      </c>
      <c r="CZ32" s="145" t="str">
        <f>IF(Hidden!CS$47="Yes","H",IF($B32="","",IF(AND($C32&lt;=Hidden!CS$46,$D32&gt;=Hidden!CS$46),IF($G32="","x","y"),"")))</f>
        <v/>
      </c>
      <c r="DA32" s="142" t="str">
        <f>IF(Hidden!CT$47="Yes","H",IF($B32="","",IF(AND($C32&lt;=Hidden!CT$46,$D32&gt;=Hidden!CT$46),IF($G32="","x","y"),"")))</f>
        <v/>
      </c>
      <c r="DB32" s="142" t="str">
        <f>IF(Hidden!CU$47="Yes","H",IF($B32="","",IF(AND($C32&lt;=Hidden!CU$46,$D32&gt;=Hidden!CU$46),IF($G32="","x","y"),"")))</f>
        <v/>
      </c>
      <c r="DC32" s="142" t="str">
        <f>IF(Hidden!CV$47="Yes","H",IF($B32="","",IF(AND($C32&lt;=Hidden!CV$46,$D32&gt;=Hidden!CV$46),IF($G32="","x","y"),"")))</f>
        <v/>
      </c>
      <c r="DD32" s="144" t="str">
        <f>IF(Hidden!CW$47="Yes","H",IF($B32="","",IF(AND($C32&lt;=Hidden!CW$46,$D32&gt;=Hidden!CW$46),IF($G32="","x","y"),"")))</f>
        <v/>
      </c>
      <c r="DE32" s="143" t="str">
        <f>IF(Hidden!CX$47="Yes","H",IF($B32="","",IF(AND($C32&lt;=Hidden!CX$46,$D32&gt;=Hidden!CX$46),IF($G32="","x","y"),"")))</f>
        <v/>
      </c>
      <c r="DF32" s="142" t="str">
        <f>IF(Hidden!CY$47="Yes","H",IF($B32="","",IF(AND($C32&lt;=Hidden!CY$46,$D32&gt;=Hidden!CY$46),IF($G32="","x","y"),"")))</f>
        <v/>
      </c>
      <c r="DG32" s="142" t="str">
        <f>IF(Hidden!CZ$47="Yes","H",IF($B32="","",IF(AND($C32&lt;=Hidden!CZ$46,$D32&gt;=Hidden!CZ$46),IF($G32="","x","y"),"")))</f>
        <v/>
      </c>
      <c r="DH32" s="142" t="str">
        <f>IF(Hidden!DA$47="Yes","H",IF($B32="","",IF(AND($C32&lt;=Hidden!DA$46,$D32&gt;=Hidden!DA$46),IF($G32="","x","y"),"")))</f>
        <v/>
      </c>
      <c r="DI32" s="146" t="str">
        <f>IF(Hidden!DB$47="Yes","H",IF($B32="","",IF(AND($C32&lt;=Hidden!DB$46,$D32&gt;=Hidden!DB$46),IF($G32="","x","y"),"")))</f>
        <v/>
      </c>
      <c r="DJ32" s="145" t="str">
        <f>IF(Hidden!DC$47="Yes","H",IF($B32="","",IF(AND($C32&lt;=Hidden!DC$46,$D32&gt;=Hidden!DC$46),IF($G32="","x","y"),"")))</f>
        <v/>
      </c>
      <c r="DK32" s="142" t="str">
        <f>IF(Hidden!DD$47="Yes","H",IF($B32="","",IF(AND($C32&lt;=Hidden!DD$46,$D32&gt;=Hidden!DD$46),IF($G32="","x","y"),"")))</f>
        <v/>
      </c>
      <c r="DL32" s="142" t="str">
        <f>IF(Hidden!DE$47="Yes","H",IF($B32="","",IF(AND($C32&lt;=Hidden!DE$46,$D32&gt;=Hidden!DE$46),IF($G32="","x","y"),"")))</f>
        <v/>
      </c>
      <c r="DM32" s="142" t="str">
        <f>IF(Hidden!DF$47="Yes","H",IF($B32="","",IF(AND($C32&lt;=Hidden!DF$46,$D32&gt;=Hidden!DF$46),IF($G32="","x","y"),"")))</f>
        <v/>
      </c>
      <c r="DN32" s="144" t="str">
        <f>IF(Hidden!DG$47="Yes","H",IF($B32="","",IF(AND($C32&lt;=Hidden!DG$46,$D32&gt;=Hidden!DG$46),IF($G32="","x","y"),"")))</f>
        <v/>
      </c>
      <c r="DO32" s="143" t="str">
        <f>IF(Hidden!DH$47="Yes","H",IF($B32="","",IF(AND($C32&lt;=Hidden!DH$46,$D32&gt;=Hidden!DH$46),IF($G32="","x","y"),"")))</f>
        <v/>
      </c>
      <c r="DP32" s="142" t="str">
        <f>IF(Hidden!DI$47="Yes","H",IF($B32="","",IF(AND($C32&lt;=Hidden!DI$46,$D32&gt;=Hidden!DI$46),IF($G32="","x","y"),"")))</f>
        <v/>
      </c>
      <c r="DQ32" s="142" t="str">
        <f>IF(Hidden!DJ$47="Yes","H",IF($B32="","",IF(AND($C32&lt;=Hidden!DJ$46,$D32&gt;=Hidden!DJ$46),IF($G32="","x","y"),"")))</f>
        <v/>
      </c>
      <c r="DR32" s="142" t="str">
        <f>IF(Hidden!DK$47="Yes","H",IF($B32="","",IF(AND($C32&lt;=Hidden!DK$46,$D32&gt;=Hidden!DK$46),IF($G32="","x","y"),"")))</f>
        <v/>
      </c>
      <c r="DS32" s="146" t="str">
        <f>IF(Hidden!DL$47="Yes","H",IF($B32="","",IF(AND($C32&lt;=Hidden!DL$46,$D32&gt;=Hidden!DL$46),IF($G32="","x","y"),"")))</f>
        <v/>
      </c>
      <c r="DT32" s="145" t="str">
        <f>IF(Hidden!DM$47="Yes","H",IF($B32="","",IF(AND($C32&lt;=Hidden!DM$46,$D32&gt;=Hidden!DM$46),IF($G32="","x","y"),"")))</f>
        <v/>
      </c>
      <c r="DU32" s="142" t="str">
        <f>IF(Hidden!DN$47="Yes","H",IF($B32="","",IF(AND($C32&lt;=Hidden!DN$46,$D32&gt;=Hidden!DN$46),IF($G32="","x","y"),"")))</f>
        <v/>
      </c>
      <c r="DV32" s="142" t="str">
        <f>IF(Hidden!DO$47="Yes","H",IF($B32="","",IF(AND($C32&lt;=Hidden!DO$46,$D32&gt;=Hidden!DO$46),IF($G32="","x","y"),"")))</f>
        <v/>
      </c>
      <c r="DW32" s="142" t="str">
        <f>IF(Hidden!DP$47="Yes","H",IF($B32="","",IF(AND($C32&lt;=Hidden!DP$46,$D32&gt;=Hidden!DP$46),IF($G32="","x","y"),"")))</f>
        <v/>
      </c>
      <c r="DX32" s="144" t="str">
        <f>IF(Hidden!DQ$47="Yes","H",IF($B32="","",IF(AND($C32&lt;=Hidden!DQ$46,$D32&gt;=Hidden!DQ$46),IF($G32="","x","y"),"")))</f>
        <v/>
      </c>
      <c r="DY32" s="145" t="str">
        <f>IF(Hidden!DR$47="Yes","H",IF($B32="","",IF(AND($C32&lt;=Hidden!DR$46,$D32&gt;=Hidden!DR$46),IF($G32="","x","y"),"")))</f>
        <v/>
      </c>
      <c r="DZ32" s="142" t="str">
        <f>IF(Hidden!DS$47="Yes","H",IF($B32="","",IF(AND($C32&lt;=Hidden!DS$46,$D32&gt;=Hidden!DS$46),IF($G32="","x","y"),"")))</f>
        <v/>
      </c>
      <c r="EA32" s="142" t="str">
        <f>IF(Hidden!DT$47="Yes","H",IF($B32="","",IF(AND($C32&lt;=Hidden!DT$46,$D32&gt;=Hidden!DT$46),IF($G32="","x","y"),"")))</f>
        <v/>
      </c>
      <c r="EB32" s="142" t="str">
        <f>IF(Hidden!DU$47="Yes","H",IF($B32="","",IF(AND($C32&lt;=Hidden!DU$46,$D32&gt;=Hidden!DU$46),IF($G32="","x","y"),"")))</f>
        <v/>
      </c>
      <c r="EC32" s="144" t="str">
        <f>IF(Hidden!DV$47="Yes","H",IF($B32="","",IF(AND($C32&lt;=Hidden!DV$46,$D32&gt;=Hidden!DV$46),IF($G32="","x","y"),"")))</f>
        <v/>
      </c>
      <c r="ED32" s="143" t="str">
        <f>IF(Hidden!DW$47="Yes","H",IF($B32="","",IF(AND($C32&lt;=Hidden!DW$46,$D32&gt;=Hidden!DW$46),IF($G32="","x","y"),"")))</f>
        <v/>
      </c>
      <c r="EE32" s="142" t="str">
        <f>IF(Hidden!DX$47="Yes","H",IF($B32="","",IF(AND($C32&lt;=Hidden!DX$46,$D32&gt;=Hidden!DX$46),IF($G32="","x","y"),"")))</f>
        <v/>
      </c>
      <c r="EF32" s="142" t="str">
        <f>IF(Hidden!DY$47="Yes","H",IF($B32="","",IF(AND($C32&lt;=Hidden!DY$46,$D32&gt;=Hidden!DY$46),IF($G32="","x","y"),"")))</f>
        <v/>
      </c>
      <c r="EG32" s="142" t="str">
        <f>IF(Hidden!DZ$47="Yes","H",IF($B32="","",IF(AND($C32&lt;=Hidden!DZ$46,$D32&gt;=Hidden!DZ$46),IF($G32="","x","y"),"")))</f>
        <v/>
      </c>
      <c r="EH32" s="141" t="str">
        <f>IF(Hidden!EA$47="Yes","H",IF($B32="","",IF(AND($C32&lt;=Hidden!EA$46,$D32&gt;=Hidden!EA$46),IF($G32="","x","y"),"")))</f>
        <v/>
      </c>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row>
    <row r="33" spans="1:257" ht="30.75" customHeight="1">
      <c r="A33" s="79"/>
      <c r="B33" s="692" t="s">
        <v>640</v>
      </c>
      <c r="C33" s="695"/>
      <c r="D33" s="698"/>
      <c r="E33" s="693"/>
      <c r="F33" s="700"/>
      <c r="G33" s="701"/>
      <c r="H33" s="702"/>
      <c r="I33" s="147" t="str">
        <f>IF(Hidden!B$47="Yes","H",IF($B33="","",IF(AND($C33&lt;=Hidden!B$46,$D33&gt;=Hidden!B$46),IF($G33="","x","y"),"")))</f>
        <v/>
      </c>
      <c r="J33" s="142" t="str">
        <f>IF(Hidden!C$47="Yes","H",IF($B33="","",IF(AND($C33&lt;=Hidden!C$46,$D33&gt;=Hidden!C$46),IF($G33="","x","y"),"")))</f>
        <v/>
      </c>
      <c r="K33" s="142" t="str">
        <f>IF(Hidden!D$47="Yes","H",IF($B33="","",IF(AND($C33&lt;=Hidden!D$46,$D33&gt;=Hidden!D$46),IF($G33="","x","y"),"")))</f>
        <v/>
      </c>
      <c r="L33" s="142" t="str">
        <f>IF(Hidden!E$47="Yes","H",IF($B33="","",IF(AND($C33&lt;=Hidden!E$46,$D33&gt;=Hidden!E$46),IF($G33="","x","y"),"")))</f>
        <v/>
      </c>
      <c r="M33" s="146" t="str">
        <f>IF(Hidden!F$47="Yes","H",IF($B33="","",IF(AND($C33&lt;=Hidden!F$46,$D33&gt;=Hidden!F$46),IF($G33="","x","y"),"")))</f>
        <v/>
      </c>
      <c r="N33" s="145" t="str">
        <f>IF(Hidden!G$47="Yes","H",IF($B33="","",IF(AND($C33&lt;=Hidden!G$46,$D33&gt;=Hidden!G$46),IF($G33="","x","y"),"")))</f>
        <v/>
      </c>
      <c r="O33" s="142" t="str">
        <f>IF(Hidden!H$47="Yes","H",IF($B33="","",IF(AND($C33&lt;=Hidden!H$46,$D33&gt;=Hidden!H$46),IF($G33="","x","y"),"")))</f>
        <v/>
      </c>
      <c r="P33" s="142" t="str">
        <f>IF(Hidden!I$47="Yes","H",IF($B33="","",IF(AND($C33&lt;=Hidden!I$46,$D33&gt;=Hidden!I$46),IF($G33="","x","y"),"")))</f>
        <v/>
      </c>
      <c r="Q33" s="142" t="str">
        <f>IF(Hidden!J$47="Yes","H",IF($B33="","",IF(AND($C33&lt;=Hidden!J$46,$D33&gt;=Hidden!J$46),IF($G33="","x","y"),"")))</f>
        <v/>
      </c>
      <c r="R33" s="144" t="str">
        <f>IF(Hidden!K$47="Yes","H",IF($B33="","",IF(AND($C33&lt;=Hidden!K$46,$D33&gt;=Hidden!K$46),IF($G33="","x","y"),"")))</f>
        <v/>
      </c>
      <c r="S33" s="143" t="str">
        <f>IF(Hidden!L$47="Yes","H",IF($B33="","",IF(AND($C33&lt;=Hidden!L$46,$D33&gt;=Hidden!L$46),IF($G33="","x","y"),"")))</f>
        <v/>
      </c>
      <c r="T33" s="142" t="str">
        <f>IF(Hidden!M$47="Yes","H",IF($B33="","",IF(AND($C33&lt;=Hidden!M$46,$D33&gt;=Hidden!M$46),IF($G33="","x","y"),"")))</f>
        <v/>
      </c>
      <c r="U33" s="142" t="str">
        <f>IF(Hidden!N$47="Yes","H",IF($B33="","",IF(AND($C33&lt;=Hidden!N$46,$D33&gt;=Hidden!N$46),IF($G33="","x","y"),"")))</f>
        <v/>
      </c>
      <c r="V33" s="142" t="str">
        <f>IF(Hidden!O$47="Yes","H",IF($B33="","",IF(AND($C33&lt;=Hidden!O$46,$D33&gt;=Hidden!O$46),IF($G33="","x","y"),"")))</f>
        <v/>
      </c>
      <c r="W33" s="146" t="str">
        <f>IF(Hidden!P$47="Yes","H",IF($B33="","",IF(AND($C33&lt;=Hidden!P$46,$D33&gt;=Hidden!P$46),IF($G33="","x","y"),"")))</f>
        <v/>
      </c>
      <c r="X33" s="145" t="str">
        <f>IF(Hidden!Q$47="Yes","H",IF($B33="","",IF(AND($C33&lt;=Hidden!Q$46,$D33&gt;=Hidden!Q$46),IF($G33="","x","y"),"")))</f>
        <v/>
      </c>
      <c r="Y33" s="142" t="str">
        <f>IF(Hidden!R$47="Yes","H",IF($B33="","",IF(AND($C33&lt;=Hidden!R$46,$D33&gt;=Hidden!R$46),IF($G33="","x","y"),"")))</f>
        <v/>
      </c>
      <c r="Z33" s="142" t="str">
        <f>IF(Hidden!S$47="Yes","H",IF($B33="","",IF(AND($C33&lt;=Hidden!S$46,$D33&gt;=Hidden!S$46),IF($G33="","x","y"),"")))</f>
        <v/>
      </c>
      <c r="AA33" s="142" t="str">
        <f>IF(Hidden!T$47="Yes","H",IF($B33="","",IF(AND($C33&lt;=Hidden!T$46,$D33&gt;=Hidden!T$46),IF($G33="","x","y"),"")))</f>
        <v/>
      </c>
      <c r="AB33" s="144" t="str">
        <f>IF(Hidden!U$47="Yes","H",IF($B33="","",IF(AND($C33&lt;=Hidden!U$46,$D33&gt;=Hidden!U$46),IF($G33="","x","y"),"")))</f>
        <v/>
      </c>
      <c r="AC33" s="143" t="str">
        <f>IF(Hidden!V$47="Yes","H",IF($B33="","",IF(AND($C33&lt;=Hidden!V$46,$D33&gt;=Hidden!V$46),IF($G33="","x","y"),"")))</f>
        <v/>
      </c>
      <c r="AD33" s="142" t="str">
        <f>IF(Hidden!W$47="Yes","H",IF($B33="","",IF(AND($C33&lt;=Hidden!W$46,$D33&gt;=Hidden!W$46),IF($G33="","x","y"),"")))</f>
        <v/>
      </c>
      <c r="AE33" s="142" t="str">
        <f>IF(Hidden!X$47="Yes","H",IF($B33="","",IF(AND($C33&lt;=Hidden!X$46,$D33&gt;=Hidden!X$46),IF($G33="","x","y"),"")))</f>
        <v/>
      </c>
      <c r="AF33" s="142" t="str">
        <f>IF(Hidden!Y$47="Yes","H",IF($B33="","",IF(AND($C33&lt;=Hidden!Y$46,$D33&gt;=Hidden!Y$46),IF($G33="","x","y"),"")))</f>
        <v/>
      </c>
      <c r="AG33" s="146" t="str">
        <f>IF(Hidden!Z$47="Yes","H",IF($B33="","",IF(AND($C33&lt;=Hidden!Z$46,$D33&gt;=Hidden!Z$46),IF($G33="","x","y"),"")))</f>
        <v/>
      </c>
      <c r="AH33" s="145" t="str">
        <f>IF(Hidden!AA$47="Yes","H",IF($B33="","",IF(AND($C33&lt;=Hidden!AA$46,$D33&gt;=Hidden!AA$46),IF($G33="","x","y"),"")))</f>
        <v/>
      </c>
      <c r="AI33" s="142" t="str">
        <f>IF(Hidden!AB$47="Yes","H",IF($B33="","",IF(AND($C33&lt;=Hidden!AB$46,$D33&gt;=Hidden!AB$46),IF($G33="","x","y"),"")))</f>
        <v/>
      </c>
      <c r="AJ33" s="142" t="str">
        <f>IF(Hidden!AC$47="Yes","H",IF($B33="","",IF(AND($C33&lt;=Hidden!AC$46,$D33&gt;=Hidden!AC$46),IF($G33="","x","y"),"")))</f>
        <v/>
      </c>
      <c r="AK33" s="142" t="str">
        <f>IF(Hidden!AD$47="Yes","H",IF($B33="","",IF(AND($C33&lt;=Hidden!AD$46,$D33&gt;=Hidden!AD$46),IF($G33="","x","y"),"")))</f>
        <v/>
      </c>
      <c r="AL33" s="144" t="str">
        <f>IF(Hidden!AE$47="Yes","H",IF($B33="","",IF(AND($C33&lt;=Hidden!AE$46,$D33&gt;=Hidden!AE$46),IF($G33="","x","y"),"")))</f>
        <v/>
      </c>
      <c r="AM33" s="143" t="str">
        <f>IF(Hidden!AF$47="Yes","H",IF($B33="","",IF(AND($C33&lt;=Hidden!AF$46,$D33&gt;=Hidden!AF$46),IF($G33="","x","y"),"")))</f>
        <v/>
      </c>
      <c r="AN33" s="142" t="str">
        <f>IF(Hidden!AG$47="Yes","H",IF($B33="","",IF(AND($C33&lt;=Hidden!AG$46,$D33&gt;=Hidden!AG$46),IF($G33="","x","y"),"")))</f>
        <v/>
      </c>
      <c r="AO33" s="142" t="str">
        <f>IF(Hidden!AH$47="Yes","H",IF($B33="","",IF(AND($C33&lt;=Hidden!AH$46,$D33&gt;=Hidden!AH$46),IF($G33="","x","y"),"")))</f>
        <v/>
      </c>
      <c r="AP33" s="142" t="str">
        <f>IF(Hidden!AI$47="Yes","H",IF($B33="","",IF(AND($C33&lt;=Hidden!AI$46,$D33&gt;=Hidden!AI$46),IF($G33="","x","y"),"")))</f>
        <v/>
      </c>
      <c r="AQ33" s="146" t="str">
        <f>IF(Hidden!AJ$47="Yes","H",IF($B33="","",IF(AND($C33&lt;=Hidden!AJ$46,$D33&gt;=Hidden!AJ$46),IF($G33="","x","y"),"")))</f>
        <v/>
      </c>
      <c r="AR33" s="145" t="str">
        <f>IF(Hidden!AK$47="Yes","H",IF($B33="","",IF(AND($C33&lt;=Hidden!AK$46,$D33&gt;=Hidden!AK$46),IF($G33="","x","y"),"")))</f>
        <v/>
      </c>
      <c r="AS33" s="142" t="str">
        <f>IF(Hidden!AL$47="Yes","H",IF($B33="","",IF(AND($C33&lt;=Hidden!AL$46,$D33&gt;=Hidden!AL$46),IF($G33="","x","y"),"")))</f>
        <v/>
      </c>
      <c r="AT33" s="142" t="str">
        <f>IF(Hidden!AM$47="Yes","H",IF($B33="","",IF(AND($C33&lt;=Hidden!AM$46,$D33&gt;=Hidden!AM$46),IF($G33="","x","y"),"")))</f>
        <v/>
      </c>
      <c r="AU33" s="142" t="str">
        <f>IF(Hidden!AN$47="Yes","H",IF($B33="","",IF(AND($C33&lt;=Hidden!AN$46,$D33&gt;=Hidden!AN$46),IF($G33="","x","y"),"")))</f>
        <v/>
      </c>
      <c r="AV33" s="144" t="str">
        <f>IF(Hidden!AO$47="Yes","H",IF($B33="","",IF(AND($C33&lt;=Hidden!AO$46,$D33&gt;=Hidden!AO$46),IF($G33="","x","y"),"")))</f>
        <v/>
      </c>
      <c r="AW33" s="143" t="str">
        <f>IF(Hidden!AP$47="Yes","H",IF($B33="","",IF(AND($C33&lt;=Hidden!AP$46,$D33&gt;=Hidden!AP$46),IF($G33="","x","y"),"")))</f>
        <v/>
      </c>
      <c r="AX33" s="142" t="str">
        <f>IF(Hidden!AQ$47="Yes","H",IF($B33="","",IF(AND($C33&lt;=Hidden!AQ$46,$D33&gt;=Hidden!AQ$46),IF($G33="","x","y"),"")))</f>
        <v/>
      </c>
      <c r="AY33" s="142" t="str">
        <f>IF(Hidden!AR$47="Yes","H",IF($B33="","",IF(AND($C33&lt;=Hidden!AR$46,$D33&gt;=Hidden!AR$46),IF($G33="","x","y"),"")))</f>
        <v/>
      </c>
      <c r="AZ33" s="142" t="str">
        <f>IF(Hidden!AS$47="Yes","H",IF($B33="","",IF(AND($C33&lt;=Hidden!AS$46,$D33&gt;=Hidden!AS$46),IF($G33="","x","y"),"")))</f>
        <v/>
      </c>
      <c r="BA33" s="146" t="str">
        <f>IF(Hidden!AT$47="Yes","H",IF($B33="","",IF(AND($C33&lt;=Hidden!AT$46,$D33&gt;=Hidden!AT$46),IF($G33="","x","y"),"")))</f>
        <v/>
      </c>
      <c r="BB33" s="145" t="str">
        <f>IF(Hidden!AU$47="Yes","H",IF($B33="","",IF(AND($C33&lt;=Hidden!AU$46,$D33&gt;=Hidden!AU$46),IF($G33="","x","y"),"")))</f>
        <v/>
      </c>
      <c r="BC33" s="142" t="str">
        <f>IF(Hidden!AV$47="Yes","H",IF($B33="","",IF(AND($C33&lt;=Hidden!AV$46,$D33&gt;=Hidden!AV$46),IF($G33="","x","y"),"")))</f>
        <v/>
      </c>
      <c r="BD33" s="142" t="str">
        <f>IF(Hidden!AW$47="Yes","H",IF($B33="","",IF(AND($C33&lt;=Hidden!AW$46,$D33&gt;=Hidden!AW$46),IF($G33="","x","y"),"")))</f>
        <v/>
      </c>
      <c r="BE33" s="142" t="str">
        <f>IF(Hidden!AX$47="Yes","H",IF($B33="","",IF(AND($C33&lt;=Hidden!AX$46,$D33&gt;=Hidden!AX$46),IF($G33="","x","y"),"")))</f>
        <v/>
      </c>
      <c r="BF33" s="144" t="str">
        <f>IF(Hidden!AY$47="Yes","H",IF($B33="","",IF(AND($C33&lt;=Hidden!AY$46,$D33&gt;=Hidden!AY$46),IF($G33="","x","y"),"")))</f>
        <v/>
      </c>
      <c r="BG33" s="143" t="str">
        <f>IF(Hidden!AZ$47="Yes","H",IF($B33="","",IF(AND($C33&lt;=Hidden!AZ$46,$D33&gt;=Hidden!AZ$46),IF($G33="","x","y"),"")))</f>
        <v/>
      </c>
      <c r="BH33" s="142" t="str">
        <f>IF(Hidden!BA$47="Yes","H",IF($B33="","",IF(AND($C33&lt;=Hidden!BA$46,$D33&gt;=Hidden!BA$46),IF($G33="","x","y"),"")))</f>
        <v/>
      </c>
      <c r="BI33" s="142" t="str">
        <f>IF(Hidden!BB$47="Yes","H",IF($B33="","",IF(AND($C33&lt;=Hidden!BB$46,$D33&gt;=Hidden!BB$46),IF($G33="","x","y"),"")))</f>
        <v/>
      </c>
      <c r="BJ33" s="142" t="str">
        <f>IF(Hidden!BC$47="Yes","H",IF($B33="","",IF(AND($C33&lt;=Hidden!BC$46,$D33&gt;=Hidden!BC$46),IF($G33="","x","y"),"")))</f>
        <v/>
      </c>
      <c r="BK33" s="146" t="str">
        <f>IF(Hidden!BD$47="Yes","H",IF($B33="","",IF(AND($C33&lt;=Hidden!BD$46,$D33&gt;=Hidden!BD$46),IF($G33="","x","y"),"")))</f>
        <v/>
      </c>
      <c r="BL33" s="145" t="str">
        <f>IF(Hidden!BE$47="Yes","H",IF($B33="","",IF(AND($C33&lt;=Hidden!BE$46,$D33&gt;=Hidden!BE$46),IF($G33="","x","y"),"")))</f>
        <v/>
      </c>
      <c r="BM33" s="142" t="str">
        <f>IF(Hidden!BF$47="Yes","H",IF($B33="","",IF(AND($C33&lt;=Hidden!BF$46,$D33&gt;=Hidden!BF$46),IF($G33="","x","y"),"")))</f>
        <v/>
      </c>
      <c r="BN33" s="142" t="str">
        <f>IF(Hidden!BG$47="Yes","H",IF($B33="","",IF(AND($C33&lt;=Hidden!BG$46,$D33&gt;=Hidden!BG$46),IF($G33="","x","y"),"")))</f>
        <v/>
      </c>
      <c r="BO33" s="142" t="str">
        <f>IF(Hidden!BH$47="Yes","H",IF($B33="","",IF(AND($C33&lt;=Hidden!BH$46,$D33&gt;=Hidden!BH$46),IF($G33="","x","y"),"")))</f>
        <v/>
      </c>
      <c r="BP33" s="144" t="str">
        <f>IF(Hidden!BI$47="Yes","H",IF($B33="","",IF(AND($C33&lt;=Hidden!BI$46,$D33&gt;=Hidden!BI$46),IF($G33="","x","y"),"")))</f>
        <v/>
      </c>
      <c r="BQ33" s="143" t="str">
        <f>IF(Hidden!BJ$47="Yes","H",IF($B33="","",IF(AND($C33&lt;=Hidden!BJ$46,$D33&gt;=Hidden!BJ$46),IF($G33="","x","y"),"")))</f>
        <v/>
      </c>
      <c r="BR33" s="142" t="str">
        <f>IF(Hidden!BK$47="Yes","H",IF($B33="","",IF(AND($C33&lt;=Hidden!BK$46,$D33&gt;=Hidden!BK$46),IF($G33="","x","y"),"")))</f>
        <v/>
      </c>
      <c r="BS33" s="142" t="str">
        <f>IF(Hidden!BL$47="Yes","H",IF($B33="","",IF(AND($C33&lt;=Hidden!BL$46,$D33&gt;=Hidden!BL$46),IF($G33="","x","y"),"")))</f>
        <v/>
      </c>
      <c r="BT33" s="142" t="str">
        <f>IF(Hidden!BM$47="Yes","H",IF($B33="","",IF(AND($C33&lt;=Hidden!BM$46,$D33&gt;=Hidden!BM$46),IF($G33="","x","y"),"")))</f>
        <v/>
      </c>
      <c r="BU33" s="146" t="str">
        <f>IF(Hidden!BN$47="Yes","H",IF($B33="","",IF(AND($C33&lt;=Hidden!BN$46,$D33&gt;=Hidden!BN$46),IF($G33="","x","y"),"")))</f>
        <v/>
      </c>
      <c r="BV33" s="145" t="str">
        <f>IF(Hidden!BO$47="Yes","H",IF($B33="","",IF(AND($C33&lt;=Hidden!BO$46,$D33&gt;=Hidden!BO$46),IF($G33="","x","y"),"")))</f>
        <v/>
      </c>
      <c r="BW33" s="142" t="str">
        <f>IF(Hidden!BP$47="Yes","H",IF($B33="","",IF(AND($C33&lt;=Hidden!BP$46,$D33&gt;=Hidden!BP$46),IF($G33="","x","y"),"")))</f>
        <v/>
      </c>
      <c r="BX33" s="142" t="str">
        <f>IF(Hidden!BQ$47="Yes","H",IF($B33="","",IF(AND($C33&lt;=Hidden!BQ$46,$D33&gt;=Hidden!BQ$46),IF($G33="","x","y"),"")))</f>
        <v/>
      </c>
      <c r="BY33" s="142" t="str">
        <f>IF(Hidden!BR$47="Yes","H",IF($B33="","",IF(AND($C33&lt;=Hidden!BR$46,$D33&gt;=Hidden!BR$46),IF($G33="","x","y"),"")))</f>
        <v/>
      </c>
      <c r="BZ33" s="144" t="str">
        <f>IF(Hidden!BS$47="Yes","H",IF($B33="","",IF(AND($C33&lt;=Hidden!BS$46,$D33&gt;=Hidden!BS$46),IF($G33="","x","y"),"")))</f>
        <v/>
      </c>
      <c r="CA33" s="143" t="str">
        <f>IF(Hidden!BT$47="Yes","H",IF($B33="","",IF(AND($C33&lt;=Hidden!BT$46,$D33&gt;=Hidden!BT$46),IF($G33="","x","y"),"")))</f>
        <v/>
      </c>
      <c r="CB33" s="142" t="str">
        <f>IF(Hidden!BU$47="Yes","H",IF($B33="","",IF(AND($C33&lt;=Hidden!BU$46,$D33&gt;=Hidden!BU$46),IF($G33="","x","y"),"")))</f>
        <v/>
      </c>
      <c r="CC33" s="142" t="str">
        <f>IF(Hidden!BV$47="Yes","H",IF($B33="","",IF(AND($C33&lt;=Hidden!BV$46,$D33&gt;=Hidden!BV$46),IF($G33="","x","y"),"")))</f>
        <v/>
      </c>
      <c r="CD33" s="142" t="str">
        <f>IF(Hidden!BW$47="Yes","H",IF($B33="","",IF(AND($C33&lt;=Hidden!BW$46,$D33&gt;=Hidden!BW$46),IF($G33="","x","y"),"")))</f>
        <v/>
      </c>
      <c r="CE33" s="146" t="str">
        <f>IF(Hidden!BX$47="Yes","H",IF($B33="","",IF(AND($C33&lt;=Hidden!BX$46,$D33&gt;=Hidden!BX$46),IF($G33="","x","y"),"")))</f>
        <v/>
      </c>
      <c r="CF33" s="145" t="str">
        <f>IF(Hidden!BY$47="Yes","H",IF($B33="","",IF(AND($C33&lt;=Hidden!BY$46,$D33&gt;=Hidden!BY$46),IF($G33="","x","y"),"")))</f>
        <v/>
      </c>
      <c r="CG33" s="142" t="str">
        <f>IF(Hidden!BZ$47="Yes","H",IF($B33="","",IF(AND($C33&lt;=Hidden!BZ$46,$D33&gt;=Hidden!BZ$46),IF($G33="","x","y"),"")))</f>
        <v/>
      </c>
      <c r="CH33" s="142" t="str">
        <f>IF(Hidden!CA$47="Yes","H",IF($B33="","",IF(AND($C33&lt;=Hidden!CA$46,$D33&gt;=Hidden!CA$46),IF($G33="","x","y"),"")))</f>
        <v/>
      </c>
      <c r="CI33" s="142" t="str">
        <f>IF(Hidden!CB$47="Yes","H",IF($B33="","",IF(AND($C33&lt;=Hidden!CB$46,$D33&gt;=Hidden!CB$46),IF($G33="","x","y"),"")))</f>
        <v/>
      </c>
      <c r="CJ33" s="144" t="str">
        <f>IF(Hidden!CC$47="Yes","H",IF($B33="","",IF(AND($C33&lt;=Hidden!CC$46,$D33&gt;=Hidden!CC$46),IF($G33="","x","y"),"")))</f>
        <v/>
      </c>
      <c r="CK33" s="143" t="str">
        <f>IF(Hidden!CD$47="Yes","H",IF($B33="","",IF(AND($C33&lt;=Hidden!CD$46,$D33&gt;=Hidden!CD$46),IF($G33="","x","y"),"")))</f>
        <v/>
      </c>
      <c r="CL33" s="142" t="str">
        <f>IF(Hidden!CE$47="Yes","H",IF($B33="","",IF(AND($C33&lt;=Hidden!CE$46,$D33&gt;=Hidden!CE$46),IF($G33="","x","y"),"")))</f>
        <v/>
      </c>
      <c r="CM33" s="142" t="str">
        <f>IF(Hidden!CF$47="Yes","H",IF($B33="","",IF(AND($C33&lt;=Hidden!CF$46,$D33&gt;=Hidden!CF$46),IF($G33="","x","y"),"")))</f>
        <v/>
      </c>
      <c r="CN33" s="142" t="str">
        <f>IF(Hidden!CG$47="Yes","H",IF($B33="","",IF(AND($C33&lt;=Hidden!CG$46,$D33&gt;=Hidden!CG$46),IF($G33="","x","y"),"")))</f>
        <v/>
      </c>
      <c r="CO33" s="146" t="str">
        <f>IF(Hidden!CH$47="Yes","H",IF($B33="","",IF(AND($C33&lt;=Hidden!CH$46,$D33&gt;=Hidden!CH$46),IF($G33="","x","y"),"")))</f>
        <v/>
      </c>
      <c r="CP33" s="145" t="str">
        <f>IF(Hidden!CI$47="Yes","H",IF($B33="","",IF(AND($C33&lt;=Hidden!CI$46,$D33&gt;=Hidden!CI$46),IF($G33="","x","y"),"")))</f>
        <v/>
      </c>
      <c r="CQ33" s="142" t="str">
        <f>IF(Hidden!CJ$47="Yes","H",IF($B33="","",IF(AND($C33&lt;=Hidden!CJ$46,$D33&gt;=Hidden!CJ$46),IF($G33="","x","y"),"")))</f>
        <v/>
      </c>
      <c r="CR33" s="142" t="str">
        <f>IF(Hidden!CK$47="Yes","H",IF($B33="","",IF(AND($C33&lt;=Hidden!CK$46,$D33&gt;=Hidden!CK$46),IF($G33="","x","y"),"")))</f>
        <v/>
      </c>
      <c r="CS33" s="142" t="str">
        <f>IF(Hidden!CL$47="Yes","H",IF($B33="","",IF(AND($C33&lt;=Hidden!CL$46,$D33&gt;=Hidden!CL$46),IF($G33="","x","y"),"")))</f>
        <v/>
      </c>
      <c r="CT33" s="144" t="str">
        <f>IF(Hidden!CM$47="Yes","H",IF($B33="","",IF(AND($C33&lt;=Hidden!CM$46,$D33&gt;=Hidden!CM$46),IF($G33="","x","y"),"")))</f>
        <v/>
      </c>
      <c r="CU33" s="143" t="str">
        <f>IF(Hidden!CN$47="Yes","H",IF($B33="","",IF(AND($C33&lt;=Hidden!CN$46,$D33&gt;=Hidden!CN$46),IF($G33="","x","y"),"")))</f>
        <v/>
      </c>
      <c r="CV33" s="142" t="str">
        <f>IF(Hidden!CO$47="Yes","H",IF($B33="","",IF(AND($C33&lt;=Hidden!CO$46,$D33&gt;=Hidden!CO$46),IF($G33="","x","y"),"")))</f>
        <v/>
      </c>
      <c r="CW33" s="142" t="str">
        <f>IF(Hidden!CP$47="Yes","H",IF($B33="","",IF(AND($C33&lt;=Hidden!CP$46,$D33&gt;=Hidden!CP$46),IF($G33="","x","y"),"")))</f>
        <v/>
      </c>
      <c r="CX33" s="142" t="str">
        <f>IF(Hidden!CQ$47="Yes","H",IF($B33="","",IF(AND($C33&lt;=Hidden!CQ$46,$D33&gt;=Hidden!CQ$46),IF($G33="","x","y"),"")))</f>
        <v/>
      </c>
      <c r="CY33" s="146" t="str">
        <f>IF(Hidden!CR$47="Yes","H",IF($B33="","",IF(AND($C33&lt;=Hidden!CR$46,$D33&gt;=Hidden!CR$46),IF($G33="","x","y"),"")))</f>
        <v/>
      </c>
      <c r="CZ33" s="145" t="str">
        <f>IF(Hidden!CS$47="Yes","H",IF($B33="","",IF(AND($C33&lt;=Hidden!CS$46,$D33&gt;=Hidden!CS$46),IF($G33="","x","y"),"")))</f>
        <v/>
      </c>
      <c r="DA33" s="142" t="str">
        <f>IF(Hidden!CT$47="Yes","H",IF($B33="","",IF(AND($C33&lt;=Hidden!CT$46,$D33&gt;=Hidden!CT$46),IF($G33="","x","y"),"")))</f>
        <v/>
      </c>
      <c r="DB33" s="142" t="str">
        <f>IF(Hidden!CU$47="Yes","H",IF($B33="","",IF(AND($C33&lt;=Hidden!CU$46,$D33&gt;=Hidden!CU$46),IF($G33="","x","y"),"")))</f>
        <v/>
      </c>
      <c r="DC33" s="142" t="str">
        <f>IF(Hidden!CV$47="Yes","H",IF($B33="","",IF(AND($C33&lt;=Hidden!CV$46,$D33&gt;=Hidden!CV$46),IF($G33="","x","y"),"")))</f>
        <v/>
      </c>
      <c r="DD33" s="144" t="str">
        <f>IF(Hidden!CW$47="Yes","H",IF($B33="","",IF(AND($C33&lt;=Hidden!CW$46,$D33&gt;=Hidden!CW$46),IF($G33="","x","y"),"")))</f>
        <v/>
      </c>
      <c r="DE33" s="143" t="str">
        <f>IF(Hidden!CX$47="Yes","H",IF($B33="","",IF(AND($C33&lt;=Hidden!CX$46,$D33&gt;=Hidden!CX$46),IF($G33="","x","y"),"")))</f>
        <v/>
      </c>
      <c r="DF33" s="142" t="str">
        <f>IF(Hidden!CY$47="Yes","H",IF($B33="","",IF(AND($C33&lt;=Hidden!CY$46,$D33&gt;=Hidden!CY$46),IF($G33="","x","y"),"")))</f>
        <v/>
      </c>
      <c r="DG33" s="142" t="str">
        <f>IF(Hidden!CZ$47="Yes","H",IF($B33="","",IF(AND($C33&lt;=Hidden!CZ$46,$D33&gt;=Hidden!CZ$46),IF($G33="","x","y"),"")))</f>
        <v/>
      </c>
      <c r="DH33" s="142" t="str">
        <f>IF(Hidden!DA$47="Yes","H",IF($B33="","",IF(AND($C33&lt;=Hidden!DA$46,$D33&gt;=Hidden!DA$46),IF($G33="","x","y"),"")))</f>
        <v/>
      </c>
      <c r="DI33" s="146" t="str">
        <f>IF(Hidden!DB$47="Yes","H",IF($B33="","",IF(AND($C33&lt;=Hidden!DB$46,$D33&gt;=Hidden!DB$46),IF($G33="","x","y"),"")))</f>
        <v/>
      </c>
      <c r="DJ33" s="145" t="str">
        <f>IF(Hidden!DC$47="Yes","H",IF($B33="","",IF(AND($C33&lt;=Hidden!DC$46,$D33&gt;=Hidden!DC$46),IF($G33="","x","y"),"")))</f>
        <v/>
      </c>
      <c r="DK33" s="142" t="str">
        <f>IF(Hidden!DD$47="Yes","H",IF($B33="","",IF(AND($C33&lt;=Hidden!DD$46,$D33&gt;=Hidden!DD$46),IF($G33="","x","y"),"")))</f>
        <v/>
      </c>
      <c r="DL33" s="142" t="str">
        <f>IF(Hidden!DE$47="Yes","H",IF($B33="","",IF(AND($C33&lt;=Hidden!DE$46,$D33&gt;=Hidden!DE$46),IF($G33="","x","y"),"")))</f>
        <v/>
      </c>
      <c r="DM33" s="142" t="str">
        <f>IF(Hidden!DF$47="Yes","H",IF($B33="","",IF(AND($C33&lt;=Hidden!DF$46,$D33&gt;=Hidden!DF$46),IF($G33="","x","y"),"")))</f>
        <v/>
      </c>
      <c r="DN33" s="144" t="str">
        <f>IF(Hidden!DG$47="Yes","H",IF($B33="","",IF(AND($C33&lt;=Hidden!DG$46,$D33&gt;=Hidden!DG$46),IF($G33="","x","y"),"")))</f>
        <v/>
      </c>
      <c r="DO33" s="143" t="str">
        <f>IF(Hidden!DH$47="Yes","H",IF($B33="","",IF(AND($C33&lt;=Hidden!DH$46,$D33&gt;=Hidden!DH$46),IF($G33="","x","y"),"")))</f>
        <v/>
      </c>
      <c r="DP33" s="142" t="str">
        <f>IF(Hidden!DI$47="Yes","H",IF($B33="","",IF(AND($C33&lt;=Hidden!DI$46,$D33&gt;=Hidden!DI$46),IF($G33="","x","y"),"")))</f>
        <v/>
      </c>
      <c r="DQ33" s="142" t="str">
        <f>IF(Hidden!DJ$47="Yes","H",IF($B33="","",IF(AND($C33&lt;=Hidden!DJ$46,$D33&gt;=Hidden!DJ$46),IF($G33="","x","y"),"")))</f>
        <v/>
      </c>
      <c r="DR33" s="142" t="str">
        <f>IF(Hidden!DK$47="Yes","H",IF($B33="","",IF(AND($C33&lt;=Hidden!DK$46,$D33&gt;=Hidden!DK$46),IF($G33="","x","y"),"")))</f>
        <v/>
      </c>
      <c r="DS33" s="146" t="str">
        <f>IF(Hidden!DL$47="Yes","H",IF($B33="","",IF(AND($C33&lt;=Hidden!DL$46,$D33&gt;=Hidden!DL$46),IF($G33="","x","y"),"")))</f>
        <v/>
      </c>
      <c r="DT33" s="145" t="str">
        <f>IF(Hidden!DM$47="Yes","H",IF($B33="","",IF(AND($C33&lt;=Hidden!DM$46,$D33&gt;=Hidden!DM$46),IF($G33="","x","y"),"")))</f>
        <v/>
      </c>
      <c r="DU33" s="142" t="str">
        <f>IF(Hidden!DN$47="Yes","H",IF($B33="","",IF(AND($C33&lt;=Hidden!DN$46,$D33&gt;=Hidden!DN$46),IF($G33="","x","y"),"")))</f>
        <v/>
      </c>
      <c r="DV33" s="142" t="str">
        <f>IF(Hidden!DO$47="Yes","H",IF($B33="","",IF(AND($C33&lt;=Hidden!DO$46,$D33&gt;=Hidden!DO$46),IF($G33="","x","y"),"")))</f>
        <v/>
      </c>
      <c r="DW33" s="142" t="str">
        <f>IF(Hidden!DP$47="Yes","H",IF($B33="","",IF(AND($C33&lt;=Hidden!DP$46,$D33&gt;=Hidden!DP$46),IF($G33="","x","y"),"")))</f>
        <v/>
      </c>
      <c r="DX33" s="144" t="str">
        <f>IF(Hidden!DQ$47="Yes","H",IF($B33="","",IF(AND($C33&lt;=Hidden!DQ$46,$D33&gt;=Hidden!DQ$46),IF($G33="","x","y"),"")))</f>
        <v/>
      </c>
      <c r="DY33" s="145" t="str">
        <f>IF(Hidden!DR$47="Yes","H",IF($B33="","",IF(AND($C33&lt;=Hidden!DR$46,$D33&gt;=Hidden!DR$46),IF($G33="","x","y"),"")))</f>
        <v/>
      </c>
      <c r="DZ33" s="142" t="str">
        <f>IF(Hidden!DS$47="Yes","H",IF($B33="","",IF(AND($C33&lt;=Hidden!DS$46,$D33&gt;=Hidden!DS$46),IF($G33="","x","y"),"")))</f>
        <v/>
      </c>
      <c r="EA33" s="142" t="str">
        <f>IF(Hidden!DT$47="Yes","H",IF($B33="","",IF(AND($C33&lt;=Hidden!DT$46,$D33&gt;=Hidden!DT$46),IF($G33="","x","y"),"")))</f>
        <v/>
      </c>
      <c r="EB33" s="142" t="str">
        <f>IF(Hidden!DU$47="Yes","H",IF($B33="","",IF(AND($C33&lt;=Hidden!DU$46,$D33&gt;=Hidden!DU$46),IF($G33="","x","y"),"")))</f>
        <v/>
      </c>
      <c r="EC33" s="144" t="str">
        <f>IF(Hidden!DV$47="Yes","H",IF($B33="","",IF(AND($C33&lt;=Hidden!DV$46,$D33&gt;=Hidden!DV$46),IF($G33="","x","y"),"")))</f>
        <v/>
      </c>
      <c r="ED33" s="143" t="str">
        <f>IF(Hidden!DW$47="Yes","H",IF($B33="","",IF(AND($C33&lt;=Hidden!DW$46,$D33&gt;=Hidden!DW$46),IF($G33="","x","y"),"")))</f>
        <v/>
      </c>
      <c r="EE33" s="142" t="str">
        <f>IF(Hidden!DX$47="Yes","H",IF($B33="","",IF(AND($C33&lt;=Hidden!DX$46,$D33&gt;=Hidden!DX$46),IF($G33="","x","y"),"")))</f>
        <v/>
      </c>
      <c r="EF33" s="142" t="str">
        <f>IF(Hidden!DY$47="Yes","H",IF($B33="","",IF(AND($C33&lt;=Hidden!DY$46,$D33&gt;=Hidden!DY$46),IF($G33="","x","y"),"")))</f>
        <v/>
      </c>
      <c r="EG33" s="142" t="str">
        <f>IF(Hidden!DZ$47="Yes","H",IF($B33="","",IF(AND($C33&lt;=Hidden!DZ$46,$D33&gt;=Hidden!DZ$46),IF($G33="","x","y"),"")))</f>
        <v/>
      </c>
      <c r="EH33" s="141" t="str">
        <f>IF(Hidden!EA$47="Yes","H",IF($B33="","",IF(AND($C33&lt;=Hidden!EA$46,$D33&gt;=Hidden!EA$46),IF($G33="","x","y"),"")))</f>
        <v/>
      </c>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row>
    <row r="34" spans="1:257" ht="30.75" customHeight="1">
      <c r="A34" s="79"/>
      <c r="B34" s="691" t="s">
        <v>641</v>
      </c>
      <c r="C34" s="697"/>
      <c r="D34" s="698"/>
      <c r="E34" s="693"/>
      <c r="F34" s="700"/>
      <c r="G34" s="701"/>
      <c r="H34" s="702"/>
      <c r="I34" s="147" t="str">
        <f>IF(Hidden!B$47="Yes","H",IF($B34="","",IF(AND($C34&lt;=Hidden!B$46,$D34&gt;=Hidden!B$46),IF($G34="","x","y"),"")))</f>
        <v/>
      </c>
      <c r="J34" s="142" t="str">
        <f>IF(Hidden!C$47="Yes","H",IF($B34="","",IF(AND($C34&lt;=Hidden!C$46,$D34&gt;=Hidden!C$46),IF($G34="","x","y"),"")))</f>
        <v/>
      </c>
      <c r="K34" s="142" t="str">
        <f>IF(Hidden!D$47="Yes","H",IF($B34="","",IF(AND($C34&lt;=Hidden!D$46,$D34&gt;=Hidden!D$46),IF($G34="","x","y"),"")))</f>
        <v/>
      </c>
      <c r="L34" s="142" t="str">
        <f>IF(Hidden!E$47="Yes","H",IF($B34="","",IF(AND($C34&lt;=Hidden!E$46,$D34&gt;=Hidden!E$46),IF($G34="","x","y"),"")))</f>
        <v/>
      </c>
      <c r="M34" s="146" t="str">
        <f>IF(Hidden!F$47="Yes","H",IF($B34="","",IF(AND($C34&lt;=Hidden!F$46,$D34&gt;=Hidden!F$46),IF($G34="","x","y"),"")))</f>
        <v/>
      </c>
      <c r="N34" s="145" t="str">
        <f>IF(Hidden!G$47="Yes","H",IF($B34="","",IF(AND($C34&lt;=Hidden!G$46,$D34&gt;=Hidden!G$46),IF($G34="","x","y"),"")))</f>
        <v/>
      </c>
      <c r="O34" s="142" t="str">
        <f>IF(Hidden!H$47="Yes","H",IF($B34="","",IF(AND($C34&lt;=Hidden!H$46,$D34&gt;=Hidden!H$46),IF($G34="","x","y"),"")))</f>
        <v/>
      </c>
      <c r="P34" s="142" t="str">
        <f>IF(Hidden!I$47="Yes","H",IF($B34="","",IF(AND($C34&lt;=Hidden!I$46,$D34&gt;=Hidden!I$46),IF($G34="","x","y"),"")))</f>
        <v/>
      </c>
      <c r="Q34" s="142" t="str">
        <f>IF(Hidden!J$47="Yes","H",IF($B34="","",IF(AND($C34&lt;=Hidden!J$46,$D34&gt;=Hidden!J$46),IF($G34="","x","y"),"")))</f>
        <v/>
      </c>
      <c r="R34" s="144" t="str">
        <f>IF(Hidden!K$47="Yes","H",IF($B34="","",IF(AND($C34&lt;=Hidden!K$46,$D34&gt;=Hidden!K$46),IF($G34="","x","y"),"")))</f>
        <v/>
      </c>
      <c r="S34" s="143" t="str">
        <f>IF(Hidden!L$47="Yes","H",IF($B34="","",IF(AND($C34&lt;=Hidden!L$46,$D34&gt;=Hidden!L$46),IF($G34="","x","y"),"")))</f>
        <v/>
      </c>
      <c r="T34" s="142" t="str">
        <f>IF(Hidden!M$47="Yes","H",IF($B34="","",IF(AND($C34&lt;=Hidden!M$46,$D34&gt;=Hidden!M$46),IF($G34="","x","y"),"")))</f>
        <v/>
      </c>
      <c r="U34" s="142" t="str">
        <f>IF(Hidden!N$47="Yes","H",IF($B34="","",IF(AND($C34&lt;=Hidden!N$46,$D34&gt;=Hidden!N$46),IF($G34="","x","y"),"")))</f>
        <v/>
      </c>
      <c r="V34" s="142" t="str">
        <f>IF(Hidden!O$47="Yes","H",IF($B34="","",IF(AND($C34&lt;=Hidden!O$46,$D34&gt;=Hidden!O$46),IF($G34="","x","y"),"")))</f>
        <v/>
      </c>
      <c r="W34" s="146" t="str">
        <f>IF(Hidden!P$47="Yes","H",IF($B34="","",IF(AND($C34&lt;=Hidden!P$46,$D34&gt;=Hidden!P$46),IF($G34="","x","y"),"")))</f>
        <v/>
      </c>
      <c r="X34" s="145" t="str">
        <f>IF(Hidden!Q$47="Yes","H",IF($B34="","",IF(AND($C34&lt;=Hidden!Q$46,$D34&gt;=Hidden!Q$46),IF($G34="","x","y"),"")))</f>
        <v/>
      </c>
      <c r="Y34" s="142" t="str">
        <f>IF(Hidden!R$47="Yes","H",IF($B34="","",IF(AND($C34&lt;=Hidden!R$46,$D34&gt;=Hidden!R$46),IF($G34="","x","y"),"")))</f>
        <v/>
      </c>
      <c r="Z34" s="142" t="str">
        <f>IF(Hidden!S$47="Yes","H",IF($B34="","",IF(AND($C34&lt;=Hidden!S$46,$D34&gt;=Hidden!S$46),IF($G34="","x","y"),"")))</f>
        <v/>
      </c>
      <c r="AA34" s="142" t="str">
        <f>IF(Hidden!T$47="Yes","H",IF($B34="","",IF(AND($C34&lt;=Hidden!T$46,$D34&gt;=Hidden!T$46),IF($G34="","x","y"),"")))</f>
        <v/>
      </c>
      <c r="AB34" s="144" t="str">
        <f>IF(Hidden!U$47="Yes","H",IF($B34="","",IF(AND($C34&lt;=Hidden!U$46,$D34&gt;=Hidden!U$46),IF($G34="","x","y"),"")))</f>
        <v/>
      </c>
      <c r="AC34" s="143" t="str">
        <f>IF(Hidden!V$47="Yes","H",IF($B34="","",IF(AND($C34&lt;=Hidden!V$46,$D34&gt;=Hidden!V$46),IF($G34="","x","y"),"")))</f>
        <v/>
      </c>
      <c r="AD34" s="142" t="str">
        <f>IF(Hidden!W$47="Yes","H",IF($B34="","",IF(AND($C34&lt;=Hidden!W$46,$D34&gt;=Hidden!W$46),IF($G34="","x","y"),"")))</f>
        <v/>
      </c>
      <c r="AE34" s="142" t="str">
        <f>IF(Hidden!X$47="Yes","H",IF($B34="","",IF(AND($C34&lt;=Hidden!X$46,$D34&gt;=Hidden!X$46),IF($G34="","x","y"),"")))</f>
        <v/>
      </c>
      <c r="AF34" s="142" t="str">
        <f>IF(Hidden!Y$47="Yes","H",IF($B34="","",IF(AND($C34&lt;=Hidden!Y$46,$D34&gt;=Hidden!Y$46),IF($G34="","x","y"),"")))</f>
        <v/>
      </c>
      <c r="AG34" s="146" t="str">
        <f>IF(Hidden!Z$47="Yes","H",IF($B34="","",IF(AND($C34&lt;=Hidden!Z$46,$D34&gt;=Hidden!Z$46),IF($G34="","x","y"),"")))</f>
        <v/>
      </c>
      <c r="AH34" s="145" t="str">
        <f>IF(Hidden!AA$47="Yes","H",IF($B34="","",IF(AND($C34&lt;=Hidden!AA$46,$D34&gt;=Hidden!AA$46),IF($G34="","x","y"),"")))</f>
        <v/>
      </c>
      <c r="AI34" s="142" t="str">
        <f>IF(Hidden!AB$47="Yes","H",IF($B34="","",IF(AND($C34&lt;=Hidden!AB$46,$D34&gt;=Hidden!AB$46),IF($G34="","x","y"),"")))</f>
        <v/>
      </c>
      <c r="AJ34" s="142" t="str">
        <f>IF(Hidden!AC$47="Yes","H",IF($B34="","",IF(AND($C34&lt;=Hidden!AC$46,$D34&gt;=Hidden!AC$46),IF($G34="","x","y"),"")))</f>
        <v/>
      </c>
      <c r="AK34" s="142" t="str">
        <f>IF(Hidden!AD$47="Yes","H",IF($B34="","",IF(AND($C34&lt;=Hidden!AD$46,$D34&gt;=Hidden!AD$46),IF($G34="","x","y"),"")))</f>
        <v/>
      </c>
      <c r="AL34" s="144" t="str">
        <f>IF(Hidden!AE$47="Yes","H",IF($B34="","",IF(AND($C34&lt;=Hidden!AE$46,$D34&gt;=Hidden!AE$46),IF($G34="","x","y"),"")))</f>
        <v/>
      </c>
      <c r="AM34" s="143" t="str">
        <f>IF(Hidden!AF$47="Yes","H",IF($B34="","",IF(AND($C34&lt;=Hidden!AF$46,$D34&gt;=Hidden!AF$46),IF($G34="","x","y"),"")))</f>
        <v/>
      </c>
      <c r="AN34" s="142" t="str">
        <f>IF(Hidden!AG$47="Yes","H",IF($B34="","",IF(AND($C34&lt;=Hidden!AG$46,$D34&gt;=Hidden!AG$46),IF($G34="","x","y"),"")))</f>
        <v/>
      </c>
      <c r="AO34" s="142" t="str">
        <f>IF(Hidden!AH$47="Yes","H",IF($B34="","",IF(AND($C34&lt;=Hidden!AH$46,$D34&gt;=Hidden!AH$46),IF($G34="","x","y"),"")))</f>
        <v/>
      </c>
      <c r="AP34" s="142" t="str">
        <f>IF(Hidden!AI$47="Yes","H",IF($B34="","",IF(AND($C34&lt;=Hidden!AI$46,$D34&gt;=Hidden!AI$46),IF($G34="","x","y"),"")))</f>
        <v/>
      </c>
      <c r="AQ34" s="146" t="str">
        <f>IF(Hidden!AJ$47="Yes","H",IF($B34="","",IF(AND($C34&lt;=Hidden!AJ$46,$D34&gt;=Hidden!AJ$46),IF($G34="","x","y"),"")))</f>
        <v/>
      </c>
      <c r="AR34" s="145" t="str">
        <f>IF(Hidden!AK$47="Yes","H",IF($B34="","",IF(AND($C34&lt;=Hidden!AK$46,$D34&gt;=Hidden!AK$46),IF($G34="","x","y"),"")))</f>
        <v/>
      </c>
      <c r="AS34" s="142" t="str">
        <f>IF(Hidden!AL$47="Yes","H",IF($B34="","",IF(AND($C34&lt;=Hidden!AL$46,$D34&gt;=Hidden!AL$46),IF($G34="","x","y"),"")))</f>
        <v/>
      </c>
      <c r="AT34" s="142" t="str">
        <f>IF(Hidden!AM$47="Yes","H",IF($B34="","",IF(AND($C34&lt;=Hidden!AM$46,$D34&gt;=Hidden!AM$46),IF($G34="","x","y"),"")))</f>
        <v/>
      </c>
      <c r="AU34" s="142" t="str">
        <f>IF(Hidden!AN$47="Yes","H",IF($B34="","",IF(AND($C34&lt;=Hidden!AN$46,$D34&gt;=Hidden!AN$46),IF($G34="","x","y"),"")))</f>
        <v/>
      </c>
      <c r="AV34" s="144" t="str">
        <f>IF(Hidden!AO$47="Yes","H",IF($B34="","",IF(AND($C34&lt;=Hidden!AO$46,$D34&gt;=Hidden!AO$46),IF($G34="","x","y"),"")))</f>
        <v/>
      </c>
      <c r="AW34" s="143" t="str">
        <f>IF(Hidden!AP$47="Yes","H",IF($B34="","",IF(AND($C34&lt;=Hidden!AP$46,$D34&gt;=Hidden!AP$46),IF($G34="","x","y"),"")))</f>
        <v/>
      </c>
      <c r="AX34" s="142" t="str">
        <f>IF(Hidden!AQ$47="Yes","H",IF($B34="","",IF(AND($C34&lt;=Hidden!AQ$46,$D34&gt;=Hidden!AQ$46),IF($G34="","x","y"),"")))</f>
        <v/>
      </c>
      <c r="AY34" s="142" t="str">
        <f>IF(Hidden!AR$47="Yes","H",IF($B34="","",IF(AND($C34&lt;=Hidden!AR$46,$D34&gt;=Hidden!AR$46),IF($G34="","x","y"),"")))</f>
        <v/>
      </c>
      <c r="AZ34" s="142" t="str">
        <f>IF(Hidden!AS$47="Yes","H",IF($B34="","",IF(AND($C34&lt;=Hidden!AS$46,$D34&gt;=Hidden!AS$46),IF($G34="","x","y"),"")))</f>
        <v/>
      </c>
      <c r="BA34" s="146" t="str">
        <f>IF(Hidden!AT$47="Yes","H",IF($B34="","",IF(AND($C34&lt;=Hidden!AT$46,$D34&gt;=Hidden!AT$46),IF($G34="","x","y"),"")))</f>
        <v/>
      </c>
      <c r="BB34" s="145" t="str">
        <f>IF(Hidden!AU$47="Yes","H",IF($B34="","",IF(AND($C34&lt;=Hidden!AU$46,$D34&gt;=Hidden!AU$46),IF($G34="","x","y"),"")))</f>
        <v/>
      </c>
      <c r="BC34" s="142" t="str">
        <f>IF(Hidden!AV$47="Yes","H",IF($B34="","",IF(AND($C34&lt;=Hidden!AV$46,$D34&gt;=Hidden!AV$46),IF($G34="","x","y"),"")))</f>
        <v/>
      </c>
      <c r="BD34" s="142" t="str">
        <f>IF(Hidden!AW$47="Yes","H",IF($B34="","",IF(AND($C34&lt;=Hidden!AW$46,$D34&gt;=Hidden!AW$46),IF($G34="","x","y"),"")))</f>
        <v/>
      </c>
      <c r="BE34" s="142" t="str">
        <f>IF(Hidden!AX$47="Yes","H",IF($B34="","",IF(AND($C34&lt;=Hidden!AX$46,$D34&gt;=Hidden!AX$46),IF($G34="","x","y"),"")))</f>
        <v/>
      </c>
      <c r="BF34" s="144" t="str">
        <f>IF(Hidden!AY$47="Yes","H",IF($B34="","",IF(AND($C34&lt;=Hidden!AY$46,$D34&gt;=Hidden!AY$46),IF($G34="","x","y"),"")))</f>
        <v/>
      </c>
      <c r="BG34" s="143" t="str">
        <f>IF(Hidden!AZ$47="Yes","H",IF($B34="","",IF(AND($C34&lt;=Hidden!AZ$46,$D34&gt;=Hidden!AZ$46),IF($G34="","x","y"),"")))</f>
        <v/>
      </c>
      <c r="BH34" s="142" t="str">
        <f>IF(Hidden!BA$47="Yes","H",IF($B34="","",IF(AND($C34&lt;=Hidden!BA$46,$D34&gt;=Hidden!BA$46),IF($G34="","x","y"),"")))</f>
        <v/>
      </c>
      <c r="BI34" s="142" t="str">
        <f>IF(Hidden!BB$47="Yes","H",IF($B34="","",IF(AND($C34&lt;=Hidden!BB$46,$D34&gt;=Hidden!BB$46),IF($G34="","x","y"),"")))</f>
        <v/>
      </c>
      <c r="BJ34" s="142" t="str">
        <f>IF(Hidden!BC$47="Yes","H",IF($B34="","",IF(AND($C34&lt;=Hidden!BC$46,$D34&gt;=Hidden!BC$46),IF($G34="","x","y"),"")))</f>
        <v/>
      </c>
      <c r="BK34" s="146" t="str">
        <f>IF(Hidden!BD$47="Yes","H",IF($B34="","",IF(AND($C34&lt;=Hidden!BD$46,$D34&gt;=Hidden!BD$46),IF($G34="","x","y"),"")))</f>
        <v/>
      </c>
      <c r="BL34" s="145" t="str">
        <f>IF(Hidden!BE$47="Yes","H",IF($B34="","",IF(AND($C34&lt;=Hidden!BE$46,$D34&gt;=Hidden!BE$46),IF($G34="","x","y"),"")))</f>
        <v/>
      </c>
      <c r="BM34" s="142" t="str">
        <f>IF(Hidden!BF$47="Yes","H",IF($B34="","",IF(AND($C34&lt;=Hidden!BF$46,$D34&gt;=Hidden!BF$46),IF($G34="","x","y"),"")))</f>
        <v/>
      </c>
      <c r="BN34" s="142" t="str">
        <f>IF(Hidden!BG$47="Yes","H",IF($B34="","",IF(AND($C34&lt;=Hidden!BG$46,$D34&gt;=Hidden!BG$46),IF($G34="","x","y"),"")))</f>
        <v/>
      </c>
      <c r="BO34" s="142" t="str">
        <f>IF(Hidden!BH$47="Yes","H",IF($B34="","",IF(AND($C34&lt;=Hidden!BH$46,$D34&gt;=Hidden!BH$46),IF($G34="","x","y"),"")))</f>
        <v/>
      </c>
      <c r="BP34" s="144" t="str">
        <f>IF(Hidden!BI$47="Yes","H",IF($B34="","",IF(AND($C34&lt;=Hidden!BI$46,$D34&gt;=Hidden!BI$46),IF($G34="","x","y"),"")))</f>
        <v/>
      </c>
      <c r="BQ34" s="143" t="str">
        <f>IF(Hidden!BJ$47="Yes","H",IF($B34="","",IF(AND($C34&lt;=Hidden!BJ$46,$D34&gt;=Hidden!BJ$46),IF($G34="","x","y"),"")))</f>
        <v/>
      </c>
      <c r="BR34" s="142" t="str">
        <f>IF(Hidden!BK$47="Yes","H",IF($B34="","",IF(AND($C34&lt;=Hidden!BK$46,$D34&gt;=Hidden!BK$46),IF($G34="","x","y"),"")))</f>
        <v/>
      </c>
      <c r="BS34" s="142" t="str">
        <f>IF(Hidden!BL$47="Yes","H",IF($B34="","",IF(AND($C34&lt;=Hidden!BL$46,$D34&gt;=Hidden!BL$46),IF($G34="","x","y"),"")))</f>
        <v/>
      </c>
      <c r="BT34" s="142" t="str">
        <f>IF(Hidden!BM$47="Yes","H",IF($B34="","",IF(AND($C34&lt;=Hidden!BM$46,$D34&gt;=Hidden!BM$46),IF($G34="","x","y"),"")))</f>
        <v/>
      </c>
      <c r="BU34" s="146" t="str">
        <f>IF(Hidden!BN$47="Yes","H",IF($B34="","",IF(AND($C34&lt;=Hidden!BN$46,$D34&gt;=Hidden!BN$46),IF($G34="","x","y"),"")))</f>
        <v/>
      </c>
      <c r="BV34" s="145" t="str">
        <f>IF(Hidden!BO$47="Yes","H",IF($B34="","",IF(AND($C34&lt;=Hidden!BO$46,$D34&gt;=Hidden!BO$46),IF($G34="","x","y"),"")))</f>
        <v/>
      </c>
      <c r="BW34" s="142" t="str">
        <f>IF(Hidden!BP$47="Yes","H",IF($B34="","",IF(AND($C34&lt;=Hidden!BP$46,$D34&gt;=Hidden!BP$46),IF($G34="","x","y"),"")))</f>
        <v/>
      </c>
      <c r="BX34" s="142" t="str">
        <f>IF(Hidden!BQ$47="Yes","H",IF($B34="","",IF(AND($C34&lt;=Hidden!BQ$46,$D34&gt;=Hidden!BQ$46),IF($G34="","x","y"),"")))</f>
        <v/>
      </c>
      <c r="BY34" s="142" t="str">
        <f>IF(Hidden!BR$47="Yes","H",IF($B34="","",IF(AND($C34&lt;=Hidden!BR$46,$D34&gt;=Hidden!BR$46),IF($G34="","x","y"),"")))</f>
        <v/>
      </c>
      <c r="BZ34" s="144" t="str">
        <f>IF(Hidden!BS$47="Yes","H",IF($B34="","",IF(AND($C34&lt;=Hidden!BS$46,$D34&gt;=Hidden!BS$46),IF($G34="","x","y"),"")))</f>
        <v/>
      </c>
      <c r="CA34" s="143" t="str">
        <f>IF(Hidden!BT$47="Yes","H",IF($B34="","",IF(AND($C34&lt;=Hidden!BT$46,$D34&gt;=Hidden!BT$46),IF($G34="","x","y"),"")))</f>
        <v/>
      </c>
      <c r="CB34" s="142" t="str">
        <f>IF(Hidden!BU$47="Yes","H",IF($B34="","",IF(AND($C34&lt;=Hidden!BU$46,$D34&gt;=Hidden!BU$46),IF($G34="","x","y"),"")))</f>
        <v/>
      </c>
      <c r="CC34" s="142" t="str">
        <f>IF(Hidden!BV$47="Yes","H",IF($B34="","",IF(AND($C34&lt;=Hidden!BV$46,$D34&gt;=Hidden!BV$46),IF($G34="","x","y"),"")))</f>
        <v/>
      </c>
      <c r="CD34" s="142" t="str">
        <f>IF(Hidden!BW$47="Yes","H",IF($B34="","",IF(AND($C34&lt;=Hidden!BW$46,$D34&gt;=Hidden!BW$46),IF($G34="","x","y"),"")))</f>
        <v/>
      </c>
      <c r="CE34" s="146" t="str">
        <f>IF(Hidden!BX$47="Yes","H",IF($B34="","",IF(AND($C34&lt;=Hidden!BX$46,$D34&gt;=Hidden!BX$46),IF($G34="","x","y"),"")))</f>
        <v/>
      </c>
      <c r="CF34" s="145" t="str">
        <f>IF(Hidden!BY$47="Yes","H",IF($B34="","",IF(AND($C34&lt;=Hidden!BY$46,$D34&gt;=Hidden!BY$46),IF($G34="","x","y"),"")))</f>
        <v/>
      </c>
      <c r="CG34" s="142" t="str">
        <f>IF(Hidden!BZ$47="Yes","H",IF($B34="","",IF(AND($C34&lt;=Hidden!BZ$46,$D34&gt;=Hidden!BZ$46),IF($G34="","x","y"),"")))</f>
        <v/>
      </c>
      <c r="CH34" s="142" t="str">
        <f>IF(Hidden!CA$47="Yes","H",IF($B34="","",IF(AND($C34&lt;=Hidden!CA$46,$D34&gt;=Hidden!CA$46),IF($G34="","x","y"),"")))</f>
        <v/>
      </c>
      <c r="CI34" s="142" t="str">
        <f>IF(Hidden!CB$47="Yes","H",IF($B34="","",IF(AND($C34&lt;=Hidden!CB$46,$D34&gt;=Hidden!CB$46),IF($G34="","x","y"),"")))</f>
        <v/>
      </c>
      <c r="CJ34" s="144" t="str">
        <f>IF(Hidden!CC$47="Yes","H",IF($B34="","",IF(AND($C34&lt;=Hidden!CC$46,$D34&gt;=Hidden!CC$46),IF($G34="","x","y"),"")))</f>
        <v/>
      </c>
      <c r="CK34" s="143" t="str">
        <f>IF(Hidden!CD$47="Yes","H",IF($B34="","",IF(AND($C34&lt;=Hidden!CD$46,$D34&gt;=Hidden!CD$46),IF($G34="","x","y"),"")))</f>
        <v/>
      </c>
      <c r="CL34" s="142" t="str">
        <f>IF(Hidden!CE$47="Yes","H",IF($B34="","",IF(AND($C34&lt;=Hidden!CE$46,$D34&gt;=Hidden!CE$46),IF($G34="","x","y"),"")))</f>
        <v/>
      </c>
      <c r="CM34" s="142" t="str">
        <f>IF(Hidden!CF$47="Yes","H",IF($B34="","",IF(AND($C34&lt;=Hidden!CF$46,$D34&gt;=Hidden!CF$46),IF($G34="","x","y"),"")))</f>
        <v/>
      </c>
      <c r="CN34" s="142" t="str">
        <f>IF(Hidden!CG$47="Yes","H",IF($B34="","",IF(AND($C34&lt;=Hidden!CG$46,$D34&gt;=Hidden!CG$46),IF($G34="","x","y"),"")))</f>
        <v/>
      </c>
      <c r="CO34" s="146" t="str">
        <f>IF(Hidden!CH$47="Yes","H",IF($B34="","",IF(AND($C34&lt;=Hidden!CH$46,$D34&gt;=Hidden!CH$46),IF($G34="","x","y"),"")))</f>
        <v/>
      </c>
      <c r="CP34" s="145" t="str">
        <f>IF(Hidden!CI$47="Yes","H",IF($B34="","",IF(AND($C34&lt;=Hidden!CI$46,$D34&gt;=Hidden!CI$46),IF($G34="","x","y"),"")))</f>
        <v/>
      </c>
      <c r="CQ34" s="142" t="str">
        <f>IF(Hidden!CJ$47="Yes","H",IF($B34="","",IF(AND($C34&lt;=Hidden!CJ$46,$D34&gt;=Hidden!CJ$46),IF($G34="","x","y"),"")))</f>
        <v/>
      </c>
      <c r="CR34" s="142" t="str">
        <f>IF(Hidden!CK$47="Yes","H",IF($B34="","",IF(AND($C34&lt;=Hidden!CK$46,$D34&gt;=Hidden!CK$46),IF($G34="","x","y"),"")))</f>
        <v/>
      </c>
      <c r="CS34" s="142" t="str">
        <f>IF(Hidden!CL$47="Yes","H",IF($B34="","",IF(AND($C34&lt;=Hidden!CL$46,$D34&gt;=Hidden!CL$46),IF($G34="","x","y"),"")))</f>
        <v/>
      </c>
      <c r="CT34" s="144" t="str">
        <f>IF(Hidden!CM$47="Yes","H",IF($B34="","",IF(AND($C34&lt;=Hidden!CM$46,$D34&gt;=Hidden!CM$46),IF($G34="","x","y"),"")))</f>
        <v/>
      </c>
      <c r="CU34" s="143" t="str">
        <f>IF(Hidden!CN$47="Yes","H",IF($B34="","",IF(AND($C34&lt;=Hidden!CN$46,$D34&gt;=Hidden!CN$46),IF($G34="","x","y"),"")))</f>
        <v/>
      </c>
      <c r="CV34" s="142" t="str">
        <f>IF(Hidden!CO$47="Yes","H",IF($B34="","",IF(AND($C34&lt;=Hidden!CO$46,$D34&gt;=Hidden!CO$46),IF($G34="","x","y"),"")))</f>
        <v/>
      </c>
      <c r="CW34" s="142" t="str">
        <f>IF(Hidden!CP$47="Yes","H",IF($B34="","",IF(AND($C34&lt;=Hidden!CP$46,$D34&gt;=Hidden!CP$46),IF($G34="","x","y"),"")))</f>
        <v/>
      </c>
      <c r="CX34" s="142" t="str">
        <f>IF(Hidden!CQ$47="Yes","H",IF($B34="","",IF(AND($C34&lt;=Hidden!CQ$46,$D34&gt;=Hidden!CQ$46),IF($G34="","x","y"),"")))</f>
        <v/>
      </c>
      <c r="CY34" s="146" t="str">
        <f>IF(Hidden!CR$47="Yes","H",IF($B34="","",IF(AND($C34&lt;=Hidden!CR$46,$D34&gt;=Hidden!CR$46),IF($G34="","x","y"),"")))</f>
        <v/>
      </c>
      <c r="CZ34" s="145" t="str">
        <f>IF(Hidden!CS$47="Yes","H",IF($B34="","",IF(AND($C34&lt;=Hidden!CS$46,$D34&gt;=Hidden!CS$46),IF($G34="","x","y"),"")))</f>
        <v/>
      </c>
      <c r="DA34" s="142" t="str">
        <f>IF(Hidden!CT$47="Yes","H",IF($B34="","",IF(AND($C34&lt;=Hidden!CT$46,$D34&gt;=Hidden!CT$46),IF($G34="","x","y"),"")))</f>
        <v/>
      </c>
      <c r="DB34" s="142" t="str">
        <f>IF(Hidden!CU$47="Yes","H",IF($B34="","",IF(AND($C34&lt;=Hidden!CU$46,$D34&gt;=Hidden!CU$46),IF($G34="","x","y"),"")))</f>
        <v/>
      </c>
      <c r="DC34" s="142" t="str">
        <f>IF(Hidden!CV$47="Yes","H",IF($B34="","",IF(AND($C34&lt;=Hidden!CV$46,$D34&gt;=Hidden!CV$46),IF($G34="","x","y"),"")))</f>
        <v/>
      </c>
      <c r="DD34" s="144" t="str">
        <f>IF(Hidden!CW$47="Yes","H",IF($B34="","",IF(AND($C34&lt;=Hidden!CW$46,$D34&gt;=Hidden!CW$46),IF($G34="","x","y"),"")))</f>
        <v/>
      </c>
      <c r="DE34" s="143" t="str">
        <f>IF(Hidden!CX$47="Yes","H",IF($B34="","",IF(AND($C34&lt;=Hidden!CX$46,$D34&gt;=Hidden!CX$46),IF($G34="","x","y"),"")))</f>
        <v/>
      </c>
      <c r="DF34" s="142" t="str">
        <f>IF(Hidden!CY$47="Yes","H",IF($B34="","",IF(AND($C34&lt;=Hidden!CY$46,$D34&gt;=Hidden!CY$46),IF($G34="","x","y"),"")))</f>
        <v/>
      </c>
      <c r="DG34" s="142" t="str">
        <f>IF(Hidden!CZ$47="Yes","H",IF($B34="","",IF(AND($C34&lt;=Hidden!CZ$46,$D34&gt;=Hidden!CZ$46),IF($G34="","x","y"),"")))</f>
        <v/>
      </c>
      <c r="DH34" s="142" t="str">
        <f>IF(Hidden!DA$47="Yes","H",IF($B34="","",IF(AND($C34&lt;=Hidden!DA$46,$D34&gt;=Hidden!DA$46),IF($G34="","x","y"),"")))</f>
        <v/>
      </c>
      <c r="DI34" s="146" t="str">
        <f>IF(Hidden!DB$47="Yes","H",IF($B34="","",IF(AND($C34&lt;=Hidden!DB$46,$D34&gt;=Hidden!DB$46),IF($G34="","x","y"),"")))</f>
        <v/>
      </c>
      <c r="DJ34" s="145" t="str">
        <f>IF(Hidden!DC$47="Yes","H",IF($B34="","",IF(AND($C34&lt;=Hidden!DC$46,$D34&gt;=Hidden!DC$46),IF($G34="","x","y"),"")))</f>
        <v/>
      </c>
      <c r="DK34" s="142" t="str">
        <f>IF(Hidden!DD$47="Yes","H",IF($B34="","",IF(AND($C34&lt;=Hidden!DD$46,$D34&gt;=Hidden!DD$46),IF($G34="","x","y"),"")))</f>
        <v/>
      </c>
      <c r="DL34" s="142" t="str">
        <f>IF(Hidden!DE$47="Yes","H",IF($B34="","",IF(AND($C34&lt;=Hidden!DE$46,$D34&gt;=Hidden!DE$46),IF($G34="","x","y"),"")))</f>
        <v/>
      </c>
      <c r="DM34" s="142" t="str">
        <f>IF(Hidden!DF$47="Yes","H",IF($B34="","",IF(AND($C34&lt;=Hidden!DF$46,$D34&gt;=Hidden!DF$46),IF($G34="","x","y"),"")))</f>
        <v/>
      </c>
      <c r="DN34" s="144" t="str">
        <f>IF(Hidden!DG$47="Yes","H",IF($B34="","",IF(AND($C34&lt;=Hidden!DG$46,$D34&gt;=Hidden!DG$46),IF($G34="","x","y"),"")))</f>
        <v/>
      </c>
      <c r="DO34" s="143" t="str">
        <f>IF(Hidden!DH$47="Yes","H",IF($B34="","",IF(AND($C34&lt;=Hidden!DH$46,$D34&gt;=Hidden!DH$46),IF($G34="","x","y"),"")))</f>
        <v/>
      </c>
      <c r="DP34" s="142" t="str">
        <f>IF(Hidden!DI$47="Yes","H",IF($B34="","",IF(AND($C34&lt;=Hidden!DI$46,$D34&gt;=Hidden!DI$46),IF($G34="","x","y"),"")))</f>
        <v/>
      </c>
      <c r="DQ34" s="142" t="str">
        <f>IF(Hidden!DJ$47="Yes","H",IF($B34="","",IF(AND($C34&lt;=Hidden!DJ$46,$D34&gt;=Hidden!DJ$46),IF($G34="","x","y"),"")))</f>
        <v/>
      </c>
      <c r="DR34" s="142" t="str">
        <f>IF(Hidden!DK$47="Yes","H",IF($B34="","",IF(AND($C34&lt;=Hidden!DK$46,$D34&gt;=Hidden!DK$46),IF($G34="","x","y"),"")))</f>
        <v/>
      </c>
      <c r="DS34" s="146" t="str">
        <f>IF(Hidden!DL$47="Yes","H",IF($B34="","",IF(AND($C34&lt;=Hidden!DL$46,$D34&gt;=Hidden!DL$46),IF($G34="","x","y"),"")))</f>
        <v/>
      </c>
      <c r="DT34" s="145" t="str">
        <f>IF(Hidden!DM$47="Yes","H",IF($B34="","",IF(AND($C34&lt;=Hidden!DM$46,$D34&gt;=Hidden!DM$46),IF($G34="","x","y"),"")))</f>
        <v/>
      </c>
      <c r="DU34" s="142" t="str">
        <f>IF(Hidden!DN$47="Yes","H",IF($B34="","",IF(AND($C34&lt;=Hidden!DN$46,$D34&gt;=Hidden!DN$46),IF($G34="","x","y"),"")))</f>
        <v/>
      </c>
      <c r="DV34" s="142" t="str">
        <f>IF(Hidden!DO$47="Yes","H",IF($B34="","",IF(AND($C34&lt;=Hidden!DO$46,$D34&gt;=Hidden!DO$46),IF($G34="","x","y"),"")))</f>
        <v/>
      </c>
      <c r="DW34" s="142" t="str">
        <f>IF(Hidden!DP$47="Yes","H",IF($B34="","",IF(AND($C34&lt;=Hidden!DP$46,$D34&gt;=Hidden!DP$46),IF($G34="","x","y"),"")))</f>
        <v/>
      </c>
      <c r="DX34" s="144" t="str">
        <f>IF(Hidden!DQ$47="Yes","H",IF($B34="","",IF(AND($C34&lt;=Hidden!DQ$46,$D34&gt;=Hidden!DQ$46),IF($G34="","x","y"),"")))</f>
        <v/>
      </c>
      <c r="DY34" s="145" t="str">
        <f>IF(Hidden!DR$47="Yes","H",IF($B34="","",IF(AND($C34&lt;=Hidden!DR$46,$D34&gt;=Hidden!DR$46),IF($G34="","x","y"),"")))</f>
        <v/>
      </c>
      <c r="DZ34" s="142" t="str">
        <f>IF(Hidden!DS$47="Yes","H",IF($B34="","",IF(AND($C34&lt;=Hidden!DS$46,$D34&gt;=Hidden!DS$46),IF($G34="","x","y"),"")))</f>
        <v/>
      </c>
      <c r="EA34" s="142" t="str">
        <f>IF(Hidden!DT$47="Yes","H",IF($B34="","",IF(AND($C34&lt;=Hidden!DT$46,$D34&gt;=Hidden!DT$46),IF($G34="","x","y"),"")))</f>
        <v/>
      </c>
      <c r="EB34" s="142" t="str">
        <f>IF(Hidden!DU$47="Yes","H",IF($B34="","",IF(AND($C34&lt;=Hidden!DU$46,$D34&gt;=Hidden!DU$46),IF($G34="","x","y"),"")))</f>
        <v/>
      </c>
      <c r="EC34" s="144" t="str">
        <f>IF(Hidden!DV$47="Yes","H",IF($B34="","",IF(AND($C34&lt;=Hidden!DV$46,$D34&gt;=Hidden!DV$46),IF($G34="","x","y"),"")))</f>
        <v/>
      </c>
      <c r="ED34" s="143" t="str">
        <f>IF(Hidden!DW$47="Yes","H",IF($B34="","",IF(AND($C34&lt;=Hidden!DW$46,$D34&gt;=Hidden!DW$46),IF($G34="","x","y"),"")))</f>
        <v/>
      </c>
      <c r="EE34" s="142" t="str">
        <f>IF(Hidden!DX$47="Yes","H",IF($B34="","",IF(AND($C34&lt;=Hidden!DX$46,$D34&gt;=Hidden!DX$46),IF($G34="","x","y"),"")))</f>
        <v/>
      </c>
      <c r="EF34" s="142" t="str">
        <f>IF(Hidden!DY$47="Yes","H",IF($B34="","",IF(AND($C34&lt;=Hidden!DY$46,$D34&gt;=Hidden!DY$46),IF($G34="","x","y"),"")))</f>
        <v/>
      </c>
      <c r="EG34" s="142" t="str">
        <f>IF(Hidden!DZ$47="Yes","H",IF($B34="","",IF(AND($C34&lt;=Hidden!DZ$46,$D34&gt;=Hidden!DZ$46),IF($G34="","x","y"),"")))</f>
        <v/>
      </c>
      <c r="EH34" s="141" t="str">
        <f>IF(Hidden!EA$47="Yes","H",IF($B34="","",IF(AND($C34&lt;=Hidden!EA$46,$D34&gt;=Hidden!EA$46),IF($G34="","x","y"),"")))</f>
        <v/>
      </c>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row>
    <row r="35" spans="1:257" ht="30.75" customHeight="1">
      <c r="A35" s="79"/>
      <c r="B35" s="692" t="s">
        <v>642</v>
      </c>
      <c r="C35" s="697"/>
      <c r="D35" s="698"/>
      <c r="E35" s="693"/>
      <c r="F35" s="703"/>
      <c r="G35" s="701"/>
      <c r="H35" s="702"/>
      <c r="I35" s="147" t="str">
        <f>IF(Hidden!B$47="Yes","H",IF($B35="","",IF(AND($C35&lt;=Hidden!B$46,$D35&gt;=Hidden!B$46),IF($G35="","x","y"),"")))</f>
        <v/>
      </c>
      <c r="J35" s="142" t="str">
        <f>IF(Hidden!C$47="Yes","H",IF($B35="","",IF(AND($C35&lt;=Hidden!C$46,$D35&gt;=Hidden!C$46),IF($G35="","x","y"),"")))</f>
        <v/>
      </c>
      <c r="K35" s="142" t="str">
        <f>IF(Hidden!D$47="Yes","H",IF($B35="","",IF(AND($C35&lt;=Hidden!D$46,$D35&gt;=Hidden!D$46),IF($G35="","x","y"),"")))</f>
        <v/>
      </c>
      <c r="L35" s="142" t="str">
        <f>IF(Hidden!E$47="Yes","H",IF($B35="","",IF(AND($C35&lt;=Hidden!E$46,$D35&gt;=Hidden!E$46),IF($G35="","x","y"),"")))</f>
        <v/>
      </c>
      <c r="M35" s="146" t="str">
        <f>IF(Hidden!F$47="Yes","H",IF($B35="","",IF(AND($C35&lt;=Hidden!F$46,$D35&gt;=Hidden!F$46),IF($G35="","x","y"),"")))</f>
        <v/>
      </c>
      <c r="N35" s="145" t="str">
        <f>IF(Hidden!G$47="Yes","H",IF($B35="","",IF(AND($C35&lt;=Hidden!G$46,$D35&gt;=Hidden!G$46),IF($G35="","x","y"),"")))</f>
        <v/>
      </c>
      <c r="O35" s="142" t="str">
        <f>IF(Hidden!H$47="Yes","H",IF($B35="","",IF(AND($C35&lt;=Hidden!H$46,$D35&gt;=Hidden!H$46),IF($G35="","x","y"),"")))</f>
        <v/>
      </c>
      <c r="P35" s="142" t="str">
        <f>IF(Hidden!I$47="Yes","H",IF($B35="","",IF(AND($C35&lt;=Hidden!I$46,$D35&gt;=Hidden!I$46),IF($G35="","x","y"),"")))</f>
        <v/>
      </c>
      <c r="Q35" s="142" t="str">
        <f>IF(Hidden!J$47="Yes","H",IF($B35="","",IF(AND($C35&lt;=Hidden!J$46,$D35&gt;=Hidden!J$46),IF($G35="","x","y"),"")))</f>
        <v/>
      </c>
      <c r="R35" s="144" t="str">
        <f>IF(Hidden!K$47="Yes","H",IF($B35="","",IF(AND($C35&lt;=Hidden!K$46,$D35&gt;=Hidden!K$46),IF($G35="","x","y"),"")))</f>
        <v/>
      </c>
      <c r="S35" s="143" t="str">
        <f>IF(Hidden!L$47="Yes","H",IF($B35="","",IF(AND($C35&lt;=Hidden!L$46,$D35&gt;=Hidden!L$46),IF($G35="","x","y"),"")))</f>
        <v/>
      </c>
      <c r="T35" s="142" t="str">
        <f>IF(Hidden!M$47="Yes","H",IF($B35="","",IF(AND($C35&lt;=Hidden!M$46,$D35&gt;=Hidden!M$46),IF($G35="","x","y"),"")))</f>
        <v/>
      </c>
      <c r="U35" s="142" t="str">
        <f>IF(Hidden!N$47="Yes","H",IF($B35="","",IF(AND($C35&lt;=Hidden!N$46,$D35&gt;=Hidden!N$46),IF($G35="","x","y"),"")))</f>
        <v/>
      </c>
      <c r="V35" s="142" t="str">
        <f>IF(Hidden!O$47="Yes","H",IF($B35="","",IF(AND($C35&lt;=Hidden!O$46,$D35&gt;=Hidden!O$46),IF($G35="","x","y"),"")))</f>
        <v/>
      </c>
      <c r="W35" s="146" t="str">
        <f>IF(Hidden!P$47="Yes","H",IF($B35="","",IF(AND($C35&lt;=Hidden!P$46,$D35&gt;=Hidden!P$46),IF($G35="","x","y"),"")))</f>
        <v/>
      </c>
      <c r="X35" s="145" t="str">
        <f>IF(Hidden!Q$47="Yes","H",IF($B35="","",IF(AND($C35&lt;=Hidden!Q$46,$D35&gt;=Hidden!Q$46),IF($G35="","x","y"),"")))</f>
        <v/>
      </c>
      <c r="Y35" s="142" t="str">
        <f>IF(Hidden!R$47="Yes","H",IF($B35="","",IF(AND($C35&lt;=Hidden!R$46,$D35&gt;=Hidden!R$46),IF($G35="","x","y"),"")))</f>
        <v/>
      </c>
      <c r="Z35" s="142" t="str">
        <f>IF(Hidden!S$47="Yes","H",IF($B35="","",IF(AND($C35&lt;=Hidden!S$46,$D35&gt;=Hidden!S$46),IF($G35="","x","y"),"")))</f>
        <v/>
      </c>
      <c r="AA35" s="142" t="str">
        <f>IF(Hidden!T$47="Yes","H",IF($B35="","",IF(AND($C35&lt;=Hidden!T$46,$D35&gt;=Hidden!T$46),IF($G35="","x","y"),"")))</f>
        <v/>
      </c>
      <c r="AB35" s="144" t="str">
        <f>IF(Hidden!U$47="Yes","H",IF($B35="","",IF(AND($C35&lt;=Hidden!U$46,$D35&gt;=Hidden!U$46),IF($G35="","x","y"),"")))</f>
        <v/>
      </c>
      <c r="AC35" s="143" t="str">
        <f>IF(Hidden!V$47="Yes","H",IF($B35="","",IF(AND($C35&lt;=Hidden!V$46,$D35&gt;=Hidden!V$46),IF($G35="","x","y"),"")))</f>
        <v/>
      </c>
      <c r="AD35" s="142" t="str">
        <f>IF(Hidden!W$47="Yes","H",IF($B35="","",IF(AND($C35&lt;=Hidden!W$46,$D35&gt;=Hidden!W$46),IF($G35="","x","y"),"")))</f>
        <v/>
      </c>
      <c r="AE35" s="142" t="str">
        <f>IF(Hidden!X$47="Yes","H",IF($B35="","",IF(AND($C35&lt;=Hidden!X$46,$D35&gt;=Hidden!X$46),IF($G35="","x","y"),"")))</f>
        <v/>
      </c>
      <c r="AF35" s="142" t="str">
        <f>IF(Hidden!Y$47="Yes","H",IF($B35="","",IF(AND($C35&lt;=Hidden!Y$46,$D35&gt;=Hidden!Y$46),IF($G35="","x","y"),"")))</f>
        <v/>
      </c>
      <c r="AG35" s="146" t="str">
        <f>IF(Hidden!Z$47="Yes","H",IF($B35="","",IF(AND($C35&lt;=Hidden!Z$46,$D35&gt;=Hidden!Z$46),IF($G35="","x","y"),"")))</f>
        <v/>
      </c>
      <c r="AH35" s="145" t="str">
        <f>IF(Hidden!AA$47="Yes","H",IF($B35="","",IF(AND($C35&lt;=Hidden!AA$46,$D35&gt;=Hidden!AA$46),IF($G35="","x","y"),"")))</f>
        <v/>
      </c>
      <c r="AI35" s="142" t="str">
        <f>IF(Hidden!AB$47="Yes","H",IF($B35="","",IF(AND($C35&lt;=Hidden!AB$46,$D35&gt;=Hidden!AB$46),IF($G35="","x","y"),"")))</f>
        <v/>
      </c>
      <c r="AJ35" s="142" t="str">
        <f>IF(Hidden!AC$47="Yes","H",IF($B35="","",IF(AND($C35&lt;=Hidden!AC$46,$D35&gt;=Hidden!AC$46),IF($G35="","x","y"),"")))</f>
        <v/>
      </c>
      <c r="AK35" s="142" t="str">
        <f>IF(Hidden!AD$47="Yes","H",IF($B35="","",IF(AND($C35&lt;=Hidden!AD$46,$D35&gt;=Hidden!AD$46),IF($G35="","x","y"),"")))</f>
        <v/>
      </c>
      <c r="AL35" s="144" t="str">
        <f>IF(Hidden!AE$47="Yes","H",IF($B35="","",IF(AND($C35&lt;=Hidden!AE$46,$D35&gt;=Hidden!AE$46),IF($G35="","x","y"),"")))</f>
        <v/>
      </c>
      <c r="AM35" s="143" t="str">
        <f>IF(Hidden!AF$47="Yes","H",IF($B35="","",IF(AND($C35&lt;=Hidden!AF$46,$D35&gt;=Hidden!AF$46),IF($G35="","x","y"),"")))</f>
        <v/>
      </c>
      <c r="AN35" s="142" t="str">
        <f>IF(Hidden!AG$47="Yes","H",IF($B35="","",IF(AND($C35&lt;=Hidden!AG$46,$D35&gt;=Hidden!AG$46),IF($G35="","x","y"),"")))</f>
        <v/>
      </c>
      <c r="AO35" s="142" t="str">
        <f>IF(Hidden!AH$47="Yes","H",IF($B35="","",IF(AND($C35&lt;=Hidden!AH$46,$D35&gt;=Hidden!AH$46),IF($G35="","x","y"),"")))</f>
        <v/>
      </c>
      <c r="AP35" s="142" t="str">
        <f>IF(Hidden!AI$47="Yes","H",IF($B35="","",IF(AND($C35&lt;=Hidden!AI$46,$D35&gt;=Hidden!AI$46),IF($G35="","x","y"),"")))</f>
        <v/>
      </c>
      <c r="AQ35" s="146" t="str">
        <f>IF(Hidden!AJ$47="Yes","H",IF($B35="","",IF(AND($C35&lt;=Hidden!AJ$46,$D35&gt;=Hidden!AJ$46),IF($G35="","x","y"),"")))</f>
        <v/>
      </c>
      <c r="AR35" s="145" t="str">
        <f>IF(Hidden!AK$47="Yes","H",IF($B35="","",IF(AND($C35&lt;=Hidden!AK$46,$D35&gt;=Hidden!AK$46),IF($G35="","x","y"),"")))</f>
        <v/>
      </c>
      <c r="AS35" s="142" t="str">
        <f>IF(Hidden!AL$47="Yes","H",IF($B35="","",IF(AND($C35&lt;=Hidden!AL$46,$D35&gt;=Hidden!AL$46),IF($G35="","x","y"),"")))</f>
        <v/>
      </c>
      <c r="AT35" s="142" t="str">
        <f>IF(Hidden!AM$47="Yes","H",IF($B35="","",IF(AND($C35&lt;=Hidden!AM$46,$D35&gt;=Hidden!AM$46),IF($G35="","x","y"),"")))</f>
        <v/>
      </c>
      <c r="AU35" s="142" t="str">
        <f>IF(Hidden!AN$47="Yes","H",IF($B35="","",IF(AND($C35&lt;=Hidden!AN$46,$D35&gt;=Hidden!AN$46),IF($G35="","x","y"),"")))</f>
        <v/>
      </c>
      <c r="AV35" s="144" t="str">
        <f>IF(Hidden!AO$47="Yes","H",IF($B35="","",IF(AND($C35&lt;=Hidden!AO$46,$D35&gt;=Hidden!AO$46),IF($G35="","x","y"),"")))</f>
        <v/>
      </c>
      <c r="AW35" s="143" t="str">
        <f>IF(Hidden!AP$47="Yes","H",IF($B35="","",IF(AND($C35&lt;=Hidden!AP$46,$D35&gt;=Hidden!AP$46),IF($G35="","x","y"),"")))</f>
        <v/>
      </c>
      <c r="AX35" s="142" t="str">
        <f>IF(Hidden!AQ$47="Yes","H",IF($B35="","",IF(AND($C35&lt;=Hidden!AQ$46,$D35&gt;=Hidden!AQ$46),IF($G35="","x","y"),"")))</f>
        <v/>
      </c>
      <c r="AY35" s="142" t="str">
        <f>IF(Hidden!AR$47="Yes","H",IF($B35="","",IF(AND($C35&lt;=Hidden!AR$46,$D35&gt;=Hidden!AR$46),IF($G35="","x","y"),"")))</f>
        <v/>
      </c>
      <c r="AZ35" s="142" t="str">
        <f>IF(Hidden!AS$47="Yes","H",IF($B35="","",IF(AND($C35&lt;=Hidden!AS$46,$D35&gt;=Hidden!AS$46),IF($G35="","x","y"),"")))</f>
        <v/>
      </c>
      <c r="BA35" s="146" t="str">
        <f>IF(Hidden!AT$47="Yes","H",IF($B35="","",IF(AND($C35&lt;=Hidden!AT$46,$D35&gt;=Hidden!AT$46),IF($G35="","x","y"),"")))</f>
        <v/>
      </c>
      <c r="BB35" s="145" t="str">
        <f>IF(Hidden!AU$47="Yes","H",IF($B35="","",IF(AND($C35&lt;=Hidden!AU$46,$D35&gt;=Hidden!AU$46),IF($G35="","x","y"),"")))</f>
        <v/>
      </c>
      <c r="BC35" s="142" t="str">
        <f>IF(Hidden!AV$47="Yes","H",IF($B35="","",IF(AND($C35&lt;=Hidden!AV$46,$D35&gt;=Hidden!AV$46),IF($G35="","x","y"),"")))</f>
        <v/>
      </c>
      <c r="BD35" s="142" t="str">
        <f>IF(Hidden!AW$47="Yes","H",IF($B35="","",IF(AND($C35&lt;=Hidden!AW$46,$D35&gt;=Hidden!AW$46),IF($G35="","x","y"),"")))</f>
        <v/>
      </c>
      <c r="BE35" s="142" t="str">
        <f>IF(Hidden!AX$47="Yes","H",IF($B35="","",IF(AND($C35&lt;=Hidden!AX$46,$D35&gt;=Hidden!AX$46),IF($G35="","x","y"),"")))</f>
        <v/>
      </c>
      <c r="BF35" s="144" t="str">
        <f>IF(Hidden!AY$47="Yes","H",IF($B35="","",IF(AND($C35&lt;=Hidden!AY$46,$D35&gt;=Hidden!AY$46),IF($G35="","x","y"),"")))</f>
        <v/>
      </c>
      <c r="BG35" s="143" t="str">
        <f>IF(Hidden!AZ$47="Yes","H",IF($B35="","",IF(AND($C35&lt;=Hidden!AZ$46,$D35&gt;=Hidden!AZ$46),IF($G35="","x","y"),"")))</f>
        <v/>
      </c>
      <c r="BH35" s="142" t="str">
        <f>IF(Hidden!BA$47="Yes","H",IF($B35="","",IF(AND($C35&lt;=Hidden!BA$46,$D35&gt;=Hidden!BA$46),IF($G35="","x","y"),"")))</f>
        <v/>
      </c>
      <c r="BI35" s="142" t="str">
        <f>IF(Hidden!BB$47="Yes","H",IF($B35="","",IF(AND($C35&lt;=Hidden!BB$46,$D35&gt;=Hidden!BB$46),IF($G35="","x","y"),"")))</f>
        <v/>
      </c>
      <c r="BJ35" s="142" t="str">
        <f>IF(Hidden!BC$47="Yes","H",IF($B35="","",IF(AND($C35&lt;=Hidden!BC$46,$D35&gt;=Hidden!BC$46),IF($G35="","x","y"),"")))</f>
        <v/>
      </c>
      <c r="BK35" s="146" t="str">
        <f>IF(Hidden!BD$47="Yes","H",IF($B35="","",IF(AND($C35&lt;=Hidden!BD$46,$D35&gt;=Hidden!BD$46),IF($G35="","x","y"),"")))</f>
        <v/>
      </c>
      <c r="BL35" s="145" t="str">
        <f>IF(Hidden!BE$47="Yes","H",IF($B35="","",IF(AND($C35&lt;=Hidden!BE$46,$D35&gt;=Hidden!BE$46),IF($G35="","x","y"),"")))</f>
        <v/>
      </c>
      <c r="BM35" s="142" t="str">
        <f>IF(Hidden!BF$47="Yes","H",IF($B35="","",IF(AND($C35&lt;=Hidden!BF$46,$D35&gt;=Hidden!BF$46),IF($G35="","x","y"),"")))</f>
        <v/>
      </c>
      <c r="BN35" s="142" t="str">
        <f>IF(Hidden!BG$47="Yes","H",IF($B35="","",IF(AND($C35&lt;=Hidden!BG$46,$D35&gt;=Hidden!BG$46),IF($G35="","x","y"),"")))</f>
        <v/>
      </c>
      <c r="BO35" s="142" t="str">
        <f>IF(Hidden!BH$47="Yes","H",IF($B35="","",IF(AND($C35&lt;=Hidden!BH$46,$D35&gt;=Hidden!BH$46),IF($G35="","x","y"),"")))</f>
        <v/>
      </c>
      <c r="BP35" s="144" t="str">
        <f>IF(Hidden!BI$47="Yes","H",IF($B35="","",IF(AND($C35&lt;=Hidden!BI$46,$D35&gt;=Hidden!BI$46),IF($G35="","x","y"),"")))</f>
        <v/>
      </c>
      <c r="BQ35" s="143" t="str">
        <f>IF(Hidden!BJ$47="Yes","H",IF($B35="","",IF(AND($C35&lt;=Hidden!BJ$46,$D35&gt;=Hidden!BJ$46),IF($G35="","x","y"),"")))</f>
        <v/>
      </c>
      <c r="BR35" s="142" t="str">
        <f>IF(Hidden!BK$47="Yes","H",IF($B35="","",IF(AND($C35&lt;=Hidden!BK$46,$D35&gt;=Hidden!BK$46),IF($G35="","x","y"),"")))</f>
        <v/>
      </c>
      <c r="BS35" s="142" t="str">
        <f>IF(Hidden!BL$47="Yes","H",IF($B35="","",IF(AND($C35&lt;=Hidden!BL$46,$D35&gt;=Hidden!BL$46),IF($G35="","x","y"),"")))</f>
        <v/>
      </c>
      <c r="BT35" s="142" t="str">
        <f>IF(Hidden!BM$47="Yes","H",IF($B35="","",IF(AND($C35&lt;=Hidden!BM$46,$D35&gt;=Hidden!BM$46),IF($G35="","x","y"),"")))</f>
        <v/>
      </c>
      <c r="BU35" s="146" t="str">
        <f>IF(Hidden!BN$47="Yes","H",IF($B35="","",IF(AND($C35&lt;=Hidden!BN$46,$D35&gt;=Hidden!BN$46),IF($G35="","x","y"),"")))</f>
        <v/>
      </c>
      <c r="BV35" s="145" t="str">
        <f>IF(Hidden!BO$47="Yes","H",IF($B35="","",IF(AND($C35&lt;=Hidden!BO$46,$D35&gt;=Hidden!BO$46),IF($G35="","x","y"),"")))</f>
        <v/>
      </c>
      <c r="BW35" s="142" t="str">
        <f>IF(Hidden!BP$47="Yes","H",IF($B35="","",IF(AND($C35&lt;=Hidden!BP$46,$D35&gt;=Hidden!BP$46),IF($G35="","x","y"),"")))</f>
        <v/>
      </c>
      <c r="BX35" s="142" t="str">
        <f>IF(Hidden!BQ$47="Yes","H",IF($B35="","",IF(AND($C35&lt;=Hidden!BQ$46,$D35&gt;=Hidden!BQ$46),IF($G35="","x","y"),"")))</f>
        <v/>
      </c>
      <c r="BY35" s="142" t="str">
        <f>IF(Hidden!BR$47="Yes","H",IF($B35="","",IF(AND($C35&lt;=Hidden!BR$46,$D35&gt;=Hidden!BR$46),IF($G35="","x","y"),"")))</f>
        <v/>
      </c>
      <c r="BZ35" s="144" t="str">
        <f>IF(Hidden!BS$47="Yes","H",IF($B35="","",IF(AND($C35&lt;=Hidden!BS$46,$D35&gt;=Hidden!BS$46),IF($G35="","x","y"),"")))</f>
        <v/>
      </c>
      <c r="CA35" s="143" t="str">
        <f>IF(Hidden!BT$47="Yes","H",IF($B35="","",IF(AND($C35&lt;=Hidden!BT$46,$D35&gt;=Hidden!BT$46),IF($G35="","x","y"),"")))</f>
        <v/>
      </c>
      <c r="CB35" s="142" t="str">
        <f>IF(Hidden!BU$47="Yes","H",IF($B35="","",IF(AND($C35&lt;=Hidden!BU$46,$D35&gt;=Hidden!BU$46),IF($G35="","x","y"),"")))</f>
        <v/>
      </c>
      <c r="CC35" s="142" t="str">
        <f>IF(Hidden!BV$47="Yes","H",IF($B35="","",IF(AND($C35&lt;=Hidden!BV$46,$D35&gt;=Hidden!BV$46),IF($G35="","x","y"),"")))</f>
        <v/>
      </c>
      <c r="CD35" s="142" t="str">
        <f>IF(Hidden!BW$47="Yes","H",IF($B35="","",IF(AND($C35&lt;=Hidden!BW$46,$D35&gt;=Hidden!BW$46),IF($G35="","x","y"),"")))</f>
        <v/>
      </c>
      <c r="CE35" s="146" t="str">
        <f>IF(Hidden!BX$47="Yes","H",IF($B35="","",IF(AND($C35&lt;=Hidden!BX$46,$D35&gt;=Hidden!BX$46),IF($G35="","x","y"),"")))</f>
        <v/>
      </c>
      <c r="CF35" s="145" t="str">
        <f>IF(Hidden!BY$47="Yes","H",IF($B35="","",IF(AND($C35&lt;=Hidden!BY$46,$D35&gt;=Hidden!BY$46),IF($G35="","x","y"),"")))</f>
        <v/>
      </c>
      <c r="CG35" s="142" t="str">
        <f>IF(Hidden!BZ$47="Yes","H",IF($B35="","",IF(AND($C35&lt;=Hidden!BZ$46,$D35&gt;=Hidden!BZ$46),IF($G35="","x","y"),"")))</f>
        <v/>
      </c>
      <c r="CH35" s="142" t="str">
        <f>IF(Hidden!CA$47="Yes","H",IF($B35="","",IF(AND($C35&lt;=Hidden!CA$46,$D35&gt;=Hidden!CA$46),IF($G35="","x","y"),"")))</f>
        <v/>
      </c>
      <c r="CI35" s="142" t="str">
        <f>IF(Hidden!CB$47="Yes","H",IF($B35="","",IF(AND($C35&lt;=Hidden!CB$46,$D35&gt;=Hidden!CB$46),IF($G35="","x","y"),"")))</f>
        <v/>
      </c>
      <c r="CJ35" s="144" t="str">
        <f>IF(Hidden!CC$47="Yes","H",IF($B35="","",IF(AND($C35&lt;=Hidden!CC$46,$D35&gt;=Hidden!CC$46),IF($G35="","x","y"),"")))</f>
        <v/>
      </c>
      <c r="CK35" s="143" t="str">
        <f>IF(Hidden!CD$47="Yes","H",IF($B35="","",IF(AND($C35&lt;=Hidden!CD$46,$D35&gt;=Hidden!CD$46),IF($G35="","x","y"),"")))</f>
        <v/>
      </c>
      <c r="CL35" s="142" t="str">
        <f>IF(Hidden!CE$47="Yes","H",IF($B35="","",IF(AND($C35&lt;=Hidden!CE$46,$D35&gt;=Hidden!CE$46),IF($G35="","x","y"),"")))</f>
        <v/>
      </c>
      <c r="CM35" s="142" t="str">
        <f>IF(Hidden!CF$47="Yes","H",IF($B35="","",IF(AND($C35&lt;=Hidden!CF$46,$D35&gt;=Hidden!CF$46),IF($G35="","x","y"),"")))</f>
        <v/>
      </c>
      <c r="CN35" s="142" t="str">
        <f>IF(Hidden!CG$47="Yes","H",IF($B35="","",IF(AND($C35&lt;=Hidden!CG$46,$D35&gt;=Hidden!CG$46),IF($G35="","x","y"),"")))</f>
        <v/>
      </c>
      <c r="CO35" s="146" t="str">
        <f>IF(Hidden!CH$47="Yes","H",IF($B35="","",IF(AND($C35&lt;=Hidden!CH$46,$D35&gt;=Hidden!CH$46),IF($G35="","x","y"),"")))</f>
        <v/>
      </c>
      <c r="CP35" s="145" t="str">
        <f>IF(Hidden!CI$47="Yes","H",IF($B35="","",IF(AND($C35&lt;=Hidden!CI$46,$D35&gt;=Hidden!CI$46),IF($G35="","x","y"),"")))</f>
        <v/>
      </c>
      <c r="CQ35" s="142" t="str">
        <f>IF(Hidden!CJ$47="Yes","H",IF($B35="","",IF(AND($C35&lt;=Hidden!CJ$46,$D35&gt;=Hidden!CJ$46),IF($G35="","x","y"),"")))</f>
        <v/>
      </c>
      <c r="CR35" s="142" t="str">
        <f>IF(Hidden!CK$47="Yes","H",IF($B35="","",IF(AND($C35&lt;=Hidden!CK$46,$D35&gt;=Hidden!CK$46),IF($G35="","x","y"),"")))</f>
        <v/>
      </c>
      <c r="CS35" s="142" t="str">
        <f>IF(Hidden!CL$47="Yes","H",IF($B35="","",IF(AND($C35&lt;=Hidden!CL$46,$D35&gt;=Hidden!CL$46),IF($G35="","x","y"),"")))</f>
        <v/>
      </c>
      <c r="CT35" s="144" t="str">
        <f>IF(Hidden!CM$47="Yes","H",IF($B35="","",IF(AND($C35&lt;=Hidden!CM$46,$D35&gt;=Hidden!CM$46),IF($G35="","x","y"),"")))</f>
        <v/>
      </c>
      <c r="CU35" s="143" t="str">
        <f>IF(Hidden!CN$47="Yes","H",IF($B35="","",IF(AND($C35&lt;=Hidden!CN$46,$D35&gt;=Hidden!CN$46),IF($G35="","x","y"),"")))</f>
        <v/>
      </c>
      <c r="CV35" s="142" t="str">
        <f>IF(Hidden!CO$47="Yes","H",IF($B35="","",IF(AND($C35&lt;=Hidden!CO$46,$D35&gt;=Hidden!CO$46),IF($G35="","x","y"),"")))</f>
        <v/>
      </c>
      <c r="CW35" s="142" t="str">
        <f>IF(Hidden!CP$47="Yes","H",IF($B35="","",IF(AND($C35&lt;=Hidden!CP$46,$D35&gt;=Hidden!CP$46),IF($G35="","x","y"),"")))</f>
        <v/>
      </c>
      <c r="CX35" s="142" t="str">
        <f>IF(Hidden!CQ$47="Yes","H",IF($B35="","",IF(AND($C35&lt;=Hidden!CQ$46,$D35&gt;=Hidden!CQ$46),IF($G35="","x","y"),"")))</f>
        <v/>
      </c>
      <c r="CY35" s="146" t="str">
        <f>IF(Hidden!CR$47="Yes","H",IF($B35="","",IF(AND($C35&lt;=Hidden!CR$46,$D35&gt;=Hidden!CR$46),IF($G35="","x","y"),"")))</f>
        <v/>
      </c>
      <c r="CZ35" s="145" t="str">
        <f>IF(Hidden!CS$47="Yes","H",IF($B35="","",IF(AND($C35&lt;=Hidden!CS$46,$D35&gt;=Hidden!CS$46),IF($G35="","x","y"),"")))</f>
        <v/>
      </c>
      <c r="DA35" s="142" t="str">
        <f>IF(Hidden!CT$47="Yes","H",IF($B35="","",IF(AND($C35&lt;=Hidden!CT$46,$D35&gt;=Hidden!CT$46),IF($G35="","x","y"),"")))</f>
        <v/>
      </c>
      <c r="DB35" s="142" t="str">
        <f>IF(Hidden!CU$47="Yes","H",IF($B35="","",IF(AND($C35&lt;=Hidden!CU$46,$D35&gt;=Hidden!CU$46),IF($G35="","x","y"),"")))</f>
        <v/>
      </c>
      <c r="DC35" s="142" t="str">
        <f>IF(Hidden!CV$47="Yes","H",IF($B35="","",IF(AND($C35&lt;=Hidden!CV$46,$D35&gt;=Hidden!CV$46),IF($G35="","x","y"),"")))</f>
        <v/>
      </c>
      <c r="DD35" s="144" t="str">
        <f>IF(Hidden!CW$47="Yes","H",IF($B35="","",IF(AND($C35&lt;=Hidden!CW$46,$D35&gt;=Hidden!CW$46),IF($G35="","x","y"),"")))</f>
        <v/>
      </c>
      <c r="DE35" s="143" t="str">
        <f>IF(Hidden!CX$47="Yes","H",IF($B35="","",IF(AND($C35&lt;=Hidden!CX$46,$D35&gt;=Hidden!CX$46),IF($G35="","x","y"),"")))</f>
        <v/>
      </c>
      <c r="DF35" s="142" t="str">
        <f>IF(Hidden!CY$47="Yes","H",IF($B35="","",IF(AND($C35&lt;=Hidden!CY$46,$D35&gt;=Hidden!CY$46),IF($G35="","x","y"),"")))</f>
        <v/>
      </c>
      <c r="DG35" s="142" t="str">
        <f>IF(Hidden!CZ$47="Yes","H",IF($B35="","",IF(AND($C35&lt;=Hidden!CZ$46,$D35&gt;=Hidden!CZ$46),IF($G35="","x","y"),"")))</f>
        <v/>
      </c>
      <c r="DH35" s="142" t="str">
        <f>IF(Hidden!DA$47="Yes","H",IF($B35="","",IF(AND($C35&lt;=Hidden!DA$46,$D35&gt;=Hidden!DA$46),IF($G35="","x","y"),"")))</f>
        <v/>
      </c>
      <c r="DI35" s="146" t="str">
        <f>IF(Hidden!DB$47="Yes","H",IF($B35="","",IF(AND($C35&lt;=Hidden!DB$46,$D35&gt;=Hidden!DB$46),IF($G35="","x","y"),"")))</f>
        <v/>
      </c>
      <c r="DJ35" s="145" t="str">
        <f>IF(Hidden!DC$47="Yes","H",IF($B35="","",IF(AND($C35&lt;=Hidden!DC$46,$D35&gt;=Hidden!DC$46),IF($G35="","x","y"),"")))</f>
        <v/>
      </c>
      <c r="DK35" s="142" t="str">
        <f>IF(Hidden!DD$47="Yes","H",IF($B35="","",IF(AND($C35&lt;=Hidden!DD$46,$D35&gt;=Hidden!DD$46),IF($G35="","x","y"),"")))</f>
        <v/>
      </c>
      <c r="DL35" s="142" t="str">
        <f>IF(Hidden!DE$47="Yes","H",IF($B35="","",IF(AND($C35&lt;=Hidden!DE$46,$D35&gt;=Hidden!DE$46),IF($G35="","x","y"),"")))</f>
        <v/>
      </c>
      <c r="DM35" s="142" t="str">
        <f>IF(Hidden!DF$47="Yes","H",IF($B35="","",IF(AND($C35&lt;=Hidden!DF$46,$D35&gt;=Hidden!DF$46),IF($G35="","x","y"),"")))</f>
        <v/>
      </c>
      <c r="DN35" s="144" t="str">
        <f>IF(Hidden!DG$47="Yes","H",IF($B35="","",IF(AND($C35&lt;=Hidden!DG$46,$D35&gt;=Hidden!DG$46),IF($G35="","x","y"),"")))</f>
        <v/>
      </c>
      <c r="DO35" s="143" t="str">
        <f>IF(Hidden!DH$47="Yes","H",IF($B35="","",IF(AND($C35&lt;=Hidden!DH$46,$D35&gt;=Hidden!DH$46),IF($G35="","x","y"),"")))</f>
        <v/>
      </c>
      <c r="DP35" s="142" t="str">
        <f>IF(Hidden!DI$47="Yes","H",IF($B35="","",IF(AND($C35&lt;=Hidden!DI$46,$D35&gt;=Hidden!DI$46),IF($G35="","x","y"),"")))</f>
        <v/>
      </c>
      <c r="DQ35" s="142" t="str">
        <f>IF(Hidden!DJ$47="Yes","H",IF($B35="","",IF(AND($C35&lt;=Hidden!DJ$46,$D35&gt;=Hidden!DJ$46),IF($G35="","x","y"),"")))</f>
        <v/>
      </c>
      <c r="DR35" s="142" t="str">
        <f>IF(Hidden!DK$47="Yes","H",IF($B35="","",IF(AND($C35&lt;=Hidden!DK$46,$D35&gt;=Hidden!DK$46),IF($G35="","x","y"),"")))</f>
        <v/>
      </c>
      <c r="DS35" s="146" t="str">
        <f>IF(Hidden!DL$47="Yes","H",IF($B35="","",IF(AND($C35&lt;=Hidden!DL$46,$D35&gt;=Hidden!DL$46),IF($G35="","x","y"),"")))</f>
        <v/>
      </c>
      <c r="DT35" s="145" t="str">
        <f>IF(Hidden!DM$47="Yes","H",IF($B35="","",IF(AND($C35&lt;=Hidden!DM$46,$D35&gt;=Hidden!DM$46),IF($G35="","x","y"),"")))</f>
        <v/>
      </c>
      <c r="DU35" s="142" t="str">
        <f>IF(Hidden!DN$47="Yes","H",IF($B35="","",IF(AND($C35&lt;=Hidden!DN$46,$D35&gt;=Hidden!DN$46),IF($G35="","x","y"),"")))</f>
        <v/>
      </c>
      <c r="DV35" s="142" t="str">
        <f>IF(Hidden!DO$47="Yes","H",IF($B35="","",IF(AND($C35&lt;=Hidden!DO$46,$D35&gt;=Hidden!DO$46),IF($G35="","x","y"),"")))</f>
        <v/>
      </c>
      <c r="DW35" s="142" t="str">
        <f>IF(Hidden!DP$47="Yes","H",IF($B35="","",IF(AND($C35&lt;=Hidden!DP$46,$D35&gt;=Hidden!DP$46),IF($G35="","x","y"),"")))</f>
        <v/>
      </c>
      <c r="DX35" s="144" t="str">
        <f>IF(Hidden!DQ$47="Yes","H",IF($B35="","",IF(AND($C35&lt;=Hidden!DQ$46,$D35&gt;=Hidden!DQ$46),IF($G35="","x","y"),"")))</f>
        <v/>
      </c>
      <c r="DY35" s="145" t="str">
        <f>IF(Hidden!DR$47="Yes","H",IF($B35="","",IF(AND($C35&lt;=Hidden!DR$46,$D35&gt;=Hidden!DR$46),IF($G35="","x","y"),"")))</f>
        <v/>
      </c>
      <c r="DZ35" s="142" t="str">
        <f>IF(Hidden!DS$47="Yes","H",IF($B35="","",IF(AND($C35&lt;=Hidden!DS$46,$D35&gt;=Hidden!DS$46),IF($G35="","x","y"),"")))</f>
        <v/>
      </c>
      <c r="EA35" s="142" t="str">
        <f>IF(Hidden!DT$47="Yes","H",IF($B35="","",IF(AND($C35&lt;=Hidden!DT$46,$D35&gt;=Hidden!DT$46),IF($G35="","x","y"),"")))</f>
        <v/>
      </c>
      <c r="EB35" s="142" t="str">
        <f>IF(Hidden!DU$47="Yes","H",IF($B35="","",IF(AND($C35&lt;=Hidden!DU$46,$D35&gt;=Hidden!DU$46),IF($G35="","x","y"),"")))</f>
        <v/>
      </c>
      <c r="EC35" s="144" t="str">
        <f>IF(Hidden!DV$47="Yes","H",IF($B35="","",IF(AND($C35&lt;=Hidden!DV$46,$D35&gt;=Hidden!DV$46),IF($G35="","x","y"),"")))</f>
        <v/>
      </c>
      <c r="ED35" s="143" t="str">
        <f>IF(Hidden!DW$47="Yes","H",IF($B35="","",IF(AND($C35&lt;=Hidden!DW$46,$D35&gt;=Hidden!DW$46),IF($G35="","x","y"),"")))</f>
        <v/>
      </c>
      <c r="EE35" s="142" t="str">
        <f>IF(Hidden!DX$47="Yes","H",IF($B35="","",IF(AND($C35&lt;=Hidden!DX$46,$D35&gt;=Hidden!DX$46),IF($G35="","x","y"),"")))</f>
        <v/>
      </c>
      <c r="EF35" s="142" t="str">
        <f>IF(Hidden!DY$47="Yes","H",IF($B35="","",IF(AND($C35&lt;=Hidden!DY$46,$D35&gt;=Hidden!DY$46),IF($G35="","x","y"),"")))</f>
        <v/>
      </c>
      <c r="EG35" s="142" t="str">
        <f>IF(Hidden!DZ$47="Yes","H",IF($B35="","",IF(AND($C35&lt;=Hidden!DZ$46,$D35&gt;=Hidden!DZ$46),IF($G35="","x","y"),"")))</f>
        <v/>
      </c>
      <c r="EH35" s="141" t="str">
        <f>IF(Hidden!EA$47="Yes","H",IF($B35="","",IF(AND($C35&lt;=Hidden!EA$46,$D35&gt;=Hidden!EA$46),IF($G35="","x","y"),"")))</f>
        <v/>
      </c>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row>
    <row r="36" spans="1:257" ht="30.75" customHeight="1">
      <c r="A36" s="79"/>
      <c r="B36" s="704" t="s">
        <v>643</v>
      </c>
      <c r="C36" s="697"/>
      <c r="D36" s="698"/>
      <c r="E36" s="693"/>
      <c r="F36" s="246"/>
      <c r="G36" s="696"/>
      <c r="H36" s="694"/>
      <c r="I36" s="147" t="str">
        <f>IF(Hidden!B$47="Yes","H",IF($B36="","",IF(AND($C36&lt;=Hidden!B$46,$D36&gt;=Hidden!B$46),IF($G36="","x","y"),"")))</f>
        <v/>
      </c>
      <c r="J36" s="142" t="str">
        <f>IF(Hidden!C$47="Yes","H",IF($B36="","",IF(AND($C36&lt;=Hidden!C$46,$D36&gt;=Hidden!C$46),IF($G36="","x","y"),"")))</f>
        <v/>
      </c>
      <c r="K36" s="142" t="str">
        <f>IF(Hidden!D$47="Yes","H",IF($B36="","",IF(AND($C36&lt;=Hidden!D$46,$D36&gt;=Hidden!D$46),IF($G36="","x","y"),"")))</f>
        <v/>
      </c>
      <c r="L36" s="142" t="str">
        <f>IF(Hidden!E$47="Yes","H",IF($B36="","",IF(AND($C36&lt;=Hidden!E$46,$D36&gt;=Hidden!E$46),IF($G36="","x","y"),"")))</f>
        <v/>
      </c>
      <c r="M36" s="146" t="str">
        <f>IF(Hidden!F$47="Yes","H",IF($B36="","",IF(AND($C36&lt;=Hidden!F$46,$D36&gt;=Hidden!F$46),IF($G36="","x","y"),"")))</f>
        <v/>
      </c>
      <c r="N36" s="145" t="str">
        <f>IF(Hidden!G$47="Yes","H",IF($B36="","",IF(AND($C36&lt;=Hidden!G$46,$D36&gt;=Hidden!G$46),IF($G36="","x","y"),"")))</f>
        <v/>
      </c>
      <c r="O36" s="142" t="str">
        <f>IF(Hidden!H$47="Yes","H",IF($B36="","",IF(AND($C36&lt;=Hidden!H$46,$D36&gt;=Hidden!H$46),IF($G36="","x","y"),"")))</f>
        <v/>
      </c>
      <c r="P36" s="142" t="str">
        <f>IF(Hidden!I$47="Yes","H",IF($B36="","",IF(AND($C36&lt;=Hidden!I$46,$D36&gt;=Hidden!I$46),IF($G36="","x","y"),"")))</f>
        <v/>
      </c>
      <c r="Q36" s="142" t="str">
        <f>IF(Hidden!J$47="Yes","H",IF($B36="","",IF(AND($C36&lt;=Hidden!J$46,$D36&gt;=Hidden!J$46),IF($G36="","x","y"),"")))</f>
        <v/>
      </c>
      <c r="R36" s="144" t="str">
        <f>IF(Hidden!K$47="Yes","H",IF($B36="","",IF(AND($C36&lt;=Hidden!K$46,$D36&gt;=Hidden!K$46),IF($G36="","x","y"),"")))</f>
        <v/>
      </c>
      <c r="S36" s="143" t="str">
        <f>IF(Hidden!L$47="Yes","H",IF($B36="","",IF(AND($C36&lt;=Hidden!L$46,$D36&gt;=Hidden!L$46),IF($G36="","x","y"),"")))</f>
        <v/>
      </c>
      <c r="T36" s="142" t="str">
        <f>IF(Hidden!M$47="Yes","H",IF($B36="","",IF(AND($C36&lt;=Hidden!M$46,$D36&gt;=Hidden!M$46),IF($G36="","x","y"),"")))</f>
        <v/>
      </c>
      <c r="U36" s="142" t="str">
        <f>IF(Hidden!N$47="Yes","H",IF($B36="","",IF(AND($C36&lt;=Hidden!N$46,$D36&gt;=Hidden!N$46),IF($G36="","x","y"),"")))</f>
        <v/>
      </c>
      <c r="V36" s="142" t="str">
        <f>IF(Hidden!O$47="Yes","H",IF($B36="","",IF(AND($C36&lt;=Hidden!O$46,$D36&gt;=Hidden!O$46),IF($G36="","x","y"),"")))</f>
        <v/>
      </c>
      <c r="W36" s="146" t="str">
        <f>IF(Hidden!P$47="Yes","H",IF($B36="","",IF(AND($C36&lt;=Hidden!P$46,$D36&gt;=Hidden!P$46),IF($G36="","x","y"),"")))</f>
        <v/>
      </c>
      <c r="X36" s="145" t="str">
        <f>IF(Hidden!Q$47="Yes","H",IF($B36="","",IF(AND($C36&lt;=Hidden!Q$46,$D36&gt;=Hidden!Q$46),IF($G36="","x","y"),"")))</f>
        <v/>
      </c>
      <c r="Y36" s="142" t="str">
        <f>IF(Hidden!R$47="Yes","H",IF($B36="","",IF(AND($C36&lt;=Hidden!R$46,$D36&gt;=Hidden!R$46),IF($G36="","x","y"),"")))</f>
        <v/>
      </c>
      <c r="Z36" s="142" t="str">
        <f>IF(Hidden!S$47="Yes","H",IF($B36="","",IF(AND($C36&lt;=Hidden!S$46,$D36&gt;=Hidden!S$46),IF($G36="","x","y"),"")))</f>
        <v/>
      </c>
      <c r="AA36" s="142" t="str">
        <f>IF(Hidden!T$47="Yes","H",IF($B36="","",IF(AND($C36&lt;=Hidden!T$46,$D36&gt;=Hidden!T$46),IF($G36="","x","y"),"")))</f>
        <v/>
      </c>
      <c r="AB36" s="144" t="str">
        <f>IF(Hidden!U$47="Yes","H",IF($B36="","",IF(AND($C36&lt;=Hidden!U$46,$D36&gt;=Hidden!U$46),IF($G36="","x","y"),"")))</f>
        <v/>
      </c>
      <c r="AC36" s="143" t="str">
        <f>IF(Hidden!V$47="Yes","H",IF($B36="","",IF(AND($C36&lt;=Hidden!V$46,$D36&gt;=Hidden!V$46),IF($G36="","x","y"),"")))</f>
        <v/>
      </c>
      <c r="AD36" s="142" t="str">
        <f>IF(Hidden!W$47="Yes","H",IF($B36="","",IF(AND($C36&lt;=Hidden!W$46,$D36&gt;=Hidden!W$46),IF($G36="","x","y"),"")))</f>
        <v/>
      </c>
      <c r="AE36" s="142" t="str">
        <f>IF(Hidden!X$47="Yes","H",IF($B36="","",IF(AND($C36&lt;=Hidden!X$46,$D36&gt;=Hidden!X$46),IF($G36="","x","y"),"")))</f>
        <v/>
      </c>
      <c r="AF36" s="142" t="str">
        <f>IF(Hidden!Y$47="Yes","H",IF($B36="","",IF(AND($C36&lt;=Hidden!Y$46,$D36&gt;=Hidden!Y$46),IF($G36="","x","y"),"")))</f>
        <v/>
      </c>
      <c r="AG36" s="146" t="str">
        <f>IF(Hidden!Z$47="Yes","H",IF($B36="","",IF(AND($C36&lt;=Hidden!Z$46,$D36&gt;=Hidden!Z$46),IF($G36="","x","y"),"")))</f>
        <v/>
      </c>
      <c r="AH36" s="145" t="str">
        <f>IF(Hidden!AA$47="Yes","H",IF($B36="","",IF(AND($C36&lt;=Hidden!AA$46,$D36&gt;=Hidden!AA$46),IF($G36="","x","y"),"")))</f>
        <v/>
      </c>
      <c r="AI36" s="142" t="str">
        <f>IF(Hidden!AB$47="Yes","H",IF($B36="","",IF(AND($C36&lt;=Hidden!AB$46,$D36&gt;=Hidden!AB$46),IF($G36="","x","y"),"")))</f>
        <v/>
      </c>
      <c r="AJ36" s="142" t="str">
        <f>IF(Hidden!AC$47="Yes","H",IF($B36="","",IF(AND($C36&lt;=Hidden!AC$46,$D36&gt;=Hidden!AC$46),IF($G36="","x","y"),"")))</f>
        <v/>
      </c>
      <c r="AK36" s="142" t="str">
        <f>IF(Hidden!AD$47="Yes","H",IF($B36="","",IF(AND($C36&lt;=Hidden!AD$46,$D36&gt;=Hidden!AD$46),IF($G36="","x","y"),"")))</f>
        <v/>
      </c>
      <c r="AL36" s="144" t="str">
        <f>IF(Hidden!AE$47="Yes","H",IF($B36="","",IF(AND($C36&lt;=Hidden!AE$46,$D36&gt;=Hidden!AE$46),IF($G36="","x","y"),"")))</f>
        <v/>
      </c>
      <c r="AM36" s="143" t="str">
        <f>IF(Hidden!AF$47="Yes","H",IF($B36="","",IF(AND($C36&lt;=Hidden!AF$46,$D36&gt;=Hidden!AF$46),IF($G36="","x","y"),"")))</f>
        <v/>
      </c>
      <c r="AN36" s="142" t="str">
        <f>IF(Hidden!AG$47="Yes","H",IF($B36="","",IF(AND($C36&lt;=Hidden!AG$46,$D36&gt;=Hidden!AG$46),IF($G36="","x","y"),"")))</f>
        <v/>
      </c>
      <c r="AO36" s="142" t="str">
        <f>IF(Hidden!AH$47="Yes","H",IF($B36="","",IF(AND($C36&lt;=Hidden!AH$46,$D36&gt;=Hidden!AH$46),IF($G36="","x","y"),"")))</f>
        <v/>
      </c>
      <c r="AP36" s="142" t="str">
        <f>IF(Hidden!AI$47="Yes","H",IF($B36="","",IF(AND($C36&lt;=Hidden!AI$46,$D36&gt;=Hidden!AI$46),IF($G36="","x","y"),"")))</f>
        <v/>
      </c>
      <c r="AQ36" s="146" t="str">
        <f>IF(Hidden!AJ$47="Yes","H",IF($B36="","",IF(AND($C36&lt;=Hidden!AJ$46,$D36&gt;=Hidden!AJ$46),IF($G36="","x","y"),"")))</f>
        <v/>
      </c>
      <c r="AR36" s="145" t="str">
        <f>IF(Hidden!AK$47="Yes","H",IF($B36="","",IF(AND($C36&lt;=Hidden!AK$46,$D36&gt;=Hidden!AK$46),IF($G36="","x","y"),"")))</f>
        <v/>
      </c>
      <c r="AS36" s="142" t="str">
        <f>IF(Hidden!AL$47="Yes","H",IF($B36="","",IF(AND($C36&lt;=Hidden!AL$46,$D36&gt;=Hidden!AL$46),IF($G36="","x","y"),"")))</f>
        <v/>
      </c>
      <c r="AT36" s="142" t="str">
        <f>IF(Hidden!AM$47="Yes","H",IF($B36="","",IF(AND($C36&lt;=Hidden!AM$46,$D36&gt;=Hidden!AM$46),IF($G36="","x","y"),"")))</f>
        <v/>
      </c>
      <c r="AU36" s="142" t="str">
        <f>IF(Hidden!AN$47="Yes","H",IF($B36="","",IF(AND($C36&lt;=Hidden!AN$46,$D36&gt;=Hidden!AN$46),IF($G36="","x","y"),"")))</f>
        <v/>
      </c>
      <c r="AV36" s="144" t="str">
        <f>IF(Hidden!AO$47="Yes","H",IF($B36="","",IF(AND($C36&lt;=Hidden!AO$46,$D36&gt;=Hidden!AO$46),IF($G36="","x","y"),"")))</f>
        <v/>
      </c>
      <c r="AW36" s="143" t="str">
        <f>IF(Hidden!AP$47="Yes","H",IF($B36="","",IF(AND($C36&lt;=Hidden!AP$46,$D36&gt;=Hidden!AP$46),IF($G36="","x","y"),"")))</f>
        <v/>
      </c>
      <c r="AX36" s="142" t="str">
        <f>IF(Hidden!AQ$47="Yes","H",IF($B36="","",IF(AND($C36&lt;=Hidden!AQ$46,$D36&gt;=Hidden!AQ$46),IF($G36="","x","y"),"")))</f>
        <v/>
      </c>
      <c r="AY36" s="142" t="str">
        <f>IF(Hidden!AR$47="Yes","H",IF($B36="","",IF(AND($C36&lt;=Hidden!AR$46,$D36&gt;=Hidden!AR$46),IF($G36="","x","y"),"")))</f>
        <v/>
      </c>
      <c r="AZ36" s="142" t="str">
        <f>IF(Hidden!AS$47="Yes","H",IF($B36="","",IF(AND($C36&lt;=Hidden!AS$46,$D36&gt;=Hidden!AS$46),IF($G36="","x","y"),"")))</f>
        <v/>
      </c>
      <c r="BA36" s="146" t="str">
        <f>IF(Hidden!AT$47="Yes","H",IF($B36="","",IF(AND($C36&lt;=Hidden!AT$46,$D36&gt;=Hidden!AT$46),IF($G36="","x","y"),"")))</f>
        <v/>
      </c>
      <c r="BB36" s="145" t="str">
        <f>IF(Hidden!AU$47="Yes","H",IF($B36="","",IF(AND($C36&lt;=Hidden!AU$46,$D36&gt;=Hidden!AU$46),IF($G36="","x","y"),"")))</f>
        <v/>
      </c>
      <c r="BC36" s="142" t="str">
        <f>IF(Hidden!AV$47="Yes","H",IF($B36="","",IF(AND($C36&lt;=Hidden!AV$46,$D36&gt;=Hidden!AV$46),IF($G36="","x","y"),"")))</f>
        <v/>
      </c>
      <c r="BD36" s="142" t="str">
        <f>IF(Hidden!AW$47="Yes","H",IF($B36="","",IF(AND($C36&lt;=Hidden!AW$46,$D36&gt;=Hidden!AW$46),IF($G36="","x","y"),"")))</f>
        <v/>
      </c>
      <c r="BE36" s="142" t="str">
        <f>IF(Hidden!AX$47="Yes","H",IF($B36="","",IF(AND($C36&lt;=Hidden!AX$46,$D36&gt;=Hidden!AX$46),IF($G36="","x","y"),"")))</f>
        <v/>
      </c>
      <c r="BF36" s="144" t="str">
        <f>IF(Hidden!AY$47="Yes","H",IF($B36="","",IF(AND($C36&lt;=Hidden!AY$46,$D36&gt;=Hidden!AY$46),IF($G36="","x","y"),"")))</f>
        <v/>
      </c>
      <c r="BG36" s="143" t="str">
        <f>IF(Hidden!AZ$47="Yes","H",IF($B36="","",IF(AND($C36&lt;=Hidden!AZ$46,$D36&gt;=Hidden!AZ$46),IF($G36="","x","y"),"")))</f>
        <v/>
      </c>
      <c r="BH36" s="142" t="str">
        <f>IF(Hidden!BA$47="Yes","H",IF($B36="","",IF(AND($C36&lt;=Hidden!BA$46,$D36&gt;=Hidden!BA$46),IF($G36="","x","y"),"")))</f>
        <v/>
      </c>
      <c r="BI36" s="142" t="str">
        <f>IF(Hidden!BB$47="Yes","H",IF($B36="","",IF(AND($C36&lt;=Hidden!BB$46,$D36&gt;=Hidden!BB$46),IF($G36="","x","y"),"")))</f>
        <v/>
      </c>
      <c r="BJ36" s="142" t="str">
        <f>IF(Hidden!BC$47="Yes","H",IF($B36="","",IF(AND($C36&lt;=Hidden!BC$46,$D36&gt;=Hidden!BC$46),IF($G36="","x","y"),"")))</f>
        <v/>
      </c>
      <c r="BK36" s="146" t="str">
        <f>IF(Hidden!BD$47="Yes","H",IF($B36="","",IF(AND($C36&lt;=Hidden!BD$46,$D36&gt;=Hidden!BD$46),IF($G36="","x","y"),"")))</f>
        <v/>
      </c>
      <c r="BL36" s="145" t="str">
        <f>IF(Hidden!BE$47="Yes","H",IF($B36="","",IF(AND($C36&lt;=Hidden!BE$46,$D36&gt;=Hidden!BE$46),IF($G36="","x","y"),"")))</f>
        <v/>
      </c>
      <c r="BM36" s="142" t="str">
        <f>IF(Hidden!BF$47="Yes","H",IF($B36="","",IF(AND($C36&lt;=Hidden!BF$46,$D36&gt;=Hidden!BF$46),IF($G36="","x","y"),"")))</f>
        <v/>
      </c>
      <c r="BN36" s="142" t="str">
        <f>IF(Hidden!BG$47="Yes","H",IF($B36="","",IF(AND($C36&lt;=Hidden!BG$46,$D36&gt;=Hidden!BG$46),IF($G36="","x","y"),"")))</f>
        <v/>
      </c>
      <c r="BO36" s="142" t="str">
        <f>IF(Hidden!BH$47="Yes","H",IF($B36="","",IF(AND($C36&lt;=Hidden!BH$46,$D36&gt;=Hidden!BH$46),IF($G36="","x","y"),"")))</f>
        <v/>
      </c>
      <c r="BP36" s="144" t="str">
        <f>IF(Hidden!BI$47="Yes","H",IF($B36="","",IF(AND($C36&lt;=Hidden!BI$46,$D36&gt;=Hidden!BI$46),IF($G36="","x","y"),"")))</f>
        <v/>
      </c>
      <c r="BQ36" s="143" t="str">
        <f>IF(Hidden!BJ$47="Yes","H",IF($B36="","",IF(AND($C36&lt;=Hidden!BJ$46,$D36&gt;=Hidden!BJ$46),IF($G36="","x","y"),"")))</f>
        <v/>
      </c>
      <c r="BR36" s="142" t="str">
        <f>IF(Hidden!BK$47="Yes","H",IF($B36="","",IF(AND($C36&lt;=Hidden!BK$46,$D36&gt;=Hidden!BK$46),IF($G36="","x","y"),"")))</f>
        <v/>
      </c>
      <c r="BS36" s="142" t="str">
        <f>IF(Hidden!BL$47="Yes","H",IF($B36="","",IF(AND($C36&lt;=Hidden!BL$46,$D36&gt;=Hidden!BL$46),IF($G36="","x","y"),"")))</f>
        <v/>
      </c>
      <c r="BT36" s="142" t="str">
        <f>IF(Hidden!BM$47="Yes","H",IF($B36="","",IF(AND($C36&lt;=Hidden!BM$46,$D36&gt;=Hidden!BM$46),IF($G36="","x","y"),"")))</f>
        <v/>
      </c>
      <c r="BU36" s="146" t="str">
        <f>IF(Hidden!BN$47="Yes","H",IF($B36="","",IF(AND($C36&lt;=Hidden!BN$46,$D36&gt;=Hidden!BN$46),IF($G36="","x","y"),"")))</f>
        <v/>
      </c>
      <c r="BV36" s="145" t="str">
        <f>IF(Hidden!BO$47="Yes","H",IF($B36="","",IF(AND($C36&lt;=Hidden!BO$46,$D36&gt;=Hidden!BO$46),IF($G36="","x","y"),"")))</f>
        <v/>
      </c>
      <c r="BW36" s="142" t="str">
        <f>IF(Hidden!BP$47="Yes","H",IF($B36="","",IF(AND($C36&lt;=Hidden!BP$46,$D36&gt;=Hidden!BP$46),IF($G36="","x","y"),"")))</f>
        <v/>
      </c>
      <c r="BX36" s="142" t="str">
        <f>IF(Hidden!BQ$47="Yes","H",IF($B36="","",IF(AND($C36&lt;=Hidden!BQ$46,$D36&gt;=Hidden!BQ$46),IF($G36="","x","y"),"")))</f>
        <v/>
      </c>
      <c r="BY36" s="142" t="str">
        <f>IF(Hidden!BR$47="Yes","H",IF($B36="","",IF(AND($C36&lt;=Hidden!BR$46,$D36&gt;=Hidden!BR$46),IF($G36="","x","y"),"")))</f>
        <v/>
      </c>
      <c r="BZ36" s="144" t="str">
        <f>IF(Hidden!BS$47="Yes","H",IF($B36="","",IF(AND($C36&lt;=Hidden!BS$46,$D36&gt;=Hidden!BS$46),IF($G36="","x","y"),"")))</f>
        <v/>
      </c>
      <c r="CA36" s="143" t="str">
        <f>IF(Hidden!BT$47="Yes","H",IF($B36="","",IF(AND($C36&lt;=Hidden!BT$46,$D36&gt;=Hidden!BT$46),IF($G36="","x","y"),"")))</f>
        <v/>
      </c>
      <c r="CB36" s="142" t="str">
        <f>IF(Hidden!BU$47="Yes","H",IF($B36="","",IF(AND($C36&lt;=Hidden!BU$46,$D36&gt;=Hidden!BU$46),IF($G36="","x","y"),"")))</f>
        <v/>
      </c>
      <c r="CC36" s="142" t="str">
        <f>IF(Hidden!BV$47="Yes","H",IF($B36="","",IF(AND($C36&lt;=Hidden!BV$46,$D36&gt;=Hidden!BV$46),IF($G36="","x","y"),"")))</f>
        <v/>
      </c>
      <c r="CD36" s="142" t="str">
        <f>IF(Hidden!BW$47="Yes","H",IF($B36="","",IF(AND($C36&lt;=Hidden!BW$46,$D36&gt;=Hidden!BW$46),IF($G36="","x","y"),"")))</f>
        <v/>
      </c>
      <c r="CE36" s="146" t="str">
        <f>IF(Hidden!BX$47="Yes","H",IF($B36="","",IF(AND($C36&lt;=Hidden!BX$46,$D36&gt;=Hidden!BX$46),IF($G36="","x","y"),"")))</f>
        <v/>
      </c>
      <c r="CF36" s="145" t="str">
        <f>IF(Hidden!BY$47="Yes","H",IF($B36="","",IF(AND($C36&lt;=Hidden!BY$46,$D36&gt;=Hidden!BY$46),IF($G36="","x","y"),"")))</f>
        <v/>
      </c>
      <c r="CG36" s="142" t="str">
        <f>IF(Hidden!BZ$47="Yes","H",IF($B36="","",IF(AND($C36&lt;=Hidden!BZ$46,$D36&gt;=Hidden!BZ$46),IF($G36="","x","y"),"")))</f>
        <v/>
      </c>
      <c r="CH36" s="142" t="str">
        <f>IF(Hidden!CA$47="Yes","H",IF($B36="","",IF(AND($C36&lt;=Hidden!CA$46,$D36&gt;=Hidden!CA$46),IF($G36="","x","y"),"")))</f>
        <v/>
      </c>
      <c r="CI36" s="142" t="str">
        <f>IF(Hidden!CB$47="Yes","H",IF($B36="","",IF(AND($C36&lt;=Hidden!CB$46,$D36&gt;=Hidden!CB$46),IF($G36="","x","y"),"")))</f>
        <v/>
      </c>
      <c r="CJ36" s="144" t="str">
        <f>IF(Hidden!CC$47="Yes","H",IF($B36="","",IF(AND($C36&lt;=Hidden!CC$46,$D36&gt;=Hidden!CC$46),IF($G36="","x","y"),"")))</f>
        <v/>
      </c>
      <c r="CK36" s="143" t="str">
        <f>IF(Hidden!CD$47="Yes","H",IF($B36="","",IF(AND($C36&lt;=Hidden!CD$46,$D36&gt;=Hidden!CD$46),IF($G36="","x","y"),"")))</f>
        <v/>
      </c>
      <c r="CL36" s="142" t="str">
        <f>IF(Hidden!CE$47="Yes","H",IF($B36="","",IF(AND($C36&lt;=Hidden!CE$46,$D36&gt;=Hidden!CE$46),IF($G36="","x","y"),"")))</f>
        <v/>
      </c>
      <c r="CM36" s="142" t="str">
        <f>IF(Hidden!CF$47="Yes","H",IF($B36="","",IF(AND($C36&lt;=Hidden!CF$46,$D36&gt;=Hidden!CF$46),IF($G36="","x","y"),"")))</f>
        <v/>
      </c>
      <c r="CN36" s="142" t="str">
        <f>IF(Hidden!CG$47="Yes","H",IF($B36="","",IF(AND($C36&lt;=Hidden!CG$46,$D36&gt;=Hidden!CG$46),IF($G36="","x","y"),"")))</f>
        <v/>
      </c>
      <c r="CO36" s="146" t="str">
        <f>IF(Hidden!CH$47="Yes","H",IF($B36="","",IF(AND($C36&lt;=Hidden!CH$46,$D36&gt;=Hidden!CH$46),IF($G36="","x","y"),"")))</f>
        <v/>
      </c>
      <c r="CP36" s="145" t="str">
        <f>IF(Hidden!CI$47="Yes","H",IF($B36="","",IF(AND($C36&lt;=Hidden!CI$46,$D36&gt;=Hidden!CI$46),IF($G36="","x","y"),"")))</f>
        <v/>
      </c>
      <c r="CQ36" s="142" t="str">
        <f>IF(Hidden!CJ$47="Yes","H",IF($B36="","",IF(AND($C36&lt;=Hidden!CJ$46,$D36&gt;=Hidden!CJ$46),IF($G36="","x","y"),"")))</f>
        <v/>
      </c>
      <c r="CR36" s="142" t="str">
        <f>IF(Hidden!CK$47="Yes","H",IF($B36="","",IF(AND($C36&lt;=Hidden!CK$46,$D36&gt;=Hidden!CK$46),IF($G36="","x","y"),"")))</f>
        <v/>
      </c>
      <c r="CS36" s="142" t="str">
        <f>IF(Hidden!CL$47="Yes","H",IF($B36="","",IF(AND($C36&lt;=Hidden!CL$46,$D36&gt;=Hidden!CL$46),IF($G36="","x","y"),"")))</f>
        <v/>
      </c>
      <c r="CT36" s="144" t="str">
        <f>IF(Hidden!CM$47="Yes","H",IF($B36="","",IF(AND($C36&lt;=Hidden!CM$46,$D36&gt;=Hidden!CM$46),IF($G36="","x","y"),"")))</f>
        <v/>
      </c>
      <c r="CU36" s="143" t="str">
        <f>IF(Hidden!CN$47="Yes","H",IF($B36="","",IF(AND($C36&lt;=Hidden!CN$46,$D36&gt;=Hidden!CN$46),IF($G36="","x","y"),"")))</f>
        <v/>
      </c>
      <c r="CV36" s="142" t="str">
        <f>IF(Hidden!CO$47="Yes","H",IF($B36="","",IF(AND($C36&lt;=Hidden!CO$46,$D36&gt;=Hidden!CO$46),IF($G36="","x","y"),"")))</f>
        <v/>
      </c>
      <c r="CW36" s="142" t="str">
        <f>IF(Hidden!CP$47="Yes","H",IF($B36="","",IF(AND($C36&lt;=Hidden!CP$46,$D36&gt;=Hidden!CP$46),IF($G36="","x","y"),"")))</f>
        <v/>
      </c>
      <c r="CX36" s="142" t="str">
        <f>IF(Hidden!CQ$47="Yes","H",IF($B36="","",IF(AND($C36&lt;=Hidden!CQ$46,$D36&gt;=Hidden!CQ$46),IF($G36="","x","y"),"")))</f>
        <v/>
      </c>
      <c r="CY36" s="146" t="str">
        <f>IF(Hidden!CR$47="Yes","H",IF($B36="","",IF(AND($C36&lt;=Hidden!CR$46,$D36&gt;=Hidden!CR$46),IF($G36="","x","y"),"")))</f>
        <v/>
      </c>
      <c r="CZ36" s="145" t="str">
        <f>IF(Hidden!CS$47="Yes","H",IF($B36="","",IF(AND($C36&lt;=Hidden!CS$46,$D36&gt;=Hidden!CS$46),IF($G36="","x","y"),"")))</f>
        <v/>
      </c>
      <c r="DA36" s="142" t="str">
        <f>IF(Hidden!CT$47="Yes","H",IF($B36="","",IF(AND($C36&lt;=Hidden!CT$46,$D36&gt;=Hidden!CT$46),IF($G36="","x","y"),"")))</f>
        <v/>
      </c>
      <c r="DB36" s="142" t="str">
        <f>IF(Hidden!CU$47="Yes","H",IF($B36="","",IF(AND($C36&lt;=Hidden!CU$46,$D36&gt;=Hidden!CU$46),IF($G36="","x","y"),"")))</f>
        <v/>
      </c>
      <c r="DC36" s="142" t="str">
        <f>IF(Hidden!CV$47="Yes","H",IF($B36="","",IF(AND($C36&lt;=Hidden!CV$46,$D36&gt;=Hidden!CV$46),IF($G36="","x","y"),"")))</f>
        <v/>
      </c>
      <c r="DD36" s="144" t="str">
        <f>IF(Hidden!CW$47="Yes","H",IF($B36="","",IF(AND($C36&lt;=Hidden!CW$46,$D36&gt;=Hidden!CW$46),IF($G36="","x","y"),"")))</f>
        <v/>
      </c>
      <c r="DE36" s="143" t="str">
        <f>IF(Hidden!CX$47="Yes","H",IF($B36="","",IF(AND($C36&lt;=Hidden!CX$46,$D36&gt;=Hidden!CX$46),IF($G36="","x","y"),"")))</f>
        <v/>
      </c>
      <c r="DF36" s="142" t="str">
        <f>IF(Hidden!CY$47="Yes","H",IF($B36="","",IF(AND($C36&lt;=Hidden!CY$46,$D36&gt;=Hidden!CY$46),IF($G36="","x","y"),"")))</f>
        <v/>
      </c>
      <c r="DG36" s="142" t="str">
        <f>IF(Hidden!CZ$47="Yes","H",IF($B36="","",IF(AND($C36&lt;=Hidden!CZ$46,$D36&gt;=Hidden!CZ$46),IF($G36="","x","y"),"")))</f>
        <v/>
      </c>
      <c r="DH36" s="142" t="str">
        <f>IF(Hidden!DA$47="Yes","H",IF($B36="","",IF(AND($C36&lt;=Hidden!DA$46,$D36&gt;=Hidden!DA$46),IF($G36="","x","y"),"")))</f>
        <v/>
      </c>
      <c r="DI36" s="146" t="str">
        <f>IF(Hidden!DB$47="Yes","H",IF($B36="","",IF(AND($C36&lt;=Hidden!DB$46,$D36&gt;=Hidden!DB$46),IF($G36="","x","y"),"")))</f>
        <v/>
      </c>
      <c r="DJ36" s="145" t="str">
        <f>IF(Hidden!DC$47="Yes","H",IF($B36="","",IF(AND($C36&lt;=Hidden!DC$46,$D36&gt;=Hidden!DC$46),IF($G36="","x","y"),"")))</f>
        <v/>
      </c>
      <c r="DK36" s="142" t="str">
        <f>IF(Hidden!DD$47="Yes","H",IF($B36="","",IF(AND($C36&lt;=Hidden!DD$46,$D36&gt;=Hidden!DD$46),IF($G36="","x","y"),"")))</f>
        <v/>
      </c>
      <c r="DL36" s="142" t="str">
        <f>IF(Hidden!DE$47="Yes","H",IF($B36="","",IF(AND($C36&lt;=Hidden!DE$46,$D36&gt;=Hidden!DE$46),IF($G36="","x","y"),"")))</f>
        <v/>
      </c>
      <c r="DM36" s="142" t="str">
        <f>IF(Hidden!DF$47="Yes","H",IF($B36="","",IF(AND($C36&lt;=Hidden!DF$46,$D36&gt;=Hidden!DF$46),IF($G36="","x","y"),"")))</f>
        <v/>
      </c>
      <c r="DN36" s="144" t="str">
        <f>IF(Hidden!DG$47="Yes","H",IF($B36="","",IF(AND($C36&lt;=Hidden!DG$46,$D36&gt;=Hidden!DG$46),IF($G36="","x","y"),"")))</f>
        <v/>
      </c>
      <c r="DO36" s="143" t="str">
        <f>IF(Hidden!DH$47="Yes","H",IF($B36="","",IF(AND($C36&lt;=Hidden!DH$46,$D36&gt;=Hidden!DH$46),IF($G36="","x","y"),"")))</f>
        <v/>
      </c>
      <c r="DP36" s="142" t="str">
        <f>IF(Hidden!DI$47="Yes","H",IF($B36="","",IF(AND($C36&lt;=Hidden!DI$46,$D36&gt;=Hidden!DI$46),IF($G36="","x","y"),"")))</f>
        <v/>
      </c>
      <c r="DQ36" s="142" t="str">
        <f>IF(Hidden!DJ$47="Yes","H",IF($B36="","",IF(AND($C36&lt;=Hidden!DJ$46,$D36&gt;=Hidden!DJ$46),IF($G36="","x","y"),"")))</f>
        <v/>
      </c>
      <c r="DR36" s="142" t="str">
        <f>IF(Hidden!DK$47="Yes","H",IF($B36="","",IF(AND($C36&lt;=Hidden!DK$46,$D36&gt;=Hidden!DK$46),IF($G36="","x","y"),"")))</f>
        <v/>
      </c>
      <c r="DS36" s="146" t="str">
        <f>IF(Hidden!DL$47="Yes","H",IF($B36="","",IF(AND($C36&lt;=Hidden!DL$46,$D36&gt;=Hidden!DL$46),IF($G36="","x","y"),"")))</f>
        <v/>
      </c>
      <c r="DT36" s="145" t="str">
        <f>IF(Hidden!DM$47="Yes","H",IF($B36="","",IF(AND($C36&lt;=Hidden!DM$46,$D36&gt;=Hidden!DM$46),IF($G36="","x","y"),"")))</f>
        <v/>
      </c>
      <c r="DU36" s="142" t="str">
        <f>IF(Hidden!DN$47="Yes","H",IF($B36="","",IF(AND($C36&lt;=Hidden!DN$46,$D36&gt;=Hidden!DN$46),IF($G36="","x","y"),"")))</f>
        <v/>
      </c>
      <c r="DV36" s="142" t="str">
        <f>IF(Hidden!DO$47="Yes","H",IF($B36="","",IF(AND($C36&lt;=Hidden!DO$46,$D36&gt;=Hidden!DO$46),IF($G36="","x","y"),"")))</f>
        <v/>
      </c>
      <c r="DW36" s="142" t="str">
        <f>IF(Hidden!DP$47="Yes","H",IF($B36="","",IF(AND($C36&lt;=Hidden!DP$46,$D36&gt;=Hidden!DP$46),IF($G36="","x","y"),"")))</f>
        <v/>
      </c>
      <c r="DX36" s="144" t="str">
        <f>IF(Hidden!DQ$47="Yes","H",IF($B36="","",IF(AND($C36&lt;=Hidden!DQ$46,$D36&gt;=Hidden!DQ$46),IF($G36="","x","y"),"")))</f>
        <v/>
      </c>
      <c r="DY36" s="145" t="str">
        <f>IF(Hidden!DR$47="Yes","H",IF($B36="","",IF(AND($C36&lt;=Hidden!DR$46,$D36&gt;=Hidden!DR$46),IF($G36="","x","y"),"")))</f>
        <v/>
      </c>
      <c r="DZ36" s="142" t="str">
        <f>IF(Hidden!DS$47="Yes","H",IF($B36="","",IF(AND($C36&lt;=Hidden!DS$46,$D36&gt;=Hidden!DS$46),IF($G36="","x","y"),"")))</f>
        <v/>
      </c>
      <c r="EA36" s="142" t="str">
        <f>IF(Hidden!DT$47="Yes","H",IF($B36="","",IF(AND($C36&lt;=Hidden!DT$46,$D36&gt;=Hidden!DT$46),IF($G36="","x","y"),"")))</f>
        <v/>
      </c>
      <c r="EB36" s="142" t="str">
        <f>IF(Hidden!DU$47="Yes","H",IF($B36="","",IF(AND($C36&lt;=Hidden!DU$46,$D36&gt;=Hidden!DU$46),IF($G36="","x","y"),"")))</f>
        <v/>
      </c>
      <c r="EC36" s="144" t="str">
        <f>IF(Hidden!DV$47="Yes","H",IF($B36="","",IF(AND($C36&lt;=Hidden!DV$46,$D36&gt;=Hidden!DV$46),IF($G36="","x","y"),"")))</f>
        <v/>
      </c>
      <c r="ED36" s="143" t="str">
        <f>IF(Hidden!DW$47="Yes","H",IF($B36="","",IF(AND($C36&lt;=Hidden!DW$46,$D36&gt;=Hidden!DW$46),IF($G36="","x","y"),"")))</f>
        <v/>
      </c>
      <c r="EE36" s="142" t="str">
        <f>IF(Hidden!DX$47="Yes","H",IF($B36="","",IF(AND($C36&lt;=Hidden!DX$46,$D36&gt;=Hidden!DX$46),IF($G36="","x","y"),"")))</f>
        <v/>
      </c>
      <c r="EF36" s="142" t="str">
        <f>IF(Hidden!DY$47="Yes","H",IF($B36="","",IF(AND($C36&lt;=Hidden!DY$46,$D36&gt;=Hidden!DY$46),IF($G36="","x","y"),"")))</f>
        <v/>
      </c>
      <c r="EG36" s="142" t="str">
        <f>IF(Hidden!DZ$47="Yes","H",IF($B36="","",IF(AND($C36&lt;=Hidden!DZ$46,$D36&gt;=Hidden!DZ$46),IF($G36="","x","y"),"")))</f>
        <v/>
      </c>
      <c r="EH36" s="141" t="str">
        <f>IF(Hidden!EA$47="Yes","H",IF($B36="","",IF(AND($C36&lt;=Hidden!EA$46,$D36&gt;=Hidden!EA$46),IF($G36="","x","y"),"")))</f>
        <v/>
      </c>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row>
    <row r="37" spans="1:257" ht="15" customHeight="1">
      <c r="A37" s="79"/>
      <c r="B37" s="692"/>
      <c r="C37" s="705"/>
      <c r="D37" s="706"/>
      <c r="E37" s="693"/>
      <c r="F37" s="246"/>
      <c r="G37" s="696"/>
      <c r="H37" s="694"/>
      <c r="I37" s="147" t="str">
        <f>IF(Hidden!B$47="Yes","H",IF($B37="","",IF(AND($C37&lt;=Hidden!B$46,$D37&gt;=Hidden!B$46),IF($G37="","x","y"),"")))</f>
        <v/>
      </c>
      <c r="J37" s="142" t="str">
        <f>IF(Hidden!C$47="Yes","H",IF($B37="","",IF(AND($C37&lt;=Hidden!C$46,$D37&gt;=Hidden!C$46),IF($G37="","x","y"),"")))</f>
        <v/>
      </c>
      <c r="K37" s="142" t="str">
        <f>IF(Hidden!D$47="Yes","H",IF($B37="","",IF(AND($C37&lt;=Hidden!D$46,$D37&gt;=Hidden!D$46),IF($G37="","x","y"),"")))</f>
        <v/>
      </c>
      <c r="L37" s="142" t="str">
        <f>IF(Hidden!E$47="Yes","H",IF($B37="","",IF(AND($C37&lt;=Hidden!E$46,$D37&gt;=Hidden!E$46),IF($G37="","x","y"),"")))</f>
        <v/>
      </c>
      <c r="M37" s="146" t="str">
        <f>IF(Hidden!F$47="Yes","H",IF($B37="","",IF(AND($C37&lt;=Hidden!F$46,$D37&gt;=Hidden!F$46),IF($G37="","x","y"),"")))</f>
        <v/>
      </c>
      <c r="N37" s="145" t="str">
        <f>IF(Hidden!G$47="Yes","H",IF($B37="","",IF(AND($C37&lt;=Hidden!G$46,$D37&gt;=Hidden!G$46),IF($G37="","x","y"),"")))</f>
        <v/>
      </c>
      <c r="O37" s="142" t="str">
        <f>IF(Hidden!H$47="Yes","H",IF($B37="","",IF(AND($C37&lt;=Hidden!H$46,$D37&gt;=Hidden!H$46),IF($G37="","x","y"),"")))</f>
        <v/>
      </c>
      <c r="P37" s="142" t="str">
        <f>IF(Hidden!I$47="Yes","H",IF($B37="","",IF(AND($C37&lt;=Hidden!I$46,$D37&gt;=Hidden!I$46),IF($G37="","x","y"),"")))</f>
        <v/>
      </c>
      <c r="Q37" s="142" t="str">
        <f>IF(Hidden!J$47="Yes","H",IF($B37="","",IF(AND($C37&lt;=Hidden!J$46,$D37&gt;=Hidden!J$46),IF($G37="","x","y"),"")))</f>
        <v/>
      </c>
      <c r="R37" s="144" t="str">
        <f>IF(Hidden!K$47="Yes","H",IF($B37="","",IF(AND($C37&lt;=Hidden!K$46,$D37&gt;=Hidden!K$46),IF($G37="","x","y"),"")))</f>
        <v/>
      </c>
      <c r="S37" s="143" t="str">
        <f>IF(Hidden!L$47="Yes","H",IF($B37="","",IF(AND($C37&lt;=Hidden!L$46,$D37&gt;=Hidden!L$46),IF($G37="","x","y"),"")))</f>
        <v/>
      </c>
      <c r="T37" s="142" t="str">
        <f>IF(Hidden!M$47="Yes","H",IF($B37="","",IF(AND($C37&lt;=Hidden!M$46,$D37&gt;=Hidden!M$46),IF($G37="","x","y"),"")))</f>
        <v/>
      </c>
      <c r="U37" s="142" t="str">
        <f>IF(Hidden!N$47="Yes","H",IF($B37="","",IF(AND($C37&lt;=Hidden!N$46,$D37&gt;=Hidden!N$46),IF($G37="","x","y"),"")))</f>
        <v/>
      </c>
      <c r="V37" s="142" t="str">
        <f>IF(Hidden!O$47="Yes","H",IF($B37="","",IF(AND($C37&lt;=Hidden!O$46,$D37&gt;=Hidden!O$46),IF($G37="","x","y"),"")))</f>
        <v/>
      </c>
      <c r="W37" s="146" t="str">
        <f>IF(Hidden!P$47="Yes","H",IF($B37="","",IF(AND($C37&lt;=Hidden!P$46,$D37&gt;=Hidden!P$46),IF($G37="","x","y"),"")))</f>
        <v/>
      </c>
      <c r="X37" s="145" t="str">
        <f>IF(Hidden!Q$47="Yes","H",IF($B37="","",IF(AND($C37&lt;=Hidden!Q$46,$D37&gt;=Hidden!Q$46),IF($G37="","x","y"),"")))</f>
        <v/>
      </c>
      <c r="Y37" s="142" t="str">
        <f>IF(Hidden!R$47="Yes","H",IF($B37="","",IF(AND($C37&lt;=Hidden!R$46,$D37&gt;=Hidden!R$46),IF($G37="","x","y"),"")))</f>
        <v/>
      </c>
      <c r="Z37" s="142" t="str">
        <f>IF(Hidden!S$47="Yes","H",IF($B37="","",IF(AND($C37&lt;=Hidden!S$46,$D37&gt;=Hidden!S$46),IF($G37="","x","y"),"")))</f>
        <v/>
      </c>
      <c r="AA37" s="142" t="str">
        <f>IF(Hidden!T$47="Yes","H",IF($B37="","",IF(AND($C37&lt;=Hidden!T$46,$D37&gt;=Hidden!T$46),IF($G37="","x","y"),"")))</f>
        <v/>
      </c>
      <c r="AB37" s="144" t="str">
        <f>IF(Hidden!U$47="Yes","H",IF($B37="","",IF(AND($C37&lt;=Hidden!U$46,$D37&gt;=Hidden!U$46),IF($G37="","x","y"),"")))</f>
        <v/>
      </c>
      <c r="AC37" s="143" t="str">
        <f>IF(Hidden!V$47="Yes","H",IF($B37="","",IF(AND($C37&lt;=Hidden!V$46,$D37&gt;=Hidden!V$46),IF($G37="","x","y"),"")))</f>
        <v/>
      </c>
      <c r="AD37" s="142" t="str">
        <f>IF(Hidden!W$47="Yes","H",IF($B37="","",IF(AND($C37&lt;=Hidden!W$46,$D37&gt;=Hidden!W$46),IF($G37="","x","y"),"")))</f>
        <v/>
      </c>
      <c r="AE37" s="142" t="str">
        <f>IF(Hidden!X$47="Yes","H",IF($B37="","",IF(AND($C37&lt;=Hidden!X$46,$D37&gt;=Hidden!X$46),IF($G37="","x","y"),"")))</f>
        <v/>
      </c>
      <c r="AF37" s="142" t="str">
        <f>IF(Hidden!Y$47="Yes","H",IF($B37="","",IF(AND($C37&lt;=Hidden!Y$46,$D37&gt;=Hidden!Y$46),IF($G37="","x","y"),"")))</f>
        <v/>
      </c>
      <c r="AG37" s="146" t="str">
        <f>IF(Hidden!Z$47="Yes","H",IF($B37="","",IF(AND($C37&lt;=Hidden!Z$46,$D37&gt;=Hidden!Z$46),IF($G37="","x","y"),"")))</f>
        <v/>
      </c>
      <c r="AH37" s="145" t="str">
        <f>IF(Hidden!AA$47="Yes","H",IF($B37="","",IF(AND($C37&lt;=Hidden!AA$46,$D37&gt;=Hidden!AA$46),IF($G37="","x","y"),"")))</f>
        <v/>
      </c>
      <c r="AI37" s="142" t="str">
        <f>IF(Hidden!AB$47="Yes","H",IF($B37="","",IF(AND($C37&lt;=Hidden!AB$46,$D37&gt;=Hidden!AB$46),IF($G37="","x","y"),"")))</f>
        <v/>
      </c>
      <c r="AJ37" s="142" t="str">
        <f>IF(Hidden!AC$47="Yes","H",IF($B37="","",IF(AND($C37&lt;=Hidden!AC$46,$D37&gt;=Hidden!AC$46),IF($G37="","x","y"),"")))</f>
        <v/>
      </c>
      <c r="AK37" s="142" t="str">
        <f>IF(Hidden!AD$47="Yes","H",IF($B37="","",IF(AND($C37&lt;=Hidden!AD$46,$D37&gt;=Hidden!AD$46),IF($G37="","x","y"),"")))</f>
        <v/>
      </c>
      <c r="AL37" s="144" t="str">
        <f>IF(Hidden!AE$47="Yes","H",IF($B37="","",IF(AND($C37&lt;=Hidden!AE$46,$D37&gt;=Hidden!AE$46),IF($G37="","x","y"),"")))</f>
        <v/>
      </c>
      <c r="AM37" s="143" t="str">
        <f>IF(Hidden!AF$47="Yes","H",IF($B37="","",IF(AND($C37&lt;=Hidden!AF$46,$D37&gt;=Hidden!AF$46),IF($G37="","x","y"),"")))</f>
        <v/>
      </c>
      <c r="AN37" s="142" t="str">
        <f>IF(Hidden!AG$47="Yes","H",IF($B37="","",IF(AND($C37&lt;=Hidden!AG$46,$D37&gt;=Hidden!AG$46),IF($G37="","x","y"),"")))</f>
        <v/>
      </c>
      <c r="AO37" s="142" t="str">
        <f>IF(Hidden!AH$47="Yes","H",IF($B37="","",IF(AND($C37&lt;=Hidden!AH$46,$D37&gt;=Hidden!AH$46),IF($G37="","x","y"),"")))</f>
        <v/>
      </c>
      <c r="AP37" s="142" t="str">
        <f>IF(Hidden!AI$47="Yes","H",IF($B37="","",IF(AND($C37&lt;=Hidden!AI$46,$D37&gt;=Hidden!AI$46),IF($G37="","x","y"),"")))</f>
        <v/>
      </c>
      <c r="AQ37" s="146" t="str">
        <f>IF(Hidden!AJ$47="Yes","H",IF($B37="","",IF(AND($C37&lt;=Hidden!AJ$46,$D37&gt;=Hidden!AJ$46),IF($G37="","x","y"),"")))</f>
        <v/>
      </c>
      <c r="AR37" s="145" t="str">
        <f>IF(Hidden!AK$47="Yes","H",IF($B37="","",IF(AND($C37&lt;=Hidden!AK$46,$D37&gt;=Hidden!AK$46),IF($G37="","x","y"),"")))</f>
        <v/>
      </c>
      <c r="AS37" s="142" t="str">
        <f>IF(Hidden!AL$47="Yes","H",IF($B37="","",IF(AND($C37&lt;=Hidden!AL$46,$D37&gt;=Hidden!AL$46),IF($G37="","x","y"),"")))</f>
        <v/>
      </c>
      <c r="AT37" s="142" t="str">
        <f>IF(Hidden!AM$47="Yes","H",IF($B37="","",IF(AND($C37&lt;=Hidden!AM$46,$D37&gt;=Hidden!AM$46),IF($G37="","x","y"),"")))</f>
        <v/>
      </c>
      <c r="AU37" s="142" t="str">
        <f>IF(Hidden!AN$47="Yes","H",IF($B37="","",IF(AND($C37&lt;=Hidden!AN$46,$D37&gt;=Hidden!AN$46),IF($G37="","x","y"),"")))</f>
        <v/>
      </c>
      <c r="AV37" s="144" t="str">
        <f>IF(Hidden!AO$47="Yes","H",IF($B37="","",IF(AND($C37&lt;=Hidden!AO$46,$D37&gt;=Hidden!AO$46),IF($G37="","x","y"),"")))</f>
        <v/>
      </c>
      <c r="AW37" s="143" t="str">
        <f>IF(Hidden!AP$47="Yes","H",IF($B37="","",IF(AND($C37&lt;=Hidden!AP$46,$D37&gt;=Hidden!AP$46),IF($G37="","x","y"),"")))</f>
        <v/>
      </c>
      <c r="AX37" s="142" t="str">
        <f>IF(Hidden!AQ$47="Yes","H",IF($B37="","",IF(AND($C37&lt;=Hidden!AQ$46,$D37&gt;=Hidden!AQ$46),IF($G37="","x","y"),"")))</f>
        <v/>
      </c>
      <c r="AY37" s="142" t="str">
        <f>IF(Hidden!AR$47="Yes","H",IF($B37="","",IF(AND($C37&lt;=Hidden!AR$46,$D37&gt;=Hidden!AR$46),IF($G37="","x","y"),"")))</f>
        <v/>
      </c>
      <c r="AZ37" s="142" t="str">
        <f>IF(Hidden!AS$47="Yes","H",IF($B37="","",IF(AND($C37&lt;=Hidden!AS$46,$D37&gt;=Hidden!AS$46),IF($G37="","x","y"),"")))</f>
        <v/>
      </c>
      <c r="BA37" s="146" t="str">
        <f>IF(Hidden!AT$47="Yes","H",IF($B37="","",IF(AND($C37&lt;=Hidden!AT$46,$D37&gt;=Hidden!AT$46),IF($G37="","x","y"),"")))</f>
        <v/>
      </c>
      <c r="BB37" s="145" t="str">
        <f>IF(Hidden!AU$47="Yes","H",IF($B37="","",IF(AND($C37&lt;=Hidden!AU$46,$D37&gt;=Hidden!AU$46),IF($G37="","x","y"),"")))</f>
        <v/>
      </c>
      <c r="BC37" s="142" t="str">
        <f>IF(Hidden!AV$47="Yes","H",IF($B37="","",IF(AND($C37&lt;=Hidden!AV$46,$D37&gt;=Hidden!AV$46),IF($G37="","x","y"),"")))</f>
        <v/>
      </c>
      <c r="BD37" s="142" t="str">
        <f>IF(Hidden!AW$47="Yes","H",IF($B37="","",IF(AND($C37&lt;=Hidden!AW$46,$D37&gt;=Hidden!AW$46),IF($G37="","x","y"),"")))</f>
        <v/>
      </c>
      <c r="BE37" s="142" t="str">
        <f>IF(Hidden!AX$47="Yes","H",IF($B37="","",IF(AND($C37&lt;=Hidden!AX$46,$D37&gt;=Hidden!AX$46),IF($G37="","x","y"),"")))</f>
        <v/>
      </c>
      <c r="BF37" s="144" t="str">
        <f>IF(Hidden!AY$47="Yes","H",IF($B37="","",IF(AND($C37&lt;=Hidden!AY$46,$D37&gt;=Hidden!AY$46),IF($G37="","x","y"),"")))</f>
        <v/>
      </c>
      <c r="BG37" s="143" t="str">
        <f>IF(Hidden!AZ$47="Yes","H",IF($B37="","",IF(AND($C37&lt;=Hidden!AZ$46,$D37&gt;=Hidden!AZ$46),IF($G37="","x","y"),"")))</f>
        <v/>
      </c>
      <c r="BH37" s="142" t="str">
        <f>IF(Hidden!BA$47="Yes","H",IF($B37="","",IF(AND($C37&lt;=Hidden!BA$46,$D37&gt;=Hidden!BA$46),IF($G37="","x","y"),"")))</f>
        <v/>
      </c>
      <c r="BI37" s="142" t="str">
        <f>IF(Hidden!BB$47="Yes","H",IF($B37="","",IF(AND($C37&lt;=Hidden!BB$46,$D37&gt;=Hidden!BB$46),IF($G37="","x","y"),"")))</f>
        <v/>
      </c>
      <c r="BJ37" s="142" t="str">
        <f>IF(Hidden!BC$47="Yes","H",IF($B37="","",IF(AND($C37&lt;=Hidden!BC$46,$D37&gt;=Hidden!BC$46),IF($G37="","x","y"),"")))</f>
        <v/>
      </c>
      <c r="BK37" s="146" t="str">
        <f>IF(Hidden!BD$47="Yes","H",IF($B37="","",IF(AND($C37&lt;=Hidden!BD$46,$D37&gt;=Hidden!BD$46),IF($G37="","x","y"),"")))</f>
        <v/>
      </c>
      <c r="BL37" s="145" t="str">
        <f>IF(Hidden!BE$47="Yes","H",IF($B37="","",IF(AND($C37&lt;=Hidden!BE$46,$D37&gt;=Hidden!BE$46),IF($G37="","x","y"),"")))</f>
        <v/>
      </c>
      <c r="BM37" s="142" t="str">
        <f>IF(Hidden!BF$47="Yes","H",IF($B37="","",IF(AND($C37&lt;=Hidden!BF$46,$D37&gt;=Hidden!BF$46),IF($G37="","x","y"),"")))</f>
        <v/>
      </c>
      <c r="BN37" s="142" t="str">
        <f>IF(Hidden!BG$47="Yes","H",IF($B37="","",IF(AND($C37&lt;=Hidden!BG$46,$D37&gt;=Hidden!BG$46),IF($G37="","x","y"),"")))</f>
        <v/>
      </c>
      <c r="BO37" s="142" t="str">
        <f>IF(Hidden!BH$47="Yes","H",IF($B37="","",IF(AND($C37&lt;=Hidden!BH$46,$D37&gt;=Hidden!BH$46),IF($G37="","x","y"),"")))</f>
        <v/>
      </c>
      <c r="BP37" s="144" t="str">
        <f>IF(Hidden!BI$47="Yes","H",IF($B37="","",IF(AND($C37&lt;=Hidden!BI$46,$D37&gt;=Hidden!BI$46),IF($G37="","x","y"),"")))</f>
        <v/>
      </c>
      <c r="BQ37" s="143" t="str">
        <f>IF(Hidden!BJ$47="Yes","H",IF($B37="","",IF(AND($C37&lt;=Hidden!BJ$46,$D37&gt;=Hidden!BJ$46),IF($G37="","x","y"),"")))</f>
        <v/>
      </c>
      <c r="BR37" s="142" t="str">
        <f>IF(Hidden!BK$47="Yes","H",IF($B37="","",IF(AND($C37&lt;=Hidden!BK$46,$D37&gt;=Hidden!BK$46),IF($G37="","x","y"),"")))</f>
        <v/>
      </c>
      <c r="BS37" s="142" t="str">
        <f>IF(Hidden!BL$47="Yes","H",IF($B37="","",IF(AND($C37&lt;=Hidden!BL$46,$D37&gt;=Hidden!BL$46),IF($G37="","x","y"),"")))</f>
        <v/>
      </c>
      <c r="BT37" s="142" t="str">
        <f>IF(Hidden!BM$47="Yes","H",IF($B37="","",IF(AND($C37&lt;=Hidden!BM$46,$D37&gt;=Hidden!BM$46),IF($G37="","x","y"),"")))</f>
        <v/>
      </c>
      <c r="BU37" s="146" t="str">
        <f>IF(Hidden!BN$47="Yes","H",IF($B37="","",IF(AND($C37&lt;=Hidden!BN$46,$D37&gt;=Hidden!BN$46),IF($G37="","x","y"),"")))</f>
        <v/>
      </c>
      <c r="BV37" s="145" t="str">
        <f>IF(Hidden!BO$47="Yes","H",IF($B37="","",IF(AND($C37&lt;=Hidden!BO$46,$D37&gt;=Hidden!BO$46),IF($G37="","x","y"),"")))</f>
        <v/>
      </c>
      <c r="BW37" s="142" t="str">
        <f>IF(Hidden!BP$47="Yes","H",IF($B37="","",IF(AND($C37&lt;=Hidden!BP$46,$D37&gt;=Hidden!BP$46),IF($G37="","x","y"),"")))</f>
        <v/>
      </c>
      <c r="BX37" s="142" t="str">
        <f>IF(Hidden!BQ$47="Yes","H",IF($B37="","",IF(AND($C37&lt;=Hidden!BQ$46,$D37&gt;=Hidden!BQ$46),IF($G37="","x","y"),"")))</f>
        <v/>
      </c>
      <c r="BY37" s="142" t="str">
        <f>IF(Hidden!BR$47="Yes","H",IF($B37="","",IF(AND($C37&lt;=Hidden!BR$46,$D37&gt;=Hidden!BR$46),IF($G37="","x","y"),"")))</f>
        <v/>
      </c>
      <c r="BZ37" s="144" t="str">
        <f>IF(Hidden!BS$47="Yes","H",IF($B37="","",IF(AND($C37&lt;=Hidden!BS$46,$D37&gt;=Hidden!BS$46),IF($G37="","x","y"),"")))</f>
        <v/>
      </c>
      <c r="CA37" s="143" t="str">
        <f>IF(Hidden!BT$47="Yes","H",IF($B37="","",IF(AND($C37&lt;=Hidden!BT$46,$D37&gt;=Hidden!BT$46),IF($G37="","x","y"),"")))</f>
        <v/>
      </c>
      <c r="CB37" s="142" t="str">
        <f>IF(Hidden!BU$47="Yes","H",IF($B37="","",IF(AND($C37&lt;=Hidden!BU$46,$D37&gt;=Hidden!BU$46),IF($G37="","x","y"),"")))</f>
        <v/>
      </c>
      <c r="CC37" s="142" t="str">
        <f>IF(Hidden!BV$47="Yes","H",IF($B37="","",IF(AND($C37&lt;=Hidden!BV$46,$D37&gt;=Hidden!BV$46),IF($G37="","x","y"),"")))</f>
        <v/>
      </c>
      <c r="CD37" s="142" t="str">
        <f>IF(Hidden!BW$47="Yes","H",IF($B37="","",IF(AND($C37&lt;=Hidden!BW$46,$D37&gt;=Hidden!BW$46),IF($G37="","x","y"),"")))</f>
        <v/>
      </c>
      <c r="CE37" s="146" t="str">
        <f>IF(Hidden!BX$47="Yes","H",IF($B37="","",IF(AND($C37&lt;=Hidden!BX$46,$D37&gt;=Hidden!BX$46),IF($G37="","x","y"),"")))</f>
        <v/>
      </c>
      <c r="CF37" s="145" t="str">
        <f>IF(Hidden!BY$47="Yes","H",IF($B37="","",IF(AND($C37&lt;=Hidden!BY$46,$D37&gt;=Hidden!BY$46),IF($G37="","x","y"),"")))</f>
        <v/>
      </c>
      <c r="CG37" s="142" t="str">
        <f>IF(Hidden!BZ$47="Yes","H",IF($B37="","",IF(AND($C37&lt;=Hidden!BZ$46,$D37&gt;=Hidden!BZ$46),IF($G37="","x","y"),"")))</f>
        <v/>
      </c>
      <c r="CH37" s="142" t="str">
        <f>IF(Hidden!CA$47="Yes","H",IF($B37="","",IF(AND($C37&lt;=Hidden!CA$46,$D37&gt;=Hidden!CA$46),IF($G37="","x","y"),"")))</f>
        <v/>
      </c>
      <c r="CI37" s="142" t="str">
        <f>IF(Hidden!CB$47="Yes","H",IF($B37="","",IF(AND($C37&lt;=Hidden!CB$46,$D37&gt;=Hidden!CB$46),IF($G37="","x","y"),"")))</f>
        <v/>
      </c>
      <c r="CJ37" s="144" t="str">
        <f>IF(Hidden!CC$47="Yes","H",IF($B37="","",IF(AND($C37&lt;=Hidden!CC$46,$D37&gt;=Hidden!CC$46),IF($G37="","x","y"),"")))</f>
        <v/>
      </c>
      <c r="CK37" s="143" t="str">
        <f>IF(Hidden!CD$47="Yes","H",IF($B37="","",IF(AND($C37&lt;=Hidden!CD$46,$D37&gt;=Hidden!CD$46),IF($G37="","x","y"),"")))</f>
        <v/>
      </c>
      <c r="CL37" s="142" t="str">
        <f>IF(Hidden!CE$47="Yes","H",IF($B37="","",IF(AND($C37&lt;=Hidden!CE$46,$D37&gt;=Hidden!CE$46),IF($G37="","x","y"),"")))</f>
        <v/>
      </c>
      <c r="CM37" s="142" t="str">
        <f>IF(Hidden!CF$47="Yes","H",IF($B37="","",IF(AND($C37&lt;=Hidden!CF$46,$D37&gt;=Hidden!CF$46),IF($G37="","x","y"),"")))</f>
        <v/>
      </c>
      <c r="CN37" s="142" t="str">
        <f>IF(Hidden!CG$47="Yes","H",IF($B37="","",IF(AND($C37&lt;=Hidden!CG$46,$D37&gt;=Hidden!CG$46),IF($G37="","x","y"),"")))</f>
        <v/>
      </c>
      <c r="CO37" s="146" t="str">
        <f>IF(Hidden!CH$47="Yes","H",IF($B37="","",IF(AND($C37&lt;=Hidden!CH$46,$D37&gt;=Hidden!CH$46),IF($G37="","x","y"),"")))</f>
        <v/>
      </c>
      <c r="CP37" s="145" t="str">
        <f>IF(Hidden!CI$47="Yes","H",IF($B37="","",IF(AND($C37&lt;=Hidden!CI$46,$D37&gt;=Hidden!CI$46),IF($G37="","x","y"),"")))</f>
        <v/>
      </c>
      <c r="CQ37" s="142" t="str">
        <f>IF(Hidden!CJ$47="Yes","H",IF($B37="","",IF(AND($C37&lt;=Hidden!CJ$46,$D37&gt;=Hidden!CJ$46),IF($G37="","x","y"),"")))</f>
        <v/>
      </c>
      <c r="CR37" s="142" t="str">
        <f>IF(Hidden!CK$47="Yes","H",IF($B37="","",IF(AND($C37&lt;=Hidden!CK$46,$D37&gt;=Hidden!CK$46),IF($G37="","x","y"),"")))</f>
        <v/>
      </c>
      <c r="CS37" s="142" t="str">
        <f>IF(Hidden!CL$47="Yes","H",IF($B37="","",IF(AND($C37&lt;=Hidden!CL$46,$D37&gt;=Hidden!CL$46),IF($G37="","x","y"),"")))</f>
        <v/>
      </c>
      <c r="CT37" s="144" t="str">
        <f>IF(Hidden!CM$47="Yes","H",IF($B37="","",IF(AND($C37&lt;=Hidden!CM$46,$D37&gt;=Hidden!CM$46),IF($G37="","x","y"),"")))</f>
        <v/>
      </c>
      <c r="CU37" s="143" t="str">
        <f>IF(Hidden!CN$47="Yes","H",IF($B37="","",IF(AND($C37&lt;=Hidden!CN$46,$D37&gt;=Hidden!CN$46),IF($G37="","x","y"),"")))</f>
        <v/>
      </c>
      <c r="CV37" s="142" t="str">
        <f>IF(Hidden!CO$47="Yes","H",IF($B37="","",IF(AND($C37&lt;=Hidden!CO$46,$D37&gt;=Hidden!CO$46),IF($G37="","x","y"),"")))</f>
        <v/>
      </c>
      <c r="CW37" s="142" t="str">
        <f>IF(Hidden!CP$47="Yes","H",IF($B37="","",IF(AND($C37&lt;=Hidden!CP$46,$D37&gt;=Hidden!CP$46),IF($G37="","x","y"),"")))</f>
        <v/>
      </c>
      <c r="CX37" s="142" t="str">
        <f>IF(Hidden!CQ$47="Yes","H",IF($B37="","",IF(AND($C37&lt;=Hidden!CQ$46,$D37&gt;=Hidden!CQ$46),IF($G37="","x","y"),"")))</f>
        <v/>
      </c>
      <c r="CY37" s="146" t="str">
        <f>IF(Hidden!CR$47="Yes","H",IF($B37="","",IF(AND($C37&lt;=Hidden!CR$46,$D37&gt;=Hidden!CR$46),IF($G37="","x","y"),"")))</f>
        <v/>
      </c>
      <c r="CZ37" s="145" t="str">
        <f>IF(Hidden!CS$47="Yes","H",IF($B37="","",IF(AND($C37&lt;=Hidden!CS$46,$D37&gt;=Hidden!CS$46),IF($G37="","x","y"),"")))</f>
        <v/>
      </c>
      <c r="DA37" s="142" t="str">
        <f>IF(Hidden!CT$47="Yes","H",IF($B37="","",IF(AND($C37&lt;=Hidden!CT$46,$D37&gt;=Hidden!CT$46),IF($G37="","x","y"),"")))</f>
        <v/>
      </c>
      <c r="DB37" s="142" t="str">
        <f>IF(Hidden!CU$47="Yes","H",IF($B37="","",IF(AND($C37&lt;=Hidden!CU$46,$D37&gt;=Hidden!CU$46),IF($G37="","x","y"),"")))</f>
        <v/>
      </c>
      <c r="DC37" s="142" t="str">
        <f>IF(Hidden!CV$47="Yes","H",IF($B37="","",IF(AND($C37&lt;=Hidden!CV$46,$D37&gt;=Hidden!CV$46),IF($G37="","x","y"),"")))</f>
        <v/>
      </c>
      <c r="DD37" s="144" t="str">
        <f>IF(Hidden!CW$47="Yes","H",IF($B37="","",IF(AND($C37&lt;=Hidden!CW$46,$D37&gt;=Hidden!CW$46),IF($G37="","x","y"),"")))</f>
        <v/>
      </c>
      <c r="DE37" s="143" t="str">
        <f>IF(Hidden!CX$47="Yes","H",IF($B37="","",IF(AND($C37&lt;=Hidden!CX$46,$D37&gt;=Hidden!CX$46),IF($G37="","x","y"),"")))</f>
        <v/>
      </c>
      <c r="DF37" s="142" t="str">
        <f>IF(Hidden!CY$47="Yes","H",IF($B37="","",IF(AND($C37&lt;=Hidden!CY$46,$D37&gt;=Hidden!CY$46),IF($G37="","x","y"),"")))</f>
        <v/>
      </c>
      <c r="DG37" s="142" t="str">
        <f>IF(Hidden!CZ$47="Yes","H",IF($B37="","",IF(AND($C37&lt;=Hidden!CZ$46,$D37&gt;=Hidden!CZ$46),IF($G37="","x","y"),"")))</f>
        <v/>
      </c>
      <c r="DH37" s="142" t="str">
        <f>IF(Hidden!DA$47="Yes","H",IF($B37="","",IF(AND($C37&lt;=Hidden!DA$46,$D37&gt;=Hidden!DA$46),IF($G37="","x","y"),"")))</f>
        <v/>
      </c>
      <c r="DI37" s="146" t="str">
        <f>IF(Hidden!DB$47="Yes","H",IF($B37="","",IF(AND($C37&lt;=Hidden!DB$46,$D37&gt;=Hidden!DB$46),IF($G37="","x","y"),"")))</f>
        <v/>
      </c>
      <c r="DJ37" s="145" t="str">
        <f>IF(Hidden!DC$47="Yes","H",IF($B37="","",IF(AND($C37&lt;=Hidden!DC$46,$D37&gt;=Hidden!DC$46),IF($G37="","x","y"),"")))</f>
        <v/>
      </c>
      <c r="DK37" s="142" t="str">
        <f>IF(Hidden!DD$47="Yes","H",IF($B37="","",IF(AND($C37&lt;=Hidden!DD$46,$D37&gt;=Hidden!DD$46),IF($G37="","x","y"),"")))</f>
        <v/>
      </c>
      <c r="DL37" s="142" t="str">
        <f>IF(Hidden!DE$47="Yes","H",IF($B37="","",IF(AND($C37&lt;=Hidden!DE$46,$D37&gt;=Hidden!DE$46),IF($G37="","x","y"),"")))</f>
        <v/>
      </c>
      <c r="DM37" s="142" t="str">
        <f>IF(Hidden!DF$47="Yes","H",IF($B37="","",IF(AND($C37&lt;=Hidden!DF$46,$D37&gt;=Hidden!DF$46),IF($G37="","x","y"),"")))</f>
        <v/>
      </c>
      <c r="DN37" s="144" t="str">
        <f>IF(Hidden!DG$47="Yes","H",IF($B37="","",IF(AND($C37&lt;=Hidden!DG$46,$D37&gt;=Hidden!DG$46),IF($G37="","x","y"),"")))</f>
        <v/>
      </c>
      <c r="DO37" s="143" t="str">
        <f>IF(Hidden!DH$47="Yes","H",IF($B37="","",IF(AND($C37&lt;=Hidden!DH$46,$D37&gt;=Hidden!DH$46),IF($G37="","x","y"),"")))</f>
        <v/>
      </c>
      <c r="DP37" s="142" t="str">
        <f>IF(Hidden!DI$47="Yes","H",IF($B37="","",IF(AND($C37&lt;=Hidden!DI$46,$D37&gt;=Hidden!DI$46),IF($G37="","x","y"),"")))</f>
        <v/>
      </c>
      <c r="DQ37" s="142" t="str">
        <f>IF(Hidden!DJ$47="Yes","H",IF($B37="","",IF(AND($C37&lt;=Hidden!DJ$46,$D37&gt;=Hidden!DJ$46),IF($G37="","x","y"),"")))</f>
        <v/>
      </c>
      <c r="DR37" s="142" t="str">
        <f>IF(Hidden!DK$47="Yes","H",IF($B37="","",IF(AND($C37&lt;=Hidden!DK$46,$D37&gt;=Hidden!DK$46),IF($G37="","x","y"),"")))</f>
        <v/>
      </c>
      <c r="DS37" s="146" t="str">
        <f>IF(Hidden!DL$47="Yes","H",IF($B37="","",IF(AND($C37&lt;=Hidden!DL$46,$D37&gt;=Hidden!DL$46),IF($G37="","x","y"),"")))</f>
        <v/>
      </c>
      <c r="DT37" s="145" t="str">
        <f>IF(Hidden!DM$47="Yes","H",IF($B37="","",IF(AND($C37&lt;=Hidden!DM$46,$D37&gt;=Hidden!DM$46),IF($G37="","x","y"),"")))</f>
        <v/>
      </c>
      <c r="DU37" s="142" t="str">
        <f>IF(Hidden!DN$47="Yes","H",IF($B37="","",IF(AND($C37&lt;=Hidden!DN$46,$D37&gt;=Hidden!DN$46),IF($G37="","x","y"),"")))</f>
        <v/>
      </c>
      <c r="DV37" s="142" t="str">
        <f>IF(Hidden!DO$47="Yes","H",IF($B37="","",IF(AND($C37&lt;=Hidden!DO$46,$D37&gt;=Hidden!DO$46),IF($G37="","x","y"),"")))</f>
        <v/>
      </c>
      <c r="DW37" s="142" t="str">
        <f>IF(Hidden!DP$47="Yes","H",IF($B37="","",IF(AND($C37&lt;=Hidden!DP$46,$D37&gt;=Hidden!DP$46),IF($G37="","x","y"),"")))</f>
        <v/>
      </c>
      <c r="DX37" s="144" t="str">
        <f>IF(Hidden!DQ$47="Yes","H",IF($B37="","",IF(AND($C37&lt;=Hidden!DQ$46,$D37&gt;=Hidden!DQ$46),IF($G37="","x","y"),"")))</f>
        <v/>
      </c>
      <c r="DY37" s="145" t="str">
        <f>IF(Hidden!DR$47="Yes","H",IF($B37="","",IF(AND($C37&lt;=Hidden!DR$46,$D37&gt;=Hidden!DR$46),IF($G37="","x","y"),"")))</f>
        <v/>
      </c>
      <c r="DZ37" s="142" t="str">
        <f>IF(Hidden!DS$47="Yes","H",IF($B37="","",IF(AND($C37&lt;=Hidden!DS$46,$D37&gt;=Hidden!DS$46),IF($G37="","x","y"),"")))</f>
        <v/>
      </c>
      <c r="EA37" s="142" t="str">
        <f>IF(Hidden!DT$47="Yes","H",IF($B37="","",IF(AND($C37&lt;=Hidden!DT$46,$D37&gt;=Hidden!DT$46),IF($G37="","x","y"),"")))</f>
        <v/>
      </c>
      <c r="EB37" s="142" t="str">
        <f>IF(Hidden!DU$47="Yes","H",IF($B37="","",IF(AND($C37&lt;=Hidden!DU$46,$D37&gt;=Hidden!DU$46),IF($G37="","x","y"),"")))</f>
        <v/>
      </c>
      <c r="EC37" s="144" t="str">
        <f>IF(Hidden!DV$47="Yes","H",IF($B37="","",IF(AND($C37&lt;=Hidden!DV$46,$D37&gt;=Hidden!DV$46),IF($G37="","x","y"),"")))</f>
        <v/>
      </c>
      <c r="ED37" s="143" t="str">
        <f>IF(Hidden!DW$47="Yes","H",IF($B37="","",IF(AND($C37&lt;=Hidden!DW$46,$D37&gt;=Hidden!DW$46),IF($G37="","x","y"),"")))</f>
        <v/>
      </c>
      <c r="EE37" s="142" t="str">
        <f>IF(Hidden!DX$47="Yes","H",IF($B37="","",IF(AND($C37&lt;=Hidden!DX$46,$D37&gt;=Hidden!DX$46),IF($G37="","x","y"),"")))</f>
        <v/>
      </c>
      <c r="EF37" s="142" t="str">
        <f>IF(Hidden!DY$47="Yes","H",IF($B37="","",IF(AND($C37&lt;=Hidden!DY$46,$D37&gt;=Hidden!DY$46),IF($G37="","x","y"),"")))</f>
        <v/>
      </c>
      <c r="EG37" s="142" t="str">
        <f>IF(Hidden!DZ$47="Yes","H",IF($B37="","",IF(AND($C37&lt;=Hidden!DZ$46,$D37&gt;=Hidden!DZ$46),IF($G37="","x","y"),"")))</f>
        <v/>
      </c>
      <c r="EH37" s="141" t="str">
        <f>IF(Hidden!EA$47="Yes","H",IF($B37="","",IF(AND($C37&lt;=Hidden!EA$46,$D37&gt;=Hidden!EA$46),IF($G37="","x","y"),"")))</f>
        <v/>
      </c>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row>
    <row r="38" spans="1:257" ht="15" customHeight="1">
      <c r="A38" s="79"/>
      <c r="B38" s="707"/>
      <c r="C38" s="708"/>
      <c r="D38" s="706"/>
      <c r="E38" s="693"/>
      <c r="F38" s="246"/>
      <c r="G38" s="696"/>
      <c r="H38" s="694"/>
      <c r="I38" s="147" t="str">
        <f>IF(Hidden!B$47="Yes","H",IF($B38="","",IF(AND($C38&lt;=Hidden!B$46,$D38&gt;=Hidden!B$46),IF($G38="","x","y"),"")))</f>
        <v/>
      </c>
      <c r="J38" s="142" t="str">
        <f>IF(Hidden!C$47="Yes","H",IF($B38="","",IF(AND($C38&lt;=Hidden!C$46,$D38&gt;=Hidden!C$46),IF($G38="","x","y"),"")))</f>
        <v/>
      </c>
      <c r="K38" s="142" t="str">
        <f>IF(Hidden!D$47="Yes","H",IF($B38="","",IF(AND($C38&lt;=Hidden!D$46,$D38&gt;=Hidden!D$46),IF($G38="","x","y"),"")))</f>
        <v/>
      </c>
      <c r="L38" s="142" t="str">
        <f>IF(Hidden!E$47="Yes","H",IF($B38="","",IF(AND($C38&lt;=Hidden!E$46,$D38&gt;=Hidden!E$46),IF($G38="","x","y"),"")))</f>
        <v/>
      </c>
      <c r="M38" s="146" t="str">
        <f>IF(Hidden!F$47="Yes","H",IF($B38="","",IF(AND($C38&lt;=Hidden!F$46,$D38&gt;=Hidden!F$46),IF($G38="","x","y"),"")))</f>
        <v/>
      </c>
      <c r="N38" s="145" t="str">
        <f>IF(Hidden!G$47="Yes","H",IF($B38="","",IF(AND($C38&lt;=Hidden!G$46,$D38&gt;=Hidden!G$46),IF($G38="","x","y"),"")))</f>
        <v/>
      </c>
      <c r="O38" s="142" t="str">
        <f>IF(Hidden!H$47="Yes","H",IF($B38="","",IF(AND($C38&lt;=Hidden!H$46,$D38&gt;=Hidden!H$46),IF($G38="","x","y"),"")))</f>
        <v/>
      </c>
      <c r="P38" s="142" t="str">
        <f>IF(Hidden!I$47="Yes","H",IF($B38="","",IF(AND($C38&lt;=Hidden!I$46,$D38&gt;=Hidden!I$46),IF($G38="","x","y"),"")))</f>
        <v/>
      </c>
      <c r="Q38" s="142" t="str">
        <f>IF(Hidden!J$47="Yes","H",IF($B38="","",IF(AND($C38&lt;=Hidden!J$46,$D38&gt;=Hidden!J$46),IF($G38="","x","y"),"")))</f>
        <v/>
      </c>
      <c r="R38" s="144" t="str">
        <f>IF(Hidden!K$47="Yes","H",IF($B38="","",IF(AND($C38&lt;=Hidden!K$46,$D38&gt;=Hidden!K$46),IF($G38="","x","y"),"")))</f>
        <v/>
      </c>
      <c r="S38" s="143" t="str">
        <f>IF(Hidden!L$47="Yes","H",IF($B38="","",IF(AND($C38&lt;=Hidden!L$46,$D38&gt;=Hidden!L$46),IF($G38="","x","y"),"")))</f>
        <v/>
      </c>
      <c r="T38" s="142" t="str">
        <f>IF(Hidden!M$47="Yes","H",IF($B38="","",IF(AND($C38&lt;=Hidden!M$46,$D38&gt;=Hidden!M$46),IF($G38="","x","y"),"")))</f>
        <v/>
      </c>
      <c r="U38" s="142" t="str">
        <f>IF(Hidden!N$47="Yes","H",IF($B38="","",IF(AND($C38&lt;=Hidden!N$46,$D38&gt;=Hidden!N$46),IF($G38="","x","y"),"")))</f>
        <v/>
      </c>
      <c r="V38" s="142" t="str">
        <f>IF(Hidden!O$47="Yes","H",IF($B38="","",IF(AND($C38&lt;=Hidden!O$46,$D38&gt;=Hidden!O$46),IF($G38="","x","y"),"")))</f>
        <v/>
      </c>
      <c r="W38" s="146" t="str">
        <f>IF(Hidden!P$47="Yes","H",IF($B38="","",IF(AND($C38&lt;=Hidden!P$46,$D38&gt;=Hidden!P$46),IF($G38="","x","y"),"")))</f>
        <v/>
      </c>
      <c r="X38" s="145" t="str">
        <f>IF(Hidden!Q$47="Yes","H",IF($B38="","",IF(AND($C38&lt;=Hidden!Q$46,$D38&gt;=Hidden!Q$46),IF($G38="","x","y"),"")))</f>
        <v/>
      </c>
      <c r="Y38" s="142" t="str">
        <f>IF(Hidden!R$47="Yes","H",IF($B38="","",IF(AND($C38&lt;=Hidden!R$46,$D38&gt;=Hidden!R$46),IF($G38="","x","y"),"")))</f>
        <v/>
      </c>
      <c r="Z38" s="142" t="str">
        <f>IF(Hidden!S$47="Yes","H",IF($B38="","",IF(AND($C38&lt;=Hidden!S$46,$D38&gt;=Hidden!S$46),IF($G38="","x","y"),"")))</f>
        <v/>
      </c>
      <c r="AA38" s="142" t="str">
        <f>IF(Hidden!T$47="Yes","H",IF($B38="","",IF(AND($C38&lt;=Hidden!T$46,$D38&gt;=Hidden!T$46),IF($G38="","x","y"),"")))</f>
        <v/>
      </c>
      <c r="AB38" s="144" t="str">
        <f>IF(Hidden!U$47="Yes","H",IF($B38="","",IF(AND($C38&lt;=Hidden!U$46,$D38&gt;=Hidden!U$46),IF($G38="","x","y"),"")))</f>
        <v/>
      </c>
      <c r="AC38" s="143" t="str">
        <f>IF(Hidden!V$47="Yes","H",IF($B38="","",IF(AND($C38&lt;=Hidden!V$46,$D38&gt;=Hidden!V$46),IF($G38="","x","y"),"")))</f>
        <v/>
      </c>
      <c r="AD38" s="142" t="str">
        <f>IF(Hidden!W$47="Yes","H",IF($B38="","",IF(AND($C38&lt;=Hidden!W$46,$D38&gt;=Hidden!W$46),IF($G38="","x","y"),"")))</f>
        <v/>
      </c>
      <c r="AE38" s="142" t="str">
        <f>IF(Hidden!X$47="Yes","H",IF($B38="","",IF(AND($C38&lt;=Hidden!X$46,$D38&gt;=Hidden!X$46),IF($G38="","x","y"),"")))</f>
        <v/>
      </c>
      <c r="AF38" s="142" t="str">
        <f>IF(Hidden!Y$47="Yes","H",IF($B38="","",IF(AND($C38&lt;=Hidden!Y$46,$D38&gt;=Hidden!Y$46),IF($G38="","x","y"),"")))</f>
        <v/>
      </c>
      <c r="AG38" s="146" t="str">
        <f>IF(Hidden!Z$47="Yes","H",IF($B38="","",IF(AND($C38&lt;=Hidden!Z$46,$D38&gt;=Hidden!Z$46),IF($G38="","x","y"),"")))</f>
        <v/>
      </c>
      <c r="AH38" s="145" t="str">
        <f>IF(Hidden!AA$47="Yes","H",IF($B38="","",IF(AND($C38&lt;=Hidden!AA$46,$D38&gt;=Hidden!AA$46),IF($G38="","x","y"),"")))</f>
        <v/>
      </c>
      <c r="AI38" s="142" t="str">
        <f>IF(Hidden!AB$47="Yes","H",IF($B38="","",IF(AND($C38&lt;=Hidden!AB$46,$D38&gt;=Hidden!AB$46),IF($G38="","x","y"),"")))</f>
        <v/>
      </c>
      <c r="AJ38" s="142" t="str">
        <f>IF(Hidden!AC$47="Yes","H",IF($B38="","",IF(AND($C38&lt;=Hidden!AC$46,$D38&gt;=Hidden!AC$46),IF($G38="","x","y"),"")))</f>
        <v/>
      </c>
      <c r="AK38" s="142" t="str">
        <f>IF(Hidden!AD$47="Yes","H",IF($B38="","",IF(AND($C38&lt;=Hidden!AD$46,$D38&gt;=Hidden!AD$46),IF($G38="","x","y"),"")))</f>
        <v/>
      </c>
      <c r="AL38" s="144" t="str">
        <f>IF(Hidden!AE$47="Yes","H",IF($B38="","",IF(AND($C38&lt;=Hidden!AE$46,$D38&gt;=Hidden!AE$46),IF($G38="","x","y"),"")))</f>
        <v/>
      </c>
      <c r="AM38" s="143" t="str">
        <f>IF(Hidden!AF$47="Yes","H",IF($B38="","",IF(AND($C38&lt;=Hidden!AF$46,$D38&gt;=Hidden!AF$46),IF($G38="","x","y"),"")))</f>
        <v/>
      </c>
      <c r="AN38" s="142" t="str">
        <f>IF(Hidden!AG$47="Yes","H",IF($B38="","",IF(AND($C38&lt;=Hidden!AG$46,$D38&gt;=Hidden!AG$46),IF($G38="","x","y"),"")))</f>
        <v/>
      </c>
      <c r="AO38" s="142" t="str">
        <f>IF(Hidden!AH$47="Yes","H",IF($B38="","",IF(AND($C38&lt;=Hidden!AH$46,$D38&gt;=Hidden!AH$46),IF($G38="","x","y"),"")))</f>
        <v/>
      </c>
      <c r="AP38" s="142" t="str">
        <f>IF(Hidden!AI$47="Yes","H",IF($B38="","",IF(AND($C38&lt;=Hidden!AI$46,$D38&gt;=Hidden!AI$46),IF($G38="","x","y"),"")))</f>
        <v/>
      </c>
      <c r="AQ38" s="146" t="str">
        <f>IF(Hidden!AJ$47="Yes","H",IF($B38="","",IF(AND($C38&lt;=Hidden!AJ$46,$D38&gt;=Hidden!AJ$46),IF($G38="","x","y"),"")))</f>
        <v/>
      </c>
      <c r="AR38" s="145" t="str">
        <f>IF(Hidden!AK$47="Yes","H",IF($B38="","",IF(AND($C38&lt;=Hidden!AK$46,$D38&gt;=Hidden!AK$46),IF($G38="","x","y"),"")))</f>
        <v/>
      </c>
      <c r="AS38" s="142" t="str">
        <f>IF(Hidden!AL$47="Yes","H",IF($B38="","",IF(AND($C38&lt;=Hidden!AL$46,$D38&gt;=Hidden!AL$46),IF($G38="","x","y"),"")))</f>
        <v/>
      </c>
      <c r="AT38" s="142" t="str">
        <f>IF(Hidden!AM$47="Yes","H",IF($B38="","",IF(AND($C38&lt;=Hidden!AM$46,$D38&gt;=Hidden!AM$46),IF($G38="","x","y"),"")))</f>
        <v/>
      </c>
      <c r="AU38" s="142" t="str">
        <f>IF(Hidden!AN$47="Yes","H",IF($B38="","",IF(AND($C38&lt;=Hidden!AN$46,$D38&gt;=Hidden!AN$46),IF($G38="","x","y"),"")))</f>
        <v/>
      </c>
      <c r="AV38" s="144" t="str">
        <f>IF(Hidden!AO$47="Yes","H",IF($B38="","",IF(AND($C38&lt;=Hidden!AO$46,$D38&gt;=Hidden!AO$46),IF($G38="","x","y"),"")))</f>
        <v/>
      </c>
      <c r="AW38" s="143" t="str">
        <f>IF(Hidden!AP$47="Yes","H",IF($B38="","",IF(AND($C38&lt;=Hidden!AP$46,$D38&gt;=Hidden!AP$46),IF($G38="","x","y"),"")))</f>
        <v/>
      </c>
      <c r="AX38" s="142" t="str">
        <f>IF(Hidden!AQ$47="Yes","H",IF($B38="","",IF(AND($C38&lt;=Hidden!AQ$46,$D38&gt;=Hidden!AQ$46),IF($G38="","x","y"),"")))</f>
        <v/>
      </c>
      <c r="AY38" s="142" t="str">
        <f>IF(Hidden!AR$47="Yes","H",IF($B38="","",IF(AND($C38&lt;=Hidden!AR$46,$D38&gt;=Hidden!AR$46),IF($G38="","x","y"),"")))</f>
        <v/>
      </c>
      <c r="AZ38" s="142" t="str">
        <f>IF(Hidden!AS$47="Yes","H",IF($B38="","",IF(AND($C38&lt;=Hidden!AS$46,$D38&gt;=Hidden!AS$46),IF($G38="","x","y"),"")))</f>
        <v/>
      </c>
      <c r="BA38" s="146" t="str">
        <f>IF(Hidden!AT$47="Yes","H",IF($B38="","",IF(AND($C38&lt;=Hidden!AT$46,$D38&gt;=Hidden!AT$46),IF($G38="","x","y"),"")))</f>
        <v/>
      </c>
      <c r="BB38" s="145" t="str">
        <f>IF(Hidden!AU$47="Yes","H",IF($B38="","",IF(AND($C38&lt;=Hidden!AU$46,$D38&gt;=Hidden!AU$46),IF($G38="","x","y"),"")))</f>
        <v/>
      </c>
      <c r="BC38" s="142" t="str">
        <f>IF(Hidden!AV$47="Yes","H",IF($B38="","",IF(AND($C38&lt;=Hidden!AV$46,$D38&gt;=Hidden!AV$46),IF($G38="","x","y"),"")))</f>
        <v/>
      </c>
      <c r="BD38" s="142" t="str">
        <f>IF(Hidden!AW$47="Yes","H",IF($B38="","",IF(AND($C38&lt;=Hidden!AW$46,$D38&gt;=Hidden!AW$46),IF($G38="","x","y"),"")))</f>
        <v/>
      </c>
      <c r="BE38" s="142" t="str">
        <f>IF(Hidden!AX$47="Yes","H",IF($B38="","",IF(AND($C38&lt;=Hidden!AX$46,$D38&gt;=Hidden!AX$46),IF($G38="","x","y"),"")))</f>
        <v/>
      </c>
      <c r="BF38" s="144" t="str">
        <f>IF(Hidden!AY$47="Yes","H",IF($B38="","",IF(AND($C38&lt;=Hidden!AY$46,$D38&gt;=Hidden!AY$46),IF($G38="","x","y"),"")))</f>
        <v/>
      </c>
      <c r="BG38" s="143" t="str">
        <f>IF(Hidden!AZ$47="Yes","H",IF($B38="","",IF(AND($C38&lt;=Hidden!AZ$46,$D38&gt;=Hidden!AZ$46),IF($G38="","x","y"),"")))</f>
        <v/>
      </c>
      <c r="BH38" s="142" t="str">
        <f>IF(Hidden!BA$47="Yes","H",IF($B38="","",IF(AND($C38&lt;=Hidden!BA$46,$D38&gt;=Hidden!BA$46),IF($G38="","x","y"),"")))</f>
        <v/>
      </c>
      <c r="BI38" s="142" t="str">
        <f>IF(Hidden!BB$47="Yes","H",IF($B38="","",IF(AND($C38&lt;=Hidden!BB$46,$D38&gt;=Hidden!BB$46),IF($G38="","x","y"),"")))</f>
        <v/>
      </c>
      <c r="BJ38" s="142" t="str">
        <f>IF(Hidden!BC$47="Yes","H",IF($B38="","",IF(AND($C38&lt;=Hidden!BC$46,$D38&gt;=Hidden!BC$46),IF($G38="","x","y"),"")))</f>
        <v/>
      </c>
      <c r="BK38" s="146" t="str">
        <f>IF(Hidden!BD$47="Yes","H",IF($B38="","",IF(AND($C38&lt;=Hidden!BD$46,$D38&gt;=Hidden!BD$46),IF($G38="","x","y"),"")))</f>
        <v/>
      </c>
      <c r="BL38" s="145" t="str">
        <f>IF(Hidden!BE$47="Yes","H",IF($B38="","",IF(AND($C38&lt;=Hidden!BE$46,$D38&gt;=Hidden!BE$46),IF($G38="","x","y"),"")))</f>
        <v/>
      </c>
      <c r="BM38" s="142" t="str">
        <f>IF(Hidden!BF$47="Yes","H",IF($B38="","",IF(AND($C38&lt;=Hidden!BF$46,$D38&gt;=Hidden!BF$46),IF($G38="","x","y"),"")))</f>
        <v/>
      </c>
      <c r="BN38" s="142" t="str">
        <f>IF(Hidden!BG$47="Yes","H",IF($B38="","",IF(AND($C38&lt;=Hidden!BG$46,$D38&gt;=Hidden!BG$46),IF($G38="","x","y"),"")))</f>
        <v/>
      </c>
      <c r="BO38" s="142" t="str">
        <f>IF(Hidden!BH$47="Yes","H",IF($B38="","",IF(AND($C38&lt;=Hidden!BH$46,$D38&gt;=Hidden!BH$46),IF($G38="","x","y"),"")))</f>
        <v/>
      </c>
      <c r="BP38" s="144" t="str">
        <f>IF(Hidden!BI$47="Yes","H",IF($B38="","",IF(AND($C38&lt;=Hidden!BI$46,$D38&gt;=Hidden!BI$46),IF($G38="","x","y"),"")))</f>
        <v/>
      </c>
      <c r="BQ38" s="143" t="str">
        <f>IF(Hidden!BJ$47="Yes","H",IF($B38="","",IF(AND($C38&lt;=Hidden!BJ$46,$D38&gt;=Hidden!BJ$46),IF($G38="","x","y"),"")))</f>
        <v/>
      </c>
      <c r="BR38" s="142" t="str">
        <f>IF(Hidden!BK$47="Yes","H",IF($B38="","",IF(AND($C38&lt;=Hidden!BK$46,$D38&gt;=Hidden!BK$46),IF($G38="","x","y"),"")))</f>
        <v/>
      </c>
      <c r="BS38" s="142" t="str">
        <f>IF(Hidden!BL$47="Yes","H",IF($B38="","",IF(AND($C38&lt;=Hidden!BL$46,$D38&gt;=Hidden!BL$46),IF($G38="","x","y"),"")))</f>
        <v/>
      </c>
      <c r="BT38" s="142" t="str">
        <f>IF(Hidden!BM$47="Yes","H",IF($B38="","",IF(AND($C38&lt;=Hidden!BM$46,$D38&gt;=Hidden!BM$46),IF($G38="","x","y"),"")))</f>
        <v/>
      </c>
      <c r="BU38" s="146" t="str">
        <f>IF(Hidden!BN$47="Yes","H",IF($B38="","",IF(AND($C38&lt;=Hidden!BN$46,$D38&gt;=Hidden!BN$46),IF($G38="","x","y"),"")))</f>
        <v/>
      </c>
      <c r="BV38" s="145" t="str">
        <f>IF(Hidden!BO$47="Yes","H",IF($B38="","",IF(AND($C38&lt;=Hidden!BO$46,$D38&gt;=Hidden!BO$46),IF($G38="","x","y"),"")))</f>
        <v/>
      </c>
      <c r="BW38" s="142" t="str">
        <f>IF(Hidden!BP$47="Yes","H",IF($B38="","",IF(AND($C38&lt;=Hidden!BP$46,$D38&gt;=Hidden!BP$46),IF($G38="","x","y"),"")))</f>
        <v/>
      </c>
      <c r="BX38" s="142" t="str">
        <f>IF(Hidden!BQ$47="Yes","H",IF($B38="","",IF(AND($C38&lt;=Hidden!BQ$46,$D38&gt;=Hidden!BQ$46),IF($G38="","x","y"),"")))</f>
        <v/>
      </c>
      <c r="BY38" s="142" t="str">
        <f>IF(Hidden!BR$47="Yes","H",IF($B38="","",IF(AND($C38&lt;=Hidden!BR$46,$D38&gt;=Hidden!BR$46),IF($G38="","x","y"),"")))</f>
        <v/>
      </c>
      <c r="BZ38" s="144" t="str">
        <f>IF(Hidden!BS$47="Yes","H",IF($B38="","",IF(AND($C38&lt;=Hidden!BS$46,$D38&gt;=Hidden!BS$46),IF($G38="","x","y"),"")))</f>
        <v/>
      </c>
      <c r="CA38" s="143" t="str">
        <f>IF(Hidden!BT$47="Yes","H",IF($B38="","",IF(AND($C38&lt;=Hidden!BT$46,$D38&gt;=Hidden!BT$46),IF($G38="","x","y"),"")))</f>
        <v/>
      </c>
      <c r="CB38" s="142" t="str">
        <f>IF(Hidden!BU$47="Yes","H",IF($B38="","",IF(AND($C38&lt;=Hidden!BU$46,$D38&gt;=Hidden!BU$46),IF($G38="","x","y"),"")))</f>
        <v/>
      </c>
      <c r="CC38" s="142" t="str">
        <f>IF(Hidden!BV$47="Yes","H",IF($B38="","",IF(AND($C38&lt;=Hidden!BV$46,$D38&gt;=Hidden!BV$46),IF($G38="","x","y"),"")))</f>
        <v/>
      </c>
      <c r="CD38" s="142" t="str">
        <f>IF(Hidden!BW$47="Yes","H",IF($B38="","",IF(AND($C38&lt;=Hidden!BW$46,$D38&gt;=Hidden!BW$46),IF($G38="","x","y"),"")))</f>
        <v/>
      </c>
      <c r="CE38" s="146" t="str">
        <f>IF(Hidden!BX$47="Yes","H",IF($B38="","",IF(AND($C38&lt;=Hidden!BX$46,$D38&gt;=Hidden!BX$46),IF($G38="","x","y"),"")))</f>
        <v/>
      </c>
      <c r="CF38" s="145" t="str">
        <f>IF(Hidden!BY$47="Yes","H",IF($B38="","",IF(AND($C38&lt;=Hidden!BY$46,$D38&gt;=Hidden!BY$46),IF($G38="","x","y"),"")))</f>
        <v/>
      </c>
      <c r="CG38" s="142" t="str">
        <f>IF(Hidden!BZ$47="Yes","H",IF($B38="","",IF(AND($C38&lt;=Hidden!BZ$46,$D38&gt;=Hidden!BZ$46),IF($G38="","x","y"),"")))</f>
        <v/>
      </c>
      <c r="CH38" s="142" t="str">
        <f>IF(Hidden!CA$47="Yes","H",IF($B38="","",IF(AND($C38&lt;=Hidden!CA$46,$D38&gt;=Hidden!CA$46),IF($G38="","x","y"),"")))</f>
        <v/>
      </c>
      <c r="CI38" s="142" t="str">
        <f>IF(Hidden!CB$47="Yes","H",IF($B38="","",IF(AND($C38&lt;=Hidden!CB$46,$D38&gt;=Hidden!CB$46),IF($G38="","x","y"),"")))</f>
        <v/>
      </c>
      <c r="CJ38" s="144" t="str">
        <f>IF(Hidden!CC$47="Yes","H",IF($B38="","",IF(AND($C38&lt;=Hidden!CC$46,$D38&gt;=Hidden!CC$46),IF($G38="","x","y"),"")))</f>
        <v/>
      </c>
      <c r="CK38" s="143" t="str">
        <f>IF(Hidden!CD$47="Yes","H",IF($B38="","",IF(AND($C38&lt;=Hidden!CD$46,$D38&gt;=Hidden!CD$46),IF($G38="","x","y"),"")))</f>
        <v/>
      </c>
      <c r="CL38" s="142" t="str">
        <f>IF(Hidden!CE$47="Yes","H",IF($B38="","",IF(AND($C38&lt;=Hidden!CE$46,$D38&gt;=Hidden!CE$46),IF($G38="","x","y"),"")))</f>
        <v/>
      </c>
      <c r="CM38" s="142" t="str">
        <f>IF(Hidden!CF$47="Yes","H",IF($B38="","",IF(AND($C38&lt;=Hidden!CF$46,$D38&gt;=Hidden!CF$46),IF($G38="","x","y"),"")))</f>
        <v/>
      </c>
      <c r="CN38" s="142" t="str">
        <f>IF(Hidden!CG$47="Yes","H",IF($B38="","",IF(AND($C38&lt;=Hidden!CG$46,$D38&gt;=Hidden!CG$46),IF($G38="","x","y"),"")))</f>
        <v/>
      </c>
      <c r="CO38" s="146" t="str">
        <f>IF(Hidden!CH$47="Yes","H",IF($B38="","",IF(AND($C38&lt;=Hidden!CH$46,$D38&gt;=Hidden!CH$46),IF($G38="","x","y"),"")))</f>
        <v/>
      </c>
      <c r="CP38" s="145" t="str">
        <f>IF(Hidden!CI$47="Yes","H",IF($B38="","",IF(AND($C38&lt;=Hidden!CI$46,$D38&gt;=Hidden!CI$46),IF($G38="","x","y"),"")))</f>
        <v/>
      </c>
      <c r="CQ38" s="142" t="str">
        <f>IF(Hidden!CJ$47="Yes","H",IF($B38="","",IF(AND($C38&lt;=Hidden!CJ$46,$D38&gt;=Hidden!CJ$46),IF($G38="","x","y"),"")))</f>
        <v/>
      </c>
      <c r="CR38" s="142" t="str">
        <f>IF(Hidden!CK$47="Yes","H",IF($B38="","",IF(AND($C38&lt;=Hidden!CK$46,$D38&gt;=Hidden!CK$46),IF($G38="","x","y"),"")))</f>
        <v/>
      </c>
      <c r="CS38" s="142" t="str">
        <f>IF(Hidden!CL$47="Yes","H",IF($B38="","",IF(AND($C38&lt;=Hidden!CL$46,$D38&gt;=Hidden!CL$46),IF($G38="","x","y"),"")))</f>
        <v/>
      </c>
      <c r="CT38" s="144" t="str">
        <f>IF(Hidden!CM$47="Yes","H",IF($B38="","",IF(AND($C38&lt;=Hidden!CM$46,$D38&gt;=Hidden!CM$46),IF($G38="","x","y"),"")))</f>
        <v/>
      </c>
      <c r="CU38" s="143" t="str">
        <f>IF(Hidden!CN$47="Yes","H",IF($B38="","",IF(AND($C38&lt;=Hidden!CN$46,$D38&gt;=Hidden!CN$46),IF($G38="","x","y"),"")))</f>
        <v/>
      </c>
      <c r="CV38" s="142" t="str">
        <f>IF(Hidden!CO$47="Yes","H",IF($B38="","",IF(AND($C38&lt;=Hidden!CO$46,$D38&gt;=Hidden!CO$46),IF($G38="","x","y"),"")))</f>
        <v/>
      </c>
      <c r="CW38" s="142" t="str">
        <f>IF(Hidden!CP$47="Yes","H",IF($B38="","",IF(AND($C38&lt;=Hidden!CP$46,$D38&gt;=Hidden!CP$46),IF($G38="","x","y"),"")))</f>
        <v/>
      </c>
      <c r="CX38" s="142" t="str">
        <f>IF(Hidden!CQ$47="Yes","H",IF($B38="","",IF(AND($C38&lt;=Hidden!CQ$46,$D38&gt;=Hidden!CQ$46),IF($G38="","x","y"),"")))</f>
        <v/>
      </c>
      <c r="CY38" s="146" t="str">
        <f>IF(Hidden!CR$47="Yes","H",IF($B38="","",IF(AND($C38&lt;=Hidden!CR$46,$D38&gt;=Hidden!CR$46),IF($G38="","x","y"),"")))</f>
        <v/>
      </c>
      <c r="CZ38" s="145" t="str">
        <f>IF(Hidden!CS$47="Yes","H",IF($B38="","",IF(AND($C38&lt;=Hidden!CS$46,$D38&gt;=Hidden!CS$46),IF($G38="","x","y"),"")))</f>
        <v/>
      </c>
      <c r="DA38" s="142" t="str">
        <f>IF(Hidden!CT$47="Yes","H",IF($B38="","",IF(AND($C38&lt;=Hidden!CT$46,$D38&gt;=Hidden!CT$46),IF($G38="","x","y"),"")))</f>
        <v/>
      </c>
      <c r="DB38" s="142" t="str">
        <f>IF(Hidden!CU$47="Yes","H",IF($B38="","",IF(AND($C38&lt;=Hidden!CU$46,$D38&gt;=Hidden!CU$46),IF($G38="","x","y"),"")))</f>
        <v/>
      </c>
      <c r="DC38" s="142" t="str">
        <f>IF(Hidden!CV$47="Yes","H",IF($B38="","",IF(AND($C38&lt;=Hidden!CV$46,$D38&gt;=Hidden!CV$46),IF($G38="","x","y"),"")))</f>
        <v/>
      </c>
      <c r="DD38" s="144" t="str">
        <f>IF(Hidden!CW$47="Yes","H",IF($B38="","",IF(AND($C38&lt;=Hidden!CW$46,$D38&gt;=Hidden!CW$46),IF($G38="","x","y"),"")))</f>
        <v/>
      </c>
      <c r="DE38" s="143" t="str">
        <f>IF(Hidden!CX$47="Yes","H",IF($B38="","",IF(AND($C38&lt;=Hidden!CX$46,$D38&gt;=Hidden!CX$46),IF($G38="","x","y"),"")))</f>
        <v/>
      </c>
      <c r="DF38" s="142" t="str">
        <f>IF(Hidden!CY$47="Yes","H",IF($B38="","",IF(AND($C38&lt;=Hidden!CY$46,$D38&gt;=Hidden!CY$46),IF($G38="","x","y"),"")))</f>
        <v/>
      </c>
      <c r="DG38" s="142" t="str">
        <f>IF(Hidden!CZ$47="Yes","H",IF($B38="","",IF(AND($C38&lt;=Hidden!CZ$46,$D38&gt;=Hidden!CZ$46),IF($G38="","x","y"),"")))</f>
        <v/>
      </c>
      <c r="DH38" s="142" t="str">
        <f>IF(Hidden!DA$47="Yes","H",IF($B38="","",IF(AND($C38&lt;=Hidden!DA$46,$D38&gt;=Hidden!DA$46),IF($G38="","x","y"),"")))</f>
        <v/>
      </c>
      <c r="DI38" s="146" t="str">
        <f>IF(Hidden!DB$47="Yes","H",IF($B38="","",IF(AND($C38&lt;=Hidden!DB$46,$D38&gt;=Hidden!DB$46),IF($G38="","x","y"),"")))</f>
        <v/>
      </c>
      <c r="DJ38" s="145" t="str">
        <f>IF(Hidden!DC$47="Yes","H",IF($B38="","",IF(AND($C38&lt;=Hidden!DC$46,$D38&gt;=Hidden!DC$46),IF($G38="","x","y"),"")))</f>
        <v/>
      </c>
      <c r="DK38" s="142" t="str">
        <f>IF(Hidden!DD$47="Yes","H",IF($B38="","",IF(AND($C38&lt;=Hidden!DD$46,$D38&gt;=Hidden!DD$46),IF($G38="","x","y"),"")))</f>
        <v/>
      </c>
      <c r="DL38" s="142" t="str">
        <f>IF(Hidden!DE$47="Yes","H",IF($B38="","",IF(AND($C38&lt;=Hidden!DE$46,$D38&gt;=Hidden!DE$46),IF($G38="","x","y"),"")))</f>
        <v/>
      </c>
      <c r="DM38" s="142" t="str">
        <f>IF(Hidden!DF$47="Yes","H",IF($B38="","",IF(AND($C38&lt;=Hidden!DF$46,$D38&gt;=Hidden!DF$46),IF($G38="","x","y"),"")))</f>
        <v/>
      </c>
      <c r="DN38" s="144" t="str">
        <f>IF(Hidden!DG$47="Yes","H",IF($B38="","",IF(AND($C38&lt;=Hidden!DG$46,$D38&gt;=Hidden!DG$46),IF($G38="","x","y"),"")))</f>
        <v/>
      </c>
      <c r="DO38" s="143" t="str">
        <f>IF(Hidden!DH$47="Yes","H",IF($B38="","",IF(AND($C38&lt;=Hidden!DH$46,$D38&gt;=Hidden!DH$46),IF($G38="","x","y"),"")))</f>
        <v/>
      </c>
      <c r="DP38" s="142" t="str">
        <f>IF(Hidden!DI$47="Yes","H",IF($B38="","",IF(AND($C38&lt;=Hidden!DI$46,$D38&gt;=Hidden!DI$46),IF($G38="","x","y"),"")))</f>
        <v/>
      </c>
      <c r="DQ38" s="142" t="str">
        <f>IF(Hidden!DJ$47="Yes","H",IF($B38="","",IF(AND($C38&lt;=Hidden!DJ$46,$D38&gt;=Hidden!DJ$46),IF($G38="","x","y"),"")))</f>
        <v/>
      </c>
      <c r="DR38" s="142" t="str">
        <f>IF(Hidden!DK$47="Yes","H",IF($B38="","",IF(AND($C38&lt;=Hidden!DK$46,$D38&gt;=Hidden!DK$46),IF($G38="","x","y"),"")))</f>
        <v/>
      </c>
      <c r="DS38" s="146" t="str">
        <f>IF(Hidden!DL$47="Yes","H",IF($B38="","",IF(AND($C38&lt;=Hidden!DL$46,$D38&gt;=Hidden!DL$46),IF($G38="","x","y"),"")))</f>
        <v/>
      </c>
      <c r="DT38" s="145" t="str">
        <f>IF(Hidden!DM$47="Yes","H",IF($B38="","",IF(AND($C38&lt;=Hidden!DM$46,$D38&gt;=Hidden!DM$46),IF($G38="","x","y"),"")))</f>
        <v/>
      </c>
      <c r="DU38" s="142" t="str">
        <f>IF(Hidden!DN$47="Yes","H",IF($B38="","",IF(AND($C38&lt;=Hidden!DN$46,$D38&gt;=Hidden!DN$46),IF($G38="","x","y"),"")))</f>
        <v/>
      </c>
      <c r="DV38" s="142" t="str">
        <f>IF(Hidden!DO$47="Yes","H",IF($B38="","",IF(AND($C38&lt;=Hidden!DO$46,$D38&gt;=Hidden!DO$46),IF($G38="","x","y"),"")))</f>
        <v/>
      </c>
      <c r="DW38" s="142" t="str">
        <f>IF(Hidden!DP$47="Yes","H",IF($B38="","",IF(AND($C38&lt;=Hidden!DP$46,$D38&gt;=Hidden!DP$46),IF($G38="","x","y"),"")))</f>
        <v/>
      </c>
      <c r="DX38" s="144" t="str">
        <f>IF(Hidden!DQ$47="Yes","H",IF($B38="","",IF(AND($C38&lt;=Hidden!DQ$46,$D38&gt;=Hidden!DQ$46),IF($G38="","x","y"),"")))</f>
        <v/>
      </c>
      <c r="DY38" s="145" t="str">
        <f>IF(Hidden!DR$47="Yes","H",IF($B38="","",IF(AND($C38&lt;=Hidden!DR$46,$D38&gt;=Hidden!DR$46),IF($G38="","x","y"),"")))</f>
        <v/>
      </c>
      <c r="DZ38" s="142" t="str">
        <f>IF(Hidden!DS$47="Yes","H",IF($B38="","",IF(AND($C38&lt;=Hidden!DS$46,$D38&gt;=Hidden!DS$46),IF($G38="","x","y"),"")))</f>
        <v/>
      </c>
      <c r="EA38" s="142" t="str">
        <f>IF(Hidden!DT$47="Yes","H",IF($B38="","",IF(AND($C38&lt;=Hidden!DT$46,$D38&gt;=Hidden!DT$46),IF($G38="","x","y"),"")))</f>
        <v/>
      </c>
      <c r="EB38" s="142" t="str">
        <f>IF(Hidden!DU$47="Yes","H",IF($B38="","",IF(AND($C38&lt;=Hidden!DU$46,$D38&gt;=Hidden!DU$46),IF($G38="","x","y"),"")))</f>
        <v/>
      </c>
      <c r="EC38" s="144" t="str">
        <f>IF(Hidden!DV$47="Yes","H",IF($B38="","",IF(AND($C38&lt;=Hidden!DV$46,$D38&gt;=Hidden!DV$46),IF($G38="","x","y"),"")))</f>
        <v/>
      </c>
      <c r="ED38" s="143" t="str">
        <f>IF(Hidden!DW$47="Yes","H",IF($B38="","",IF(AND($C38&lt;=Hidden!DW$46,$D38&gt;=Hidden!DW$46),IF($G38="","x","y"),"")))</f>
        <v/>
      </c>
      <c r="EE38" s="142" t="str">
        <f>IF(Hidden!DX$47="Yes","H",IF($B38="","",IF(AND($C38&lt;=Hidden!DX$46,$D38&gt;=Hidden!DX$46),IF($G38="","x","y"),"")))</f>
        <v/>
      </c>
      <c r="EF38" s="142" t="str">
        <f>IF(Hidden!DY$47="Yes","H",IF($B38="","",IF(AND($C38&lt;=Hidden!DY$46,$D38&gt;=Hidden!DY$46),IF($G38="","x","y"),"")))</f>
        <v/>
      </c>
      <c r="EG38" s="142" t="str">
        <f>IF(Hidden!DZ$47="Yes","H",IF($B38="","",IF(AND($C38&lt;=Hidden!DZ$46,$D38&gt;=Hidden!DZ$46),IF($G38="","x","y"),"")))</f>
        <v/>
      </c>
      <c r="EH38" s="141" t="str">
        <f>IF(Hidden!EA$47="Yes","H",IF($B38="","",IF(AND($C38&lt;=Hidden!EA$46,$D38&gt;=Hidden!EA$46),IF($G38="","x","y"),"")))</f>
        <v/>
      </c>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row>
    <row r="39" spans="1:257" ht="15" customHeight="1">
      <c r="A39" s="79"/>
      <c r="B39" s="709"/>
      <c r="C39" s="708"/>
      <c r="D39" s="706"/>
      <c r="E39" s="693"/>
      <c r="F39" s="246"/>
      <c r="G39" s="696"/>
      <c r="H39" s="694"/>
      <c r="I39" s="147" t="str">
        <f>IF(Hidden!B$47="Yes","H",IF($B39="","",IF(AND($C39&lt;=Hidden!B$46,$D39&gt;=Hidden!B$46),IF($G39="","x","y"),"")))</f>
        <v/>
      </c>
      <c r="J39" s="142" t="str">
        <f>IF(Hidden!C$47="Yes","H",IF($B39="","",IF(AND($C39&lt;=Hidden!C$46,$D39&gt;=Hidden!C$46),IF($G39="","x","y"),"")))</f>
        <v/>
      </c>
      <c r="K39" s="142" t="str">
        <f>IF(Hidden!D$47="Yes","H",IF($B39="","",IF(AND($C39&lt;=Hidden!D$46,$D39&gt;=Hidden!D$46),IF($G39="","x","y"),"")))</f>
        <v/>
      </c>
      <c r="L39" s="142" t="str">
        <f>IF(Hidden!E$47="Yes","H",IF($B39="","",IF(AND($C39&lt;=Hidden!E$46,$D39&gt;=Hidden!E$46),IF($G39="","x","y"),"")))</f>
        <v/>
      </c>
      <c r="M39" s="146" t="str">
        <f>IF(Hidden!F$47="Yes","H",IF($B39="","",IF(AND($C39&lt;=Hidden!F$46,$D39&gt;=Hidden!F$46),IF($G39="","x","y"),"")))</f>
        <v/>
      </c>
      <c r="N39" s="145" t="str">
        <f>IF(Hidden!G$47="Yes","H",IF($B39="","",IF(AND($C39&lt;=Hidden!G$46,$D39&gt;=Hidden!G$46),IF($G39="","x","y"),"")))</f>
        <v/>
      </c>
      <c r="O39" s="142" t="str">
        <f>IF(Hidden!H$47="Yes","H",IF($B39="","",IF(AND($C39&lt;=Hidden!H$46,$D39&gt;=Hidden!H$46),IF($G39="","x","y"),"")))</f>
        <v/>
      </c>
      <c r="P39" s="142" t="str">
        <f>IF(Hidden!I$47="Yes","H",IF($B39="","",IF(AND($C39&lt;=Hidden!I$46,$D39&gt;=Hidden!I$46),IF($G39="","x","y"),"")))</f>
        <v/>
      </c>
      <c r="Q39" s="142" t="str">
        <f>IF(Hidden!J$47="Yes","H",IF($B39="","",IF(AND($C39&lt;=Hidden!J$46,$D39&gt;=Hidden!J$46),IF($G39="","x","y"),"")))</f>
        <v/>
      </c>
      <c r="R39" s="144" t="str">
        <f>IF(Hidden!K$47="Yes","H",IF($B39="","",IF(AND($C39&lt;=Hidden!K$46,$D39&gt;=Hidden!K$46),IF($G39="","x","y"),"")))</f>
        <v/>
      </c>
      <c r="S39" s="143" t="str">
        <f>IF(Hidden!L$47="Yes","H",IF($B39="","",IF(AND($C39&lt;=Hidden!L$46,$D39&gt;=Hidden!L$46),IF($G39="","x","y"),"")))</f>
        <v/>
      </c>
      <c r="T39" s="142" t="str">
        <f>IF(Hidden!M$47="Yes","H",IF($B39="","",IF(AND($C39&lt;=Hidden!M$46,$D39&gt;=Hidden!M$46),IF($G39="","x","y"),"")))</f>
        <v/>
      </c>
      <c r="U39" s="142" t="str">
        <f>IF(Hidden!N$47="Yes","H",IF($B39="","",IF(AND($C39&lt;=Hidden!N$46,$D39&gt;=Hidden!N$46),IF($G39="","x","y"),"")))</f>
        <v/>
      </c>
      <c r="V39" s="142" t="str">
        <f>IF(Hidden!O$47="Yes","H",IF($B39="","",IF(AND($C39&lt;=Hidden!O$46,$D39&gt;=Hidden!O$46),IF($G39="","x","y"),"")))</f>
        <v/>
      </c>
      <c r="W39" s="146" t="str">
        <f>IF(Hidden!P$47="Yes","H",IF($B39="","",IF(AND($C39&lt;=Hidden!P$46,$D39&gt;=Hidden!P$46),IF($G39="","x","y"),"")))</f>
        <v/>
      </c>
      <c r="X39" s="145" t="str">
        <f>IF(Hidden!Q$47="Yes","H",IF($B39="","",IF(AND($C39&lt;=Hidden!Q$46,$D39&gt;=Hidden!Q$46),IF($G39="","x","y"),"")))</f>
        <v/>
      </c>
      <c r="Y39" s="142" t="str">
        <f>IF(Hidden!R$47="Yes","H",IF($B39="","",IF(AND($C39&lt;=Hidden!R$46,$D39&gt;=Hidden!R$46),IF($G39="","x","y"),"")))</f>
        <v/>
      </c>
      <c r="Z39" s="142" t="str">
        <f>IF(Hidden!S$47="Yes","H",IF($B39="","",IF(AND($C39&lt;=Hidden!S$46,$D39&gt;=Hidden!S$46),IF($G39="","x","y"),"")))</f>
        <v/>
      </c>
      <c r="AA39" s="142" t="str">
        <f>IF(Hidden!T$47="Yes","H",IF($B39="","",IF(AND($C39&lt;=Hidden!T$46,$D39&gt;=Hidden!T$46),IF($G39="","x","y"),"")))</f>
        <v/>
      </c>
      <c r="AB39" s="144" t="str">
        <f>IF(Hidden!U$47="Yes","H",IF($B39="","",IF(AND($C39&lt;=Hidden!U$46,$D39&gt;=Hidden!U$46),IF($G39="","x","y"),"")))</f>
        <v/>
      </c>
      <c r="AC39" s="143" t="str">
        <f>IF(Hidden!V$47="Yes","H",IF($B39="","",IF(AND($C39&lt;=Hidden!V$46,$D39&gt;=Hidden!V$46),IF($G39="","x","y"),"")))</f>
        <v/>
      </c>
      <c r="AD39" s="142" t="str">
        <f>IF(Hidden!W$47="Yes","H",IF($B39="","",IF(AND($C39&lt;=Hidden!W$46,$D39&gt;=Hidden!W$46),IF($G39="","x","y"),"")))</f>
        <v/>
      </c>
      <c r="AE39" s="142" t="str">
        <f>IF(Hidden!X$47="Yes","H",IF($B39="","",IF(AND($C39&lt;=Hidden!X$46,$D39&gt;=Hidden!X$46),IF($G39="","x","y"),"")))</f>
        <v/>
      </c>
      <c r="AF39" s="142" t="str">
        <f>IF(Hidden!Y$47="Yes","H",IF($B39="","",IF(AND($C39&lt;=Hidden!Y$46,$D39&gt;=Hidden!Y$46),IF($G39="","x","y"),"")))</f>
        <v/>
      </c>
      <c r="AG39" s="146" t="str">
        <f>IF(Hidden!Z$47="Yes","H",IF($B39="","",IF(AND($C39&lt;=Hidden!Z$46,$D39&gt;=Hidden!Z$46),IF($G39="","x","y"),"")))</f>
        <v/>
      </c>
      <c r="AH39" s="145" t="str">
        <f>IF(Hidden!AA$47="Yes","H",IF($B39="","",IF(AND($C39&lt;=Hidden!AA$46,$D39&gt;=Hidden!AA$46),IF($G39="","x","y"),"")))</f>
        <v/>
      </c>
      <c r="AI39" s="142" t="str">
        <f>IF(Hidden!AB$47="Yes","H",IF($B39="","",IF(AND($C39&lt;=Hidden!AB$46,$D39&gt;=Hidden!AB$46),IF($G39="","x","y"),"")))</f>
        <v/>
      </c>
      <c r="AJ39" s="142" t="str">
        <f>IF(Hidden!AC$47="Yes","H",IF($B39="","",IF(AND($C39&lt;=Hidden!AC$46,$D39&gt;=Hidden!AC$46),IF($G39="","x","y"),"")))</f>
        <v/>
      </c>
      <c r="AK39" s="142" t="str">
        <f>IF(Hidden!AD$47="Yes","H",IF($B39="","",IF(AND($C39&lt;=Hidden!AD$46,$D39&gt;=Hidden!AD$46),IF($G39="","x","y"),"")))</f>
        <v/>
      </c>
      <c r="AL39" s="144" t="str">
        <f>IF(Hidden!AE$47="Yes","H",IF($B39="","",IF(AND($C39&lt;=Hidden!AE$46,$D39&gt;=Hidden!AE$46),IF($G39="","x","y"),"")))</f>
        <v/>
      </c>
      <c r="AM39" s="143" t="str">
        <f>IF(Hidden!AF$47="Yes","H",IF($B39="","",IF(AND($C39&lt;=Hidden!AF$46,$D39&gt;=Hidden!AF$46),IF($G39="","x","y"),"")))</f>
        <v/>
      </c>
      <c r="AN39" s="142" t="str">
        <f>IF(Hidden!AG$47="Yes","H",IF($B39="","",IF(AND($C39&lt;=Hidden!AG$46,$D39&gt;=Hidden!AG$46),IF($G39="","x","y"),"")))</f>
        <v/>
      </c>
      <c r="AO39" s="142" t="str">
        <f>IF(Hidden!AH$47="Yes","H",IF($B39="","",IF(AND($C39&lt;=Hidden!AH$46,$D39&gt;=Hidden!AH$46),IF($G39="","x","y"),"")))</f>
        <v/>
      </c>
      <c r="AP39" s="142" t="str">
        <f>IF(Hidden!AI$47="Yes","H",IF($B39="","",IF(AND($C39&lt;=Hidden!AI$46,$D39&gt;=Hidden!AI$46),IF($G39="","x","y"),"")))</f>
        <v/>
      </c>
      <c r="AQ39" s="146" t="str">
        <f>IF(Hidden!AJ$47="Yes","H",IF($B39="","",IF(AND($C39&lt;=Hidden!AJ$46,$D39&gt;=Hidden!AJ$46),IF($G39="","x","y"),"")))</f>
        <v/>
      </c>
      <c r="AR39" s="145" t="str">
        <f>IF(Hidden!AK$47="Yes","H",IF($B39="","",IF(AND($C39&lt;=Hidden!AK$46,$D39&gt;=Hidden!AK$46),IF($G39="","x","y"),"")))</f>
        <v/>
      </c>
      <c r="AS39" s="142" t="str">
        <f>IF(Hidden!AL$47="Yes","H",IF($B39="","",IF(AND($C39&lt;=Hidden!AL$46,$D39&gt;=Hidden!AL$46),IF($G39="","x","y"),"")))</f>
        <v/>
      </c>
      <c r="AT39" s="142" t="str">
        <f>IF(Hidden!AM$47="Yes","H",IF($B39="","",IF(AND($C39&lt;=Hidden!AM$46,$D39&gt;=Hidden!AM$46),IF($G39="","x","y"),"")))</f>
        <v/>
      </c>
      <c r="AU39" s="142" t="str">
        <f>IF(Hidden!AN$47="Yes","H",IF($B39="","",IF(AND($C39&lt;=Hidden!AN$46,$D39&gt;=Hidden!AN$46),IF($G39="","x","y"),"")))</f>
        <v/>
      </c>
      <c r="AV39" s="144" t="str">
        <f>IF(Hidden!AO$47="Yes","H",IF($B39="","",IF(AND($C39&lt;=Hidden!AO$46,$D39&gt;=Hidden!AO$46),IF($G39="","x","y"),"")))</f>
        <v/>
      </c>
      <c r="AW39" s="143" t="str">
        <f>IF(Hidden!AP$47="Yes","H",IF($B39="","",IF(AND($C39&lt;=Hidden!AP$46,$D39&gt;=Hidden!AP$46),IF($G39="","x","y"),"")))</f>
        <v/>
      </c>
      <c r="AX39" s="142" t="str">
        <f>IF(Hidden!AQ$47="Yes","H",IF($B39="","",IF(AND($C39&lt;=Hidden!AQ$46,$D39&gt;=Hidden!AQ$46),IF($G39="","x","y"),"")))</f>
        <v/>
      </c>
      <c r="AY39" s="142" t="str">
        <f>IF(Hidden!AR$47="Yes","H",IF($B39="","",IF(AND($C39&lt;=Hidden!AR$46,$D39&gt;=Hidden!AR$46),IF($G39="","x","y"),"")))</f>
        <v/>
      </c>
      <c r="AZ39" s="142" t="str">
        <f>IF(Hidden!AS$47="Yes","H",IF($B39="","",IF(AND($C39&lt;=Hidden!AS$46,$D39&gt;=Hidden!AS$46),IF($G39="","x","y"),"")))</f>
        <v/>
      </c>
      <c r="BA39" s="146" t="str">
        <f>IF(Hidden!AT$47="Yes","H",IF($B39="","",IF(AND($C39&lt;=Hidden!AT$46,$D39&gt;=Hidden!AT$46),IF($G39="","x","y"),"")))</f>
        <v/>
      </c>
      <c r="BB39" s="145" t="str">
        <f>IF(Hidden!AU$47="Yes","H",IF($B39="","",IF(AND($C39&lt;=Hidden!AU$46,$D39&gt;=Hidden!AU$46),IF($G39="","x","y"),"")))</f>
        <v/>
      </c>
      <c r="BC39" s="142" t="str">
        <f>IF(Hidden!AV$47="Yes","H",IF($B39="","",IF(AND($C39&lt;=Hidden!AV$46,$D39&gt;=Hidden!AV$46),IF($G39="","x","y"),"")))</f>
        <v/>
      </c>
      <c r="BD39" s="142" t="str">
        <f>IF(Hidden!AW$47="Yes","H",IF($B39="","",IF(AND($C39&lt;=Hidden!AW$46,$D39&gt;=Hidden!AW$46),IF($G39="","x","y"),"")))</f>
        <v/>
      </c>
      <c r="BE39" s="142" t="str">
        <f>IF(Hidden!AX$47="Yes","H",IF($B39="","",IF(AND($C39&lt;=Hidden!AX$46,$D39&gt;=Hidden!AX$46),IF($G39="","x","y"),"")))</f>
        <v/>
      </c>
      <c r="BF39" s="144" t="str">
        <f>IF(Hidden!AY$47="Yes","H",IF($B39="","",IF(AND($C39&lt;=Hidden!AY$46,$D39&gt;=Hidden!AY$46),IF($G39="","x","y"),"")))</f>
        <v/>
      </c>
      <c r="BG39" s="143" t="str">
        <f>IF(Hidden!AZ$47="Yes","H",IF($B39="","",IF(AND($C39&lt;=Hidden!AZ$46,$D39&gt;=Hidden!AZ$46),IF($G39="","x","y"),"")))</f>
        <v/>
      </c>
      <c r="BH39" s="142" t="str">
        <f>IF(Hidden!BA$47="Yes","H",IF($B39="","",IF(AND($C39&lt;=Hidden!BA$46,$D39&gt;=Hidden!BA$46),IF($G39="","x","y"),"")))</f>
        <v/>
      </c>
      <c r="BI39" s="142" t="str">
        <f>IF(Hidden!BB$47="Yes","H",IF($B39="","",IF(AND($C39&lt;=Hidden!BB$46,$D39&gt;=Hidden!BB$46),IF($G39="","x","y"),"")))</f>
        <v/>
      </c>
      <c r="BJ39" s="142" t="str">
        <f>IF(Hidden!BC$47="Yes","H",IF($B39="","",IF(AND($C39&lt;=Hidden!BC$46,$D39&gt;=Hidden!BC$46),IF($G39="","x","y"),"")))</f>
        <v/>
      </c>
      <c r="BK39" s="146" t="str">
        <f>IF(Hidden!BD$47="Yes","H",IF($B39="","",IF(AND($C39&lt;=Hidden!BD$46,$D39&gt;=Hidden!BD$46),IF($G39="","x","y"),"")))</f>
        <v/>
      </c>
      <c r="BL39" s="145" t="str">
        <f>IF(Hidden!BE$47="Yes","H",IF($B39="","",IF(AND($C39&lt;=Hidden!BE$46,$D39&gt;=Hidden!BE$46),IF($G39="","x","y"),"")))</f>
        <v/>
      </c>
      <c r="BM39" s="142" t="str">
        <f>IF(Hidden!BF$47="Yes","H",IF($B39="","",IF(AND($C39&lt;=Hidden!BF$46,$D39&gt;=Hidden!BF$46),IF($G39="","x","y"),"")))</f>
        <v/>
      </c>
      <c r="BN39" s="142" t="str">
        <f>IF(Hidden!BG$47="Yes","H",IF($B39="","",IF(AND($C39&lt;=Hidden!BG$46,$D39&gt;=Hidden!BG$46),IF($G39="","x","y"),"")))</f>
        <v/>
      </c>
      <c r="BO39" s="142" t="str">
        <f>IF(Hidden!BH$47="Yes","H",IF($B39="","",IF(AND($C39&lt;=Hidden!BH$46,$D39&gt;=Hidden!BH$46),IF($G39="","x","y"),"")))</f>
        <v/>
      </c>
      <c r="BP39" s="144" t="str">
        <f>IF(Hidden!BI$47="Yes","H",IF($B39="","",IF(AND($C39&lt;=Hidden!BI$46,$D39&gt;=Hidden!BI$46),IF($G39="","x","y"),"")))</f>
        <v/>
      </c>
      <c r="BQ39" s="143" t="str">
        <f>IF(Hidden!BJ$47="Yes","H",IF($B39="","",IF(AND($C39&lt;=Hidden!BJ$46,$D39&gt;=Hidden!BJ$46),IF($G39="","x","y"),"")))</f>
        <v/>
      </c>
      <c r="BR39" s="142" t="str">
        <f>IF(Hidden!BK$47="Yes","H",IF($B39="","",IF(AND($C39&lt;=Hidden!BK$46,$D39&gt;=Hidden!BK$46),IF($G39="","x","y"),"")))</f>
        <v/>
      </c>
      <c r="BS39" s="142" t="str">
        <f>IF(Hidden!BL$47="Yes","H",IF($B39="","",IF(AND($C39&lt;=Hidden!BL$46,$D39&gt;=Hidden!BL$46),IF($G39="","x","y"),"")))</f>
        <v/>
      </c>
      <c r="BT39" s="142" t="str">
        <f>IF(Hidden!BM$47="Yes","H",IF($B39="","",IF(AND($C39&lt;=Hidden!BM$46,$D39&gt;=Hidden!BM$46),IF($G39="","x","y"),"")))</f>
        <v/>
      </c>
      <c r="BU39" s="146" t="str">
        <f>IF(Hidden!BN$47="Yes","H",IF($B39="","",IF(AND($C39&lt;=Hidden!BN$46,$D39&gt;=Hidden!BN$46),IF($G39="","x","y"),"")))</f>
        <v/>
      </c>
      <c r="BV39" s="145" t="str">
        <f>IF(Hidden!BO$47="Yes","H",IF($B39="","",IF(AND($C39&lt;=Hidden!BO$46,$D39&gt;=Hidden!BO$46),IF($G39="","x","y"),"")))</f>
        <v/>
      </c>
      <c r="BW39" s="142" t="str">
        <f>IF(Hidden!BP$47="Yes","H",IF($B39="","",IF(AND($C39&lt;=Hidden!BP$46,$D39&gt;=Hidden!BP$46),IF($G39="","x","y"),"")))</f>
        <v/>
      </c>
      <c r="BX39" s="142" t="str">
        <f>IF(Hidden!BQ$47="Yes","H",IF($B39="","",IF(AND($C39&lt;=Hidden!BQ$46,$D39&gt;=Hidden!BQ$46),IF($G39="","x","y"),"")))</f>
        <v/>
      </c>
      <c r="BY39" s="142" t="str">
        <f>IF(Hidden!BR$47="Yes","H",IF($B39="","",IF(AND($C39&lt;=Hidden!BR$46,$D39&gt;=Hidden!BR$46),IF($G39="","x","y"),"")))</f>
        <v/>
      </c>
      <c r="BZ39" s="144" t="str">
        <f>IF(Hidden!BS$47="Yes","H",IF($B39="","",IF(AND($C39&lt;=Hidden!BS$46,$D39&gt;=Hidden!BS$46),IF($G39="","x","y"),"")))</f>
        <v/>
      </c>
      <c r="CA39" s="143" t="str">
        <f>IF(Hidden!BT$47="Yes","H",IF($B39="","",IF(AND($C39&lt;=Hidden!BT$46,$D39&gt;=Hidden!BT$46),IF($G39="","x","y"),"")))</f>
        <v/>
      </c>
      <c r="CB39" s="142" t="str">
        <f>IF(Hidden!BU$47="Yes","H",IF($B39="","",IF(AND($C39&lt;=Hidden!BU$46,$D39&gt;=Hidden!BU$46),IF($G39="","x","y"),"")))</f>
        <v/>
      </c>
      <c r="CC39" s="142" t="str">
        <f>IF(Hidden!BV$47="Yes","H",IF($B39="","",IF(AND($C39&lt;=Hidden!BV$46,$D39&gt;=Hidden!BV$46),IF($G39="","x","y"),"")))</f>
        <v/>
      </c>
      <c r="CD39" s="142" t="str">
        <f>IF(Hidden!BW$47="Yes","H",IF($B39="","",IF(AND($C39&lt;=Hidden!BW$46,$D39&gt;=Hidden!BW$46),IF($G39="","x","y"),"")))</f>
        <v/>
      </c>
      <c r="CE39" s="146" t="str">
        <f>IF(Hidden!BX$47="Yes","H",IF($B39="","",IF(AND($C39&lt;=Hidden!BX$46,$D39&gt;=Hidden!BX$46),IF($G39="","x","y"),"")))</f>
        <v/>
      </c>
      <c r="CF39" s="145" t="str">
        <f>IF(Hidden!BY$47="Yes","H",IF($B39="","",IF(AND($C39&lt;=Hidden!BY$46,$D39&gt;=Hidden!BY$46),IF($G39="","x","y"),"")))</f>
        <v/>
      </c>
      <c r="CG39" s="142" t="str">
        <f>IF(Hidden!BZ$47="Yes","H",IF($B39="","",IF(AND($C39&lt;=Hidden!BZ$46,$D39&gt;=Hidden!BZ$46),IF($G39="","x","y"),"")))</f>
        <v/>
      </c>
      <c r="CH39" s="142" t="str">
        <f>IF(Hidden!CA$47="Yes","H",IF($B39="","",IF(AND($C39&lt;=Hidden!CA$46,$D39&gt;=Hidden!CA$46),IF($G39="","x","y"),"")))</f>
        <v/>
      </c>
      <c r="CI39" s="142" t="str">
        <f>IF(Hidden!CB$47="Yes","H",IF($B39="","",IF(AND($C39&lt;=Hidden!CB$46,$D39&gt;=Hidden!CB$46),IF($G39="","x","y"),"")))</f>
        <v/>
      </c>
      <c r="CJ39" s="144" t="str">
        <f>IF(Hidden!CC$47="Yes","H",IF($B39="","",IF(AND($C39&lt;=Hidden!CC$46,$D39&gt;=Hidden!CC$46),IF($G39="","x","y"),"")))</f>
        <v/>
      </c>
      <c r="CK39" s="143" t="str">
        <f>IF(Hidden!CD$47="Yes","H",IF($B39="","",IF(AND($C39&lt;=Hidden!CD$46,$D39&gt;=Hidden!CD$46),IF($G39="","x","y"),"")))</f>
        <v/>
      </c>
      <c r="CL39" s="142" t="str">
        <f>IF(Hidden!CE$47="Yes","H",IF($B39="","",IF(AND($C39&lt;=Hidden!CE$46,$D39&gt;=Hidden!CE$46),IF($G39="","x","y"),"")))</f>
        <v/>
      </c>
      <c r="CM39" s="142" t="str">
        <f>IF(Hidden!CF$47="Yes","H",IF($B39="","",IF(AND($C39&lt;=Hidden!CF$46,$D39&gt;=Hidden!CF$46),IF($G39="","x","y"),"")))</f>
        <v/>
      </c>
      <c r="CN39" s="142" t="str">
        <f>IF(Hidden!CG$47="Yes","H",IF($B39="","",IF(AND($C39&lt;=Hidden!CG$46,$D39&gt;=Hidden!CG$46),IF($G39="","x","y"),"")))</f>
        <v/>
      </c>
      <c r="CO39" s="146" t="str">
        <f>IF(Hidden!CH$47="Yes","H",IF($B39="","",IF(AND($C39&lt;=Hidden!CH$46,$D39&gt;=Hidden!CH$46),IF($G39="","x","y"),"")))</f>
        <v/>
      </c>
      <c r="CP39" s="145" t="str">
        <f>IF(Hidden!CI$47="Yes","H",IF($B39="","",IF(AND($C39&lt;=Hidden!CI$46,$D39&gt;=Hidden!CI$46),IF($G39="","x","y"),"")))</f>
        <v/>
      </c>
      <c r="CQ39" s="142" t="str">
        <f>IF(Hidden!CJ$47="Yes","H",IF($B39="","",IF(AND($C39&lt;=Hidden!CJ$46,$D39&gt;=Hidden!CJ$46),IF($G39="","x","y"),"")))</f>
        <v/>
      </c>
      <c r="CR39" s="142" t="str">
        <f>IF(Hidden!CK$47="Yes","H",IF($B39="","",IF(AND($C39&lt;=Hidden!CK$46,$D39&gt;=Hidden!CK$46),IF($G39="","x","y"),"")))</f>
        <v/>
      </c>
      <c r="CS39" s="142" t="str">
        <f>IF(Hidden!CL$47="Yes","H",IF($B39="","",IF(AND($C39&lt;=Hidden!CL$46,$D39&gt;=Hidden!CL$46),IF($G39="","x","y"),"")))</f>
        <v/>
      </c>
      <c r="CT39" s="144" t="str">
        <f>IF(Hidden!CM$47="Yes","H",IF($B39="","",IF(AND($C39&lt;=Hidden!CM$46,$D39&gt;=Hidden!CM$46),IF($G39="","x","y"),"")))</f>
        <v/>
      </c>
      <c r="CU39" s="143" t="str">
        <f>IF(Hidden!CN$47="Yes","H",IF($B39="","",IF(AND($C39&lt;=Hidden!CN$46,$D39&gt;=Hidden!CN$46),IF($G39="","x","y"),"")))</f>
        <v/>
      </c>
      <c r="CV39" s="142" t="str">
        <f>IF(Hidden!CO$47="Yes","H",IF($B39="","",IF(AND($C39&lt;=Hidden!CO$46,$D39&gt;=Hidden!CO$46),IF($G39="","x","y"),"")))</f>
        <v/>
      </c>
      <c r="CW39" s="142" t="str">
        <f>IF(Hidden!CP$47="Yes","H",IF($B39="","",IF(AND($C39&lt;=Hidden!CP$46,$D39&gt;=Hidden!CP$46),IF($G39="","x","y"),"")))</f>
        <v/>
      </c>
      <c r="CX39" s="142" t="str">
        <f>IF(Hidden!CQ$47="Yes","H",IF($B39="","",IF(AND($C39&lt;=Hidden!CQ$46,$D39&gt;=Hidden!CQ$46),IF($G39="","x","y"),"")))</f>
        <v/>
      </c>
      <c r="CY39" s="146" t="str">
        <f>IF(Hidden!CR$47="Yes","H",IF($B39="","",IF(AND($C39&lt;=Hidden!CR$46,$D39&gt;=Hidden!CR$46),IF($G39="","x","y"),"")))</f>
        <v/>
      </c>
      <c r="CZ39" s="145" t="str">
        <f>IF(Hidden!CS$47="Yes","H",IF($B39="","",IF(AND($C39&lt;=Hidden!CS$46,$D39&gt;=Hidden!CS$46),IF($G39="","x","y"),"")))</f>
        <v/>
      </c>
      <c r="DA39" s="142" t="str">
        <f>IF(Hidden!CT$47="Yes","H",IF($B39="","",IF(AND($C39&lt;=Hidden!CT$46,$D39&gt;=Hidden!CT$46),IF($G39="","x","y"),"")))</f>
        <v/>
      </c>
      <c r="DB39" s="142" t="str">
        <f>IF(Hidden!CU$47="Yes","H",IF($B39="","",IF(AND($C39&lt;=Hidden!CU$46,$D39&gt;=Hidden!CU$46),IF($G39="","x","y"),"")))</f>
        <v/>
      </c>
      <c r="DC39" s="142" t="str">
        <f>IF(Hidden!CV$47="Yes","H",IF($B39="","",IF(AND($C39&lt;=Hidden!CV$46,$D39&gt;=Hidden!CV$46),IF($G39="","x","y"),"")))</f>
        <v/>
      </c>
      <c r="DD39" s="144" t="str">
        <f>IF(Hidden!CW$47="Yes","H",IF($B39="","",IF(AND($C39&lt;=Hidden!CW$46,$D39&gt;=Hidden!CW$46),IF($G39="","x","y"),"")))</f>
        <v/>
      </c>
      <c r="DE39" s="143" t="str">
        <f>IF(Hidden!CX$47="Yes","H",IF($B39="","",IF(AND($C39&lt;=Hidden!CX$46,$D39&gt;=Hidden!CX$46),IF($G39="","x","y"),"")))</f>
        <v/>
      </c>
      <c r="DF39" s="142" t="str">
        <f>IF(Hidden!CY$47="Yes","H",IF($B39="","",IF(AND($C39&lt;=Hidden!CY$46,$D39&gt;=Hidden!CY$46),IF($G39="","x","y"),"")))</f>
        <v/>
      </c>
      <c r="DG39" s="142" t="str">
        <f>IF(Hidden!CZ$47="Yes","H",IF($B39="","",IF(AND($C39&lt;=Hidden!CZ$46,$D39&gt;=Hidden!CZ$46),IF($G39="","x","y"),"")))</f>
        <v/>
      </c>
      <c r="DH39" s="142" t="str">
        <f>IF(Hidden!DA$47="Yes","H",IF($B39="","",IF(AND($C39&lt;=Hidden!DA$46,$D39&gt;=Hidden!DA$46),IF($G39="","x","y"),"")))</f>
        <v/>
      </c>
      <c r="DI39" s="146" t="str">
        <f>IF(Hidden!DB$47="Yes","H",IF($B39="","",IF(AND($C39&lt;=Hidden!DB$46,$D39&gt;=Hidden!DB$46),IF($G39="","x","y"),"")))</f>
        <v/>
      </c>
      <c r="DJ39" s="145" t="str">
        <f>IF(Hidden!DC$47="Yes","H",IF($B39="","",IF(AND($C39&lt;=Hidden!DC$46,$D39&gt;=Hidden!DC$46),IF($G39="","x","y"),"")))</f>
        <v/>
      </c>
      <c r="DK39" s="142" t="str">
        <f>IF(Hidden!DD$47="Yes","H",IF($B39="","",IF(AND($C39&lt;=Hidden!DD$46,$D39&gt;=Hidden!DD$46),IF($G39="","x","y"),"")))</f>
        <v/>
      </c>
      <c r="DL39" s="142" t="str">
        <f>IF(Hidden!DE$47="Yes","H",IF($B39="","",IF(AND($C39&lt;=Hidden!DE$46,$D39&gt;=Hidden!DE$46),IF($G39="","x","y"),"")))</f>
        <v/>
      </c>
      <c r="DM39" s="142" t="str">
        <f>IF(Hidden!DF$47="Yes","H",IF($B39="","",IF(AND($C39&lt;=Hidden!DF$46,$D39&gt;=Hidden!DF$46),IF($G39="","x","y"),"")))</f>
        <v/>
      </c>
      <c r="DN39" s="144" t="str">
        <f>IF(Hidden!DG$47="Yes","H",IF($B39="","",IF(AND($C39&lt;=Hidden!DG$46,$D39&gt;=Hidden!DG$46),IF($G39="","x","y"),"")))</f>
        <v/>
      </c>
      <c r="DO39" s="143" t="str">
        <f>IF(Hidden!DH$47="Yes","H",IF($B39="","",IF(AND($C39&lt;=Hidden!DH$46,$D39&gt;=Hidden!DH$46),IF($G39="","x","y"),"")))</f>
        <v/>
      </c>
      <c r="DP39" s="142" t="str">
        <f>IF(Hidden!DI$47="Yes","H",IF($B39="","",IF(AND($C39&lt;=Hidden!DI$46,$D39&gt;=Hidden!DI$46),IF($G39="","x","y"),"")))</f>
        <v/>
      </c>
      <c r="DQ39" s="142" t="str">
        <f>IF(Hidden!DJ$47="Yes","H",IF($B39="","",IF(AND($C39&lt;=Hidden!DJ$46,$D39&gt;=Hidden!DJ$46),IF($G39="","x","y"),"")))</f>
        <v/>
      </c>
      <c r="DR39" s="142" t="str">
        <f>IF(Hidden!DK$47="Yes","H",IF($B39="","",IF(AND($C39&lt;=Hidden!DK$46,$D39&gt;=Hidden!DK$46),IF($G39="","x","y"),"")))</f>
        <v/>
      </c>
      <c r="DS39" s="146" t="str">
        <f>IF(Hidden!DL$47="Yes","H",IF($B39="","",IF(AND($C39&lt;=Hidden!DL$46,$D39&gt;=Hidden!DL$46),IF($G39="","x","y"),"")))</f>
        <v/>
      </c>
      <c r="DT39" s="145" t="str">
        <f>IF(Hidden!DM$47="Yes","H",IF($B39="","",IF(AND($C39&lt;=Hidden!DM$46,$D39&gt;=Hidden!DM$46),IF($G39="","x","y"),"")))</f>
        <v/>
      </c>
      <c r="DU39" s="142" t="str">
        <f>IF(Hidden!DN$47="Yes","H",IF($B39="","",IF(AND($C39&lt;=Hidden!DN$46,$D39&gt;=Hidden!DN$46),IF($G39="","x","y"),"")))</f>
        <v/>
      </c>
      <c r="DV39" s="142" t="str">
        <f>IF(Hidden!DO$47="Yes","H",IF($B39="","",IF(AND($C39&lt;=Hidden!DO$46,$D39&gt;=Hidden!DO$46),IF($G39="","x","y"),"")))</f>
        <v/>
      </c>
      <c r="DW39" s="142" t="str">
        <f>IF(Hidden!DP$47="Yes","H",IF($B39="","",IF(AND($C39&lt;=Hidden!DP$46,$D39&gt;=Hidden!DP$46),IF($G39="","x","y"),"")))</f>
        <v/>
      </c>
      <c r="DX39" s="144" t="str">
        <f>IF(Hidden!DQ$47="Yes","H",IF($B39="","",IF(AND($C39&lt;=Hidden!DQ$46,$D39&gt;=Hidden!DQ$46),IF($G39="","x","y"),"")))</f>
        <v/>
      </c>
      <c r="DY39" s="145" t="str">
        <f>IF(Hidden!DR$47="Yes","H",IF($B39="","",IF(AND($C39&lt;=Hidden!DR$46,$D39&gt;=Hidden!DR$46),IF($G39="","x","y"),"")))</f>
        <v/>
      </c>
      <c r="DZ39" s="142" t="str">
        <f>IF(Hidden!DS$47="Yes","H",IF($B39="","",IF(AND($C39&lt;=Hidden!DS$46,$D39&gt;=Hidden!DS$46),IF($G39="","x","y"),"")))</f>
        <v/>
      </c>
      <c r="EA39" s="142" t="str">
        <f>IF(Hidden!DT$47="Yes","H",IF($B39="","",IF(AND($C39&lt;=Hidden!DT$46,$D39&gt;=Hidden!DT$46),IF($G39="","x","y"),"")))</f>
        <v/>
      </c>
      <c r="EB39" s="142" t="str">
        <f>IF(Hidden!DU$47="Yes","H",IF($B39="","",IF(AND($C39&lt;=Hidden!DU$46,$D39&gt;=Hidden!DU$46),IF($G39="","x","y"),"")))</f>
        <v/>
      </c>
      <c r="EC39" s="144" t="str">
        <f>IF(Hidden!DV$47="Yes","H",IF($B39="","",IF(AND($C39&lt;=Hidden!DV$46,$D39&gt;=Hidden!DV$46),IF($G39="","x","y"),"")))</f>
        <v/>
      </c>
      <c r="ED39" s="143" t="str">
        <f>IF(Hidden!DW$47="Yes","H",IF($B39="","",IF(AND($C39&lt;=Hidden!DW$46,$D39&gt;=Hidden!DW$46),IF($G39="","x","y"),"")))</f>
        <v/>
      </c>
      <c r="EE39" s="142" t="str">
        <f>IF(Hidden!DX$47="Yes","H",IF($B39="","",IF(AND($C39&lt;=Hidden!DX$46,$D39&gt;=Hidden!DX$46),IF($G39="","x","y"),"")))</f>
        <v/>
      </c>
      <c r="EF39" s="142" t="str">
        <f>IF(Hidden!DY$47="Yes","H",IF($B39="","",IF(AND($C39&lt;=Hidden!DY$46,$D39&gt;=Hidden!DY$46),IF($G39="","x","y"),"")))</f>
        <v/>
      </c>
      <c r="EG39" s="142" t="str">
        <f>IF(Hidden!DZ$47="Yes","H",IF($B39="","",IF(AND($C39&lt;=Hidden!DZ$46,$D39&gt;=Hidden!DZ$46),IF($G39="","x","y"),"")))</f>
        <v/>
      </c>
      <c r="EH39" s="141" t="str">
        <f>IF(Hidden!EA$47="Yes","H",IF($B39="","",IF(AND($C39&lt;=Hidden!EA$46,$D39&gt;=Hidden!EA$46),IF($G39="","x","y"),"")))</f>
        <v/>
      </c>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row>
    <row r="40" spans="1:257" ht="15" customHeight="1">
      <c r="A40" s="79"/>
      <c r="B40" s="707"/>
      <c r="C40" s="708"/>
      <c r="D40" s="706"/>
      <c r="E40" s="693"/>
      <c r="F40" s="246"/>
      <c r="G40" s="696"/>
      <c r="H40" s="694"/>
      <c r="I40" s="147" t="str">
        <f>IF(Hidden!B$47="Yes","H",IF($B40="","",IF(AND($C40&lt;=Hidden!B$46,$D40&gt;=Hidden!B$46),IF($G40="","x","y"),"")))</f>
        <v/>
      </c>
      <c r="J40" s="142" t="str">
        <f>IF(Hidden!C$47="Yes","H",IF($B40="","",IF(AND($C40&lt;=Hidden!C$46,$D40&gt;=Hidden!C$46),IF($G40="","x","y"),"")))</f>
        <v/>
      </c>
      <c r="K40" s="142" t="str">
        <f>IF(Hidden!D$47="Yes","H",IF($B40="","",IF(AND($C40&lt;=Hidden!D$46,$D40&gt;=Hidden!D$46),IF($G40="","x","y"),"")))</f>
        <v/>
      </c>
      <c r="L40" s="142" t="str">
        <f>IF(Hidden!E$47="Yes","H",IF($B40="","",IF(AND($C40&lt;=Hidden!E$46,$D40&gt;=Hidden!E$46),IF($G40="","x","y"),"")))</f>
        <v/>
      </c>
      <c r="M40" s="146" t="str">
        <f>IF(Hidden!F$47="Yes","H",IF($B40="","",IF(AND($C40&lt;=Hidden!F$46,$D40&gt;=Hidden!F$46),IF($G40="","x","y"),"")))</f>
        <v/>
      </c>
      <c r="N40" s="145" t="str">
        <f>IF(Hidden!G$47="Yes","H",IF($B40="","",IF(AND($C40&lt;=Hidden!G$46,$D40&gt;=Hidden!G$46),IF($G40="","x","y"),"")))</f>
        <v/>
      </c>
      <c r="O40" s="142" t="str">
        <f>IF(Hidden!H$47="Yes","H",IF($B40="","",IF(AND($C40&lt;=Hidden!H$46,$D40&gt;=Hidden!H$46),IF($G40="","x","y"),"")))</f>
        <v/>
      </c>
      <c r="P40" s="142" t="str">
        <f>IF(Hidden!I$47="Yes","H",IF($B40="","",IF(AND($C40&lt;=Hidden!I$46,$D40&gt;=Hidden!I$46),IF($G40="","x","y"),"")))</f>
        <v/>
      </c>
      <c r="Q40" s="142" t="str">
        <f>IF(Hidden!J$47="Yes","H",IF($B40="","",IF(AND($C40&lt;=Hidden!J$46,$D40&gt;=Hidden!J$46),IF($G40="","x","y"),"")))</f>
        <v/>
      </c>
      <c r="R40" s="144" t="str">
        <f>IF(Hidden!K$47="Yes","H",IF($B40="","",IF(AND($C40&lt;=Hidden!K$46,$D40&gt;=Hidden!K$46),IF($G40="","x","y"),"")))</f>
        <v/>
      </c>
      <c r="S40" s="143" t="str">
        <f>IF(Hidden!L$47="Yes","H",IF($B40="","",IF(AND($C40&lt;=Hidden!L$46,$D40&gt;=Hidden!L$46),IF($G40="","x","y"),"")))</f>
        <v/>
      </c>
      <c r="T40" s="142" t="str">
        <f>IF(Hidden!M$47="Yes","H",IF($B40="","",IF(AND($C40&lt;=Hidden!M$46,$D40&gt;=Hidden!M$46),IF($G40="","x","y"),"")))</f>
        <v/>
      </c>
      <c r="U40" s="142" t="str">
        <f>IF(Hidden!N$47="Yes","H",IF($B40="","",IF(AND($C40&lt;=Hidden!N$46,$D40&gt;=Hidden!N$46),IF($G40="","x","y"),"")))</f>
        <v/>
      </c>
      <c r="V40" s="142" t="str">
        <f>IF(Hidden!O$47="Yes","H",IF($B40="","",IF(AND($C40&lt;=Hidden!O$46,$D40&gt;=Hidden!O$46),IF($G40="","x","y"),"")))</f>
        <v/>
      </c>
      <c r="W40" s="146" t="str">
        <f>IF(Hidden!P$47="Yes","H",IF($B40="","",IF(AND($C40&lt;=Hidden!P$46,$D40&gt;=Hidden!P$46),IF($G40="","x","y"),"")))</f>
        <v/>
      </c>
      <c r="X40" s="145" t="str">
        <f>IF(Hidden!Q$47="Yes","H",IF($B40="","",IF(AND($C40&lt;=Hidden!Q$46,$D40&gt;=Hidden!Q$46),IF($G40="","x","y"),"")))</f>
        <v/>
      </c>
      <c r="Y40" s="142" t="str">
        <f>IF(Hidden!R$47="Yes","H",IF($B40="","",IF(AND($C40&lt;=Hidden!R$46,$D40&gt;=Hidden!R$46),IF($G40="","x","y"),"")))</f>
        <v/>
      </c>
      <c r="Z40" s="142" t="str">
        <f>IF(Hidden!S$47="Yes","H",IF($B40="","",IF(AND($C40&lt;=Hidden!S$46,$D40&gt;=Hidden!S$46),IF($G40="","x","y"),"")))</f>
        <v/>
      </c>
      <c r="AA40" s="142" t="str">
        <f>IF(Hidden!T$47="Yes","H",IF($B40="","",IF(AND($C40&lt;=Hidden!T$46,$D40&gt;=Hidden!T$46),IF($G40="","x","y"),"")))</f>
        <v/>
      </c>
      <c r="AB40" s="144" t="str">
        <f>IF(Hidden!U$47="Yes","H",IF($B40="","",IF(AND($C40&lt;=Hidden!U$46,$D40&gt;=Hidden!U$46),IF($G40="","x","y"),"")))</f>
        <v/>
      </c>
      <c r="AC40" s="143" t="str">
        <f>IF(Hidden!V$47="Yes","H",IF($B40="","",IF(AND($C40&lt;=Hidden!V$46,$D40&gt;=Hidden!V$46),IF($G40="","x","y"),"")))</f>
        <v/>
      </c>
      <c r="AD40" s="142" t="str">
        <f>IF(Hidden!W$47="Yes","H",IF($B40="","",IF(AND($C40&lt;=Hidden!W$46,$D40&gt;=Hidden!W$46),IF($G40="","x","y"),"")))</f>
        <v/>
      </c>
      <c r="AE40" s="142" t="str">
        <f>IF(Hidden!X$47="Yes","H",IF($B40="","",IF(AND($C40&lt;=Hidden!X$46,$D40&gt;=Hidden!X$46),IF($G40="","x","y"),"")))</f>
        <v/>
      </c>
      <c r="AF40" s="142" t="str">
        <f>IF(Hidden!Y$47="Yes","H",IF($B40="","",IF(AND($C40&lt;=Hidden!Y$46,$D40&gt;=Hidden!Y$46),IF($G40="","x","y"),"")))</f>
        <v/>
      </c>
      <c r="AG40" s="146" t="str">
        <f>IF(Hidden!Z$47="Yes","H",IF($B40="","",IF(AND($C40&lt;=Hidden!Z$46,$D40&gt;=Hidden!Z$46),IF($G40="","x","y"),"")))</f>
        <v/>
      </c>
      <c r="AH40" s="145" t="str">
        <f>IF(Hidden!AA$47="Yes","H",IF($B40="","",IF(AND($C40&lt;=Hidden!AA$46,$D40&gt;=Hidden!AA$46),IF($G40="","x","y"),"")))</f>
        <v/>
      </c>
      <c r="AI40" s="142" t="str">
        <f>IF(Hidden!AB$47="Yes","H",IF($B40="","",IF(AND($C40&lt;=Hidden!AB$46,$D40&gt;=Hidden!AB$46),IF($G40="","x","y"),"")))</f>
        <v/>
      </c>
      <c r="AJ40" s="142" t="str">
        <f>IF(Hidden!AC$47="Yes","H",IF($B40="","",IF(AND($C40&lt;=Hidden!AC$46,$D40&gt;=Hidden!AC$46),IF($G40="","x","y"),"")))</f>
        <v/>
      </c>
      <c r="AK40" s="142" t="str">
        <f>IF(Hidden!AD$47="Yes","H",IF($B40="","",IF(AND($C40&lt;=Hidden!AD$46,$D40&gt;=Hidden!AD$46),IF($G40="","x","y"),"")))</f>
        <v/>
      </c>
      <c r="AL40" s="144" t="str">
        <f>IF(Hidden!AE$47="Yes","H",IF($B40="","",IF(AND($C40&lt;=Hidden!AE$46,$D40&gt;=Hidden!AE$46),IF($G40="","x","y"),"")))</f>
        <v/>
      </c>
      <c r="AM40" s="143" t="str">
        <f>IF(Hidden!AF$47="Yes","H",IF($B40="","",IF(AND($C40&lt;=Hidden!AF$46,$D40&gt;=Hidden!AF$46),IF($G40="","x","y"),"")))</f>
        <v/>
      </c>
      <c r="AN40" s="142" t="str">
        <f>IF(Hidden!AG$47="Yes","H",IF($B40="","",IF(AND($C40&lt;=Hidden!AG$46,$D40&gt;=Hidden!AG$46),IF($G40="","x","y"),"")))</f>
        <v/>
      </c>
      <c r="AO40" s="142" t="str">
        <f>IF(Hidden!AH$47="Yes","H",IF($B40="","",IF(AND($C40&lt;=Hidden!AH$46,$D40&gt;=Hidden!AH$46),IF($G40="","x","y"),"")))</f>
        <v/>
      </c>
      <c r="AP40" s="142" t="str">
        <f>IF(Hidden!AI$47="Yes","H",IF($B40="","",IF(AND($C40&lt;=Hidden!AI$46,$D40&gt;=Hidden!AI$46),IF($G40="","x","y"),"")))</f>
        <v/>
      </c>
      <c r="AQ40" s="146" t="str">
        <f>IF(Hidden!AJ$47="Yes","H",IF($B40="","",IF(AND($C40&lt;=Hidden!AJ$46,$D40&gt;=Hidden!AJ$46),IF($G40="","x","y"),"")))</f>
        <v/>
      </c>
      <c r="AR40" s="145" t="str">
        <f>IF(Hidden!AK$47="Yes","H",IF($B40="","",IF(AND($C40&lt;=Hidden!AK$46,$D40&gt;=Hidden!AK$46),IF($G40="","x","y"),"")))</f>
        <v/>
      </c>
      <c r="AS40" s="142" t="str">
        <f>IF(Hidden!AL$47="Yes","H",IF($B40="","",IF(AND($C40&lt;=Hidden!AL$46,$D40&gt;=Hidden!AL$46),IF($G40="","x","y"),"")))</f>
        <v/>
      </c>
      <c r="AT40" s="142" t="str">
        <f>IF(Hidden!AM$47="Yes","H",IF($B40="","",IF(AND($C40&lt;=Hidden!AM$46,$D40&gt;=Hidden!AM$46),IF($G40="","x","y"),"")))</f>
        <v/>
      </c>
      <c r="AU40" s="142" t="str">
        <f>IF(Hidden!AN$47="Yes","H",IF($B40="","",IF(AND($C40&lt;=Hidden!AN$46,$D40&gt;=Hidden!AN$46),IF($G40="","x","y"),"")))</f>
        <v/>
      </c>
      <c r="AV40" s="144" t="str">
        <f>IF(Hidden!AO$47="Yes","H",IF($B40="","",IF(AND($C40&lt;=Hidden!AO$46,$D40&gt;=Hidden!AO$46),IF($G40="","x","y"),"")))</f>
        <v/>
      </c>
      <c r="AW40" s="143" t="str">
        <f>IF(Hidden!AP$47="Yes","H",IF($B40="","",IF(AND($C40&lt;=Hidden!AP$46,$D40&gt;=Hidden!AP$46),IF($G40="","x","y"),"")))</f>
        <v/>
      </c>
      <c r="AX40" s="142" t="str">
        <f>IF(Hidden!AQ$47="Yes","H",IF($B40="","",IF(AND($C40&lt;=Hidden!AQ$46,$D40&gt;=Hidden!AQ$46),IF($G40="","x","y"),"")))</f>
        <v/>
      </c>
      <c r="AY40" s="142" t="str">
        <f>IF(Hidden!AR$47="Yes","H",IF($B40="","",IF(AND($C40&lt;=Hidden!AR$46,$D40&gt;=Hidden!AR$46),IF($G40="","x","y"),"")))</f>
        <v/>
      </c>
      <c r="AZ40" s="142" t="str">
        <f>IF(Hidden!AS$47="Yes","H",IF($B40="","",IF(AND($C40&lt;=Hidden!AS$46,$D40&gt;=Hidden!AS$46),IF($G40="","x","y"),"")))</f>
        <v/>
      </c>
      <c r="BA40" s="146" t="str">
        <f>IF(Hidden!AT$47="Yes","H",IF($B40="","",IF(AND($C40&lt;=Hidden!AT$46,$D40&gt;=Hidden!AT$46),IF($G40="","x","y"),"")))</f>
        <v/>
      </c>
      <c r="BB40" s="145" t="str">
        <f>IF(Hidden!AU$47="Yes","H",IF($B40="","",IF(AND($C40&lt;=Hidden!AU$46,$D40&gt;=Hidden!AU$46),IF($G40="","x","y"),"")))</f>
        <v/>
      </c>
      <c r="BC40" s="142" t="str">
        <f>IF(Hidden!AV$47="Yes","H",IF($B40="","",IF(AND($C40&lt;=Hidden!AV$46,$D40&gt;=Hidden!AV$46),IF($G40="","x","y"),"")))</f>
        <v/>
      </c>
      <c r="BD40" s="142" t="str">
        <f>IF(Hidden!AW$47="Yes","H",IF($B40="","",IF(AND($C40&lt;=Hidden!AW$46,$D40&gt;=Hidden!AW$46),IF($G40="","x","y"),"")))</f>
        <v/>
      </c>
      <c r="BE40" s="142" t="str">
        <f>IF(Hidden!AX$47="Yes","H",IF($B40="","",IF(AND($C40&lt;=Hidden!AX$46,$D40&gt;=Hidden!AX$46),IF($G40="","x","y"),"")))</f>
        <v/>
      </c>
      <c r="BF40" s="144" t="str">
        <f>IF(Hidden!AY$47="Yes","H",IF($B40="","",IF(AND($C40&lt;=Hidden!AY$46,$D40&gt;=Hidden!AY$46),IF($G40="","x","y"),"")))</f>
        <v/>
      </c>
      <c r="BG40" s="143" t="str">
        <f>IF(Hidden!AZ$47="Yes","H",IF($B40="","",IF(AND($C40&lt;=Hidden!AZ$46,$D40&gt;=Hidden!AZ$46),IF($G40="","x","y"),"")))</f>
        <v/>
      </c>
      <c r="BH40" s="142" t="str">
        <f>IF(Hidden!BA$47="Yes","H",IF($B40="","",IF(AND($C40&lt;=Hidden!BA$46,$D40&gt;=Hidden!BA$46),IF($G40="","x","y"),"")))</f>
        <v/>
      </c>
      <c r="BI40" s="142" t="str">
        <f>IF(Hidden!BB$47="Yes","H",IF($B40="","",IF(AND($C40&lt;=Hidden!BB$46,$D40&gt;=Hidden!BB$46),IF($G40="","x","y"),"")))</f>
        <v/>
      </c>
      <c r="BJ40" s="142" t="str">
        <f>IF(Hidden!BC$47="Yes","H",IF($B40="","",IF(AND($C40&lt;=Hidden!BC$46,$D40&gt;=Hidden!BC$46),IF($G40="","x","y"),"")))</f>
        <v/>
      </c>
      <c r="BK40" s="146" t="str">
        <f>IF(Hidden!BD$47="Yes","H",IF($B40="","",IF(AND($C40&lt;=Hidden!BD$46,$D40&gt;=Hidden!BD$46),IF($G40="","x","y"),"")))</f>
        <v/>
      </c>
      <c r="BL40" s="145" t="str">
        <f>IF(Hidden!BE$47="Yes","H",IF($B40="","",IF(AND($C40&lt;=Hidden!BE$46,$D40&gt;=Hidden!BE$46),IF($G40="","x","y"),"")))</f>
        <v/>
      </c>
      <c r="BM40" s="142" t="str">
        <f>IF(Hidden!BF$47="Yes","H",IF($B40="","",IF(AND($C40&lt;=Hidden!BF$46,$D40&gt;=Hidden!BF$46),IF($G40="","x","y"),"")))</f>
        <v/>
      </c>
      <c r="BN40" s="142" t="str">
        <f>IF(Hidden!BG$47="Yes","H",IF($B40="","",IF(AND($C40&lt;=Hidden!BG$46,$D40&gt;=Hidden!BG$46),IF($G40="","x","y"),"")))</f>
        <v/>
      </c>
      <c r="BO40" s="142" t="str">
        <f>IF(Hidden!BH$47="Yes","H",IF($B40="","",IF(AND($C40&lt;=Hidden!BH$46,$D40&gt;=Hidden!BH$46),IF($G40="","x","y"),"")))</f>
        <v/>
      </c>
      <c r="BP40" s="144" t="str">
        <f>IF(Hidden!BI$47="Yes","H",IF($B40="","",IF(AND($C40&lt;=Hidden!BI$46,$D40&gt;=Hidden!BI$46),IF($G40="","x","y"),"")))</f>
        <v/>
      </c>
      <c r="BQ40" s="143" t="str">
        <f>IF(Hidden!BJ$47="Yes","H",IF($B40="","",IF(AND($C40&lt;=Hidden!BJ$46,$D40&gt;=Hidden!BJ$46),IF($G40="","x","y"),"")))</f>
        <v/>
      </c>
      <c r="BR40" s="142" t="str">
        <f>IF(Hidden!BK$47="Yes","H",IF($B40="","",IF(AND($C40&lt;=Hidden!BK$46,$D40&gt;=Hidden!BK$46),IF($G40="","x","y"),"")))</f>
        <v/>
      </c>
      <c r="BS40" s="142" t="str">
        <f>IF(Hidden!BL$47="Yes","H",IF($B40="","",IF(AND($C40&lt;=Hidden!BL$46,$D40&gt;=Hidden!BL$46),IF($G40="","x","y"),"")))</f>
        <v/>
      </c>
      <c r="BT40" s="142" t="str">
        <f>IF(Hidden!BM$47="Yes","H",IF($B40="","",IF(AND($C40&lt;=Hidden!BM$46,$D40&gt;=Hidden!BM$46),IF($G40="","x","y"),"")))</f>
        <v/>
      </c>
      <c r="BU40" s="146" t="str">
        <f>IF(Hidden!BN$47="Yes","H",IF($B40="","",IF(AND($C40&lt;=Hidden!BN$46,$D40&gt;=Hidden!BN$46),IF($G40="","x","y"),"")))</f>
        <v/>
      </c>
      <c r="BV40" s="145" t="str">
        <f>IF(Hidden!BO$47="Yes","H",IF($B40="","",IF(AND($C40&lt;=Hidden!BO$46,$D40&gt;=Hidden!BO$46),IF($G40="","x","y"),"")))</f>
        <v/>
      </c>
      <c r="BW40" s="142" t="str">
        <f>IF(Hidden!BP$47="Yes","H",IF($B40="","",IF(AND($C40&lt;=Hidden!BP$46,$D40&gt;=Hidden!BP$46),IF($G40="","x","y"),"")))</f>
        <v/>
      </c>
      <c r="BX40" s="142" t="str">
        <f>IF(Hidden!BQ$47="Yes","H",IF($B40="","",IF(AND($C40&lt;=Hidden!BQ$46,$D40&gt;=Hidden!BQ$46),IF($G40="","x","y"),"")))</f>
        <v/>
      </c>
      <c r="BY40" s="142" t="str">
        <f>IF(Hidden!BR$47="Yes","H",IF($B40="","",IF(AND($C40&lt;=Hidden!BR$46,$D40&gt;=Hidden!BR$46),IF($G40="","x","y"),"")))</f>
        <v/>
      </c>
      <c r="BZ40" s="144" t="str">
        <f>IF(Hidden!BS$47="Yes","H",IF($B40="","",IF(AND($C40&lt;=Hidden!BS$46,$D40&gt;=Hidden!BS$46),IF($G40="","x","y"),"")))</f>
        <v/>
      </c>
      <c r="CA40" s="143" t="str">
        <f>IF(Hidden!BT$47="Yes","H",IF($B40="","",IF(AND($C40&lt;=Hidden!BT$46,$D40&gt;=Hidden!BT$46),IF($G40="","x","y"),"")))</f>
        <v/>
      </c>
      <c r="CB40" s="142" t="str">
        <f>IF(Hidden!BU$47="Yes","H",IF($B40="","",IF(AND($C40&lt;=Hidden!BU$46,$D40&gt;=Hidden!BU$46),IF($G40="","x","y"),"")))</f>
        <v/>
      </c>
      <c r="CC40" s="142" t="str">
        <f>IF(Hidden!BV$47="Yes","H",IF($B40="","",IF(AND($C40&lt;=Hidden!BV$46,$D40&gt;=Hidden!BV$46),IF($G40="","x","y"),"")))</f>
        <v/>
      </c>
      <c r="CD40" s="142" t="str">
        <f>IF(Hidden!BW$47="Yes","H",IF($B40="","",IF(AND($C40&lt;=Hidden!BW$46,$D40&gt;=Hidden!BW$46),IF($G40="","x","y"),"")))</f>
        <v/>
      </c>
      <c r="CE40" s="146" t="str">
        <f>IF(Hidden!BX$47="Yes","H",IF($B40="","",IF(AND($C40&lt;=Hidden!BX$46,$D40&gt;=Hidden!BX$46),IF($G40="","x","y"),"")))</f>
        <v/>
      </c>
      <c r="CF40" s="145" t="str">
        <f>IF(Hidden!BY$47="Yes","H",IF($B40="","",IF(AND($C40&lt;=Hidden!BY$46,$D40&gt;=Hidden!BY$46),IF($G40="","x","y"),"")))</f>
        <v/>
      </c>
      <c r="CG40" s="142" t="str">
        <f>IF(Hidden!BZ$47="Yes","H",IF($B40="","",IF(AND($C40&lt;=Hidden!BZ$46,$D40&gt;=Hidden!BZ$46),IF($G40="","x","y"),"")))</f>
        <v/>
      </c>
      <c r="CH40" s="142" t="str">
        <f>IF(Hidden!CA$47="Yes","H",IF($B40="","",IF(AND($C40&lt;=Hidden!CA$46,$D40&gt;=Hidden!CA$46),IF($G40="","x","y"),"")))</f>
        <v/>
      </c>
      <c r="CI40" s="142" t="str">
        <f>IF(Hidden!CB$47="Yes","H",IF($B40="","",IF(AND($C40&lt;=Hidden!CB$46,$D40&gt;=Hidden!CB$46),IF($G40="","x","y"),"")))</f>
        <v/>
      </c>
      <c r="CJ40" s="144" t="str">
        <f>IF(Hidden!CC$47="Yes","H",IF($B40="","",IF(AND($C40&lt;=Hidden!CC$46,$D40&gt;=Hidden!CC$46),IF($G40="","x","y"),"")))</f>
        <v/>
      </c>
      <c r="CK40" s="143" t="str">
        <f>IF(Hidden!CD$47="Yes","H",IF($B40="","",IF(AND($C40&lt;=Hidden!CD$46,$D40&gt;=Hidden!CD$46),IF($G40="","x","y"),"")))</f>
        <v/>
      </c>
      <c r="CL40" s="142" t="str">
        <f>IF(Hidden!CE$47="Yes","H",IF($B40="","",IF(AND($C40&lt;=Hidden!CE$46,$D40&gt;=Hidden!CE$46),IF($G40="","x","y"),"")))</f>
        <v/>
      </c>
      <c r="CM40" s="142" t="str">
        <f>IF(Hidden!CF$47="Yes","H",IF($B40="","",IF(AND($C40&lt;=Hidden!CF$46,$D40&gt;=Hidden!CF$46),IF($G40="","x","y"),"")))</f>
        <v/>
      </c>
      <c r="CN40" s="142" t="str">
        <f>IF(Hidden!CG$47="Yes","H",IF($B40="","",IF(AND($C40&lt;=Hidden!CG$46,$D40&gt;=Hidden!CG$46),IF($G40="","x","y"),"")))</f>
        <v/>
      </c>
      <c r="CO40" s="146" t="str">
        <f>IF(Hidden!CH$47="Yes","H",IF($B40="","",IF(AND($C40&lt;=Hidden!CH$46,$D40&gt;=Hidden!CH$46),IF($G40="","x","y"),"")))</f>
        <v/>
      </c>
      <c r="CP40" s="145" t="str">
        <f>IF(Hidden!CI$47="Yes","H",IF($B40="","",IF(AND($C40&lt;=Hidden!CI$46,$D40&gt;=Hidden!CI$46),IF($G40="","x","y"),"")))</f>
        <v/>
      </c>
      <c r="CQ40" s="142" t="str">
        <f>IF(Hidden!CJ$47="Yes","H",IF($B40="","",IF(AND($C40&lt;=Hidden!CJ$46,$D40&gt;=Hidden!CJ$46),IF($G40="","x","y"),"")))</f>
        <v/>
      </c>
      <c r="CR40" s="142" t="str">
        <f>IF(Hidden!CK$47="Yes","H",IF($B40="","",IF(AND($C40&lt;=Hidden!CK$46,$D40&gt;=Hidden!CK$46),IF($G40="","x","y"),"")))</f>
        <v/>
      </c>
      <c r="CS40" s="142" t="str">
        <f>IF(Hidden!CL$47="Yes","H",IF($B40="","",IF(AND($C40&lt;=Hidden!CL$46,$D40&gt;=Hidden!CL$46),IF($G40="","x","y"),"")))</f>
        <v/>
      </c>
      <c r="CT40" s="144" t="str">
        <f>IF(Hidden!CM$47="Yes","H",IF($B40="","",IF(AND($C40&lt;=Hidden!CM$46,$D40&gt;=Hidden!CM$46),IF($G40="","x","y"),"")))</f>
        <v/>
      </c>
      <c r="CU40" s="143" t="str">
        <f>IF(Hidden!CN$47="Yes","H",IF($B40="","",IF(AND($C40&lt;=Hidden!CN$46,$D40&gt;=Hidden!CN$46),IF($G40="","x","y"),"")))</f>
        <v/>
      </c>
      <c r="CV40" s="142" t="str">
        <f>IF(Hidden!CO$47="Yes","H",IF($B40="","",IF(AND($C40&lt;=Hidden!CO$46,$D40&gt;=Hidden!CO$46),IF($G40="","x","y"),"")))</f>
        <v/>
      </c>
      <c r="CW40" s="142" t="str">
        <f>IF(Hidden!CP$47="Yes","H",IF($B40="","",IF(AND($C40&lt;=Hidden!CP$46,$D40&gt;=Hidden!CP$46),IF($G40="","x","y"),"")))</f>
        <v/>
      </c>
      <c r="CX40" s="142" t="str">
        <f>IF(Hidden!CQ$47="Yes","H",IF($B40="","",IF(AND($C40&lt;=Hidden!CQ$46,$D40&gt;=Hidden!CQ$46),IF($G40="","x","y"),"")))</f>
        <v/>
      </c>
      <c r="CY40" s="146" t="str">
        <f>IF(Hidden!CR$47="Yes","H",IF($B40="","",IF(AND($C40&lt;=Hidden!CR$46,$D40&gt;=Hidden!CR$46),IF($G40="","x","y"),"")))</f>
        <v/>
      </c>
      <c r="CZ40" s="145" t="str">
        <f>IF(Hidden!CS$47="Yes","H",IF($B40="","",IF(AND($C40&lt;=Hidden!CS$46,$D40&gt;=Hidden!CS$46),IF($G40="","x","y"),"")))</f>
        <v/>
      </c>
      <c r="DA40" s="142" t="str">
        <f>IF(Hidden!CT$47="Yes","H",IF($B40="","",IF(AND($C40&lt;=Hidden!CT$46,$D40&gt;=Hidden!CT$46),IF($G40="","x","y"),"")))</f>
        <v/>
      </c>
      <c r="DB40" s="142" t="str">
        <f>IF(Hidden!CU$47="Yes","H",IF($B40="","",IF(AND($C40&lt;=Hidden!CU$46,$D40&gt;=Hidden!CU$46),IF($G40="","x","y"),"")))</f>
        <v/>
      </c>
      <c r="DC40" s="142" t="str">
        <f>IF(Hidden!CV$47="Yes","H",IF($B40="","",IF(AND($C40&lt;=Hidden!CV$46,$D40&gt;=Hidden!CV$46),IF($G40="","x","y"),"")))</f>
        <v/>
      </c>
      <c r="DD40" s="144" t="str">
        <f>IF(Hidden!CW$47="Yes","H",IF($B40="","",IF(AND($C40&lt;=Hidden!CW$46,$D40&gt;=Hidden!CW$46),IF($G40="","x","y"),"")))</f>
        <v/>
      </c>
      <c r="DE40" s="143" t="str">
        <f>IF(Hidden!CX$47="Yes","H",IF($B40="","",IF(AND($C40&lt;=Hidden!CX$46,$D40&gt;=Hidden!CX$46),IF($G40="","x","y"),"")))</f>
        <v/>
      </c>
      <c r="DF40" s="142" t="str">
        <f>IF(Hidden!CY$47="Yes","H",IF($B40="","",IF(AND($C40&lt;=Hidden!CY$46,$D40&gt;=Hidden!CY$46),IF($G40="","x","y"),"")))</f>
        <v/>
      </c>
      <c r="DG40" s="142" t="str">
        <f>IF(Hidden!CZ$47="Yes","H",IF($B40="","",IF(AND($C40&lt;=Hidden!CZ$46,$D40&gt;=Hidden!CZ$46),IF($G40="","x","y"),"")))</f>
        <v/>
      </c>
      <c r="DH40" s="142" t="str">
        <f>IF(Hidden!DA$47="Yes","H",IF($B40="","",IF(AND($C40&lt;=Hidden!DA$46,$D40&gt;=Hidden!DA$46),IF($G40="","x","y"),"")))</f>
        <v/>
      </c>
      <c r="DI40" s="146" t="str">
        <f>IF(Hidden!DB$47="Yes","H",IF($B40="","",IF(AND($C40&lt;=Hidden!DB$46,$D40&gt;=Hidden!DB$46),IF($G40="","x","y"),"")))</f>
        <v/>
      </c>
      <c r="DJ40" s="145" t="str">
        <f>IF(Hidden!DC$47="Yes","H",IF($B40="","",IF(AND($C40&lt;=Hidden!DC$46,$D40&gt;=Hidden!DC$46),IF($G40="","x","y"),"")))</f>
        <v/>
      </c>
      <c r="DK40" s="142" t="str">
        <f>IF(Hidden!DD$47="Yes","H",IF($B40="","",IF(AND($C40&lt;=Hidden!DD$46,$D40&gt;=Hidden!DD$46),IF($G40="","x","y"),"")))</f>
        <v/>
      </c>
      <c r="DL40" s="142" t="str">
        <f>IF(Hidden!DE$47="Yes","H",IF($B40="","",IF(AND($C40&lt;=Hidden!DE$46,$D40&gt;=Hidden!DE$46),IF($G40="","x","y"),"")))</f>
        <v/>
      </c>
      <c r="DM40" s="142" t="str">
        <f>IF(Hidden!DF$47="Yes","H",IF($B40="","",IF(AND($C40&lt;=Hidden!DF$46,$D40&gt;=Hidden!DF$46),IF($G40="","x","y"),"")))</f>
        <v/>
      </c>
      <c r="DN40" s="144" t="str">
        <f>IF(Hidden!DG$47="Yes","H",IF($B40="","",IF(AND($C40&lt;=Hidden!DG$46,$D40&gt;=Hidden!DG$46),IF($G40="","x","y"),"")))</f>
        <v/>
      </c>
      <c r="DO40" s="143" t="str">
        <f>IF(Hidden!DH$47="Yes","H",IF($B40="","",IF(AND($C40&lt;=Hidden!DH$46,$D40&gt;=Hidden!DH$46),IF($G40="","x","y"),"")))</f>
        <v/>
      </c>
      <c r="DP40" s="142" t="str">
        <f>IF(Hidden!DI$47="Yes","H",IF($B40="","",IF(AND($C40&lt;=Hidden!DI$46,$D40&gt;=Hidden!DI$46),IF($G40="","x","y"),"")))</f>
        <v/>
      </c>
      <c r="DQ40" s="142" t="str">
        <f>IF(Hidden!DJ$47="Yes","H",IF($B40="","",IF(AND($C40&lt;=Hidden!DJ$46,$D40&gt;=Hidden!DJ$46),IF($G40="","x","y"),"")))</f>
        <v/>
      </c>
      <c r="DR40" s="142" t="str">
        <f>IF(Hidden!DK$47="Yes","H",IF($B40="","",IF(AND($C40&lt;=Hidden!DK$46,$D40&gt;=Hidden!DK$46),IF($G40="","x","y"),"")))</f>
        <v/>
      </c>
      <c r="DS40" s="146" t="str">
        <f>IF(Hidden!DL$47="Yes","H",IF($B40="","",IF(AND($C40&lt;=Hidden!DL$46,$D40&gt;=Hidden!DL$46),IF($G40="","x","y"),"")))</f>
        <v/>
      </c>
      <c r="DT40" s="145" t="str">
        <f>IF(Hidden!DM$47="Yes","H",IF($B40="","",IF(AND($C40&lt;=Hidden!DM$46,$D40&gt;=Hidden!DM$46),IF($G40="","x","y"),"")))</f>
        <v/>
      </c>
      <c r="DU40" s="142" t="str">
        <f>IF(Hidden!DN$47="Yes","H",IF($B40="","",IF(AND($C40&lt;=Hidden!DN$46,$D40&gt;=Hidden!DN$46),IF($G40="","x","y"),"")))</f>
        <v/>
      </c>
      <c r="DV40" s="142" t="str">
        <f>IF(Hidden!DO$47="Yes","H",IF($B40="","",IF(AND($C40&lt;=Hidden!DO$46,$D40&gt;=Hidden!DO$46),IF($G40="","x","y"),"")))</f>
        <v/>
      </c>
      <c r="DW40" s="142" t="str">
        <f>IF(Hidden!DP$47="Yes","H",IF($B40="","",IF(AND($C40&lt;=Hidden!DP$46,$D40&gt;=Hidden!DP$46),IF($G40="","x","y"),"")))</f>
        <v/>
      </c>
      <c r="DX40" s="144" t="str">
        <f>IF(Hidden!DQ$47="Yes","H",IF($B40="","",IF(AND($C40&lt;=Hidden!DQ$46,$D40&gt;=Hidden!DQ$46),IF($G40="","x","y"),"")))</f>
        <v/>
      </c>
      <c r="DY40" s="145" t="str">
        <f>IF(Hidden!DR$47="Yes","H",IF($B40="","",IF(AND($C40&lt;=Hidden!DR$46,$D40&gt;=Hidden!DR$46),IF($G40="","x","y"),"")))</f>
        <v/>
      </c>
      <c r="DZ40" s="142" t="str">
        <f>IF(Hidden!DS$47="Yes","H",IF($B40="","",IF(AND($C40&lt;=Hidden!DS$46,$D40&gt;=Hidden!DS$46),IF($G40="","x","y"),"")))</f>
        <v/>
      </c>
      <c r="EA40" s="142" t="str">
        <f>IF(Hidden!DT$47="Yes","H",IF($B40="","",IF(AND($C40&lt;=Hidden!DT$46,$D40&gt;=Hidden!DT$46),IF($G40="","x","y"),"")))</f>
        <v/>
      </c>
      <c r="EB40" s="142" t="str">
        <f>IF(Hidden!DU$47="Yes","H",IF($B40="","",IF(AND($C40&lt;=Hidden!DU$46,$D40&gt;=Hidden!DU$46),IF($G40="","x","y"),"")))</f>
        <v/>
      </c>
      <c r="EC40" s="144" t="str">
        <f>IF(Hidden!DV$47="Yes","H",IF($B40="","",IF(AND($C40&lt;=Hidden!DV$46,$D40&gt;=Hidden!DV$46),IF($G40="","x","y"),"")))</f>
        <v/>
      </c>
      <c r="ED40" s="143" t="str">
        <f>IF(Hidden!DW$47="Yes","H",IF($B40="","",IF(AND($C40&lt;=Hidden!DW$46,$D40&gt;=Hidden!DW$46),IF($G40="","x","y"),"")))</f>
        <v/>
      </c>
      <c r="EE40" s="142" t="str">
        <f>IF(Hidden!DX$47="Yes","H",IF($B40="","",IF(AND($C40&lt;=Hidden!DX$46,$D40&gt;=Hidden!DX$46),IF($G40="","x","y"),"")))</f>
        <v/>
      </c>
      <c r="EF40" s="142" t="str">
        <f>IF(Hidden!DY$47="Yes","H",IF($B40="","",IF(AND($C40&lt;=Hidden!DY$46,$D40&gt;=Hidden!DY$46),IF($G40="","x","y"),"")))</f>
        <v/>
      </c>
      <c r="EG40" s="142" t="str">
        <f>IF(Hidden!DZ$47="Yes","H",IF($B40="","",IF(AND($C40&lt;=Hidden!DZ$46,$D40&gt;=Hidden!DZ$46),IF($G40="","x","y"),"")))</f>
        <v/>
      </c>
      <c r="EH40" s="141" t="str">
        <f>IF(Hidden!EA$47="Yes","H",IF($B40="","",IF(AND($C40&lt;=Hidden!EA$46,$D40&gt;=Hidden!EA$46),IF($G40="","x","y"),"")))</f>
        <v/>
      </c>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row>
    <row r="41" spans="1:257" ht="15" customHeight="1">
      <c r="A41" s="79"/>
      <c r="B41" s="710"/>
      <c r="C41" s="708"/>
      <c r="D41" s="706"/>
      <c r="E41" s="693"/>
      <c r="F41" s="246"/>
      <c r="G41" s="696"/>
      <c r="H41" s="694"/>
      <c r="I41" s="147" t="str">
        <f>IF(Hidden!B$47="Yes","H",IF($B41="","",IF(AND($C41&lt;=Hidden!B$46,$D41&gt;=Hidden!B$46),IF($G41="","x","y"),"")))</f>
        <v/>
      </c>
      <c r="J41" s="142" t="str">
        <f>IF(Hidden!C$47="Yes","H",IF($B41="","",IF(AND($C41&lt;=Hidden!C$46,$D41&gt;=Hidden!C$46),IF($G41="","x","y"),"")))</f>
        <v/>
      </c>
      <c r="K41" s="142" t="str">
        <f>IF(Hidden!D$47="Yes","H",IF($B41="","",IF(AND($C41&lt;=Hidden!D$46,$D41&gt;=Hidden!D$46),IF($G41="","x","y"),"")))</f>
        <v/>
      </c>
      <c r="L41" s="142" t="str">
        <f>IF(Hidden!E$47="Yes","H",IF($B41="","",IF(AND($C41&lt;=Hidden!E$46,$D41&gt;=Hidden!E$46),IF($G41="","x","y"),"")))</f>
        <v/>
      </c>
      <c r="M41" s="146" t="str">
        <f>IF(Hidden!F$47="Yes","H",IF($B41="","",IF(AND($C41&lt;=Hidden!F$46,$D41&gt;=Hidden!F$46),IF($G41="","x","y"),"")))</f>
        <v/>
      </c>
      <c r="N41" s="145" t="str">
        <f>IF(Hidden!G$47="Yes","H",IF($B41="","",IF(AND($C41&lt;=Hidden!G$46,$D41&gt;=Hidden!G$46),IF($G41="","x","y"),"")))</f>
        <v/>
      </c>
      <c r="O41" s="142" t="str">
        <f>IF(Hidden!H$47="Yes","H",IF($B41="","",IF(AND($C41&lt;=Hidden!H$46,$D41&gt;=Hidden!H$46),IF($G41="","x","y"),"")))</f>
        <v/>
      </c>
      <c r="P41" s="142" t="str">
        <f>IF(Hidden!I$47="Yes","H",IF($B41="","",IF(AND($C41&lt;=Hidden!I$46,$D41&gt;=Hidden!I$46),IF($G41="","x","y"),"")))</f>
        <v/>
      </c>
      <c r="Q41" s="142" t="str">
        <f>IF(Hidden!J$47="Yes","H",IF($B41="","",IF(AND($C41&lt;=Hidden!J$46,$D41&gt;=Hidden!J$46),IF($G41="","x","y"),"")))</f>
        <v/>
      </c>
      <c r="R41" s="144" t="str">
        <f>IF(Hidden!K$47="Yes","H",IF($B41="","",IF(AND($C41&lt;=Hidden!K$46,$D41&gt;=Hidden!K$46),IF($G41="","x","y"),"")))</f>
        <v/>
      </c>
      <c r="S41" s="143" t="str">
        <f>IF(Hidden!L$47="Yes","H",IF($B41="","",IF(AND($C41&lt;=Hidden!L$46,$D41&gt;=Hidden!L$46),IF($G41="","x","y"),"")))</f>
        <v/>
      </c>
      <c r="T41" s="142" t="str">
        <f>IF(Hidden!M$47="Yes","H",IF($B41="","",IF(AND($C41&lt;=Hidden!M$46,$D41&gt;=Hidden!M$46),IF($G41="","x","y"),"")))</f>
        <v/>
      </c>
      <c r="U41" s="142" t="str">
        <f>IF(Hidden!N$47="Yes","H",IF($B41="","",IF(AND($C41&lt;=Hidden!N$46,$D41&gt;=Hidden!N$46),IF($G41="","x","y"),"")))</f>
        <v/>
      </c>
      <c r="V41" s="142" t="str">
        <f>IF(Hidden!O$47="Yes","H",IF($B41="","",IF(AND($C41&lt;=Hidden!O$46,$D41&gt;=Hidden!O$46),IF($G41="","x","y"),"")))</f>
        <v/>
      </c>
      <c r="W41" s="146" t="str">
        <f>IF(Hidden!P$47="Yes","H",IF($B41="","",IF(AND($C41&lt;=Hidden!P$46,$D41&gt;=Hidden!P$46),IF($G41="","x","y"),"")))</f>
        <v/>
      </c>
      <c r="X41" s="145" t="str">
        <f>IF(Hidden!Q$47="Yes","H",IF($B41="","",IF(AND($C41&lt;=Hidden!Q$46,$D41&gt;=Hidden!Q$46),IF($G41="","x","y"),"")))</f>
        <v/>
      </c>
      <c r="Y41" s="142" t="str">
        <f>IF(Hidden!R$47="Yes","H",IF($B41="","",IF(AND($C41&lt;=Hidden!R$46,$D41&gt;=Hidden!R$46),IF($G41="","x","y"),"")))</f>
        <v/>
      </c>
      <c r="Z41" s="142" t="str">
        <f>IF(Hidden!S$47="Yes","H",IF($B41="","",IF(AND($C41&lt;=Hidden!S$46,$D41&gt;=Hidden!S$46),IF($G41="","x","y"),"")))</f>
        <v/>
      </c>
      <c r="AA41" s="142" t="str">
        <f>IF(Hidden!T$47="Yes","H",IF($B41="","",IF(AND($C41&lt;=Hidden!T$46,$D41&gt;=Hidden!T$46),IF($G41="","x","y"),"")))</f>
        <v/>
      </c>
      <c r="AB41" s="144" t="str">
        <f>IF(Hidden!U$47="Yes","H",IF($B41="","",IF(AND($C41&lt;=Hidden!U$46,$D41&gt;=Hidden!U$46),IF($G41="","x","y"),"")))</f>
        <v/>
      </c>
      <c r="AC41" s="143" t="str">
        <f>IF(Hidden!V$47="Yes","H",IF($B41="","",IF(AND($C41&lt;=Hidden!V$46,$D41&gt;=Hidden!V$46),IF($G41="","x","y"),"")))</f>
        <v/>
      </c>
      <c r="AD41" s="142" t="str">
        <f>IF(Hidden!W$47="Yes","H",IF($B41="","",IF(AND($C41&lt;=Hidden!W$46,$D41&gt;=Hidden!W$46),IF($G41="","x","y"),"")))</f>
        <v/>
      </c>
      <c r="AE41" s="142" t="str">
        <f>IF(Hidden!X$47="Yes","H",IF($B41="","",IF(AND($C41&lt;=Hidden!X$46,$D41&gt;=Hidden!X$46),IF($G41="","x","y"),"")))</f>
        <v/>
      </c>
      <c r="AF41" s="142" t="str">
        <f>IF(Hidden!Y$47="Yes","H",IF($B41="","",IF(AND($C41&lt;=Hidden!Y$46,$D41&gt;=Hidden!Y$46),IF($G41="","x","y"),"")))</f>
        <v/>
      </c>
      <c r="AG41" s="146" t="str">
        <f>IF(Hidden!Z$47="Yes","H",IF($B41="","",IF(AND($C41&lt;=Hidden!Z$46,$D41&gt;=Hidden!Z$46),IF($G41="","x","y"),"")))</f>
        <v/>
      </c>
      <c r="AH41" s="145" t="str">
        <f>IF(Hidden!AA$47="Yes","H",IF($B41="","",IF(AND($C41&lt;=Hidden!AA$46,$D41&gt;=Hidden!AA$46),IF($G41="","x","y"),"")))</f>
        <v/>
      </c>
      <c r="AI41" s="142" t="str">
        <f>IF(Hidden!AB$47="Yes","H",IF($B41="","",IF(AND($C41&lt;=Hidden!AB$46,$D41&gt;=Hidden!AB$46),IF($G41="","x","y"),"")))</f>
        <v/>
      </c>
      <c r="AJ41" s="142" t="str">
        <f>IF(Hidden!AC$47="Yes","H",IF($B41="","",IF(AND($C41&lt;=Hidden!AC$46,$D41&gt;=Hidden!AC$46),IF($G41="","x","y"),"")))</f>
        <v/>
      </c>
      <c r="AK41" s="142" t="str">
        <f>IF(Hidden!AD$47="Yes","H",IF($B41="","",IF(AND($C41&lt;=Hidden!AD$46,$D41&gt;=Hidden!AD$46),IF($G41="","x","y"),"")))</f>
        <v/>
      </c>
      <c r="AL41" s="144" t="str">
        <f>IF(Hidden!AE$47="Yes","H",IF($B41="","",IF(AND($C41&lt;=Hidden!AE$46,$D41&gt;=Hidden!AE$46),IF($G41="","x","y"),"")))</f>
        <v/>
      </c>
      <c r="AM41" s="143" t="str">
        <f>IF(Hidden!AF$47="Yes","H",IF($B41="","",IF(AND($C41&lt;=Hidden!AF$46,$D41&gt;=Hidden!AF$46),IF($G41="","x","y"),"")))</f>
        <v/>
      </c>
      <c r="AN41" s="142" t="str">
        <f>IF(Hidden!AG$47="Yes","H",IF($B41="","",IF(AND($C41&lt;=Hidden!AG$46,$D41&gt;=Hidden!AG$46),IF($G41="","x","y"),"")))</f>
        <v/>
      </c>
      <c r="AO41" s="142" t="str">
        <f>IF(Hidden!AH$47="Yes","H",IF($B41="","",IF(AND($C41&lt;=Hidden!AH$46,$D41&gt;=Hidden!AH$46),IF($G41="","x","y"),"")))</f>
        <v/>
      </c>
      <c r="AP41" s="142" t="str">
        <f>IF(Hidden!AI$47="Yes","H",IF($B41="","",IF(AND($C41&lt;=Hidden!AI$46,$D41&gt;=Hidden!AI$46),IF($G41="","x","y"),"")))</f>
        <v/>
      </c>
      <c r="AQ41" s="146" t="str">
        <f>IF(Hidden!AJ$47="Yes","H",IF($B41="","",IF(AND($C41&lt;=Hidden!AJ$46,$D41&gt;=Hidden!AJ$46),IF($G41="","x","y"),"")))</f>
        <v/>
      </c>
      <c r="AR41" s="145" t="str">
        <f>IF(Hidden!AK$47="Yes","H",IF($B41="","",IF(AND($C41&lt;=Hidden!AK$46,$D41&gt;=Hidden!AK$46),IF($G41="","x","y"),"")))</f>
        <v/>
      </c>
      <c r="AS41" s="142" t="str">
        <f>IF(Hidden!AL$47="Yes","H",IF($B41="","",IF(AND($C41&lt;=Hidden!AL$46,$D41&gt;=Hidden!AL$46),IF($G41="","x","y"),"")))</f>
        <v/>
      </c>
      <c r="AT41" s="142" t="str">
        <f>IF(Hidden!AM$47="Yes","H",IF($B41="","",IF(AND($C41&lt;=Hidden!AM$46,$D41&gt;=Hidden!AM$46),IF($G41="","x","y"),"")))</f>
        <v/>
      </c>
      <c r="AU41" s="142" t="str">
        <f>IF(Hidden!AN$47="Yes","H",IF($B41="","",IF(AND($C41&lt;=Hidden!AN$46,$D41&gt;=Hidden!AN$46),IF($G41="","x","y"),"")))</f>
        <v/>
      </c>
      <c r="AV41" s="144" t="str">
        <f>IF(Hidden!AO$47="Yes","H",IF($B41="","",IF(AND($C41&lt;=Hidden!AO$46,$D41&gt;=Hidden!AO$46),IF($G41="","x","y"),"")))</f>
        <v/>
      </c>
      <c r="AW41" s="143" t="str">
        <f>IF(Hidden!AP$47="Yes","H",IF($B41="","",IF(AND($C41&lt;=Hidden!AP$46,$D41&gt;=Hidden!AP$46),IF($G41="","x","y"),"")))</f>
        <v/>
      </c>
      <c r="AX41" s="142" t="str">
        <f>IF(Hidden!AQ$47="Yes","H",IF($B41="","",IF(AND($C41&lt;=Hidden!AQ$46,$D41&gt;=Hidden!AQ$46),IF($G41="","x","y"),"")))</f>
        <v/>
      </c>
      <c r="AY41" s="142" t="str">
        <f>IF(Hidden!AR$47="Yes","H",IF($B41="","",IF(AND($C41&lt;=Hidden!AR$46,$D41&gt;=Hidden!AR$46),IF($G41="","x","y"),"")))</f>
        <v/>
      </c>
      <c r="AZ41" s="142" t="str">
        <f>IF(Hidden!AS$47="Yes","H",IF($B41="","",IF(AND($C41&lt;=Hidden!AS$46,$D41&gt;=Hidden!AS$46),IF($G41="","x","y"),"")))</f>
        <v/>
      </c>
      <c r="BA41" s="146" t="str">
        <f>IF(Hidden!AT$47="Yes","H",IF($B41="","",IF(AND($C41&lt;=Hidden!AT$46,$D41&gt;=Hidden!AT$46),IF($G41="","x","y"),"")))</f>
        <v/>
      </c>
      <c r="BB41" s="145" t="str">
        <f>IF(Hidden!AU$47="Yes","H",IF($B41="","",IF(AND($C41&lt;=Hidden!AU$46,$D41&gt;=Hidden!AU$46),IF($G41="","x","y"),"")))</f>
        <v/>
      </c>
      <c r="BC41" s="142" t="str">
        <f>IF(Hidden!AV$47="Yes","H",IF($B41="","",IF(AND($C41&lt;=Hidden!AV$46,$D41&gt;=Hidden!AV$46),IF($G41="","x","y"),"")))</f>
        <v/>
      </c>
      <c r="BD41" s="142" t="str">
        <f>IF(Hidden!AW$47="Yes","H",IF($B41="","",IF(AND($C41&lt;=Hidden!AW$46,$D41&gt;=Hidden!AW$46),IF($G41="","x","y"),"")))</f>
        <v/>
      </c>
      <c r="BE41" s="142" t="str">
        <f>IF(Hidden!AX$47="Yes","H",IF($B41="","",IF(AND($C41&lt;=Hidden!AX$46,$D41&gt;=Hidden!AX$46),IF($G41="","x","y"),"")))</f>
        <v/>
      </c>
      <c r="BF41" s="144" t="str">
        <f>IF(Hidden!AY$47="Yes","H",IF($B41="","",IF(AND($C41&lt;=Hidden!AY$46,$D41&gt;=Hidden!AY$46),IF($G41="","x","y"),"")))</f>
        <v/>
      </c>
      <c r="BG41" s="143" t="str">
        <f>IF(Hidden!AZ$47="Yes","H",IF($B41="","",IF(AND($C41&lt;=Hidden!AZ$46,$D41&gt;=Hidden!AZ$46),IF($G41="","x","y"),"")))</f>
        <v/>
      </c>
      <c r="BH41" s="142" t="str">
        <f>IF(Hidden!BA$47="Yes","H",IF($B41="","",IF(AND($C41&lt;=Hidden!BA$46,$D41&gt;=Hidden!BA$46),IF($G41="","x","y"),"")))</f>
        <v/>
      </c>
      <c r="BI41" s="142" t="str">
        <f>IF(Hidden!BB$47="Yes","H",IF($B41="","",IF(AND($C41&lt;=Hidden!BB$46,$D41&gt;=Hidden!BB$46),IF($G41="","x","y"),"")))</f>
        <v/>
      </c>
      <c r="BJ41" s="142" t="str">
        <f>IF(Hidden!BC$47="Yes","H",IF($B41="","",IF(AND($C41&lt;=Hidden!BC$46,$D41&gt;=Hidden!BC$46),IF($G41="","x","y"),"")))</f>
        <v/>
      </c>
      <c r="BK41" s="146" t="str">
        <f>IF(Hidden!BD$47="Yes","H",IF($B41="","",IF(AND($C41&lt;=Hidden!BD$46,$D41&gt;=Hidden!BD$46),IF($G41="","x","y"),"")))</f>
        <v/>
      </c>
      <c r="BL41" s="145" t="str">
        <f>IF(Hidden!BE$47="Yes","H",IF($B41="","",IF(AND($C41&lt;=Hidden!BE$46,$D41&gt;=Hidden!BE$46),IF($G41="","x","y"),"")))</f>
        <v/>
      </c>
      <c r="BM41" s="142" t="str">
        <f>IF(Hidden!BF$47="Yes","H",IF($B41="","",IF(AND($C41&lt;=Hidden!BF$46,$D41&gt;=Hidden!BF$46),IF($G41="","x","y"),"")))</f>
        <v/>
      </c>
      <c r="BN41" s="142" t="str">
        <f>IF(Hidden!BG$47="Yes","H",IF($B41="","",IF(AND($C41&lt;=Hidden!BG$46,$D41&gt;=Hidden!BG$46),IF($G41="","x","y"),"")))</f>
        <v/>
      </c>
      <c r="BO41" s="142" t="str">
        <f>IF(Hidden!BH$47="Yes","H",IF($B41="","",IF(AND($C41&lt;=Hidden!BH$46,$D41&gt;=Hidden!BH$46),IF($G41="","x","y"),"")))</f>
        <v/>
      </c>
      <c r="BP41" s="144" t="str">
        <f>IF(Hidden!BI$47="Yes","H",IF($B41="","",IF(AND($C41&lt;=Hidden!BI$46,$D41&gt;=Hidden!BI$46),IF($G41="","x","y"),"")))</f>
        <v/>
      </c>
      <c r="BQ41" s="143" t="str">
        <f>IF(Hidden!BJ$47="Yes","H",IF($B41="","",IF(AND($C41&lt;=Hidden!BJ$46,$D41&gt;=Hidden!BJ$46),IF($G41="","x","y"),"")))</f>
        <v/>
      </c>
      <c r="BR41" s="142" t="str">
        <f>IF(Hidden!BK$47="Yes","H",IF($B41="","",IF(AND($C41&lt;=Hidden!BK$46,$D41&gt;=Hidden!BK$46),IF($G41="","x","y"),"")))</f>
        <v/>
      </c>
      <c r="BS41" s="142" t="str">
        <f>IF(Hidden!BL$47="Yes","H",IF($B41="","",IF(AND($C41&lt;=Hidden!BL$46,$D41&gt;=Hidden!BL$46),IF($G41="","x","y"),"")))</f>
        <v/>
      </c>
      <c r="BT41" s="142" t="str">
        <f>IF(Hidden!BM$47="Yes","H",IF($B41="","",IF(AND($C41&lt;=Hidden!BM$46,$D41&gt;=Hidden!BM$46),IF($G41="","x","y"),"")))</f>
        <v/>
      </c>
      <c r="BU41" s="146" t="str">
        <f>IF(Hidden!BN$47="Yes","H",IF($B41="","",IF(AND($C41&lt;=Hidden!BN$46,$D41&gt;=Hidden!BN$46),IF($G41="","x","y"),"")))</f>
        <v/>
      </c>
      <c r="BV41" s="145" t="str">
        <f>IF(Hidden!BO$47="Yes","H",IF($B41="","",IF(AND($C41&lt;=Hidden!BO$46,$D41&gt;=Hidden!BO$46),IF($G41="","x","y"),"")))</f>
        <v/>
      </c>
      <c r="BW41" s="142" t="str">
        <f>IF(Hidden!BP$47="Yes","H",IF($B41="","",IF(AND($C41&lt;=Hidden!BP$46,$D41&gt;=Hidden!BP$46),IF($G41="","x","y"),"")))</f>
        <v/>
      </c>
      <c r="BX41" s="142" t="str">
        <f>IF(Hidden!BQ$47="Yes","H",IF($B41="","",IF(AND($C41&lt;=Hidden!BQ$46,$D41&gt;=Hidden!BQ$46),IF($G41="","x","y"),"")))</f>
        <v/>
      </c>
      <c r="BY41" s="142" t="str">
        <f>IF(Hidden!BR$47="Yes","H",IF($B41="","",IF(AND($C41&lt;=Hidden!BR$46,$D41&gt;=Hidden!BR$46),IF($G41="","x","y"),"")))</f>
        <v/>
      </c>
      <c r="BZ41" s="144" t="str">
        <f>IF(Hidden!BS$47="Yes","H",IF($B41="","",IF(AND($C41&lt;=Hidden!BS$46,$D41&gt;=Hidden!BS$46),IF($G41="","x","y"),"")))</f>
        <v/>
      </c>
      <c r="CA41" s="143" t="str">
        <f>IF(Hidden!BT$47="Yes","H",IF($B41="","",IF(AND($C41&lt;=Hidden!BT$46,$D41&gt;=Hidden!BT$46),IF($G41="","x","y"),"")))</f>
        <v/>
      </c>
      <c r="CB41" s="142" t="str">
        <f>IF(Hidden!BU$47="Yes","H",IF($B41="","",IF(AND($C41&lt;=Hidden!BU$46,$D41&gt;=Hidden!BU$46),IF($G41="","x","y"),"")))</f>
        <v/>
      </c>
      <c r="CC41" s="142" t="str">
        <f>IF(Hidden!BV$47="Yes","H",IF($B41="","",IF(AND($C41&lt;=Hidden!BV$46,$D41&gt;=Hidden!BV$46),IF($G41="","x","y"),"")))</f>
        <v/>
      </c>
      <c r="CD41" s="142" t="str">
        <f>IF(Hidden!BW$47="Yes","H",IF($B41="","",IF(AND($C41&lt;=Hidden!BW$46,$D41&gt;=Hidden!BW$46),IF($G41="","x","y"),"")))</f>
        <v/>
      </c>
      <c r="CE41" s="146" t="str">
        <f>IF(Hidden!BX$47="Yes","H",IF($B41="","",IF(AND($C41&lt;=Hidden!BX$46,$D41&gt;=Hidden!BX$46),IF($G41="","x","y"),"")))</f>
        <v/>
      </c>
      <c r="CF41" s="145" t="str">
        <f>IF(Hidden!BY$47="Yes","H",IF($B41="","",IF(AND($C41&lt;=Hidden!BY$46,$D41&gt;=Hidden!BY$46),IF($G41="","x","y"),"")))</f>
        <v/>
      </c>
      <c r="CG41" s="142" t="str">
        <f>IF(Hidden!BZ$47="Yes","H",IF($B41="","",IF(AND($C41&lt;=Hidden!BZ$46,$D41&gt;=Hidden!BZ$46),IF($G41="","x","y"),"")))</f>
        <v/>
      </c>
      <c r="CH41" s="142" t="str">
        <f>IF(Hidden!CA$47="Yes","H",IF($B41="","",IF(AND($C41&lt;=Hidden!CA$46,$D41&gt;=Hidden!CA$46),IF($G41="","x","y"),"")))</f>
        <v/>
      </c>
      <c r="CI41" s="142" t="str">
        <f>IF(Hidden!CB$47="Yes","H",IF($B41="","",IF(AND($C41&lt;=Hidden!CB$46,$D41&gt;=Hidden!CB$46),IF($G41="","x","y"),"")))</f>
        <v/>
      </c>
      <c r="CJ41" s="144" t="str">
        <f>IF(Hidden!CC$47="Yes","H",IF($B41="","",IF(AND($C41&lt;=Hidden!CC$46,$D41&gt;=Hidden!CC$46),IF($G41="","x","y"),"")))</f>
        <v/>
      </c>
      <c r="CK41" s="143" t="str">
        <f>IF(Hidden!CD$47="Yes","H",IF($B41="","",IF(AND($C41&lt;=Hidden!CD$46,$D41&gt;=Hidden!CD$46),IF($G41="","x","y"),"")))</f>
        <v/>
      </c>
      <c r="CL41" s="142" t="str">
        <f>IF(Hidden!CE$47="Yes","H",IF($B41="","",IF(AND($C41&lt;=Hidden!CE$46,$D41&gt;=Hidden!CE$46),IF($G41="","x","y"),"")))</f>
        <v/>
      </c>
      <c r="CM41" s="142" t="str">
        <f>IF(Hidden!CF$47="Yes","H",IF($B41="","",IF(AND($C41&lt;=Hidden!CF$46,$D41&gt;=Hidden!CF$46),IF($G41="","x","y"),"")))</f>
        <v/>
      </c>
      <c r="CN41" s="142" t="str">
        <f>IF(Hidden!CG$47="Yes","H",IF($B41="","",IF(AND($C41&lt;=Hidden!CG$46,$D41&gt;=Hidden!CG$46),IF($G41="","x","y"),"")))</f>
        <v/>
      </c>
      <c r="CO41" s="146" t="str">
        <f>IF(Hidden!CH$47="Yes","H",IF($B41="","",IF(AND($C41&lt;=Hidden!CH$46,$D41&gt;=Hidden!CH$46),IF($G41="","x","y"),"")))</f>
        <v/>
      </c>
      <c r="CP41" s="145" t="str">
        <f>IF(Hidden!CI$47="Yes","H",IF($B41="","",IF(AND($C41&lt;=Hidden!CI$46,$D41&gt;=Hidden!CI$46),IF($G41="","x","y"),"")))</f>
        <v/>
      </c>
      <c r="CQ41" s="142" t="str">
        <f>IF(Hidden!CJ$47="Yes","H",IF($B41="","",IF(AND($C41&lt;=Hidden!CJ$46,$D41&gt;=Hidden!CJ$46),IF($G41="","x","y"),"")))</f>
        <v/>
      </c>
      <c r="CR41" s="142" t="str">
        <f>IF(Hidden!CK$47="Yes","H",IF($B41="","",IF(AND($C41&lt;=Hidden!CK$46,$D41&gt;=Hidden!CK$46),IF($G41="","x","y"),"")))</f>
        <v/>
      </c>
      <c r="CS41" s="142" t="str">
        <f>IF(Hidden!CL$47="Yes","H",IF($B41="","",IF(AND($C41&lt;=Hidden!CL$46,$D41&gt;=Hidden!CL$46),IF($G41="","x","y"),"")))</f>
        <v/>
      </c>
      <c r="CT41" s="144" t="str">
        <f>IF(Hidden!CM$47="Yes","H",IF($B41="","",IF(AND($C41&lt;=Hidden!CM$46,$D41&gt;=Hidden!CM$46),IF($G41="","x","y"),"")))</f>
        <v/>
      </c>
      <c r="CU41" s="143" t="str">
        <f>IF(Hidden!CN$47="Yes","H",IF($B41="","",IF(AND($C41&lt;=Hidden!CN$46,$D41&gt;=Hidden!CN$46),IF($G41="","x","y"),"")))</f>
        <v/>
      </c>
      <c r="CV41" s="142" t="str">
        <f>IF(Hidden!CO$47="Yes","H",IF($B41="","",IF(AND($C41&lt;=Hidden!CO$46,$D41&gt;=Hidden!CO$46),IF($G41="","x","y"),"")))</f>
        <v/>
      </c>
      <c r="CW41" s="142" t="str">
        <f>IF(Hidden!CP$47="Yes","H",IF($B41="","",IF(AND($C41&lt;=Hidden!CP$46,$D41&gt;=Hidden!CP$46),IF($G41="","x","y"),"")))</f>
        <v/>
      </c>
      <c r="CX41" s="142" t="str">
        <f>IF(Hidden!CQ$47="Yes","H",IF($B41="","",IF(AND($C41&lt;=Hidden!CQ$46,$D41&gt;=Hidden!CQ$46),IF($G41="","x","y"),"")))</f>
        <v/>
      </c>
      <c r="CY41" s="146" t="str">
        <f>IF(Hidden!CR$47="Yes","H",IF($B41="","",IF(AND($C41&lt;=Hidden!CR$46,$D41&gt;=Hidden!CR$46),IF($G41="","x","y"),"")))</f>
        <v/>
      </c>
      <c r="CZ41" s="145" t="str">
        <f>IF(Hidden!CS$47="Yes","H",IF($B41="","",IF(AND($C41&lt;=Hidden!CS$46,$D41&gt;=Hidden!CS$46),IF($G41="","x","y"),"")))</f>
        <v/>
      </c>
      <c r="DA41" s="142" t="str">
        <f>IF(Hidden!CT$47="Yes","H",IF($B41="","",IF(AND($C41&lt;=Hidden!CT$46,$D41&gt;=Hidden!CT$46),IF($G41="","x","y"),"")))</f>
        <v/>
      </c>
      <c r="DB41" s="142" t="str">
        <f>IF(Hidden!CU$47="Yes","H",IF($B41="","",IF(AND($C41&lt;=Hidden!CU$46,$D41&gt;=Hidden!CU$46),IF($G41="","x","y"),"")))</f>
        <v/>
      </c>
      <c r="DC41" s="142" t="str">
        <f>IF(Hidden!CV$47="Yes","H",IF($B41="","",IF(AND($C41&lt;=Hidden!CV$46,$D41&gt;=Hidden!CV$46),IF($G41="","x","y"),"")))</f>
        <v/>
      </c>
      <c r="DD41" s="144" t="str">
        <f>IF(Hidden!CW$47="Yes","H",IF($B41="","",IF(AND($C41&lt;=Hidden!CW$46,$D41&gt;=Hidden!CW$46),IF($G41="","x","y"),"")))</f>
        <v/>
      </c>
      <c r="DE41" s="143" t="str">
        <f>IF(Hidden!CX$47="Yes","H",IF($B41="","",IF(AND($C41&lt;=Hidden!CX$46,$D41&gt;=Hidden!CX$46),IF($G41="","x","y"),"")))</f>
        <v/>
      </c>
      <c r="DF41" s="142" t="str">
        <f>IF(Hidden!CY$47="Yes","H",IF($B41="","",IF(AND($C41&lt;=Hidden!CY$46,$D41&gt;=Hidden!CY$46),IF($G41="","x","y"),"")))</f>
        <v/>
      </c>
      <c r="DG41" s="142" t="str">
        <f>IF(Hidden!CZ$47="Yes","H",IF($B41="","",IF(AND($C41&lt;=Hidden!CZ$46,$D41&gt;=Hidden!CZ$46),IF($G41="","x","y"),"")))</f>
        <v/>
      </c>
      <c r="DH41" s="142" t="str">
        <f>IF(Hidden!DA$47="Yes","H",IF($B41="","",IF(AND($C41&lt;=Hidden!DA$46,$D41&gt;=Hidden!DA$46),IF($G41="","x","y"),"")))</f>
        <v/>
      </c>
      <c r="DI41" s="146" t="str">
        <f>IF(Hidden!DB$47="Yes","H",IF($B41="","",IF(AND($C41&lt;=Hidden!DB$46,$D41&gt;=Hidden!DB$46),IF($G41="","x","y"),"")))</f>
        <v/>
      </c>
      <c r="DJ41" s="145" t="str">
        <f>IF(Hidden!DC$47="Yes","H",IF($B41="","",IF(AND($C41&lt;=Hidden!DC$46,$D41&gt;=Hidden!DC$46),IF($G41="","x","y"),"")))</f>
        <v/>
      </c>
      <c r="DK41" s="142" t="str">
        <f>IF(Hidden!DD$47="Yes","H",IF($B41="","",IF(AND($C41&lt;=Hidden!DD$46,$D41&gt;=Hidden!DD$46),IF($G41="","x","y"),"")))</f>
        <v/>
      </c>
      <c r="DL41" s="142" t="str">
        <f>IF(Hidden!DE$47="Yes","H",IF($B41="","",IF(AND($C41&lt;=Hidden!DE$46,$D41&gt;=Hidden!DE$46),IF($G41="","x","y"),"")))</f>
        <v/>
      </c>
      <c r="DM41" s="142" t="str">
        <f>IF(Hidden!DF$47="Yes","H",IF($B41="","",IF(AND($C41&lt;=Hidden!DF$46,$D41&gt;=Hidden!DF$46),IF($G41="","x","y"),"")))</f>
        <v/>
      </c>
      <c r="DN41" s="144" t="str">
        <f>IF(Hidden!DG$47="Yes","H",IF($B41="","",IF(AND($C41&lt;=Hidden!DG$46,$D41&gt;=Hidden!DG$46),IF($G41="","x","y"),"")))</f>
        <v/>
      </c>
      <c r="DO41" s="143" t="str">
        <f>IF(Hidden!DH$47="Yes","H",IF($B41="","",IF(AND($C41&lt;=Hidden!DH$46,$D41&gt;=Hidden!DH$46),IF($G41="","x","y"),"")))</f>
        <v/>
      </c>
      <c r="DP41" s="142" t="str">
        <f>IF(Hidden!DI$47="Yes","H",IF($B41="","",IF(AND($C41&lt;=Hidden!DI$46,$D41&gt;=Hidden!DI$46),IF($G41="","x","y"),"")))</f>
        <v/>
      </c>
      <c r="DQ41" s="142" t="str">
        <f>IF(Hidden!DJ$47="Yes","H",IF($B41="","",IF(AND($C41&lt;=Hidden!DJ$46,$D41&gt;=Hidden!DJ$46),IF($G41="","x","y"),"")))</f>
        <v/>
      </c>
      <c r="DR41" s="142" t="str">
        <f>IF(Hidden!DK$47="Yes","H",IF($B41="","",IF(AND($C41&lt;=Hidden!DK$46,$D41&gt;=Hidden!DK$46),IF($G41="","x","y"),"")))</f>
        <v/>
      </c>
      <c r="DS41" s="146" t="str">
        <f>IF(Hidden!DL$47="Yes","H",IF($B41="","",IF(AND($C41&lt;=Hidden!DL$46,$D41&gt;=Hidden!DL$46),IF($G41="","x","y"),"")))</f>
        <v/>
      </c>
      <c r="DT41" s="145" t="str">
        <f>IF(Hidden!DM$47="Yes","H",IF($B41="","",IF(AND($C41&lt;=Hidden!DM$46,$D41&gt;=Hidden!DM$46),IF($G41="","x","y"),"")))</f>
        <v/>
      </c>
      <c r="DU41" s="142" t="str">
        <f>IF(Hidden!DN$47="Yes","H",IF($B41="","",IF(AND($C41&lt;=Hidden!DN$46,$D41&gt;=Hidden!DN$46),IF($G41="","x","y"),"")))</f>
        <v/>
      </c>
      <c r="DV41" s="142" t="str">
        <f>IF(Hidden!DO$47="Yes","H",IF($B41="","",IF(AND($C41&lt;=Hidden!DO$46,$D41&gt;=Hidden!DO$46),IF($G41="","x","y"),"")))</f>
        <v/>
      </c>
      <c r="DW41" s="142" t="str">
        <f>IF(Hidden!DP$47="Yes","H",IF($B41="","",IF(AND($C41&lt;=Hidden!DP$46,$D41&gt;=Hidden!DP$46),IF($G41="","x","y"),"")))</f>
        <v/>
      </c>
      <c r="DX41" s="144" t="str">
        <f>IF(Hidden!DQ$47="Yes","H",IF($B41="","",IF(AND($C41&lt;=Hidden!DQ$46,$D41&gt;=Hidden!DQ$46),IF($G41="","x","y"),"")))</f>
        <v/>
      </c>
      <c r="DY41" s="145" t="str">
        <f>IF(Hidden!DR$47="Yes","H",IF($B41="","",IF(AND($C41&lt;=Hidden!DR$46,$D41&gt;=Hidden!DR$46),IF($G41="","x","y"),"")))</f>
        <v/>
      </c>
      <c r="DZ41" s="142" t="str">
        <f>IF(Hidden!DS$47="Yes","H",IF($B41="","",IF(AND($C41&lt;=Hidden!DS$46,$D41&gt;=Hidden!DS$46),IF($G41="","x","y"),"")))</f>
        <v/>
      </c>
      <c r="EA41" s="142" t="str">
        <f>IF(Hidden!DT$47="Yes","H",IF($B41="","",IF(AND($C41&lt;=Hidden!DT$46,$D41&gt;=Hidden!DT$46),IF($G41="","x","y"),"")))</f>
        <v/>
      </c>
      <c r="EB41" s="142" t="str">
        <f>IF(Hidden!DU$47="Yes","H",IF($B41="","",IF(AND($C41&lt;=Hidden!DU$46,$D41&gt;=Hidden!DU$46),IF($G41="","x","y"),"")))</f>
        <v/>
      </c>
      <c r="EC41" s="144" t="str">
        <f>IF(Hidden!DV$47="Yes","H",IF($B41="","",IF(AND($C41&lt;=Hidden!DV$46,$D41&gt;=Hidden!DV$46),IF($G41="","x","y"),"")))</f>
        <v/>
      </c>
      <c r="ED41" s="143" t="str">
        <f>IF(Hidden!DW$47="Yes","H",IF($B41="","",IF(AND($C41&lt;=Hidden!DW$46,$D41&gt;=Hidden!DW$46),IF($G41="","x","y"),"")))</f>
        <v/>
      </c>
      <c r="EE41" s="142" t="str">
        <f>IF(Hidden!DX$47="Yes","H",IF($B41="","",IF(AND($C41&lt;=Hidden!DX$46,$D41&gt;=Hidden!DX$46),IF($G41="","x","y"),"")))</f>
        <v/>
      </c>
      <c r="EF41" s="142" t="str">
        <f>IF(Hidden!DY$47="Yes","H",IF($B41="","",IF(AND($C41&lt;=Hidden!DY$46,$D41&gt;=Hidden!DY$46),IF($G41="","x","y"),"")))</f>
        <v/>
      </c>
      <c r="EG41" s="142" t="str">
        <f>IF(Hidden!DZ$47="Yes","H",IF($B41="","",IF(AND($C41&lt;=Hidden!DZ$46,$D41&gt;=Hidden!DZ$46),IF($G41="","x","y"),"")))</f>
        <v/>
      </c>
      <c r="EH41" s="141" t="str">
        <f>IF(Hidden!EA$47="Yes","H",IF($B41="","",IF(AND($C41&lt;=Hidden!EA$46,$D41&gt;=Hidden!EA$46),IF($G41="","x","y"),"")))</f>
        <v/>
      </c>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row>
    <row r="42" spans="1:257" ht="15" customHeight="1">
      <c r="A42" s="79"/>
      <c r="B42" s="711"/>
      <c r="C42" s="695"/>
      <c r="D42" s="698"/>
      <c r="E42" s="693"/>
      <c r="F42" s="246"/>
      <c r="G42" s="696"/>
      <c r="H42" s="694"/>
      <c r="I42" s="147" t="str">
        <f>IF(Hidden!B$47="Yes","H",IF($B42="","",IF(AND($C42&lt;=Hidden!B$46,$D42&gt;=Hidden!B$46),IF($G42="","x","y"),"")))</f>
        <v/>
      </c>
      <c r="J42" s="142" t="str">
        <f>IF(Hidden!C$47="Yes","H",IF($B42="","",IF(AND($C42&lt;=Hidden!C$46,$D42&gt;=Hidden!C$46),IF($G42="","x","y"),"")))</f>
        <v/>
      </c>
      <c r="K42" s="142" t="str">
        <f>IF(Hidden!D$47="Yes","H",IF($B42="","",IF(AND($C42&lt;=Hidden!D$46,$D42&gt;=Hidden!D$46),IF($G42="","x","y"),"")))</f>
        <v/>
      </c>
      <c r="L42" s="142" t="str">
        <f>IF(Hidden!E$47="Yes","H",IF($B42="","",IF(AND($C42&lt;=Hidden!E$46,$D42&gt;=Hidden!E$46),IF($G42="","x","y"),"")))</f>
        <v/>
      </c>
      <c r="M42" s="146" t="str">
        <f>IF(Hidden!F$47="Yes","H",IF($B42="","",IF(AND($C42&lt;=Hidden!F$46,$D42&gt;=Hidden!F$46),IF($G42="","x","y"),"")))</f>
        <v/>
      </c>
      <c r="N42" s="145" t="str">
        <f>IF(Hidden!G$47="Yes","H",IF($B42="","",IF(AND($C42&lt;=Hidden!G$46,$D42&gt;=Hidden!G$46),IF($G42="","x","y"),"")))</f>
        <v/>
      </c>
      <c r="O42" s="142" t="str">
        <f>IF(Hidden!H$47="Yes","H",IF($B42="","",IF(AND($C42&lt;=Hidden!H$46,$D42&gt;=Hidden!H$46),IF($G42="","x","y"),"")))</f>
        <v/>
      </c>
      <c r="P42" s="142" t="str">
        <f>IF(Hidden!I$47="Yes","H",IF($B42="","",IF(AND($C42&lt;=Hidden!I$46,$D42&gt;=Hidden!I$46),IF($G42="","x","y"),"")))</f>
        <v/>
      </c>
      <c r="Q42" s="142" t="str">
        <f>IF(Hidden!J$47="Yes","H",IF($B42="","",IF(AND($C42&lt;=Hidden!J$46,$D42&gt;=Hidden!J$46),IF($G42="","x","y"),"")))</f>
        <v/>
      </c>
      <c r="R42" s="144" t="str">
        <f>IF(Hidden!K$47="Yes","H",IF($B42="","",IF(AND($C42&lt;=Hidden!K$46,$D42&gt;=Hidden!K$46),IF($G42="","x","y"),"")))</f>
        <v/>
      </c>
      <c r="S42" s="143" t="str">
        <f>IF(Hidden!L$47="Yes","H",IF($B42="","",IF(AND($C42&lt;=Hidden!L$46,$D42&gt;=Hidden!L$46),IF($G42="","x","y"),"")))</f>
        <v/>
      </c>
      <c r="T42" s="142" t="str">
        <f>IF(Hidden!M$47="Yes","H",IF($B42="","",IF(AND($C42&lt;=Hidden!M$46,$D42&gt;=Hidden!M$46),IF($G42="","x","y"),"")))</f>
        <v/>
      </c>
      <c r="U42" s="142" t="str">
        <f>IF(Hidden!N$47="Yes","H",IF($B42="","",IF(AND($C42&lt;=Hidden!N$46,$D42&gt;=Hidden!N$46),IF($G42="","x","y"),"")))</f>
        <v/>
      </c>
      <c r="V42" s="142" t="str">
        <f>IF(Hidden!O$47="Yes","H",IF($B42="","",IF(AND($C42&lt;=Hidden!O$46,$D42&gt;=Hidden!O$46),IF($G42="","x","y"),"")))</f>
        <v/>
      </c>
      <c r="W42" s="146" t="str">
        <f>IF(Hidden!P$47="Yes","H",IF($B42="","",IF(AND($C42&lt;=Hidden!P$46,$D42&gt;=Hidden!P$46),IF($G42="","x","y"),"")))</f>
        <v/>
      </c>
      <c r="X42" s="145" t="str">
        <f>IF(Hidden!Q$47="Yes","H",IF($B42="","",IF(AND($C42&lt;=Hidden!Q$46,$D42&gt;=Hidden!Q$46),IF($G42="","x","y"),"")))</f>
        <v/>
      </c>
      <c r="Y42" s="142" t="str">
        <f>IF(Hidden!R$47="Yes","H",IF($B42="","",IF(AND($C42&lt;=Hidden!R$46,$D42&gt;=Hidden!R$46),IF($G42="","x","y"),"")))</f>
        <v/>
      </c>
      <c r="Z42" s="142" t="str">
        <f>IF(Hidden!S$47="Yes","H",IF($B42="","",IF(AND($C42&lt;=Hidden!S$46,$D42&gt;=Hidden!S$46),IF($G42="","x","y"),"")))</f>
        <v/>
      </c>
      <c r="AA42" s="142" t="str">
        <f>IF(Hidden!T$47="Yes","H",IF($B42="","",IF(AND($C42&lt;=Hidden!T$46,$D42&gt;=Hidden!T$46),IF($G42="","x","y"),"")))</f>
        <v/>
      </c>
      <c r="AB42" s="144" t="str">
        <f>IF(Hidden!U$47="Yes","H",IF($B42="","",IF(AND($C42&lt;=Hidden!U$46,$D42&gt;=Hidden!U$46),IF($G42="","x","y"),"")))</f>
        <v/>
      </c>
      <c r="AC42" s="143" t="str">
        <f>IF(Hidden!V$47="Yes","H",IF($B42="","",IF(AND($C42&lt;=Hidden!V$46,$D42&gt;=Hidden!V$46),IF($G42="","x","y"),"")))</f>
        <v/>
      </c>
      <c r="AD42" s="142" t="str">
        <f>IF(Hidden!W$47="Yes","H",IF($B42="","",IF(AND($C42&lt;=Hidden!W$46,$D42&gt;=Hidden!W$46),IF($G42="","x","y"),"")))</f>
        <v/>
      </c>
      <c r="AE42" s="142" t="str">
        <f>IF(Hidden!X$47="Yes","H",IF($B42="","",IF(AND($C42&lt;=Hidden!X$46,$D42&gt;=Hidden!X$46),IF($G42="","x","y"),"")))</f>
        <v/>
      </c>
      <c r="AF42" s="142" t="str">
        <f>IF(Hidden!Y$47="Yes","H",IF($B42="","",IF(AND($C42&lt;=Hidden!Y$46,$D42&gt;=Hidden!Y$46),IF($G42="","x","y"),"")))</f>
        <v/>
      </c>
      <c r="AG42" s="146" t="str">
        <f>IF(Hidden!Z$47="Yes","H",IF($B42="","",IF(AND($C42&lt;=Hidden!Z$46,$D42&gt;=Hidden!Z$46),IF($G42="","x","y"),"")))</f>
        <v/>
      </c>
      <c r="AH42" s="145" t="str">
        <f>IF(Hidden!AA$47="Yes","H",IF($B42="","",IF(AND($C42&lt;=Hidden!AA$46,$D42&gt;=Hidden!AA$46),IF($G42="","x","y"),"")))</f>
        <v/>
      </c>
      <c r="AI42" s="142" t="str">
        <f>IF(Hidden!AB$47="Yes","H",IF($B42="","",IF(AND($C42&lt;=Hidden!AB$46,$D42&gt;=Hidden!AB$46),IF($G42="","x","y"),"")))</f>
        <v/>
      </c>
      <c r="AJ42" s="142" t="str">
        <f>IF(Hidden!AC$47="Yes","H",IF($B42="","",IF(AND($C42&lt;=Hidden!AC$46,$D42&gt;=Hidden!AC$46),IF($G42="","x","y"),"")))</f>
        <v/>
      </c>
      <c r="AK42" s="142" t="str">
        <f>IF(Hidden!AD$47="Yes","H",IF($B42="","",IF(AND($C42&lt;=Hidden!AD$46,$D42&gt;=Hidden!AD$46),IF($G42="","x","y"),"")))</f>
        <v/>
      </c>
      <c r="AL42" s="144" t="str">
        <f>IF(Hidden!AE$47="Yes","H",IF($B42="","",IF(AND($C42&lt;=Hidden!AE$46,$D42&gt;=Hidden!AE$46),IF($G42="","x","y"),"")))</f>
        <v/>
      </c>
      <c r="AM42" s="143" t="str">
        <f>IF(Hidden!AF$47="Yes","H",IF($B42="","",IF(AND($C42&lt;=Hidden!AF$46,$D42&gt;=Hidden!AF$46),IF($G42="","x","y"),"")))</f>
        <v/>
      </c>
      <c r="AN42" s="142" t="str">
        <f>IF(Hidden!AG$47="Yes","H",IF($B42="","",IF(AND($C42&lt;=Hidden!AG$46,$D42&gt;=Hidden!AG$46),IF($G42="","x","y"),"")))</f>
        <v/>
      </c>
      <c r="AO42" s="142" t="str">
        <f>IF(Hidden!AH$47="Yes","H",IF($B42="","",IF(AND($C42&lt;=Hidden!AH$46,$D42&gt;=Hidden!AH$46),IF($G42="","x","y"),"")))</f>
        <v/>
      </c>
      <c r="AP42" s="142" t="str">
        <f>IF(Hidden!AI$47="Yes","H",IF($B42="","",IF(AND($C42&lt;=Hidden!AI$46,$D42&gt;=Hidden!AI$46),IF($G42="","x","y"),"")))</f>
        <v/>
      </c>
      <c r="AQ42" s="146" t="str">
        <f>IF(Hidden!AJ$47="Yes","H",IF($B42="","",IF(AND($C42&lt;=Hidden!AJ$46,$D42&gt;=Hidden!AJ$46),IF($G42="","x","y"),"")))</f>
        <v/>
      </c>
      <c r="AR42" s="145" t="str">
        <f>IF(Hidden!AK$47="Yes","H",IF($B42="","",IF(AND($C42&lt;=Hidden!AK$46,$D42&gt;=Hidden!AK$46),IF($G42="","x","y"),"")))</f>
        <v/>
      </c>
      <c r="AS42" s="142" t="str">
        <f>IF(Hidden!AL$47="Yes","H",IF($B42="","",IF(AND($C42&lt;=Hidden!AL$46,$D42&gt;=Hidden!AL$46),IF($G42="","x","y"),"")))</f>
        <v/>
      </c>
      <c r="AT42" s="142" t="str">
        <f>IF(Hidden!AM$47="Yes","H",IF($B42="","",IF(AND($C42&lt;=Hidden!AM$46,$D42&gt;=Hidden!AM$46),IF($G42="","x","y"),"")))</f>
        <v/>
      </c>
      <c r="AU42" s="142" t="str">
        <f>IF(Hidden!AN$47="Yes","H",IF($B42="","",IF(AND($C42&lt;=Hidden!AN$46,$D42&gt;=Hidden!AN$46),IF($G42="","x","y"),"")))</f>
        <v/>
      </c>
      <c r="AV42" s="144" t="str">
        <f>IF(Hidden!AO$47="Yes","H",IF($B42="","",IF(AND($C42&lt;=Hidden!AO$46,$D42&gt;=Hidden!AO$46),IF($G42="","x","y"),"")))</f>
        <v/>
      </c>
      <c r="AW42" s="143" t="str">
        <f>IF(Hidden!AP$47="Yes","H",IF($B42="","",IF(AND($C42&lt;=Hidden!AP$46,$D42&gt;=Hidden!AP$46),IF($G42="","x","y"),"")))</f>
        <v/>
      </c>
      <c r="AX42" s="142" t="str">
        <f>IF(Hidden!AQ$47="Yes","H",IF($B42="","",IF(AND($C42&lt;=Hidden!AQ$46,$D42&gt;=Hidden!AQ$46),IF($G42="","x","y"),"")))</f>
        <v/>
      </c>
      <c r="AY42" s="142" t="str">
        <f>IF(Hidden!AR$47="Yes","H",IF($B42="","",IF(AND($C42&lt;=Hidden!AR$46,$D42&gt;=Hidden!AR$46),IF($G42="","x","y"),"")))</f>
        <v/>
      </c>
      <c r="AZ42" s="142" t="str">
        <f>IF(Hidden!AS$47="Yes","H",IF($B42="","",IF(AND($C42&lt;=Hidden!AS$46,$D42&gt;=Hidden!AS$46),IF($G42="","x","y"),"")))</f>
        <v/>
      </c>
      <c r="BA42" s="146" t="str">
        <f>IF(Hidden!AT$47="Yes","H",IF($B42="","",IF(AND($C42&lt;=Hidden!AT$46,$D42&gt;=Hidden!AT$46),IF($G42="","x","y"),"")))</f>
        <v/>
      </c>
      <c r="BB42" s="145" t="str">
        <f>IF(Hidden!AU$47="Yes","H",IF($B42="","",IF(AND($C42&lt;=Hidden!AU$46,$D42&gt;=Hidden!AU$46),IF($G42="","x","y"),"")))</f>
        <v/>
      </c>
      <c r="BC42" s="142" t="str">
        <f>IF(Hidden!AV$47="Yes","H",IF($B42="","",IF(AND($C42&lt;=Hidden!AV$46,$D42&gt;=Hidden!AV$46),IF($G42="","x","y"),"")))</f>
        <v/>
      </c>
      <c r="BD42" s="142" t="str">
        <f>IF(Hidden!AW$47="Yes","H",IF($B42="","",IF(AND($C42&lt;=Hidden!AW$46,$D42&gt;=Hidden!AW$46),IF($G42="","x","y"),"")))</f>
        <v/>
      </c>
      <c r="BE42" s="142" t="str">
        <f>IF(Hidden!AX$47="Yes","H",IF($B42="","",IF(AND($C42&lt;=Hidden!AX$46,$D42&gt;=Hidden!AX$46),IF($G42="","x","y"),"")))</f>
        <v/>
      </c>
      <c r="BF42" s="144" t="str">
        <f>IF(Hidden!AY$47="Yes","H",IF($B42="","",IF(AND($C42&lt;=Hidden!AY$46,$D42&gt;=Hidden!AY$46),IF($G42="","x","y"),"")))</f>
        <v/>
      </c>
      <c r="BG42" s="143" t="str">
        <f>IF(Hidden!AZ$47="Yes","H",IF($B42="","",IF(AND($C42&lt;=Hidden!AZ$46,$D42&gt;=Hidden!AZ$46),IF($G42="","x","y"),"")))</f>
        <v/>
      </c>
      <c r="BH42" s="142" t="str">
        <f>IF(Hidden!BA$47="Yes","H",IF($B42="","",IF(AND($C42&lt;=Hidden!BA$46,$D42&gt;=Hidden!BA$46),IF($G42="","x","y"),"")))</f>
        <v/>
      </c>
      <c r="BI42" s="142" t="str">
        <f>IF(Hidden!BB$47="Yes","H",IF($B42="","",IF(AND($C42&lt;=Hidden!BB$46,$D42&gt;=Hidden!BB$46),IF($G42="","x","y"),"")))</f>
        <v/>
      </c>
      <c r="BJ42" s="142" t="str">
        <f>IF(Hidden!BC$47="Yes","H",IF($B42="","",IF(AND($C42&lt;=Hidden!BC$46,$D42&gt;=Hidden!BC$46),IF($G42="","x","y"),"")))</f>
        <v/>
      </c>
      <c r="BK42" s="146" t="str">
        <f>IF(Hidden!BD$47="Yes","H",IF($B42="","",IF(AND($C42&lt;=Hidden!BD$46,$D42&gt;=Hidden!BD$46),IF($G42="","x","y"),"")))</f>
        <v/>
      </c>
      <c r="BL42" s="145" t="str">
        <f>IF(Hidden!BE$47="Yes","H",IF($B42="","",IF(AND($C42&lt;=Hidden!BE$46,$D42&gt;=Hidden!BE$46),IF($G42="","x","y"),"")))</f>
        <v/>
      </c>
      <c r="BM42" s="142" t="str">
        <f>IF(Hidden!BF$47="Yes","H",IF($B42="","",IF(AND($C42&lt;=Hidden!BF$46,$D42&gt;=Hidden!BF$46),IF($G42="","x","y"),"")))</f>
        <v/>
      </c>
      <c r="BN42" s="142" t="str">
        <f>IF(Hidden!BG$47="Yes","H",IF($B42="","",IF(AND($C42&lt;=Hidden!BG$46,$D42&gt;=Hidden!BG$46),IF($G42="","x","y"),"")))</f>
        <v/>
      </c>
      <c r="BO42" s="142" t="str">
        <f>IF(Hidden!BH$47="Yes","H",IF($B42="","",IF(AND($C42&lt;=Hidden!BH$46,$D42&gt;=Hidden!BH$46),IF($G42="","x","y"),"")))</f>
        <v/>
      </c>
      <c r="BP42" s="144" t="str">
        <f>IF(Hidden!BI$47="Yes","H",IF($B42="","",IF(AND($C42&lt;=Hidden!BI$46,$D42&gt;=Hidden!BI$46),IF($G42="","x","y"),"")))</f>
        <v/>
      </c>
      <c r="BQ42" s="143" t="str">
        <f>IF(Hidden!BJ$47="Yes","H",IF($B42="","",IF(AND($C42&lt;=Hidden!BJ$46,$D42&gt;=Hidden!BJ$46),IF($G42="","x","y"),"")))</f>
        <v/>
      </c>
      <c r="BR42" s="142" t="str">
        <f>IF(Hidden!BK$47="Yes","H",IF($B42="","",IF(AND($C42&lt;=Hidden!BK$46,$D42&gt;=Hidden!BK$46),IF($G42="","x","y"),"")))</f>
        <v/>
      </c>
      <c r="BS42" s="142" t="str">
        <f>IF(Hidden!BL$47="Yes","H",IF($B42="","",IF(AND($C42&lt;=Hidden!BL$46,$D42&gt;=Hidden!BL$46),IF($G42="","x","y"),"")))</f>
        <v/>
      </c>
      <c r="BT42" s="142" t="str">
        <f>IF(Hidden!BM$47="Yes","H",IF($B42="","",IF(AND($C42&lt;=Hidden!BM$46,$D42&gt;=Hidden!BM$46),IF($G42="","x","y"),"")))</f>
        <v/>
      </c>
      <c r="BU42" s="146" t="str">
        <f>IF(Hidden!BN$47="Yes","H",IF($B42="","",IF(AND($C42&lt;=Hidden!BN$46,$D42&gt;=Hidden!BN$46),IF($G42="","x","y"),"")))</f>
        <v/>
      </c>
      <c r="BV42" s="145" t="str">
        <f>IF(Hidden!BO$47="Yes","H",IF($B42="","",IF(AND($C42&lt;=Hidden!BO$46,$D42&gt;=Hidden!BO$46),IF($G42="","x","y"),"")))</f>
        <v/>
      </c>
      <c r="BW42" s="142" t="str">
        <f>IF(Hidden!BP$47="Yes","H",IF($B42="","",IF(AND($C42&lt;=Hidden!BP$46,$D42&gt;=Hidden!BP$46),IF($G42="","x","y"),"")))</f>
        <v/>
      </c>
      <c r="BX42" s="142" t="str">
        <f>IF(Hidden!BQ$47="Yes","H",IF($B42="","",IF(AND($C42&lt;=Hidden!BQ$46,$D42&gt;=Hidden!BQ$46),IF($G42="","x","y"),"")))</f>
        <v/>
      </c>
      <c r="BY42" s="142" t="str">
        <f>IF(Hidden!BR$47="Yes","H",IF($B42="","",IF(AND($C42&lt;=Hidden!BR$46,$D42&gt;=Hidden!BR$46),IF($G42="","x","y"),"")))</f>
        <v/>
      </c>
      <c r="BZ42" s="144" t="str">
        <f>IF(Hidden!BS$47="Yes","H",IF($B42="","",IF(AND($C42&lt;=Hidden!BS$46,$D42&gt;=Hidden!BS$46),IF($G42="","x","y"),"")))</f>
        <v/>
      </c>
      <c r="CA42" s="143" t="str">
        <f>IF(Hidden!BT$47="Yes","H",IF($B42="","",IF(AND($C42&lt;=Hidden!BT$46,$D42&gt;=Hidden!BT$46),IF($G42="","x","y"),"")))</f>
        <v/>
      </c>
      <c r="CB42" s="142" t="str">
        <f>IF(Hidden!BU$47="Yes","H",IF($B42="","",IF(AND($C42&lt;=Hidden!BU$46,$D42&gt;=Hidden!BU$46),IF($G42="","x","y"),"")))</f>
        <v/>
      </c>
      <c r="CC42" s="142" t="str">
        <f>IF(Hidden!BV$47="Yes","H",IF($B42="","",IF(AND($C42&lt;=Hidden!BV$46,$D42&gt;=Hidden!BV$46),IF($G42="","x","y"),"")))</f>
        <v/>
      </c>
      <c r="CD42" s="142" t="str">
        <f>IF(Hidden!BW$47="Yes","H",IF($B42="","",IF(AND($C42&lt;=Hidden!BW$46,$D42&gt;=Hidden!BW$46),IF($G42="","x","y"),"")))</f>
        <v/>
      </c>
      <c r="CE42" s="146" t="str">
        <f>IF(Hidden!BX$47="Yes","H",IF($B42="","",IF(AND($C42&lt;=Hidden!BX$46,$D42&gt;=Hidden!BX$46),IF($G42="","x","y"),"")))</f>
        <v/>
      </c>
      <c r="CF42" s="145" t="str">
        <f>IF(Hidden!BY$47="Yes","H",IF($B42="","",IF(AND($C42&lt;=Hidden!BY$46,$D42&gt;=Hidden!BY$46),IF($G42="","x","y"),"")))</f>
        <v/>
      </c>
      <c r="CG42" s="142" t="str">
        <f>IF(Hidden!BZ$47="Yes","H",IF($B42="","",IF(AND($C42&lt;=Hidden!BZ$46,$D42&gt;=Hidden!BZ$46),IF($G42="","x","y"),"")))</f>
        <v/>
      </c>
      <c r="CH42" s="142" t="str">
        <f>IF(Hidden!CA$47="Yes","H",IF($B42="","",IF(AND($C42&lt;=Hidden!CA$46,$D42&gt;=Hidden!CA$46),IF($G42="","x","y"),"")))</f>
        <v/>
      </c>
      <c r="CI42" s="142" t="str">
        <f>IF(Hidden!CB$47="Yes","H",IF($B42="","",IF(AND($C42&lt;=Hidden!CB$46,$D42&gt;=Hidden!CB$46),IF($G42="","x","y"),"")))</f>
        <v/>
      </c>
      <c r="CJ42" s="144" t="str">
        <f>IF(Hidden!CC$47="Yes","H",IF($B42="","",IF(AND($C42&lt;=Hidden!CC$46,$D42&gt;=Hidden!CC$46),IF($G42="","x","y"),"")))</f>
        <v/>
      </c>
      <c r="CK42" s="143" t="str">
        <f>IF(Hidden!CD$47="Yes","H",IF($B42="","",IF(AND($C42&lt;=Hidden!CD$46,$D42&gt;=Hidden!CD$46),IF($G42="","x","y"),"")))</f>
        <v/>
      </c>
      <c r="CL42" s="142" t="str">
        <f>IF(Hidden!CE$47="Yes","H",IF($B42="","",IF(AND($C42&lt;=Hidden!CE$46,$D42&gt;=Hidden!CE$46),IF($G42="","x","y"),"")))</f>
        <v/>
      </c>
      <c r="CM42" s="142" t="str">
        <f>IF(Hidden!CF$47="Yes","H",IF($B42="","",IF(AND($C42&lt;=Hidden!CF$46,$D42&gt;=Hidden!CF$46),IF($G42="","x","y"),"")))</f>
        <v/>
      </c>
      <c r="CN42" s="142" t="str">
        <f>IF(Hidden!CG$47="Yes","H",IF($B42="","",IF(AND($C42&lt;=Hidden!CG$46,$D42&gt;=Hidden!CG$46),IF($G42="","x","y"),"")))</f>
        <v/>
      </c>
      <c r="CO42" s="146" t="str">
        <f>IF(Hidden!CH$47="Yes","H",IF($B42="","",IF(AND($C42&lt;=Hidden!CH$46,$D42&gt;=Hidden!CH$46),IF($G42="","x","y"),"")))</f>
        <v/>
      </c>
      <c r="CP42" s="145" t="str">
        <f>IF(Hidden!CI$47="Yes","H",IF($B42="","",IF(AND($C42&lt;=Hidden!CI$46,$D42&gt;=Hidden!CI$46),IF($G42="","x","y"),"")))</f>
        <v/>
      </c>
      <c r="CQ42" s="142" t="str">
        <f>IF(Hidden!CJ$47="Yes","H",IF($B42="","",IF(AND($C42&lt;=Hidden!CJ$46,$D42&gt;=Hidden!CJ$46),IF($G42="","x","y"),"")))</f>
        <v/>
      </c>
      <c r="CR42" s="142" t="str">
        <f>IF(Hidden!CK$47="Yes","H",IF($B42="","",IF(AND($C42&lt;=Hidden!CK$46,$D42&gt;=Hidden!CK$46),IF($G42="","x","y"),"")))</f>
        <v/>
      </c>
      <c r="CS42" s="142" t="str">
        <f>IF(Hidden!CL$47="Yes","H",IF($B42="","",IF(AND($C42&lt;=Hidden!CL$46,$D42&gt;=Hidden!CL$46),IF($G42="","x","y"),"")))</f>
        <v/>
      </c>
      <c r="CT42" s="144" t="str">
        <f>IF(Hidden!CM$47="Yes","H",IF($B42="","",IF(AND($C42&lt;=Hidden!CM$46,$D42&gt;=Hidden!CM$46),IF($G42="","x","y"),"")))</f>
        <v/>
      </c>
      <c r="CU42" s="143" t="str">
        <f>IF(Hidden!CN$47="Yes","H",IF($B42="","",IF(AND($C42&lt;=Hidden!CN$46,$D42&gt;=Hidden!CN$46),IF($G42="","x","y"),"")))</f>
        <v/>
      </c>
      <c r="CV42" s="142" t="str">
        <f>IF(Hidden!CO$47="Yes","H",IF($B42="","",IF(AND($C42&lt;=Hidden!CO$46,$D42&gt;=Hidden!CO$46),IF($G42="","x","y"),"")))</f>
        <v/>
      </c>
      <c r="CW42" s="142" t="str">
        <f>IF(Hidden!CP$47="Yes","H",IF($B42="","",IF(AND($C42&lt;=Hidden!CP$46,$D42&gt;=Hidden!CP$46),IF($G42="","x","y"),"")))</f>
        <v/>
      </c>
      <c r="CX42" s="142" t="str">
        <f>IF(Hidden!CQ$47="Yes","H",IF($B42="","",IF(AND($C42&lt;=Hidden!CQ$46,$D42&gt;=Hidden!CQ$46),IF($G42="","x","y"),"")))</f>
        <v/>
      </c>
      <c r="CY42" s="146" t="str">
        <f>IF(Hidden!CR$47="Yes","H",IF($B42="","",IF(AND($C42&lt;=Hidden!CR$46,$D42&gt;=Hidden!CR$46),IF($G42="","x","y"),"")))</f>
        <v/>
      </c>
      <c r="CZ42" s="145" t="str">
        <f>IF(Hidden!CS$47="Yes","H",IF($B42="","",IF(AND($C42&lt;=Hidden!CS$46,$D42&gt;=Hidden!CS$46),IF($G42="","x","y"),"")))</f>
        <v/>
      </c>
      <c r="DA42" s="142" t="str">
        <f>IF(Hidden!CT$47="Yes","H",IF($B42="","",IF(AND($C42&lt;=Hidden!CT$46,$D42&gt;=Hidden!CT$46),IF($G42="","x","y"),"")))</f>
        <v/>
      </c>
      <c r="DB42" s="142" t="str">
        <f>IF(Hidden!CU$47="Yes","H",IF($B42="","",IF(AND($C42&lt;=Hidden!CU$46,$D42&gt;=Hidden!CU$46),IF($G42="","x","y"),"")))</f>
        <v/>
      </c>
      <c r="DC42" s="142" t="str">
        <f>IF(Hidden!CV$47="Yes","H",IF($B42="","",IF(AND($C42&lt;=Hidden!CV$46,$D42&gt;=Hidden!CV$46),IF($G42="","x","y"),"")))</f>
        <v/>
      </c>
      <c r="DD42" s="144" t="str">
        <f>IF(Hidden!CW$47="Yes","H",IF($B42="","",IF(AND($C42&lt;=Hidden!CW$46,$D42&gt;=Hidden!CW$46),IF($G42="","x","y"),"")))</f>
        <v/>
      </c>
      <c r="DE42" s="143" t="str">
        <f>IF(Hidden!CX$47="Yes","H",IF($B42="","",IF(AND($C42&lt;=Hidden!CX$46,$D42&gt;=Hidden!CX$46),IF($G42="","x","y"),"")))</f>
        <v/>
      </c>
      <c r="DF42" s="142" t="str">
        <f>IF(Hidden!CY$47="Yes","H",IF($B42="","",IF(AND($C42&lt;=Hidden!CY$46,$D42&gt;=Hidden!CY$46),IF($G42="","x","y"),"")))</f>
        <v/>
      </c>
      <c r="DG42" s="142" t="str">
        <f>IF(Hidden!CZ$47="Yes","H",IF($B42="","",IF(AND($C42&lt;=Hidden!CZ$46,$D42&gt;=Hidden!CZ$46),IF($G42="","x","y"),"")))</f>
        <v/>
      </c>
      <c r="DH42" s="142" t="str">
        <f>IF(Hidden!DA$47="Yes","H",IF($B42="","",IF(AND($C42&lt;=Hidden!DA$46,$D42&gt;=Hidden!DA$46),IF($G42="","x","y"),"")))</f>
        <v/>
      </c>
      <c r="DI42" s="146" t="str">
        <f>IF(Hidden!DB$47="Yes","H",IF($B42="","",IF(AND($C42&lt;=Hidden!DB$46,$D42&gt;=Hidden!DB$46),IF($G42="","x","y"),"")))</f>
        <v/>
      </c>
      <c r="DJ42" s="145" t="str">
        <f>IF(Hidden!DC$47="Yes","H",IF($B42="","",IF(AND($C42&lt;=Hidden!DC$46,$D42&gt;=Hidden!DC$46),IF($G42="","x","y"),"")))</f>
        <v/>
      </c>
      <c r="DK42" s="142" t="str">
        <f>IF(Hidden!DD$47="Yes","H",IF($B42="","",IF(AND($C42&lt;=Hidden!DD$46,$D42&gt;=Hidden!DD$46),IF($G42="","x","y"),"")))</f>
        <v/>
      </c>
      <c r="DL42" s="142" t="str">
        <f>IF(Hidden!DE$47="Yes","H",IF($B42="","",IF(AND($C42&lt;=Hidden!DE$46,$D42&gt;=Hidden!DE$46),IF($G42="","x","y"),"")))</f>
        <v/>
      </c>
      <c r="DM42" s="142" t="str">
        <f>IF(Hidden!DF$47="Yes","H",IF($B42="","",IF(AND($C42&lt;=Hidden!DF$46,$D42&gt;=Hidden!DF$46),IF($G42="","x","y"),"")))</f>
        <v/>
      </c>
      <c r="DN42" s="144" t="str">
        <f>IF(Hidden!DG$47="Yes","H",IF($B42="","",IF(AND($C42&lt;=Hidden!DG$46,$D42&gt;=Hidden!DG$46),IF($G42="","x","y"),"")))</f>
        <v/>
      </c>
      <c r="DO42" s="143" t="str">
        <f>IF(Hidden!DH$47="Yes","H",IF($B42="","",IF(AND($C42&lt;=Hidden!DH$46,$D42&gt;=Hidden!DH$46),IF($G42="","x","y"),"")))</f>
        <v/>
      </c>
      <c r="DP42" s="142" t="str">
        <f>IF(Hidden!DI$47="Yes","H",IF($B42="","",IF(AND($C42&lt;=Hidden!DI$46,$D42&gt;=Hidden!DI$46),IF($G42="","x","y"),"")))</f>
        <v/>
      </c>
      <c r="DQ42" s="142" t="str">
        <f>IF(Hidden!DJ$47="Yes","H",IF($B42="","",IF(AND($C42&lt;=Hidden!DJ$46,$D42&gt;=Hidden!DJ$46),IF($G42="","x","y"),"")))</f>
        <v/>
      </c>
      <c r="DR42" s="142" t="str">
        <f>IF(Hidden!DK$47="Yes","H",IF($B42="","",IF(AND($C42&lt;=Hidden!DK$46,$D42&gt;=Hidden!DK$46),IF($G42="","x","y"),"")))</f>
        <v/>
      </c>
      <c r="DS42" s="146" t="str">
        <f>IF(Hidden!DL$47="Yes","H",IF($B42="","",IF(AND($C42&lt;=Hidden!DL$46,$D42&gt;=Hidden!DL$46),IF($G42="","x","y"),"")))</f>
        <v/>
      </c>
      <c r="DT42" s="145" t="str">
        <f>IF(Hidden!DM$47="Yes","H",IF($B42="","",IF(AND($C42&lt;=Hidden!DM$46,$D42&gt;=Hidden!DM$46),IF($G42="","x","y"),"")))</f>
        <v/>
      </c>
      <c r="DU42" s="142" t="str">
        <f>IF(Hidden!DN$47="Yes","H",IF($B42="","",IF(AND($C42&lt;=Hidden!DN$46,$D42&gt;=Hidden!DN$46),IF($G42="","x","y"),"")))</f>
        <v/>
      </c>
      <c r="DV42" s="142" t="str">
        <f>IF(Hidden!DO$47="Yes","H",IF($B42="","",IF(AND($C42&lt;=Hidden!DO$46,$D42&gt;=Hidden!DO$46),IF($G42="","x","y"),"")))</f>
        <v/>
      </c>
      <c r="DW42" s="142" t="str">
        <f>IF(Hidden!DP$47="Yes","H",IF($B42="","",IF(AND($C42&lt;=Hidden!DP$46,$D42&gt;=Hidden!DP$46),IF($G42="","x","y"),"")))</f>
        <v/>
      </c>
      <c r="DX42" s="144" t="str">
        <f>IF(Hidden!DQ$47="Yes","H",IF($B42="","",IF(AND($C42&lt;=Hidden!DQ$46,$D42&gt;=Hidden!DQ$46),IF($G42="","x","y"),"")))</f>
        <v/>
      </c>
      <c r="DY42" s="145" t="str">
        <f>IF(Hidden!DR$47="Yes","H",IF($B42="","",IF(AND($C42&lt;=Hidden!DR$46,$D42&gt;=Hidden!DR$46),IF($G42="","x","y"),"")))</f>
        <v/>
      </c>
      <c r="DZ42" s="142" t="str">
        <f>IF(Hidden!DS$47="Yes","H",IF($B42="","",IF(AND($C42&lt;=Hidden!DS$46,$D42&gt;=Hidden!DS$46),IF($G42="","x","y"),"")))</f>
        <v/>
      </c>
      <c r="EA42" s="142" t="str">
        <f>IF(Hidden!DT$47="Yes","H",IF($B42="","",IF(AND($C42&lt;=Hidden!DT$46,$D42&gt;=Hidden!DT$46),IF($G42="","x","y"),"")))</f>
        <v/>
      </c>
      <c r="EB42" s="142" t="str">
        <f>IF(Hidden!DU$47="Yes","H",IF($B42="","",IF(AND($C42&lt;=Hidden!DU$46,$D42&gt;=Hidden!DU$46),IF($G42="","x","y"),"")))</f>
        <v/>
      </c>
      <c r="EC42" s="144" t="str">
        <f>IF(Hidden!DV$47="Yes","H",IF($B42="","",IF(AND($C42&lt;=Hidden!DV$46,$D42&gt;=Hidden!DV$46),IF($G42="","x","y"),"")))</f>
        <v/>
      </c>
      <c r="ED42" s="143" t="str">
        <f>IF(Hidden!DW$47="Yes","H",IF($B42="","",IF(AND($C42&lt;=Hidden!DW$46,$D42&gt;=Hidden!DW$46),IF($G42="","x","y"),"")))</f>
        <v/>
      </c>
      <c r="EE42" s="142" t="str">
        <f>IF(Hidden!DX$47="Yes","H",IF($B42="","",IF(AND($C42&lt;=Hidden!DX$46,$D42&gt;=Hidden!DX$46),IF($G42="","x","y"),"")))</f>
        <v/>
      </c>
      <c r="EF42" s="142" t="str">
        <f>IF(Hidden!DY$47="Yes","H",IF($B42="","",IF(AND($C42&lt;=Hidden!DY$46,$D42&gt;=Hidden!DY$46),IF($G42="","x","y"),"")))</f>
        <v/>
      </c>
      <c r="EG42" s="142" t="str">
        <f>IF(Hidden!DZ$47="Yes","H",IF($B42="","",IF(AND($C42&lt;=Hidden!DZ$46,$D42&gt;=Hidden!DZ$46),IF($G42="","x","y"),"")))</f>
        <v/>
      </c>
      <c r="EH42" s="141" t="str">
        <f>IF(Hidden!EA$47="Yes","H",IF($B42="","",IF(AND($C42&lt;=Hidden!EA$46,$D42&gt;=Hidden!EA$46),IF($G42="","x","y"),"")))</f>
        <v/>
      </c>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row>
    <row r="43" spans="1:257" ht="15" customHeight="1">
      <c r="A43" s="79"/>
      <c r="B43" s="712"/>
      <c r="C43" s="695"/>
      <c r="D43" s="698"/>
      <c r="E43" s="693"/>
      <c r="F43" s="246"/>
      <c r="G43" s="696"/>
      <c r="H43" s="694"/>
      <c r="I43" s="147" t="str">
        <f>IF(Hidden!B$47="Yes","H",IF($B43="","",IF(AND($C43&lt;=Hidden!B$46,$D43&gt;=Hidden!B$46),IF($G43="","x","y"),"")))</f>
        <v/>
      </c>
      <c r="J43" s="142" t="str">
        <f>IF(Hidden!C$47="Yes","H",IF($B43="","",IF(AND($C43&lt;=Hidden!C$46,$D43&gt;=Hidden!C$46),IF($G43="","x","y"),"")))</f>
        <v/>
      </c>
      <c r="K43" s="142" t="str">
        <f>IF(Hidden!D$47="Yes","H",IF($B43="","",IF(AND($C43&lt;=Hidden!D$46,$D43&gt;=Hidden!D$46),IF($G43="","x","y"),"")))</f>
        <v/>
      </c>
      <c r="L43" s="142" t="str">
        <f>IF(Hidden!E$47="Yes","H",IF($B43="","",IF(AND($C43&lt;=Hidden!E$46,$D43&gt;=Hidden!E$46),IF($G43="","x","y"),"")))</f>
        <v/>
      </c>
      <c r="M43" s="146" t="str">
        <f>IF(Hidden!F$47="Yes","H",IF($B43="","",IF(AND($C43&lt;=Hidden!F$46,$D43&gt;=Hidden!F$46),IF($G43="","x","y"),"")))</f>
        <v/>
      </c>
      <c r="N43" s="145" t="str">
        <f>IF(Hidden!G$47="Yes","H",IF($B43="","",IF(AND($C43&lt;=Hidden!G$46,$D43&gt;=Hidden!G$46),IF($G43="","x","y"),"")))</f>
        <v/>
      </c>
      <c r="O43" s="142" t="str">
        <f>IF(Hidden!H$47="Yes","H",IF($B43="","",IF(AND($C43&lt;=Hidden!H$46,$D43&gt;=Hidden!H$46),IF($G43="","x","y"),"")))</f>
        <v/>
      </c>
      <c r="P43" s="142" t="str">
        <f>IF(Hidden!I$47="Yes","H",IF($B43="","",IF(AND($C43&lt;=Hidden!I$46,$D43&gt;=Hidden!I$46),IF($G43="","x","y"),"")))</f>
        <v/>
      </c>
      <c r="Q43" s="142" t="str">
        <f>IF(Hidden!J$47="Yes","H",IF($B43="","",IF(AND($C43&lt;=Hidden!J$46,$D43&gt;=Hidden!J$46),IF($G43="","x","y"),"")))</f>
        <v/>
      </c>
      <c r="R43" s="144" t="str">
        <f>IF(Hidden!K$47="Yes","H",IF($B43="","",IF(AND($C43&lt;=Hidden!K$46,$D43&gt;=Hidden!K$46),IF($G43="","x","y"),"")))</f>
        <v/>
      </c>
      <c r="S43" s="143" t="str">
        <f>IF(Hidden!L$47="Yes","H",IF($B43="","",IF(AND($C43&lt;=Hidden!L$46,$D43&gt;=Hidden!L$46),IF($G43="","x","y"),"")))</f>
        <v/>
      </c>
      <c r="T43" s="142" t="str">
        <f>IF(Hidden!M$47="Yes","H",IF($B43="","",IF(AND($C43&lt;=Hidden!M$46,$D43&gt;=Hidden!M$46),IF($G43="","x","y"),"")))</f>
        <v/>
      </c>
      <c r="U43" s="142" t="str">
        <f>IF(Hidden!N$47="Yes","H",IF($B43="","",IF(AND($C43&lt;=Hidden!N$46,$D43&gt;=Hidden!N$46),IF($G43="","x","y"),"")))</f>
        <v/>
      </c>
      <c r="V43" s="142" t="str">
        <f>IF(Hidden!O$47="Yes","H",IF($B43="","",IF(AND($C43&lt;=Hidden!O$46,$D43&gt;=Hidden!O$46),IF($G43="","x","y"),"")))</f>
        <v/>
      </c>
      <c r="W43" s="146" t="str">
        <f>IF(Hidden!P$47="Yes","H",IF($B43="","",IF(AND($C43&lt;=Hidden!P$46,$D43&gt;=Hidden!P$46),IF($G43="","x","y"),"")))</f>
        <v/>
      </c>
      <c r="X43" s="145" t="str">
        <f>IF(Hidden!Q$47="Yes","H",IF($B43="","",IF(AND($C43&lt;=Hidden!Q$46,$D43&gt;=Hidden!Q$46),IF($G43="","x","y"),"")))</f>
        <v/>
      </c>
      <c r="Y43" s="142" t="str">
        <f>IF(Hidden!R$47="Yes","H",IF($B43="","",IF(AND($C43&lt;=Hidden!R$46,$D43&gt;=Hidden!R$46),IF($G43="","x","y"),"")))</f>
        <v/>
      </c>
      <c r="Z43" s="142" t="str">
        <f>IF(Hidden!S$47="Yes","H",IF($B43="","",IF(AND($C43&lt;=Hidden!S$46,$D43&gt;=Hidden!S$46),IF($G43="","x","y"),"")))</f>
        <v/>
      </c>
      <c r="AA43" s="142" t="str">
        <f>IF(Hidden!T$47="Yes","H",IF($B43="","",IF(AND($C43&lt;=Hidden!T$46,$D43&gt;=Hidden!T$46),IF($G43="","x","y"),"")))</f>
        <v/>
      </c>
      <c r="AB43" s="144" t="str">
        <f>IF(Hidden!U$47="Yes","H",IF($B43="","",IF(AND($C43&lt;=Hidden!U$46,$D43&gt;=Hidden!U$46),IF($G43="","x","y"),"")))</f>
        <v/>
      </c>
      <c r="AC43" s="143" t="str">
        <f>IF(Hidden!V$47="Yes","H",IF($B43="","",IF(AND($C43&lt;=Hidden!V$46,$D43&gt;=Hidden!V$46),IF($G43="","x","y"),"")))</f>
        <v/>
      </c>
      <c r="AD43" s="142" t="str">
        <f>IF(Hidden!W$47="Yes","H",IF($B43="","",IF(AND($C43&lt;=Hidden!W$46,$D43&gt;=Hidden!W$46),IF($G43="","x","y"),"")))</f>
        <v/>
      </c>
      <c r="AE43" s="142" t="str">
        <f>IF(Hidden!X$47="Yes","H",IF($B43="","",IF(AND($C43&lt;=Hidden!X$46,$D43&gt;=Hidden!X$46),IF($G43="","x","y"),"")))</f>
        <v/>
      </c>
      <c r="AF43" s="142" t="str">
        <f>IF(Hidden!Y$47="Yes","H",IF($B43="","",IF(AND($C43&lt;=Hidden!Y$46,$D43&gt;=Hidden!Y$46),IF($G43="","x","y"),"")))</f>
        <v/>
      </c>
      <c r="AG43" s="146" t="str">
        <f>IF(Hidden!Z$47="Yes","H",IF($B43="","",IF(AND($C43&lt;=Hidden!Z$46,$D43&gt;=Hidden!Z$46),IF($G43="","x","y"),"")))</f>
        <v/>
      </c>
      <c r="AH43" s="145" t="str">
        <f>IF(Hidden!AA$47="Yes","H",IF($B43="","",IF(AND($C43&lt;=Hidden!AA$46,$D43&gt;=Hidden!AA$46),IF($G43="","x","y"),"")))</f>
        <v/>
      </c>
      <c r="AI43" s="142" t="str">
        <f>IF(Hidden!AB$47="Yes","H",IF($B43="","",IF(AND($C43&lt;=Hidden!AB$46,$D43&gt;=Hidden!AB$46),IF($G43="","x","y"),"")))</f>
        <v/>
      </c>
      <c r="AJ43" s="142" t="str">
        <f>IF(Hidden!AC$47="Yes","H",IF($B43="","",IF(AND($C43&lt;=Hidden!AC$46,$D43&gt;=Hidden!AC$46),IF($G43="","x","y"),"")))</f>
        <v/>
      </c>
      <c r="AK43" s="142" t="str">
        <f>IF(Hidden!AD$47="Yes","H",IF($B43="","",IF(AND($C43&lt;=Hidden!AD$46,$D43&gt;=Hidden!AD$46),IF($G43="","x","y"),"")))</f>
        <v/>
      </c>
      <c r="AL43" s="144" t="str">
        <f>IF(Hidden!AE$47="Yes","H",IF($B43="","",IF(AND($C43&lt;=Hidden!AE$46,$D43&gt;=Hidden!AE$46),IF($G43="","x","y"),"")))</f>
        <v/>
      </c>
      <c r="AM43" s="143" t="str">
        <f>IF(Hidden!AF$47="Yes","H",IF($B43="","",IF(AND($C43&lt;=Hidden!AF$46,$D43&gt;=Hidden!AF$46),IF($G43="","x","y"),"")))</f>
        <v/>
      </c>
      <c r="AN43" s="142" t="str">
        <f>IF(Hidden!AG$47="Yes","H",IF($B43="","",IF(AND($C43&lt;=Hidden!AG$46,$D43&gt;=Hidden!AG$46),IF($G43="","x","y"),"")))</f>
        <v/>
      </c>
      <c r="AO43" s="142" t="str">
        <f>IF(Hidden!AH$47="Yes","H",IF($B43="","",IF(AND($C43&lt;=Hidden!AH$46,$D43&gt;=Hidden!AH$46),IF($G43="","x","y"),"")))</f>
        <v/>
      </c>
      <c r="AP43" s="142" t="str">
        <f>IF(Hidden!AI$47="Yes","H",IF($B43="","",IF(AND($C43&lt;=Hidden!AI$46,$D43&gt;=Hidden!AI$46),IF($G43="","x","y"),"")))</f>
        <v/>
      </c>
      <c r="AQ43" s="146" t="str">
        <f>IF(Hidden!AJ$47="Yes","H",IF($B43="","",IF(AND($C43&lt;=Hidden!AJ$46,$D43&gt;=Hidden!AJ$46),IF($G43="","x","y"),"")))</f>
        <v/>
      </c>
      <c r="AR43" s="145" t="str">
        <f>IF(Hidden!AK$47="Yes","H",IF($B43="","",IF(AND($C43&lt;=Hidden!AK$46,$D43&gt;=Hidden!AK$46),IF($G43="","x","y"),"")))</f>
        <v/>
      </c>
      <c r="AS43" s="142" t="str">
        <f>IF(Hidden!AL$47="Yes","H",IF($B43="","",IF(AND($C43&lt;=Hidden!AL$46,$D43&gt;=Hidden!AL$46),IF($G43="","x","y"),"")))</f>
        <v/>
      </c>
      <c r="AT43" s="142" t="str">
        <f>IF(Hidden!AM$47="Yes","H",IF($B43="","",IF(AND($C43&lt;=Hidden!AM$46,$D43&gt;=Hidden!AM$46),IF($G43="","x","y"),"")))</f>
        <v/>
      </c>
      <c r="AU43" s="142" t="str">
        <f>IF(Hidden!AN$47="Yes","H",IF($B43="","",IF(AND($C43&lt;=Hidden!AN$46,$D43&gt;=Hidden!AN$46),IF($G43="","x","y"),"")))</f>
        <v/>
      </c>
      <c r="AV43" s="144" t="str">
        <f>IF(Hidden!AO$47="Yes","H",IF($B43="","",IF(AND($C43&lt;=Hidden!AO$46,$D43&gt;=Hidden!AO$46),IF($G43="","x","y"),"")))</f>
        <v/>
      </c>
      <c r="AW43" s="143" t="str">
        <f>IF(Hidden!AP$47="Yes","H",IF($B43="","",IF(AND($C43&lt;=Hidden!AP$46,$D43&gt;=Hidden!AP$46),IF($G43="","x","y"),"")))</f>
        <v/>
      </c>
      <c r="AX43" s="142" t="str">
        <f>IF(Hidden!AQ$47="Yes","H",IF($B43="","",IF(AND($C43&lt;=Hidden!AQ$46,$D43&gt;=Hidden!AQ$46),IF($G43="","x","y"),"")))</f>
        <v/>
      </c>
      <c r="AY43" s="142" t="str">
        <f>IF(Hidden!AR$47="Yes","H",IF($B43="","",IF(AND($C43&lt;=Hidden!AR$46,$D43&gt;=Hidden!AR$46),IF($G43="","x","y"),"")))</f>
        <v/>
      </c>
      <c r="AZ43" s="142" t="str">
        <f>IF(Hidden!AS$47="Yes","H",IF($B43="","",IF(AND($C43&lt;=Hidden!AS$46,$D43&gt;=Hidden!AS$46),IF($G43="","x","y"),"")))</f>
        <v/>
      </c>
      <c r="BA43" s="146" t="str">
        <f>IF(Hidden!AT$47="Yes","H",IF($B43="","",IF(AND($C43&lt;=Hidden!AT$46,$D43&gt;=Hidden!AT$46),IF($G43="","x","y"),"")))</f>
        <v/>
      </c>
      <c r="BB43" s="145" t="str">
        <f>IF(Hidden!AU$47="Yes","H",IF($B43="","",IF(AND($C43&lt;=Hidden!AU$46,$D43&gt;=Hidden!AU$46),IF($G43="","x","y"),"")))</f>
        <v/>
      </c>
      <c r="BC43" s="142" t="str">
        <f>IF(Hidden!AV$47="Yes","H",IF($B43="","",IF(AND($C43&lt;=Hidden!AV$46,$D43&gt;=Hidden!AV$46),IF($G43="","x","y"),"")))</f>
        <v/>
      </c>
      <c r="BD43" s="142" t="str">
        <f>IF(Hidden!AW$47="Yes","H",IF($B43="","",IF(AND($C43&lt;=Hidden!AW$46,$D43&gt;=Hidden!AW$46),IF($G43="","x","y"),"")))</f>
        <v/>
      </c>
      <c r="BE43" s="142" t="str">
        <f>IF(Hidden!AX$47="Yes","H",IF($B43="","",IF(AND($C43&lt;=Hidden!AX$46,$D43&gt;=Hidden!AX$46),IF($G43="","x","y"),"")))</f>
        <v/>
      </c>
      <c r="BF43" s="144" t="str">
        <f>IF(Hidden!AY$47="Yes","H",IF($B43="","",IF(AND($C43&lt;=Hidden!AY$46,$D43&gt;=Hidden!AY$46),IF($G43="","x","y"),"")))</f>
        <v/>
      </c>
      <c r="BG43" s="143" t="str">
        <f>IF(Hidden!AZ$47="Yes","H",IF($B43="","",IF(AND($C43&lt;=Hidden!AZ$46,$D43&gt;=Hidden!AZ$46),IF($G43="","x","y"),"")))</f>
        <v/>
      </c>
      <c r="BH43" s="142" t="str">
        <f>IF(Hidden!BA$47="Yes","H",IF($B43="","",IF(AND($C43&lt;=Hidden!BA$46,$D43&gt;=Hidden!BA$46),IF($G43="","x","y"),"")))</f>
        <v/>
      </c>
      <c r="BI43" s="142" t="str">
        <f>IF(Hidden!BB$47="Yes","H",IF($B43="","",IF(AND($C43&lt;=Hidden!BB$46,$D43&gt;=Hidden!BB$46),IF($G43="","x","y"),"")))</f>
        <v/>
      </c>
      <c r="BJ43" s="142" t="str">
        <f>IF(Hidden!BC$47="Yes","H",IF($B43="","",IF(AND($C43&lt;=Hidden!BC$46,$D43&gt;=Hidden!BC$46),IF($G43="","x","y"),"")))</f>
        <v/>
      </c>
      <c r="BK43" s="146" t="str">
        <f>IF(Hidden!BD$47="Yes","H",IF($B43="","",IF(AND($C43&lt;=Hidden!BD$46,$D43&gt;=Hidden!BD$46),IF($G43="","x","y"),"")))</f>
        <v/>
      </c>
      <c r="BL43" s="145" t="str">
        <f>IF(Hidden!BE$47="Yes","H",IF($B43="","",IF(AND($C43&lt;=Hidden!BE$46,$D43&gt;=Hidden!BE$46),IF($G43="","x","y"),"")))</f>
        <v/>
      </c>
      <c r="BM43" s="142" t="str">
        <f>IF(Hidden!BF$47="Yes","H",IF($B43="","",IF(AND($C43&lt;=Hidden!BF$46,$D43&gt;=Hidden!BF$46),IF($G43="","x","y"),"")))</f>
        <v/>
      </c>
      <c r="BN43" s="142" t="str">
        <f>IF(Hidden!BG$47="Yes","H",IF($B43="","",IF(AND($C43&lt;=Hidden!BG$46,$D43&gt;=Hidden!BG$46),IF($G43="","x","y"),"")))</f>
        <v/>
      </c>
      <c r="BO43" s="142" t="str">
        <f>IF(Hidden!BH$47="Yes","H",IF($B43="","",IF(AND($C43&lt;=Hidden!BH$46,$D43&gt;=Hidden!BH$46),IF($G43="","x","y"),"")))</f>
        <v/>
      </c>
      <c r="BP43" s="144" t="str">
        <f>IF(Hidden!BI$47="Yes","H",IF($B43="","",IF(AND($C43&lt;=Hidden!BI$46,$D43&gt;=Hidden!BI$46),IF($G43="","x","y"),"")))</f>
        <v/>
      </c>
      <c r="BQ43" s="143" t="str">
        <f>IF(Hidden!BJ$47="Yes","H",IF($B43="","",IF(AND($C43&lt;=Hidden!BJ$46,$D43&gt;=Hidden!BJ$46),IF($G43="","x","y"),"")))</f>
        <v/>
      </c>
      <c r="BR43" s="142" t="str">
        <f>IF(Hidden!BK$47="Yes","H",IF($B43="","",IF(AND($C43&lt;=Hidden!BK$46,$D43&gt;=Hidden!BK$46),IF($G43="","x","y"),"")))</f>
        <v/>
      </c>
      <c r="BS43" s="142" t="str">
        <f>IF(Hidden!BL$47="Yes","H",IF($B43="","",IF(AND($C43&lt;=Hidden!BL$46,$D43&gt;=Hidden!BL$46),IF($G43="","x","y"),"")))</f>
        <v/>
      </c>
      <c r="BT43" s="142" t="str">
        <f>IF(Hidden!BM$47="Yes","H",IF($B43="","",IF(AND($C43&lt;=Hidden!BM$46,$D43&gt;=Hidden!BM$46),IF($G43="","x","y"),"")))</f>
        <v/>
      </c>
      <c r="BU43" s="146" t="str">
        <f>IF(Hidden!BN$47="Yes","H",IF($B43="","",IF(AND($C43&lt;=Hidden!BN$46,$D43&gt;=Hidden!BN$46),IF($G43="","x","y"),"")))</f>
        <v/>
      </c>
      <c r="BV43" s="145" t="str">
        <f>IF(Hidden!BO$47="Yes","H",IF($B43="","",IF(AND($C43&lt;=Hidden!BO$46,$D43&gt;=Hidden!BO$46),IF($G43="","x","y"),"")))</f>
        <v/>
      </c>
      <c r="BW43" s="142" t="str">
        <f>IF(Hidden!BP$47="Yes","H",IF($B43="","",IF(AND($C43&lt;=Hidden!BP$46,$D43&gt;=Hidden!BP$46),IF($G43="","x","y"),"")))</f>
        <v/>
      </c>
      <c r="BX43" s="142" t="str">
        <f>IF(Hidden!BQ$47="Yes","H",IF($B43="","",IF(AND($C43&lt;=Hidden!BQ$46,$D43&gt;=Hidden!BQ$46),IF($G43="","x","y"),"")))</f>
        <v/>
      </c>
      <c r="BY43" s="142" t="str">
        <f>IF(Hidden!BR$47="Yes","H",IF($B43="","",IF(AND($C43&lt;=Hidden!BR$46,$D43&gt;=Hidden!BR$46),IF($G43="","x","y"),"")))</f>
        <v/>
      </c>
      <c r="BZ43" s="144" t="str">
        <f>IF(Hidden!BS$47="Yes","H",IF($B43="","",IF(AND($C43&lt;=Hidden!BS$46,$D43&gt;=Hidden!BS$46),IF($G43="","x","y"),"")))</f>
        <v/>
      </c>
      <c r="CA43" s="143" t="str">
        <f>IF(Hidden!BT$47="Yes","H",IF($B43="","",IF(AND($C43&lt;=Hidden!BT$46,$D43&gt;=Hidden!BT$46),IF($G43="","x","y"),"")))</f>
        <v/>
      </c>
      <c r="CB43" s="142" t="str">
        <f>IF(Hidden!BU$47="Yes","H",IF($B43="","",IF(AND($C43&lt;=Hidden!BU$46,$D43&gt;=Hidden!BU$46),IF($G43="","x","y"),"")))</f>
        <v/>
      </c>
      <c r="CC43" s="142" t="str">
        <f>IF(Hidden!BV$47="Yes","H",IF($B43="","",IF(AND($C43&lt;=Hidden!BV$46,$D43&gt;=Hidden!BV$46),IF($G43="","x","y"),"")))</f>
        <v/>
      </c>
      <c r="CD43" s="142" t="str">
        <f>IF(Hidden!BW$47="Yes","H",IF($B43="","",IF(AND($C43&lt;=Hidden!BW$46,$D43&gt;=Hidden!BW$46),IF($G43="","x","y"),"")))</f>
        <v/>
      </c>
      <c r="CE43" s="146" t="str">
        <f>IF(Hidden!BX$47="Yes","H",IF($B43="","",IF(AND($C43&lt;=Hidden!BX$46,$D43&gt;=Hidden!BX$46),IF($G43="","x","y"),"")))</f>
        <v/>
      </c>
      <c r="CF43" s="145" t="str">
        <f>IF(Hidden!BY$47="Yes","H",IF($B43="","",IF(AND($C43&lt;=Hidden!BY$46,$D43&gt;=Hidden!BY$46),IF($G43="","x","y"),"")))</f>
        <v/>
      </c>
      <c r="CG43" s="142" t="str">
        <f>IF(Hidden!BZ$47="Yes","H",IF($B43="","",IF(AND($C43&lt;=Hidden!BZ$46,$D43&gt;=Hidden!BZ$46),IF($G43="","x","y"),"")))</f>
        <v/>
      </c>
      <c r="CH43" s="142" t="str">
        <f>IF(Hidden!CA$47="Yes","H",IF($B43="","",IF(AND($C43&lt;=Hidden!CA$46,$D43&gt;=Hidden!CA$46),IF($G43="","x","y"),"")))</f>
        <v/>
      </c>
      <c r="CI43" s="142" t="str">
        <f>IF(Hidden!CB$47="Yes","H",IF($B43="","",IF(AND($C43&lt;=Hidden!CB$46,$D43&gt;=Hidden!CB$46),IF($G43="","x","y"),"")))</f>
        <v/>
      </c>
      <c r="CJ43" s="144" t="str">
        <f>IF(Hidden!CC$47="Yes","H",IF($B43="","",IF(AND($C43&lt;=Hidden!CC$46,$D43&gt;=Hidden!CC$46),IF($G43="","x","y"),"")))</f>
        <v/>
      </c>
      <c r="CK43" s="143" t="str">
        <f>IF(Hidden!CD$47="Yes","H",IF($B43="","",IF(AND($C43&lt;=Hidden!CD$46,$D43&gt;=Hidden!CD$46),IF($G43="","x","y"),"")))</f>
        <v/>
      </c>
      <c r="CL43" s="142" t="str">
        <f>IF(Hidden!CE$47="Yes","H",IF($B43="","",IF(AND($C43&lt;=Hidden!CE$46,$D43&gt;=Hidden!CE$46),IF($G43="","x","y"),"")))</f>
        <v/>
      </c>
      <c r="CM43" s="142" t="str">
        <f>IF(Hidden!CF$47="Yes","H",IF($B43="","",IF(AND($C43&lt;=Hidden!CF$46,$D43&gt;=Hidden!CF$46),IF($G43="","x","y"),"")))</f>
        <v/>
      </c>
      <c r="CN43" s="142" t="str">
        <f>IF(Hidden!CG$47="Yes","H",IF($B43="","",IF(AND($C43&lt;=Hidden!CG$46,$D43&gt;=Hidden!CG$46),IF($G43="","x","y"),"")))</f>
        <v/>
      </c>
      <c r="CO43" s="146" t="str">
        <f>IF(Hidden!CH$47="Yes","H",IF($B43="","",IF(AND($C43&lt;=Hidden!CH$46,$D43&gt;=Hidden!CH$46),IF($G43="","x","y"),"")))</f>
        <v/>
      </c>
      <c r="CP43" s="145" t="str">
        <f>IF(Hidden!CI$47="Yes","H",IF($B43="","",IF(AND($C43&lt;=Hidden!CI$46,$D43&gt;=Hidden!CI$46),IF($G43="","x","y"),"")))</f>
        <v/>
      </c>
      <c r="CQ43" s="142" t="str">
        <f>IF(Hidden!CJ$47="Yes","H",IF($B43="","",IF(AND($C43&lt;=Hidden!CJ$46,$D43&gt;=Hidden!CJ$46),IF($G43="","x","y"),"")))</f>
        <v/>
      </c>
      <c r="CR43" s="142" t="str">
        <f>IF(Hidden!CK$47="Yes","H",IF($B43="","",IF(AND($C43&lt;=Hidden!CK$46,$D43&gt;=Hidden!CK$46),IF($G43="","x","y"),"")))</f>
        <v/>
      </c>
      <c r="CS43" s="142" t="str">
        <f>IF(Hidden!CL$47="Yes","H",IF($B43="","",IF(AND($C43&lt;=Hidden!CL$46,$D43&gt;=Hidden!CL$46),IF($G43="","x","y"),"")))</f>
        <v/>
      </c>
      <c r="CT43" s="144" t="str">
        <f>IF(Hidden!CM$47="Yes","H",IF($B43="","",IF(AND($C43&lt;=Hidden!CM$46,$D43&gt;=Hidden!CM$46),IF($G43="","x","y"),"")))</f>
        <v/>
      </c>
      <c r="CU43" s="143" t="str">
        <f>IF(Hidden!CN$47="Yes","H",IF($B43="","",IF(AND($C43&lt;=Hidden!CN$46,$D43&gt;=Hidden!CN$46),IF($G43="","x","y"),"")))</f>
        <v/>
      </c>
      <c r="CV43" s="142" t="str">
        <f>IF(Hidden!CO$47="Yes","H",IF($B43="","",IF(AND($C43&lt;=Hidden!CO$46,$D43&gt;=Hidden!CO$46),IF($G43="","x","y"),"")))</f>
        <v/>
      </c>
      <c r="CW43" s="142" t="str">
        <f>IF(Hidden!CP$47="Yes","H",IF($B43="","",IF(AND($C43&lt;=Hidden!CP$46,$D43&gt;=Hidden!CP$46),IF($G43="","x","y"),"")))</f>
        <v/>
      </c>
      <c r="CX43" s="142" t="str">
        <f>IF(Hidden!CQ$47="Yes","H",IF($B43="","",IF(AND($C43&lt;=Hidden!CQ$46,$D43&gt;=Hidden!CQ$46),IF($G43="","x","y"),"")))</f>
        <v/>
      </c>
      <c r="CY43" s="146" t="str">
        <f>IF(Hidden!CR$47="Yes","H",IF($B43="","",IF(AND($C43&lt;=Hidden!CR$46,$D43&gt;=Hidden!CR$46),IF($G43="","x","y"),"")))</f>
        <v/>
      </c>
      <c r="CZ43" s="145" t="str">
        <f>IF(Hidden!CS$47="Yes","H",IF($B43="","",IF(AND($C43&lt;=Hidden!CS$46,$D43&gt;=Hidden!CS$46),IF($G43="","x","y"),"")))</f>
        <v/>
      </c>
      <c r="DA43" s="142" t="str">
        <f>IF(Hidden!CT$47="Yes","H",IF($B43="","",IF(AND($C43&lt;=Hidden!CT$46,$D43&gt;=Hidden!CT$46),IF($G43="","x","y"),"")))</f>
        <v/>
      </c>
      <c r="DB43" s="142" t="str">
        <f>IF(Hidden!CU$47="Yes","H",IF($B43="","",IF(AND($C43&lt;=Hidden!CU$46,$D43&gt;=Hidden!CU$46),IF($G43="","x","y"),"")))</f>
        <v/>
      </c>
      <c r="DC43" s="142" t="str">
        <f>IF(Hidden!CV$47="Yes","H",IF($B43="","",IF(AND($C43&lt;=Hidden!CV$46,$D43&gt;=Hidden!CV$46),IF($G43="","x","y"),"")))</f>
        <v/>
      </c>
      <c r="DD43" s="144" t="str">
        <f>IF(Hidden!CW$47="Yes","H",IF($B43="","",IF(AND($C43&lt;=Hidden!CW$46,$D43&gt;=Hidden!CW$46),IF($G43="","x","y"),"")))</f>
        <v/>
      </c>
      <c r="DE43" s="143" t="str">
        <f>IF(Hidden!CX$47="Yes","H",IF($B43="","",IF(AND($C43&lt;=Hidden!CX$46,$D43&gt;=Hidden!CX$46),IF($G43="","x","y"),"")))</f>
        <v/>
      </c>
      <c r="DF43" s="142" t="str">
        <f>IF(Hidden!CY$47="Yes","H",IF($B43="","",IF(AND($C43&lt;=Hidden!CY$46,$D43&gt;=Hidden!CY$46),IF($G43="","x","y"),"")))</f>
        <v/>
      </c>
      <c r="DG43" s="142" t="str">
        <f>IF(Hidden!CZ$47="Yes","H",IF($B43="","",IF(AND($C43&lt;=Hidden!CZ$46,$D43&gt;=Hidden!CZ$46),IF($G43="","x","y"),"")))</f>
        <v/>
      </c>
      <c r="DH43" s="142" t="str">
        <f>IF(Hidden!DA$47="Yes","H",IF($B43="","",IF(AND($C43&lt;=Hidden!DA$46,$D43&gt;=Hidden!DA$46),IF($G43="","x","y"),"")))</f>
        <v/>
      </c>
      <c r="DI43" s="146" t="str">
        <f>IF(Hidden!DB$47="Yes","H",IF($B43="","",IF(AND($C43&lt;=Hidden!DB$46,$D43&gt;=Hidden!DB$46),IF($G43="","x","y"),"")))</f>
        <v/>
      </c>
      <c r="DJ43" s="145" t="str">
        <f>IF(Hidden!DC$47="Yes","H",IF($B43="","",IF(AND($C43&lt;=Hidden!DC$46,$D43&gt;=Hidden!DC$46),IF($G43="","x","y"),"")))</f>
        <v/>
      </c>
      <c r="DK43" s="142" t="str">
        <f>IF(Hidden!DD$47="Yes","H",IF($B43="","",IF(AND($C43&lt;=Hidden!DD$46,$D43&gt;=Hidden!DD$46),IF($G43="","x","y"),"")))</f>
        <v/>
      </c>
      <c r="DL43" s="142" t="str">
        <f>IF(Hidden!DE$47="Yes","H",IF($B43="","",IF(AND($C43&lt;=Hidden!DE$46,$D43&gt;=Hidden!DE$46),IF($G43="","x","y"),"")))</f>
        <v/>
      </c>
      <c r="DM43" s="142" t="str">
        <f>IF(Hidden!DF$47="Yes","H",IF($B43="","",IF(AND($C43&lt;=Hidden!DF$46,$D43&gt;=Hidden!DF$46),IF($G43="","x","y"),"")))</f>
        <v/>
      </c>
      <c r="DN43" s="144" t="str">
        <f>IF(Hidden!DG$47="Yes","H",IF($B43="","",IF(AND($C43&lt;=Hidden!DG$46,$D43&gt;=Hidden!DG$46),IF($G43="","x","y"),"")))</f>
        <v/>
      </c>
      <c r="DO43" s="143" t="str">
        <f>IF(Hidden!DH$47="Yes","H",IF($B43="","",IF(AND($C43&lt;=Hidden!DH$46,$D43&gt;=Hidden!DH$46),IF($G43="","x","y"),"")))</f>
        <v/>
      </c>
      <c r="DP43" s="142" t="str">
        <f>IF(Hidden!DI$47="Yes","H",IF($B43="","",IF(AND($C43&lt;=Hidden!DI$46,$D43&gt;=Hidden!DI$46),IF($G43="","x","y"),"")))</f>
        <v/>
      </c>
      <c r="DQ43" s="142" t="str">
        <f>IF(Hidden!DJ$47="Yes","H",IF($B43="","",IF(AND($C43&lt;=Hidden!DJ$46,$D43&gt;=Hidden!DJ$46),IF($G43="","x","y"),"")))</f>
        <v/>
      </c>
      <c r="DR43" s="142" t="str">
        <f>IF(Hidden!DK$47="Yes","H",IF($B43="","",IF(AND($C43&lt;=Hidden!DK$46,$D43&gt;=Hidden!DK$46),IF($G43="","x","y"),"")))</f>
        <v/>
      </c>
      <c r="DS43" s="146" t="str">
        <f>IF(Hidden!DL$47="Yes","H",IF($B43="","",IF(AND($C43&lt;=Hidden!DL$46,$D43&gt;=Hidden!DL$46),IF($G43="","x","y"),"")))</f>
        <v/>
      </c>
      <c r="DT43" s="145" t="str">
        <f>IF(Hidden!DM$47="Yes","H",IF($B43="","",IF(AND($C43&lt;=Hidden!DM$46,$D43&gt;=Hidden!DM$46),IF($G43="","x","y"),"")))</f>
        <v/>
      </c>
      <c r="DU43" s="142" t="str">
        <f>IF(Hidden!DN$47="Yes","H",IF($B43="","",IF(AND($C43&lt;=Hidden!DN$46,$D43&gt;=Hidden!DN$46),IF($G43="","x","y"),"")))</f>
        <v/>
      </c>
      <c r="DV43" s="142" t="str">
        <f>IF(Hidden!DO$47="Yes","H",IF($B43="","",IF(AND($C43&lt;=Hidden!DO$46,$D43&gt;=Hidden!DO$46),IF($G43="","x","y"),"")))</f>
        <v/>
      </c>
      <c r="DW43" s="142" t="str">
        <f>IF(Hidden!DP$47="Yes","H",IF($B43="","",IF(AND($C43&lt;=Hidden!DP$46,$D43&gt;=Hidden!DP$46),IF($G43="","x","y"),"")))</f>
        <v/>
      </c>
      <c r="DX43" s="144" t="str">
        <f>IF(Hidden!DQ$47="Yes","H",IF($B43="","",IF(AND($C43&lt;=Hidden!DQ$46,$D43&gt;=Hidden!DQ$46),IF($G43="","x","y"),"")))</f>
        <v/>
      </c>
      <c r="DY43" s="145" t="str">
        <f>IF(Hidden!DR$47="Yes","H",IF($B43="","",IF(AND($C43&lt;=Hidden!DR$46,$D43&gt;=Hidden!DR$46),IF($G43="","x","y"),"")))</f>
        <v/>
      </c>
      <c r="DZ43" s="142" t="str">
        <f>IF(Hidden!DS$47="Yes","H",IF($B43="","",IF(AND($C43&lt;=Hidden!DS$46,$D43&gt;=Hidden!DS$46),IF($G43="","x","y"),"")))</f>
        <v/>
      </c>
      <c r="EA43" s="142" t="str">
        <f>IF(Hidden!DT$47="Yes","H",IF($B43="","",IF(AND($C43&lt;=Hidden!DT$46,$D43&gt;=Hidden!DT$46),IF($G43="","x","y"),"")))</f>
        <v/>
      </c>
      <c r="EB43" s="142" t="str">
        <f>IF(Hidden!DU$47="Yes","H",IF($B43="","",IF(AND($C43&lt;=Hidden!DU$46,$D43&gt;=Hidden!DU$46),IF($G43="","x","y"),"")))</f>
        <v/>
      </c>
      <c r="EC43" s="144" t="str">
        <f>IF(Hidden!DV$47="Yes","H",IF($B43="","",IF(AND($C43&lt;=Hidden!DV$46,$D43&gt;=Hidden!DV$46),IF($G43="","x","y"),"")))</f>
        <v/>
      </c>
      <c r="ED43" s="143" t="str">
        <f>IF(Hidden!DW$47="Yes","H",IF($B43="","",IF(AND($C43&lt;=Hidden!DW$46,$D43&gt;=Hidden!DW$46),IF($G43="","x","y"),"")))</f>
        <v/>
      </c>
      <c r="EE43" s="142" t="str">
        <f>IF(Hidden!DX$47="Yes","H",IF($B43="","",IF(AND($C43&lt;=Hidden!DX$46,$D43&gt;=Hidden!DX$46),IF($G43="","x","y"),"")))</f>
        <v/>
      </c>
      <c r="EF43" s="142" t="str">
        <f>IF(Hidden!DY$47="Yes","H",IF($B43="","",IF(AND($C43&lt;=Hidden!DY$46,$D43&gt;=Hidden!DY$46),IF($G43="","x","y"),"")))</f>
        <v/>
      </c>
      <c r="EG43" s="142" t="str">
        <f>IF(Hidden!DZ$47="Yes","H",IF($B43="","",IF(AND($C43&lt;=Hidden!DZ$46,$D43&gt;=Hidden!DZ$46),IF($G43="","x","y"),"")))</f>
        <v/>
      </c>
      <c r="EH43" s="141" t="str">
        <f>IF(Hidden!EA$47="Yes","H",IF($B43="","",IF(AND($C43&lt;=Hidden!EA$46,$D43&gt;=Hidden!EA$46),IF($G43="","x","y"),"")))</f>
        <v/>
      </c>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row>
    <row r="44" spans="1:257" ht="15" customHeight="1">
      <c r="A44" s="79"/>
      <c r="B44" s="711"/>
      <c r="C44" s="695"/>
      <c r="D44" s="698"/>
      <c r="E44" s="693"/>
      <c r="F44" s="246"/>
      <c r="G44" s="696"/>
      <c r="H44" s="694"/>
      <c r="I44" s="147" t="str">
        <f>IF(Hidden!B$47="Yes","H",IF($B44="","",IF(AND($C44&lt;=Hidden!B$46,$D44&gt;=Hidden!B$46),IF($G44="","x","y"),"")))</f>
        <v/>
      </c>
      <c r="J44" s="142" t="str">
        <f>IF(Hidden!C$47="Yes","H",IF($B44="","",IF(AND($C44&lt;=Hidden!C$46,$D44&gt;=Hidden!C$46),IF($G44="","x","y"),"")))</f>
        <v/>
      </c>
      <c r="K44" s="142" t="str">
        <f>IF(Hidden!D$47="Yes","H",IF($B44="","",IF(AND($C44&lt;=Hidden!D$46,$D44&gt;=Hidden!D$46),IF($G44="","x","y"),"")))</f>
        <v/>
      </c>
      <c r="L44" s="142" t="str">
        <f>IF(Hidden!E$47="Yes","H",IF($B44="","",IF(AND($C44&lt;=Hidden!E$46,$D44&gt;=Hidden!E$46),IF($G44="","x","y"),"")))</f>
        <v/>
      </c>
      <c r="M44" s="146" t="str">
        <f>IF(Hidden!F$47="Yes","H",IF($B44="","",IF(AND($C44&lt;=Hidden!F$46,$D44&gt;=Hidden!F$46),IF($G44="","x","y"),"")))</f>
        <v/>
      </c>
      <c r="N44" s="145" t="str">
        <f>IF(Hidden!G$47="Yes","H",IF($B44="","",IF(AND($C44&lt;=Hidden!G$46,$D44&gt;=Hidden!G$46),IF($G44="","x","y"),"")))</f>
        <v/>
      </c>
      <c r="O44" s="142" t="str">
        <f>IF(Hidden!H$47="Yes","H",IF($B44="","",IF(AND($C44&lt;=Hidden!H$46,$D44&gt;=Hidden!H$46),IF($G44="","x","y"),"")))</f>
        <v/>
      </c>
      <c r="P44" s="142" t="str">
        <f>IF(Hidden!I$47="Yes","H",IF($B44="","",IF(AND($C44&lt;=Hidden!I$46,$D44&gt;=Hidden!I$46),IF($G44="","x","y"),"")))</f>
        <v/>
      </c>
      <c r="Q44" s="142" t="str">
        <f>IF(Hidden!J$47="Yes","H",IF($B44="","",IF(AND($C44&lt;=Hidden!J$46,$D44&gt;=Hidden!J$46),IF($G44="","x","y"),"")))</f>
        <v/>
      </c>
      <c r="R44" s="144" t="str">
        <f>IF(Hidden!K$47="Yes","H",IF($B44="","",IF(AND($C44&lt;=Hidden!K$46,$D44&gt;=Hidden!K$46),IF($G44="","x","y"),"")))</f>
        <v/>
      </c>
      <c r="S44" s="143" t="str">
        <f>IF(Hidden!L$47="Yes","H",IF($B44="","",IF(AND($C44&lt;=Hidden!L$46,$D44&gt;=Hidden!L$46),IF($G44="","x","y"),"")))</f>
        <v/>
      </c>
      <c r="T44" s="142" t="str">
        <f>IF(Hidden!M$47="Yes","H",IF($B44="","",IF(AND($C44&lt;=Hidden!M$46,$D44&gt;=Hidden!M$46),IF($G44="","x","y"),"")))</f>
        <v/>
      </c>
      <c r="U44" s="142" t="str">
        <f>IF(Hidden!N$47="Yes","H",IF($B44="","",IF(AND($C44&lt;=Hidden!N$46,$D44&gt;=Hidden!N$46),IF($G44="","x","y"),"")))</f>
        <v/>
      </c>
      <c r="V44" s="142" t="str">
        <f>IF(Hidden!O$47="Yes","H",IF($B44="","",IF(AND($C44&lt;=Hidden!O$46,$D44&gt;=Hidden!O$46),IF($G44="","x","y"),"")))</f>
        <v/>
      </c>
      <c r="W44" s="146" t="str">
        <f>IF(Hidden!P$47="Yes","H",IF($B44="","",IF(AND($C44&lt;=Hidden!P$46,$D44&gt;=Hidden!P$46),IF($G44="","x","y"),"")))</f>
        <v/>
      </c>
      <c r="X44" s="145" t="str">
        <f>IF(Hidden!Q$47="Yes","H",IF($B44="","",IF(AND($C44&lt;=Hidden!Q$46,$D44&gt;=Hidden!Q$46),IF($G44="","x","y"),"")))</f>
        <v/>
      </c>
      <c r="Y44" s="142" t="str">
        <f>IF(Hidden!R$47="Yes","H",IF($B44="","",IF(AND($C44&lt;=Hidden!R$46,$D44&gt;=Hidden!R$46),IF($G44="","x","y"),"")))</f>
        <v/>
      </c>
      <c r="Z44" s="142" t="str">
        <f>IF(Hidden!S$47="Yes","H",IF($B44="","",IF(AND($C44&lt;=Hidden!S$46,$D44&gt;=Hidden!S$46),IF($G44="","x","y"),"")))</f>
        <v/>
      </c>
      <c r="AA44" s="142" t="str">
        <f>IF(Hidden!T$47="Yes","H",IF($B44="","",IF(AND($C44&lt;=Hidden!T$46,$D44&gt;=Hidden!T$46),IF($G44="","x","y"),"")))</f>
        <v/>
      </c>
      <c r="AB44" s="144" t="str">
        <f>IF(Hidden!U$47="Yes","H",IF($B44="","",IF(AND($C44&lt;=Hidden!U$46,$D44&gt;=Hidden!U$46),IF($G44="","x","y"),"")))</f>
        <v/>
      </c>
      <c r="AC44" s="143" t="str">
        <f>IF(Hidden!V$47="Yes","H",IF($B44="","",IF(AND($C44&lt;=Hidden!V$46,$D44&gt;=Hidden!V$46),IF($G44="","x","y"),"")))</f>
        <v/>
      </c>
      <c r="AD44" s="142" t="str">
        <f>IF(Hidden!W$47="Yes","H",IF($B44="","",IF(AND($C44&lt;=Hidden!W$46,$D44&gt;=Hidden!W$46),IF($G44="","x","y"),"")))</f>
        <v/>
      </c>
      <c r="AE44" s="142" t="str">
        <f>IF(Hidden!X$47="Yes","H",IF($B44="","",IF(AND($C44&lt;=Hidden!X$46,$D44&gt;=Hidden!X$46),IF($G44="","x","y"),"")))</f>
        <v/>
      </c>
      <c r="AF44" s="142" t="str">
        <f>IF(Hidden!Y$47="Yes","H",IF($B44="","",IF(AND($C44&lt;=Hidden!Y$46,$D44&gt;=Hidden!Y$46),IF($G44="","x","y"),"")))</f>
        <v/>
      </c>
      <c r="AG44" s="146" t="str">
        <f>IF(Hidden!Z$47="Yes","H",IF($B44="","",IF(AND($C44&lt;=Hidden!Z$46,$D44&gt;=Hidden!Z$46),IF($G44="","x","y"),"")))</f>
        <v/>
      </c>
      <c r="AH44" s="145" t="str">
        <f>IF(Hidden!AA$47="Yes","H",IF($B44="","",IF(AND($C44&lt;=Hidden!AA$46,$D44&gt;=Hidden!AA$46),IF($G44="","x","y"),"")))</f>
        <v/>
      </c>
      <c r="AI44" s="142" t="str">
        <f>IF(Hidden!AB$47="Yes","H",IF($B44="","",IF(AND($C44&lt;=Hidden!AB$46,$D44&gt;=Hidden!AB$46),IF($G44="","x","y"),"")))</f>
        <v/>
      </c>
      <c r="AJ44" s="142" t="str">
        <f>IF(Hidden!AC$47="Yes","H",IF($B44="","",IF(AND($C44&lt;=Hidden!AC$46,$D44&gt;=Hidden!AC$46),IF($G44="","x","y"),"")))</f>
        <v/>
      </c>
      <c r="AK44" s="142" t="str">
        <f>IF(Hidden!AD$47="Yes","H",IF($B44="","",IF(AND($C44&lt;=Hidden!AD$46,$D44&gt;=Hidden!AD$46),IF($G44="","x","y"),"")))</f>
        <v/>
      </c>
      <c r="AL44" s="144" t="str">
        <f>IF(Hidden!AE$47="Yes","H",IF($B44="","",IF(AND($C44&lt;=Hidden!AE$46,$D44&gt;=Hidden!AE$46),IF($G44="","x","y"),"")))</f>
        <v/>
      </c>
      <c r="AM44" s="143" t="str">
        <f>IF(Hidden!AF$47="Yes","H",IF($B44="","",IF(AND($C44&lt;=Hidden!AF$46,$D44&gt;=Hidden!AF$46),IF($G44="","x","y"),"")))</f>
        <v/>
      </c>
      <c r="AN44" s="142" t="str">
        <f>IF(Hidden!AG$47="Yes","H",IF($B44="","",IF(AND($C44&lt;=Hidden!AG$46,$D44&gt;=Hidden!AG$46),IF($G44="","x","y"),"")))</f>
        <v/>
      </c>
      <c r="AO44" s="142" t="str">
        <f>IF(Hidden!AH$47="Yes","H",IF($B44="","",IF(AND($C44&lt;=Hidden!AH$46,$D44&gt;=Hidden!AH$46),IF($G44="","x","y"),"")))</f>
        <v/>
      </c>
      <c r="AP44" s="142" t="str">
        <f>IF(Hidden!AI$47="Yes","H",IF($B44="","",IF(AND($C44&lt;=Hidden!AI$46,$D44&gt;=Hidden!AI$46),IF($G44="","x","y"),"")))</f>
        <v/>
      </c>
      <c r="AQ44" s="146" t="str">
        <f>IF(Hidden!AJ$47="Yes","H",IF($B44="","",IF(AND($C44&lt;=Hidden!AJ$46,$D44&gt;=Hidden!AJ$46),IF($G44="","x","y"),"")))</f>
        <v/>
      </c>
      <c r="AR44" s="145" t="str">
        <f>IF(Hidden!AK$47="Yes","H",IF($B44="","",IF(AND($C44&lt;=Hidden!AK$46,$D44&gt;=Hidden!AK$46),IF($G44="","x","y"),"")))</f>
        <v/>
      </c>
      <c r="AS44" s="142" t="str">
        <f>IF(Hidden!AL$47="Yes","H",IF($B44="","",IF(AND($C44&lt;=Hidden!AL$46,$D44&gt;=Hidden!AL$46),IF($G44="","x","y"),"")))</f>
        <v/>
      </c>
      <c r="AT44" s="142" t="str">
        <f>IF(Hidden!AM$47="Yes","H",IF($B44="","",IF(AND($C44&lt;=Hidden!AM$46,$D44&gt;=Hidden!AM$46),IF($G44="","x","y"),"")))</f>
        <v/>
      </c>
      <c r="AU44" s="142" t="str">
        <f>IF(Hidden!AN$47="Yes","H",IF($B44="","",IF(AND($C44&lt;=Hidden!AN$46,$D44&gt;=Hidden!AN$46),IF($G44="","x","y"),"")))</f>
        <v/>
      </c>
      <c r="AV44" s="144" t="str">
        <f>IF(Hidden!AO$47="Yes","H",IF($B44="","",IF(AND($C44&lt;=Hidden!AO$46,$D44&gt;=Hidden!AO$46),IF($G44="","x","y"),"")))</f>
        <v/>
      </c>
      <c r="AW44" s="143" t="str">
        <f>IF(Hidden!AP$47="Yes","H",IF($B44="","",IF(AND($C44&lt;=Hidden!AP$46,$D44&gt;=Hidden!AP$46),IF($G44="","x","y"),"")))</f>
        <v/>
      </c>
      <c r="AX44" s="142" t="str">
        <f>IF(Hidden!AQ$47="Yes","H",IF($B44="","",IF(AND($C44&lt;=Hidden!AQ$46,$D44&gt;=Hidden!AQ$46),IF($G44="","x","y"),"")))</f>
        <v/>
      </c>
      <c r="AY44" s="142" t="str">
        <f>IF(Hidden!AR$47="Yes","H",IF($B44="","",IF(AND($C44&lt;=Hidden!AR$46,$D44&gt;=Hidden!AR$46),IF($G44="","x","y"),"")))</f>
        <v/>
      </c>
      <c r="AZ44" s="142" t="str">
        <f>IF(Hidden!AS$47="Yes","H",IF($B44="","",IF(AND($C44&lt;=Hidden!AS$46,$D44&gt;=Hidden!AS$46),IF($G44="","x","y"),"")))</f>
        <v/>
      </c>
      <c r="BA44" s="146" t="str">
        <f>IF(Hidden!AT$47="Yes","H",IF($B44="","",IF(AND($C44&lt;=Hidden!AT$46,$D44&gt;=Hidden!AT$46),IF($G44="","x","y"),"")))</f>
        <v/>
      </c>
      <c r="BB44" s="145" t="str">
        <f>IF(Hidden!AU$47="Yes","H",IF($B44="","",IF(AND($C44&lt;=Hidden!AU$46,$D44&gt;=Hidden!AU$46),IF($G44="","x","y"),"")))</f>
        <v/>
      </c>
      <c r="BC44" s="142" t="str">
        <f>IF(Hidden!AV$47="Yes","H",IF($B44="","",IF(AND($C44&lt;=Hidden!AV$46,$D44&gt;=Hidden!AV$46),IF($G44="","x","y"),"")))</f>
        <v/>
      </c>
      <c r="BD44" s="142" t="str">
        <f>IF(Hidden!AW$47="Yes","H",IF($B44="","",IF(AND($C44&lt;=Hidden!AW$46,$D44&gt;=Hidden!AW$46),IF($G44="","x","y"),"")))</f>
        <v/>
      </c>
      <c r="BE44" s="142" t="str">
        <f>IF(Hidden!AX$47="Yes","H",IF($B44="","",IF(AND($C44&lt;=Hidden!AX$46,$D44&gt;=Hidden!AX$46),IF($G44="","x","y"),"")))</f>
        <v/>
      </c>
      <c r="BF44" s="144" t="str">
        <f>IF(Hidden!AY$47="Yes","H",IF($B44="","",IF(AND($C44&lt;=Hidden!AY$46,$D44&gt;=Hidden!AY$46),IF($G44="","x","y"),"")))</f>
        <v/>
      </c>
      <c r="BG44" s="143" t="str">
        <f>IF(Hidden!AZ$47="Yes","H",IF($B44="","",IF(AND($C44&lt;=Hidden!AZ$46,$D44&gt;=Hidden!AZ$46),IF($G44="","x","y"),"")))</f>
        <v/>
      </c>
      <c r="BH44" s="142" t="str">
        <f>IF(Hidden!BA$47="Yes","H",IF($B44="","",IF(AND($C44&lt;=Hidden!BA$46,$D44&gt;=Hidden!BA$46),IF($G44="","x","y"),"")))</f>
        <v/>
      </c>
      <c r="BI44" s="142" t="str">
        <f>IF(Hidden!BB$47="Yes","H",IF($B44="","",IF(AND($C44&lt;=Hidden!BB$46,$D44&gt;=Hidden!BB$46),IF($G44="","x","y"),"")))</f>
        <v/>
      </c>
      <c r="BJ44" s="142" t="str">
        <f>IF(Hidden!BC$47="Yes","H",IF($B44="","",IF(AND($C44&lt;=Hidden!BC$46,$D44&gt;=Hidden!BC$46),IF($G44="","x","y"),"")))</f>
        <v/>
      </c>
      <c r="BK44" s="146" t="str">
        <f>IF(Hidden!BD$47="Yes","H",IF($B44="","",IF(AND($C44&lt;=Hidden!BD$46,$D44&gt;=Hidden!BD$46),IF($G44="","x","y"),"")))</f>
        <v/>
      </c>
      <c r="BL44" s="145" t="str">
        <f>IF(Hidden!BE$47="Yes","H",IF($B44="","",IF(AND($C44&lt;=Hidden!BE$46,$D44&gt;=Hidden!BE$46),IF($G44="","x","y"),"")))</f>
        <v/>
      </c>
      <c r="BM44" s="142" t="str">
        <f>IF(Hidden!BF$47="Yes","H",IF($B44="","",IF(AND($C44&lt;=Hidden!BF$46,$D44&gt;=Hidden!BF$46),IF($G44="","x","y"),"")))</f>
        <v/>
      </c>
      <c r="BN44" s="142" t="str">
        <f>IF(Hidden!BG$47="Yes","H",IF($B44="","",IF(AND($C44&lt;=Hidden!BG$46,$D44&gt;=Hidden!BG$46),IF($G44="","x","y"),"")))</f>
        <v/>
      </c>
      <c r="BO44" s="142" t="str">
        <f>IF(Hidden!BH$47="Yes","H",IF($B44="","",IF(AND($C44&lt;=Hidden!BH$46,$D44&gt;=Hidden!BH$46),IF($G44="","x","y"),"")))</f>
        <v/>
      </c>
      <c r="BP44" s="144" t="str">
        <f>IF(Hidden!BI$47="Yes","H",IF($B44="","",IF(AND($C44&lt;=Hidden!BI$46,$D44&gt;=Hidden!BI$46),IF($G44="","x","y"),"")))</f>
        <v/>
      </c>
      <c r="BQ44" s="143" t="str">
        <f>IF(Hidden!BJ$47="Yes","H",IF($B44="","",IF(AND($C44&lt;=Hidden!BJ$46,$D44&gt;=Hidden!BJ$46),IF($G44="","x","y"),"")))</f>
        <v/>
      </c>
      <c r="BR44" s="142" t="str">
        <f>IF(Hidden!BK$47="Yes","H",IF($B44="","",IF(AND($C44&lt;=Hidden!BK$46,$D44&gt;=Hidden!BK$46),IF($G44="","x","y"),"")))</f>
        <v/>
      </c>
      <c r="BS44" s="142" t="str">
        <f>IF(Hidden!BL$47="Yes","H",IF($B44="","",IF(AND($C44&lt;=Hidden!BL$46,$D44&gt;=Hidden!BL$46),IF($G44="","x","y"),"")))</f>
        <v/>
      </c>
      <c r="BT44" s="142" t="str">
        <f>IF(Hidden!BM$47="Yes","H",IF($B44="","",IF(AND($C44&lt;=Hidden!BM$46,$D44&gt;=Hidden!BM$46),IF($G44="","x","y"),"")))</f>
        <v/>
      </c>
      <c r="BU44" s="146" t="str">
        <f>IF(Hidden!BN$47="Yes","H",IF($B44="","",IF(AND($C44&lt;=Hidden!BN$46,$D44&gt;=Hidden!BN$46),IF($G44="","x","y"),"")))</f>
        <v/>
      </c>
      <c r="BV44" s="145" t="str">
        <f>IF(Hidden!BO$47="Yes","H",IF($B44="","",IF(AND($C44&lt;=Hidden!BO$46,$D44&gt;=Hidden!BO$46),IF($G44="","x","y"),"")))</f>
        <v/>
      </c>
      <c r="BW44" s="142" t="str">
        <f>IF(Hidden!BP$47="Yes","H",IF($B44="","",IF(AND($C44&lt;=Hidden!BP$46,$D44&gt;=Hidden!BP$46),IF($G44="","x","y"),"")))</f>
        <v/>
      </c>
      <c r="BX44" s="142" t="str">
        <f>IF(Hidden!BQ$47="Yes","H",IF($B44="","",IF(AND($C44&lt;=Hidden!BQ$46,$D44&gt;=Hidden!BQ$46),IF($G44="","x","y"),"")))</f>
        <v/>
      </c>
      <c r="BY44" s="142" t="str">
        <f>IF(Hidden!BR$47="Yes","H",IF($B44="","",IF(AND($C44&lt;=Hidden!BR$46,$D44&gt;=Hidden!BR$46),IF($G44="","x","y"),"")))</f>
        <v/>
      </c>
      <c r="BZ44" s="144" t="str">
        <f>IF(Hidden!BS$47="Yes","H",IF($B44="","",IF(AND($C44&lt;=Hidden!BS$46,$D44&gt;=Hidden!BS$46),IF($G44="","x","y"),"")))</f>
        <v/>
      </c>
      <c r="CA44" s="143" t="str">
        <f>IF(Hidden!BT$47="Yes","H",IF($B44="","",IF(AND($C44&lt;=Hidden!BT$46,$D44&gt;=Hidden!BT$46),IF($G44="","x","y"),"")))</f>
        <v/>
      </c>
      <c r="CB44" s="142" t="str">
        <f>IF(Hidden!BU$47="Yes","H",IF($B44="","",IF(AND($C44&lt;=Hidden!BU$46,$D44&gt;=Hidden!BU$46),IF($G44="","x","y"),"")))</f>
        <v/>
      </c>
      <c r="CC44" s="142" t="str">
        <f>IF(Hidden!BV$47="Yes","H",IF($B44="","",IF(AND($C44&lt;=Hidden!BV$46,$D44&gt;=Hidden!BV$46),IF($G44="","x","y"),"")))</f>
        <v/>
      </c>
      <c r="CD44" s="142" t="str">
        <f>IF(Hidden!BW$47="Yes","H",IF($B44="","",IF(AND($C44&lt;=Hidden!BW$46,$D44&gt;=Hidden!BW$46),IF($G44="","x","y"),"")))</f>
        <v/>
      </c>
      <c r="CE44" s="146" t="str">
        <f>IF(Hidden!BX$47="Yes","H",IF($B44="","",IF(AND($C44&lt;=Hidden!BX$46,$D44&gt;=Hidden!BX$46),IF($G44="","x","y"),"")))</f>
        <v/>
      </c>
      <c r="CF44" s="145" t="str">
        <f>IF(Hidden!BY$47="Yes","H",IF($B44="","",IF(AND($C44&lt;=Hidden!BY$46,$D44&gt;=Hidden!BY$46),IF($G44="","x","y"),"")))</f>
        <v/>
      </c>
      <c r="CG44" s="142" t="str">
        <f>IF(Hidden!BZ$47="Yes","H",IF($B44="","",IF(AND($C44&lt;=Hidden!BZ$46,$D44&gt;=Hidden!BZ$46),IF($G44="","x","y"),"")))</f>
        <v/>
      </c>
      <c r="CH44" s="142" t="str">
        <f>IF(Hidden!CA$47="Yes","H",IF($B44="","",IF(AND($C44&lt;=Hidden!CA$46,$D44&gt;=Hidden!CA$46),IF($G44="","x","y"),"")))</f>
        <v/>
      </c>
      <c r="CI44" s="142" t="str">
        <f>IF(Hidden!CB$47="Yes","H",IF($B44="","",IF(AND($C44&lt;=Hidden!CB$46,$D44&gt;=Hidden!CB$46),IF($G44="","x","y"),"")))</f>
        <v/>
      </c>
      <c r="CJ44" s="144" t="str">
        <f>IF(Hidden!CC$47="Yes","H",IF($B44="","",IF(AND($C44&lt;=Hidden!CC$46,$D44&gt;=Hidden!CC$46),IF($G44="","x","y"),"")))</f>
        <v/>
      </c>
      <c r="CK44" s="143" t="str">
        <f>IF(Hidden!CD$47="Yes","H",IF($B44="","",IF(AND($C44&lt;=Hidden!CD$46,$D44&gt;=Hidden!CD$46),IF($G44="","x","y"),"")))</f>
        <v/>
      </c>
      <c r="CL44" s="142" t="str">
        <f>IF(Hidden!CE$47="Yes","H",IF($B44="","",IF(AND($C44&lt;=Hidden!CE$46,$D44&gt;=Hidden!CE$46),IF($G44="","x","y"),"")))</f>
        <v/>
      </c>
      <c r="CM44" s="142" t="str">
        <f>IF(Hidden!CF$47="Yes","H",IF($B44="","",IF(AND($C44&lt;=Hidden!CF$46,$D44&gt;=Hidden!CF$46),IF($G44="","x","y"),"")))</f>
        <v/>
      </c>
      <c r="CN44" s="142" t="str">
        <f>IF(Hidden!CG$47="Yes","H",IF($B44="","",IF(AND($C44&lt;=Hidden!CG$46,$D44&gt;=Hidden!CG$46),IF($G44="","x","y"),"")))</f>
        <v/>
      </c>
      <c r="CO44" s="146" t="str">
        <f>IF(Hidden!CH$47="Yes","H",IF($B44="","",IF(AND($C44&lt;=Hidden!CH$46,$D44&gt;=Hidden!CH$46),IF($G44="","x","y"),"")))</f>
        <v/>
      </c>
      <c r="CP44" s="145" t="str">
        <f>IF(Hidden!CI$47="Yes","H",IF($B44="","",IF(AND($C44&lt;=Hidden!CI$46,$D44&gt;=Hidden!CI$46),IF($G44="","x","y"),"")))</f>
        <v/>
      </c>
      <c r="CQ44" s="142" t="str">
        <f>IF(Hidden!CJ$47="Yes","H",IF($B44="","",IF(AND($C44&lt;=Hidden!CJ$46,$D44&gt;=Hidden!CJ$46),IF($G44="","x","y"),"")))</f>
        <v/>
      </c>
      <c r="CR44" s="142" t="str">
        <f>IF(Hidden!CK$47="Yes","H",IF($B44="","",IF(AND($C44&lt;=Hidden!CK$46,$D44&gt;=Hidden!CK$46),IF($G44="","x","y"),"")))</f>
        <v/>
      </c>
      <c r="CS44" s="142" t="str">
        <f>IF(Hidden!CL$47="Yes","H",IF($B44="","",IF(AND($C44&lt;=Hidden!CL$46,$D44&gt;=Hidden!CL$46),IF($G44="","x","y"),"")))</f>
        <v/>
      </c>
      <c r="CT44" s="144" t="str">
        <f>IF(Hidden!CM$47="Yes","H",IF($B44="","",IF(AND($C44&lt;=Hidden!CM$46,$D44&gt;=Hidden!CM$46),IF($G44="","x","y"),"")))</f>
        <v/>
      </c>
      <c r="CU44" s="143" t="str">
        <f>IF(Hidden!CN$47="Yes","H",IF($B44="","",IF(AND($C44&lt;=Hidden!CN$46,$D44&gt;=Hidden!CN$46),IF($G44="","x","y"),"")))</f>
        <v/>
      </c>
      <c r="CV44" s="142" t="str">
        <f>IF(Hidden!CO$47="Yes","H",IF($B44="","",IF(AND($C44&lt;=Hidden!CO$46,$D44&gt;=Hidden!CO$46),IF($G44="","x","y"),"")))</f>
        <v/>
      </c>
      <c r="CW44" s="142" t="str">
        <f>IF(Hidden!CP$47="Yes","H",IF($B44="","",IF(AND($C44&lt;=Hidden!CP$46,$D44&gt;=Hidden!CP$46),IF($G44="","x","y"),"")))</f>
        <v/>
      </c>
      <c r="CX44" s="142" t="str">
        <f>IF(Hidden!CQ$47="Yes","H",IF($B44="","",IF(AND($C44&lt;=Hidden!CQ$46,$D44&gt;=Hidden!CQ$46),IF($G44="","x","y"),"")))</f>
        <v/>
      </c>
      <c r="CY44" s="146" t="str">
        <f>IF(Hidden!CR$47="Yes","H",IF($B44="","",IF(AND($C44&lt;=Hidden!CR$46,$D44&gt;=Hidden!CR$46),IF($G44="","x","y"),"")))</f>
        <v/>
      </c>
      <c r="CZ44" s="145" t="str">
        <f>IF(Hidden!CS$47="Yes","H",IF($B44="","",IF(AND($C44&lt;=Hidden!CS$46,$D44&gt;=Hidden!CS$46),IF($G44="","x","y"),"")))</f>
        <v/>
      </c>
      <c r="DA44" s="142" t="str">
        <f>IF(Hidden!CT$47="Yes","H",IF($B44="","",IF(AND($C44&lt;=Hidden!CT$46,$D44&gt;=Hidden!CT$46),IF($G44="","x","y"),"")))</f>
        <v/>
      </c>
      <c r="DB44" s="142" t="str">
        <f>IF(Hidden!CU$47="Yes","H",IF($B44="","",IF(AND($C44&lt;=Hidden!CU$46,$D44&gt;=Hidden!CU$46),IF($G44="","x","y"),"")))</f>
        <v/>
      </c>
      <c r="DC44" s="142" t="str">
        <f>IF(Hidden!CV$47="Yes","H",IF($B44="","",IF(AND($C44&lt;=Hidden!CV$46,$D44&gt;=Hidden!CV$46),IF($G44="","x","y"),"")))</f>
        <v/>
      </c>
      <c r="DD44" s="144" t="str">
        <f>IF(Hidden!CW$47="Yes","H",IF($B44="","",IF(AND($C44&lt;=Hidden!CW$46,$D44&gt;=Hidden!CW$46),IF($G44="","x","y"),"")))</f>
        <v/>
      </c>
      <c r="DE44" s="143" t="str">
        <f>IF(Hidden!CX$47="Yes","H",IF($B44="","",IF(AND($C44&lt;=Hidden!CX$46,$D44&gt;=Hidden!CX$46),IF($G44="","x","y"),"")))</f>
        <v/>
      </c>
      <c r="DF44" s="142" t="str">
        <f>IF(Hidden!CY$47="Yes","H",IF($B44="","",IF(AND($C44&lt;=Hidden!CY$46,$D44&gt;=Hidden!CY$46),IF($G44="","x","y"),"")))</f>
        <v/>
      </c>
      <c r="DG44" s="142" t="str">
        <f>IF(Hidden!CZ$47="Yes","H",IF($B44="","",IF(AND($C44&lt;=Hidden!CZ$46,$D44&gt;=Hidden!CZ$46),IF($G44="","x","y"),"")))</f>
        <v/>
      </c>
      <c r="DH44" s="142" t="str">
        <f>IF(Hidden!DA$47="Yes","H",IF($B44="","",IF(AND($C44&lt;=Hidden!DA$46,$D44&gt;=Hidden!DA$46),IF($G44="","x","y"),"")))</f>
        <v/>
      </c>
      <c r="DI44" s="146" t="str">
        <f>IF(Hidden!DB$47="Yes","H",IF($B44="","",IF(AND($C44&lt;=Hidden!DB$46,$D44&gt;=Hidden!DB$46),IF($G44="","x","y"),"")))</f>
        <v/>
      </c>
      <c r="DJ44" s="145" t="str">
        <f>IF(Hidden!DC$47="Yes","H",IF($B44="","",IF(AND($C44&lt;=Hidden!DC$46,$D44&gt;=Hidden!DC$46),IF($G44="","x","y"),"")))</f>
        <v/>
      </c>
      <c r="DK44" s="142" t="str">
        <f>IF(Hidden!DD$47="Yes","H",IF($B44="","",IF(AND($C44&lt;=Hidden!DD$46,$D44&gt;=Hidden!DD$46),IF($G44="","x","y"),"")))</f>
        <v/>
      </c>
      <c r="DL44" s="142" t="str">
        <f>IF(Hidden!DE$47="Yes","H",IF($B44="","",IF(AND($C44&lt;=Hidden!DE$46,$D44&gt;=Hidden!DE$46),IF($G44="","x","y"),"")))</f>
        <v/>
      </c>
      <c r="DM44" s="142" t="str">
        <f>IF(Hidden!DF$47="Yes","H",IF($B44="","",IF(AND($C44&lt;=Hidden!DF$46,$D44&gt;=Hidden!DF$46),IF($G44="","x","y"),"")))</f>
        <v/>
      </c>
      <c r="DN44" s="144" t="str">
        <f>IF(Hidden!DG$47="Yes","H",IF($B44="","",IF(AND($C44&lt;=Hidden!DG$46,$D44&gt;=Hidden!DG$46),IF($G44="","x","y"),"")))</f>
        <v/>
      </c>
      <c r="DO44" s="143" t="str">
        <f>IF(Hidden!DH$47="Yes","H",IF($B44="","",IF(AND($C44&lt;=Hidden!DH$46,$D44&gt;=Hidden!DH$46),IF($G44="","x","y"),"")))</f>
        <v/>
      </c>
      <c r="DP44" s="142" t="str">
        <f>IF(Hidden!DI$47="Yes","H",IF($B44="","",IF(AND($C44&lt;=Hidden!DI$46,$D44&gt;=Hidden!DI$46),IF($G44="","x","y"),"")))</f>
        <v/>
      </c>
      <c r="DQ44" s="142" t="str">
        <f>IF(Hidden!DJ$47="Yes","H",IF($B44="","",IF(AND($C44&lt;=Hidden!DJ$46,$D44&gt;=Hidden!DJ$46),IF($G44="","x","y"),"")))</f>
        <v/>
      </c>
      <c r="DR44" s="142" t="str">
        <f>IF(Hidden!DK$47="Yes","H",IF($B44="","",IF(AND($C44&lt;=Hidden!DK$46,$D44&gt;=Hidden!DK$46),IF($G44="","x","y"),"")))</f>
        <v/>
      </c>
      <c r="DS44" s="146" t="str">
        <f>IF(Hidden!DL$47="Yes","H",IF($B44="","",IF(AND($C44&lt;=Hidden!DL$46,$D44&gt;=Hidden!DL$46),IF($G44="","x","y"),"")))</f>
        <v/>
      </c>
      <c r="DT44" s="145" t="str">
        <f>IF(Hidden!DM$47="Yes","H",IF($B44="","",IF(AND($C44&lt;=Hidden!DM$46,$D44&gt;=Hidden!DM$46),IF($G44="","x","y"),"")))</f>
        <v/>
      </c>
      <c r="DU44" s="142" t="str">
        <f>IF(Hidden!DN$47="Yes","H",IF($B44="","",IF(AND($C44&lt;=Hidden!DN$46,$D44&gt;=Hidden!DN$46),IF($G44="","x","y"),"")))</f>
        <v/>
      </c>
      <c r="DV44" s="142" t="str">
        <f>IF(Hidden!DO$47="Yes","H",IF($B44="","",IF(AND($C44&lt;=Hidden!DO$46,$D44&gt;=Hidden!DO$46),IF($G44="","x","y"),"")))</f>
        <v/>
      </c>
      <c r="DW44" s="142" t="str">
        <f>IF(Hidden!DP$47="Yes","H",IF($B44="","",IF(AND($C44&lt;=Hidden!DP$46,$D44&gt;=Hidden!DP$46),IF($G44="","x","y"),"")))</f>
        <v/>
      </c>
      <c r="DX44" s="144" t="str">
        <f>IF(Hidden!DQ$47="Yes","H",IF($B44="","",IF(AND($C44&lt;=Hidden!DQ$46,$D44&gt;=Hidden!DQ$46),IF($G44="","x","y"),"")))</f>
        <v/>
      </c>
      <c r="DY44" s="145" t="str">
        <f>IF(Hidden!DR$47="Yes","H",IF($B44="","",IF(AND($C44&lt;=Hidden!DR$46,$D44&gt;=Hidden!DR$46),IF($G44="","x","y"),"")))</f>
        <v/>
      </c>
      <c r="DZ44" s="142" t="str">
        <f>IF(Hidden!DS$47="Yes","H",IF($B44="","",IF(AND($C44&lt;=Hidden!DS$46,$D44&gt;=Hidden!DS$46),IF($G44="","x","y"),"")))</f>
        <v/>
      </c>
      <c r="EA44" s="142" t="str">
        <f>IF(Hidden!DT$47="Yes","H",IF($B44="","",IF(AND($C44&lt;=Hidden!DT$46,$D44&gt;=Hidden!DT$46),IF($G44="","x","y"),"")))</f>
        <v/>
      </c>
      <c r="EB44" s="142" t="str">
        <f>IF(Hidden!DU$47="Yes","H",IF($B44="","",IF(AND($C44&lt;=Hidden!DU$46,$D44&gt;=Hidden!DU$46),IF($G44="","x","y"),"")))</f>
        <v/>
      </c>
      <c r="EC44" s="144" t="str">
        <f>IF(Hidden!DV$47="Yes","H",IF($B44="","",IF(AND($C44&lt;=Hidden!DV$46,$D44&gt;=Hidden!DV$46),IF($G44="","x","y"),"")))</f>
        <v/>
      </c>
      <c r="ED44" s="143" t="str">
        <f>IF(Hidden!DW$47="Yes","H",IF($B44="","",IF(AND($C44&lt;=Hidden!DW$46,$D44&gt;=Hidden!DW$46),IF($G44="","x","y"),"")))</f>
        <v/>
      </c>
      <c r="EE44" s="142" t="str">
        <f>IF(Hidden!DX$47="Yes","H",IF($B44="","",IF(AND($C44&lt;=Hidden!DX$46,$D44&gt;=Hidden!DX$46),IF($G44="","x","y"),"")))</f>
        <v/>
      </c>
      <c r="EF44" s="142" t="str">
        <f>IF(Hidden!DY$47="Yes","H",IF($B44="","",IF(AND($C44&lt;=Hidden!DY$46,$D44&gt;=Hidden!DY$46),IF($G44="","x","y"),"")))</f>
        <v/>
      </c>
      <c r="EG44" s="142" t="str">
        <f>IF(Hidden!DZ$47="Yes","H",IF($B44="","",IF(AND($C44&lt;=Hidden!DZ$46,$D44&gt;=Hidden!DZ$46),IF($G44="","x","y"),"")))</f>
        <v/>
      </c>
      <c r="EH44" s="141" t="str">
        <f>IF(Hidden!EA$47="Yes","H",IF($B44="","",IF(AND($C44&lt;=Hidden!EA$46,$D44&gt;=Hidden!EA$46),IF($G44="","x","y"),"")))</f>
        <v/>
      </c>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row>
    <row r="45" spans="1:257" ht="15" customHeight="1">
      <c r="A45" s="79"/>
      <c r="B45" s="712"/>
      <c r="C45" s="695"/>
      <c r="D45" s="698"/>
      <c r="E45" s="693"/>
      <c r="F45" s="246"/>
      <c r="G45" s="696"/>
      <c r="H45" s="694"/>
      <c r="I45" s="147" t="str">
        <f>IF(Hidden!B$47="Yes","H",IF($B45="","",IF(AND($C45&lt;=Hidden!B$46,$D45&gt;=Hidden!B$46),IF($G45="","x","y"),"")))</f>
        <v/>
      </c>
      <c r="J45" s="142" t="str">
        <f>IF(Hidden!C$47="Yes","H",IF($B45="","",IF(AND($C45&lt;=Hidden!C$46,$D45&gt;=Hidden!C$46),IF($G45="","x","y"),"")))</f>
        <v/>
      </c>
      <c r="K45" s="142" t="str">
        <f>IF(Hidden!D$47="Yes","H",IF($B45="","",IF(AND($C45&lt;=Hidden!D$46,$D45&gt;=Hidden!D$46),IF($G45="","x","y"),"")))</f>
        <v/>
      </c>
      <c r="L45" s="142" t="str">
        <f>IF(Hidden!E$47="Yes","H",IF($B45="","",IF(AND($C45&lt;=Hidden!E$46,$D45&gt;=Hidden!E$46),IF($G45="","x","y"),"")))</f>
        <v/>
      </c>
      <c r="M45" s="146" t="str">
        <f>IF(Hidden!F$47="Yes","H",IF($B45="","",IF(AND($C45&lt;=Hidden!F$46,$D45&gt;=Hidden!F$46),IF($G45="","x","y"),"")))</f>
        <v/>
      </c>
      <c r="N45" s="145" t="str">
        <f>IF(Hidden!G$47="Yes","H",IF($B45="","",IF(AND($C45&lt;=Hidden!G$46,$D45&gt;=Hidden!G$46),IF($G45="","x","y"),"")))</f>
        <v/>
      </c>
      <c r="O45" s="142" t="str">
        <f>IF(Hidden!H$47="Yes","H",IF($B45="","",IF(AND($C45&lt;=Hidden!H$46,$D45&gt;=Hidden!H$46),IF($G45="","x","y"),"")))</f>
        <v/>
      </c>
      <c r="P45" s="142" t="str">
        <f>IF(Hidden!I$47="Yes","H",IF($B45="","",IF(AND($C45&lt;=Hidden!I$46,$D45&gt;=Hidden!I$46),IF($G45="","x","y"),"")))</f>
        <v/>
      </c>
      <c r="Q45" s="142" t="str">
        <f>IF(Hidden!J$47="Yes","H",IF($B45="","",IF(AND($C45&lt;=Hidden!J$46,$D45&gt;=Hidden!J$46),IF($G45="","x","y"),"")))</f>
        <v/>
      </c>
      <c r="R45" s="144" t="str">
        <f>IF(Hidden!K$47="Yes","H",IF($B45="","",IF(AND($C45&lt;=Hidden!K$46,$D45&gt;=Hidden!K$46),IF($G45="","x","y"),"")))</f>
        <v/>
      </c>
      <c r="S45" s="143" t="str">
        <f>IF(Hidden!L$47="Yes","H",IF($B45="","",IF(AND($C45&lt;=Hidden!L$46,$D45&gt;=Hidden!L$46),IF($G45="","x","y"),"")))</f>
        <v/>
      </c>
      <c r="T45" s="142" t="str">
        <f>IF(Hidden!M$47="Yes","H",IF($B45="","",IF(AND($C45&lt;=Hidden!M$46,$D45&gt;=Hidden!M$46),IF($G45="","x","y"),"")))</f>
        <v/>
      </c>
      <c r="U45" s="142" t="str">
        <f>IF(Hidden!N$47="Yes","H",IF($B45="","",IF(AND($C45&lt;=Hidden!N$46,$D45&gt;=Hidden!N$46),IF($G45="","x","y"),"")))</f>
        <v/>
      </c>
      <c r="V45" s="142" t="str">
        <f>IF(Hidden!O$47="Yes","H",IF($B45="","",IF(AND($C45&lt;=Hidden!O$46,$D45&gt;=Hidden!O$46),IF($G45="","x","y"),"")))</f>
        <v/>
      </c>
      <c r="W45" s="146" t="str">
        <f>IF(Hidden!P$47="Yes","H",IF($B45="","",IF(AND($C45&lt;=Hidden!P$46,$D45&gt;=Hidden!P$46),IF($G45="","x","y"),"")))</f>
        <v/>
      </c>
      <c r="X45" s="145" t="str">
        <f>IF(Hidden!Q$47="Yes","H",IF($B45="","",IF(AND($C45&lt;=Hidden!Q$46,$D45&gt;=Hidden!Q$46),IF($G45="","x","y"),"")))</f>
        <v/>
      </c>
      <c r="Y45" s="142" t="str">
        <f>IF(Hidden!R$47="Yes","H",IF($B45="","",IF(AND($C45&lt;=Hidden!R$46,$D45&gt;=Hidden!R$46),IF($G45="","x","y"),"")))</f>
        <v/>
      </c>
      <c r="Z45" s="142" t="str">
        <f>IF(Hidden!S$47="Yes","H",IF($B45="","",IF(AND($C45&lt;=Hidden!S$46,$D45&gt;=Hidden!S$46),IF($G45="","x","y"),"")))</f>
        <v/>
      </c>
      <c r="AA45" s="142" t="str">
        <f>IF(Hidden!T$47="Yes","H",IF($B45="","",IF(AND($C45&lt;=Hidden!T$46,$D45&gt;=Hidden!T$46),IF($G45="","x","y"),"")))</f>
        <v/>
      </c>
      <c r="AB45" s="144" t="str">
        <f>IF(Hidden!U$47="Yes","H",IF($B45="","",IF(AND($C45&lt;=Hidden!U$46,$D45&gt;=Hidden!U$46),IF($G45="","x","y"),"")))</f>
        <v/>
      </c>
      <c r="AC45" s="143" t="str">
        <f>IF(Hidden!V$47="Yes","H",IF($B45="","",IF(AND($C45&lt;=Hidden!V$46,$D45&gt;=Hidden!V$46),IF($G45="","x","y"),"")))</f>
        <v/>
      </c>
      <c r="AD45" s="142" t="str">
        <f>IF(Hidden!W$47="Yes","H",IF($B45="","",IF(AND($C45&lt;=Hidden!W$46,$D45&gt;=Hidden!W$46),IF($G45="","x","y"),"")))</f>
        <v/>
      </c>
      <c r="AE45" s="142" t="str">
        <f>IF(Hidden!X$47="Yes","H",IF($B45="","",IF(AND($C45&lt;=Hidden!X$46,$D45&gt;=Hidden!X$46),IF($G45="","x","y"),"")))</f>
        <v/>
      </c>
      <c r="AF45" s="142" t="str">
        <f>IF(Hidden!Y$47="Yes","H",IF($B45="","",IF(AND($C45&lt;=Hidden!Y$46,$D45&gt;=Hidden!Y$46),IF($G45="","x","y"),"")))</f>
        <v/>
      </c>
      <c r="AG45" s="146" t="str">
        <f>IF(Hidden!Z$47="Yes","H",IF($B45="","",IF(AND($C45&lt;=Hidden!Z$46,$D45&gt;=Hidden!Z$46),IF($G45="","x","y"),"")))</f>
        <v/>
      </c>
      <c r="AH45" s="145" t="str">
        <f>IF(Hidden!AA$47="Yes","H",IF($B45="","",IF(AND($C45&lt;=Hidden!AA$46,$D45&gt;=Hidden!AA$46),IF($G45="","x","y"),"")))</f>
        <v/>
      </c>
      <c r="AI45" s="142" t="str">
        <f>IF(Hidden!AB$47="Yes","H",IF($B45="","",IF(AND($C45&lt;=Hidden!AB$46,$D45&gt;=Hidden!AB$46),IF($G45="","x","y"),"")))</f>
        <v/>
      </c>
      <c r="AJ45" s="142" t="str">
        <f>IF(Hidden!AC$47="Yes","H",IF($B45="","",IF(AND($C45&lt;=Hidden!AC$46,$D45&gt;=Hidden!AC$46),IF($G45="","x","y"),"")))</f>
        <v/>
      </c>
      <c r="AK45" s="142" t="str">
        <f>IF(Hidden!AD$47="Yes","H",IF($B45="","",IF(AND($C45&lt;=Hidden!AD$46,$D45&gt;=Hidden!AD$46),IF($G45="","x","y"),"")))</f>
        <v/>
      </c>
      <c r="AL45" s="144" t="str">
        <f>IF(Hidden!AE$47="Yes","H",IF($B45="","",IF(AND($C45&lt;=Hidden!AE$46,$D45&gt;=Hidden!AE$46),IF($G45="","x","y"),"")))</f>
        <v/>
      </c>
      <c r="AM45" s="143" t="str">
        <f>IF(Hidden!AF$47="Yes","H",IF($B45="","",IF(AND($C45&lt;=Hidden!AF$46,$D45&gt;=Hidden!AF$46),IF($G45="","x","y"),"")))</f>
        <v/>
      </c>
      <c r="AN45" s="142" t="str">
        <f>IF(Hidden!AG$47="Yes","H",IF($B45="","",IF(AND($C45&lt;=Hidden!AG$46,$D45&gt;=Hidden!AG$46),IF($G45="","x","y"),"")))</f>
        <v/>
      </c>
      <c r="AO45" s="142" t="str">
        <f>IF(Hidden!AH$47="Yes","H",IF($B45="","",IF(AND($C45&lt;=Hidden!AH$46,$D45&gt;=Hidden!AH$46),IF($G45="","x","y"),"")))</f>
        <v/>
      </c>
      <c r="AP45" s="142" t="str">
        <f>IF(Hidden!AI$47="Yes","H",IF($B45="","",IF(AND($C45&lt;=Hidden!AI$46,$D45&gt;=Hidden!AI$46),IF($G45="","x","y"),"")))</f>
        <v/>
      </c>
      <c r="AQ45" s="146" t="str">
        <f>IF(Hidden!AJ$47="Yes","H",IF($B45="","",IF(AND($C45&lt;=Hidden!AJ$46,$D45&gt;=Hidden!AJ$46),IF($G45="","x","y"),"")))</f>
        <v/>
      </c>
      <c r="AR45" s="145" t="str">
        <f>IF(Hidden!AK$47="Yes","H",IF($B45="","",IF(AND($C45&lt;=Hidden!AK$46,$D45&gt;=Hidden!AK$46),IF($G45="","x","y"),"")))</f>
        <v/>
      </c>
      <c r="AS45" s="142" t="str">
        <f>IF(Hidden!AL$47="Yes","H",IF($B45="","",IF(AND($C45&lt;=Hidden!AL$46,$D45&gt;=Hidden!AL$46),IF($G45="","x","y"),"")))</f>
        <v/>
      </c>
      <c r="AT45" s="142" t="str">
        <f>IF(Hidden!AM$47="Yes","H",IF($B45="","",IF(AND($C45&lt;=Hidden!AM$46,$D45&gt;=Hidden!AM$46),IF($G45="","x","y"),"")))</f>
        <v/>
      </c>
      <c r="AU45" s="142" t="str">
        <f>IF(Hidden!AN$47="Yes","H",IF($B45="","",IF(AND($C45&lt;=Hidden!AN$46,$D45&gt;=Hidden!AN$46),IF($G45="","x","y"),"")))</f>
        <v/>
      </c>
      <c r="AV45" s="144" t="str">
        <f>IF(Hidden!AO$47="Yes","H",IF($B45="","",IF(AND($C45&lt;=Hidden!AO$46,$D45&gt;=Hidden!AO$46),IF($G45="","x","y"),"")))</f>
        <v/>
      </c>
      <c r="AW45" s="143" t="str">
        <f>IF(Hidden!AP$47="Yes","H",IF($B45="","",IF(AND($C45&lt;=Hidden!AP$46,$D45&gt;=Hidden!AP$46),IF($G45="","x","y"),"")))</f>
        <v/>
      </c>
      <c r="AX45" s="142" t="str">
        <f>IF(Hidden!AQ$47="Yes","H",IF($B45="","",IF(AND($C45&lt;=Hidden!AQ$46,$D45&gt;=Hidden!AQ$46),IF($G45="","x","y"),"")))</f>
        <v/>
      </c>
      <c r="AY45" s="142" t="str">
        <f>IF(Hidden!AR$47="Yes","H",IF($B45="","",IF(AND($C45&lt;=Hidden!AR$46,$D45&gt;=Hidden!AR$46),IF($G45="","x","y"),"")))</f>
        <v/>
      </c>
      <c r="AZ45" s="142" t="str">
        <f>IF(Hidden!AS$47="Yes","H",IF($B45="","",IF(AND($C45&lt;=Hidden!AS$46,$D45&gt;=Hidden!AS$46),IF($G45="","x","y"),"")))</f>
        <v/>
      </c>
      <c r="BA45" s="146" t="str">
        <f>IF(Hidden!AT$47="Yes","H",IF($B45="","",IF(AND($C45&lt;=Hidden!AT$46,$D45&gt;=Hidden!AT$46),IF($G45="","x","y"),"")))</f>
        <v/>
      </c>
      <c r="BB45" s="145" t="str">
        <f>IF(Hidden!AU$47="Yes","H",IF($B45="","",IF(AND($C45&lt;=Hidden!AU$46,$D45&gt;=Hidden!AU$46),IF($G45="","x","y"),"")))</f>
        <v/>
      </c>
      <c r="BC45" s="142" t="str">
        <f>IF(Hidden!AV$47="Yes","H",IF($B45="","",IF(AND($C45&lt;=Hidden!AV$46,$D45&gt;=Hidden!AV$46),IF($G45="","x","y"),"")))</f>
        <v/>
      </c>
      <c r="BD45" s="142" t="str">
        <f>IF(Hidden!AW$47="Yes","H",IF($B45="","",IF(AND($C45&lt;=Hidden!AW$46,$D45&gt;=Hidden!AW$46),IF($G45="","x","y"),"")))</f>
        <v/>
      </c>
      <c r="BE45" s="142" t="str">
        <f>IF(Hidden!AX$47="Yes","H",IF($B45="","",IF(AND($C45&lt;=Hidden!AX$46,$D45&gt;=Hidden!AX$46),IF($G45="","x","y"),"")))</f>
        <v/>
      </c>
      <c r="BF45" s="144" t="str">
        <f>IF(Hidden!AY$47="Yes","H",IF($B45="","",IF(AND($C45&lt;=Hidden!AY$46,$D45&gt;=Hidden!AY$46),IF($G45="","x","y"),"")))</f>
        <v/>
      </c>
      <c r="BG45" s="143" t="str">
        <f>IF(Hidden!AZ$47="Yes","H",IF($B45="","",IF(AND($C45&lt;=Hidden!AZ$46,$D45&gt;=Hidden!AZ$46),IF($G45="","x","y"),"")))</f>
        <v/>
      </c>
      <c r="BH45" s="142" t="str">
        <f>IF(Hidden!BA$47="Yes","H",IF($B45="","",IF(AND($C45&lt;=Hidden!BA$46,$D45&gt;=Hidden!BA$46),IF($G45="","x","y"),"")))</f>
        <v/>
      </c>
      <c r="BI45" s="142" t="str">
        <f>IF(Hidden!BB$47="Yes","H",IF($B45="","",IF(AND($C45&lt;=Hidden!BB$46,$D45&gt;=Hidden!BB$46),IF($G45="","x","y"),"")))</f>
        <v/>
      </c>
      <c r="BJ45" s="142" t="str">
        <f>IF(Hidden!BC$47="Yes","H",IF($B45="","",IF(AND($C45&lt;=Hidden!BC$46,$D45&gt;=Hidden!BC$46),IF($G45="","x","y"),"")))</f>
        <v/>
      </c>
      <c r="BK45" s="146" t="str">
        <f>IF(Hidden!BD$47="Yes","H",IF($B45="","",IF(AND($C45&lt;=Hidden!BD$46,$D45&gt;=Hidden!BD$46),IF($G45="","x","y"),"")))</f>
        <v/>
      </c>
      <c r="BL45" s="145" t="str">
        <f>IF(Hidden!BE$47="Yes","H",IF($B45="","",IF(AND($C45&lt;=Hidden!BE$46,$D45&gt;=Hidden!BE$46),IF($G45="","x","y"),"")))</f>
        <v/>
      </c>
      <c r="BM45" s="142" t="str">
        <f>IF(Hidden!BF$47="Yes","H",IF($B45="","",IF(AND($C45&lt;=Hidden!BF$46,$D45&gt;=Hidden!BF$46),IF($G45="","x","y"),"")))</f>
        <v/>
      </c>
      <c r="BN45" s="142" t="str">
        <f>IF(Hidden!BG$47="Yes","H",IF($B45="","",IF(AND($C45&lt;=Hidden!BG$46,$D45&gt;=Hidden!BG$46),IF($G45="","x","y"),"")))</f>
        <v/>
      </c>
      <c r="BO45" s="142" t="str">
        <f>IF(Hidden!BH$47="Yes","H",IF($B45="","",IF(AND($C45&lt;=Hidden!BH$46,$D45&gt;=Hidden!BH$46),IF($G45="","x","y"),"")))</f>
        <v/>
      </c>
      <c r="BP45" s="144" t="str">
        <f>IF(Hidden!BI$47="Yes","H",IF($B45="","",IF(AND($C45&lt;=Hidden!BI$46,$D45&gt;=Hidden!BI$46),IF($G45="","x","y"),"")))</f>
        <v/>
      </c>
      <c r="BQ45" s="143" t="str">
        <f>IF(Hidden!BJ$47="Yes","H",IF($B45="","",IF(AND($C45&lt;=Hidden!BJ$46,$D45&gt;=Hidden!BJ$46),IF($G45="","x","y"),"")))</f>
        <v/>
      </c>
      <c r="BR45" s="142" t="str">
        <f>IF(Hidden!BK$47="Yes","H",IF($B45="","",IF(AND($C45&lt;=Hidden!BK$46,$D45&gt;=Hidden!BK$46),IF($G45="","x","y"),"")))</f>
        <v/>
      </c>
      <c r="BS45" s="142" t="str">
        <f>IF(Hidden!BL$47="Yes","H",IF($B45="","",IF(AND($C45&lt;=Hidden!BL$46,$D45&gt;=Hidden!BL$46),IF($G45="","x","y"),"")))</f>
        <v/>
      </c>
      <c r="BT45" s="142" t="str">
        <f>IF(Hidden!BM$47="Yes","H",IF($B45="","",IF(AND($C45&lt;=Hidden!BM$46,$D45&gt;=Hidden!BM$46),IF($G45="","x","y"),"")))</f>
        <v/>
      </c>
      <c r="BU45" s="146" t="str">
        <f>IF(Hidden!BN$47="Yes","H",IF($B45="","",IF(AND($C45&lt;=Hidden!BN$46,$D45&gt;=Hidden!BN$46),IF($G45="","x","y"),"")))</f>
        <v/>
      </c>
      <c r="BV45" s="145" t="str">
        <f>IF(Hidden!BO$47="Yes","H",IF($B45="","",IF(AND($C45&lt;=Hidden!BO$46,$D45&gt;=Hidden!BO$46),IF($G45="","x","y"),"")))</f>
        <v/>
      </c>
      <c r="BW45" s="142" t="str">
        <f>IF(Hidden!BP$47="Yes","H",IF($B45="","",IF(AND($C45&lt;=Hidden!BP$46,$D45&gt;=Hidden!BP$46),IF($G45="","x","y"),"")))</f>
        <v/>
      </c>
      <c r="BX45" s="142" t="str">
        <f>IF(Hidden!BQ$47="Yes","H",IF($B45="","",IF(AND($C45&lt;=Hidden!BQ$46,$D45&gt;=Hidden!BQ$46),IF($G45="","x","y"),"")))</f>
        <v/>
      </c>
      <c r="BY45" s="142" t="str">
        <f>IF(Hidden!BR$47="Yes","H",IF($B45="","",IF(AND($C45&lt;=Hidden!BR$46,$D45&gt;=Hidden!BR$46),IF($G45="","x","y"),"")))</f>
        <v/>
      </c>
      <c r="BZ45" s="144" t="str">
        <f>IF(Hidden!BS$47="Yes","H",IF($B45="","",IF(AND($C45&lt;=Hidden!BS$46,$D45&gt;=Hidden!BS$46),IF($G45="","x","y"),"")))</f>
        <v/>
      </c>
      <c r="CA45" s="143" t="str">
        <f>IF(Hidden!BT$47="Yes","H",IF($B45="","",IF(AND($C45&lt;=Hidden!BT$46,$D45&gt;=Hidden!BT$46),IF($G45="","x","y"),"")))</f>
        <v/>
      </c>
      <c r="CB45" s="142" t="str">
        <f>IF(Hidden!BU$47="Yes","H",IF($B45="","",IF(AND($C45&lt;=Hidden!BU$46,$D45&gt;=Hidden!BU$46),IF($G45="","x","y"),"")))</f>
        <v/>
      </c>
      <c r="CC45" s="142" t="str">
        <f>IF(Hidden!BV$47="Yes","H",IF($B45="","",IF(AND($C45&lt;=Hidden!BV$46,$D45&gt;=Hidden!BV$46),IF($G45="","x","y"),"")))</f>
        <v/>
      </c>
      <c r="CD45" s="142" t="str">
        <f>IF(Hidden!BW$47="Yes","H",IF($B45="","",IF(AND($C45&lt;=Hidden!BW$46,$D45&gt;=Hidden!BW$46),IF($G45="","x","y"),"")))</f>
        <v/>
      </c>
      <c r="CE45" s="146" t="str">
        <f>IF(Hidden!BX$47="Yes","H",IF($B45="","",IF(AND($C45&lt;=Hidden!BX$46,$D45&gt;=Hidden!BX$46),IF($G45="","x","y"),"")))</f>
        <v/>
      </c>
      <c r="CF45" s="145" t="str">
        <f>IF(Hidden!BY$47="Yes","H",IF($B45="","",IF(AND($C45&lt;=Hidden!BY$46,$D45&gt;=Hidden!BY$46),IF($G45="","x","y"),"")))</f>
        <v/>
      </c>
      <c r="CG45" s="142" t="str">
        <f>IF(Hidden!BZ$47="Yes","H",IF($B45="","",IF(AND($C45&lt;=Hidden!BZ$46,$D45&gt;=Hidden!BZ$46),IF($G45="","x","y"),"")))</f>
        <v/>
      </c>
      <c r="CH45" s="142" t="str">
        <f>IF(Hidden!CA$47="Yes","H",IF($B45="","",IF(AND($C45&lt;=Hidden!CA$46,$D45&gt;=Hidden!CA$46),IF($G45="","x","y"),"")))</f>
        <v/>
      </c>
      <c r="CI45" s="142" t="str">
        <f>IF(Hidden!CB$47="Yes","H",IF($B45="","",IF(AND($C45&lt;=Hidden!CB$46,$D45&gt;=Hidden!CB$46),IF($G45="","x","y"),"")))</f>
        <v/>
      </c>
      <c r="CJ45" s="144" t="str">
        <f>IF(Hidden!CC$47="Yes","H",IF($B45="","",IF(AND($C45&lt;=Hidden!CC$46,$D45&gt;=Hidden!CC$46),IF($G45="","x","y"),"")))</f>
        <v/>
      </c>
      <c r="CK45" s="143" t="str">
        <f>IF(Hidden!CD$47="Yes","H",IF($B45="","",IF(AND($C45&lt;=Hidden!CD$46,$D45&gt;=Hidden!CD$46),IF($G45="","x","y"),"")))</f>
        <v/>
      </c>
      <c r="CL45" s="142" t="str">
        <f>IF(Hidden!CE$47="Yes","H",IF($B45="","",IF(AND($C45&lt;=Hidden!CE$46,$D45&gt;=Hidden!CE$46),IF($G45="","x","y"),"")))</f>
        <v/>
      </c>
      <c r="CM45" s="142" t="str">
        <f>IF(Hidden!CF$47="Yes","H",IF($B45="","",IF(AND($C45&lt;=Hidden!CF$46,$D45&gt;=Hidden!CF$46),IF($G45="","x","y"),"")))</f>
        <v/>
      </c>
      <c r="CN45" s="142" t="str">
        <f>IF(Hidden!CG$47="Yes","H",IF($B45="","",IF(AND($C45&lt;=Hidden!CG$46,$D45&gt;=Hidden!CG$46),IF($G45="","x","y"),"")))</f>
        <v/>
      </c>
      <c r="CO45" s="146" t="str">
        <f>IF(Hidden!CH$47="Yes","H",IF($B45="","",IF(AND($C45&lt;=Hidden!CH$46,$D45&gt;=Hidden!CH$46),IF($G45="","x","y"),"")))</f>
        <v/>
      </c>
      <c r="CP45" s="145" t="str">
        <f>IF(Hidden!CI$47="Yes","H",IF($B45="","",IF(AND($C45&lt;=Hidden!CI$46,$D45&gt;=Hidden!CI$46),IF($G45="","x","y"),"")))</f>
        <v/>
      </c>
      <c r="CQ45" s="142" t="str">
        <f>IF(Hidden!CJ$47="Yes","H",IF($B45="","",IF(AND($C45&lt;=Hidden!CJ$46,$D45&gt;=Hidden!CJ$46),IF($G45="","x","y"),"")))</f>
        <v/>
      </c>
      <c r="CR45" s="142" t="str">
        <f>IF(Hidden!CK$47="Yes","H",IF($B45="","",IF(AND($C45&lt;=Hidden!CK$46,$D45&gt;=Hidden!CK$46),IF($G45="","x","y"),"")))</f>
        <v/>
      </c>
      <c r="CS45" s="142" t="str">
        <f>IF(Hidden!CL$47="Yes","H",IF($B45="","",IF(AND($C45&lt;=Hidden!CL$46,$D45&gt;=Hidden!CL$46),IF($G45="","x","y"),"")))</f>
        <v/>
      </c>
      <c r="CT45" s="144" t="str">
        <f>IF(Hidden!CM$47="Yes","H",IF($B45="","",IF(AND($C45&lt;=Hidden!CM$46,$D45&gt;=Hidden!CM$46),IF($G45="","x","y"),"")))</f>
        <v/>
      </c>
      <c r="CU45" s="143" t="str">
        <f>IF(Hidden!CN$47="Yes","H",IF($B45="","",IF(AND($C45&lt;=Hidden!CN$46,$D45&gt;=Hidden!CN$46),IF($G45="","x","y"),"")))</f>
        <v/>
      </c>
      <c r="CV45" s="142" t="str">
        <f>IF(Hidden!CO$47="Yes","H",IF($B45="","",IF(AND($C45&lt;=Hidden!CO$46,$D45&gt;=Hidden!CO$46),IF($G45="","x","y"),"")))</f>
        <v/>
      </c>
      <c r="CW45" s="142" t="str">
        <f>IF(Hidden!CP$47="Yes","H",IF($B45="","",IF(AND($C45&lt;=Hidden!CP$46,$D45&gt;=Hidden!CP$46),IF($G45="","x","y"),"")))</f>
        <v/>
      </c>
      <c r="CX45" s="142" t="str">
        <f>IF(Hidden!CQ$47="Yes","H",IF($B45="","",IF(AND($C45&lt;=Hidden!CQ$46,$D45&gt;=Hidden!CQ$46),IF($G45="","x","y"),"")))</f>
        <v/>
      </c>
      <c r="CY45" s="146" t="str">
        <f>IF(Hidden!CR$47="Yes","H",IF($B45="","",IF(AND($C45&lt;=Hidden!CR$46,$D45&gt;=Hidden!CR$46),IF($G45="","x","y"),"")))</f>
        <v/>
      </c>
      <c r="CZ45" s="145" t="str">
        <f>IF(Hidden!CS$47="Yes","H",IF($B45="","",IF(AND($C45&lt;=Hidden!CS$46,$D45&gt;=Hidden!CS$46),IF($G45="","x","y"),"")))</f>
        <v/>
      </c>
      <c r="DA45" s="142" t="str">
        <f>IF(Hidden!CT$47="Yes","H",IF($B45="","",IF(AND($C45&lt;=Hidden!CT$46,$D45&gt;=Hidden!CT$46),IF($G45="","x","y"),"")))</f>
        <v/>
      </c>
      <c r="DB45" s="142" t="str">
        <f>IF(Hidden!CU$47="Yes","H",IF($B45="","",IF(AND($C45&lt;=Hidden!CU$46,$D45&gt;=Hidden!CU$46),IF($G45="","x","y"),"")))</f>
        <v/>
      </c>
      <c r="DC45" s="142" t="str">
        <f>IF(Hidden!CV$47="Yes","H",IF($B45="","",IF(AND($C45&lt;=Hidden!CV$46,$D45&gt;=Hidden!CV$46),IF($G45="","x","y"),"")))</f>
        <v/>
      </c>
      <c r="DD45" s="144" t="str">
        <f>IF(Hidden!CW$47="Yes","H",IF($B45="","",IF(AND($C45&lt;=Hidden!CW$46,$D45&gt;=Hidden!CW$46),IF($G45="","x","y"),"")))</f>
        <v/>
      </c>
      <c r="DE45" s="143" t="str">
        <f>IF(Hidden!CX$47="Yes","H",IF($B45="","",IF(AND($C45&lt;=Hidden!CX$46,$D45&gt;=Hidden!CX$46),IF($G45="","x","y"),"")))</f>
        <v/>
      </c>
      <c r="DF45" s="142" t="str">
        <f>IF(Hidden!CY$47="Yes","H",IF($B45="","",IF(AND($C45&lt;=Hidden!CY$46,$D45&gt;=Hidden!CY$46),IF($G45="","x","y"),"")))</f>
        <v/>
      </c>
      <c r="DG45" s="142" t="str">
        <f>IF(Hidden!CZ$47="Yes","H",IF($B45="","",IF(AND($C45&lt;=Hidden!CZ$46,$D45&gt;=Hidden!CZ$46),IF($G45="","x","y"),"")))</f>
        <v/>
      </c>
      <c r="DH45" s="142" t="str">
        <f>IF(Hidden!DA$47="Yes","H",IF($B45="","",IF(AND($C45&lt;=Hidden!DA$46,$D45&gt;=Hidden!DA$46),IF($G45="","x","y"),"")))</f>
        <v/>
      </c>
      <c r="DI45" s="146" t="str">
        <f>IF(Hidden!DB$47="Yes","H",IF($B45="","",IF(AND($C45&lt;=Hidden!DB$46,$D45&gt;=Hidden!DB$46),IF($G45="","x","y"),"")))</f>
        <v/>
      </c>
      <c r="DJ45" s="145" t="str">
        <f>IF(Hidden!DC$47="Yes","H",IF($B45="","",IF(AND($C45&lt;=Hidden!DC$46,$D45&gt;=Hidden!DC$46),IF($G45="","x","y"),"")))</f>
        <v/>
      </c>
      <c r="DK45" s="142" t="str">
        <f>IF(Hidden!DD$47="Yes","H",IF($B45="","",IF(AND($C45&lt;=Hidden!DD$46,$D45&gt;=Hidden!DD$46),IF($G45="","x","y"),"")))</f>
        <v/>
      </c>
      <c r="DL45" s="142" t="str">
        <f>IF(Hidden!DE$47="Yes","H",IF($B45="","",IF(AND($C45&lt;=Hidden!DE$46,$D45&gt;=Hidden!DE$46),IF($G45="","x","y"),"")))</f>
        <v/>
      </c>
      <c r="DM45" s="142" t="str">
        <f>IF(Hidden!DF$47="Yes","H",IF($B45="","",IF(AND($C45&lt;=Hidden!DF$46,$D45&gt;=Hidden!DF$46),IF($G45="","x","y"),"")))</f>
        <v/>
      </c>
      <c r="DN45" s="144" t="str">
        <f>IF(Hidden!DG$47="Yes","H",IF($B45="","",IF(AND($C45&lt;=Hidden!DG$46,$D45&gt;=Hidden!DG$46),IF($G45="","x","y"),"")))</f>
        <v/>
      </c>
      <c r="DO45" s="143" t="str">
        <f>IF(Hidden!DH$47="Yes","H",IF($B45="","",IF(AND($C45&lt;=Hidden!DH$46,$D45&gt;=Hidden!DH$46),IF($G45="","x","y"),"")))</f>
        <v/>
      </c>
      <c r="DP45" s="142" t="str">
        <f>IF(Hidden!DI$47="Yes","H",IF($B45="","",IF(AND($C45&lt;=Hidden!DI$46,$D45&gt;=Hidden!DI$46),IF($G45="","x","y"),"")))</f>
        <v/>
      </c>
      <c r="DQ45" s="142" t="str">
        <f>IF(Hidden!DJ$47="Yes","H",IF($B45="","",IF(AND($C45&lt;=Hidden!DJ$46,$D45&gt;=Hidden!DJ$46),IF($G45="","x","y"),"")))</f>
        <v/>
      </c>
      <c r="DR45" s="142" t="str">
        <f>IF(Hidden!DK$47="Yes","H",IF($B45="","",IF(AND($C45&lt;=Hidden!DK$46,$D45&gt;=Hidden!DK$46),IF($G45="","x","y"),"")))</f>
        <v/>
      </c>
      <c r="DS45" s="146" t="str">
        <f>IF(Hidden!DL$47="Yes","H",IF($B45="","",IF(AND($C45&lt;=Hidden!DL$46,$D45&gt;=Hidden!DL$46),IF($G45="","x","y"),"")))</f>
        <v/>
      </c>
      <c r="DT45" s="145" t="str">
        <f>IF(Hidden!DM$47="Yes","H",IF($B45="","",IF(AND($C45&lt;=Hidden!DM$46,$D45&gt;=Hidden!DM$46),IF($G45="","x","y"),"")))</f>
        <v/>
      </c>
      <c r="DU45" s="142" t="str">
        <f>IF(Hidden!DN$47="Yes","H",IF($B45="","",IF(AND($C45&lt;=Hidden!DN$46,$D45&gt;=Hidden!DN$46),IF($G45="","x","y"),"")))</f>
        <v/>
      </c>
      <c r="DV45" s="142" t="str">
        <f>IF(Hidden!DO$47="Yes","H",IF($B45="","",IF(AND($C45&lt;=Hidden!DO$46,$D45&gt;=Hidden!DO$46),IF($G45="","x","y"),"")))</f>
        <v/>
      </c>
      <c r="DW45" s="142" t="str">
        <f>IF(Hidden!DP$47="Yes","H",IF($B45="","",IF(AND($C45&lt;=Hidden!DP$46,$D45&gt;=Hidden!DP$46),IF($G45="","x","y"),"")))</f>
        <v/>
      </c>
      <c r="DX45" s="144" t="str">
        <f>IF(Hidden!DQ$47="Yes","H",IF($B45="","",IF(AND($C45&lt;=Hidden!DQ$46,$D45&gt;=Hidden!DQ$46),IF($G45="","x","y"),"")))</f>
        <v/>
      </c>
      <c r="DY45" s="145" t="str">
        <f>IF(Hidden!DR$47="Yes","H",IF($B45="","",IF(AND($C45&lt;=Hidden!DR$46,$D45&gt;=Hidden!DR$46),IF($G45="","x","y"),"")))</f>
        <v/>
      </c>
      <c r="DZ45" s="142" t="str">
        <f>IF(Hidden!DS$47="Yes","H",IF($B45="","",IF(AND($C45&lt;=Hidden!DS$46,$D45&gt;=Hidden!DS$46),IF($G45="","x","y"),"")))</f>
        <v/>
      </c>
      <c r="EA45" s="142" t="str">
        <f>IF(Hidden!DT$47="Yes","H",IF($B45="","",IF(AND($C45&lt;=Hidden!DT$46,$D45&gt;=Hidden!DT$46),IF($G45="","x","y"),"")))</f>
        <v/>
      </c>
      <c r="EB45" s="142" t="str">
        <f>IF(Hidden!DU$47="Yes","H",IF($B45="","",IF(AND($C45&lt;=Hidden!DU$46,$D45&gt;=Hidden!DU$46),IF($G45="","x","y"),"")))</f>
        <v/>
      </c>
      <c r="EC45" s="144" t="str">
        <f>IF(Hidden!DV$47="Yes","H",IF($B45="","",IF(AND($C45&lt;=Hidden!DV$46,$D45&gt;=Hidden!DV$46),IF($G45="","x","y"),"")))</f>
        <v/>
      </c>
      <c r="ED45" s="143" t="str">
        <f>IF(Hidden!DW$47="Yes","H",IF($B45="","",IF(AND($C45&lt;=Hidden!DW$46,$D45&gt;=Hidden!DW$46),IF($G45="","x","y"),"")))</f>
        <v/>
      </c>
      <c r="EE45" s="142" t="str">
        <f>IF(Hidden!DX$47="Yes","H",IF($B45="","",IF(AND($C45&lt;=Hidden!DX$46,$D45&gt;=Hidden!DX$46),IF($G45="","x","y"),"")))</f>
        <v/>
      </c>
      <c r="EF45" s="142" t="str">
        <f>IF(Hidden!DY$47="Yes","H",IF($B45="","",IF(AND($C45&lt;=Hidden!DY$46,$D45&gt;=Hidden!DY$46),IF($G45="","x","y"),"")))</f>
        <v/>
      </c>
      <c r="EG45" s="142" t="str">
        <f>IF(Hidden!DZ$47="Yes","H",IF($B45="","",IF(AND($C45&lt;=Hidden!DZ$46,$D45&gt;=Hidden!DZ$46),IF($G45="","x","y"),"")))</f>
        <v/>
      </c>
      <c r="EH45" s="141" t="str">
        <f>IF(Hidden!EA$47="Yes","H",IF($B45="","",IF(AND($C45&lt;=Hidden!EA$46,$D45&gt;=Hidden!EA$46),IF($G45="","x","y"),"")))</f>
        <v/>
      </c>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row>
    <row r="46" spans="1:257" ht="15" customHeight="1">
      <c r="A46" s="79"/>
      <c r="B46" s="711"/>
      <c r="C46" s="695"/>
      <c r="D46" s="698"/>
      <c r="E46" s="693"/>
      <c r="F46" s="246"/>
      <c r="G46" s="696"/>
      <c r="H46" s="694"/>
      <c r="I46" s="147" t="str">
        <f>IF(Hidden!B$47="Yes","H",IF($B46="","",IF(AND($C46&lt;=Hidden!B$46,$D46&gt;=Hidden!B$46),IF($G46="","x","y"),"")))</f>
        <v/>
      </c>
      <c r="J46" s="142" t="str">
        <f>IF(Hidden!C$47="Yes","H",IF($B46="","",IF(AND($C46&lt;=Hidden!C$46,$D46&gt;=Hidden!C$46),IF($G46="","x","y"),"")))</f>
        <v/>
      </c>
      <c r="K46" s="142" t="str">
        <f>IF(Hidden!D$47="Yes","H",IF($B46="","",IF(AND($C46&lt;=Hidden!D$46,$D46&gt;=Hidden!D$46),IF($G46="","x","y"),"")))</f>
        <v/>
      </c>
      <c r="L46" s="142" t="str">
        <f>IF(Hidden!E$47="Yes","H",IF($B46="","",IF(AND($C46&lt;=Hidden!E$46,$D46&gt;=Hidden!E$46),IF($G46="","x","y"),"")))</f>
        <v/>
      </c>
      <c r="M46" s="146" t="str">
        <f>IF(Hidden!F$47="Yes","H",IF($B46="","",IF(AND($C46&lt;=Hidden!F$46,$D46&gt;=Hidden!F$46),IF($G46="","x","y"),"")))</f>
        <v/>
      </c>
      <c r="N46" s="145" t="str">
        <f>IF(Hidden!G$47="Yes","H",IF($B46="","",IF(AND($C46&lt;=Hidden!G$46,$D46&gt;=Hidden!G$46),IF($G46="","x","y"),"")))</f>
        <v/>
      </c>
      <c r="O46" s="142" t="str">
        <f>IF(Hidden!H$47="Yes","H",IF($B46="","",IF(AND($C46&lt;=Hidden!H$46,$D46&gt;=Hidden!H$46),IF($G46="","x","y"),"")))</f>
        <v/>
      </c>
      <c r="P46" s="142" t="str">
        <f>IF(Hidden!I$47="Yes","H",IF($B46="","",IF(AND($C46&lt;=Hidden!I$46,$D46&gt;=Hidden!I$46),IF($G46="","x","y"),"")))</f>
        <v/>
      </c>
      <c r="Q46" s="142" t="str">
        <f>IF(Hidden!J$47="Yes","H",IF($B46="","",IF(AND($C46&lt;=Hidden!J$46,$D46&gt;=Hidden!J$46),IF($G46="","x","y"),"")))</f>
        <v/>
      </c>
      <c r="R46" s="144" t="str">
        <f>IF(Hidden!K$47="Yes","H",IF($B46="","",IF(AND($C46&lt;=Hidden!K$46,$D46&gt;=Hidden!K$46),IF($G46="","x","y"),"")))</f>
        <v/>
      </c>
      <c r="S46" s="143" t="str">
        <f>IF(Hidden!L$47="Yes","H",IF($B46="","",IF(AND($C46&lt;=Hidden!L$46,$D46&gt;=Hidden!L$46),IF($G46="","x","y"),"")))</f>
        <v/>
      </c>
      <c r="T46" s="142" t="str">
        <f>IF(Hidden!M$47="Yes","H",IF($B46="","",IF(AND($C46&lt;=Hidden!M$46,$D46&gt;=Hidden!M$46),IF($G46="","x","y"),"")))</f>
        <v/>
      </c>
      <c r="U46" s="142" t="str">
        <f>IF(Hidden!N$47="Yes","H",IF($B46="","",IF(AND($C46&lt;=Hidden!N$46,$D46&gt;=Hidden!N$46),IF($G46="","x","y"),"")))</f>
        <v/>
      </c>
      <c r="V46" s="142" t="str">
        <f>IF(Hidden!O$47="Yes","H",IF($B46="","",IF(AND($C46&lt;=Hidden!O$46,$D46&gt;=Hidden!O$46),IF($G46="","x","y"),"")))</f>
        <v/>
      </c>
      <c r="W46" s="146" t="str">
        <f>IF(Hidden!P$47="Yes","H",IF($B46="","",IF(AND($C46&lt;=Hidden!P$46,$D46&gt;=Hidden!P$46),IF($G46="","x","y"),"")))</f>
        <v/>
      </c>
      <c r="X46" s="145" t="str">
        <f>IF(Hidden!Q$47="Yes","H",IF($B46="","",IF(AND($C46&lt;=Hidden!Q$46,$D46&gt;=Hidden!Q$46),IF($G46="","x","y"),"")))</f>
        <v/>
      </c>
      <c r="Y46" s="142" t="str">
        <f>IF(Hidden!R$47="Yes","H",IF($B46="","",IF(AND($C46&lt;=Hidden!R$46,$D46&gt;=Hidden!R$46),IF($G46="","x","y"),"")))</f>
        <v/>
      </c>
      <c r="Z46" s="142" t="str">
        <f>IF(Hidden!S$47="Yes","H",IF($B46="","",IF(AND($C46&lt;=Hidden!S$46,$D46&gt;=Hidden!S$46),IF($G46="","x","y"),"")))</f>
        <v/>
      </c>
      <c r="AA46" s="142" t="str">
        <f>IF(Hidden!T$47="Yes","H",IF($B46="","",IF(AND($C46&lt;=Hidden!T$46,$D46&gt;=Hidden!T$46),IF($G46="","x","y"),"")))</f>
        <v/>
      </c>
      <c r="AB46" s="144" t="str">
        <f>IF(Hidden!U$47="Yes","H",IF($B46="","",IF(AND($C46&lt;=Hidden!U$46,$D46&gt;=Hidden!U$46),IF($G46="","x","y"),"")))</f>
        <v/>
      </c>
      <c r="AC46" s="143" t="str">
        <f>IF(Hidden!V$47="Yes","H",IF($B46="","",IF(AND($C46&lt;=Hidden!V$46,$D46&gt;=Hidden!V$46),IF($G46="","x","y"),"")))</f>
        <v/>
      </c>
      <c r="AD46" s="142" t="str">
        <f>IF(Hidden!W$47="Yes","H",IF($B46="","",IF(AND($C46&lt;=Hidden!W$46,$D46&gt;=Hidden!W$46),IF($G46="","x","y"),"")))</f>
        <v/>
      </c>
      <c r="AE46" s="142" t="str">
        <f>IF(Hidden!X$47="Yes","H",IF($B46="","",IF(AND($C46&lt;=Hidden!X$46,$D46&gt;=Hidden!X$46),IF($G46="","x","y"),"")))</f>
        <v/>
      </c>
      <c r="AF46" s="142" t="str">
        <f>IF(Hidden!Y$47="Yes","H",IF($B46="","",IF(AND($C46&lt;=Hidden!Y$46,$D46&gt;=Hidden!Y$46),IF($G46="","x","y"),"")))</f>
        <v/>
      </c>
      <c r="AG46" s="146" t="str">
        <f>IF(Hidden!Z$47="Yes","H",IF($B46="","",IF(AND($C46&lt;=Hidden!Z$46,$D46&gt;=Hidden!Z$46),IF($G46="","x","y"),"")))</f>
        <v/>
      </c>
      <c r="AH46" s="145" t="str">
        <f>IF(Hidden!AA$47="Yes","H",IF($B46="","",IF(AND($C46&lt;=Hidden!AA$46,$D46&gt;=Hidden!AA$46),IF($G46="","x","y"),"")))</f>
        <v/>
      </c>
      <c r="AI46" s="142" t="str">
        <f>IF(Hidden!AB$47="Yes","H",IF($B46="","",IF(AND($C46&lt;=Hidden!AB$46,$D46&gt;=Hidden!AB$46),IF($G46="","x","y"),"")))</f>
        <v/>
      </c>
      <c r="AJ46" s="142" t="str">
        <f>IF(Hidden!AC$47="Yes","H",IF($B46="","",IF(AND($C46&lt;=Hidden!AC$46,$D46&gt;=Hidden!AC$46),IF($G46="","x","y"),"")))</f>
        <v/>
      </c>
      <c r="AK46" s="142" t="str">
        <f>IF(Hidden!AD$47="Yes","H",IF($B46="","",IF(AND($C46&lt;=Hidden!AD$46,$D46&gt;=Hidden!AD$46),IF($G46="","x","y"),"")))</f>
        <v/>
      </c>
      <c r="AL46" s="144" t="str">
        <f>IF(Hidden!AE$47="Yes","H",IF($B46="","",IF(AND($C46&lt;=Hidden!AE$46,$D46&gt;=Hidden!AE$46),IF($G46="","x","y"),"")))</f>
        <v/>
      </c>
      <c r="AM46" s="143" t="str">
        <f>IF(Hidden!AF$47="Yes","H",IF($B46="","",IF(AND($C46&lt;=Hidden!AF$46,$D46&gt;=Hidden!AF$46),IF($G46="","x","y"),"")))</f>
        <v/>
      </c>
      <c r="AN46" s="142" t="str">
        <f>IF(Hidden!AG$47="Yes","H",IF($B46="","",IF(AND($C46&lt;=Hidden!AG$46,$D46&gt;=Hidden!AG$46),IF($G46="","x","y"),"")))</f>
        <v/>
      </c>
      <c r="AO46" s="142" t="str">
        <f>IF(Hidden!AH$47="Yes","H",IF($B46="","",IF(AND($C46&lt;=Hidden!AH$46,$D46&gt;=Hidden!AH$46),IF($G46="","x","y"),"")))</f>
        <v/>
      </c>
      <c r="AP46" s="142" t="str">
        <f>IF(Hidden!AI$47="Yes","H",IF($B46="","",IF(AND($C46&lt;=Hidden!AI$46,$D46&gt;=Hidden!AI$46),IF($G46="","x","y"),"")))</f>
        <v/>
      </c>
      <c r="AQ46" s="146" t="str">
        <f>IF(Hidden!AJ$47="Yes","H",IF($B46="","",IF(AND($C46&lt;=Hidden!AJ$46,$D46&gt;=Hidden!AJ$46),IF($G46="","x","y"),"")))</f>
        <v/>
      </c>
      <c r="AR46" s="145" t="str">
        <f>IF(Hidden!AK$47="Yes","H",IF($B46="","",IF(AND($C46&lt;=Hidden!AK$46,$D46&gt;=Hidden!AK$46),IF($G46="","x","y"),"")))</f>
        <v/>
      </c>
      <c r="AS46" s="142" t="str">
        <f>IF(Hidden!AL$47="Yes","H",IF($B46="","",IF(AND($C46&lt;=Hidden!AL$46,$D46&gt;=Hidden!AL$46),IF($G46="","x","y"),"")))</f>
        <v/>
      </c>
      <c r="AT46" s="142" t="str">
        <f>IF(Hidden!AM$47="Yes","H",IF($B46="","",IF(AND($C46&lt;=Hidden!AM$46,$D46&gt;=Hidden!AM$46),IF($G46="","x","y"),"")))</f>
        <v/>
      </c>
      <c r="AU46" s="142" t="str">
        <f>IF(Hidden!AN$47="Yes","H",IF($B46="","",IF(AND($C46&lt;=Hidden!AN$46,$D46&gt;=Hidden!AN$46),IF($G46="","x","y"),"")))</f>
        <v/>
      </c>
      <c r="AV46" s="144" t="str">
        <f>IF(Hidden!AO$47="Yes","H",IF($B46="","",IF(AND($C46&lt;=Hidden!AO$46,$D46&gt;=Hidden!AO$46),IF($G46="","x","y"),"")))</f>
        <v/>
      </c>
      <c r="AW46" s="143" t="str">
        <f>IF(Hidden!AP$47="Yes","H",IF($B46="","",IF(AND($C46&lt;=Hidden!AP$46,$D46&gt;=Hidden!AP$46),IF($G46="","x","y"),"")))</f>
        <v/>
      </c>
      <c r="AX46" s="142" t="str">
        <f>IF(Hidden!AQ$47="Yes","H",IF($B46="","",IF(AND($C46&lt;=Hidden!AQ$46,$D46&gt;=Hidden!AQ$46),IF($G46="","x","y"),"")))</f>
        <v/>
      </c>
      <c r="AY46" s="142" t="str">
        <f>IF(Hidden!AR$47="Yes","H",IF($B46="","",IF(AND($C46&lt;=Hidden!AR$46,$D46&gt;=Hidden!AR$46),IF($G46="","x","y"),"")))</f>
        <v/>
      </c>
      <c r="AZ46" s="142" t="str">
        <f>IF(Hidden!AS$47="Yes","H",IF($B46="","",IF(AND($C46&lt;=Hidden!AS$46,$D46&gt;=Hidden!AS$46),IF($G46="","x","y"),"")))</f>
        <v/>
      </c>
      <c r="BA46" s="146" t="str">
        <f>IF(Hidden!AT$47="Yes","H",IF($B46="","",IF(AND($C46&lt;=Hidden!AT$46,$D46&gt;=Hidden!AT$46),IF($G46="","x","y"),"")))</f>
        <v/>
      </c>
      <c r="BB46" s="145" t="str">
        <f>IF(Hidden!AU$47="Yes","H",IF($B46="","",IF(AND($C46&lt;=Hidden!AU$46,$D46&gt;=Hidden!AU$46),IF($G46="","x","y"),"")))</f>
        <v/>
      </c>
      <c r="BC46" s="142" t="str">
        <f>IF(Hidden!AV$47="Yes","H",IF($B46="","",IF(AND($C46&lt;=Hidden!AV$46,$D46&gt;=Hidden!AV$46),IF($G46="","x","y"),"")))</f>
        <v/>
      </c>
      <c r="BD46" s="142" t="str">
        <f>IF(Hidden!AW$47="Yes","H",IF($B46="","",IF(AND($C46&lt;=Hidden!AW$46,$D46&gt;=Hidden!AW$46),IF($G46="","x","y"),"")))</f>
        <v/>
      </c>
      <c r="BE46" s="142" t="str">
        <f>IF(Hidden!AX$47="Yes","H",IF($B46="","",IF(AND($C46&lt;=Hidden!AX$46,$D46&gt;=Hidden!AX$46),IF($G46="","x","y"),"")))</f>
        <v/>
      </c>
      <c r="BF46" s="144" t="str">
        <f>IF(Hidden!AY$47="Yes","H",IF($B46="","",IF(AND($C46&lt;=Hidden!AY$46,$D46&gt;=Hidden!AY$46),IF($G46="","x","y"),"")))</f>
        <v/>
      </c>
      <c r="BG46" s="143" t="str">
        <f>IF(Hidden!AZ$47="Yes","H",IF($B46="","",IF(AND($C46&lt;=Hidden!AZ$46,$D46&gt;=Hidden!AZ$46),IF($G46="","x","y"),"")))</f>
        <v/>
      </c>
      <c r="BH46" s="142" t="str">
        <f>IF(Hidden!BA$47="Yes","H",IF($B46="","",IF(AND($C46&lt;=Hidden!BA$46,$D46&gt;=Hidden!BA$46),IF($G46="","x","y"),"")))</f>
        <v/>
      </c>
      <c r="BI46" s="142" t="str">
        <f>IF(Hidden!BB$47="Yes","H",IF($B46="","",IF(AND($C46&lt;=Hidden!BB$46,$D46&gt;=Hidden!BB$46),IF($G46="","x","y"),"")))</f>
        <v/>
      </c>
      <c r="BJ46" s="142" t="str">
        <f>IF(Hidden!BC$47="Yes","H",IF($B46="","",IF(AND($C46&lt;=Hidden!BC$46,$D46&gt;=Hidden!BC$46),IF($G46="","x","y"),"")))</f>
        <v/>
      </c>
      <c r="BK46" s="146" t="str">
        <f>IF(Hidden!BD$47="Yes","H",IF($B46="","",IF(AND($C46&lt;=Hidden!BD$46,$D46&gt;=Hidden!BD$46),IF($G46="","x","y"),"")))</f>
        <v/>
      </c>
      <c r="BL46" s="145" t="str">
        <f>IF(Hidden!BE$47="Yes","H",IF($B46="","",IF(AND($C46&lt;=Hidden!BE$46,$D46&gt;=Hidden!BE$46),IF($G46="","x","y"),"")))</f>
        <v/>
      </c>
      <c r="BM46" s="142" t="str">
        <f>IF(Hidden!BF$47="Yes","H",IF($B46="","",IF(AND($C46&lt;=Hidden!BF$46,$D46&gt;=Hidden!BF$46),IF($G46="","x","y"),"")))</f>
        <v/>
      </c>
      <c r="BN46" s="142" t="str">
        <f>IF(Hidden!BG$47="Yes","H",IF($B46="","",IF(AND($C46&lt;=Hidden!BG$46,$D46&gt;=Hidden!BG$46),IF($G46="","x","y"),"")))</f>
        <v/>
      </c>
      <c r="BO46" s="142" t="str">
        <f>IF(Hidden!BH$47="Yes","H",IF($B46="","",IF(AND($C46&lt;=Hidden!BH$46,$D46&gt;=Hidden!BH$46),IF($G46="","x","y"),"")))</f>
        <v/>
      </c>
      <c r="BP46" s="144" t="str">
        <f>IF(Hidden!BI$47="Yes","H",IF($B46="","",IF(AND($C46&lt;=Hidden!BI$46,$D46&gt;=Hidden!BI$46),IF($G46="","x","y"),"")))</f>
        <v/>
      </c>
      <c r="BQ46" s="143" t="str">
        <f>IF(Hidden!BJ$47="Yes","H",IF($B46="","",IF(AND($C46&lt;=Hidden!BJ$46,$D46&gt;=Hidden!BJ$46),IF($G46="","x","y"),"")))</f>
        <v/>
      </c>
      <c r="BR46" s="142" t="str">
        <f>IF(Hidden!BK$47="Yes","H",IF($B46="","",IF(AND($C46&lt;=Hidden!BK$46,$D46&gt;=Hidden!BK$46),IF($G46="","x","y"),"")))</f>
        <v/>
      </c>
      <c r="BS46" s="142" t="str">
        <f>IF(Hidden!BL$47="Yes","H",IF($B46="","",IF(AND($C46&lt;=Hidden!BL$46,$D46&gt;=Hidden!BL$46),IF($G46="","x","y"),"")))</f>
        <v/>
      </c>
      <c r="BT46" s="142" t="str">
        <f>IF(Hidden!BM$47="Yes","H",IF($B46="","",IF(AND($C46&lt;=Hidden!BM$46,$D46&gt;=Hidden!BM$46),IF($G46="","x","y"),"")))</f>
        <v/>
      </c>
      <c r="BU46" s="146" t="str">
        <f>IF(Hidden!BN$47="Yes","H",IF($B46="","",IF(AND($C46&lt;=Hidden!BN$46,$D46&gt;=Hidden!BN$46),IF($G46="","x","y"),"")))</f>
        <v/>
      </c>
      <c r="BV46" s="145" t="str">
        <f>IF(Hidden!BO$47="Yes","H",IF($B46="","",IF(AND($C46&lt;=Hidden!BO$46,$D46&gt;=Hidden!BO$46),IF($G46="","x","y"),"")))</f>
        <v/>
      </c>
      <c r="BW46" s="142" t="str">
        <f>IF(Hidden!BP$47="Yes","H",IF($B46="","",IF(AND($C46&lt;=Hidden!BP$46,$D46&gt;=Hidden!BP$46),IF($G46="","x","y"),"")))</f>
        <v/>
      </c>
      <c r="BX46" s="142" t="str">
        <f>IF(Hidden!BQ$47="Yes","H",IF($B46="","",IF(AND($C46&lt;=Hidden!BQ$46,$D46&gt;=Hidden!BQ$46),IF($G46="","x","y"),"")))</f>
        <v/>
      </c>
      <c r="BY46" s="142" t="str">
        <f>IF(Hidden!BR$47="Yes","H",IF($B46="","",IF(AND($C46&lt;=Hidden!BR$46,$D46&gt;=Hidden!BR$46),IF($G46="","x","y"),"")))</f>
        <v/>
      </c>
      <c r="BZ46" s="144" t="str">
        <f>IF(Hidden!BS$47="Yes","H",IF($B46="","",IF(AND($C46&lt;=Hidden!BS$46,$D46&gt;=Hidden!BS$46),IF($G46="","x","y"),"")))</f>
        <v/>
      </c>
      <c r="CA46" s="143" t="str">
        <f>IF(Hidden!BT$47="Yes","H",IF($B46="","",IF(AND($C46&lt;=Hidden!BT$46,$D46&gt;=Hidden!BT$46),IF($G46="","x","y"),"")))</f>
        <v/>
      </c>
      <c r="CB46" s="142" t="str">
        <f>IF(Hidden!BU$47="Yes","H",IF($B46="","",IF(AND($C46&lt;=Hidden!BU$46,$D46&gt;=Hidden!BU$46),IF($G46="","x","y"),"")))</f>
        <v/>
      </c>
      <c r="CC46" s="142" t="str">
        <f>IF(Hidden!BV$47="Yes","H",IF($B46="","",IF(AND($C46&lt;=Hidden!BV$46,$D46&gt;=Hidden!BV$46),IF($G46="","x","y"),"")))</f>
        <v/>
      </c>
      <c r="CD46" s="142" t="str">
        <f>IF(Hidden!BW$47="Yes","H",IF($B46="","",IF(AND($C46&lt;=Hidden!BW$46,$D46&gt;=Hidden!BW$46),IF($G46="","x","y"),"")))</f>
        <v/>
      </c>
      <c r="CE46" s="146" t="str">
        <f>IF(Hidden!BX$47="Yes","H",IF($B46="","",IF(AND($C46&lt;=Hidden!BX$46,$D46&gt;=Hidden!BX$46),IF($G46="","x","y"),"")))</f>
        <v/>
      </c>
      <c r="CF46" s="145" t="str">
        <f>IF(Hidden!BY$47="Yes","H",IF($B46="","",IF(AND($C46&lt;=Hidden!BY$46,$D46&gt;=Hidden!BY$46),IF($G46="","x","y"),"")))</f>
        <v/>
      </c>
      <c r="CG46" s="142" t="str">
        <f>IF(Hidden!BZ$47="Yes","H",IF($B46="","",IF(AND($C46&lt;=Hidden!BZ$46,$D46&gt;=Hidden!BZ$46),IF($G46="","x","y"),"")))</f>
        <v/>
      </c>
      <c r="CH46" s="142" t="str">
        <f>IF(Hidden!CA$47="Yes","H",IF($B46="","",IF(AND($C46&lt;=Hidden!CA$46,$D46&gt;=Hidden!CA$46),IF($G46="","x","y"),"")))</f>
        <v/>
      </c>
      <c r="CI46" s="142" t="str">
        <f>IF(Hidden!CB$47="Yes","H",IF($B46="","",IF(AND($C46&lt;=Hidden!CB$46,$D46&gt;=Hidden!CB$46),IF($G46="","x","y"),"")))</f>
        <v/>
      </c>
      <c r="CJ46" s="144" t="str">
        <f>IF(Hidden!CC$47="Yes","H",IF($B46="","",IF(AND($C46&lt;=Hidden!CC$46,$D46&gt;=Hidden!CC$46),IF($G46="","x","y"),"")))</f>
        <v/>
      </c>
      <c r="CK46" s="143" t="str">
        <f>IF(Hidden!CD$47="Yes","H",IF($B46="","",IF(AND($C46&lt;=Hidden!CD$46,$D46&gt;=Hidden!CD$46),IF($G46="","x","y"),"")))</f>
        <v/>
      </c>
      <c r="CL46" s="142" t="str">
        <f>IF(Hidden!CE$47="Yes","H",IF($B46="","",IF(AND($C46&lt;=Hidden!CE$46,$D46&gt;=Hidden!CE$46),IF($G46="","x","y"),"")))</f>
        <v/>
      </c>
      <c r="CM46" s="142" t="str">
        <f>IF(Hidden!CF$47="Yes","H",IF($B46="","",IF(AND($C46&lt;=Hidden!CF$46,$D46&gt;=Hidden!CF$46),IF($G46="","x","y"),"")))</f>
        <v/>
      </c>
      <c r="CN46" s="142" t="str">
        <f>IF(Hidden!CG$47="Yes","H",IF($B46="","",IF(AND($C46&lt;=Hidden!CG$46,$D46&gt;=Hidden!CG$46),IF($G46="","x","y"),"")))</f>
        <v/>
      </c>
      <c r="CO46" s="146" t="str">
        <f>IF(Hidden!CH$47="Yes","H",IF($B46="","",IF(AND($C46&lt;=Hidden!CH$46,$D46&gt;=Hidden!CH$46),IF($G46="","x","y"),"")))</f>
        <v/>
      </c>
      <c r="CP46" s="145" t="str">
        <f>IF(Hidden!CI$47="Yes","H",IF($B46="","",IF(AND($C46&lt;=Hidden!CI$46,$D46&gt;=Hidden!CI$46),IF($G46="","x","y"),"")))</f>
        <v/>
      </c>
      <c r="CQ46" s="142" t="str">
        <f>IF(Hidden!CJ$47="Yes","H",IF($B46="","",IF(AND($C46&lt;=Hidden!CJ$46,$D46&gt;=Hidden!CJ$46),IF($G46="","x","y"),"")))</f>
        <v/>
      </c>
      <c r="CR46" s="142" t="str">
        <f>IF(Hidden!CK$47="Yes","H",IF($B46="","",IF(AND($C46&lt;=Hidden!CK$46,$D46&gt;=Hidden!CK$46),IF($G46="","x","y"),"")))</f>
        <v/>
      </c>
      <c r="CS46" s="142" t="str">
        <f>IF(Hidden!CL$47="Yes","H",IF($B46="","",IF(AND($C46&lt;=Hidden!CL$46,$D46&gt;=Hidden!CL$46),IF($G46="","x","y"),"")))</f>
        <v/>
      </c>
      <c r="CT46" s="144" t="str">
        <f>IF(Hidden!CM$47="Yes","H",IF($B46="","",IF(AND($C46&lt;=Hidden!CM$46,$D46&gt;=Hidden!CM$46),IF($G46="","x","y"),"")))</f>
        <v/>
      </c>
      <c r="CU46" s="143" t="str">
        <f>IF(Hidden!CN$47="Yes","H",IF($B46="","",IF(AND($C46&lt;=Hidden!CN$46,$D46&gt;=Hidden!CN$46),IF($G46="","x","y"),"")))</f>
        <v/>
      </c>
      <c r="CV46" s="142" t="str">
        <f>IF(Hidden!CO$47="Yes","H",IF($B46="","",IF(AND($C46&lt;=Hidden!CO$46,$D46&gt;=Hidden!CO$46),IF($G46="","x","y"),"")))</f>
        <v/>
      </c>
      <c r="CW46" s="142" t="str">
        <f>IF(Hidden!CP$47="Yes","H",IF($B46="","",IF(AND($C46&lt;=Hidden!CP$46,$D46&gt;=Hidden!CP$46),IF($G46="","x","y"),"")))</f>
        <v/>
      </c>
      <c r="CX46" s="142" t="str">
        <f>IF(Hidden!CQ$47="Yes","H",IF($B46="","",IF(AND($C46&lt;=Hidden!CQ$46,$D46&gt;=Hidden!CQ$46),IF($G46="","x","y"),"")))</f>
        <v/>
      </c>
      <c r="CY46" s="146" t="str">
        <f>IF(Hidden!CR$47="Yes","H",IF($B46="","",IF(AND($C46&lt;=Hidden!CR$46,$D46&gt;=Hidden!CR$46),IF($G46="","x","y"),"")))</f>
        <v/>
      </c>
      <c r="CZ46" s="145" t="str">
        <f>IF(Hidden!CS$47="Yes","H",IF($B46="","",IF(AND($C46&lt;=Hidden!CS$46,$D46&gt;=Hidden!CS$46),IF($G46="","x","y"),"")))</f>
        <v/>
      </c>
      <c r="DA46" s="142" t="str">
        <f>IF(Hidden!CT$47="Yes","H",IF($B46="","",IF(AND($C46&lt;=Hidden!CT$46,$D46&gt;=Hidden!CT$46),IF($G46="","x","y"),"")))</f>
        <v/>
      </c>
      <c r="DB46" s="142" t="str">
        <f>IF(Hidden!CU$47="Yes","H",IF($B46="","",IF(AND($C46&lt;=Hidden!CU$46,$D46&gt;=Hidden!CU$46),IF($G46="","x","y"),"")))</f>
        <v/>
      </c>
      <c r="DC46" s="142" t="str">
        <f>IF(Hidden!CV$47="Yes","H",IF($B46="","",IF(AND($C46&lt;=Hidden!CV$46,$D46&gt;=Hidden!CV$46),IF($G46="","x","y"),"")))</f>
        <v/>
      </c>
      <c r="DD46" s="144" t="str">
        <f>IF(Hidden!CW$47="Yes","H",IF($B46="","",IF(AND($C46&lt;=Hidden!CW$46,$D46&gt;=Hidden!CW$46),IF($G46="","x","y"),"")))</f>
        <v/>
      </c>
      <c r="DE46" s="143" t="str">
        <f>IF(Hidden!CX$47="Yes","H",IF($B46="","",IF(AND($C46&lt;=Hidden!CX$46,$D46&gt;=Hidden!CX$46),IF($G46="","x","y"),"")))</f>
        <v/>
      </c>
      <c r="DF46" s="142" t="str">
        <f>IF(Hidden!CY$47="Yes","H",IF($B46="","",IF(AND($C46&lt;=Hidden!CY$46,$D46&gt;=Hidden!CY$46),IF($G46="","x","y"),"")))</f>
        <v/>
      </c>
      <c r="DG46" s="142" t="str">
        <f>IF(Hidden!CZ$47="Yes","H",IF($B46="","",IF(AND($C46&lt;=Hidden!CZ$46,$D46&gt;=Hidden!CZ$46),IF($G46="","x","y"),"")))</f>
        <v/>
      </c>
      <c r="DH46" s="142" t="str">
        <f>IF(Hidden!DA$47="Yes","H",IF($B46="","",IF(AND($C46&lt;=Hidden!DA$46,$D46&gt;=Hidden!DA$46),IF($G46="","x","y"),"")))</f>
        <v/>
      </c>
      <c r="DI46" s="146" t="str">
        <f>IF(Hidden!DB$47="Yes","H",IF($B46="","",IF(AND($C46&lt;=Hidden!DB$46,$D46&gt;=Hidden!DB$46),IF($G46="","x","y"),"")))</f>
        <v/>
      </c>
      <c r="DJ46" s="145" t="str">
        <f>IF(Hidden!DC$47="Yes","H",IF($B46="","",IF(AND($C46&lt;=Hidden!DC$46,$D46&gt;=Hidden!DC$46),IF($G46="","x","y"),"")))</f>
        <v/>
      </c>
      <c r="DK46" s="142" t="str">
        <f>IF(Hidden!DD$47="Yes","H",IF($B46="","",IF(AND($C46&lt;=Hidden!DD$46,$D46&gt;=Hidden!DD$46),IF($G46="","x","y"),"")))</f>
        <v/>
      </c>
      <c r="DL46" s="142" t="str">
        <f>IF(Hidden!DE$47="Yes","H",IF($B46="","",IF(AND($C46&lt;=Hidden!DE$46,$D46&gt;=Hidden!DE$46),IF($G46="","x","y"),"")))</f>
        <v/>
      </c>
      <c r="DM46" s="142" t="str">
        <f>IF(Hidden!DF$47="Yes","H",IF($B46="","",IF(AND($C46&lt;=Hidden!DF$46,$D46&gt;=Hidden!DF$46),IF($G46="","x","y"),"")))</f>
        <v/>
      </c>
      <c r="DN46" s="144" t="str">
        <f>IF(Hidden!DG$47="Yes","H",IF($B46="","",IF(AND($C46&lt;=Hidden!DG$46,$D46&gt;=Hidden!DG$46),IF($G46="","x","y"),"")))</f>
        <v/>
      </c>
      <c r="DO46" s="143" t="str">
        <f>IF(Hidden!DH$47="Yes","H",IF($B46="","",IF(AND($C46&lt;=Hidden!DH$46,$D46&gt;=Hidden!DH$46),IF($G46="","x","y"),"")))</f>
        <v/>
      </c>
      <c r="DP46" s="142" t="str">
        <f>IF(Hidden!DI$47="Yes","H",IF($B46="","",IF(AND($C46&lt;=Hidden!DI$46,$D46&gt;=Hidden!DI$46),IF($G46="","x","y"),"")))</f>
        <v/>
      </c>
      <c r="DQ46" s="142" t="str">
        <f>IF(Hidden!DJ$47="Yes","H",IF($B46="","",IF(AND($C46&lt;=Hidden!DJ$46,$D46&gt;=Hidden!DJ$46),IF($G46="","x","y"),"")))</f>
        <v/>
      </c>
      <c r="DR46" s="142" t="str">
        <f>IF(Hidden!DK$47="Yes","H",IF($B46="","",IF(AND($C46&lt;=Hidden!DK$46,$D46&gt;=Hidden!DK$46),IF($G46="","x","y"),"")))</f>
        <v/>
      </c>
      <c r="DS46" s="146" t="str">
        <f>IF(Hidden!DL$47="Yes","H",IF($B46="","",IF(AND($C46&lt;=Hidden!DL$46,$D46&gt;=Hidden!DL$46),IF($G46="","x","y"),"")))</f>
        <v/>
      </c>
      <c r="DT46" s="145" t="str">
        <f>IF(Hidden!DM$47="Yes","H",IF($B46="","",IF(AND($C46&lt;=Hidden!DM$46,$D46&gt;=Hidden!DM$46),IF($G46="","x","y"),"")))</f>
        <v/>
      </c>
      <c r="DU46" s="142" t="str">
        <f>IF(Hidden!DN$47="Yes","H",IF($B46="","",IF(AND($C46&lt;=Hidden!DN$46,$D46&gt;=Hidden!DN$46),IF($G46="","x","y"),"")))</f>
        <v/>
      </c>
      <c r="DV46" s="142" t="str">
        <f>IF(Hidden!DO$47="Yes","H",IF($B46="","",IF(AND($C46&lt;=Hidden!DO$46,$D46&gt;=Hidden!DO$46),IF($G46="","x","y"),"")))</f>
        <v/>
      </c>
      <c r="DW46" s="142" t="str">
        <f>IF(Hidden!DP$47="Yes","H",IF($B46="","",IF(AND($C46&lt;=Hidden!DP$46,$D46&gt;=Hidden!DP$46),IF($G46="","x","y"),"")))</f>
        <v/>
      </c>
      <c r="DX46" s="144" t="str">
        <f>IF(Hidden!DQ$47="Yes","H",IF($B46="","",IF(AND($C46&lt;=Hidden!DQ$46,$D46&gt;=Hidden!DQ$46),IF($G46="","x","y"),"")))</f>
        <v/>
      </c>
      <c r="DY46" s="145" t="str">
        <f>IF(Hidden!DR$47="Yes","H",IF($B46="","",IF(AND($C46&lt;=Hidden!DR$46,$D46&gt;=Hidden!DR$46),IF($G46="","x","y"),"")))</f>
        <v/>
      </c>
      <c r="DZ46" s="142" t="str">
        <f>IF(Hidden!DS$47="Yes","H",IF($B46="","",IF(AND($C46&lt;=Hidden!DS$46,$D46&gt;=Hidden!DS$46),IF($G46="","x","y"),"")))</f>
        <v/>
      </c>
      <c r="EA46" s="142" t="str">
        <f>IF(Hidden!DT$47="Yes","H",IF($B46="","",IF(AND($C46&lt;=Hidden!DT$46,$D46&gt;=Hidden!DT$46),IF($G46="","x","y"),"")))</f>
        <v/>
      </c>
      <c r="EB46" s="142" t="str">
        <f>IF(Hidden!DU$47="Yes","H",IF($B46="","",IF(AND($C46&lt;=Hidden!DU$46,$D46&gt;=Hidden!DU$46),IF($G46="","x","y"),"")))</f>
        <v/>
      </c>
      <c r="EC46" s="144" t="str">
        <f>IF(Hidden!DV$47="Yes","H",IF($B46="","",IF(AND($C46&lt;=Hidden!DV$46,$D46&gt;=Hidden!DV$46),IF($G46="","x","y"),"")))</f>
        <v/>
      </c>
      <c r="ED46" s="143" t="str">
        <f>IF(Hidden!DW$47="Yes","H",IF($B46="","",IF(AND($C46&lt;=Hidden!DW$46,$D46&gt;=Hidden!DW$46),IF($G46="","x","y"),"")))</f>
        <v/>
      </c>
      <c r="EE46" s="142" t="str">
        <f>IF(Hidden!DX$47="Yes","H",IF($B46="","",IF(AND($C46&lt;=Hidden!DX$46,$D46&gt;=Hidden!DX$46),IF($G46="","x","y"),"")))</f>
        <v/>
      </c>
      <c r="EF46" s="142" t="str">
        <f>IF(Hidden!DY$47="Yes","H",IF($B46="","",IF(AND($C46&lt;=Hidden!DY$46,$D46&gt;=Hidden!DY$46),IF($G46="","x","y"),"")))</f>
        <v/>
      </c>
      <c r="EG46" s="142" t="str">
        <f>IF(Hidden!DZ$47="Yes","H",IF($B46="","",IF(AND($C46&lt;=Hidden!DZ$46,$D46&gt;=Hidden!DZ$46),IF($G46="","x","y"),"")))</f>
        <v/>
      </c>
      <c r="EH46" s="141" t="str">
        <f>IF(Hidden!EA$47="Yes","H",IF($B46="","",IF(AND($C46&lt;=Hidden!EA$46,$D46&gt;=Hidden!EA$46),IF($G46="","x","y"),"")))</f>
        <v/>
      </c>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row>
    <row r="47" spans="1:257" ht="15" customHeight="1">
      <c r="A47" s="79"/>
      <c r="B47" s="712"/>
      <c r="C47" s="695"/>
      <c r="D47" s="698"/>
      <c r="E47" s="693"/>
      <c r="F47" s="246"/>
      <c r="G47" s="696"/>
      <c r="H47" s="694"/>
      <c r="I47" s="147" t="str">
        <f>IF(Hidden!B$47="Yes","H",IF($B47="","",IF(AND($C47&lt;=Hidden!B$46,$D47&gt;=Hidden!B$46),IF($G47="","x","y"),"")))</f>
        <v/>
      </c>
      <c r="J47" s="142" t="str">
        <f>IF(Hidden!C$47="Yes","H",IF($B47="","",IF(AND($C47&lt;=Hidden!C$46,$D47&gt;=Hidden!C$46),IF($G47="","x","y"),"")))</f>
        <v/>
      </c>
      <c r="K47" s="142" t="str">
        <f>IF(Hidden!D$47="Yes","H",IF($B47="","",IF(AND($C47&lt;=Hidden!D$46,$D47&gt;=Hidden!D$46),IF($G47="","x","y"),"")))</f>
        <v/>
      </c>
      <c r="L47" s="142" t="str">
        <f>IF(Hidden!E$47="Yes","H",IF($B47="","",IF(AND($C47&lt;=Hidden!E$46,$D47&gt;=Hidden!E$46),IF($G47="","x","y"),"")))</f>
        <v/>
      </c>
      <c r="M47" s="146" t="str">
        <f>IF(Hidden!F$47="Yes","H",IF($B47="","",IF(AND($C47&lt;=Hidden!F$46,$D47&gt;=Hidden!F$46),IF($G47="","x","y"),"")))</f>
        <v/>
      </c>
      <c r="N47" s="145" t="str">
        <f>IF(Hidden!G$47="Yes","H",IF($B47="","",IF(AND($C47&lt;=Hidden!G$46,$D47&gt;=Hidden!G$46),IF($G47="","x","y"),"")))</f>
        <v/>
      </c>
      <c r="O47" s="142" t="str">
        <f>IF(Hidden!H$47="Yes","H",IF($B47="","",IF(AND($C47&lt;=Hidden!H$46,$D47&gt;=Hidden!H$46),IF($G47="","x","y"),"")))</f>
        <v/>
      </c>
      <c r="P47" s="142" t="str">
        <f>IF(Hidden!I$47="Yes","H",IF($B47="","",IF(AND($C47&lt;=Hidden!I$46,$D47&gt;=Hidden!I$46),IF($G47="","x","y"),"")))</f>
        <v/>
      </c>
      <c r="Q47" s="142" t="str">
        <f>IF(Hidden!J$47="Yes","H",IF($B47="","",IF(AND($C47&lt;=Hidden!J$46,$D47&gt;=Hidden!J$46),IF($G47="","x","y"),"")))</f>
        <v/>
      </c>
      <c r="R47" s="144" t="str">
        <f>IF(Hidden!K$47="Yes","H",IF($B47="","",IF(AND($C47&lt;=Hidden!K$46,$D47&gt;=Hidden!K$46),IF($G47="","x","y"),"")))</f>
        <v/>
      </c>
      <c r="S47" s="143" t="str">
        <f>IF(Hidden!L$47="Yes","H",IF($B47="","",IF(AND($C47&lt;=Hidden!L$46,$D47&gt;=Hidden!L$46),IF($G47="","x","y"),"")))</f>
        <v/>
      </c>
      <c r="T47" s="142" t="str">
        <f>IF(Hidden!M$47="Yes","H",IF($B47="","",IF(AND($C47&lt;=Hidden!M$46,$D47&gt;=Hidden!M$46),IF($G47="","x","y"),"")))</f>
        <v/>
      </c>
      <c r="U47" s="142" t="str">
        <f>IF(Hidden!N$47="Yes","H",IF($B47="","",IF(AND($C47&lt;=Hidden!N$46,$D47&gt;=Hidden!N$46),IF($G47="","x","y"),"")))</f>
        <v/>
      </c>
      <c r="V47" s="142" t="str">
        <f>IF(Hidden!O$47="Yes","H",IF($B47="","",IF(AND($C47&lt;=Hidden!O$46,$D47&gt;=Hidden!O$46),IF($G47="","x","y"),"")))</f>
        <v/>
      </c>
      <c r="W47" s="146" t="str">
        <f>IF(Hidden!P$47="Yes","H",IF($B47="","",IF(AND($C47&lt;=Hidden!P$46,$D47&gt;=Hidden!P$46),IF($G47="","x","y"),"")))</f>
        <v/>
      </c>
      <c r="X47" s="145" t="str">
        <f>IF(Hidden!Q$47="Yes","H",IF($B47="","",IF(AND($C47&lt;=Hidden!Q$46,$D47&gt;=Hidden!Q$46),IF($G47="","x","y"),"")))</f>
        <v/>
      </c>
      <c r="Y47" s="142" t="str">
        <f>IF(Hidden!R$47="Yes","H",IF($B47="","",IF(AND($C47&lt;=Hidden!R$46,$D47&gt;=Hidden!R$46),IF($G47="","x","y"),"")))</f>
        <v/>
      </c>
      <c r="Z47" s="142" t="str">
        <f>IF(Hidden!S$47="Yes","H",IF($B47="","",IF(AND($C47&lt;=Hidden!S$46,$D47&gt;=Hidden!S$46),IF($G47="","x","y"),"")))</f>
        <v/>
      </c>
      <c r="AA47" s="142" t="str">
        <f>IF(Hidden!T$47="Yes","H",IF($B47="","",IF(AND($C47&lt;=Hidden!T$46,$D47&gt;=Hidden!T$46),IF($G47="","x","y"),"")))</f>
        <v/>
      </c>
      <c r="AB47" s="144" t="str">
        <f>IF(Hidden!U$47="Yes","H",IF($B47="","",IF(AND($C47&lt;=Hidden!U$46,$D47&gt;=Hidden!U$46),IF($G47="","x","y"),"")))</f>
        <v/>
      </c>
      <c r="AC47" s="143" t="str">
        <f>IF(Hidden!V$47="Yes","H",IF($B47="","",IF(AND($C47&lt;=Hidden!V$46,$D47&gt;=Hidden!V$46),IF($G47="","x","y"),"")))</f>
        <v/>
      </c>
      <c r="AD47" s="142" t="str">
        <f>IF(Hidden!W$47="Yes","H",IF($B47="","",IF(AND($C47&lt;=Hidden!W$46,$D47&gt;=Hidden!W$46),IF($G47="","x","y"),"")))</f>
        <v/>
      </c>
      <c r="AE47" s="142" t="str">
        <f>IF(Hidden!X$47="Yes","H",IF($B47="","",IF(AND($C47&lt;=Hidden!X$46,$D47&gt;=Hidden!X$46),IF($G47="","x","y"),"")))</f>
        <v/>
      </c>
      <c r="AF47" s="142" t="str">
        <f>IF(Hidden!Y$47="Yes","H",IF($B47="","",IF(AND($C47&lt;=Hidden!Y$46,$D47&gt;=Hidden!Y$46),IF($G47="","x","y"),"")))</f>
        <v/>
      </c>
      <c r="AG47" s="146" t="str">
        <f>IF(Hidden!Z$47="Yes","H",IF($B47="","",IF(AND($C47&lt;=Hidden!Z$46,$D47&gt;=Hidden!Z$46),IF($G47="","x","y"),"")))</f>
        <v/>
      </c>
      <c r="AH47" s="145" t="str">
        <f>IF(Hidden!AA$47="Yes","H",IF($B47="","",IF(AND($C47&lt;=Hidden!AA$46,$D47&gt;=Hidden!AA$46),IF($G47="","x","y"),"")))</f>
        <v/>
      </c>
      <c r="AI47" s="142" t="str">
        <f>IF(Hidden!AB$47="Yes","H",IF($B47="","",IF(AND($C47&lt;=Hidden!AB$46,$D47&gt;=Hidden!AB$46),IF($G47="","x","y"),"")))</f>
        <v/>
      </c>
      <c r="AJ47" s="142" t="str">
        <f>IF(Hidden!AC$47="Yes","H",IF($B47="","",IF(AND($C47&lt;=Hidden!AC$46,$D47&gt;=Hidden!AC$46),IF($G47="","x","y"),"")))</f>
        <v/>
      </c>
      <c r="AK47" s="142" t="str">
        <f>IF(Hidden!AD$47="Yes","H",IF($B47="","",IF(AND($C47&lt;=Hidden!AD$46,$D47&gt;=Hidden!AD$46),IF($G47="","x","y"),"")))</f>
        <v/>
      </c>
      <c r="AL47" s="144" t="str">
        <f>IF(Hidden!AE$47="Yes","H",IF($B47="","",IF(AND($C47&lt;=Hidden!AE$46,$D47&gt;=Hidden!AE$46),IF($G47="","x","y"),"")))</f>
        <v/>
      </c>
      <c r="AM47" s="143" t="str">
        <f>IF(Hidden!AF$47="Yes","H",IF($B47="","",IF(AND($C47&lt;=Hidden!AF$46,$D47&gt;=Hidden!AF$46),IF($G47="","x","y"),"")))</f>
        <v/>
      </c>
      <c r="AN47" s="142" t="str">
        <f>IF(Hidden!AG$47="Yes","H",IF($B47="","",IF(AND($C47&lt;=Hidden!AG$46,$D47&gt;=Hidden!AG$46),IF($G47="","x","y"),"")))</f>
        <v/>
      </c>
      <c r="AO47" s="142" t="str">
        <f>IF(Hidden!AH$47="Yes","H",IF($B47="","",IF(AND($C47&lt;=Hidden!AH$46,$D47&gt;=Hidden!AH$46),IF($G47="","x","y"),"")))</f>
        <v/>
      </c>
      <c r="AP47" s="142" t="str">
        <f>IF(Hidden!AI$47="Yes","H",IF($B47="","",IF(AND($C47&lt;=Hidden!AI$46,$D47&gt;=Hidden!AI$46),IF($G47="","x","y"),"")))</f>
        <v/>
      </c>
      <c r="AQ47" s="146" t="str">
        <f>IF(Hidden!AJ$47="Yes","H",IF($B47="","",IF(AND($C47&lt;=Hidden!AJ$46,$D47&gt;=Hidden!AJ$46),IF($G47="","x","y"),"")))</f>
        <v/>
      </c>
      <c r="AR47" s="145" t="str">
        <f>IF(Hidden!AK$47="Yes","H",IF($B47="","",IF(AND($C47&lt;=Hidden!AK$46,$D47&gt;=Hidden!AK$46),IF($G47="","x","y"),"")))</f>
        <v/>
      </c>
      <c r="AS47" s="142" t="str">
        <f>IF(Hidden!AL$47="Yes","H",IF($B47="","",IF(AND($C47&lt;=Hidden!AL$46,$D47&gt;=Hidden!AL$46),IF($G47="","x","y"),"")))</f>
        <v/>
      </c>
      <c r="AT47" s="142" t="str">
        <f>IF(Hidden!AM$47="Yes","H",IF($B47="","",IF(AND($C47&lt;=Hidden!AM$46,$D47&gt;=Hidden!AM$46),IF($G47="","x","y"),"")))</f>
        <v/>
      </c>
      <c r="AU47" s="142" t="str">
        <f>IF(Hidden!AN$47="Yes","H",IF($B47="","",IF(AND($C47&lt;=Hidden!AN$46,$D47&gt;=Hidden!AN$46),IF($G47="","x","y"),"")))</f>
        <v/>
      </c>
      <c r="AV47" s="144" t="str">
        <f>IF(Hidden!AO$47="Yes","H",IF($B47="","",IF(AND($C47&lt;=Hidden!AO$46,$D47&gt;=Hidden!AO$46),IF($G47="","x","y"),"")))</f>
        <v/>
      </c>
      <c r="AW47" s="143" t="str">
        <f>IF(Hidden!AP$47="Yes","H",IF($B47="","",IF(AND($C47&lt;=Hidden!AP$46,$D47&gt;=Hidden!AP$46),IF($G47="","x","y"),"")))</f>
        <v/>
      </c>
      <c r="AX47" s="142" t="str">
        <f>IF(Hidden!AQ$47="Yes","H",IF($B47="","",IF(AND($C47&lt;=Hidden!AQ$46,$D47&gt;=Hidden!AQ$46),IF($G47="","x","y"),"")))</f>
        <v/>
      </c>
      <c r="AY47" s="142" t="str">
        <f>IF(Hidden!AR$47="Yes","H",IF($B47="","",IF(AND($C47&lt;=Hidden!AR$46,$D47&gt;=Hidden!AR$46),IF($G47="","x","y"),"")))</f>
        <v/>
      </c>
      <c r="AZ47" s="142" t="str">
        <f>IF(Hidden!AS$47="Yes","H",IF($B47="","",IF(AND($C47&lt;=Hidden!AS$46,$D47&gt;=Hidden!AS$46),IF($G47="","x","y"),"")))</f>
        <v/>
      </c>
      <c r="BA47" s="146" t="str">
        <f>IF(Hidden!AT$47="Yes","H",IF($B47="","",IF(AND($C47&lt;=Hidden!AT$46,$D47&gt;=Hidden!AT$46),IF($G47="","x","y"),"")))</f>
        <v/>
      </c>
      <c r="BB47" s="145" t="str">
        <f>IF(Hidden!AU$47="Yes","H",IF($B47="","",IF(AND($C47&lt;=Hidden!AU$46,$D47&gt;=Hidden!AU$46),IF($G47="","x","y"),"")))</f>
        <v/>
      </c>
      <c r="BC47" s="142" t="str">
        <f>IF(Hidden!AV$47="Yes","H",IF($B47="","",IF(AND($C47&lt;=Hidden!AV$46,$D47&gt;=Hidden!AV$46),IF($G47="","x","y"),"")))</f>
        <v/>
      </c>
      <c r="BD47" s="142" t="str">
        <f>IF(Hidden!AW$47="Yes","H",IF($B47="","",IF(AND($C47&lt;=Hidden!AW$46,$D47&gt;=Hidden!AW$46),IF($G47="","x","y"),"")))</f>
        <v/>
      </c>
      <c r="BE47" s="142" t="str">
        <f>IF(Hidden!AX$47="Yes","H",IF($B47="","",IF(AND($C47&lt;=Hidden!AX$46,$D47&gt;=Hidden!AX$46),IF($G47="","x","y"),"")))</f>
        <v/>
      </c>
      <c r="BF47" s="144" t="str">
        <f>IF(Hidden!AY$47="Yes","H",IF($B47="","",IF(AND($C47&lt;=Hidden!AY$46,$D47&gt;=Hidden!AY$46),IF($G47="","x","y"),"")))</f>
        <v/>
      </c>
      <c r="BG47" s="143" t="str">
        <f>IF(Hidden!AZ$47="Yes","H",IF($B47="","",IF(AND($C47&lt;=Hidden!AZ$46,$D47&gt;=Hidden!AZ$46),IF($G47="","x","y"),"")))</f>
        <v/>
      </c>
      <c r="BH47" s="142" t="str">
        <f>IF(Hidden!BA$47="Yes","H",IF($B47="","",IF(AND($C47&lt;=Hidden!BA$46,$D47&gt;=Hidden!BA$46),IF($G47="","x","y"),"")))</f>
        <v/>
      </c>
      <c r="BI47" s="142" t="str">
        <f>IF(Hidden!BB$47="Yes","H",IF($B47="","",IF(AND($C47&lt;=Hidden!BB$46,$D47&gt;=Hidden!BB$46),IF($G47="","x","y"),"")))</f>
        <v/>
      </c>
      <c r="BJ47" s="142" t="str">
        <f>IF(Hidden!BC$47="Yes","H",IF($B47="","",IF(AND($C47&lt;=Hidden!BC$46,$D47&gt;=Hidden!BC$46),IF($G47="","x","y"),"")))</f>
        <v/>
      </c>
      <c r="BK47" s="146" t="str">
        <f>IF(Hidden!BD$47="Yes","H",IF($B47="","",IF(AND($C47&lt;=Hidden!BD$46,$D47&gt;=Hidden!BD$46),IF($G47="","x","y"),"")))</f>
        <v/>
      </c>
      <c r="BL47" s="145" t="str">
        <f>IF(Hidden!BE$47="Yes","H",IF($B47="","",IF(AND($C47&lt;=Hidden!BE$46,$D47&gt;=Hidden!BE$46),IF($G47="","x","y"),"")))</f>
        <v/>
      </c>
      <c r="BM47" s="142" t="str">
        <f>IF(Hidden!BF$47="Yes","H",IF($B47="","",IF(AND($C47&lt;=Hidden!BF$46,$D47&gt;=Hidden!BF$46),IF($G47="","x","y"),"")))</f>
        <v/>
      </c>
      <c r="BN47" s="142" t="str">
        <f>IF(Hidden!BG$47="Yes","H",IF($B47="","",IF(AND($C47&lt;=Hidden!BG$46,$D47&gt;=Hidden!BG$46),IF($G47="","x","y"),"")))</f>
        <v/>
      </c>
      <c r="BO47" s="142" t="str">
        <f>IF(Hidden!BH$47="Yes","H",IF($B47="","",IF(AND($C47&lt;=Hidden!BH$46,$D47&gt;=Hidden!BH$46),IF($G47="","x","y"),"")))</f>
        <v/>
      </c>
      <c r="BP47" s="144" t="str">
        <f>IF(Hidden!BI$47="Yes","H",IF($B47="","",IF(AND($C47&lt;=Hidden!BI$46,$D47&gt;=Hidden!BI$46),IF($G47="","x","y"),"")))</f>
        <v/>
      </c>
      <c r="BQ47" s="143" t="str">
        <f>IF(Hidden!BJ$47="Yes","H",IF($B47="","",IF(AND($C47&lt;=Hidden!BJ$46,$D47&gt;=Hidden!BJ$46),IF($G47="","x","y"),"")))</f>
        <v/>
      </c>
      <c r="BR47" s="142" t="str">
        <f>IF(Hidden!BK$47="Yes","H",IF($B47="","",IF(AND($C47&lt;=Hidden!BK$46,$D47&gt;=Hidden!BK$46),IF($G47="","x","y"),"")))</f>
        <v/>
      </c>
      <c r="BS47" s="142" t="str">
        <f>IF(Hidden!BL$47="Yes","H",IF($B47="","",IF(AND($C47&lt;=Hidden!BL$46,$D47&gt;=Hidden!BL$46),IF($G47="","x","y"),"")))</f>
        <v/>
      </c>
      <c r="BT47" s="142" t="str">
        <f>IF(Hidden!BM$47="Yes","H",IF($B47="","",IF(AND($C47&lt;=Hidden!BM$46,$D47&gt;=Hidden!BM$46),IF($G47="","x","y"),"")))</f>
        <v/>
      </c>
      <c r="BU47" s="146" t="str">
        <f>IF(Hidden!BN$47="Yes","H",IF($B47="","",IF(AND($C47&lt;=Hidden!BN$46,$D47&gt;=Hidden!BN$46),IF($G47="","x","y"),"")))</f>
        <v/>
      </c>
      <c r="BV47" s="145" t="str">
        <f>IF(Hidden!BO$47="Yes","H",IF($B47="","",IF(AND($C47&lt;=Hidden!BO$46,$D47&gt;=Hidden!BO$46),IF($G47="","x","y"),"")))</f>
        <v/>
      </c>
      <c r="BW47" s="142" t="str">
        <f>IF(Hidden!BP$47="Yes","H",IF($B47="","",IF(AND($C47&lt;=Hidden!BP$46,$D47&gt;=Hidden!BP$46),IF($G47="","x","y"),"")))</f>
        <v/>
      </c>
      <c r="BX47" s="142" t="str">
        <f>IF(Hidden!BQ$47="Yes","H",IF($B47="","",IF(AND($C47&lt;=Hidden!BQ$46,$D47&gt;=Hidden!BQ$46),IF($G47="","x","y"),"")))</f>
        <v/>
      </c>
      <c r="BY47" s="142" t="str">
        <f>IF(Hidden!BR$47="Yes","H",IF($B47="","",IF(AND($C47&lt;=Hidden!BR$46,$D47&gt;=Hidden!BR$46),IF($G47="","x","y"),"")))</f>
        <v/>
      </c>
      <c r="BZ47" s="144" t="str">
        <f>IF(Hidden!BS$47="Yes","H",IF($B47="","",IF(AND($C47&lt;=Hidden!BS$46,$D47&gt;=Hidden!BS$46),IF($G47="","x","y"),"")))</f>
        <v/>
      </c>
      <c r="CA47" s="143" t="str">
        <f>IF(Hidden!BT$47="Yes","H",IF($B47="","",IF(AND($C47&lt;=Hidden!BT$46,$D47&gt;=Hidden!BT$46),IF($G47="","x","y"),"")))</f>
        <v/>
      </c>
      <c r="CB47" s="142" t="str">
        <f>IF(Hidden!BU$47="Yes","H",IF($B47="","",IF(AND($C47&lt;=Hidden!BU$46,$D47&gt;=Hidden!BU$46),IF($G47="","x","y"),"")))</f>
        <v/>
      </c>
      <c r="CC47" s="142" t="str">
        <f>IF(Hidden!BV$47="Yes","H",IF($B47="","",IF(AND($C47&lt;=Hidden!BV$46,$D47&gt;=Hidden!BV$46),IF($G47="","x","y"),"")))</f>
        <v/>
      </c>
      <c r="CD47" s="142" t="str">
        <f>IF(Hidden!BW$47="Yes","H",IF($B47="","",IF(AND($C47&lt;=Hidden!BW$46,$D47&gt;=Hidden!BW$46),IF($G47="","x","y"),"")))</f>
        <v/>
      </c>
      <c r="CE47" s="146" t="str">
        <f>IF(Hidden!BX$47="Yes","H",IF($B47="","",IF(AND($C47&lt;=Hidden!BX$46,$D47&gt;=Hidden!BX$46),IF($G47="","x","y"),"")))</f>
        <v/>
      </c>
      <c r="CF47" s="145" t="str">
        <f>IF(Hidden!BY$47="Yes","H",IF($B47="","",IF(AND($C47&lt;=Hidden!BY$46,$D47&gt;=Hidden!BY$46),IF($G47="","x","y"),"")))</f>
        <v/>
      </c>
      <c r="CG47" s="142" t="str">
        <f>IF(Hidden!BZ$47="Yes","H",IF($B47="","",IF(AND($C47&lt;=Hidden!BZ$46,$D47&gt;=Hidden!BZ$46),IF($G47="","x","y"),"")))</f>
        <v/>
      </c>
      <c r="CH47" s="142" t="str">
        <f>IF(Hidden!CA$47="Yes","H",IF($B47="","",IF(AND($C47&lt;=Hidden!CA$46,$D47&gt;=Hidden!CA$46),IF($G47="","x","y"),"")))</f>
        <v/>
      </c>
      <c r="CI47" s="142" t="str">
        <f>IF(Hidden!CB$47="Yes","H",IF($B47="","",IF(AND($C47&lt;=Hidden!CB$46,$D47&gt;=Hidden!CB$46),IF($G47="","x","y"),"")))</f>
        <v/>
      </c>
      <c r="CJ47" s="144" t="str">
        <f>IF(Hidden!CC$47="Yes","H",IF($B47="","",IF(AND($C47&lt;=Hidden!CC$46,$D47&gt;=Hidden!CC$46),IF($G47="","x","y"),"")))</f>
        <v/>
      </c>
      <c r="CK47" s="143" t="str">
        <f>IF(Hidden!CD$47="Yes","H",IF($B47="","",IF(AND($C47&lt;=Hidden!CD$46,$D47&gt;=Hidden!CD$46),IF($G47="","x","y"),"")))</f>
        <v/>
      </c>
      <c r="CL47" s="142" t="str">
        <f>IF(Hidden!CE$47="Yes","H",IF($B47="","",IF(AND($C47&lt;=Hidden!CE$46,$D47&gt;=Hidden!CE$46),IF($G47="","x","y"),"")))</f>
        <v/>
      </c>
      <c r="CM47" s="142" t="str">
        <f>IF(Hidden!CF$47="Yes","H",IF($B47="","",IF(AND($C47&lt;=Hidden!CF$46,$D47&gt;=Hidden!CF$46),IF($G47="","x","y"),"")))</f>
        <v/>
      </c>
      <c r="CN47" s="142" t="str">
        <f>IF(Hidden!CG$47="Yes","H",IF($B47="","",IF(AND($C47&lt;=Hidden!CG$46,$D47&gt;=Hidden!CG$46),IF($G47="","x","y"),"")))</f>
        <v/>
      </c>
      <c r="CO47" s="146" t="str">
        <f>IF(Hidden!CH$47="Yes","H",IF($B47="","",IF(AND($C47&lt;=Hidden!CH$46,$D47&gt;=Hidden!CH$46),IF($G47="","x","y"),"")))</f>
        <v/>
      </c>
      <c r="CP47" s="145" t="str">
        <f>IF(Hidden!CI$47="Yes","H",IF($B47="","",IF(AND($C47&lt;=Hidden!CI$46,$D47&gt;=Hidden!CI$46),IF($G47="","x","y"),"")))</f>
        <v/>
      </c>
      <c r="CQ47" s="142" t="str">
        <f>IF(Hidden!CJ$47="Yes","H",IF($B47="","",IF(AND($C47&lt;=Hidden!CJ$46,$D47&gt;=Hidden!CJ$46),IF($G47="","x","y"),"")))</f>
        <v/>
      </c>
      <c r="CR47" s="142" t="str">
        <f>IF(Hidden!CK$47="Yes","H",IF($B47="","",IF(AND($C47&lt;=Hidden!CK$46,$D47&gt;=Hidden!CK$46),IF($G47="","x","y"),"")))</f>
        <v/>
      </c>
      <c r="CS47" s="142" t="str">
        <f>IF(Hidden!CL$47="Yes","H",IF($B47="","",IF(AND($C47&lt;=Hidden!CL$46,$D47&gt;=Hidden!CL$46),IF($G47="","x","y"),"")))</f>
        <v/>
      </c>
      <c r="CT47" s="144" t="str">
        <f>IF(Hidden!CM$47="Yes","H",IF($B47="","",IF(AND($C47&lt;=Hidden!CM$46,$D47&gt;=Hidden!CM$46),IF($G47="","x","y"),"")))</f>
        <v/>
      </c>
      <c r="CU47" s="143" t="str">
        <f>IF(Hidden!CN$47="Yes","H",IF($B47="","",IF(AND($C47&lt;=Hidden!CN$46,$D47&gt;=Hidden!CN$46),IF($G47="","x","y"),"")))</f>
        <v/>
      </c>
      <c r="CV47" s="142" t="str">
        <f>IF(Hidden!CO$47="Yes","H",IF($B47="","",IF(AND($C47&lt;=Hidden!CO$46,$D47&gt;=Hidden!CO$46),IF($G47="","x","y"),"")))</f>
        <v/>
      </c>
      <c r="CW47" s="142" t="str">
        <f>IF(Hidden!CP$47="Yes","H",IF($B47="","",IF(AND($C47&lt;=Hidden!CP$46,$D47&gt;=Hidden!CP$46),IF($G47="","x","y"),"")))</f>
        <v/>
      </c>
      <c r="CX47" s="142" t="str">
        <f>IF(Hidden!CQ$47="Yes","H",IF($B47="","",IF(AND($C47&lt;=Hidden!CQ$46,$D47&gt;=Hidden!CQ$46),IF($G47="","x","y"),"")))</f>
        <v/>
      </c>
      <c r="CY47" s="146" t="str">
        <f>IF(Hidden!CR$47="Yes","H",IF($B47="","",IF(AND($C47&lt;=Hidden!CR$46,$D47&gt;=Hidden!CR$46),IF($G47="","x","y"),"")))</f>
        <v/>
      </c>
      <c r="CZ47" s="145" t="str">
        <f>IF(Hidden!CS$47="Yes","H",IF($B47="","",IF(AND($C47&lt;=Hidden!CS$46,$D47&gt;=Hidden!CS$46),IF($G47="","x","y"),"")))</f>
        <v/>
      </c>
      <c r="DA47" s="142" t="str">
        <f>IF(Hidden!CT$47="Yes","H",IF($B47="","",IF(AND($C47&lt;=Hidden!CT$46,$D47&gt;=Hidden!CT$46),IF($G47="","x","y"),"")))</f>
        <v/>
      </c>
      <c r="DB47" s="142" t="str">
        <f>IF(Hidden!CU$47="Yes","H",IF($B47="","",IF(AND($C47&lt;=Hidden!CU$46,$D47&gt;=Hidden!CU$46),IF($G47="","x","y"),"")))</f>
        <v/>
      </c>
      <c r="DC47" s="142" t="str">
        <f>IF(Hidden!CV$47="Yes","H",IF($B47="","",IF(AND($C47&lt;=Hidden!CV$46,$D47&gt;=Hidden!CV$46),IF($G47="","x","y"),"")))</f>
        <v/>
      </c>
      <c r="DD47" s="144" t="str">
        <f>IF(Hidden!CW$47="Yes","H",IF($B47="","",IF(AND($C47&lt;=Hidden!CW$46,$D47&gt;=Hidden!CW$46),IF($G47="","x","y"),"")))</f>
        <v/>
      </c>
      <c r="DE47" s="143" t="str">
        <f>IF(Hidden!CX$47="Yes","H",IF($B47="","",IF(AND($C47&lt;=Hidden!CX$46,$D47&gt;=Hidden!CX$46),IF($G47="","x","y"),"")))</f>
        <v/>
      </c>
      <c r="DF47" s="142" t="str">
        <f>IF(Hidden!CY$47="Yes","H",IF($B47="","",IF(AND($C47&lt;=Hidden!CY$46,$D47&gt;=Hidden!CY$46),IF($G47="","x","y"),"")))</f>
        <v/>
      </c>
      <c r="DG47" s="142" t="str">
        <f>IF(Hidden!CZ$47="Yes","H",IF($B47="","",IF(AND($C47&lt;=Hidden!CZ$46,$D47&gt;=Hidden!CZ$46),IF($G47="","x","y"),"")))</f>
        <v/>
      </c>
      <c r="DH47" s="142" t="str">
        <f>IF(Hidden!DA$47="Yes","H",IF($B47="","",IF(AND($C47&lt;=Hidden!DA$46,$D47&gt;=Hidden!DA$46),IF($G47="","x","y"),"")))</f>
        <v/>
      </c>
      <c r="DI47" s="146" t="str">
        <f>IF(Hidden!DB$47="Yes","H",IF($B47="","",IF(AND($C47&lt;=Hidden!DB$46,$D47&gt;=Hidden!DB$46),IF($G47="","x","y"),"")))</f>
        <v/>
      </c>
      <c r="DJ47" s="145" t="str">
        <f>IF(Hidden!DC$47="Yes","H",IF($B47="","",IF(AND($C47&lt;=Hidden!DC$46,$D47&gt;=Hidden!DC$46),IF($G47="","x","y"),"")))</f>
        <v/>
      </c>
      <c r="DK47" s="142" t="str">
        <f>IF(Hidden!DD$47="Yes","H",IF($B47="","",IF(AND($C47&lt;=Hidden!DD$46,$D47&gt;=Hidden!DD$46),IF($G47="","x","y"),"")))</f>
        <v/>
      </c>
      <c r="DL47" s="142" t="str">
        <f>IF(Hidden!DE$47="Yes","H",IF($B47="","",IF(AND($C47&lt;=Hidden!DE$46,$D47&gt;=Hidden!DE$46),IF($G47="","x","y"),"")))</f>
        <v/>
      </c>
      <c r="DM47" s="142" t="str">
        <f>IF(Hidden!DF$47="Yes","H",IF($B47="","",IF(AND($C47&lt;=Hidden!DF$46,$D47&gt;=Hidden!DF$46),IF($G47="","x","y"),"")))</f>
        <v/>
      </c>
      <c r="DN47" s="144" t="str">
        <f>IF(Hidden!DG$47="Yes","H",IF($B47="","",IF(AND($C47&lt;=Hidden!DG$46,$D47&gt;=Hidden!DG$46),IF($G47="","x","y"),"")))</f>
        <v/>
      </c>
      <c r="DO47" s="143" t="str">
        <f>IF(Hidden!DH$47="Yes","H",IF($B47="","",IF(AND($C47&lt;=Hidden!DH$46,$D47&gt;=Hidden!DH$46),IF($G47="","x","y"),"")))</f>
        <v/>
      </c>
      <c r="DP47" s="142" t="str">
        <f>IF(Hidden!DI$47="Yes","H",IF($B47="","",IF(AND($C47&lt;=Hidden!DI$46,$D47&gt;=Hidden!DI$46),IF($G47="","x","y"),"")))</f>
        <v/>
      </c>
      <c r="DQ47" s="142" t="str">
        <f>IF(Hidden!DJ$47="Yes","H",IF($B47="","",IF(AND($C47&lt;=Hidden!DJ$46,$D47&gt;=Hidden!DJ$46),IF($G47="","x","y"),"")))</f>
        <v/>
      </c>
      <c r="DR47" s="142" t="str">
        <f>IF(Hidden!DK$47="Yes","H",IF($B47="","",IF(AND($C47&lt;=Hidden!DK$46,$D47&gt;=Hidden!DK$46),IF($G47="","x","y"),"")))</f>
        <v/>
      </c>
      <c r="DS47" s="146" t="str">
        <f>IF(Hidden!DL$47="Yes","H",IF($B47="","",IF(AND($C47&lt;=Hidden!DL$46,$D47&gt;=Hidden!DL$46),IF($G47="","x","y"),"")))</f>
        <v/>
      </c>
      <c r="DT47" s="145" t="str">
        <f>IF(Hidden!DM$47="Yes","H",IF($B47="","",IF(AND($C47&lt;=Hidden!DM$46,$D47&gt;=Hidden!DM$46),IF($G47="","x","y"),"")))</f>
        <v/>
      </c>
      <c r="DU47" s="142" t="str">
        <f>IF(Hidden!DN$47="Yes","H",IF($B47="","",IF(AND($C47&lt;=Hidden!DN$46,$D47&gt;=Hidden!DN$46),IF($G47="","x","y"),"")))</f>
        <v/>
      </c>
      <c r="DV47" s="142" t="str">
        <f>IF(Hidden!DO$47="Yes","H",IF($B47="","",IF(AND($C47&lt;=Hidden!DO$46,$D47&gt;=Hidden!DO$46),IF($G47="","x","y"),"")))</f>
        <v/>
      </c>
      <c r="DW47" s="142" t="str">
        <f>IF(Hidden!DP$47="Yes","H",IF($B47="","",IF(AND($C47&lt;=Hidden!DP$46,$D47&gt;=Hidden!DP$46),IF($G47="","x","y"),"")))</f>
        <v/>
      </c>
      <c r="DX47" s="144" t="str">
        <f>IF(Hidden!DQ$47="Yes","H",IF($B47="","",IF(AND($C47&lt;=Hidden!DQ$46,$D47&gt;=Hidden!DQ$46),IF($G47="","x","y"),"")))</f>
        <v/>
      </c>
      <c r="DY47" s="145" t="str">
        <f>IF(Hidden!DR$47="Yes","H",IF($B47="","",IF(AND($C47&lt;=Hidden!DR$46,$D47&gt;=Hidden!DR$46),IF($G47="","x","y"),"")))</f>
        <v/>
      </c>
      <c r="DZ47" s="142" t="str">
        <f>IF(Hidden!DS$47="Yes","H",IF($B47="","",IF(AND($C47&lt;=Hidden!DS$46,$D47&gt;=Hidden!DS$46),IF($G47="","x","y"),"")))</f>
        <v/>
      </c>
      <c r="EA47" s="142" t="str">
        <f>IF(Hidden!DT$47="Yes","H",IF($B47="","",IF(AND($C47&lt;=Hidden!DT$46,$D47&gt;=Hidden!DT$46),IF($G47="","x","y"),"")))</f>
        <v/>
      </c>
      <c r="EB47" s="142" t="str">
        <f>IF(Hidden!DU$47="Yes","H",IF($B47="","",IF(AND($C47&lt;=Hidden!DU$46,$D47&gt;=Hidden!DU$46),IF($G47="","x","y"),"")))</f>
        <v/>
      </c>
      <c r="EC47" s="144" t="str">
        <f>IF(Hidden!DV$47="Yes","H",IF($B47="","",IF(AND($C47&lt;=Hidden!DV$46,$D47&gt;=Hidden!DV$46),IF($G47="","x","y"),"")))</f>
        <v/>
      </c>
      <c r="ED47" s="143" t="str">
        <f>IF(Hidden!DW$47="Yes","H",IF($B47="","",IF(AND($C47&lt;=Hidden!DW$46,$D47&gt;=Hidden!DW$46),IF($G47="","x","y"),"")))</f>
        <v/>
      </c>
      <c r="EE47" s="142" t="str">
        <f>IF(Hidden!DX$47="Yes","H",IF($B47="","",IF(AND($C47&lt;=Hidden!DX$46,$D47&gt;=Hidden!DX$46),IF($G47="","x","y"),"")))</f>
        <v/>
      </c>
      <c r="EF47" s="142" t="str">
        <f>IF(Hidden!DY$47="Yes","H",IF($B47="","",IF(AND($C47&lt;=Hidden!DY$46,$D47&gt;=Hidden!DY$46),IF($G47="","x","y"),"")))</f>
        <v/>
      </c>
      <c r="EG47" s="142" t="str">
        <f>IF(Hidden!DZ$47="Yes","H",IF($B47="","",IF(AND($C47&lt;=Hidden!DZ$46,$D47&gt;=Hidden!DZ$46),IF($G47="","x","y"),"")))</f>
        <v/>
      </c>
      <c r="EH47" s="141" t="str">
        <f>IF(Hidden!EA$47="Yes","H",IF($B47="","",IF(AND($C47&lt;=Hidden!EA$46,$D47&gt;=Hidden!EA$46),IF($G47="","x","y"),"")))</f>
        <v/>
      </c>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row>
    <row r="48" spans="1:257" ht="15" customHeight="1">
      <c r="A48" s="79"/>
      <c r="B48" s="711"/>
      <c r="C48" s="695"/>
      <c r="D48" s="698"/>
      <c r="E48" s="693"/>
      <c r="F48" s="246"/>
      <c r="G48" s="696"/>
      <c r="H48" s="694"/>
      <c r="I48" s="147" t="str">
        <f>IF(Hidden!B$47="Yes","H",IF($B48="","",IF(AND($C48&lt;=Hidden!B$46,$D48&gt;=Hidden!B$46),IF($G48="","x","y"),"")))</f>
        <v/>
      </c>
      <c r="J48" s="142" t="str">
        <f>IF(Hidden!C$47="Yes","H",IF($B48="","",IF(AND($C48&lt;=Hidden!C$46,$D48&gt;=Hidden!C$46),IF($G48="","x","y"),"")))</f>
        <v/>
      </c>
      <c r="K48" s="142" t="str">
        <f>IF(Hidden!D$47="Yes","H",IF($B48="","",IF(AND($C48&lt;=Hidden!D$46,$D48&gt;=Hidden!D$46),IF($G48="","x","y"),"")))</f>
        <v/>
      </c>
      <c r="L48" s="142" t="str">
        <f>IF(Hidden!E$47="Yes","H",IF($B48="","",IF(AND($C48&lt;=Hidden!E$46,$D48&gt;=Hidden!E$46),IF($G48="","x","y"),"")))</f>
        <v/>
      </c>
      <c r="M48" s="146" t="str">
        <f>IF(Hidden!F$47="Yes","H",IF($B48="","",IF(AND($C48&lt;=Hidden!F$46,$D48&gt;=Hidden!F$46),IF($G48="","x","y"),"")))</f>
        <v/>
      </c>
      <c r="N48" s="145" t="str">
        <f>IF(Hidden!G$47="Yes","H",IF($B48="","",IF(AND($C48&lt;=Hidden!G$46,$D48&gt;=Hidden!G$46),IF($G48="","x","y"),"")))</f>
        <v/>
      </c>
      <c r="O48" s="142" t="str">
        <f>IF(Hidden!H$47="Yes","H",IF($B48="","",IF(AND($C48&lt;=Hidden!H$46,$D48&gt;=Hidden!H$46),IF($G48="","x","y"),"")))</f>
        <v/>
      </c>
      <c r="P48" s="142" t="str">
        <f>IF(Hidden!I$47="Yes","H",IF($B48="","",IF(AND($C48&lt;=Hidden!I$46,$D48&gt;=Hidden!I$46),IF($G48="","x","y"),"")))</f>
        <v/>
      </c>
      <c r="Q48" s="142" t="str">
        <f>IF(Hidden!J$47="Yes","H",IF($B48="","",IF(AND($C48&lt;=Hidden!J$46,$D48&gt;=Hidden!J$46),IF($G48="","x","y"),"")))</f>
        <v/>
      </c>
      <c r="R48" s="144" t="str">
        <f>IF(Hidden!K$47="Yes","H",IF($B48="","",IF(AND($C48&lt;=Hidden!K$46,$D48&gt;=Hidden!K$46),IF($G48="","x","y"),"")))</f>
        <v/>
      </c>
      <c r="S48" s="143" t="str">
        <f>IF(Hidden!L$47="Yes","H",IF($B48="","",IF(AND($C48&lt;=Hidden!L$46,$D48&gt;=Hidden!L$46),IF($G48="","x","y"),"")))</f>
        <v/>
      </c>
      <c r="T48" s="142" t="str">
        <f>IF(Hidden!M$47="Yes","H",IF($B48="","",IF(AND($C48&lt;=Hidden!M$46,$D48&gt;=Hidden!M$46),IF($G48="","x","y"),"")))</f>
        <v/>
      </c>
      <c r="U48" s="142" t="str">
        <f>IF(Hidden!N$47="Yes","H",IF($B48="","",IF(AND($C48&lt;=Hidden!N$46,$D48&gt;=Hidden!N$46),IF($G48="","x","y"),"")))</f>
        <v/>
      </c>
      <c r="V48" s="142" t="str">
        <f>IF(Hidden!O$47="Yes","H",IF($B48="","",IF(AND($C48&lt;=Hidden!O$46,$D48&gt;=Hidden!O$46),IF($G48="","x","y"),"")))</f>
        <v/>
      </c>
      <c r="W48" s="146" t="str">
        <f>IF(Hidden!P$47="Yes","H",IF($B48="","",IF(AND($C48&lt;=Hidden!P$46,$D48&gt;=Hidden!P$46),IF($G48="","x","y"),"")))</f>
        <v/>
      </c>
      <c r="X48" s="145" t="str">
        <f>IF(Hidden!Q$47="Yes","H",IF($B48="","",IF(AND($C48&lt;=Hidden!Q$46,$D48&gt;=Hidden!Q$46),IF($G48="","x","y"),"")))</f>
        <v/>
      </c>
      <c r="Y48" s="142" t="str">
        <f>IF(Hidden!R$47="Yes","H",IF($B48="","",IF(AND($C48&lt;=Hidden!R$46,$D48&gt;=Hidden!R$46),IF($G48="","x","y"),"")))</f>
        <v/>
      </c>
      <c r="Z48" s="142" t="str">
        <f>IF(Hidden!S$47="Yes","H",IF($B48="","",IF(AND($C48&lt;=Hidden!S$46,$D48&gt;=Hidden!S$46),IF($G48="","x","y"),"")))</f>
        <v/>
      </c>
      <c r="AA48" s="142" t="str">
        <f>IF(Hidden!T$47="Yes","H",IF($B48="","",IF(AND($C48&lt;=Hidden!T$46,$D48&gt;=Hidden!T$46),IF($G48="","x","y"),"")))</f>
        <v/>
      </c>
      <c r="AB48" s="144" t="str">
        <f>IF(Hidden!U$47="Yes","H",IF($B48="","",IF(AND($C48&lt;=Hidden!U$46,$D48&gt;=Hidden!U$46),IF($G48="","x","y"),"")))</f>
        <v/>
      </c>
      <c r="AC48" s="143" t="str">
        <f>IF(Hidden!V$47="Yes","H",IF($B48="","",IF(AND($C48&lt;=Hidden!V$46,$D48&gt;=Hidden!V$46),IF($G48="","x","y"),"")))</f>
        <v/>
      </c>
      <c r="AD48" s="142" t="str">
        <f>IF(Hidden!W$47="Yes","H",IF($B48="","",IF(AND($C48&lt;=Hidden!W$46,$D48&gt;=Hidden!W$46),IF($G48="","x","y"),"")))</f>
        <v/>
      </c>
      <c r="AE48" s="142" t="str">
        <f>IF(Hidden!X$47="Yes","H",IF($B48="","",IF(AND($C48&lt;=Hidden!X$46,$D48&gt;=Hidden!X$46),IF($G48="","x","y"),"")))</f>
        <v/>
      </c>
      <c r="AF48" s="142" t="str">
        <f>IF(Hidden!Y$47="Yes","H",IF($B48="","",IF(AND($C48&lt;=Hidden!Y$46,$D48&gt;=Hidden!Y$46),IF($G48="","x","y"),"")))</f>
        <v/>
      </c>
      <c r="AG48" s="146" t="str">
        <f>IF(Hidden!Z$47="Yes","H",IF($B48="","",IF(AND($C48&lt;=Hidden!Z$46,$D48&gt;=Hidden!Z$46),IF($G48="","x","y"),"")))</f>
        <v/>
      </c>
      <c r="AH48" s="145" t="str">
        <f>IF(Hidden!AA$47="Yes","H",IF($B48="","",IF(AND($C48&lt;=Hidden!AA$46,$D48&gt;=Hidden!AA$46),IF($G48="","x","y"),"")))</f>
        <v/>
      </c>
      <c r="AI48" s="142" t="str">
        <f>IF(Hidden!AB$47="Yes","H",IF($B48="","",IF(AND($C48&lt;=Hidden!AB$46,$D48&gt;=Hidden!AB$46),IF($G48="","x","y"),"")))</f>
        <v/>
      </c>
      <c r="AJ48" s="142" t="str">
        <f>IF(Hidden!AC$47="Yes","H",IF($B48="","",IF(AND($C48&lt;=Hidden!AC$46,$D48&gt;=Hidden!AC$46),IF($G48="","x","y"),"")))</f>
        <v/>
      </c>
      <c r="AK48" s="142" t="str">
        <f>IF(Hidden!AD$47="Yes","H",IF($B48="","",IF(AND($C48&lt;=Hidden!AD$46,$D48&gt;=Hidden!AD$46),IF($G48="","x","y"),"")))</f>
        <v/>
      </c>
      <c r="AL48" s="144" t="str">
        <f>IF(Hidden!AE$47="Yes","H",IF($B48="","",IF(AND($C48&lt;=Hidden!AE$46,$D48&gt;=Hidden!AE$46),IF($G48="","x","y"),"")))</f>
        <v/>
      </c>
      <c r="AM48" s="143" t="str">
        <f>IF(Hidden!AF$47="Yes","H",IF($B48="","",IF(AND($C48&lt;=Hidden!AF$46,$D48&gt;=Hidden!AF$46),IF($G48="","x","y"),"")))</f>
        <v/>
      </c>
      <c r="AN48" s="142" t="str">
        <f>IF(Hidden!AG$47="Yes","H",IF($B48="","",IF(AND($C48&lt;=Hidden!AG$46,$D48&gt;=Hidden!AG$46),IF($G48="","x","y"),"")))</f>
        <v/>
      </c>
      <c r="AO48" s="142" t="str">
        <f>IF(Hidden!AH$47="Yes","H",IF($B48="","",IF(AND($C48&lt;=Hidden!AH$46,$D48&gt;=Hidden!AH$46),IF($G48="","x","y"),"")))</f>
        <v/>
      </c>
      <c r="AP48" s="142" t="str">
        <f>IF(Hidden!AI$47="Yes","H",IF($B48="","",IF(AND($C48&lt;=Hidden!AI$46,$D48&gt;=Hidden!AI$46),IF($G48="","x","y"),"")))</f>
        <v/>
      </c>
      <c r="AQ48" s="146" t="str">
        <f>IF(Hidden!AJ$47="Yes","H",IF($B48="","",IF(AND($C48&lt;=Hidden!AJ$46,$D48&gt;=Hidden!AJ$46),IF($G48="","x","y"),"")))</f>
        <v/>
      </c>
      <c r="AR48" s="145" t="str">
        <f>IF(Hidden!AK$47="Yes","H",IF($B48="","",IF(AND($C48&lt;=Hidden!AK$46,$D48&gt;=Hidden!AK$46),IF($G48="","x","y"),"")))</f>
        <v/>
      </c>
      <c r="AS48" s="142" t="str">
        <f>IF(Hidden!AL$47="Yes","H",IF($B48="","",IF(AND($C48&lt;=Hidden!AL$46,$D48&gt;=Hidden!AL$46),IF($G48="","x","y"),"")))</f>
        <v/>
      </c>
      <c r="AT48" s="142" t="str">
        <f>IF(Hidden!AM$47="Yes","H",IF($B48="","",IF(AND($C48&lt;=Hidden!AM$46,$D48&gt;=Hidden!AM$46),IF($G48="","x","y"),"")))</f>
        <v/>
      </c>
      <c r="AU48" s="142" t="str">
        <f>IF(Hidden!AN$47="Yes","H",IF($B48="","",IF(AND($C48&lt;=Hidden!AN$46,$D48&gt;=Hidden!AN$46),IF($G48="","x","y"),"")))</f>
        <v/>
      </c>
      <c r="AV48" s="144" t="str">
        <f>IF(Hidden!AO$47="Yes","H",IF($B48="","",IF(AND($C48&lt;=Hidden!AO$46,$D48&gt;=Hidden!AO$46),IF($G48="","x","y"),"")))</f>
        <v/>
      </c>
      <c r="AW48" s="143" t="str">
        <f>IF(Hidden!AP$47="Yes","H",IF($B48="","",IF(AND($C48&lt;=Hidden!AP$46,$D48&gt;=Hidden!AP$46),IF($G48="","x","y"),"")))</f>
        <v/>
      </c>
      <c r="AX48" s="142" t="str">
        <f>IF(Hidden!AQ$47="Yes","H",IF($B48="","",IF(AND($C48&lt;=Hidden!AQ$46,$D48&gt;=Hidden!AQ$46),IF($G48="","x","y"),"")))</f>
        <v/>
      </c>
      <c r="AY48" s="142" t="str">
        <f>IF(Hidden!AR$47="Yes","H",IF($B48="","",IF(AND($C48&lt;=Hidden!AR$46,$D48&gt;=Hidden!AR$46),IF($G48="","x","y"),"")))</f>
        <v/>
      </c>
      <c r="AZ48" s="142" t="str">
        <f>IF(Hidden!AS$47="Yes","H",IF($B48="","",IF(AND($C48&lt;=Hidden!AS$46,$D48&gt;=Hidden!AS$46),IF($G48="","x","y"),"")))</f>
        <v/>
      </c>
      <c r="BA48" s="146" t="str">
        <f>IF(Hidden!AT$47="Yes","H",IF($B48="","",IF(AND($C48&lt;=Hidden!AT$46,$D48&gt;=Hidden!AT$46),IF($G48="","x","y"),"")))</f>
        <v/>
      </c>
      <c r="BB48" s="145" t="str">
        <f>IF(Hidden!AU$47="Yes","H",IF($B48="","",IF(AND($C48&lt;=Hidden!AU$46,$D48&gt;=Hidden!AU$46),IF($G48="","x","y"),"")))</f>
        <v/>
      </c>
      <c r="BC48" s="142" t="str">
        <f>IF(Hidden!AV$47="Yes","H",IF($B48="","",IF(AND($C48&lt;=Hidden!AV$46,$D48&gt;=Hidden!AV$46),IF($G48="","x","y"),"")))</f>
        <v/>
      </c>
      <c r="BD48" s="142" t="str">
        <f>IF(Hidden!AW$47="Yes","H",IF($B48="","",IF(AND($C48&lt;=Hidden!AW$46,$D48&gt;=Hidden!AW$46),IF($G48="","x","y"),"")))</f>
        <v/>
      </c>
      <c r="BE48" s="142" t="str">
        <f>IF(Hidden!AX$47="Yes","H",IF($B48="","",IF(AND($C48&lt;=Hidden!AX$46,$D48&gt;=Hidden!AX$46),IF($G48="","x","y"),"")))</f>
        <v/>
      </c>
      <c r="BF48" s="144" t="str">
        <f>IF(Hidden!AY$47="Yes","H",IF($B48="","",IF(AND($C48&lt;=Hidden!AY$46,$D48&gt;=Hidden!AY$46),IF($G48="","x","y"),"")))</f>
        <v/>
      </c>
      <c r="BG48" s="143" t="str">
        <f>IF(Hidden!AZ$47="Yes","H",IF($B48="","",IF(AND($C48&lt;=Hidden!AZ$46,$D48&gt;=Hidden!AZ$46),IF($G48="","x","y"),"")))</f>
        <v/>
      </c>
      <c r="BH48" s="142" t="str">
        <f>IF(Hidden!BA$47="Yes","H",IF($B48="","",IF(AND($C48&lt;=Hidden!BA$46,$D48&gt;=Hidden!BA$46),IF($G48="","x","y"),"")))</f>
        <v/>
      </c>
      <c r="BI48" s="142" t="str">
        <f>IF(Hidden!BB$47="Yes","H",IF($B48="","",IF(AND($C48&lt;=Hidden!BB$46,$D48&gt;=Hidden!BB$46),IF($G48="","x","y"),"")))</f>
        <v/>
      </c>
      <c r="BJ48" s="142" t="str">
        <f>IF(Hidden!BC$47="Yes","H",IF($B48="","",IF(AND($C48&lt;=Hidden!BC$46,$D48&gt;=Hidden!BC$46),IF($G48="","x","y"),"")))</f>
        <v/>
      </c>
      <c r="BK48" s="146" t="str">
        <f>IF(Hidden!BD$47="Yes","H",IF($B48="","",IF(AND($C48&lt;=Hidden!BD$46,$D48&gt;=Hidden!BD$46),IF($G48="","x","y"),"")))</f>
        <v/>
      </c>
      <c r="BL48" s="145" t="str">
        <f>IF(Hidden!BE$47="Yes","H",IF($B48="","",IF(AND($C48&lt;=Hidden!BE$46,$D48&gt;=Hidden!BE$46),IF($G48="","x","y"),"")))</f>
        <v/>
      </c>
      <c r="BM48" s="142" t="str">
        <f>IF(Hidden!BF$47="Yes","H",IF($B48="","",IF(AND($C48&lt;=Hidden!BF$46,$D48&gt;=Hidden!BF$46),IF($G48="","x","y"),"")))</f>
        <v/>
      </c>
      <c r="BN48" s="142" t="str">
        <f>IF(Hidden!BG$47="Yes","H",IF($B48="","",IF(AND($C48&lt;=Hidden!BG$46,$D48&gt;=Hidden!BG$46),IF($G48="","x","y"),"")))</f>
        <v/>
      </c>
      <c r="BO48" s="142" t="str">
        <f>IF(Hidden!BH$47="Yes","H",IF($B48="","",IF(AND($C48&lt;=Hidden!BH$46,$D48&gt;=Hidden!BH$46),IF($G48="","x","y"),"")))</f>
        <v/>
      </c>
      <c r="BP48" s="144" t="str">
        <f>IF(Hidden!BI$47="Yes","H",IF($B48="","",IF(AND($C48&lt;=Hidden!BI$46,$D48&gt;=Hidden!BI$46),IF($G48="","x","y"),"")))</f>
        <v/>
      </c>
      <c r="BQ48" s="143" t="str">
        <f>IF(Hidden!BJ$47="Yes","H",IF($B48="","",IF(AND($C48&lt;=Hidden!BJ$46,$D48&gt;=Hidden!BJ$46),IF($G48="","x","y"),"")))</f>
        <v/>
      </c>
      <c r="BR48" s="142" t="str">
        <f>IF(Hidden!BK$47="Yes","H",IF($B48="","",IF(AND($C48&lt;=Hidden!BK$46,$D48&gt;=Hidden!BK$46),IF($G48="","x","y"),"")))</f>
        <v/>
      </c>
      <c r="BS48" s="142" t="str">
        <f>IF(Hidden!BL$47="Yes","H",IF($B48="","",IF(AND($C48&lt;=Hidden!BL$46,$D48&gt;=Hidden!BL$46),IF($G48="","x","y"),"")))</f>
        <v/>
      </c>
      <c r="BT48" s="142" t="str">
        <f>IF(Hidden!BM$47="Yes","H",IF($B48="","",IF(AND($C48&lt;=Hidden!BM$46,$D48&gt;=Hidden!BM$46),IF($G48="","x","y"),"")))</f>
        <v/>
      </c>
      <c r="BU48" s="146" t="str">
        <f>IF(Hidden!BN$47="Yes","H",IF($B48="","",IF(AND($C48&lt;=Hidden!BN$46,$D48&gt;=Hidden!BN$46),IF($G48="","x","y"),"")))</f>
        <v/>
      </c>
      <c r="BV48" s="145" t="str">
        <f>IF(Hidden!BO$47="Yes","H",IF($B48="","",IF(AND($C48&lt;=Hidden!BO$46,$D48&gt;=Hidden!BO$46),IF($G48="","x","y"),"")))</f>
        <v/>
      </c>
      <c r="BW48" s="142" t="str">
        <f>IF(Hidden!BP$47="Yes","H",IF($B48="","",IF(AND($C48&lt;=Hidden!BP$46,$D48&gt;=Hidden!BP$46),IF($G48="","x","y"),"")))</f>
        <v/>
      </c>
      <c r="BX48" s="142" t="str">
        <f>IF(Hidden!BQ$47="Yes","H",IF($B48="","",IF(AND($C48&lt;=Hidden!BQ$46,$D48&gt;=Hidden!BQ$46),IF($G48="","x","y"),"")))</f>
        <v/>
      </c>
      <c r="BY48" s="142" t="str">
        <f>IF(Hidden!BR$47="Yes","H",IF($B48="","",IF(AND($C48&lt;=Hidden!BR$46,$D48&gt;=Hidden!BR$46),IF($G48="","x","y"),"")))</f>
        <v/>
      </c>
      <c r="BZ48" s="144" t="str">
        <f>IF(Hidden!BS$47="Yes","H",IF($B48="","",IF(AND($C48&lt;=Hidden!BS$46,$D48&gt;=Hidden!BS$46),IF($G48="","x","y"),"")))</f>
        <v/>
      </c>
      <c r="CA48" s="143" t="str">
        <f>IF(Hidden!BT$47="Yes","H",IF($B48="","",IF(AND($C48&lt;=Hidden!BT$46,$D48&gt;=Hidden!BT$46),IF($G48="","x","y"),"")))</f>
        <v/>
      </c>
      <c r="CB48" s="142" t="str">
        <f>IF(Hidden!BU$47="Yes","H",IF($B48="","",IF(AND($C48&lt;=Hidden!BU$46,$D48&gt;=Hidden!BU$46),IF($G48="","x","y"),"")))</f>
        <v/>
      </c>
      <c r="CC48" s="142" t="str">
        <f>IF(Hidden!BV$47="Yes","H",IF($B48="","",IF(AND($C48&lt;=Hidden!BV$46,$D48&gt;=Hidden!BV$46),IF($G48="","x","y"),"")))</f>
        <v/>
      </c>
      <c r="CD48" s="142" t="str">
        <f>IF(Hidden!BW$47="Yes","H",IF($B48="","",IF(AND($C48&lt;=Hidden!BW$46,$D48&gt;=Hidden!BW$46),IF($G48="","x","y"),"")))</f>
        <v/>
      </c>
      <c r="CE48" s="146" t="str">
        <f>IF(Hidden!BX$47="Yes","H",IF($B48="","",IF(AND($C48&lt;=Hidden!BX$46,$D48&gt;=Hidden!BX$46),IF($G48="","x","y"),"")))</f>
        <v/>
      </c>
      <c r="CF48" s="145" t="str">
        <f>IF(Hidden!BY$47="Yes","H",IF($B48="","",IF(AND($C48&lt;=Hidden!BY$46,$D48&gt;=Hidden!BY$46),IF($G48="","x","y"),"")))</f>
        <v/>
      </c>
      <c r="CG48" s="142" t="str">
        <f>IF(Hidden!BZ$47="Yes","H",IF($B48="","",IF(AND($C48&lt;=Hidden!BZ$46,$D48&gt;=Hidden!BZ$46),IF($G48="","x","y"),"")))</f>
        <v/>
      </c>
      <c r="CH48" s="142" t="str">
        <f>IF(Hidden!CA$47="Yes","H",IF($B48="","",IF(AND($C48&lt;=Hidden!CA$46,$D48&gt;=Hidden!CA$46),IF($G48="","x","y"),"")))</f>
        <v/>
      </c>
      <c r="CI48" s="142" t="str">
        <f>IF(Hidden!CB$47="Yes","H",IF($B48="","",IF(AND($C48&lt;=Hidden!CB$46,$D48&gt;=Hidden!CB$46),IF($G48="","x","y"),"")))</f>
        <v/>
      </c>
      <c r="CJ48" s="144" t="str">
        <f>IF(Hidden!CC$47="Yes","H",IF($B48="","",IF(AND($C48&lt;=Hidden!CC$46,$D48&gt;=Hidden!CC$46),IF($G48="","x","y"),"")))</f>
        <v/>
      </c>
      <c r="CK48" s="143" t="str">
        <f>IF(Hidden!CD$47="Yes","H",IF($B48="","",IF(AND($C48&lt;=Hidden!CD$46,$D48&gt;=Hidden!CD$46),IF($G48="","x","y"),"")))</f>
        <v/>
      </c>
      <c r="CL48" s="142" t="str">
        <f>IF(Hidden!CE$47="Yes","H",IF($B48="","",IF(AND($C48&lt;=Hidden!CE$46,$D48&gt;=Hidden!CE$46),IF($G48="","x","y"),"")))</f>
        <v/>
      </c>
      <c r="CM48" s="142" t="str">
        <f>IF(Hidden!CF$47="Yes","H",IF($B48="","",IF(AND($C48&lt;=Hidden!CF$46,$D48&gt;=Hidden!CF$46),IF($G48="","x","y"),"")))</f>
        <v/>
      </c>
      <c r="CN48" s="142" t="str">
        <f>IF(Hidden!CG$47="Yes","H",IF($B48="","",IF(AND($C48&lt;=Hidden!CG$46,$D48&gt;=Hidden!CG$46),IF($G48="","x","y"),"")))</f>
        <v/>
      </c>
      <c r="CO48" s="146" t="str">
        <f>IF(Hidden!CH$47="Yes","H",IF($B48="","",IF(AND($C48&lt;=Hidden!CH$46,$D48&gt;=Hidden!CH$46),IF($G48="","x","y"),"")))</f>
        <v/>
      </c>
      <c r="CP48" s="145" t="str">
        <f>IF(Hidden!CI$47="Yes","H",IF($B48="","",IF(AND($C48&lt;=Hidden!CI$46,$D48&gt;=Hidden!CI$46),IF($G48="","x","y"),"")))</f>
        <v/>
      </c>
      <c r="CQ48" s="142" t="str">
        <f>IF(Hidden!CJ$47="Yes","H",IF($B48="","",IF(AND($C48&lt;=Hidden!CJ$46,$D48&gt;=Hidden!CJ$46),IF($G48="","x","y"),"")))</f>
        <v/>
      </c>
      <c r="CR48" s="142" t="str">
        <f>IF(Hidden!CK$47="Yes","H",IF($B48="","",IF(AND($C48&lt;=Hidden!CK$46,$D48&gt;=Hidden!CK$46),IF($G48="","x","y"),"")))</f>
        <v/>
      </c>
      <c r="CS48" s="142" t="str">
        <f>IF(Hidden!CL$47="Yes","H",IF($B48="","",IF(AND($C48&lt;=Hidden!CL$46,$D48&gt;=Hidden!CL$46),IF($G48="","x","y"),"")))</f>
        <v/>
      </c>
      <c r="CT48" s="144" t="str">
        <f>IF(Hidden!CM$47="Yes","H",IF($B48="","",IF(AND($C48&lt;=Hidden!CM$46,$D48&gt;=Hidden!CM$46),IF($G48="","x","y"),"")))</f>
        <v/>
      </c>
      <c r="CU48" s="143" t="str">
        <f>IF(Hidden!CN$47="Yes","H",IF($B48="","",IF(AND($C48&lt;=Hidden!CN$46,$D48&gt;=Hidden!CN$46),IF($G48="","x","y"),"")))</f>
        <v/>
      </c>
      <c r="CV48" s="142" t="str">
        <f>IF(Hidden!CO$47="Yes","H",IF($B48="","",IF(AND($C48&lt;=Hidden!CO$46,$D48&gt;=Hidden!CO$46),IF($G48="","x","y"),"")))</f>
        <v/>
      </c>
      <c r="CW48" s="142" t="str">
        <f>IF(Hidden!CP$47="Yes","H",IF($B48="","",IF(AND($C48&lt;=Hidden!CP$46,$D48&gt;=Hidden!CP$46),IF($G48="","x","y"),"")))</f>
        <v/>
      </c>
      <c r="CX48" s="142" t="str">
        <f>IF(Hidden!CQ$47="Yes","H",IF($B48="","",IF(AND($C48&lt;=Hidden!CQ$46,$D48&gt;=Hidden!CQ$46),IF($G48="","x","y"),"")))</f>
        <v/>
      </c>
      <c r="CY48" s="146" t="str">
        <f>IF(Hidden!CR$47="Yes","H",IF($B48="","",IF(AND($C48&lt;=Hidden!CR$46,$D48&gt;=Hidden!CR$46),IF($G48="","x","y"),"")))</f>
        <v/>
      </c>
      <c r="CZ48" s="145" t="str">
        <f>IF(Hidden!CS$47="Yes","H",IF($B48="","",IF(AND($C48&lt;=Hidden!CS$46,$D48&gt;=Hidden!CS$46),IF($G48="","x","y"),"")))</f>
        <v/>
      </c>
      <c r="DA48" s="142" t="str">
        <f>IF(Hidden!CT$47="Yes","H",IF($B48="","",IF(AND($C48&lt;=Hidden!CT$46,$D48&gt;=Hidden!CT$46),IF($G48="","x","y"),"")))</f>
        <v/>
      </c>
      <c r="DB48" s="142" t="str">
        <f>IF(Hidden!CU$47="Yes","H",IF($B48="","",IF(AND($C48&lt;=Hidden!CU$46,$D48&gt;=Hidden!CU$46),IF($G48="","x","y"),"")))</f>
        <v/>
      </c>
      <c r="DC48" s="142" t="str">
        <f>IF(Hidden!CV$47="Yes","H",IF($B48="","",IF(AND($C48&lt;=Hidden!CV$46,$D48&gt;=Hidden!CV$46),IF($G48="","x","y"),"")))</f>
        <v/>
      </c>
      <c r="DD48" s="144" t="str">
        <f>IF(Hidden!CW$47="Yes","H",IF($B48="","",IF(AND($C48&lt;=Hidden!CW$46,$D48&gt;=Hidden!CW$46),IF($G48="","x","y"),"")))</f>
        <v/>
      </c>
      <c r="DE48" s="143" t="str">
        <f>IF(Hidden!CX$47="Yes","H",IF($B48="","",IF(AND($C48&lt;=Hidden!CX$46,$D48&gt;=Hidden!CX$46),IF($G48="","x","y"),"")))</f>
        <v/>
      </c>
      <c r="DF48" s="142" t="str">
        <f>IF(Hidden!CY$47="Yes","H",IF($B48="","",IF(AND($C48&lt;=Hidden!CY$46,$D48&gt;=Hidden!CY$46),IF($G48="","x","y"),"")))</f>
        <v/>
      </c>
      <c r="DG48" s="142" t="str">
        <f>IF(Hidden!CZ$47="Yes","H",IF($B48="","",IF(AND($C48&lt;=Hidden!CZ$46,$D48&gt;=Hidden!CZ$46),IF($G48="","x","y"),"")))</f>
        <v/>
      </c>
      <c r="DH48" s="142" t="str">
        <f>IF(Hidden!DA$47="Yes","H",IF($B48="","",IF(AND($C48&lt;=Hidden!DA$46,$D48&gt;=Hidden!DA$46),IF($G48="","x","y"),"")))</f>
        <v/>
      </c>
      <c r="DI48" s="146" t="str">
        <f>IF(Hidden!DB$47="Yes","H",IF($B48="","",IF(AND($C48&lt;=Hidden!DB$46,$D48&gt;=Hidden!DB$46),IF($G48="","x","y"),"")))</f>
        <v/>
      </c>
      <c r="DJ48" s="145" t="str">
        <f>IF(Hidden!DC$47="Yes","H",IF($B48="","",IF(AND($C48&lt;=Hidden!DC$46,$D48&gt;=Hidden!DC$46),IF($G48="","x","y"),"")))</f>
        <v/>
      </c>
      <c r="DK48" s="142" t="str">
        <f>IF(Hidden!DD$47="Yes","H",IF($B48="","",IF(AND($C48&lt;=Hidden!DD$46,$D48&gt;=Hidden!DD$46),IF($G48="","x","y"),"")))</f>
        <v/>
      </c>
      <c r="DL48" s="142" t="str">
        <f>IF(Hidden!DE$47="Yes","H",IF($B48="","",IF(AND($C48&lt;=Hidden!DE$46,$D48&gt;=Hidden!DE$46),IF($G48="","x","y"),"")))</f>
        <v/>
      </c>
      <c r="DM48" s="142" t="str">
        <f>IF(Hidden!DF$47="Yes","H",IF($B48="","",IF(AND($C48&lt;=Hidden!DF$46,$D48&gt;=Hidden!DF$46),IF($G48="","x","y"),"")))</f>
        <v/>
      </c>
      <c r="DN48" s="144" t="str">
        <f>IF(Hidden!DG$47="Yes","H",IF($B48="","",IF(AND($C48&lt;=Hidden!DG$46,$D48&gt;=Hidden!DG$46),IF($G48="","x","y"),"")))</f>
        <v/>
      </c>
      <c r="DO48" s="143" t="str">
        <f>IF(Hidden!DH$47="Yes","H",IF($B48="","",IF(AND($C48&lt;=Hidden!DH$46,$D48&gt;=Hidden!DH$46),IF($G48="","x","y"),"")))</f>
        <v/>
      </c>
      <c r="DP48" s="142" t="str">
        <f>IF(Hidden!DI$47="Yes","H",IF($B48="","",IF(AND($C48&lt;=Hidden!DI$46,$D48&gt;=Hidden!DI$46),IF($G48="","x","y"),"")))</f>
        <v/>
      </c>
      <c r="DQ48" s="142" t="str">
        <f>IF(Hidden!DJ$47="Yes","H",IF($B48="","",IF(AND($C48&lt;=Hidden!DJ$46,$D48&gt;=Hidden!DJ$46),IF($G48="","x","y"),"")))</f>
        <v/>
      </c>
      <c r="DR48" s="142" t="str">
        <f>IF(Hidden!DK$47="Yes","H",IF($B48="","",IF(AND($C48&lt;=Hidden!DK$46,$D48&gt;=Hidden!DK$46),IF($G48="","x","y"),"")))</f>
        <v/>
      </c>
      <c r="DS48" s="146" t="str">
        <f>IF(Hidden!DL$47="Yes","H",IF($B48="","",IF(AND($C48&lt;=Hidden!DL$46,$D48&gt;=Hidden!DL$46),IF($G48="","x","y"),"")))</f>
        <v/>
      </c>
      <c r="DT48" s="145" t="str">
        <f>IF(Hidden!DM$47="Yes","H",IF($B48="","",IF(AND($C48&lt;=Hidden!DM$46,$D48&gt;=Hidden!DM$46),IF($G48="","x","y"),"")))</f>
        <v/>
      </c>
      <c r="DU48" s="142" t="str">
        <f>IF(Hidden!DN$47="Yes","H",IF($B48="","",IF(AND($C48&lt;=Hidden!DN$46,$D48&gt;=Hidden!DN$46),IF($G48="","x","y"),"")))</f>
        <v/>
      </c>
      <c r="DV48" s="142" t="str">
        <f>IF(Hidden!DO$47="Yes","H",IF($B48="","",IF(AND($C48&lt;=Hidden!DO$46,$D48&gt;=Hidden!DO$46),IF($G48="","x","y"),"")))</f>
        <v/>
      </c>
      <c r="DW48" s="142" t="str">
        <f>IF(Hidden!DP$47="Yes","H",IF($B48="","",IF(AND($C48&lt;=Hidden!DP$46,$D48&gt;=Hidden!DP$46),IF($G48="","x","y"),"")))</f>
        <v/>
      </c>
      <c r="DX48" s="144" t="str">
        <f>IF(Hidden!DQ$47="Yes","H",IF($B48="","",IF(AND($C48&lt;=Hidden!DQ$46,$D48&gt;=Hidden!DQ$46),IF($G48="","x","y"),"")))</f>
        <v/>
      </c>
      <c r="DY48" s="145" t="str">
        <f>IF(Hidden!DR$47="Yes","H",IF($B48="","",IF(AND($C48&lt;=Hidden!DR$46,$D48&gt;=Hidden!DR$46),IF($G48="","x","y"),"")))</f>
        <v/>
      </c>
      <c r="DZ48" s="142" t="str">
        <f>IF(Hidden!DS$47="Yes","H",IF($B48="","",IF(AND($C48&lt;=Hidden!DS$46,$D48&gt;=Hidden!DS$46),IF($G48="","x","y"),"")))</f>
        <v/>
      </c>
      <c r="EA48" s="142" t="str">
        <f>IF(Hidden!DT$47="Yes","H",IF($B48="","",IF(AND($C48&lt;=Hidden!DT$46,$D48&gt;=Hidden!DT$46),IF($G48="","x","y"),"")))</f>
        <v/>
      </c>
      <c r="EB48" s="142" t="str">
        <f>IF(Hidden!DU$47="Yes","H",IF($B48="","",IF(AND($C48&lt;=Hidden!DU$46,$D48&gt;=Hidden!DU$46),IF($G48="","x","y"),"")))</f>
        <v/>
      </c>
      <c r="EC48" s="144" t="str">
        <f>IF(Hidden!DV$47="Yes","H",IF($B48="","",IF(AND($C48&lt;=Hidden!DV$46,$D48&gt;=Hidden!DV$46),IF($G48="","x","y"),"")))</f>
        <v/>
      </c>
      <c r="ED48" s="143" t="str">
        <f>IF(Hidden!DW$47="Yes","H",IF($B48="","",IF(AND($C48&lt;=Hidden!DW$46,$D48&gt;=Hidden!DW$46),IF($G48="","x","y"),"")))</f>
        <v/>
      </c>
      <c r="EE48" s="142" t="str">
        <f>IF(Hidden!DX$47="Yes","H",IF($B48="","",IF(AND($C48&lt;=Hidden!DX$46,$D48&gt;=Hidden!DX$46),IF($G48="","x","y"),"")))</f>
        <v/>
      </c>
      <c r="EF48" s="142" t="str">
        <f>IF(Hidden!DY$47="Yes","H",IF($B48="","",IF(AND($C48&lt;=Hidden!DY$46,$D48&gt;=Hidden!DY$46),IF($G48="","x","y"),"")))</f>
        <v/>
      </c>
      <c r="EG48" s="142" t="str">
        <f>IF(Hidden!DZ$47="Yes","H",IF($B48="","",IF(AND($C48&lt;=Hidden!DZ$46,$D48&gt;=Hidden!DZ$46),IF($G48="","x","y"),"")))</f>
        <v/>
      </c>
      <c r="EH48" s="141" t="str">
        <f>IF(Hidden!EA$47="Yes","H",IF($B48="","",IF(AND($C48&lt;=Hidden!EA$46,$D48&gt;=Hidden!EA$46),IF($G48="","x","y"),"")))</f>
        <v/>
      </c>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row>
    <row r="49" spans="1:257" ht="15" customHeight="1">
      <c r="A49" s="79"/>
      <c r="B49" s="712"/>
      <c r="C49" s="695"/>
      <c r="D49" s="698"/>
      <c r="E49" s="693"/>
      <c r="F49" s="246"/>
      <c r="G49" s="696"/>
      <c r="H49" s="694"/>
      <c r="I49" s="147" t="str">
        <f>IF(Hidden!B$47="Yes","H",IF($B49="","",IF(AND($C49&lt;=Hidden!B$46,$D49&gt;=Hidden!B$46),IF($G49="","x","y"),"")))</f>
        <v/>
      </c>
      <c r="J49" s="142" t="str">
        <f>IF(Hidden!C$47="Yes","H",IF($B49="","",IF(AND($C49&lt;=Hidden!C$46,$D49&gt;=Hidden!C$46),IF($G49="","x","y"),"")))</f>
        <v/>
      </c>
      <c r="K49" s="142" t="str">
        <f>IF(Hidden!D$47="Yes","H",IF($B49="","",IF(AND($C49&lt;=Hidden!D$46,$D49&gt;=Hidden!D$46),IF($G49="","x","y"),"")))</f>
        <v/>
      </c>
      <c r="L49" s="142" t="str">
        <f>IF(Hidden!E$47="Yes","H",IF($B49="","",IF(AND($C49&lt;=Hidden!E$46,$D49&gt;=Hidden!E$46),IF($G49="","x","y"),"")))</f>
        <v/>
      </c>
      <c r="M49" s="146" t="str">
        <f>IF(Hidden!F$47="Yes","H",IF($B49="","",IF(AND($C49&lt;=Hidden!F$46,$D49&gt;=Hidden!F$46),IF($G49="","x","y"),"")))</f>
        <v/>
      </c>
      <c r="N49" s="145" t="str">
        <f>IF(Hidden!G$47="Yes","H",IF($B49="","",IF(AND($C49&lt;=Hidden!G$46,$D49&gt;=Hidden!G$46),IF($G49="","x","y"),"")))</f>
        <v/>
      </c>
      <c r="O49" s="142" t="str">
        <f>IF(Hidden!H$47="Yes","H",IF($B49="","",IF(AND($C49&lt;=Hidden!H$46,$D49&gt;=Hidden!H$46),IF($G49="","x","y"),"")))</f>
        <v/>
      </c>
      <c r="P49" s="142" t="str">
        <f>IF(Hidden!I$47="Yes","H",IF($B49="","",IF(AND($C49&lt;=Hidden!I$46,$D49&gt;=Hidden!I$46),IF($G49="","x","y"),"")))</f>
        <v/>
      </c>
      <c r="Q49" s="142" t="str">
        <f>IF(Hidden!J$47="Yes","H",IF($B49="","",IF(AND($C49&lt;=Hidden!J$46,$D49&gt;=Hidden!J$46),IF($G49="","x","y"),"")))</f>
        <v/>
      </c>
      <c r="R49" s="144" t="str">
        <f>IF(Hidden!K$47="Yes","H",IF($B49="","",IF(AND($C49&lt;=Hidden!K$46,$D49&gt;=Hidden!K$46),IF($G49="","x","y"),"")))</f>
        <v/>
      </c>
      <c r="S49" s="143" t="str">
        <f>IF(Hidden!L$47="Yes","H",IF($B49="","",IF(AND($C49&lt;=Hidden!L$46,$D49&gt;=Hidden!L$46),IF($G49="","x","y"),"")))</f>
        <v/>
      </c>
      <c r="T49" s="142" t="str">
        <f>IF(Hidden!M$47="Yes","H",IF($B49="","",IF(AND($C49&lt;=Hidden!M$46,$D49&gt;=Hidden!M$46),IF($G49="","x","y"),"")))</f>
        <v/>
      </c>
      <c r="U49" s="142" t="str">
        <f>IF(Hidden!N$47="Yes","H",IF($B49="","",IF(AND($C49&lt;=Hidden!N$46,$D49&gt;=Hidden!N$46),IF($G49="","x","y"),"")))</f>
        <v/>
      </c>
      <c r="V49" s="142" t="str">
        <f>IF(Hidden!O$47="Yes","H",IF($B49="","",IF(AND($C49&lt;=Hidden!O$46,$D49&gt;=Hidden!O$46),IF($G49="","x","y"),"")))</f>
        <v/>
      </c>
      <c r="W49" s="146" t="str">
        <f>IF(Hidden!P$47="Yes","H",IF($B49="","",IF(AND($C49&lt;=Hidden!P$46,$D49&gt;=Hidden!P$46),IF($G49="","x","y"),"")))</f>
        <v/>
      </c>
      <c r="X49" s="145" t="str">
        <f>IF(Hidden!Q$47="Yes","H",IF($B49="","",IF(AND($C49&lt;=Hidden!Q$46,$D49&gt;=Hidden!Q$46),IF($G49="","x","y"),"")))</f>
        <v/>
      </c>
      <c r="Y49" s="142" t="str">
        <f>IF(Hidden!R$47="Yes","H",IF($B49="","",IF(AND($C49&lt;=Hidden!R$46,$D49&gt;=Hidden!R$46),IF($G49="","x","y"),"")))</f>
        <v/>
      </c>
      <c r="Z49" s="142" t="str">
        <f>IF(Hidden!S$47="Yes","H",IF($B49="","",IF(AND($C49&lt;=Hidden!S$46,$D49&gt;=Hidden!S$46),IF($G49="","x","y"),"")))</f>
        <v/>
      </c>
      <c r="AA49" s="142" t="str">
        <f>IF(Hidden!T$47="Yes","H",IF($B49="","",IF(AND($C49&lt;=Hidden!T$46,$D49&gt;=Hidden!T$46),IF($G49="","x","y"),"")))</f>
        <v/>
      </c>
      <c r="AB49" s="144" t="str">
        <f>IF(Hidden!U$47="Yes","H",IF($B49="","",IF(AND($C49&lt;=Hidden!U$46,$D49&gt;=Hidden!U$46),IF($G49="","x","y"),"")))</f>
        <v/>
      </c>
      <c r="AC49" s="143" t="str">
        <f>IF(Hidden!V$47="Yes","H",IF($B49="","",IF(AND($C49&lt;=Hidden!V$46,$D49&gt;=Hidden!V$46),IF($G49="","x","y"),"")))</f>
        <v/>
      </c>
      <c r="AD49" s="142" t="str">
        <f>IF(Hidden!W$47="Yes","H",IF($B49="","",IF(AND($C49&lt;=Hidden!W$46,$D49&gt;=Hidden!W$46),IF($G49="","x","y"),"")))</f>
        <v/>
      </c>
      <c r="AE49" s="142" t="str">
        <f>IF(Hidden!X$47="Yes","H",IF($B49="","",IF(AND($C49&lt;=Hidden!X$46,$D49&gt;=Hidden!X$46),IF($G49="","x","y"),"")))</f>
        <v/>
      </c>
      <c r="AF49" s="142" t="str">
        <f>IF(Hidden!Y$47="Yes","H",IF($B49="","",IF(AND($C49&lt;=Hidden!Y$46,$D49&gt;=Hidden!Y$46),IF($G49="","x","y"),"")))</f>
        <v/>
      </c>
      <c r="AG49" s="146" t="str">
        <f>IF(Hidden!Z$47="Yes","H",IF($B49="","",IF(AND($C49&lt;=Hidden!Z$46,$D49&gt;=Hidden!Z$46),IF($G49="","x","y"),"")))</f>
        <v/>
      </c>
      <c r="AH49" s="145" t="str">
        <f>IF(Hidden!AA$47="Yes","H",IF($B49="","",IF(AND($C49&lt;=Hidden!AA$46,$D49&gt;=Hidden!AA$46),IF($G49="","x","y"),"")))</f>
        <v/>
      </c>
      <c r="AI49" s="142" t="str">
        <f>IF(Hidden!AB$47="Yes","H",IF($B49="","",IF(AND($C49&lt;=Hidden!AB$46,$D49&gt;=Hidden!AB$46),IF($G49="","x","y"),"")))</f>
        <v/>
      </c>
      <c r="AJ49" s="142" t="str">
        <f>IF(Hidden!AC$47="Yes","H",IF($B49="","",IF(AND($C49&lt;=Hidden!AC$46,$D49&gt;=Hidden!AC$46),IF($G49="","x","y"),"")))</f>
        <v/>
      </c>
      <c r="AK49" s="142" t="str">
        <f>IF(Hidden!AD$47="Yes","H",IF($B49="","",IF(AND($C49&lt;=Hidden!AD$46,$D49&gt;=Hidden!AD$46),IF($G49="","x","y"),"")))</f>
        <v/>
      </c>
      <c r="AL49" s="144" t="str">
        <f>IF(Hidden!AE$47="Yes","H",IF($B49="","",IF(AND($C49&lt;=Hidden!AE$46,$D49&gt;=Hidden!AE$46),IF($G49="","x","y"),"")))</f>
        <v/>
      </c>
      <c r="AM49" s="143" t="str">
        <f>IF(Hidden!AF$47="Yes","H",IF($B49="","",IF(AND($C49&lt;=Hidden!AF$46,$D49&gt;=Hidden!AF$46),IF($G49="","x","y"),"")))</f>
        <v/>
      </c>
      <c r="AN49" s="142" t="str">
        <f>IF(Hidden!AG$47="Yes","H",IF($B49="","",IF(AND($C49&lt;=Hidden!AG$46,$D49&gt;=Hidden!AG$46),IF($G49="","x","y"),"")))</f>
        <v/>
      </c>
      <c r="AO49" s="142" t="str">
        <f>IF(Hidden!AH$47="Yes","H",IF($B49="","",IF(AND($C49&lt;=Hidden!AH$46,$D49&gt;=Hidden!AH$46),IF($G49="","x","y"),"")))</f>
        <v/>
      </c>
      <c r="AP49" s="142" t="str">
        <f>IF(Hidden!AI$47="Yes","H",IF($B49="","",IF(AND($C49&lt;=Hidden!AI$46,$D49&gt;=Hidden!AI$46),IF($G49="","x","y"),"")))</f>
        <v/>
      </c>
      <c r="AQ49" s="146" t="str">
        <f>IF(Hidden!AJ$47="Yes","H",IF($B49="","",IF(AND($C49&lt;=Hidden!AJ$46,$D49&gt;=Hidden!AJ$46),IF($G49="","x","y"),"")))</f>
        <v/>
      </c>
      <c r="AR49" s="145" t="str">
        <f>IF(Hidden!AK$47="Yes","H",IF($B49="","",IF(AND($C49&lt;=Hidden!AK$46,$D49&gt;=Hidden!AK$46),IF($G49="","x","y"),"")))</f>
        <v/>
      </c>
      <c r="AS49" s="142" t="str">
        <f>IF(Hidden!AL$47="Yes","H",IF($B49="","",IF(AND($C49&lt;=Hidden!AL$46,$D49&gt;=Hidden!AL$46),IF($G49="","x","y"),"")))</f>
        <v/>
      </c>
      <c r="AT49" s="142" t="str">
        <f>IF(Hidden!AM$47="Yes","H",IF($B49="","",IF(AND($C49&lt;=Hidden!AM$46,$D49&gt;=Hidden!AM$46),IF($G49="","x","y"),"")))</f>
        <v/>
      </c>
      <c r="AU49" s="142" t="str">
        <f>IF(Hidden!AN$47="Yes","H",IF($B49="","",IF(AND($C49&lt;=Hidden!AN$46,$D49&gt;=Hidden!AN$46),IF($G49="","x","y"),"")))</f>
        <v/>
      </c>
      <c r="AV49" s="144" t="str">
        <f>IF(Hidden!AO$47="Yes","H",IF($B49="","",IF(AND($C49&lt;=Hidden!AO$46,$D49&gt;=Hidden!AO$46),IF($G49="","x","y"),"")))</f>
        <v/>
      </c>
      <c r="AW49" s="143" t="str">
        <f>IF(Hidden!AP$47="Yes","H",IF($B49="","",IF(AND($C49&lt;=Hidden!AP$46,$D49&gt;=Hidden!AP$46),IF($G49="","x","y"),"")))</f>
        <v/>
      </c>
      <c r="AX49" s="142" t="str">
        <f>IF(Hidden!AQ$47="Yes","H",IF($B49="","",IF(AND($C49&lt;=Hidden!AQ$46,$D49&gt;=Hidden!AQ$46),IF($G49="","x","y"),"")))</f>
        <v/>
      </c>
      <c r="AY49" s="142" t="str">
        <f>IF(Hidden!AR$47="Yes","H",IF($B49="","",IF(AND($C49&lt;=Hidden!AR$46,$D49&gt;=Hidden!AR$46),IF($G49="","x","y"),"")))</f>
        <v/>
      </c>
      <c r="AZ49" s="142" t="str">
        <f>IF(Hidden!AS$47="Yes","H",IF($B49="","",IF(AND($C49&lt;=Hidden!AS$46,$D49&gt;=Hidden!AS$46),IF($G49="","x","y"),"")))</f>
        <v/>
      </c>
      <c r="BA49" s="146" t="str">
        <f>IF(Hidden!AT$47="Yes","H",IF($B49="","",IF(AND($C49&lt;=Hidden!AT$46,$D49&gt;=Hidden!AT$46),IF($G49="","x","y"),"")))</f>
        <v/>
      </c>
      <c r="BB49" s="145" t="str">
        <f>IF(Hidden!AU$47="Yes","H",IF($B49="","",IF(AND($C49&lt;=Hidden!AU$46,$D49&gt;=Hidden!AU$46),IF($G49="","x","y"),"")))</f>
        <v/>
      </c>
      <c r="BC49" s="142" t="str">
        <f>IF(Hidden!AV$47="Yes","H",IF($B49="","",IF(AND($C49&lt;=Hidden!AV$46,$D49&gt;=Hidden!AV$46),IF($G49="","x","y"),"")))</f>
        <v/>
      </c>
      <c r="BD49" s="142" t="str">
        <f>IF(Hidden!AW$47="Yes","H",IF($B49="","",IF(AND($C49&lt;=Hidden!AW$46,$D49&gt;=Hidden!AW$46),IF($G49="","x","y"),"")))</f>
        <v/>
      </c>
      <c r="BE49" s="142" t="str">
        <f>IF(Hidden!AX$47="Yes","H",IF($B49="","",IF(AND($C49&lt;=Hidden!AX$46,$D49&gt;=Hidden!AX$46),IF($G49="","x","y"),"")))</f>
        <v/>
      </c>
      <c r="BF49" s="144" t="str">
        <f>IF(Hidden!AY$47="Yes","H",IF($B49="","",IF(AND($C49&lt;=Hidden!AY$46,$D49&gt;=Hidden!AY$46),IF($G49="","x","y"),"")))</f>
        <v/>
      </c>
      <c r="BG49" s="143" t="str">
        <f>IF(Hidden!AZ$47="Yes","H",IF($B49="","",IF(AND($C49&lt;=Hidden!AZ$46,$D49&gt;=Hidden!AZ$46),IF($G49="","x","y"),"")))</f>
        <v/>
      </c>
      <c r="BH49" s="142" t="str">
        <f>IF(Hidden!BA$47="Yes","H",IF($B49="","",IF(AND($C49&lt;=Hidden!BA$46,$D49&gt;=Hidden!BA$46),IF($G49="","x","y"),"")))</f>
        <v/>
      </c>
      <c r="BI49" s="142" t="str">
        <f>IF(Hidden!BB$47="Yes","H",IF($B49="","",IF(AND($C49&lt;=Hidden!BB$46,$D49&gt;=Hidden!BB$46),IF($G49="","x","y"),"")))</f>
        <v/>
      </c>
      <c r="BJ49" s="142" t="str">
        <f>IF(Hidden!BC$47="Yes","H",IF($B49="","",IF(AND($C49&lt;=Hidden!BC$46,$D49&gt;=Hidden!BC$46),IF($G49="","x","y"),"")))</f>
        <v/>
      </c>
      <c r="BK49" s="146" t="str">
        <f>IF(Hidden!BD$47="Yes","H",IF($B49="","",IF(AND($C49&lt;=Hidden!BD$46,$D49&gt;=Hidden!BD$46),IF($G49="","x","y"),"")))</f>
        <v/>
      </c>
      <c r="BL49" s="145" t="str">
        <f>IF(Hidden!BE$47="Yes","H",IF($B49="","",IF(AND($C49&lt;=Hidden!BE$46,$D49&gt;=Hidden!BE$46),IF($G49="","x","y"),"")))</f>
        <v/>
      </c>
      <c r="BM49" s="142" t="str">
        <f>IF(Hidden!BF$47="Yes","H",IF($B49="","",IF(AND($C49&lt;=Hidden!BF$46,$D49&gt;=Hidden!BF$46),IF($G49="","x","y"),"")))</f>
        <v/>
      </c>
      <c r="BN49" s="142" t="str">
        <f>IF(Hidden!BG$47="Yes","H",IF($B49="","",IF(AND($C49&lt;=Hidden!BG$46,$D49&gt;=Hidden!BG$46),IF($G49="","x","y"),"")))</f>
        <v/>
      </c>
      <c r="BO49" s="142" t="str">
        <f>IF(Hidden!BH$47="Yes","H",IF($B49="","",IF(AND($C49&lt;=Hidden!BH$46,$D49&gt;=Hidden!BH$46),IF($G49="","x","y"),"")))</f>
        <v/>
      </c>
      <c r="BP49" s="144" t="str">
        <f>IF(Hidden!BI$47="Yes","H",IF($B49="","",IF(AND($C49&lt;=Hidden!BI$46,$D49&gt;=Hidden!BI$46),IF($G49="","x","y"),"")))</f>
        <v/>
      </c>
      <c r="BQ49" s="143" t="str">
        <f>IF(Hidden!BJ$47="Yes","H",IF($B49="","",IF(AND($C49&lt;=Hidden!BJ$46,$D49&gt;=Hidden!BJ$46),IF($G49="","x","y"),"")))</f>
        <v/>
      </c>
      <c r="BR49" s="142" t="str">
        <f>IF(Hidden!BK$47="Yes","H",IF($B49="","",IF(AND($C49&lt;=Hidden!BK$46,$D49&gt;=Hidden!BK$46),IF($G49="","x","y"),"")))</f>
        <v/>
      </c>
      <c r="BS49" s="142" t="str">
        <f>IF(Hidden!BL$47="Yes","H",IF($B49="","",IF(AND($C49&lt;=Hidden!BL$46,$D49&gt;=Hidden!BL$46),IF($G49="","x","y"),"")))</f>
        <v/>
      </c>
      <c r="BT49" s="142" t="str">
        <f>IF(Hidden!BM$47="Yes","H",IF($B49="","",IF(AND($C49&lt;=Hidden!BM$46,$D49&gt;=Hidden!BM$46),IF($G49="","x","y"),"")))</f>
        <v/>
      </c>
      <c r="BU49" s="146" t="str">
        <f>IF(Hidden!BN$47="Yes","H",IF($B49="","",IF(AND($C49&lt;=Hidden!BN$46,$D49&gt;=Hidden!BN$46),IF($G49="","x","y"),"")))</f>
        <v/>
      </c>
      <c r="BV49" s="145" t="str">
        <f>IF(Hidden!BO$47="Yes","H",IF($B49="","",IF(AND($C49&lt;=Hidden!BO$46,$D49&gt;=Hidden!BO$46),IF($G49="","x","y"),"")))</f>
        <v/>
      </c>
      <c r="BW49" s="142" t="str">
        <f>IF(Hidden!BP$47="Yes","H",IF($B49="","",IF(AND($C49&lt;=Hidden!BP$46,$D49&gt;=Hidden!BP$46),IF($G49="","x","y"),"")))</f>
        <v/>
      </c>
      <c r="BX49" s="142" t="str">
        <f>IF(Hidden!BQ$47="Yes","H",IF($B49="","",IF(AND($C49&lt;=Hidden!BQ$46,$D49&gt;=Hidden!BQ$46),IF($G49="","x","y"),"")))</f>
        <v/>
      </c>
      <c r="BY49" s="142" t="str">
        <f>IF(Hidden!BR$47="Yes","H",IF($B49="","",IF(AND($C49&lt;=Hidden!BR$46,$D49&gt;=Hidden!BR$46),IF($G49="","x","y"),"")))</f>
        <v/>
      </c>
      <c r="BZ49" s="144" t="str">
        <f>IF(Hidden!BS$47="Yes","H",IF($B49="","",IF(AND($C49&lt;=Hidden!BS$46,$D49&gt;=Hidden!BS$46),IF($G49="","x","y"),"")))</f>
        <v/>
      </c>
      <c r="CA49" s="143" t="str">
        <f>IF(Hidden!BT$47="Yes","H",IF($B49="","",IF(AND($C49&lt;=Hidden!BT$46,$D49&gt;=Hidden!BT$46),IF($G49="","x","y"),"")))</f>
        <v/>
      </c>
      <c r="CB49" s="142" t="str">
        <f>IF(Hidden!BU$47="Yes","H",IF($B49="","",IF(AND($C49&lt;=Hidden!BU$46,$D49&gt;=Hidden!BU$46),IF($G49="","x","y"),"")))</f>
        <v/>
      </c>
      <c r="CC49" s="142" t="str">
        <f>IF(Hidden!BV$47="Yes","H",IF($B49="","",IF(AND($C49&lt;=Hidden!BV$46,$D49&gt;=Hidden!BV$46),IF($G49="","x","y"),"")))</f>
        <v/>
      </c>
      <c r="CD49" s="142" t="str">
        <f>IF(Hidden!BW$47="Yes","H",IF($B49="","",IF(AND($C49&lt;=Hidden!BW$46,$D49&gt;=Hidden!BW$46),IF($G49="","x","y"),"")))</f>
        <v/>
      </c>
      <c r="CE49" s="146" t="str">
        <f>IF(Hidden!BX$47="Yes","H",IF($B49="","",IF(AND($C49&lt;=Hidden!BX$46,$D49&gt;=Hidden!BX$46),IF($G49="","x","y"),"")))</f>
        <v/>
      </c>
      <c r="CF49" s="145" t="str">
        <f>IF(Hidden!BY$47="Yes","H",IF($B49="","",IF(AND($C49&lt;=Hidden!BY$46,$D49&gt;=Hidden!BY$46),IF($G49="","x","y"),"")))</f>
        <v/>
      </c>
      <c r="CG49" s="142" t="str">
        <f>IF(Hidden!BZ$47="Yes","H",IF($B49="","",IF(AND($C49&lt;=Hidden!BZ$46,$D49&gt;=Hidden!BZ$46),IF($G49="","x","y"),"")))</f>
        <v/>
      </c>
      <c r="CH49" s="142" t="str">
        <f>IF(Hidden!CA$47="Yes","H",IF($B49="","",IF(AND($C49&lt;=Hidden!CA$46,$D49&gt;=Hidden!CA$46),IF($G49="","x","y"),"")))</f>
        <v/>
      </c>
      <c r="CI49" s="142" t="str">
        <f>IF(Hidden!CB$47="Yes","H",IF($B49="","",IF(AND($C49&lt;=Hidden!CB$46,$D49&gt;=Hidden!CB$46),IF($G49="","x","y"),"")))</f>
        <v/>
      </c>
      <c r="CJ49" s="144" t="str">
        <f>IF(Hidden!CC$47="Yes","H",IF($B49="","",IF(AND($C49&lt;=Hidden!CC$46,$D49&gt;=Hidden!CC$46),IF($G49="","x","y"),"")))</f>
        <v/>
      </c>
      <c r="CK49" s="143" t="str">
        <f>IF(Hidden!CD$47="Yes","H",IF($B49="","",IF(AND($C49&lt;=Hidden!CD$46,$D49&gt;=Hidden!CD$46),IF($G49="","x","y"),"")))</f>
        <v/>
      </c>
      <c r="CL49" s="142" t="str">
        <f>IF(Hidden!CE$47="Yes","H",IF($B49="","",IF(AND($C49&lt;=Hidden!CE$46,$D49&gt;=Hidden!CE$46),IF($G49="","x","y"),"")))</f>
        <v/>
      </c>
      <c r="CM49" s="142" t="str">
        <f>IF(Hidden!CF$47="Yes","H",IF($B49="","",IF(AND($C49&lt;=Hidden!CF$46,$D49&gt;=Hidden!CF$46),IF($G49="","x","y"),"")))</f>
        <v/>
      </c>
      <c r="CN49" s="142" t="str">
        <f>IF(Hidden!CG$47="Yes","H",IF($B49="","",IF(AND($C49&lt;=Hidden!CG$46,$D49&gt;=Hidden!CG$46),IF($G49="","x","y"),"")))</f>
        <v/>
      </c>
      <c r="CO49" s="146" t="str">
        <f>IF(Hidden!CH$47="Yes","H",IF($B49="","",IF(AND($C49&lt;=Hidden!CH$46,$D49&gt;=Hidden!CH$46),IF($G49="","x","y"),"")))</f>
        <v/>
      </c>
      <c r="CP49" s="145" t="str">
        <f>IF(Hidden!CI$47="Yes","H",IF($B49="","",IF(AND($C49&lt;=Hidden!CI$46,$D49&gt;=Hidden!CI$46),IF($G49="","x","y"),"")))</f>
        <v/>
      </c>
      <c r="CQ49" s="142" t="str">
        <f>IF(Hidden!CJ$47="Yes","H",IF($B49="","",IF(AND($C49&lt;=Hidden!CJ$46,$D49&gt;=Hidden!CJ$46),IF($G49="","x","y"),"")))</f>
        <v/>
      </c>
      <c r="CR49" s="142" t="str">
        <f>IF(Hidden!CK$47="Yes","H",IF($B49="","",IF(AND($C49&lt;=Hidden!CK$46,$D49&gt;=Hidden!CK$46),IF($G49="","x","y"),"")))</f>
        <v/>
      </c>
      <c r="CS49" s="142" t="str">
        <f>IF(Hidden!CL$47="Yes","H",IF($B49="","",IF(AND($C49&lt;=Hidden!CL$46,$D49&gt;=Hidden!CL$46),IF($G49="","x","y"),"")))</f>
        <v/>
      </c>
      <c r="CT49" s="144" t="str">
        <f>IF(Hidden!CM$47="Yes","H",IF($B49="","",IF(AND($C49&lt;=Hidden!CM$46,$D49&gt;=Hidden!CM$46),IF($G49="","x","y"),"")))</f>
        <v/>
      </c>
      <c r="CU49" s="143" t="str">
        <f>IF(Hidden!CN$47="Yes","H",IF($B49="","",IF(AND($C49&lt;=Hidden!CN$46,$D49&gt;=Hidden!CN$46),IF($G49="","x","y"),"")))</f>
        <v/>
      </c>
      <c r="CV49" s="142" t="str">
        <f>IF(Hidden!CO$47="Yes","H",IF($B49="","",IF(AND($C49&lt;=Hidden!CO$46,$D49&gt;=Hidden!CO$46),IF($G49="","x","y"),"")))</f>
        <v/>
      </c>
      <c r="CW49" s="142" t="str">
        <f>IF(Hidden!CP$47="Yes","H",IF($B49="","",IF(AND($C49&lt;=Hidden!CP$46,$D49&gt;=Hidden!CP$46),IF($G49="","x","y"),"")))</f>
        <v/>
      </c>
      <c r="CX49" s="142" t="str">
        <f>IF(Hidden!CQ$47="Yes","H",IF($B49="","",IF(AND($C49&lt;=Hidden!CQ$46,$D49&gt;=Hidden!CQ$46),IF($G49="","x","y"),"")))</f>
        <v/>
      </c>
      <c r="CY49" s="146" t="str">
        <f>IF(Hidden!CR$47="Yes","H",IF($B49="","",IF(AND($C49&lt;=Hidden!CR$46,$D49&gt;=Hidden!CR$46),IF($G49="","x","y"),"")))</f>
        <v/>
      </c>
      <c r="CZ49" s="145" t="str">
        <f>IF(Hidden!CS$47="Yes","H",IF($B49="","",IF(AND($C49&lt;=Hidden!CS$46,$D49&gt;=Hidden!CS$46),IF($G49="","x","y"),"")))</f>
        <v/>
      </c>
      <c r="DA49" s="142" t="str">
        <f>IF(Hidden!CT$47="Yes","H",IF($B49="","",IF(AND($C49&lt;=Hidden!CT$46,$D49&gt;=Hidden!CT$46),IF($G49="","x","y"),"")))</f>
        <v/>
      </c>
      <c r="DB49" s="142" t="str">
        <f>IF(Hidden!CU$47="Yes","H",IF($B49="","",IF(AND($C49&lt;=Hidden!CU$46,$D49&gt;=Hidden!CU$46),IF($G49="","x","y"),"")))</f>
        <v/>
      </c>
      <c r="DC49" s="142" t="str">
        <f>IF(Hidden!CV$47="Yes","H",IF($B49="","",IF(AND($C49&lt;=Hidden!CV$46,$D49&gt;=Hidden!CV$46),IF($G49="","x","y"),"")))</f>
        <v/>
      </c>
      <c r="DD49" s="144" t="str">
        <f>IF(Hidden!CW$47="Yes","H",IF($B49="","",IF(AND($C49&lt;=Hidden!CW$46,$D49&gt;=Hidden!CW$46),IF($G49="","x","y"),"")))</f>
        <v/>
      </c>
      <c r="DE49" s="143" t="str">
        <f>IF(Hidden!CX$47="Yes","H",IF($B49="","",IF(AND($C49&lt;=Hidden!CX$46,$D49&gt;=Hidden!CX$46),IF($G49="","x","y"),"")))</f>
        <v/>
      </c>
      <c r="DF49" s="142" t="str">
        <f>IF(Hidden!CY$47="Yes","H",IF($B49="","",IF(AND($C49&lt;=Hidden!CY$46,$D49&gt;=Hidden!CY$46),IF($G49="","x","y"),"")))</f>
        <v/>
      </c>
      <c r="DG49" s="142" t="str">
        <f>IF(Hidden!CZ$47="Yes","H",IF($B49="","",IF(AND($C49&lt;=Hidden!CZ$46,$D49&gt;=Hidden!CZ$46),IF($G49="","x","y"),"")))</f>
        <v/>
      </c>
      <c r="DH49" s="142" t="str">
        <f>IF(Hidden!DA$47="Yes","H",IF($B49="","",IF(AND($C49&lt;=Hidden!DA$46,$D49&gt;=Hidden!DA$46),IF($G49="","x","y"),"")))</f>
        <v/>
      </c>
      <c r="DI49" s="146" t="str">
        <f>IF(Hidden!DB$47="Yes","H",IF($B49="","",IF(AND($C49&lt;=Hidden!DB$46,$D49&gt;=Hidden!DB$46),IF($G49="","x","y"),"")))</f>
        <v/>
      </c>
      <c r="DJ49" s="145" t="str">
        <f>IF(Hidden!DC$47="Yes","H",IF($B49="","",IF(AND($C49&lt;=Hidden!DC$46,$D49&gt;=Hidden!DC$46),IF($G49="","x","y"),"")))</f>
        <v/>
      </c>
      <c r="DK49" s="142" t="str">
        <f>IF(Hidden!DD$47="Yes","H",IF($B49="","",IF(AND($C49&lt;=Hidden!DD$46,$D49&gt;=Hidden!DD$46),IF($G49="","x","y"),"")))</f>
        <v/>
      </c>
      <c r="DL49" s="142" t="str">
        <f>IF(Hidden!DE$47="Yes","H",IF($B49="","",IF(AND($C49&lt;=Hidden!DE$46,$D49&gt;=Hidden!DE$46),IF($G49="","x","y"),"")))</f>
        <v/>
      </c>
      <c r="DM49" s="142" t="str">
        <f>IF(Hidden!DF$47="Yes","H",IF($B49="","",IF(AND($C49&lt;=Hidden!DF$46,$D49&gt;=Hidden!DF$46),IF($G49="","x","y"),"")))</f>
        <v/>
      </c>
      <c r="DN49" s="144" t="str">
        <f>IF(Hidden!DG$47="Yes","H",IF($B49="","",IF(AND($C49&lt;=Hidden!DG$46,$D49&gt;=Hidden!DG$46),IF($G49="","x","y"),"")))</f>
        <v/>
      </c>
      <c r="DO49" s="143" t="str">
        <f>IF(Hidden!DH$47="Yes","H",IF($B49="","",IF(AND($C49&lt;=Hidden!DH$46,$D49&gt;=Hidden!DH$46),IF($G49="","x","y"),"")))</f>
        <v/>
      </c>
      <c r="DP49" s="142" t="str">
        <f>IF(Hidden!DI$47="Yes","H",IF($B49="","",IF(AND($C49&lt;=Hidden!DI$46,$D49&gt;=Hidden!DI$46),IF($G49="","x","y"),"")))</f>
        <v/>
      </c>
      <c r="DQ49" s="142" t="str">
        <f>IF(Hidden!DJ$47="Yes","H",IF($B49="","",IF(AND($C49&lt;=Hidden!DJ$46,$D49&gt;=Hidden!DJ$46),IF($G49="","x","y"),"")))</f>
        <v/>
      </c>
      <c r="DR49" s="142" t="str">
        <f>IF(Hidden!DK$47="Yes","H",IF($B49="","",IF(AND($C49&lt;=Hidden!DK$46,$D49&gt;=Hidden!DK$46),IF($G49="","x","y"),"")))</f>
        <v/>
      </c>
      <c r="DS49" s="146" t="str">
        <f>IF(Hidden!DL$47="Yes","H",IF($B49="","",IF(AND($C49&lt;=Hidden!DL$46,$D49&gt;=Hidden!DL$46),IF($G49="","x","y"),"")))</f>
        <v/>
      </c>
      <c r="DT49" s="145" t="str">
        <f>IF(Hidden!DM$47="Yes","H",IF($B49="","",IF(AND($C49&lt;=Hidden!DM$46,$D49&gt;=Hidden!DM$46),IF($G49="","x","y"),"")))</f>
        <v/>
      </c>
      <c r="DU49" s="142" t="str">
        <f>IF(Hidden!DN$47="Yes","H",IF($B49="","",IF(AND($C49&lt;=Hidden!DN$46,$D49&gt;=Hidden!DN$46),IF($G49="","x","y"),"")))</f>
        <v/>
      </c>
      <c r="DV49" s="142" t="str">
        <f>IF(Hidden!DO$47="Yes","H",IF($B49="","",IF(AND($C49&lt;=Hidden!DO$46,$D49&gt;=Hidden!DO$46),IF($G49="","x","y"),"")))</f>
        <v/>
      </c>
      <c r="DW49" s="142" t="str">
        <f>IF(Hidden!DP$47="Yes","H",IF($B49="","",IF(AND($C49&lt;=Hidden!DP$46,$D49&gt;=Hidden!DP$46),IF($G49="","x","y"),"")))</f>
        <v/>
      </c>
      <c r="DX49" s="144" t="str">
        <f>IF(Hidden!DQ$47="Yes","H",IF($B49="","",IF(AND($C49&lt;=Hidden!DQ$46,$D49&gt;=Hidden!DQ$46),IF($G49="","x","y"),"")))</f>
        <v/>
      </c>
      <c r="DY49" s="145" t="str">
        <f>IF(Hidden!DR$47="Yes","H",IF($B49="","",IF(AND($C49&lt;=Hidden!DR$46,$D49&gt;=Hidden!DR$46),IF($G49="","x","y"),"")))</f>
        <v/>
      </c>
      <c r="DZ49" s="142" t="str">
        <f>IF(Hidden!DS$47="Yes","H",IF($B49="","",IF(AND($C49&lt;=Hidden!DS$46,$D49&gt;=Hidden!DS$46),IF($G49="","x","y"),"")))</f>
        <v/>
      </c>
      <c r="EA49" s="142" t="str">
        <f>IF(Hidden!DT$47="Yes","H",IF($B49="","",IF(AND($C49&lt;=Hidden!DT$46,$D49&gt;=Hidden!DT$46),IF($G49="","x","y"),"")))</f>
        <v/>
      </c>
      <c r="EB49" s="142" t="str">
        <f>IF(Hidden!DU$47="Yes","H",IF($B49="","",IF(AND($C49&lt;=Hidden!DU$46,$D49&gt;=Hidden!DU$46),IF($G49="","x","y"),"")))</f>
        <v/>
      </c>
      <c r="EC49" s="144" t="str">
        <f>IF(Hidden!DV$47="Yes","H",IF($B49="","",IF(AND($C49&lt;=Hidden!DV$46,$D49&gt;=Hidden!DV$46),IF($G49="","x","y"),"")))</f>
        <v/>
      </c>
      <c r="ED49" s="143" t="str">
        <f>IF(Hidden!DW$47="Yes","H",IF($B49="","",IF(AND($C49&lt;=Hidden!DW$46,$D49&gt;=Hidden!DW$46),IF($G49="","x","y"),"")))</f>
        <v/>
      </c>
      <c r="EE49" s="142" t="str">
        <f>IF(Hidden!DX$47="Yes","H",IF($B49="","",IF(AND($C49&lt;=Hidden!DX$46,$D49&gt;=Hidden!DX$46),IF($G49="","x","y"),"")))</f>
        <v/>
      </c>
      <c r="EF49" s="142" t="str">
        <f>IF(Hidden!DY$47="Yes","H",IF($B49="","",IF(AND($C49&lt;=Hidden!DY$46,$D49&gt;=Hidden!DY$46),IF($G49="","x","y"),"")))</f>
        <v/>
      </c>
      <c r="EG49" s="142" t="str">
        <f>IF(Hidden!DZ$47="Yes","H",IF($B49="","",IF(AND($C49&lt;=Hidden!DZ$46,$D49&gt;=Hidden!DZ$46),IF($G49="","x","y"),"")))</f>
        <v/>
      </c>
      <c r="EH49" s="141" t="str">
        <f>IF(Hidden!EA$47="Yes","H",IF($B49="","",IF(AND($C49&lt;=Hidden!EA$46,$D49&gt;=Hidden!EA$46),IF($G49="","x","y"),"")))</f>
        <v/>
      </c>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row>
    <row r="50" spans="1:257" ht="15" customHeight="1">
      <c r="A50" s="79"/>
      <c r="B50" s="711"/>
      <c r="C50" s="695"/>
      <c r="D50" s="698"/>
      <c r="E50" s="693"/>
      <c r="F50" s="246"/>
      <c r="G50" s="696"/>
      <c r="H50" s="694"/>
      <c r="I50" s="147" t="str">
        <f>IF(Hidden!B$47="Yes","H",IF($B50="","",IF(AND($C50&lt;=Hidden!B$46,$D50&gt;=Hidden!B$46),IF($G50="","x","y"),"")))</f>
        <v/>
      </c>
      <c r="J50" s="142" t="str">
        <f>IF(Hidden!C$47="Yes","H",IF($B50="","",IF(AND($C50&lt;=Hidden!C$46,$D50&gt;=Hidden!C$46),IF($G50="","x","y"),"")))</f>
        <v/>
      </c>
      <c r="K50" s="142" t="str">
        <f>IF(Hidden!D$47="Yes","H",IF($B50="","",IF(AND($C50&lt;=Hidden!D$46,$D50&gt;=Hidden!D$46),IF($G50="","x","y"),"")))</f>
        <v/>
      </c>
      <c r="L50" s="142" t="str">
        <f>IF(Hidden!E$47="Yes","H",IF($B50="","",IF(AND($C50&lt;=Hidden!E$46,$D50&gt;=Hidden!E$46),IF($G50="","x","y"),"")))</f>
        <v/>
      </c>
      <c r="M50" s="146" t="str">
        <f>IF(Hidden!F$47="Yes","H",IF($B50="","",IF(AND($C50&lt;=Hidden!F$46,$D50&gt;=Hidden!F$46),IF($G50="","x","y"),"")))</f>
        <v/>
      </c>
      <c r="N50" s="145" t="str">
        <f>IF(Hidden!G$47="Yes","H",IF($B50="","",IF(AND($C50&lt;=Hidden!G$46,$D50&gt;=Hidden!G$46),IF($G50="","x","y"),"")))</f>
        <v/>
      </c>
      <c r="O50" s="142" t="str">
        <f>IF(Hidden!H$47="Yes","H",IF($B50="","",IF(AND($C50&lt;=Hidden!H$46,$D50&gt;=Hidden!H$46),IF($G50="","x","y"),"")))</f>
        <v/>
      </c>
      <c r="P50" s="142" t="str">
        <f>IF(Hidden!I$47="Yes","H",IF($B50="","",IF(AND($C50&lt;=Hidden!I$46,$D50&gt;=Hidden!I$46),IF($G50="","x","y"),"")))</f>
        <v/>
      </c>
      <c r="Q50" s="142" t="str">
        <f>IF(Hidden!J$47="Yes","H",IF($B50="","",IF(AND($C50&lt;=Hidden!J$46,$D50&gt;=Hidden!J$46),IF($G50="","x","y"),"")))</f>
        <v/>
      </c>
      <c r="R50" s="144" t="str">
        <f>IF(Hidden!K$47="Yes","H",IF($B50="","",IF(AND($C50&lt;=Hidden!K$46,$D50&gt;=Hidden!K$46),IF($G50="","x","y"),"")))</f>
        <v/>
      </c>
      <c r="S50" s="143" t="str">
        <f>IF(Hidden!L$47="Yes","H",IF($B50="","",IF(AND($C50&lt;=Hidden!L$46,$D50&gt;=Hidden!L$46),IF($G50="","x","y"),"")))</f>
        <v/>
      </c>
      <c r="T50" s="142" t="str">
        <f>IF(Hidden!M$47="Yes","H",IF($B50="","",IF(AND($C50&lt;=Hidden!M$46,$D50&gt;=Hidden!M$46),IF($G50="","x","y"),"")))</f>
        <v/>
      </c>
      <c r="U50" s="142" t="str">
        <f>IF(Hidden!N$47="Yes","H",IF($B50="","",IF(AND($C50&lt;=Hidden!N$46,$D50&gt;=Hidden!N$46),IF($G50="","x","y"),"")))</f>
        <v/>
      </c>
      <c r="V50" s="142" t="str">
        <f>IF(Hidden!O$47="Yes","H",IF($B50="","",IF(AND($C50&lt;=Hidden!O$46,$D50&gt;=Hidden!O$46),IF($G50="","x","y"),"")))</f>
        <v/>
      </c>
      <c r="W50" s="146" t="str">
        <f>IF(Hidden!P$47="Yes","H",IF($B50="","",IF(AND($C50&lt;=Hidden!P$46,$D50&gt;=Hidden!P$46),IF($G50="","x","y"),"")))</f>
        <v/>
      </c>
      <c r="X50" s="145" t="str">
        <f>IF(Hidden!Q$47="Yes","H",IF($B50="","",IF(AND($C50&lt;=Hidden!Q$46,$D50&gt;=Hidden!Q$46),IF($G50="","x","y"),"")))</f>
        <v/>
      </c>
      <c r="Y50" s="142" t="str">
        <f>IF(Hidden!R$47="Yes","H",IF($B50="","",IF(AND($C50&lt;=Hidden!R$46,$D50&gt;=Hidden!R$46),IF($G50="","x","y"),"")))</f>
        <v/>
      </c>
      <c r="Z50" s="142" t="str">
        <f>IF(Hidden!S$47="Yes","H",IF($B50="","",IF(AND($C50&lt;=Hidden!S$46,$D50&gt;=Hidden!S$46),IF($G50="","x","y"),"")))</f>
        <v/>
      </c>
      <c r="AA50" s="142" t="str">
        <f>IF(Hidden!T$47="Yes","H",IF($B50="","",IF(AND($C50&lt;=Hidden!T$46,$D50&gt;=Hidden!T$46),IF($G50="","x","y"),"")))</f>
        <v/>
      </c>
      <c r="AB50" s="144" t="str">
        <f>IF(Hidden!U$47="Yes","H",IF($B50="","",IF(AND($C50&lt;=Hidden!U$46,$D50&gt;=Hidden!U$46),IF($G50="","x","y"),"")))</f>
        <v/>
      </c>
      <c r="AC50" s="143" t="str">
        <f>IF(Hidden!V$47="Yes","H",IF($B50="","",IF(AND($C50&lt;=Hidden!V$46,$D50&gt;=Hidden!V$46),IF($G50="","x","y"),"")))</f>
        <v/>
      </c>
      <c r="AD50" s="142" t="str">
        <f>IF(Hidden!W$47="Yes","H",IF($B50="","",IF(AND($C50&lt;=Hidden!W$46,$D50&gt;=Hidden!W$46),IF($G50="","x","y"),"")))</f>
        <v/>
      </c>
      <c r="AE50" s="142" t="str">
        <f>IF(Hidden!X$47="Yes","H",IF($B50="","",IF(AND($C50&lt;=Hidden!X$46,$D50&gt;=Hidden!X$46),IF($G50="","x","y"),"")))</f>
        <v/>
      </c>
      <c r="AF50" s="142" t="str">
        <f>IF(Hidden!Y$47="Yes","H",IF($B50="","",IF(AND($C50&lt;=Hidden!Y$46,$D50&gt;=Hidden!Y$46),IF($G50="","x","y"),"")))</f>
        <v/>
      </c>
      <c r="AG50" s="146" t="str">
        <f>IF(Hidden!Z$47="Yes","H",IF($B50="","",IF(AND($C50&lt;=Hidden!Z$46,$D50&gt;=Hidden!Z$46),IF($G50="","x","y"),"")))</f>
        <v/>
      </c>
      <c r="AH50" s="145" t="str">
        <f>IF(Hidden!AA$47="Yes","H",IF($B50="","",IF(AND($C50&lt;=Hidden!AA$46,$D50&gt;=Hidden!AA$46),IF($G50="","x","y"),"")))</f>
        <v/>
      </c>
      <c r="AI50" s="142" t="str">
        <f>IF(Hidden!AB$47="Yes","H",IF($B50="","",IF(AND($C50&lt;=Hidden!AB$46,$D50&gt;=Hidden!AB$46),IF($G50="","x","y"),"")))</f>
        <v/>
      </c>
      <c r="AJ50" s="142" t="str">
        <f>IF(Hidden!AC$47="Yes","H",IF($B50="","",IF(AND($C50&lt;=Hidden!AC$46,$D50&gt;=Hidden!AC$46),IF($G50="","x","y"),"")))</f>
        <v/>
      </c>
      <c r="AK50" s="142" t="str">
        <f>IF(Hidden!AD$47="Yes","H",IF($B50="","",IF(AND($C50&lt;=Hidden!AD$46,$D50&gt;=Hidden!AD$46),IF($G50="","x","y"),"")))</f>
        <v/>
      </c>
      <c r="AL50" s="144" t="str">
        <f>IF(Hidden!AE$47="Yes","H",IF($B50="","",IF(AND($C50&lt;=Hidden!AE$46,$D50&gt;=Hidden!AE$46),IF($G50="","x","y"),"")))</f>
        <v/>
      </c>
      <c r="AM50" s="143" t="str">
        <f>IF(Hidden!AF$47="Yes","H",IF($B50="","",IF(AND($C50&lt;=Hidden!AF$46,$D50&gt;=Hidden!AF$46),IF($G50="","x","y"),"")))</f>
        <v/>
      </c>
      <c r="AN50" s="142" t="str">
        <f>IF(Hidden!AG$47="Yes","H",IF($B50="","",IF(AND($C50&lt;=Hidden!AG$46,$D50&gt;=Hidden!AG$46),IF($G50="","x","y"),"")))</f>
        <v/>
      </c>
      <c r="AO50" s="142" t="str">
        <f>IF(Hidden!AH$47="Yes","H",IF($B50="","",IF(AND($C50&lt;=Hidden!AH$46,$D50&gt;=Hidden!AH$46),IF($G50="","x","y"),"")))</f>
        <v/>
      </c>
      <c r="AP50" s="142" t="str">
        <f>IF(Hidden!AI$47="Yes","H",IF($B50="","",IF(AND($C50&lt;=Hidden!AI$46,$D50&gt;=Hidden!AI$46),IF($G50="","x","y"),"")))</f>
        <v/>
      </c>
      <c r="AQ50" s="146" t="str">
        <f>IF(Hidden!AJ$47="Yes","H",IF($B50="","",IF(AND($C50&lt;=Hidden!AJ$46,$D50&gt;=Hidden!AJ$46),IF($G50="","x","y"),"")))</f>
        <v/>
      </c>
      <c r="AR50" s="145" t="str">
        <f>IF(Hidden!AK$47="Yes","H",IF($B50="","",IF(AND($C50&lt;=Hidden!AK$46,$D50&gt;=Hidden!AK$46),IF($G50="","x","y"),"")))</f>
        <v/>
      </c>
      <c r="AS50" s="142" t="str">
        <f>IF(Hidden!AL$47="Yes","H",IF($B50="","",IF(AND($C50&lt;=Hidden!AL$46,$D50&gt;=Hidden!AL$46),IF($G50="","x","y"),"")))</f>
        <v/>
      </c>
      <c r="AT50" s="142" t="str">
        <f>IF(Hidden!AM$47="Yes","H",IF($B50="","",IF(AND($C50&lt;=Hidden!AM$46,$D50&gt;=Hidden!AM$46),IF($G50="","x","y"),"")))</f>
        <v/>
      </c>
      <c r="AU50" s="142" t="str">
        <f>IF(Hidden!AN$47="Yes","H",IF($B50="","",IF(AND($C50&lt;=Hidden!AN$46,$D50&gt;=Hidden!AN$46),IF($G50="","x","y"),"")))</f>
        <v/>
      </c>
      <c r="AV50" s="144" t="str">
        <f>IF(Hidden!AO$47="Yes","H",IF($B50="","",IF(AND($C50&lt;=Hidden!AO$46,$D50&gt;=Hidden!AO$46),IF($G50="","x","y"),"")))</f>
        <v/>
      </c>
      <c r="AW50" s="143" t="str">
        <f>IF(Hidden!AP$47="Yes","H",IF($B50="","",IF(AND($C50&lt;=Hidden!AP$46,$D50&gt;=Hidden!AP$46),IF($G50="","x","y"),"")))</f>
        <v/>
      </c>
      <c r="AX50" s="142" t="str">
        <f>IF(Hidden!AQ$47="Yes","H",IF($B50="","",IF(AND($C50&lt;=Hidden!AQ$46,$D50&gt;=Hidden!AQ$46),IF($G50="","x","y"),"")))</f>
        <v/>
      </c>
      <c r="AY50" s="142" t="str">
        <f>IF(Hidden!AR$47="Yes","H",IF($B50="","",IF(AND($C50&lt;=Hidden!AR$46,$D50&gt;=Hidden!AR$46),IF($G50="","x","y"),"")))</f>
        <v/>
      </c>
      <c r="AZ50" s="142" t="str">
        <f>IF(Hidden!AS$47="Yes","H",IF($B50="","",IF(AND($C50&lt;=Hidden!AS$46,$D50&gt;=Hidden!AS$46),IF($G50="","x","y"),"")))</f>
        <v/>
      </c>
      <c r="BA50" s="146" t="str">
        <f>IF(Hidden!AT$47="Yes","H",IF($B50="","",IF(AND($C50&lt;=Hidden!AT$46,$D50&gt;=Hidden!AT$46),IF($G50="","x","y"),"")))</f>
        <v/>
      </c>
      <c r="BB50" s="145" t="str">
        <f>IF(Hidden!AU$47="Yes","H",IF($B50="","",IF(AND($C50&lt;=Hidden!AU$46,$D50&gt;=Hidden!AU$46),IF($G50="","x","y"),"")))</f>
        <v/>
      </c>
      <c r="BC50" s="142" t="str">
        <f>IF(Hidden!AV$47="Yes","H",IF($B50="","",IF(AND($C50&lt;=Hidden!AV$46,$D50&gt;=Hidden!AV$46),IF($G50="","x","y"),"")))</f>
        <v/>
      </c>
      <c r="BD50" s="142" t="str">
        <f>IF(Hidden!AW$47="Yes","H",IF($B50="","",IF(AND($C50&lt;=Hidden!AW$46,$D50&gt;=Hidden!AW$46),IF($G50="","x","y"),"")))</f>
        <v/>
      </c>
      <c r="BE50" s="142" t="str">
        <f>IF(Hidden!AX$47="Yes","H",IF($B50="","",IF(AND($C50&lt;=Hidden!AX$46,$D50&gt;=Hidden!AX$46),IF($G50="","x","y"),"")))</f>
        <v/>
      </c>
      <c r="BF50" s="144" t="str">
        <f>IF(Hidden!AY$47="Yes","H",IF($B50="","",IF(AND($C50&lt;=Hidden!AY$46,$D50&gt;=Hidden!AY$46),IF($G50="","x","y"),"")))</f>
        <v/>
      </c>
      <c r="BG50" s="143" t="str">
        <f>IF(Hidden!AZ$47="Yes","H",IF($B50="","",IF(AND($C50&lt;=Hidden!AZ$46,$D50&gt;=Hidden!AZ$46),IF($G50="","x","y"),"")))</f>
        <v/>
      </c>
      <c r="BH50" s="142" t="str">
        <f>IF(Hidden!BA$47="Yes","H",IF($B50="","",IF(AND($C50&lt;=Hidden!BA$46,$D50&gt;=Hidden!BA$46),IF($G50="","x","y"),"")))</f>
        <v/>
      </c>
      <c r="BI50" s="142" t="str">
        <f>IF(Hidden!BB$47="Yes","H",IF($B50="","",IF(AND($C50&lt;=Hidden!BB$46,$D50&gt;=Hidden!BB$46),IF($G50="","x","y"),"")))</f>
        <v/>
      </c>
      <c r="BJ50" s="142" t="str">
        <f>IF(Hidden!BC$47="Yes","H",IF($B50="","",IF(AND($C50&lt;=Hidden!BC$46,$D50&gt;=Hidden!BC$46),IF($G50="","x","y"),"")))</f>
        <v/>
      </c>
      <c r="BK50" s="146" t="str">
        <f>IF(Hidden!BD$47="Yes","H",IF($B50="","",IF(AND($C50&lt;=Hidden!BD$46,$D50&gt;=Hidden!BD$46),IF($G50="","x","y"),"")))</f>
        <v/>
      </c>
      <c r="BL50" s="145" t="str">
        <f>IF(Hidden!BE$47="Yes","H",IF($B50="","",IF(AND($C50&lt;=Hidden!BE$46,$D50&gt;=Hidden!BE$46),IF($G50="","x","y"),"")))</f>
        <v/>
      </c>
      <c r="BM50" s="142" t="str">
        <f>IF(Hidden!BF$47="Yes","H",IF($B50="","",IF(AND($C50&lt;=Hidden!BF$46,$D50&gt;=Hidden!BF$46),IF($G50="","x","y"),"")))</f>
        <v/>
      </c>
      <c r="BN50" s="142" t="str">
        <f>IF(Hidden!BG$47="Yes","H",IF($B50="","",IF(AND($C50&lt;=Hidden!BG$46,$D50&gt;=Hidden!BG$46),IF($G50="","x","y"),"")))</f>
        <v/>
      </c>
      <c r="BO50" s="142" t="str">
        <f>IF(Hidden!BH$47="Yes","H",IF($B50="","",IF(AND($C50&lt;=Hidden!BH$46,$D50&gt;=Hidden!BH$46),IF($G50="","x","y"),"")))</f>
        <v/>
      </c>
      <c r="BP50" s="144" t="str">
        <f>IF(Hidden!BI$47="Yes","H",IF($B50="","",IF(AND($C50&lt;=Hidden!BI$46,$D50&gt;=Hidden!BI$46),IF($G50="","x","y"),"")))</f>
        <v/>
      </c>
      <c r="BQ50" s="143" t="str">
        <f>IF(Hidden!BJ$47="Yes","H",IF($B50="","",IF(AND($C50&lt;=Hidden!BJ$46,$D50&gt;=Hidden!BJ$46),IF($G50="","x","y"),"")))</f>
        <v/>
      </c>
      <c r="BR50" s="142" t="str">
        <f>IF(Hidden!BK$47="Yes","H",IF($B50="","",IF(AND($C50&lt;=Hidden!BK$46,$D50&gt;=Hidden!BK$46),IF($G50="","x","y"),"")))</f>
        <v/>
      </c>
      <c r="BS50" s="142" t="str">
        <f>IF(Hidden!BL$47="Yes","H",IF($B50="","",IF(AND($C50&lt;=Hidden!BL$46,$D50&gt;=Hidden!BL$46),IF($G50="","x","y"),"")))</f>
        <v/>
      </c>
      <c r="BT50" s="142" t="str">
        <f>IF(Hidden!BM$47="Yes","H",IF($B50="","",IF(AND($C50&lt;=Hidden!BM$46,$D50&gt;=Hidden!BM$46),IF($G50="","x","y"),"")))</f>
        <v/>
      </c>
      <c r="BU50" s="146" t="str">
        <f>IF(Hidden!BN$47="Yes","H",IF($B50="","",IF(AND($C50&lt;=Hidden!BN$46,$D50&gt;=Hidden!BN$46),IF($G50="","x","y"),"")))</f>
        <v/>
      </c>
      <c r="BV50" s="145" t="str">
        <f>IF(Hidden!BO$47="Yes","H",IF($B50="","",IF(AND($C50&lt;=Hidden!BO$46,$D50&gt;=Hidden!BO$46),IF($G50="","x","y"),"")))</f>
        <v/>
      </c>
      <c r="BW50" s="142" t="str">
        <f>IF(Hidden!BP$47="Yes","H",IF($B50="","",IF(AND($C50&lt;=Hidden!BP$46,$D50&gt;=Hidden!BP$46),IF($G50="","x","y"),"")))</f>
        <v/>
      </c>
      <c r="BX50" s="142" t="str">
        <f>IF(Hidden!BQ$47="Yes","H",IF($B50="","",IF(AND($C50&lt;=Hidden!BQ$46,$D50&gt;=Hidden!BQ$46),IF($G50="","x","y"),"")))</f>
        <v/>
      </c>
      <c r="BY50" s="142" t="str">
        <f>IF(Hidden!BR$47="Yes","H",IF($B50="","",IF(AND($C50&lt;=Hidden!BR$46,$D50&gt;=Hidden!BR$46),IF($G50="","x","y"),"")))</f>
        <v/>
      </c>
      <c r="BZ50" s="144" t="str">
        <f>IF(Hidden!BS$47="Yes","H",IF($B50="","",IF(AND($C50&lt;=Hidden!BS$46,$D50&gt;=Hidden!BS$46),IF($G50="","x","y"),"")))</f>
        <v/>
      </c>
      <c r="CA50" s="143" t="str">
        <f>IF(Hidden!BT$47="Yes","H",IF($B50="","",IF(AND($C50&lt;=Hidden!BT$46,$D50&gt;=Hidden!BT$46),IF($G50="","x","y"),"")))</f>
        <v/>
      </c>
      <c r="CB50" s="142" t="str">
        <f>IF(Hidden!BU$47="Yes","H",IF($B50="","",IF(AND($C50&lt;=Hidden!BU$46,$D50&gt;=Hidden!BU$46),IF($G50="","x","y"),"")))</f>
        <v/>
      </c>
      <c r="CC50" s="142" t="str">
        <f>IF(Hidden!BV$47="Yes","H",IF($B50="","",IF(AND($C50&lt;=Hidden!BV$46,$D50&gt;=Hidden!BV$46),IF($G50="","x","y"),"")))</f>
        <v/>
      </c>
      <c r="CD50" s="142" t="str">
        <f>IF(Hidden!BW$47="Yes","H",IF($B50="","",IF(AND($C50&lt;=Hidden!BW$46,$D50&gt;=Hidden!BW$46),IF($G50="","x","y"),"")))</f>
        <v/>
      </c>
      <c r="CE50" s="146" t="str">
        <f>IF(Hidden!BX$47="Yes","H",IF($B50="","",IF(AND($C50&lt;=Hidden!BX$46,$D50&gt;=Hidden!BX$46),IF($G50="","x","y"),"")))</f>
        <v/>
      </c>
      <c r="CF50" s="145" t="str">
        <f>IF(Hidden!BY$47="Yes","H",IF($B50="","",IF(AND($C50&lt;=Hidden!BY$46,$D50&gt;=Hidden!BY$46),IF($G50="","x","y"),"")))</f>
        <v/>
      </c>
      <c r="CG50" s="142" t="str">
        <f>IF(Hidden!BZ$47="Yes","H",IF($B50="","",IF(AND($C50&lt;=Hidden!BZ$46,$D50&gt;=Hidden!BZ$46),IF($G50="","x","y"),"")))</f>
        <v/>
      </c>
      <c r="CH50" s="142" t="str">
        <f>IF(Hidden!CA$47="Yes","H",IF($B50="","",IF(AND($C50&lt;=Hidden!CA$46,$D50&gt;=Hidden!CA$46),IF($G50="","x","y"),"")))</f>
        <v/>
      </c>
      <c r="CI50" s="142" t="str">
        <f>IF(Hidden!CB$47="Yes","H",IF($B50="","",IF(AND($C50&lt;=Hidden!CB$46,$D50&gt;=Hidden!CB$46),IF($G50="","x","y"),"")))</f>
        <v/>
      </c>
      <c r="CJ50" s="144" t="str">
        <f>IF(Hidden!CC$47="Yes","H",IF($B50="","",IF(AND($C50&lt;=Hidden!CC$46,$D50&gt;=Hidden!CC$46),IF($G50="","x","y"),"")))</f>
        <v/>
      </c>
      <c r="CK50" s="143" t="str">
        <f>IF(Hidden!CD$47="Yes","H",IF($B50="","",IF(AND($C50&lt;=Hidden!CD$46,$D50&gt;=Hidden!CD$46),IF($G50="","x","y"),"")))</f>
        <v/>
      </c>
      <c r="CL50" s="142" t="str">
        <f>IF(Hidden!CE$47="Yes","H",IF($B50="","",IF(AND($C50&lt;=Hidden!CE$46,$D50&gt;=Hidden!CE$46),IF($G50="","x","y"),"")))</f>
        <v/>
      </c>
      <c r="CM50" s="142" t="str">
        <f>IF(Hidden!CF$47="Yes","H",IF($B50="","",IF(AND($C50&lt;=Hidden!CF$46,$D50&gt;=Hidden!CF$46),IF($G50="","x","y"),"")))</f>
        <v/>
      </c>
      <c r="CN50" s="142" t="str">
        <f>IF(Hidden!CG$47="Yes","H",IF($B50="","",IF(AND($C50&lt;=Hidden!CG$46,$D50&gt;=Hidden!CG$46),IF($G50="","x","y"),"")))</f>
        <v/>
      </c>
      <c r="CO50" s="146" t="str">
        <f>IF(Hidden!CH$47="Yes","H",IF($B50="","",IF(AND($C50&lt;=Hidden!CH$46,$D50&gt;=Hidden!CH$46),IF($G50="","x","y"),"")))</f>
        <v/>
      </c>
      <c r="CP50" s="145" t="str">
        <f>IF(Hidden!CI$47="Yes","H",IF($B50="","",IF(AND($C50&lt;=Hidden!CI$46,$D50&gt;=Hidden!CI$46),IF($G50="","x","y"),"")))</f>
        <v/>
      </c>
      <c r="CQ50" s="142" t="str">
        <f>IF(Hidden!CJ$47="Yes","H",IF($B50="","",IF(AND($C50&lt;=Hidden!CJ$46,$D50&gt;=Hidden!CJ$46),IF($G50="","x","y"),"")))</f>
        <v/>
      </c>
      <c r="CR50" s="142" t="str">
        <f>IF(Hidden!CK$47="Yes","H",IF($B50="","",IF(AND($C50&lt;=Hidden!CK$46,$D50&gt;=Hidden!CK$46),IF($G50="","x","y"),"")))</f>
        <v/>
      </c>
      <c r="CS50" s="142" t="str">
        <f>IF(Hidden!CL$47="Yes","H",IF($B50="","",IF(AND($C50&lt;=Hidden!CL$46,$D50&gt;=Hidden!CL$46),IF($G50="","x","y"),"")))</f>
        <v/>
      </c>
      <c r="CT50" s="144" t="str">
        <f>IF(Hidden!CM$47="Yes","H",IF($B50="","",IF(AND($C50&lt;=Hidden!CM$46,$D50&gt;=Hidden!CM$46),IF($G50="","x","y"),"")))</f>
        <v/>
      </c>
      <c r="CU50" s="143" t="str">
        <f>IF(Hidden!CN$47="Yes","H",IF($B50="","",IF(AND($C50&lt;=Hidden!CN$46,$D50&gt;=Hidden!CN$46),IF($G50="","x","y"),"")))</f>
        <v/>
      </c>
      <c r="CV50" s="142" t="str">
        <f>IF(Hidden!CO$47="Yes","H",IF($B50="","",IF(AND($C50&lt;=Hidden!CO$46,$D50&gt;=Hidden!CO$46),IF($G50="","x","y"),"")))</f>
        <v/>
      </c>
      <c r="CW50" s="142" t="str">
        <f>IF(Hidden!CP$47="Yes","H",IF($B50="","",IF(AND($C50&lt;=Hidden!CP$46,$D50&gt;=Hidden!CP$46),IF($G50="","x","y"),"")))</f>
        <v/>
      </c>
      <c r="CX50" s="142" t="str">
        <f>IF(Hidden!CQ$47="Yes","H",IF($B50="","",IF(AND($C50&lt;=Hidden!CQ$46,$D50&gt;=Hidden!CQ$46),IF($G50="","x","y"),"")))</f>
        <v/>
      </c>
      <c r="CY50" s="146" t="str">
        <f>IF(Hidden!CR$47="Yes","H",IF($B50="","",IF(AND($C50&lt;=Hidden!CR$46,$D50&gt;=Hidden!CR$46),IF($G50="","x","y"),"")))</f>
        <v/>
      </c>
      <c r="CZ50" s="145" t="str">
        <f>IF(Hidden!CS$47="Yes","H",IF($B50="","",IF(AND($C50&lt;=Hidden!CS$46,$D50&gt;=Hidden!CS$46),IF($G50="","x","y"),"")))</f>
        <v/>
      </c>
      <c r="DA50" s="142" t="str">
        <f>IF(Hidden!CT$47="Yes","H",IF($B50="","",IF(AND($C50&lt;=Hidden!CT$46,$D50&gt;=Hidden!CT$46),IF($G50="","x","y"),"")))</f>
        <v/>
      </c>
      <c r="DB50" s="142" t="str">
        <f>IF(Hidden!CU$47="Yes","H",IF($B50="","",IF(AND($C50&lt;=Hidden!CU$46,$D50&gt;=Hidden!CU$46),IF($G50="","x","y"),"")))</f>
        <v/>
      </c>
      <c r="DC50" s="142" t="str">
        <f>IF(Hidden!CV$47="Yes","H",IF($B50="","",IF(AND($C50&lt;=Hidden!CV$46,$D50&gt;=Hidden!CV$46),IF($G50="","x","y"),"")))</f>
        <v/>
      </c>
      <c r="DD50" s="144" t="str">
        <f>IF(Hidden!CW$47="Yes","H",IF($B50="","",IF(AND($C50&lt;=Hidden!CW$46,$D50&gt;=Hidden!CW$46),IF($G50="","x","y"),"")))</f>
        <v/>
      </c>
      <c r="DE50" s="143" t="str">
        <f>IF(Hidden!CX$47="Yes","H",IF($B50="","",IF(AND($C50&lt;=Hidden!CX$46,$D50&gt;=Hidden!CX$46),IF($G50="","x","y"),"")))</f>
        <v/>
      </c>
      <c r="DF50" s="142" t="str">
        <f>IF(Hidden!CY$47="Yes","H",IF($B50="","",IF(AND($C50&lt;=Hidden!CY$46,$D50&gt;=Hidden!CY$46),IF($G50="","x","y"),"")))</f>
        <v/>
      </c>
      <c r="DG50" s="142" t="str">
        <f>IF(Hidden!CZ$47="Yes","H",IF($B50="","",IF(AND($C50&lt;=Hidden!CZ$46,$D50&gt;=Hidden!CZ$46),IF($G50="","x","y"),"")))</f>
        <v/>
      </c>
      <c r="DH50" s="142" t="str">
        <f>IF(Hidden!DA$47="Yes","H",IF($B50="","",IF(AND($C50&lt;=Hidden!DA$46,$D50&gt;=Hidden!DA$46),IF($G50="","x","y"),"")))</f>
        <v/>
      </c>
      <c r="DI50" s="146" t="str">
        <f>IF(Hidden!DB$47="Yes","H",IF($B50="","",IF(AND($C50&lt;=Hidden!DB$46,$D50&gt;=Hidden!DB$46),IF($G50="","x","y"),"")))</f>
        <v/>
      </c>
      <c r="DJ50" s="145" t="str">
        <f>IF(Hidden!DC$47="Yes","H",IF($B50="","",IF(AND($C50&lt;=Hidden!DC$46,$D50&gt;=Hidden!DC$46),IF($G50="","x","y"),"")))</f>
        <v/>
      </c>
      <c r="DK50" s="142" t="str">
        <f>IF(Hidden!DD$47="Yes","H",IF($B50="","",IF(AND($C50&lt;=Hidden!DD$46,$D50&gt;=Hidden!DD$46),IF($G50="","x","y"),"")))</f>
        <v/>
      </c>
      <c r="DL50" s="142" t="str">
        <f>IF(Hidden!DE$47="Yes","H",IF($B50="","",IF(AND($C50&lt;=Hidden!DE$46,$D50&gt;=Hidden!DE$46),IF($G50="","x","y"),"")))</f>
        <v/>
      </c>
      <c r="DM50" s="142" t="str">
        <f>IF(Hidden!DF$47="Yes","H",IF($B50="","",IF(AND($C50&lt;=Hidden!DF$46,$D50&gt;=Hidden!DF$46),IF($G50="","x","y"),"")))</f>
        <v/>
      </c>
      <c r="DN50" s="144" t="str">
        <f>IF(Hidden!DG$47="Yes","H",IF($B50="","",IF(AND($C50&lt;=Hidden!DG$46,$D50&gt;=Hidden!DG$46),IF($G50="","x","y"),"")))</f>
        <v/>
      </c>
      <c r="DO50" s="143" t="str">
        <f>IF(Hidden!DH$47="Yes","H",IF($B50="","",IF(AND($C50&lt;=Hidden!DH$46,$D50&gt;=Hidden!DH$46),IF($G50="","x","y"),"")))</f>
        <v/>
      </c>
      <c r="DP50" s="142" t="str">
        <f>IF(Hidden!DI$47="Yes","H",IF($B50="","",IF(AND($C50&lt;=Hidden!DI$46,$D50&gt;=Hidden!DI$46),IF($G50="","x","y"),"")))</f>
        <v/>
      </c>
      <c r="DQ50" s="142" t="str">
        <f>IF(Hidden!DJ$47="Yes","H",IF($B50="","",IF(AND($C50&lt;=Hidden!DJ$46,$D50&gt;=Hidden!DJ$46),IF($G50="","x","y"),"")))</f>
        <v/>
      </c>
      <c r="DR50" s="142" t="str">
        <f>IF(Hidden!DK$47="Yes","H",IF($B50="","",IF(AND($C50&lt;=Hidden!DK$46,$D50&gt;=Hidden!DK$46),IF($G50="","x","y"),"")))</f>
        <v/>
      </c>
      <c r="DS50" s="146" t="str">
        <f>IF(Hidden!DL$47="Yes","H",IF($B50="","",IF(AND($C50&lt;=Hidden!DL$46,$D50&gt;=Hidden!DL$46),IF($G50="","x","y"),"")))</f>
        <v/>
      </c>
      <c r="DT50" s="145" t="str">
        <f>IF(Hidden!DM$47="Yes","H",IF($B50="","",IF(AND($C50&lt;=Hidden!DM$46,$D50&gt;=Hidden!DM$46),IF($G50="","x","y"),"")))</f>
        <v/>
      </c>
      <c r="DU50" s="142" t="str">
        <f>IF(Hidden!DN$47="Yes","H",IF($B50="","",IF(AND($C50&lt;=Hidden!DN$46,$D50&gt;=Hidden!DN$46),IF($G50="","x","y"),"")))</f>
        <v/>
      </c>
      <c r="DV50" s="142" t="str">
        <f>IF(Hidden!DO$47="Yes","H",IF($B50="","",IF(AND($C50&lt;=Hidden!DO$46,$D50&gt;=Hidden!DO$46),IF($G50="","x","y"),"")))</f>
        <v/>
      </c>
      <c r="DW50" s="142" t="str">
        <f>IF(Hidden!DP$47="Yes","H",IF($B50="","",IF(AND($C50&lt;=Hidden!DP$46,$D50&gt;=Hidden!DP$46),IF($G50="","x","y"),"")))</f>
        <v/>
      </c>
      <c r="DX50" s="144" t="str">
        <f>IF(Hidden!DQ$47="Yes","H",IF($B50="","",IF(AND($C50&lt;=Hidden!DQ$46,$D50&gt;=Hidden!DQ$46),IF($G50="","x","y"),"")))</f>
        <v/>
      </c>
      <c r="DY50" s="145" t="str">
        <f>IF(Hidden!DR$47="Yes","H",IF($B50="","",IF(AND($C50&lt;=Hidden!DR$46,$D50&gt;=Hidden!DR$46),IF($G50="","x","y"),"")))</f>
        <v/>
      </c>
      <c r="DZ50" s="142" t="str">
        <f>IF(Hidden!DS$47="Yes","H",IF($B50="","",IF(AND($C50&lt;=Hidden!DS$46,$D50&gt;=Hidden!DS$46),IF($G50="","x","y"),"")))</f>
        <v/>
      </c>
      <c r="EA50" s="142" t="str">
        <f>IF(Hidden!DT$47="Yes","H",IF($B50="","",IF(AND($C50&lt;=Hidden!DT$46,$D50&gt;=Hidden!DT$46),IF($G50="","x","y"),"")))</f>
        <v/>
      </c>
      <c r="EB50" s="142" t="str">
        <f>IF(Hidden!DU$47="Yes","H",IF($B50="","",IF(AND($C50&lt;=Hidden!DU$46,$D50&gt;=Hidden!DU$46),IF($G50="","x","y"),"")))</f>
        <v/>
      </c>
      <c r="EC50" s="144" t="str">
        <f>IF(Hidden!DV$47="Yes","H",IF($B50="","",IF(AND($C50&lt;=Hidden!DV$46,$D50&gt;=Hidden!DV$46),IF($G50="","x","y"),"")))</f>
        <v/>
      </c>
      <c r="ED50" s="143" t="str">
        <f>IF(Hidden!DW$47="Yes","H",IF($B50="","",IF(AND($C50&lt;=Hidden!DW$46,$D50&gt;=Hidden!DW$46),IF($G50="","x","y"),"")))</f>
        <v/>
      </c>
      <c r="EE50" s="142" t="str">
        <f>IF(Hidden!DX$47="Yes","H",IF($B50="","",IF(AND($C50&lt;=Hidden!DX$46,$D50&gt;=Hidden!DX$46),IF($G50="","x","y"),"")))</f>
        <v/>
      </c>
      <c r="EF50" s="142" t="str">
        <f>IF(Hidden!DY$47="Yes","H",IF($B50="","",IF(AND($C50&lt;=Hidden!DY$46,$D50&gt;=Hidden!DY$46),IF($G50="","x","y"),"")))</f>
        <v/>
      </c>
      <c r="EG50" s="142" t="str">
        <f>IF(Hidden!DZ$47="Yes","H",IF($B50="","",IF(AND($C50&lt;=Hidden!DZ$46,$D50&gt;=Hidden!DZ$46),IF($G50="","x","y"),"")))</f>
        <v/>
      </c>
      <c r="EH50" s="141" t="str">
        <f>IF(Hidden!EA$47="Yes","H",IF($B50="","",IF(AND($C50&lt;=Hidden!EA$46,$D50&gt;=Hidden!EA$46),IF($G50="","x","y"),"")))</f>
        <v/>
      </c>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row>
    <row r="51" spans="1:257" ht="15" customHeight="1">
      <c r="A51" s="79"/>
      <c r="B51" s="712"/>
      <c r="C51" s="695"/>
      <c r="D51" s="698"/>
      <c r="E51" s="693"/>
      <c r="F51" s="246"/>
      <c r="G51" s="696"/>
      <c r="H51" s="694"/>
      <c r="I51" s="147" t="str">
        <f>IF(Hidden!B$47="Yes","H",IF($B51="","",IF(AND($C51&lt;=Hidden!B$46,$D51&gt;=Hidden!B$46),IF($G51="","x","y"),"")))</f>
        <v/>
      </c>
      <c r="J51" s="142" t="str">
        <f>IF(Hidden!C$47="Yes","H",IF($B51="","",IF(AND($C51&lt;=Hidden!C$46,$D51&gt;=Hidden!C$46),IF($G51="","x","y"),"")))</f>
        <v/>
      </c>
      <c r="K51" s="142" t="str">
        <f>IF(Hidden!D$47="Yes","H",IF($B51="","",IF(AND($C51&lt;=Hidden!D$46,$D51&gt;=Hidden!D$46),IF($G51="","x","y"),"")))</f>
        <v/>
      </c>
      <c r="L51" s="142" t="str">
        <f>IF(Hidden!E$47="Yes","H",IF($B51="","",IF(AND($C51&lt;=Hidden!E$46,$D51&gt;=Hidden!E$46),IF($G51="","x","y"),"")))</f>
        <v/>
      </c>
      <c r="M51" s="146" t="str">
        <f>IF(Hidden!F$47="Yes","H",IF($B51="","",IF(AND($C51&lt;=Hidden!F$46,$D51&gt;=Hidden!F$46),IF($G51="","x","y"),"")))</f>
        <v/>
      </c>
      <c r="N51" s="145" t="str">
        <f>IF(Hidden!G$47="Yes","H",IF($B51="","",IF(AND($C51&lt;=Hidden!G$46,$D51&gt;=Hidden!G$46),IF($G51="","x","y"),"")))</f>
        <v/>
      </c>
      <c r="O51" s="142" t="str">
        <f>IF(Hidden!H$47="Yes","H",IF($B51="","",IF(AND($C51&lt;=Hidden!H$46,$D51&gt;=Hidden!H$46),IF($G51="","x","y"),"")))</f>
        <v/>
      </c>
      <c r="P51" s="142" t="str">
        <f>IF(Hidden!I$47="Yes","H",IF($B51="","",IF(AND($C51&lt;=Hidden!I$46,$D51&gt;=Hidden!I$46),IF($G51="","x","y"),"")))</f>
        <v/>
      </c>
      <c r="Q51" s="142" t="str">
        <f>IF(Hidden!J$47="Yes","H",IF($B51="","",IF(AND($C51&lt;=Hidden!J$46,$D51&gt;=Hidden!J$46),IF($G51="","x","y"),"")))</f>
        <v/>
      </c>
      <c r="R51" s="144" t="str">
        <f>IF(Hidden!K$47="Yes","H",IF($B51="","",IF(AND($C51&lt;=Hidden!K$46,$D51&gt;=Hidden!K$46),IF($G51="","x","y"),"")))</f>
        <v/>
      </c>
      <c r="S51" s="143" t="str">
        <f>IF(Hidden!L$47="Yes","H",IF($B51="","",IF(AND($C51&lt;=Hidden!L$46,$D51&gt;=Hidden!L$46),IF($G51="","x","y"),"")))</f>
        <v/>
      </c>
      <c r="T51" s="142" t="str">
        <f>IF(Hidden!M$47="Yes","H",IF($B51="","",IF(AND($C51&lt;=Hidden!M$46,$D51&gt;=Hidden!M$46),IF($G51="","x","y"),"")))</f>
        <v/>
      </c>
      <c r="U51" s="142" t="str">
        <f>IF(Hidden!N$47="Yes","H",IF($B51="","",IF(AND($C51&lt;=Hidden!N$46,$D51&gt;=Hidden!N$46),IF($G51="","x","y"),"")))</f>
        <v/>
      </c>
      <c r="V51" s="142" t="str">
        <f>IF(Hidden!O$47="Yes","H",IF($B51="","",IF(AND($C51&lt;=Hidden!O$46,$D51&gt;=Hidden!O$46),IF($G51="","x","y"),"")))</f>
        <v/>
      </c>
      <c r="W51" s="146" t="str">
        <f>IF(Hidden!P$47="Yes","H",IF($B51="","",IF(AND($C51&lt;=Hidden!P$46,$D51&gt;=Hidden!P$46),IF($G51="","x","y"),"")))</f>
        <v/>
      </c>
      <c r="X51" s="145" t="str">
        <f>IF(Hidden!Q$47="Yes","H",IF($B51="","",IF(AND($C51&lt;=Hidden!Q$46,$D51&gt;=Hidden!Q$46),IF($G51="","x","y"),"")))</f>
        <v/>
      </c>
      <c r="Y51" s="142" t="str">
        <f>IF(Hidden!R$47="Yes","H",IF($B51="","",IF(AND($C51&lt;=Hidden!R$46,$D51&gt;=Hidden!R$46),IF($G51="","x","y"),"")))</f>
        <v/>
      </c>
      <c r="Z51" s="142" t="str">
        <f>IF(Hidden!S$47="Yes","H",IF($B51="","",IF(AND($C51&lt;=Hidden!S$46,$D51&gt;=Hidden!S$46),IF($G51="","x","y"),"")))</f>
        <v/>
      </c>
      <c r="AA51" s="142" t="str">
        <f>IF(Hidden!T$47="Yes","H",IF($B51="","",IF(AND($C51&lt;=Hidden!T$46,$D51&gt;=Hidden!T$46),IF($G51="","x","y"),"")))</f>
        <v/>
      </c>
      <c r="AB51" s="144" t="str">
        <f>IF(Hidden!U$47="Yes","H",IF($B51="","",IF(AND($C51&lt;=Hidden!U$46,$D51&gt;=Hidden!U$46),IF($G51="","x","y"),"")))</f>
        <v/>
      </c>
      <c r="AC51" s="143" t="str">
        <f>IF(Hidden!V$47="Yes","H",IF($B51="","",IF(AND($C51&lt;=Hidden!V$46,$D51&gt;=Hidden!V$46),IF($G51="","x","y"),"")))</f>
        <v/>
      </c>
      <c r="AD51" s="142" t="str">
        <f>IF(Hidden!W$47="Yes","H",IF($B51="","",IF(AND($C51&lt;=Hidden!W$46,$D51&gt;=Hidden!W$46),IF($G51="","x","y"),"")))</f>
        <v/>
      </c>
      <c r="AE51" s="142" t="str">
        <f>IF(Hidden!X$47="Yes","H",IF($B51="","",IF(AND($C51&lt;=Hidden!X$46,$D51&gt;=Hidden!X$46),IF($G51="","x","y"),"")))</f>
        <v/>
      </c>
      <c r="AF51" s="142" t="str">
        <f>IF(Hidden!Y$47="Yes","H",IF($B51="","",IF(AND($C51&lt;=Hidden!Y$46,$D51&gt;=Hidden!Y$46),IF($G51="","x","y"),"")))</f>
        <v/>
      </c>
      <c r="AG51" s="146" t="str">
        <f>IF(Hidden!Z$47="Yes","H",IF($B51="","",IF(AND($C51&lt;=Hidden!Z$46,$D51&gt;=Hidden!Z$46),IF($G51="","x","y"),"")))</f>
        <v/>
      </c>
      <c r="AH51" s="145" t="str">
        <f>IF(Hidden!AA$47="Yes","H",IF($B51="","",IF(AND($C51&lt;=Hidden!AA$46,$D51&gt;=Hidden!AA$46),IF($G51="","x","y"),"")))</f>
        <v/>
      </c>
      <c r="AI51" s="142" t="str">
        <f>IF(Hidden!AB$47="Yes","H",IF($B51="","",IF(AND($C51&lt;=Hidden!AB$46,$D51&gt;=Hidden!AB$46),IF($G51="","x","y"),"")))</f>
        <v/>
      </c>
      <c r="AJ51" s="142" t="str">
        <f>IF(Hidden!AC$47="Yes","H",IF($B51="","",IF(AND($C51&lt;=Hidden!AC$46,$D51&gt;=Hidden!AC$46),IF($G51="","x","y"),"")))</f>
        <v/>
      </c>
      <c r="AK51" s="142" t="str">
        <f>IF(Hidden!AD$47="Yes","H",IF($B51="","",IF(AND($C51&lt;=Hidden!AD$46,$D51&gt;=Hidden!AD$46),IF($G51="","x","y"),"")))</f>
        <v/>
      </c>
      <c r="AL51" s="144" t="str">
        <f>IF(Hidden!AE$47="Yes","H",IF($B51="","",IF(AND($C51&lt;=Hidden!AE$46,$D51&gt;=Hidden!AE$46),IF($G51="","x","y"),"")))</f>
        <v/>
      </c>
      <c r="AM51" s="143" t="str">
        <f>IF(Hidden!AF$47="Yes","H",IF($B51="","",IF(AND($C51&lt;=Hidden!AF$46,$D51&gt;=Hidden!AF$46),IF($G51="","x","y"),"")))</f>
        <v/>
      </c>
      <c r="AN51" s="142" t="str">
        <f>IF(Hidden!AG$47="Yes","H",IF($B51="","",IF(AND($C51&lt;=Hidden!AG$46,$D51&gt;=Hidden!AG$46),IF($G51="","x","y"),"")))</f>
        <v/>
      </c>
      <c r="AO51" s="142" t="str">
        <f>IF(Hidden!AH$47="Yes","H",IF($B51="","",IF(AND($C51&lt;=Hidden!AH$46,$D51&gt;=Hidden!AH$46),IF($G51="","x","y"),"")))</f>
        <v/>
      </c>
      <c r="AP51" s="142" t="str">
        <f>IF(Hidden!AI$47="Yes","H",IF($B51="","",IF(AND($C51&lt;=Hidden!AI$46,$D51&gt;=Hidden!AI$46),IF($G51="","x","y"),"")))</f>
        <v/>
      </c>
      <c r="AQ51" s="146" t="str">
        <f>IF(Hidden!AJ$47="Yes","H",IF($B51="","",IF(AND($C51&lt;=Hidden!AJ$46,$D51&gt;=Hidden!AJ$46),IF($G51="","x","y"),"")))</f>
        <v/>
      </c>
      <c r="AR51" s="145" t="str">
        <f>IF(Hidden!AK$47="Yes","H",IF($B51="","",IF(AND($C51&lt;=Hidden!AK$46,$D51&gt;=Hidden!AK$46),IF($G51="","x","y"),"")))</f>
        <v/>
      </c>
      <c r="AS51" s="142" t="str">
        <f>IF(Hidden!AL$47="Yes","H",IF($B51="","",IF(AND($C51&lt;=Hidden!AL$46,$D51&gt;=Hidden!AL$46),IF($G51="","x","y"),"")))</f>
        <v/>
      </c>
      <c r="AT51" s="142" t="str">
        <f>IF(Hidden!AM$47="Yes","H",IF($B51="","",IF(AND($C51&lt;=Hidden!AM$46,$D51&gt;=Hidden!AM$46),IF($G51="","x","y"),"")))</f>
        <v/>
      </c>
      <c r="AU51" s="142" t="str">
        <f>IF(Hidden!AN$47="Yes","H",IF($B51="","",IF(AND($C51&lt;=Hidden!AN$46,$D51&gt;=Hidden!AN$46),IF($G51="","x","y"),"")))</f>
        <v/>
      </c>
      <c r="AV51" s="144" t="str">
        <f>IF(Hidden!AO$47="Yes","H",IF($B51="","",IF(AND($C51&lt;=Hidden!AO$46,$D51&gt;=Hidden!AO$46),IF($G51="","x","y"),"")))</f>
        <v/>
      </c>
      <c r="AW51" s="143" t="str">
        <f>IF(Hidden!AP$47="Yes","H",IF($B51="","",IF(AND($C51&lt;=Hidden!AP$46,$D51&gt;=Hidden!AP$46),IF($G51="","x","y"),"")))</f>
        <v/>
      </c>
      <c r="AX51" s="142" t="str">
        <f>IF(Hidden!AQ$47="Yes","H",IF($B51="","",IF(AND($C51&lt;=Hidden!AQ$46,$D51&gt;=Hidden!AQ$46),IF($G51="","x","y"),"")))</f>
        <v/>
      </c>
      <c r="AY51" s="142" t="str">
        <f>IF(Hidden!AR$47="Yes","H",IF($B51="","",IF(AND($C51&lt;=Hidden!AR$46,$D51&gt;=Hidden!AR$46),IF($G51="","x","y"),"")))</f>
        <v/>
      </c>
      <c r="AZ51" s="142" t="str">
        <f>IF(Hidden!AS$47="Yes","H",IF($B51="","",IF(AND($C51&lt;=Hidden!AS$46,$D51&gt;=Hidden!AS$46),IF($G51="","x","y"),"")))</f>
        <v/>
      </c>
      <c r="BA51" s="146" t="str">
        <f>IF(Hidden!AT$47="Yes","H",IF($B51="","",IF(AND($C51&lt;=Hidden!AT$46,$D51&gt;=Hidden!AT$46),IF($G51="","x","y"),"")))</f>
        <v/>
      </c>
      <c r="BB51" s="145" t="str">
        <f>IF(Hidden!AU$47="Yes","H",IF($B51="","",IF(AND($C51&lt;=Hidden!AU$46,$D51&gt;=Hidden!AU$46),IF($G51="","x","y"),"")))</f>
        <v/>
      </c>
      <c r="BC51" s="142" t="str">
        <f>IF(Hidden!AV$47="Yes","H",IF($B51="","",IF(AND($C51&lt;=Hidden!AV$46,$D51&gt;=Hidden!AV$46),IF($G51="","x","y"),"")))</f>
        <v/>
      </c>
      <c r="BD51" s="142" t="str">
        <f>IF(Hidden!AW$47="Yes","H",IF($B51="","",IF(AND($C51&lt;=Hidden!AW$46,$D51&gt;=Hidden!AW$46),IF($G51="","x","y"),"")))</f>
        <v/>
      </c>
      <c r="BE51" s="142" t="str">
        <f>IF(Hidden!AX$47="Yes","H",IF($B51="","",IF(AND($C51&lt;=Hidden!AX$46,$D51&gt;=Hidden!AX$46),IF($G51="","x","y"),"")))</f>
        <v/>
      </c>
      <c r="BF51" s="144" t="str">
        <f>IF(Hidden!AY$47="Yes","H",IF($B51="","",IF(AND($C51&lt;=Hidden!AY$46,$D51&gt;=Hidden!AY$46),IF($G51="","x","y"),"")))</f>
        <v/>
      </c>
      <c r="BG51" s="143" t="str">
        <f>IF(Hidden!AZ$47="Yes","H",IF($B51="","",IF(AND($C51&lt;=Hidden!AZ$46,$D51&gt;=Hidden!AZ$46),IF($G51="","x","y"),"")))</f>
        <v/>
      </c>
      <c r="BH51" s="142" t="str">
        <f>IF(Hidden!BA$47="Yes","H",IF($B51="","",IF(AND($C51&lt;=Hidden!BA$46,$D51&gt;=Hidden!BA$46),IF($G51="","x","y"),"")))</f>
        <v/>
      </c>
      <c r="BI51" s="142" t="str">
        <f>IF(Hidden!BB$47="Yes","H",IF($B51="","",IF(AND($C51&lt;=Hidden!BB$46,$D51&gt;=Hidden!BB$46),IF($G51="","x","y"),"")))</f>
        <v/>
      </c>
      <c r="BJ51" s="142" t="str">
        <f>IF(Hidden!BC$47="Yes","H",IF($B51="","",IF(AND($C51&lt;=Hidden!BC$46,$D51&gt;=Hidden!BC$46),IF($G51="","x","y"),"")))</f>
        <v/>
      </c>
      <c r="BK51" s="146" t="str">
        <f>IF(Hidden!BD$47="Yes","H",IF($B51="","",IF(AND($C51&lt;=Hidden!BD$46,$D51&gt;=Hidden!BD$46),IF($G51="","x","y"),"")))</f>
        <v/>
      </c>
      <c r="BL51" s="145" t="str">
        <f>IF(Hidden!BE$47="Yes","H",IF($B51="","",IF(AND($C51&lt;=Hidden!BE$46,$D51&gt;=Hidden!BE$46),IF($G51="","x","y"),"")))</f>
        <v/>
      </c>
      <c r="BM51" s="142" t="str">
        <f>IF(Hidden!BF$47="Yes","H",IF($B51="","",IF(AND($C51&lt;=Hidden!BF$46,$D51&gt;=Hidden!BF$46),IF($G51="","x","y"),"")))</f>
        <v/>
      </c>
      <c r="BN51" s="142" t="str">
        <f>IF(Hidden!BG$47="Yes","H",IF($B51="","",IF(AND($C51&lt;=Hidden!BG$46,$D51&gt;=Hidden!BG$46),IF($G51="","x","y"),"")))</f>
        <v/>
      </c>
      <c r="BO51" s="142" t="str">
        <f>IF(Hidden!BH$47="Yes","H",IF($B51="","",IF(AND($C51&lt;=Hidden!BH$46,$D51&gt;=Hidden!BH$46),IF($G51="","x","y"),"")))</f>
        <v/>
      </c>
      <c r="BP51" s="144" t="str">
        <f>IF(Hidden!BI$47="Yes","H",IF($B51="","",IF(AND($C51&lt;=Hidden!BI$46,$D51&gt;=Hidden!BI$46),IF($G51="","x","y"),"")))</f>
        <v/>
      </c>
      <c r="BQ51" s="143" t="str">
        <f>IF(Hidden!BJ$47="Yes","H",IF($B51="","",IF(AND($C51&lt;=Hidden!BJ$46,$D51&gt;=Hidden!BJ$46),IF($G51="","x","y"),"")))</f>
        <v/>
      </c>
      <c r="BR51" s="142" t="str">
        <f>IF(Hidden!BK$47="Yes","H",IF($B51="","",IF(AND($C51&lt;=Hidden!BK$46,$D51&gt;=Hidden!BK$46),IF($G51="","x","y"),"")))</f>
        <v/>
      </c>
      <c r="BS51" s="142" t="str">
        <f>IF(Hidden!BL$47="Yes","H",IF($B51="","",IF(AND($C51&lt;=Hidden!BL$46,$D51&gt;=Hidden!BL$46),IF($G51="","x","y"),"")))</f>
        <v/>
      </c>
      <c r="BT51" s="142" t="str">
        <f>IF(Hidden!BM$47="Yes","H",IF($B51="","",IF(AND($C51&lt;=Hidden!BM$46,$D51&gt;=Hidden!BM$46),IF($G51="","x","y"),"")))</f>
        <v/>
      </c>
      <c r="BU51" s="146" t="str">
        <f>IF(Hidden!BN$47="Yes","H",IF($B51="","",IF(AND($C51&lt;=Hidden!BN$46,$D51&gt;=Hidden!BN$46),IF($G51="","x","y"),"")))</f>
        <v/>
      </c>
      <c r="BV51" s="145" t="str">
        <f>IF(Hidden!BO$47="Yes","H",IF($B51="","",IF(AND($C51&lt;=Hidden!BO$46,$D51&gt;=Hidden!BO$46),IF($G51="","x","y"),"")))</f>
        <v/>
      </c>
      <c r="BW51" s="142" t="str">
        <f>IF(Hidden!BP$47="Yes","H",IF($B51="","",IF(AND($C51&lt;=Hidden!BP$46,$D51&gt;=Hidden!BP$46),IF($G51="","x","y"),"")))</f>
        <v/>
      </c>
      <c r="BX51" s="142" t="str">
        <f>IF(Hidden!BQ$47="Yes","H",IF($B51="","",IF(AND($C51&lt;=Hidden!BQ$46,$D51&gt;=Hidden!BQ$46),IF($G51="","x","y"),"")))</f>
        <v/>
      </c>
      <c r="BY51" s="142" t="str">
        <f>IF(Hidden!BR$47="Yes","H",IF($B51="","",IF(AND($C51&lt;=Hidden!BR$46,$D51&gt;=Hidden!BR$46),IF($G51="","x","y"),"")))</f>
        <v/>
      </c>
      <c r="BZ51" s="144" t="str">
        <f>IF(Hidden!BS$47="Yes","H",IF($B51="","",IF(AND($C51&lt;=Hidden!BS$46,$D51&gt;=Hidden!BS$46),IF($G51="","x","y"),"")))</f>
        <v/>
      </c>
      <c r="CA51" s="143" t="str">
        <f>IF(Hidden!BT$47="Yes","H",IF($B51="","",IF(AND($C51&lt;=Hidden!BT$46,$D51&gt;=Hidden!BT$46),IF($G51="","x","y"),"")))</f>
        <v/>
      </c>
      <c r="CB51" s="142" t="str">
        <f>IF(Hidden!BU$47="Yes","H",IF($B51="","",IF(AND($C51&lt;=Hidden!BU$46,$D51&gt;=Hidden!BU$46),IF($G51="","x","y"),"")))</f>
        <v/>
      </c>
      <c r="CC51" s="142" t="str">
        <f>IF(Hidden!BV$47="Yes","H",IF($B51="","",IF(AND($C51&lt;=Hidden!BV$46,$D51&gt;=Hidden!BV$46),IF($G51="","x","y"),"")))</f>
        <v/>
      </c>
      <c r="CD51" s="142" t="str">
        <f>IF(Hidden!BW$47="Yes","H",IF($B51="","",IF(AND($C51&lt;=Hidden!BW$46,$D51&gt;=Hidden!BW$46),IF($G51="","x","y"),"")))</f>
        <v/>
      </c>
      <c r="CE51" s="146" t="str">
        <f>IF(Hidden!BX$47="Yes","H",IF($B51="","",IF(AND($C51&lt;=Hidden!BX$46,$D51&gt;=Hidden!BX$46),IF($G51="","x","y"),"")))</f>
        <v/>
      </c>
      <c r="CF51" s="145" t="str">
        <f>IF(Hidden!BY$47="Yes","H",IF($B51="","",IF(AND($C51&lt;=Hidden!BY$46,$D51&gt;=Hidden!BY$46),IF($G51="","x","y"),"")))</f>
        <v/>
      </c>
      <c r="CG51" s="142" t="str">
        <f>IF(Hidden!BZ$47="Yes","H",IF($B51="","",IF(AND($C51&lt;=Hidden!BZ$46,$D51&gt;=Hidden!BZ$46),IF($G51="","x","y"),"")))</f>
        <v/>
      </c>
      <c r="CH51" s="142" t="str">
        <f>IF(Hidden!CA$47="Yes","H",IF($B51="","",IF(AND($C51&lt;=Hidden!CA$46,$D51&gt;=Hidden!CA$46),IF($G51="","x","y"),"")))</f>
        <v/>
      </c>
      <c r="CI51" s="142" t="str">
        <f>IF(Hidden!CB$47="Yes","H",IF($B51="","",IF(AND($C51&lt;=Hidden!CB$46,$D51&gt;=Hidden!CB$46),IF($G51="","x","y"),"")))</f>
        <v/>
      </c>
      <c r="CJ51" s="144" t="str">
        <f>IF(Hidden!CC$47="Yes","H",IF($B51="","",IF(AND($C51&lt;=Hidden!CC$46,$D51&gt;=Hidden!CC$46),IF($G51="","x","y"),"")))</f>
        <v/>
      </c>
      <c r="CK51" s="143" t="str">
        <f>IF(Hidden!CD$47="Yes","H",IF($B51="","",IF(AND($C51&lt;=Hidden!CD$46,$D51&gt;=Hidden!CD$46),IF($G51="","x","y"),"")))</f>
        <v/>
      </c>
      <c r="CL51" s="142" t="str">
        <f>IF(Hidden!CE$47="Yes","H",IF($B51="","",IF(AND($C51&lt;=Hidden!CE$46,$D51&gt;=Hidden!CE$46),IF($G51="","x","y"),"")))</f>
        <v/>
      </c>
      <c r="CM51" s="142" t="str">
        <f>IF(Hidden!CF$47="Yes","H",IF($B51="","",IF(AND($C51&lt;=Hidden!CF$46,$D51&gt;=Hidden!CF$46),IF($G51="","x","y"),"")))</f>
        <v/>
      </c>
      <c r="CN51" s="142" t="str">
        <f>IF(Hidden!CG$47="Yes","H",IF($B51="","",IF(AND($C51&lt;=Hidden!CG$46,$D51&gt;=Hidden!CG$46),IF($G51="","x","y"),"")))</f>
        <v/>
      </c>
      <c r="CO51" s="146" t="str">
        <f>IF(Hidden!CH$47="Yes","H",IF($B51="","",IF(AND($C51&lt;=Hidden!CH$46,$D51&gt;=Hidden!CH$46),IF($G51="","x","y"),"")))</f>
        <v/>
      </c>
      <c r="CP51" s="145" t="str">
        <f>IF(Hidden!CI$47="Yes","H",IF($B51="","",IF(AND($C51&lt;=Hidden!CI$46,$D51&gt;=Hidden!CI$46),IF($G51="","x","y"),"")))</f>
        <v/>
      </c>
      <c r="CQ51" s="142" t="str">
        <f>IF(Hidden!CJ$47="Yes","H",IF($B51="","",IF(AND($C51&lt;=Hidden!CJ$46,$D51&gt;=Hidden!CJ$46),IF($G51="","x","y"),"")))</f>
        <v/>
      </c>
      <c r="CR51" s="142" t="str">
        <f>IF(Hidden!CK$47="Yes","H",IF($B51="","",IF(AND($C51&lt;=Hidden!CK$46,$D51&gt;=Hidden!CK$46),IF($G51="","x","y"),"")))</f>
        <v/>
      </c>
      <c r="CS51" s="142" t="str">
        <f>IF(Hidden!CL$47="Yes","H",IF($B51="","",IF(AND($C51&lt;=Hidden!CL$46,$D51&gt;=Hidden!CL$46),IF($G51="","x","y"),"")))</f>
        <v/>
      </c>
      <c r="CT51" s="144" t="str">
        <f>IF(Hidden!CM$47="Yes","H",IF($B51="","",IF(AND($C51&lt;=Hidden!CM$46,$D51&gt;=Hidden!CM$46),IF($G51="","x","y"),"")))</f>
        <v/>
      </c>
      <c r="CU51" s="143" t="str">
        <f>IF(Hidden!CN$47="Yes","H",IF($B51="","",IF(AND($C51&lt;=Hidden!CN$46,$D51&gt;=Hidden!CN$46),IF($G51="","x","y"),"")))</f>
        <v/>
      </c>
      <c r="CV51" s="142" t="str">
        <f>IF(Hidden!CO$47="Yes","H",IF($B51="","",IF(AND($C51&lt;=Hidden!CO$46,$D51&gt;=Hidden!CO$46),IF($G51="","x","y"),"")))</f>
        <v/>
      </c>
      <c r="CW51" s="142" t="str">
        <f>IF(Hidden!CP$47="Yes","H",IF($B51="","",IF(AND($C51&lt;=Hidden!CP$46,$D51&gt;=Hidden!CP$46),IF($G51="","x","y"),"")))</f>
        <v/>
      </c>
      <c r="CX51" s="142" t="str">
        <f>IF(Hidden!CQ$47="Yes","H",IF($B51="","",IF(AND($C51&lt;=Hidden!CQ$46,$D51&gt;=Hidden!CQ$46),IF($G51="","x","y"),"")))</f>
        <v/>
      </c>
      <c r="CY51" s="146" t="str">
        <f>IF(Hidden!CR$47="Yes","H",IF($B51="","",IF(AND($C51&lt;=Hidden!CR$46,$D51&gt;=Hidden!CR$46),IF($G51="","x","y"),"")))</f>
        <v/>
      </c>
      <c r="CZ51" s="145" t="str">
        <f>IF(Hidden!CS$47="Yes","H",IF($B51="","",IF(AND($C51&lt;=Hidden!CS$46,$D51&gt;=Hidden!CS$46),IF($G51="","x","y"),"")))</f>
        <v/>
      </c>
      <c r="DA51" s="142" t="str">
        <f>IF(Hidden!CT$47="Yes","H",IF($B51="","",IF(AND($C51&lt;=Hidden!CT$46,$D51&gt;=Hidden!CT$46),IF($G51="","x","y"),"")))</f>
        <v/>
      </c>
      <c r="DB51" s="142" t="str">
        <f>IF(Hidden!CU$47="Yes","H",IF($B51="","",IF(AND($C51&lt;=Hidden!CU$46,$D51&gt;=Hidden!CU$46),IF($G51="","x","y"),"")))</f>
        <v/>
      </c>
      <c r="DC51" s="142" t="str">
        <f>IF(Hidden!CV$47="Yes","H",IF($B51="","",IF(AND($C51&lt;=Hidden!CV$46,$D51&gt;=Hidden!CV$46),IF($G51="","x","y"),"")))</f>
        <v/>
      </c>
      <c r="DD51" s="144" t="str">
        <f>IF(Hidden!CW$47="Yes","H",IF($B51="","",IF(AND($C51&lt;=Hidden!CW$46,$D51&gt;=Hidden!CW$46),IF($G51="","x","y"),"")))</f>
        <v/>
      </c>
      <c r="DE51" s="143" t="str">
        <f>IF(Hidden!CX$47="Yes","H",IF($B51="","",IF(AND($C51&lt;=Hidden!CX$46,$D51&gt;=Hidden!CX$46),IF($G51="","x","y"),"")))</f>
        <v/>
      </c>
      <c r="DF51" s="142" t="str">
        <f>IF(Hidden!CY$47="Yes","H",IF($B51="","",IF(AND($C51&lt;=Hidden!CY$46,$D51&gt;=Hidden!CY$46),IF($G51="","x","y"),"")))</f>
        <v/>
      </c>
      <c r="DG51" s="142" t="str">
        <f>IF(Hidden!CZ$47="Yes","H",IF($B51="","",IF(AND($C51&lt;=Hidden!CZ$46,$D51&gt;=Hidden!CZ$46),IF($G51="","x","y"),"")))</f>
        <v/>
      </c>
      <c r="DH51" s="142" t="str">
        <f>IF(Hidden!DA$47="Yes","H",IF($B51="","",IF(AND($C51&lt;=Hidden!DA$46,$D51&gt;=Hidden!DA$46),IF($G51="","x","y"),"")))</f>
        <v/>
      </c>
      <c r="DI51" s="146" t="str">
        <f>IF(Hidden!DB$47="Yes","H",IF($B51="","",IF(AND($C51&lt;=Hidden!DB$46,$D51&gt;=Hidden!DB$46),IF($G51="","x","y"),"")))</f>
        <v/>
      </c>
      <c r="DJ51" s="145" t="str">
        <f>IF(Hidden!DC$47="Yes","H",IF($B51="","",IF(AND($C51&lt;=Hidden!DC$46,$D51&gt;=Hidden!DC$46),IF($G51="","x","y"),"")))</f>
        <v/>
      </c>
      <c r="DK51" s="142" t="str">
        <f>IF(Hidden!DD$47="Yes","H",IF($B51="","",IF(AND($C51&lt;=Hidden!DD$46,$D51&gt;=Hidden!DD$46),IF($G51="","x","y"),"")))</f>
        <v/>
      </c>
      <c r="DL51" s="142" t="str">
        <f>IF(Hidden!DE$47="Yes","H",IF($B51="","",IF(AND($C51&lt;=Hidden!DE$46,$D51&gt;=Hidden!DE$46),IF($G51="","x","y"),"")))</f>
        <v/>
      </c>
      <c r="DM51" s="142" t="str">
        <f>IF(Hidden!DF$47="Yes","H",IF($B51="","",IF(AND($C51&lt;=Hidden!DF$46,$D51&gt;=Hidden!DF$46),IF($G51="","x","y"),"")))</f>
        <v/>
      </c>
      <c r="DN51" s="144" t="str">
        <f>IF(Hidden!DG$47="Yes","H",IF($B51="","",IF(AND($C51&lt;=Hidden!DG$46,$D51&gt;=Hidden!DG$46),IF($G51="","x","y"),"")))</f>
        <v/>
      </c>
      <c r="DO51" s="143" t="str">
        <f>IF(Hidden!DH$47="Yes","H",IF($B51="","",IF(AND($C51&lt;=Hidden!DH$46,$D51&gt;=Hidden!DH$46),IF($G51="","x","y"),"")))</f>
        <v/>
      </c>
      <c r="DP51" s="142" t="str">
        <f>IF(Hidden!DI$47="Yes","H",IF($B51="","",IF(AND($C51&lt;=Hidden!DI$46,$D51&gt;=Hidden!DI$46),IF($G51="","x","y"),"")))</f>
        <v/>
      </c>
      <c r="DQ51" s="142" t="str">
        <f>IF(Hidden!DJ$47="Yes","H",IF($B51="","",IF(AND($C51&lt;=Hidden!DJ$46,$D51&gt;=Hidden!DJ$46),IF($G51="","x","y"),"")))</f>
        <v/>
      </c>
      <c r="DR51" s="142" t="str">
        <f>IF(Hidden!DK$47="Yes","H",IF($B51="","",IF(AND($C51&lt;=Hidden!DK$46,$D51&gt;=Hidden!DK$46),IF($G51="","x","y"),"")))</f>
        <v/>
      </c>
      <c r="DS51" s="146" t="str">
        <f>IF(Hidden!DL$47="Yes","H",IF($B51="","",IF(AND($C51&lt;=Hidden!DL$46,$D51&gt;=Hidden!DL$46),IF($G51="","x","y"),"")))</f>
        <v/>
      </c>
      <c r="DT51" s="145" t="str">
        <f>IF(Hidden!DM$47="Yes","H",IF($B51="","",IF(AND($C51&lt;=Hidden!DM$46,$D51&gt;=Hidden!DM$46),IF($G51="","x","y"),"")))</f>
        <v/>
      </c>
      <c r="DU51" s="142" t="str">
        <f>IF(Hidden!DN$47="Yes","H",IF($B51="","",IF(AND($C51&lt;=Hidden!DN$46,$D51&gt;=Hidden!DN$46),IF($G51="","x","y"),"")))</f>
        <v/>
      </c>
      <c r="DV51" s="142" t="str">
        <f>IF(Hidden!DO$47="Yes","H",IF($B51="","",IF(AND($C51&lt;=Hidden!DO$46,$D51&gt;=Hidden!DO$46),IF($G51="","x","y"),"")))</f>
        <v/>
      </c>
      <c r="DW51" s="142" t="str">
        <f>IF(Hidden!DP$47="Yes","H",IF($B51="","",IF(AND($C51&lt;=Hidden!DP$46,$D51&gt;=Hidden!DP$46),IF($G51="","x","y"),"")))</f>
        <v/>
      </c>
      <c r="DX51" s="144" t="str">
        <f>IF(Hidden!DQ$47="Yes","H",IF($B51="","",IF(AND($C51&lt;=Hidden!DQ$46,$D51&gt;=Hidden!DQ$46),IF($G51="","x","y"),"")))</f>
        <v/>
      </c>
      <c r="DY51" s="145" t="str">
        <f>IF(Hidden!DR$47="Yes","H",IF($B51="","",IF(AND($C51&lt;=Hidden!DR$46,$D51&gt;=Hidden!DR$46),IF($G51="","x","y"),"")))</f>
        <v/>
      </c>
      <c r="DZ51" s="142" t="str">
        <f>IF(Hidden!DS$47="Yes","H",IF($B51="","",IF(AND($C51&lt;=Hidden!DS$46,$D51&gt;=Hidden!DS$46),IF($G51="","x","y"),"")))</f>
        <v/>
      </c>
      <c r="EA51" s="142" t="str">
        <f>IF(Hidden!DT$47="Yes","H",IF($B51="","",IF(AND($C51&lt;=Hidden!DT$46,$D51&gt;=Hidden!DT$46),IF($G51="","x","y"),"")))</f>
        <v/>
      </c>
      <c r="EB51" s="142" t="str">
        <f>IF(Hidden!DU$47="Yes","H",IF($B51="","",IF(AND($C51&lt;=Hidden!DU$46,$D51&gt;=Hidden!DU$46),IF($G51="","x","y"),"")))</f>
        <v/>
      </c>
      <c r="EC51" s="144" t="str">
        <f>IF(Hidden!DV$47="Yes","H",IF($B51="","",IF(AND($C51&lt;=Hidden!DV$46,$D51&gt;=Hidden!DV$46),IF($G51="","x","y"),"")))</f>
        <v/>
      </c>
      <c r="ED51" s="143" t="str">
        <f>IF(Hidden!DW$47="Yes","H",IF($B51="","",IF(AND($C51&lt;=Hidden!DW$46,$D51&gt;=Hidden!DW$46),IF($G51="","x","y"),"")))</f>
        <v/>
      </c>
      <c r="EE51" s="142" t="str">
        <f>IF(Hidden!DX$47="Yes","H",IF($B51="","",IF(AND($C51&lt;=Hidden!DX$46,$D51&gt;=Hidden!DX$46),IF($G51="","x","y"),"")))</f>
        <v/>
      </c>
      <c r="EF51" s="142" t="str">
        <f>IF(Hidden!DY$47="Yes","H",IF($B51="","",IF(AND($C51&lt;=Hidden!DY$46,$D51&gt;=Hidden!DY$46),IF($G51="","x","y"),"")))</f>
        <v/>
      </c>
      <c r="EG51" s="142" t="str">
        <f>IF(Hidden!DZ$47="Yes","H",IF($B51="","",IF(AND($C51&lt;=Hidden!DZ$46,$D51&gt;=Hidden!DZ$46),IF($G51="","x","y"),"")))</f>
        <v/>
      </c>
      <c r="EH51" s="141" t="str">
        <f>IF(Hidden!EA$47="Yes","H",IF($B51="","",IF(AND($C51&lt;=Hidden!EA$46,$D51&gt;=Hidden!EA$46),IF($G51="","x","y"),"")))</f>
        <v/>
      </c>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row>
    <row r="52" spans="1:257" ht="15" customHeight="1">
      <c r="A52" s="79"/>
      <c r="B52" s="711"/>
      <c r="C52" s="695"/>
      <c r="D52" s="698"/>
      <c r="E52" s="693"/>
      <c r="F52" s="246"/>
      <c r="G52" s="696"/>
      <c r="H52" s="694"/>
      <c r="I52" s="147" t="str">
        <f>IF(Hidden!B$47="Yes","H",IF($B52="","",IF(AND($C52&lt;=Hidden!B$46,$D52&gt;=Hidden!B$46),IF($G52="","x","y"),"")))</f>
        <v/>
      </c>
      <c r="J52" s="142" t="str">
        <f>IF(Hidden!C$47="Yes","H",IF($B52="","",IF(AND($C52&lt;=Hidden!C$46,$D52&gt;=Hidden!C$46),IF($G52="","x","y"),"")))</f>
        <v/>
      </c>
      <c r="K52" s="142" t="str">
        <f>IF(Hidden!D$47="Yes","H",IF($B52="","",IF(AND($C52&lt;=Hidden!D$46,$D52&gt;=Hidden!D$46),IF($G52="","x","y"),"")))</f>
        <v/>
      </c>
      <c r="L52" s="142" t="str">
        <f>IF(Hidden!E$47="Yes","H",IF($B52="","",IF(AND($C52&lt;=Hidden!E$46,$D52&gt;=Hidden!E$46),IF($G52="","x","y"),"")))</f>
        <v/>
      </c>
      <c r="M52" s="146" t="str">
        <f>IF(Hidden!F$47="Yes","H",IF($B52="","",IF(AND($C52&lt;=Hidden!F$46,$D52&gt;=Hidden!F$46),IF($G52="","x","y"),"")))</f>
        <v/>
      </c>
      <c r="N52" s="145" t="str">
        <f>IF(Hidden!G$47="Yes","H",IF($B52="","",IF(AND($C52&lt;=Hidden!G$46,$D52&gt;=Hidden!G$46),IF($G52="","x","y"),"")))</f>
        <v/>
      </c>
      <c r="O52" s="142" t="str">
        <f>IF(Hidden!H$47="Yes","H",IF($B52="","",IF(AND($C52&lt;=Hidden!H$46,$D52&gt;=Hidden!H$46),IF($G52="","x","y"),"")))</f>
        <v/>
      </c>
      <c r="P52" s="142" t="str">
        <f>IF(Hidden!I$47="Yes","H",IF($B52="","",IF(AND($C52&lt;=Hidden!I$46,$D52&gt;=Hidden!I$46),IF($G52="","x","y"),"")))</f>
        <v/>
      </c>
      <c r="Q52" s="142" t="str">
        <f>IF(Hidden!J$47="Yes","H",IF($B52="","",IF(AND($C52&lt;=Hidden!J$46,$D52&gt;=Hidden!J$46),IF($G52="","x","y"),"")))</f>
        <v/>
      </c>
      <c r="R52" s="144" t="str">
        <f>IF(Hidden!K$47="Yes","H",IF($B52="","",IF(AND($C52&lt;=Hidden!K$46,$D52&gt;=Hidden!K$46),IF($G52="","x","y"),"")))</f>
        <v/>
      </c>
      <c r="S52" s="143" t="str">
        <f>IF(Hidden!L$47="Yes","H",IF($B52="","",IF(AND($C52&lt;=Hidden!L$46,$D52&gt;=Hidden!L$46),IF($G52="","x","y"),"")))</f>
        <v/>
      </c>
      <c r="T52" s="142" t="str">
        <f>IF(Hidden!M$47="Yes","H",IF($B52="","",IF(AND($C52&lt;=Hidden!M$46,$D52&gt;=Hidden!M$46),IF($G52="","x","y"),"")))</f>
        <v/>
      </c>
      <c r="U52" s="142" t="str">
        <f>IF(Hidden!N$47="Yes","H",IF($B52="","",IF(AND($C52&lt;=Hidden!N$46,$D52&gt;=Hidden!N$46),IF($G52="","x","y"),"")))</f>
        <v/>
      </c>
      <c r="V52" s="142" t="str">
        <f>IF(Hidden!O$47="Yes","H",IF($B52="","",IF(AND($C52&lt;=Hidden!O$46,$D52&gt;=Hidden!O$46),IF($G52="","x","y"),"")))</f>
        <v/>
      </c>
      <c r="W52" s="146" t="str">
        <f>IF(Hidden!P$47="Yes","H",IF($B52="","",IF(AND($C52&lt;=Hidden!P$46,$D52&gt;=Hidden!P$46),IF($G52="","x","y"),"")))</f>
        <v/>
      </c>
      <c r="X52" s="145" t="str">
        <f>IF(Hidden!Q$47="Yes","H",IF($B52="","",IF(AND($C52&lt;=Hidden!Q$46,$D52&gt;=Hidden!Q$46),IF($G52="","x","y"),"")))</f>
        <v/>
      </c>
      <c r="Y52" s="142" t="str">
        <f>IF(Hidden!R$47="Yes","H",IF($B52="","",IF(AND($C52&lt;=Hidden!R$46,$D52&gt;=Hidden!R$46),IF($G52="","x","y"),"")))</f>
        <v/>
      </c>
      <c r="Z52" s="142" t="str">
        <f>IF(Hidden!S$47="Yes","H",IF($B52="","",IF(AND($C52&lt;=Hidden!S$46,$D52&gt;=Hidden!S$46),IF($G52="","x","y"),"")))</f>
        <v/>
      </c>
      <c r="AA52" s="142" t="str">
        <f>IF(Hidden!T$47="Yes","H",IF($B52="","",IF(AND($C52&lt;=Hidden!T$46,$D52&gt;=Hidden!T$46),IF($G52="","x","y"),"")))</f>
        <v/>
      </c>
      <c r="AB52" s="144" t="str">
        <f>IF(Hidden!U$47="Yes","H",IF($B52="","",IF(AND($C52&lt;=Hidden!U$46,$D52&gt;=Hidden!U$46),IF($G52="","x","y"),"")))</f>
        <v/>
      </c>
      <c r="AC52" s="143" t="str">
        <f>IF(Hidden!V$47="Yes","H",IF($B52="","",IF(AND($C52&lt;=Hidden!V$46,$D52&gt;=Hidden!V$46),IF($G52="","x","y"),"")))</f>
        <v/>
      </c>
      <c r="AD52" s="142" t="str">
        <f>IF(Hidden!W$47="Yes","H",IF($B52="","",IF(AND($C52&lt;=Hidden!W$46,$D52&gt;=Hidden!W$46),IF($G52="","x","y"),"")))</f>
        <v/>
      </c>
      <c r="AE52" s="142" t="str">
        <f>IF(Hidden!X$47="Yes","H",IF($B52="","",IF(AND($C52&lt;=Hidden!X$46,$D52&gt;=Hidden!X$46),IF($G52="","x","y"),"")))</f>
        <v/>
      </c>
      <c r="AF52" s="142" t="str">
        <f>IF(Hidden!Y$47="Yes","H",IF($B52="","",IF(AND($C52&lt;=Hidden!Y$46,$D52&gt;=Hidden!Y$46),IF($G52="","x","y"),"")))</f>
        <v/>
      </c>
      <c r="AG52" s="146" t="str">
        <f>IF(Hidden!Z$47="Yes","H",IF($B52="","",IF(AND($C52&lt;=Hidden!Z$46,$D52&gt;=Hidden!Z$46),IF($G52="","x","y"),"")))</f>
        <v/>
      </c>
      <c r="AH52" s="145" t="str">
        <f>IF(Hidden!AA$47="Yes","H",IF($B52="","",IF(AND($C52&lt;=Hidden!AA$46,$D52&gt;=Hidden!AA$46),IF($G52="","x","y"),"")))</f>
        <v/>
      </c>
      <c r="AI52" s="142" t="str">
        <f>IF(Hidden!AB$47="Yes","H",IF($B52="","",IF(AND($C52&lt;=Hidden!AB$46,$D52&gt;=Hidden!AB$46),IF($G52="","x","y"),"")))</f>
        <v/>
      </c>
      <c r="AJ52" s="142" t="str">
        <f>IF(Hidden!AC$47="Yes","H",IF($B52="","",IF(AND($C52&lt;=Hidden!AC$46,$D52&gt;=Hidden!AC$46),IF($G52="","x","y"),"")))</f>
        <v/>
      </c>
      <c r="AK52" s="142" t="str">
        <f>IF(Hidden!AD$47="Yes","H",IF($B52="","",IF(AND($C52&lt;=Hidden!AD$46,$D52&gt;=Hidden!AD$46),IF($G52="","x","y"),"")))</f>
        <v/>
      </c>
      <c r="AL52" s="144" t="str">
        <f>IF(Hidden!AE$47="Yes","H",IF($B52="","",IF(AND($C52&lt;=Hidden!AE$46,$D52&gt;=Hidden!AE$46),IF($G52="","x","y"),"")))</f>
        <v/>
      </c>
      <c r="AM52" s="143" t="str">
        <f>IF(Hidden!AF$47="Yes","H",IF($B52="","",IF(AND($C52&lt;=Hidden!AF$46,$D52&gt;=Hidden!AF$46),IF($G52="","x","y"),"")))</f>
        <v/>
      </c>
      <c r="AN52" s="142" t="str">
        <f>IF(Hidden!AG$47="Yes","H",IF($B52="","",IF(AND($C52&lt;=Hidden!AG$46,$D52&gt;=Hidden!AG$46),IF($G52="","x","y"),"")))</f>
        <v/>
      </c>
      <c r="AO52" s="142" t="str">
        <f>IF(Hidden!AH$47="Yes","H",IF($B52="","",IF(AND($C52&lt;=Hidden!AH$46,$D52&gt;=Hidden!AH$46),IF($G52="","x","y"),"")))</f>
        <v/>
      </c>
      <c r="AP52" s="142" t="str">
        <f>IF(Hidden!AI$47="Yes","H",IF($B52="","",IF(AND($C52&lt;=Hidden!AI$46,$D52&gt;=Hidden!AI$46),IF($G52="","x","y"),"")))</f>
        <v/>
      </c>
      <c r="AQ52" s="146" t="str">
        <f>IF(Hidden!AJ$47="Yes","H",IF($B52="","",IF(AND($C52&lt;=Hidden!AJ$46,$D52&gt;=Hidden!AJ$46),IF($G52="","x","y"),"")))</f>
        <v/>
      </c>
      <c r="AR52" s="145" t="str">
        <f>IF(Hidden!AK$47="Yes","H",IF($B52="","",IF(AND($C52&lt;=Hidden!AK$46,$D52&gt;=Hidden!AK$46),IF($G52="","x","y"),"")))</f>
        <v/>
      </c>
      <c r="AS52" s="142" t="str">
        <f>IF(Hidden!AL$47="Yes","H",IF($B52="","",IF(AND($C52&lt;=Hidden!AL$46,$D52&gt;=Hidden!AL$46),IF($G52="","x","y"),"")))</f>
        <v/>
      </c>
      <c r="AT52" s="142" t="str">
        <f>IF(Hidden!AM$47="Yes","H",IF($B52="","",IF(AND($C52&lt;=Hidden!AM$46,$D52&gt;=Hidden!AM$46),IF($G52="","x","y"),"")))</f>
        <v/>
      </c>
      <c r="AU52" s="142" t="str">
        <f>IF(Hidden!AN$47="Yes","H",IF($B52="","",IF(AND($C52&lt;=Hidden!AN$46,$D52&gt;=Hidden!AN$46),IF($G52="","x","y"),"")))</f>
        <v/>
      </c>
      <c r="AV52" s="144" t="str">
        <f>IF(Hidden!AO$47="Yes","H",IF($B52="","",IF(AND($C52&lt;=Hidden!AO$46,$D52&gt;=Hidden!AO$46),IF($G52="","x","y"),"")))</f>
        <v/>
      </c>
      <c r="AW52" s="143" t="str">
        <f>IF(Hidden!AP$47="Yes","H",IF($B52="","",IF(AND($C52&lt;=Hidden!AP$46,$D52&gt;=Hidden!AP$46),IF($G52="","x","y"),"")))</f>
        <v/>
      </c>
      <c r="AX52" s="142" t="str">
        <f>IF(Hidden!AQ$47="Yes","H",IF($B52="","",IF(AND($C52&lt;=Hidden!AQ$46,$D52&gt;=Hidden!AQ$46),IF($G52="","x","y"),"")))</f>
        <v/>
      </c>
      <c r="AY52" s="142" t="str">
        <f>IF(Hidden!AR$47="Yes","H",IF($B52="","",IF(AND($C52&lt;=Hidden!AR$46,$D52&gt;=Hidden!AR$46),IF($G52="","x","y"),"")))</f>
        <v/>
      </c>
      <c r="AZ52" s="142" t="str">
        <f>IF(Hidden!AS$47="Yes","H",IF($B52="","",IF(AND($C52&lt;=Hidden!AS$46,$D52&gt;=Hidden!AS$46),IF($G52="","x","y"),"")))</f>
        <v/>
      </c>
      <c r="BA52" s="146" t="str">
        <f>IF(Hidden!AT$47="Yes","H",IF($B52="","",IF(AND($C52&lt;=Hidden!AT$46,$D52&gt;=Hidden!AT$46),IF($G52="","x","y"),"")))</f>
        <v/>
      </c>
      <c r="BB52" s="145" t="str">
        <f>IF(Hidden!AU$47="Yes","H",IF($B52="","",IF(AND($C52&lt;=Hidden!AU$46,$D52&gt;=Hidden!AU$46),IF($G52="","x","y"),"")))</f>
        <v/>
      </c>
      <c r="BC52" s="142" t="str">
        <f>IF(Hidden!AV$47="Yes","H",IF($B52="","",IF(AND($C52&lt;=Hidden!AV$46,$D52&gt;=Hidden!AV$46),IF($G52="","x","y"),"")))</f>
        <v/>
      </c>
      <c r="BD52" s="142" t="str">
        <f>IF(Hidden!AW$47="Yes","H",IF($B52="","",IF(AND($C52&lt;=Hidden!AW$46,$D52&gt;=Hidden!AW$46),IF($G52="","x","y"),"")))</f>
        <v/>
      </c>
      <c r="BE52" s="142" t="str">
        <f>IF(Hidden!AX$47="Yes","H",IF($B52="","",IF(AND($C52&lt;=Hidden!AX$46,$D52&gt;=Hidden!AX$46),IF($G52="","x","y"),"")))</f>
        <v/>
      </c>
      <c r="BF52" s="144" t="str">
        <f>IF(Hidden!AY$47="Yes","H",IF($B52="","",IF(AND($C52&lt;=Hidden!AY$46,$D52&gt;=Hidden!AY$46),IF($G52="","x","y"),"")))</f>
        <v/>
      </c>
      <c r="BG52" s="143" t="str">
        <f>IF(Hidden!AZ$47="Yes","H",IF($B52="","",IF(AND($C52&lt;=Hidden!AZ$46,$D52&gt;=Hidden!AZ$46),IF($G52="","x","y"),"")))</f>
        <v/>
      </c>
      <c r="BH52" s="142" t="str">
        <f>IF(Hidden!BA$47="Yes","H",IF($B52="","",IF(AND($C52&lt;=Hidden!BA$46,$D52&gt;=Hidden!BA$46),IF($G52="","x","y"),"")))</f>
        <v/>
      </c>
      <c r="BI52" s="142" t="str">
        <f>IF(Hidden!BB$47="Yes","H",IF($B52="","",IF(AND($C52&lt;=Hidden!BB$46,$D52&gt;=Hidden!BB$46),IF($G52="","x","y"),"")))</f>
        <v/>
      </c>
      <c r="BJ52" s="142" t="str">
        <f>IF(Hidden!BC$47="Yes","H",IF($B52="","",IF(AND($C52&lt;=Hidden!BC$46,$D52&gt;=Hidden!BC$46),IF($G52="","x","y"),"")))</f>
        <v/>
      </c>
      <c r="BK52" s="146" t="str">
        <f>IF(Hidden!BD$47="Yes","H",IF($B52="","",IF(AND($C52&lt;=Hidden!BD$46,$D52&gt;=Hidden!BD$46),IF($G52="","x","y"),"")))</f>
        <v/>
      </c>
      <c r="BL52" s="145" t="str">
        <f>IF(Hidden!BE$47="Yes","H",IF($B52="","",IF(AND($C52&lt;=Hidden!BE$46,$D52&gt;=Hidden!BE$46),IF($G52="","x","y"),"")))</f>
        <v/>
      </c>
      <c r="BM52" s="142" t="str">
        <f>IF(Hidden!BF$47="Yes","H",IF($B52="","",IF(AND($C52&lt;=Hidden!BF$46,$D52&gt;=Hidden!BF$46),IF($G52="","x","y"),"")))</f>
        <v/>
      </c>
      <c r="BN52" s="142" t="str">
        <f>IF(Hidden!BG$47="Yes","H",IF($B52="","",IF(AND($C52&lt;=Hidden!BG$46,$D52&gt;=Hidden!BG$46),IF($G52="","x","y"),"")))</f>
        <v/>
      </c>
      <c r="BO52" s="142" t="str">
        <f>IF(Hidden!BH$47="Yes","H",IF($B52="","",IF(AND($C52&lt;=Hidden!BH$46,$D52&gt;=Hidden!BH$46),IF($G52="","x","y"),"")))</f>
        <v/>
      </c>
      <c r="BP52" s="144" t="str">
        <f>IF(Hidden!BI$47="Yes","H",IF($B52="","",IF(AND($C52&lt;=Hidden!BI$46,$D52&gt;=Hidden!BI$46),IF($G52="","x","y"),"")))</f>
        <v/>
      </c>
      <c r="BQ52" s="143" t="str">
        <f>IF(Hidden!BJ$47="Yes","H",IF($B52="","",IF(AND($C52&lt;=Hidden!BJ$46,$D52&gt;=Hidden!BJ$46),IF($G52="","x","y"),"")))</f>
        <v/>
      </c>
      <c r="BR52" s="142" t="str">
        <f>IF(Hidden!BK$47="Yes","H",IF($B52="","",IF(AND($C52&lt;=Hidden!BK$46,$D52&gt;=Hidden!BK$46),IF($G52="","x","y"),"")))</f>
        <v/>
      </c>
      <c r="BS52" s="142" t="str">
        <f>IF(Hidden!BL$47="Yes","H",IF($B52="","",IF(AND($C52&lt;=Hidden!BL$46,$D52&gt;=Hidden!BL$46),IF($G52="","x","y"),"")))</f>
        <v/>
      </c>
      <c r="BT52" s="142" t="str">
        <f>IF(Hidden!BM$47="Yes","H",IF($B52="","",IF(AND($C52&lt;=Hidden!BM$46,$D52&gt;=Hidden!BM$46),IF($G52="","x","y"),"")))</f>
        <v/>
      </c>
      <c r="BU52" s="146" t="str">
        <f>IF(Hidden!BN$47="Yes","H",IF($B52="","",IF(AND($C52&lt;=Hidden!BN$46,$D52&gt;=Hidden!BN$46),IF($G52="","x","y"),"")))</f>
        <v/>
      </c>
      <c r="BV52" s="145" t="str">
        <f>IF(Hidden!BO$47="Yes","H",IF($B52="","",IF(AND($C52&lt;=Hidden!BO$46,$D52&gt;=Hidden!BO$46),IF($G52="","x","y"),"")))</f>
        <v/>
      </c>
      <c r="BW52" s="142" t="str">
        <f>IF(Hidden!BP$47="Yes","H",IF($B52="","",IF(AND($C52&lt;=Hidden!BP$46,$D52&gt;=Hidden!BP$46),IF($G52="","x","y"),"")))</f>
        <v/>
      </c>
      <c r="BX52" s="142" t="str">
        <f>IF(Hidden!BQ$47="Yes","H",IF($B52="","",IF(AND($C52&lt;=Hidden!BQ$46,$D52&gt;=Hidden!BQ$46),IF($G52="","x","y"),"")))</f>
        <v/>
      </c>
      <c r="BY52" s="142" t="str">
        <f>IF(Hidden!BR$47="Yes","H",IF($B52="","",IF(AND($C52&lt;=Hidden!BR$46,$D52&gt;=Hidden!BR$46),IF($G52="","x","y"),"")))</f>
        <v/>
      </c>
      <c r="BZ52" s="144" t="str">
        <f>IF(Hidden!BS$47="Yes","H",IF($B52="","",IF(AND($C52&lt;=Hidden!BS$46,$D52&gt;=Hidden!BS$46),IF($G52="","x","y"),"")))</f>
        <v/>
      </c>
      <c r="CA52" s="143" t="str">
        <f>IF(Hidden!BT$47="Yes","H",IF($B52="","",IF(AND($C52&lt;=Hidden!BT$46,$D52&gt;=Hidden!BT$46),IF($G52="","x","y"),"")))</f>
        <v/>
      </c>
      <c r="CB52" s="142" t="str">
        <f>IF(Hidden!BU$47="Yes","H",IF($B52="","",IF(AND($C52&lt;=Hidden!BU$46,$D52&gt;=Hidden!BU$46),IF($G52="","x","y"),"")))</f>
        <v/>
      </c>
      <c r="CC52" s="142" t="str">
        <f>IF(Hidden!BV$47="Yes","H",IF($B52="","",IF(AND($C52&lt;=Hidden!BV$46,$D52&gt;=Hidden!BV$46),IF($G52="","x","y"),"")))</f>
        <v/>
      </c>
      <c r="CD52" s="142" t="str">
        <f>IF(Hidden!BW$47="Yes","H",IF($B52="","",IF(AND($C52&lt;=Hidden!BW$46,$D52&gt;=Hidden!BW$46),IF($G52="","x","y"),"")))</f>
        <v/>
      </c>
      <c r="CE52" s="146" t="str">
        <f>IF(Hidden!BX$47="Yes","H",IF($B52="","",IF(AND($C52&lt;=Hidden!BX$46,$D52&gt;=Hidden!BX$46),IF($G52="","x","y"),"")))</f>
        <v/>
      </c>
      <c r="CF52" s="145" t="str">
        <f>IF(Hidden!BY$47="Yes","H",IF($B52="","",IF(AND($C52&lt;=Hidden!BY$46,$D52&gt;=Hidden!BY$46),IF($G52="","x","y"),"")))</f>
        <v/>
      </c>
      <c r="CG52" s="142" t="str">
        <f>IF(Hidden!BZ$47="Yes","H",IF($B52="","",IF(AND($C52&lt;=Hidden!BZ$46,$D52&gt;=Hidden!BZ$46),IF($G52="","x","y"),"")))</f>
        <v/>
      </c>
      <c r="CH52" s="142" t="str">
        <f>IF(Hidden!CA$47="Yes","H",IF($B52="","",IF(AND($C52&lt;=Hidden!CA$46,$D52&gt;=Hidden!CA$46),IF($G52="","x","y"),"")))</f>
        <v/>
      </c>
      <c r="CI52" s="142" t="str">
        <f>IF(Hidden!CB$47="Yes","H",IF($B52="","",IF(AND($C52&lt;=Hidden!CB$46,$D52&gt;=Hidden!CB$46),IF($G52="","x","y"),"")))</f>
        <v/>
      </c>
      <c r="CJ52" s="144" t="str">
        <f>IF(Hidden!CC$47="Yes","H",IF($B52="","",IF(AND($C52&lt;=Hidden!CC$46,$D52&gt;=Hidden!CC$46),IF($G52="","x","y"),"")))</f>
        <v/>
      </c>
      <c r="CK52" s="143" t="str">
        <f>IF(Hidden!CD$47="Yes","H",IF($B52="","",IF(AND($C52&lt;=Hidden!CD$46,$D52&gt;=Hidden!CD$46),IF($G52="","x","y"),"")))</f>
        <v/>
      </c>
      <c r="CL52" s="142" t="str">
        <f>IF(Hidden!CE$47="Yes","H",IF($B52="","",IF(AND($C52&lt;=Hidden!CE$46,$D52&gt;=Hidden!CE$46),IF($G52="","x","y"),"")))</f>
        <v/>
      </c>
      <c r="CM52" s="142" t="str">
        <f>IF(Hidden!CF$47="Yes","H",IF($B52="","",IF(AND($C52&lt;=Hidden!CF$46,$D52&gt;=Hidden!CF$46),IF($G52="","x","y"),"")))</f>
        <v/>
      </c>
      <c r="CN52" s="142" t="str">
        <f>IF(Hidden!CG$47="Yes","H",IF($B52="","",IF(AND($C52&lt;=Hidden!CG$46,$D52&gt;=Hidden!CG$46),IF($G52="","x","y"),"")))</f>
        <v/>
      </c>
      <c r="CO52" s="146" t="str">
        <f>IF(Hidden!CH$47="Yes","H",IF($B52="","",IF(AND($C52&lt;=Hidden!CH$46,$D52&gt;=Hidden!CH$46),IF($G52="","x","y"),"")))</f>
        <v/>
      </c>
      <c r="CP52" s="145" t="str">
        <f>IF(Hidden!CI$47="Yes","H",IF($B52="","",IF(AND($C52&lt;=Hidden!CI$46,$D52&gt;=Hidden!CI$46),IF($G52="","x","y"),"")))</f>
        <v/>
      </c>
      <c r="CQ52" s="142" t="str">
        <f>IF(Hidden!CJ$47="Yes","H",IF($B52="","",IF(AND($C52&lt;=Hidden!CJ$46,$D52&gt;=Hidden!CJ$46),IF($G52="","x","y"),"")))</f>
        <v/>
      </c>
      <c r="CR52" s="142" t="str">
        <f>IF(Hidden!CK$47="Yes","H",IF($B52="","",IF(AND($C52&lt;=Hidden!CK$46,$D52&gt;=Hidden!CK$46),IF($G52="","x","y"),"")))</f>
        <v/>
      </c>
      <c r="CS52" s="142" t="str">
        <f>IF(Hidden!CL$47="Yes","H",IF($B52="","",IF(AND($C52&lt;=Hidden!CL$46,$D52&gt;=Hidden!CL$46),IF($G52="","x","y"),"")))</f>
        <v/>
      </c>
      <c r="CT52" s="144" t="str">
        <f>IF(Hidden!CM$47="Yes","H",IF($B52="","",IF(AND($C52&lt;=Hidden!CM$46,$D52&gt;=Hidden!CM$46),IF($G52="","x","y"),"")))</f>
        <v/>
      </c>
      <c r="CU52" s="143" t="str">
        <f>IF(Hidden!CN$47="Yes","H",IF($B52="","",IF(AND($C52&lt;=Hidden!CN$46,$D52&gt;=Hidden!CN$46),IF($G52="","x","y"),"")))</f>
        <v/>
      </c>
      <c r="CV52" s="142" t="str">
        <f>IF(Hidden!CO$47="Yes","H",IF($B52="","",IF(AND($C52&lt;=Hidden!CO$46,$D52&gt;=Hidden!CO$46),IF($G52="","x","y"),"")))</f>
        <v/>
      </c>
      <c r="CW52" s="142" t="str">
        <f>IF(Hidden!CP$47="Yes","H",IF($B52="","",IF(AND($C52&lt;=Hidden!CP$46,$D52&gt;=Hidden!CP$46),IF($G52="","x","y"),"")))</f>
        <v/>
      </c>
      <c r="CX52" s="142" t="str">
        <f>IF(Hidden!CQ$47="Yes","H",IF($B52="","",IF(AND($C52&lt;=Hidden!CQ$46,$D52&gt;=Hidden!CQ$46),IF($G52="","x","y"),"")))</f>
        <v/>
      </c>
      <c r="CY52" s="146" t="str">
        <f>IF(Hidden!CR$47="Yes","H",IF($B52="","",IF(AND($C52&lt;=Hidden!CR$46,$D52&gt;=Hidden!CR$46),IF($G52="","x","y"),"")))</f>
        <v/>
      </c>
      <c r="CZ52" s="145" t="str">
        <f>IF(Hidden!CS$47="Yes","H",IF($B52="","",IF(AND($C52&lt;=Hidden!CS$46,$D52&gt;=Hidden!CS$46),IF($G52="","x","y"),"")))</f>
        <v/>
      </c>
      <c r="DA52" s="142" t="str">
        <f>IF(Hidden!CT$47="Yes","H",IF($B52="","",IF(AND($C52&lt;=Hidden!CT$46,$D52&gt;=Hidden!CT$46),IF($G52="","x","y"),"")))</f>
        <v/>
      </c>
      <c r="DB52" s="142" t="str">
        <f>IF(Hidden!CU$47="Yes","H",IF($B52="","",IF(AND($C52&lt;=Hidden!CU$46,$D52&gt;=Hidden!CU$46),IF($G52="","x","y"),"")))</f>
        <v/>
      </c>
      <c r="DC52" s="142" t="str">
        <f>IF(Hidden!CV$47="Yes","H",IF($B52="","",IF(AND($C52&lt;=Hidden!CV$46,$D52&gt;=Hidden!CV$46),IF($G52="","x","y"),"")))</f>
        <v/>
      </c>
      <c r="DD52" s="144" t="str">
        <f>IF(Hidden!CW$47="Yes","H",IF($B52="","",IF(AND($C52&lt;=Hidden!CW$46,$D52&gt;=Hidden!CW$46),IF($G52="","x","y"),"")))</f>
        <v/>
      </c>
      <c r="DE52" s="143" t="str">
        <f>IF(Hidden!CX$47="Yes","H",IF($B52="","",IF(AND($C52&lt;=Hidden!CX$46,$D52&gt;=Hidden!CX$46),IF($G52="","x","y"),"")))</f>
        <v/>
      </c>
      <c r="DF52" s="142" t="str">
        <f>IF(Hidden!CY$47="Yes","H",IF($B52="","",IF(AND($C52&lt;=Hidden!CY$46,$D52&gt;=Hidden!CY$46),IF($G52="","x","y"),"")))</f>
        <v/>
      </c>
      <c r="DG52" s="142" t="str">
        <f>IF(Hidden!CZ$47="Yes","H",IF($B52="","",IF(AND($C52&lt;=Hidden!CZ$46,$D52&gt;=Hidden!CZ$46),IF($G52="","x","y"),"")))</f>
        <v/>
      </c>
      <c r="DH52" s="142" t="str">
        <f>IF(Hidden!DA$47="Yes","H",IF($B52="","",IF(AND($C52&lt;=Hidden!DA$46,$D52&gt;=Hidden!DA$46),IF($G52="","x","y"),"")))</f>
        <v/>
      </c>
      <c r="DI52" s="146" t="str">
        <f>IF(Hidden!DB$47="Yes","H",IF($B52="","",IF(AND($C52&lt;=Hidden!DB$46,$D52&gt;=Hidden!DB$46),IF($G52="","x","y"),"")))</f>
        <v/>
      </c>
      <c r="DJ52" s="145" t="str">
        <f>IF(Hidden!DC$47="Yes","H",IF($B52="","",IF(AND($C52&lt;=Hidden!DC$46,$D52&gt;=Hidden!DC$46),IF($G52="","x","y"),"")))</f>
        <v/>
      </c>
      <c r="DK52" s="142" t="str">
        <f>IF(Hidden!DD$47="Yes","H",IF($B52="","",IF(AND($C52&lt;=Hidden!DD$46,$D52&gt;=Hidden!DD$46),IF($G52="","x","y"),"")))</f>
        <v/>
      </c>
      <c r="DL52" s="142" t="str">
        <f>IF(Hidden!DE$47="Yes","H",IF($B52="","",IF(AND($C52&lt;=Hidden!DE$46,$D52&gt;=Hidden!DE$46),IF($G52="","x","y"),"")))</f>
        <v/>
      </c>
      <c r="DM52" s="142" t="str">
        <f>IF(Hidden!DF$47="Yes","H",IF($B52="","",IF(AND($C52&lt;=Hidden!DF$46,$D52&gt;=Hidden!DF$46),IF($G52="","x","y"),"")))</f>
        <v/>
      </c>
      <c r="DN52" s="144" t="str">
        <f>IF(Hidden!DG$47="Yes","H",IF($B52="","",IF(AND($C52&lt;=Hidden!DG$46,$D52&gt;=Hidden!DG$46),IF($G52="","x","y"),"")))</f>
        <v/>
      </c>
      <c r="DO52" s="143" t="str">
        <f>IF(Hidden!DH$47="Yes","H",IF($B52="","",IF(AND($C52&lt;=Hidden!DH$46,$D52&gt;=Hidden!DH$46),IF($G52="","x","y"),"")))</f>
        <v/>
      </c>
      <c r="DP52" s="142" t="str">
        <f>IF(Hidden!DI$47="Yes","H",IF($B52="","",IF(AND($C52&lt;=Hidden!DI$46,$D52&gt;=Hidden!DI$46),IF($G52="","x","y"),"")))</f>
        <v/>
      </c>
      <c r="DQ52" s="142" t="str">
        <f>IF(Hidden!DJ$47="Yes","H",IF($B52="","",IF(AND($C52&lt;=Hidden!DJ$46,$D52&gt;=Hidden!DJ$46),IF($G52="","x","y"),"")))</f>
        <v/>
      </c>
      <c r="DR52" s="142" t="str">
        <f>IF(Hidden!DK$47="Yes","H",IF($B52="","",IF(AND($C52&lt;=Hidden!DK$46,$D52&gt;=Hidden!DK$46),IF($G52="","x","y"),"")))</f>
        <v/>
      </c>
      <c r="DS52" s="146" t="str">
        <f>IF(Hidden!DL$47="Yes","H",IF($B52="","",IF(AND($C52&lt;=Hidden!DL$46,$D52&gt;=Hidden!DL$46),IF($G52="","x","y"),"")))</f>
        <v/>
      </c>
      <c r="DT52" s="145" t="str">
        <f>IF(Hidden!DM$47="Yes","H",IF($B52="","",IF(AND($C52&lt;=Hidden!DM$46,$D52&gt;=Hidden!DM$46),IF($G52="","x","y"),"")))</f>
        <v/>
      </c>
      <c r="DU52" s="142" t="str">
        <f>IF(Hidden!DN$47="Yes","H",IF($B52="","",IF(AND($C52&lt;=Hidden!DN$46,$D52&gt;=Hidden!DN$46),IF($G52="","x","y"),"")))</f>
        <v/>
      </c>
      <c r="DV52" s="142" t="str">
        <f>IF(Hidden!DO$47="Yes","H",IF($B52="","",IF(AND($C52&lt;=Hidden!DO$46,$D52&gt;=Hidden!DO$46),IF($G52="","x","y"),"")))</f>
        <v/>
      </c>
      <c r="DW52" s="142" t="str">
        <f>IF(Hidden!DP$47="Yes","H",IF($B52="","",IF(AND($C52&lt;=Hidden!DP$46,$D52&gt;=Hidden!DP$46),IF($G52="","x","y"),"")))</f>
        <v/>
      </c>
      <c r="DX52" s="144" t="str">
        <f>IF(Hidden!DQ$47="Yes","H",IF($B52="","",IF(AND($C52&lt;=Hidden!DQ$46,$D52&gt;=Hidden!DQ$46),IF($G52="","x","y"),"")))</f>
        <v/>
      </c>
      <c r="DY52" s="145" t="str">
        <f>IF(Hidden!DR$47="Yes","H",IF($B52="","",IF(AND($C52&lt;=Hidden!DR$46,$D52&gt;=Hidden!DR$46),IF($G52="","x","y"),"")))</f>
        <v/>
      </c>
      <c r="DZ52" s="142" t="str">
        <f>IF(Hidden!DS$47="Yes","H",IF($B52="","",IF(AND($C52&lt;=Hidden!DS$46,$D52&gt;=Hidden!DS$46),IF($G52="","x","y"),"")))</f>
        <v/>
      </c>
      <c r="EA52" s="142" t="str">
        <f>IF(Hidden!DT$47="Yes","H",IF($B52="","",IF(AND($C52&lt;=Hidden!DT$46,$D52&gt;=Hidden!DT$46),IF($G52="","x","y"),"")))</f>
        <v/>
      </c>
      <c r="EB52" s="142" t="str">
        <f>IF(Hidden!DU$47="Yes","H",IF($B52="","",IF(AND($C52&lt;=Hidden!DU$46,$D52&gt;=Hidden!DU$46),IF($G52="","x","y"),"")))</f>
        <v/>
      </c>
      <c r="EC52" s="144" t="str">
        <f>IF(Hidden!DV$47="Yes","H",IF($B52="","",IF(AND($C52&lt;=Hidden!DV$46,$D52&gt;=Hidden!DV$46),IF($G52="","x","y"),"")))</f>
        <v/>
      </c>
      <c r="ED52" s="143" t="str">
        <f>IF(Hidden!DW$47="Yes","H",IF($B52="","",IF(AND($C52&lt;=Hidden!DW$46,$D52&gt;=Hidden!DW$46),IF($G52="","x","y"),"")))</f>
        <v/>
      </c>
      <c r="EE52" s="142" t="str">
        <f>IF(Hidden!DX$47="Yes","H",IF($B52="","",IF(AND($C52&lt;=Hidden!DX$46,$D52&gt;=Hidden!DX$46),IF($G52="","x","y"),"")))</f>
        <v/>
      </c>
      <c r="EF52" s="142" t="str">
        <f>IF(Hidden!DY$47="Yes","H",IF($B52="","",IF(AND($C52&lt;=Hidden!DY$46,$D52&gt;=Hidden!DY$46),IF($G52="","x","y"),"")))</f>
        <v/>
      </c>
      <c r="EG52" s="142" t="str">
        <f>IF(Hidden!DZ$47="Yes","H",IF($B52="","",IF(AND($C52&lt;=Hidden!DZ$46,$D52&gt;=Hidden!DZ$46),IF($G52="","x","y"),"")))</f>
        <v/>
      </c>
      <c r="EH52" s="141" t="str">
        <f>IF(Hidden!EA$47="Yes","H",IF($B52="","",IF(AND($C52&lt;=Hidden!EA$46,$D52&gt;=Hidden!EA$46),IF($G52="","x","y"),"")))</f>
        <v/>
      </c>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row>
    <row r="53" spans="1:257" ht="15" customHeight="1">
      <c r="A53" s="79"/>
      <c r="B53" s="712"/>
      <c r="C53" s="695"/>
      <c r="D53" s="698"/>
      <c r="E53" s="693"/>
      <c r="F53" s="246"/>
      <c r="G53" s="696"/>
      <c r="H53" s="694"/>
      <c r="I53" s="147" t="str">
        <f>IF(Hidden!B$47="Yes","H",IF($B53="","",IF(AND($C53&lt;=Hidden!B$46,$D53&gt;=Hidden!B$46),IF($G53="","x","y"),"")))</f>
        <v/>
      </c>
      <c r="J53" s="142" t="str">
        <f>IF(Hidden!C$47="Yes","H",IF($B53="","",IF(AND($C53&lt;=Hidden!C$46,$D53&gt;=Hidden!C$46),IF($G53="","x","y"),"")))</f>
        <v/>
      </c>
      <c r="K53" s="142" t="str">
        <f>IF(Hidden!D$47="Yes","H",IF($B53="","",IF(AND($C53&lt;=Hidden!D$46,$D53&gt;=Hidden!D$46),IF($G53="","x","y"),"")))</f>
        <v/>
      </c>
      <c r="L53" s="142" t="str">
        <f>IF(Hidden!E$47="Yes","H",IF($B53="","",IF(AND($C53&lt;=Hidden!E$46,$D53&gt;=Hidden!E$46),IF($G53="","x","y"),"")))</f>
        <v/>
      </c>
      <c r="M53" s="146" t="str">
        <f>IF(Hidden!F$47="Yes","H",IF($B53="","",IF(AND($C53&lt;=Hidden!F$46,$D53&gt;=Hidden!F$46),IF($G53="","x","y"),"")))</f>
        <v/>
      </c>
      <c r="N53" s="145" t="str">
        <f>IF(Hidden!G$47="Yes","H",IF($B53="","",IF(AND($C53&lt;=Hidden!G$46,$D53&gt;=Hidden!G$46),IF($G53="","x","y"),"")))</f>
        <v/>
      </c>
      <c r="O53" s="142" t="str">
        <f>IF(Hidden!H$47="Yes","H",IF($B53="","",IF(AND($C53&lt;=Hidden!H$46,$D53&gt;=Hidden!H$46),IF($G53="","x","y"),"")))</f>
        <v/>
      </c>
      <c r="P53" s="142" t="str">
        <f>IF(Hidden!I$47="Yes","H",IF($B53="","",IF(AND($C53&lt;=Hidden!I$46,$D53&gt;=Hidden!I$46),IF($G53="","x","y"),"")))</f>
        <v/>
      </c>
      <c r="Q53" s="142" t="str">
        <f>IF(Hidden!J$47="Yes","H",IF($B53="","",IF(AND($C53&lt;=Hidden!J$46,$D53&gt;=Hidden!J$46),IF($G53="","x","y"),"")))</f>
        <v/>
      </c>
      <c r="R53" s="144" t="str">
        <f>IF(Hidden!K$47="Yes","H",IF($B53="","",IF(AND($C53&lt;=Hidden!K$46,$D53&gt;=Hidden!K$46),IF($G53="","x","y"),"")))</f>
        <v/>
      </c>
      <c r="S53" s="143" t="str">
        <f>IF(Hidden!L$47="Yes","H",IF($B53="","",IF(AND($C53&lt;=Hidden!L$46,$D53&gt;=Hidden!L$46),IF($G53="","x","y"),"")))</f>
        <v/>
      </c>
      <c r="T53" s="142" t="str">
        <f>IF(Hidden!M$47="Yes","H",IF($B53="","",IF(AND($C53&lt;=Hidden!M$46,$D53&gt;=Hidden!M$46),IF($G53="","x","y"),"")))</f>
        <v/>
      </c>
      <c r="U53" s="142" t="str">
        <f>IF(Hidden!N$47="Yes","H",IF($B53="","",IF(AND($C53&lt;=Hidden!N$46,$D53&gt;=Hidden!N$46),IF($G53="","x","y"),"")))</f>
        <v/>
      </c>
      <c r="V53" s="142" t="str">
        <f>IF(Hidden!O$47="Yes","H",IF($B53="","",IF(AND($C53&lt;=Hidden!O$46,$D53&gt;=Hidden!O$46),IF($G53="","x","y"),"")))</f>
        <v/>
      </c>
      <c r="W53" s="146" t="str">
        <f>IF(Hidden!P$47="Yes","H",IF($B53="","",IF(AND($C53&lt;=Hidden!P$46,$D53&gt;=Hidden!P$46),IF($G53="","x","y"),"")))</f>
        <v/>
      </c>
      <c r="X53" s="145" t="str">
        <f>IF(Hidden!Q$47="Yes","H",IF($B53="","",IF(AND($C53&lt;=Hidden!Q$46,$D53&gt;=Hidden!Q$46),IF($G53="","x","y"),"")))</f>
        <v/>
      </c>
      <c r="Y53" s="142" t="str">
        <f>IF(Hidden!R$47="Yes","H",IF($B53="","",IF(AND($C53&lt;=Hidden!R$46,$D53&gt;=Hidden!R$46),IF($G53="","x","y"),"")))</f>
        <v/>
      </c>
      <c r="Z53" s="142" t="str">
        <f>IF(Hidden!S$47="Yes","H",IF($B53="","",IF(AND($C53&lt;=Hidden!S$46,$D53&gt;=Hidden!S$46),IF($G53="","x","y"),"")))</f>
        <v/>
      </c>
      <c r="AA53" s="142" t="str">
        <f>IF(Hidden!T$47="Yes","H",IF($B53="","",IF(AND($C53&lt;=Hidden!T$46,$D53&gt;=Hidden!T$46),IF($G53="","x","y"),"")))</f>
        <v/>
      </c>
      <c r="AB53" s="144" t="str">
        <f>IF(Hidden!U$47="Yes","H",IF($B53="","",IF(AND($C53&lt;=Hidden!U$46,$D53&gt;=Hidden!U$46),IF($G53="","x","y"),"")))</f>
        <v/>
      </c>
      <c r="AC53" s="143" t="str">
        <f>IF(Hidden!V$47="Yes","H",IF($B53="","",IF(AND($C53&lt;=Hidden!V$46,$D53&gt;=Hidden!V$46),IF($G53="","x","y"),"")))</f>
        <v/>
      </c>
      <c r="AD53" s="142" t="str">
        <f>IF(Hidden!W$47="Yes","H",IF($B53="","",IF(AND($C53&lt;=Hidden!W$46,$D53&gt;=Hidden!W$46),IF($G53="","x","y"),"")))</f>
        <v/>
      </c>
      <c r="AE53" s="142" t="str">
        <f>IF(Hidden!X$47="Yes","H",IF($B53="","",IF(AND($C53&lt;=Hidden!X$46,$D53&gt;=Hidden!X$46),IF($G53="","x","y"),"")))</f>
        <v/>
      </c>
      <c r="AF53" s="142" t="str">
        <f>IF(Hidden!Y$47="Yes","H",IF($B53="","",IF(AND($C53&lt;=Hidden!Y$46,$D53&gt;=Hidden!Y$46),IF($G53="","x","y"),"")))</f>
        <v/>
      </c>
      <c r="AG53" s="146" t="str">
        <f>IF(Hidden!Z$47="Yes","H",IF($B53="","",IF(AND($C53&lt;=Hidden!Z$46,$D53&gt;=Hidden!Z$46),IF($G53="","x","y"),"")))</f>
        <v/>
      </c>
      <c r="AH53" s="145" t="str">
        <f>IF(Hidden!AA$47="Yes","H",IF($B53="","",IF(AND($C53&lt;=Hidden!AA$46,$D53&gt;=Hidden!AA$46),IF($G53="","x","y"),"")))</f>
        <v/>
      </c>
      <c r="AI53" s="142" t="str">
        <f>IF(Hidden!AB$47="Yes","H",IF($B53="","",IF(AND($C53&lt;=Hidden!AB$46,$D53&gt;=Hidden!AB$46),IF($G53="","x","y"),"")))</f>
        <v/>
      </c>
      <c r="AJ53" s="142" t="str">
        <f>IF(Hidden!AC$47="Yes","H",IF($B53="","",IF(AND($C53&lt;=Hidden!AC$46,$D53&gt;=Hidden!AC$46),IF($G53="","x","y"),"")))</f>
        <v/>
      </c>
      <c r="AK53" s="142" t="str">
        <f>IF(Hidden!AD$47="Yes","H",IF($B53="","",IF(AND($C53&lt;=Hidden!AD$46,$D53&gt;=Hidden!AD$46),IF($G53="","x","y"),"")))</f>
        <v/>
      </c>
      <c r="AL53" s="144" t="str">
        <f>IF(Hidden!AE$47="Yes","H",IF($B53="","",IF(AND($C53&lt;=Hidden!AE$46,$D53&gt;=Hidden!AE$46),IF($G53="","x","y"),"")))</f>
        <v/>
      </c>
      <c r="AM53" s="143" t="str">
        <f>IF(Hidden!AF$47="Yes","H",IF($B53="","",IF(AND($C53&lt;=Hidden!AF$46,$D53&gt;=Hidden!AF$46),IF($G53="","x","y"),"")))</f>
        <v/>
      </c>
      <c r="AN53" s="142" t="str">
        <f>IF(Hidden!AG$47="Yes","H",IF($B53="","",IF(AND($C53&lt;=Hidden!AG$46,$D53&gt;=Hidden!AG$46),IF($G53="","x","y"),"")))</f>
        <v/>
      </c>
      <c r="AO53" s="142" t="str">
        <f>IF(Hidden!AH$47="Yes","H",IF($B53="","",IF(AND($C53&lt;=Hidden!AH$46,$D53&gt;=Hidden!AH$46),IF($G53="","x","y"),"")))</f>
        <v/>
      </c>
      <c r="AP53" s="142" t="str">
        <f>IF(Hidden!AI$47="Yes","H",IF($B53="","",IF(AND($C53&lt;=Hidden!AI$46,$D53&gt;=Hidden!AI$46),IF($G53="","x","y"),"")))</f>
        <v/>
      </c>
      <c r="AQ53" s="146" t="str">
        <f>IF(Hidden!AJ$47="Yes","H",IF($B53="","",IF(AND($C53&lt;=Hidden!AJ$46,$D53&gt;=Hidden!AJ$46),IF($G53="","x","y"),"")))</f>
        <v/>
      </c>
      <c r="AR53" s="145" t="str">
        <f>IF(Hidden!AK$47="Yes","H",IF($B53="","",IF(AND($C53&lt;=Hidden!AK$46,$D53&gt;=Hidden!AK$46),IF($G53="","x","y"),"")))</f>
        <v/>
      </c>
      <c r="AS53" s="142" t="str">
        <f>IF(Hidden!AL$47="Yes","H",IF($B53="","",IF(AND($C53&lt;=Hidden!AL$46,$D53&gt;=Hidden!AL$46),IF($G53="","x","y"),"")))</f>
        <v/>
      </c>
      <c r="AT53" s="142" t="str">
        <f>IF(Hidden!AM$47="Yes","H",IF($B53="","",IF(AND($C53&lt;=Hidden!AM$46,$D53&gt;=Hidden!AM$46),IF($G53="","x","y"),"")))</f>
        <v/>
      </c>
      <c r="AU53" s="142" t="str">
        <f>IF(Hidden!AN$47="Yes","H",IF($B53="","",IF(AND($C53&lt;=Hidden!AN$46,$D53&gt;=Hidden!AN$46),IF($G53="","x","y"),"")))</f>
        <v/>
      </c>
      <c r="AV53" s="144" t="str">
        <f>IF(Hidden!AO$47="Yes","H",IF($B53="","",IF(AND($C53&lt;=Hidden!AO$46,$D53&gt;=Hidden!AO$46),IF($G53="","x","y"),"")))</f>
        <v/>
      </c>
      <c r="AW53" s="143" t="str">
        <f>IF(Hidden!AP$47="Yes","H",IF($B53="","",IF(AND($C53&lt;=Hidden!AP$46,$D53&gt;=Hidden!AP$46),IF($G53="","x","y"),"")))</f>
        <v/>
      </c>
      <c r="AX53" s="142" t="str">
        <f>IF(Hidden!AQ$47="Yes","H",IF($B53="","",IF(AND($C53&lt;=Hidden!AQ$46,$D53&gt;=Hidden!AQ$46),IF($G53="","x","y"),"")))</f>
        <v/>
      </c>
      <c r="AY53" s="142" t="str">
        <f>IF(Hidden!AR$47="Yes","H",IF($B53="","",IF(AND($C53&lt;=Hidden!AR$46,$D53&gt;=Hidden!AR$46),IF($G53="","x","y"),"")))</f>
        <v/>
      </c>
      <c r="AZ53" s="142" t="str">
        <f>IF(Hidden!AS$47="Yes","H",IF($B53="","",IF(AND($C53&lt;=Hidden!AS$46,$D53&gt;=Hidden!AS$46),IF($G53="","x","y"),"")))</f>
        <v/>
      </c>
      <c r="BA53" s="146" t="str">
        <f>IF(Hidden!AT$47="Yes","H",IF($B53="","",IF(AND($C53&lt;=Hidden!AT$46,$D53&gt;=Hidden!AT$46),IF($G53="","x","y"),"")))</f>
        <v/>
      </c>
      <c r="BB53" s="145" t="str">
        <f>IF(Hidden!AU$47="Yes","H",IF($B53="","",IF(AND($C53&lt;=Hidden!AU$46,$D53&gt;=Hidden!AU$46),IF($G53="","x","y"),"")))</f>
        <v/>
      </c>
      <c r="BC53" s="142" t="str">
        <f>IF(Hidden!AV$47="Yes","H",IF($B53="","",IF(AND($C53&lt;=Hidden!AV$46,$D53&gt;=Hidden!AV$46),IF($G53="","x","y"),"")))</f>
        <v/>
      </c>
      <c r="BD53" s="142" t="str">
        <f>IF(Hidden!AW$47="Yes","H",IF($B53="","",IF(AND($C53&lt;=Hidden!AW$46,$D53&gt;=Hidden!AW$46),IF($G53="","x","y"),"")))</f>
        <v/>
      </c>
      <c r="BE53" s="142" t="str">
        <f>IF(Hidden!AX$47="Yes","H",IF($B53="","",IF(AND($C53&lt;=Hidden!AX$46,$D53&gt;=Hidden!AX$46),IF($G53="","x","y"),"")))</f>
        <v/>
      </c>
      <c r="BF53" s="144" t="str">
        <f>IF(Hidden!AY$47="Yes","H",IF($B53="","",IF(AND($C53&lt;=Hidden!AY$46,$D53&gt;=Hidden!AY$46),IF($G53="","x","y"),"")))</f>
        <v/>
      </c>
      <c r="BG53" s="143" t="str">
        <f>IF(Hidden!AZ$47="Yes","H",IF($B53="","",IF(AND($C53&lt;=Hidden!AZ$46,$D53&gt;=Hidden!AZ$46),IF($G53="","x","y"),"")))</f>
        <v/>
      </c>
      <c r="BH53" s="142" t="str">
        <f>IF(Hidden!BA$47="Yes","H",IF($B53="","",IF(AND($C53&lt;=Hidden!BA$46,$D53&gt;=Hidden!BA$46),IF($G53="","x","y"),"")))</f>
        <v/>
      </c>
      <c r="BI53" s="142" t="str">
        <f>IF(Hidden!BB$47="Yes","H",IF($B53="","",IF(AND($C53&lt;=Hidden!BB$46,$D53&gt;=Hidden!BB$46),IF($G53="","x","y"),"")))</f>
        <v/>
      </c>
      <c r="BJ53" s="142" t="str">
        <f>IF(Hidden!BC$47="Yes","H",IF($B53="","",IF(AND($C53&lt;=Hidden!BC$46,$D53&gt;=Hidden!BC$46),IF($G53="","x","y"),"")))</f>
        <v/>
      </c>
      <c r="BK53" s="146" t="str">
        <f>IF(Hidden!BD$47="Yes","H",IF($B53="","",IF(AND($C53&lt;=Hidden!BD$46,$D53&gt;=Hidden!BD$46),IF($G53="","x","y"),"")))</f>
        <v/>
      </c>
      <c r="BL53" s="145" t="str">
        <f>IF(Hidden!BE$47="Yes","H",IF($B53="","",IF(AND($C53&lt;=Hidden!BE$46,$D53&gt;=Hidden!BE$46),IF($G53="","x","y"),"")))</f>
        <v/>
      </c>
      <c r="BM53" s="142" t="str">
        <f>IF(Hidden!BF$47="Yes","H",IF($B53="","",IF(AND($C53&lt;=Hidden!BF$46,$D53&gt;=Hidden!BF$46),IF($G53="","x","y"),"")))</f>
        <v/>
      </c>
      <c r="BN53" s="142" t="str">
        <f>IF(Hidden!BG$47="Yes","H",IF($B53="","",IF(AND($C53&lt;=Hidden!BG$46,$D53&gt;=Hidden!BG$46),IF($G53="","x","y"),"")))</f>
        <v/>
      </c>
      <c r="BO53" s="142" t="str">
        <f>IF(Hidden!BH$47="Yes","H",IF($B53="","",IF(AND($C53&lt;=Hidden!BH$46,$D53&gt;=Hidden!BH$46),IF($G53="","x","y"),"")))</f>
        <v/>
      </c>
      <c r="BP53" s="144" t="str">
        <f>IF(Hidden!BI$47="Yes","H",IF($B53="","",IF(AND($C53&lt;=Hidden!BI$46,$D53&gt;=Hidden!BI$46),IF($G53="","x","y"),"")))</f>
        <v/>
      </c>
      <c r="BQ53" s="143" t="str">
        <f>IF(Hidden!BJ$47="Yes","H",IF($B53="","",IF(AND($C53&lt;=Hidden!BJ$46,$D53&gt;=Hidden!BJ$46),IF($G53="","x","y"),"")))</f>
        <v/>
      </c>
      <c r="BR53" s="142" t="str">
        <f>IF(Hidden!BK$47="Yes","H",IF($B53="","",IF(AND($C53&lt;=Hidden!BK$46,$D53&gt;=Hidden!BK$46),IF($G53="","x","y"),"")))</f>
        <v/>
      </c>
      <c r="BS53" s="142" t="str">
        <f>IF(Hidden!BL$47="Yes","H",IF($B53="","",IF(AND($C53&lt;=Hidden!BL$46,$D53&gt;=Hidden!BL$46),IF($G53="","x","y"),"")))</f>
        <v/>
      </c>
      <c r="BT53" s="142" t="str">
        <f>IF(Hidden!BM$47="Yes","H",IF($B53="","",IF(AND($C53&lt;=Hidden!BM$46,$D53&gt;=Hidden!BM$46),IF($G53="","x","y"),"")))</f>
        <v/>
      </c>
      <c r="BU53" s="146" t="str">
        <f>IF(Hidden!BN$47="Yes","H",IF($B53="","",IF(AND($C53&lt;=Hidden!BN$46,$D53&gt;=Hidden!BN$46),IF($G53="","x","y"),"")))</f>
        <v/>
      </c>
      <c r="BV53" s="145" t="str">
        <f>IF(Hidden!BO$47="Yes","H",IF($B53="","",IF(AND($C53&lt;=Hidden!BO$46,$D53&gt;=Hidden!BO$46),IF($G53="","x","y"),"")))</f>
        <v/>
      </c>
      <c r="BW53" s="142" t="str">
        <f>IF(Hidden!BP$47="Yes","H",IF($B53="","",IF(AND($C53&lt;=Hidden!BP$46,$D53&gt;=Hidden!BP$46),IF($G53="","x","y"),"")))</f>
        <v/>
      </c>
      <c r="BX53" s="142" t="str">
        <f>IF(Hidden!BQ$47="Yes","H",IF($B53="","",IF(AND($C53&lt;=Hidden!BQ$46,$D53&gt;=Hidden!BQ$46),IF($G53="","x","y"),"")))</f>
        <v/>
      </c>
      <c r="BY53" s="142" t="str">
        <f>IF(Hidden!BR$47="Yes","H",IF($B53="","",IF(AND($C53&lt;=Hidden!BR$46,$D53&gt;=Hidden!BR$46),IF($G53="","x","y"),"")))</f>
        <v/>
      </c>
      <c r="BZ53" s="144" t="str">
        <f>IF(Hidden!BS$47="Yes","H",IF($B53="","",IF(AND($C53&lt;=Hidden!BS$46,$D53&gt;=Hidden!BS$46),IF($G53="","x","y"),"")))</f>
        <v/>
      </c>
      <c r="CA53" s="143" t="str">
        <f>IF(Hidden!BT$47="Yes","H",IF($B53="","",IF(AND($C53&lt;=Hidden!BT$46,$D53&gt;=Hidden!BT$46),IF($G53="","x","y"),"")))</f>
        <v/>
      </c>
      <c r="CB53" s="142" t="str">
        <f>IF(Hidden!BU$47="Yes","H",IF($B53="","",IF(AND($C53&lt;=Hidden!BU$46,$D53&gt;=Hidden!BU$46),IF($G53="","x","y"),"")))</f>
        <v/>
      </c>
      <c r="CC53" s="142" t="str">
        <f>IF(Hidden!BV$47="Yes","H",IF($B53="","",IF(AND($C53&lt;=Hidden!BV$46,$D53&gt;=Hidden!BV$46),IF($G53="","x","y"),"")))</f>
        <v/>
      </c>
      <c r="CD53" s="142" t="str">
        <f>IF(Hidden!BW$47="Yes","H",IF($B53="","",IF(AND($C53&lt;=Hidden!BW$46,$D53&gt;=Hidden!BW$46),IF($G53="","x","y"),"")))</f>
        <v/>
      </c>
      <c r="CE53" s="146" t="str">
        <f>IF(Hidden!BX$47="Yes","H",IF($B53="","",IF(AND($C53&lt;=Hidden!BX$46,$D53&gt;=Hidden!BX$46),IF($G53="","x","y"),"")))</f>
        <v/>
      </c>
      <c r="CF53" s="145" t="str">
        <f>IF(Hidden!BY$47="Yes","H",IF($B53="","",IF(AND($C53&lt;=Hidden!BY$46,$D53&gt;=Hidden!BY$46),IF($G53="","x","y"),"")))</f>
        <v/>
      </c>
      <c r="CG53" s="142" t="str">
        <f>IF(Hidden!BZ$47="Yes","H",IF($B53="","",IF(AND($C53&lt;=Hidden!BZ$46,$D53&gt;=Hidden!BZ$46),IF($G53="","x","y"),"")))</f>
        <v/>
      </c>
      <c r="CH53" s="142" t="str">
        <f>IF(Hidden!CA$47="Yes","H",IF($B53="","",IF(AND($C53&lt;=Hidden!CA$46,$D53&gt;=Hidden!CA$46),IF($G53="","x","y"),"")))</f>
        <v/>
      </c>
      <c r="CI53" s="142" t="str">
        <f>IF(Hidden!CB$47="Yes","H",IF($B53="","",IF(AND($C53&lt;=Hidden!CB$46,$D53&gt;=Hidden!CB$46),IF($G53="","x","y"),"")))</f>
        <v/>
      </c>
      <c r="CJ53" s="144" t="str">
        <f>IF(Hidden!CC$47="Yes","H",IF($B53="","",IF(AND($C53&lt;=Hidden!CC$46,$D53&gt;=Hidden!CC$46),IF($G53="","x","y"),"")))</f>
        <v/>
      </c>
      <c r="CK53" s="143" t="str">
        <f>IF(Hidden!CD$47="Yes","H",IF($B53="","",IF(AND($C53&lt;=Hidden!CD$46,$D53&gt;=Hidden!CD$46),IF($G53="","x","y"),"")))</f>
        <v/>
      </c>
      <c r="CL53" s="142" t="str">
        <f>IF(Hidden!CE$47="Yes","H",IF($B53="","",IF(AND($C53&lt;=Hidden!CE$46,$D53&gt;=Hidden!CE$46),IF($G53="","x","y"),"")))</f>
        <v/>
      </c>
      <c r="CM53" s="142" t="str">
        <f>IF(Hidden!CF$47="Yes","H",IF($B53="","",IF(AND($C53&lt;=Hidden!CF$46,$D53&gt;=Hidden!CF$46),IF($G53="","x","y"),"")))</f>
        <v/>
      </c>
      <c r="CN53" s="142" t="str">
        <f>IF(Hidden!CG$47="Yes","H",IF($B53="","",IF(AND($C53&lt;=Hidden!CG$46,$D53&gt;=Hidden!CG$46),IF($G53="","x","y"),"")))</f>
        <v/>
      </c>
      <c r="CO53" s="146" t="str">
        <f>IF(Hidden!CH$47="Yes","H",IF($B53="","",IF(AND($C53&lt;=Hidden!CH$46,$D53&gt;=Hidden!CH$46),IF($G53="","x","y"),"")))</f>
        <v/>
      </c>
      <c r="CP53" s="145" t="str">
        <f>IF(Hidden!CI$47="Yes","H",IF($B53="","",IF(AND($C53&lt;=Hidden!CI$46,$D53&gt;=Hidden!CI$46),IF($G53="","x","y"),"")))</f>
        <v/>
      </c>
      <c r="CQ53" s="142" t="str">
        <f>IF(Hidden!CJ$47="Yes","H",IF($B53="","",IF(AND($C53&lt;=Hidden!CJ$46,$D53&gt;=Hidden!CJ$46),IF($G53="","x","y"),"")))</f>
        <v/>
      </c>
      <c r="CR53" s="142" t="str">
        <f>IF(Hidden!CK$47="Yes","H",IF($B53="","",IF(AND($C53&lt;=Hidden!CK$46,$D53&gt;=Hidden!CK$46),IF($G53="","x","y"),"")))</f>
        <v/>
      </c>
      <c r="CS53" s="142" t="str">
        <f>IF(Hidden!CL$47="Yes","H",IF($B53="","",IF(AND($C53&lt;=Hidden!CL$46,$D53&gt;=Hidden!CL$46),IF($G53="","x","y"),"")))</f>
        <v/>
      </c>
      <c r="CT53" s="144" t="str">
        <f>IF(Hidden!CM$47="Yes","H",IF($B53="","",IF(AND($C53&lt;=Hidden!CM$46,$D53&gt;=Hidden!CM$46),IF($G53="","x","y"),"")))</f>
        <v/>
      </c>
      <c r="CU53" s="143" t="str">
        <f>IF(Hidden!CN$47="Yes","H",IF($B53="","",IF(AND($C53&lt;=Hidden!CN$46,$D53&gt;=Hidden!CN$46),IF($G53="","x","y"),"")))</f>
        <v/>
      </c>
      <c r="CV53" s="142" t="str">
        <f>IF(Hidden!CO$47="Yes","H",IF($B53="","",IF(AND($C53&lt;=Hidden!CO$46,$D53&gt;=Hidden!CO$46),IF($G53="","x","y"),"")))</f>
        <v/>
      </c>
      <c r="CW53" s="142" t="str">
        <f>IF(Hidden!CP$47="Yes","H",IF($B53="","",IF(AND($C53&lt;=Hidden!CP$46,$D53&gt;=Hidden!CP$46),IF($G53="","x","y"),"")))</f>
        <v/>
      </c>
      <c r="CX53" s="142" t="str">
        <f>IF(Hidden!CQ$47="Yes","H",IF($B53="","",IF(AND($C53&lt;=Hidden!CQ$46,$D53&gt;=Hidden!CQ$46),IF($G53="","x","y"),"")))</f>
        <v/>
      </c>
      <c r="CY53" s="146" t="str">
        <f>IF(Hidden!CR$47="Yes","H",IF($B53="","",IF(AND($C53&lt;=Hidden!CR$46,$D53&gt;=Hidden!CR$46),IF($G53="","x","y"),"")))</f>
        <v/>
      </c>
      <c r="CZ53" s="145" t="str">
        <f>IF(Hidden!CS$47="Yes","H",IF($B53="","",IF(AND($C53&lt;=Hidden!CS$46,$D53&gt;=Hidden!CS$46),IF($G53="","x","y"),"")))</f>
        <v/>
      </c>
      <c r="DA53" s="142" t="str">
        <f>IF(Hidden!CT$47="Yes","H",IF($B53="","",IF(AND($C53&lt;=Hidden!CT$46,$D53&gt;=Hidden!CT$46),IF($G53="","x","y"),"")))</f>
        <v/>
      </c>
      <c r="DB53" s="142" t="str">
        <f>IF(Hidden!CU$47="Yes","H",IF($B53="","",IF(AND($C53&lt;=Hidden!CU$46,$D53&gt;=Hidden!CU$46),IF($G53="","x","y"),"")))</f>
        <v/>
      </c>
      <c r="DC53" s="142" t="str">
        <f>IF(Hidden!CV$47="Yes","H",IF($B53="","",IF(AND($C53&lt;=Hidden!CV$46,$D53&gt;=Hidden!CV$46),IF($G53="","x","y"),"")))</f>
        <v/>
      </c>
      <c r="DD53" s="144" t="str">
        <f>IF(Hidden!CW$47="Yes","H",IF($B53="","",IF(AND($C53&lt;=Hidden!CW$46,$D53&gt;=Hidden!CW$46),IF($G53="","x","y"),"")))</f>
        <v/>
      </c>
      <c r="DE53" s="143" t="str">
        <f>IF(Hidden!CX$47="Yes","H",IF($B53="","",IF(AND($C53&lt;=Hidden!CX$46,$D53&gt;=Hidden!CX$46),IF($G53="","x","y"),"")))</f>
        <v/>
      </c>
      <c r="DF53" s="142" t="str">
        <f>IF(Hidden!CY$47="Yes","H",IF($B53="","",IF(AND($C53&lt;=Hidden!CY$46,$D53&gt;=Hidden!CY$46),IF($G53="","x","y"),"")))</f>
        <v/>
      </c>
      <c r="DG53" s="142" t="str">
        <f>IF(Hidden!CZ$47="Yes","H",IF($B53="","",IF(AND($C53&lt;=Hidden!CZ$46,$D53&gt;=Hidden!CZ$46),IF($G53="","x","y"),"")))</f>
        <v/>
      </c>
      <c r="DH53" s="142" t="str">
        <f>IF(Hidden!DA$47="Yes","H",IF($B53="","",IF(AND($C53&lt;=Hidden!DA$46,$D53&gt;=Hidden!DA$46),IF($G53="","x","y"),"")))</f>
        <v/>
      </c>
      <c r="DI53" s="146" t="str">
        <f>IF(Hidden!DB$47="Yes","H",IF($B53="","",IF(AND($C53&lt;=Hidden!DB$46,$D53&gt;=Hidden!DB$46),IF($G53="","x","y"),"")))</f>
        <v/>
      </c>
      <c r="DJ53" s="145" t="str">
        <f>IF(Hidden!DC$47="Yes","H",IF($B53="","",IF(AND($C53&lt;=Hidden!DC$46,$D53&gt;=Hidden!DC$46),IF($G53="","x","y"),"")))</f>
        <v/>
      </c>
      <c r="DK53" s="142" t="str">
        <f>IF(Hidden!DD$47="Yes","H",IF($B53="","",IF(AND($C53&lt;=Hidden!DD$46,$D53&gt;=Hidden!DD$46),IF($G53="","x","y"),"")))</f>
        <v/>
      </c>
      <c r="DL53" s="142" t="str">
        <f>IF(Hidden!DE$47="Yes","H",IF($B53="","",IF(AND($C53&lt;=Hidden!DE$46,$D53&gt;=Hidden!DE$46),IF($G53="","x","y"),"")))</f>
        <v/>
      </c>
      <c r="DM53" s="142" t="str">
        <f>IF(Hidden!DF$47="Yes","H",IF($B53="","",IF(AND($C53&lt;=Hidden!DF$46,$D53&gt;=Hidden!DF$46),IF($G53="","x","y"),"")))</f>
        <v/>
      </c>
      <c r="DN53" s="144" t="str">
        <f>IF(Hidden!DG$47="Yes","H",IF($B53="","",IF(AND($C53&lt;=Hidden!DG$46,$D53&gt;=Hidden!DG$46),IF($G53="","x","y"),"")))</f>
        <v/>
      </c>
      <c r="DO53" s="143" t="str">
        <f>IF(Hidden!DH$47="Yes","H",IF($B53="","",IF(AND($C53&lt;=Hidden!DH$46,$D53&gt;=Hidden!DH$46),IF($G53="","x","y"),"")))</f>
        <v/>
      </c>
      <c r="DP53" s="142" t="str">
        <f>IF(Hidden!DI$47="Yes","H",IF($B53="","",IF(AND($C53&lt;=Hidden!DI$46,$D53&gt;=Hidden!DI$46),IF($G53="","x","y"),"")))</f>
        <v/>
      </c>
      <c r="DQ53" s="142" t="str">
        <f>IF(Hidden!DJ$47="Yes","H",IF($B53="","",IF(AND($C53&lt;=Hidden!DJ$46,$D53&gt;=Hidden!DJ$46),IF($G53="","x","y"),"")))</f>
        <v/>
      </c>
      <c r="DR53" s="142" t="str">
        <f>IF(Hidden!DK$47="Yes","H",IF($B53="","",IF(AND($C53&lt;=Hidden!DK$46,$D53&gt;=Hidden!DK$46),IF($G53="","x","y"),"")))</f>
        <v/>
      </c>
      <c r="DS53" s="146" t="str">
        <f>IF(Hidden!DL$47="Yes","H",IF($B53="","",IF(AND($C53&lt;=Hidden!DL$46,$D53&gt;=Hidden!DL$46),IF($G53="","x","y"),"")))</f>
        <v/>
      </c>
      <c r="DT53" s="145" t="str">
        <f>IF(Hidden!DM$47="Yes","H",IF($B53="","",IF(AND($C53&lt;=Hidden!DM$46,$D53&gt;=Hidden!DM$46),IF($G53="","x","y"),"")))</f>
        <v/>
      </c>
      <c r="DU53" s="142" t="str">
        <f>IF(Hidden!DN$47="Yes","H",IF($B53="","",IF(AND($C53&lt;=Hidden!DN$46,$D53&gt;=Hidden!DN$46),IF($G53="","x","y"),"")))</f>
        <v/>
      </c>
      <c r="DV53" s="142" t="str">
        <f>IF(Hidden!DO$47="Yes","H",IF($B53="","",IF(AND($C53&lt;=Hidden!DO$46,$D53&gt;=Hidden!DO$46),IF($G53="","x","y"),"")))</f>
        <v/>
      </c>
      <c r="DW53" s="142" t="str">
        <f>IF(Hidden!DP$47="Yes","H",IF($B53="","",IF(AND($C53&lt;=Hidden!DP$46,$D53&gt;=Hidden!DP$46),IF($G53="","x","y"),"")))</f>
        <v/>
      </c>
      <c r="DX53" s="144" t="str">
        <f>IF(Hidden!DQ$47="Yes","H",IF($B53="","",IF(AND($C53&lt;=Hidden!DQ$46,$D53&gt;=Hidden!DQ$46),IF($G53="","x","y"),"")))</f>
        <v/>
      </c>
      <c r="DY53" s="145" t="str">
        <f>IF(Hidden!DR$47="Yes","H",IF($B53="","",IF(AND($C53&lt;=Hidden!DR$46,$D53&gt;=Hidden!DR$46),IF($G53="","x","y"),"")))</f>
        <v/>
      </c>
      <c r="DZ53" s="142" t="str">
        <f>IF(Hidden!DS$47="Yes","H",IF($B53="","",IF(AND($C53&lt;=Hidden!DS$46,$D53&gt;=Hidden!DS$46),IF($G53="","x","y"),"")))</f>
        <v/>
      </c>
      <c r="EA53" s="142" t="str">
        <f>IF(Hidden!DT$47="Yes","H",IF($B53="","",IF(AND($C53&lt;=Hidden!DT$46,$D53&gt;=Hidden!DT$46),IF($G53="","x","y"),"")))</f>
        <v/>
      </c>
      <c r="EB53" s="142" t="str">
        <f>IF(Hidden!DU$47="Yes","H",IF($B53="","",IF(AND($C53&lt;=Hidden!DU$46,$D53&gt;=Hidden!DU$46),IF($G53="","x","y"),"")))</f>
        <v/>
      </c>
      <c r="EC53" s="144" t="str">
        <f>IF(Hidden!DV$47="Yes","H",IF($B53="","",IF(AND($C53&lt;=Hidden!DV$46,$D53&gt;=Hidden!DV$46),IF($G53="","x","y"),"")))</f>
        <v/>
      </c>
      <c r="ED53" s="143" t="str">
        <f>IF(Hidden!DW$47="Yes","H",IF($B53="","",IF(AND($C53&lt;=Hidden!DW$46,$D53&gt;=Hidden!DW$46),IF($G53="","x","y"),"")))</f>
        <v/>
      </c>
      <c r="EE53" s="142" t="str">
        <f>IF(Hidden!DX$47="Yes","H",IF($B53="","",IF(AND($C53&lt;=Hidden!DX$46,$D53&gt;=Hidden!DX$46),IF($G53="","x","y"),"")))</f>
        <v/>
      </c>
      <c r="EF53" s="142" t="str">
        <f>IF(Hidden!DY$47="Yes","H",IF($B53="","",IF(AND($C53&lt;=Hidden!DY$46,$D53&gt;=Hidden!DY$46),IF($G53="","x","y"),"")))</f>
        <v/>
      </c>
      <c r="EG53" s="142" t="str">
        <f>IF(Hidden!DZ$47="Yes","H",IF($B53="","",IF(AND($C53&lt;=Hidden!DZ$46,$D53&gt;=Hidden!DZ$46),IF($G53="","x","y"),"")))</f>
        <v/>
      </c>
      <c r="EH53" s="141" t="str">
        <f>IF(Hidden!EA$47="Yes","H",IF($B53="","",IF(AND($C53&lt;=Hidden!EA$46,$D53&gt;=Hidden!EA$46),IF($G53="","x","y"),"")))</f>
        <v/>
      </c>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row>
    <row r="54" spans="1:257" ht="15" customHeight="1">
      <c r="A54" s="79"/>
      <c r="B54" s="711"/>
      <c r="C54" s="695"/>
      <c r="D54" s="698"/>
      <c r="E54" s="693"/>
      <c r="F54" s="246"/>
      <c r="G54" s="696"/>
      <c r="H54" s="694"/>
      <c r="I54" s="147" t="str">
        <f>IF(Hidden!B$47="Yes","H",IF($B54="","",IF(AND($C54&lt;=Hidden!B$46,$D54&gt;=Hidden!B$46),IF($G54="","x","y"),"")))</f>
        <v/>
      </c>
      <c r="J54" s="142" t="str">
        <f>IF(Hidden!C$47="Yes","H",IF($B54="","",IF(AND($C54&lt;=Hidden!C$46,$D54&gt;=Hidden!C$46),IF($G54="","x","y"),"")))</f>
        <v/>
      </c>
      <c r="K54" s="142" t="str">
        <f>IF(Hidden!D$47="Yes","H",IF($B54="","",IF(AND($C54&lt;=Hidden!D$46,$D54&gt;=Hidden!D$46),IF($G54="","x","y"),"")))</f>
        <v/>
      </c>
      <c r="L54" s="142" t="str">
        <f>IF(Hidden!E$47="Yes","H",IF($B54="","",IF(AND($C54&lt;=Hidden!E$46,$D54&gt;=Hidden!E$46),IF($G54="","x","y"),"")))</f>
        <v/>
      </c>
      <c r="M54" s="146" t="str">
        <f>IF(Hidden!F$47="Yes","H",IF($B54="","",IF(AND($C54&lt;=Hidden!F$46,$D54&gt;=Hidden!F$46),IF($G54="","x","y"),"")))</f>
        <v/>
      </c>
      <c r="N54" s="145" t="str">
        <f>IF(Hidden!G$47="Yes","H",IF($B54="","",IF(AND($C54&lt;=Hidden!G$46,$D54&gt;=Hidden!G$46),IF($G54="","x","y"),"")))</f>
        <v/>
      </c>
      <c r="O54" s="142" t="str">
        <f>IF(Hidden!H$47="Yes","H",IF($B54="","",IF(AND($C54&lt;=Hidden!H$46,$D54&gt;=Hidden!H$46),IF($G54="","x","y"),"")))</f>
        <v/>
      </c>
      <c r="P54" s="142" t="str">
        <f>IF(Hidden!I$47="Yes","H",IF($B54="","",IF(AND($C54&lt;=Hidden!I$46,$D54&gt;=Hidden!I$46),IF($G54="","x","y"),"")))</f>
        <v/>
      </c>
      <c r="Q54" s="142" t="str">
        <f>IF(Hidden!J$47="Yes","H",IF($B54="","",IF(AND($C54&lt;=Hidden!J$46,$D54&gt;=Hidden!J$46),IF($G54="","x","y"),"")))</f>
        <v/>
      </c>
      <c r="R54" s="144" t="str">
        <f>IF(Hidden!K$47="Yes","H",IF($B54="","",IF(AND($C54&lt;=Hidden!K$46,$D54&gt;=Hidden!K$46),IF($G54="","x","y"),"")))</f>
        <v/>
      </c>
      <c r="S54" s="143" t="str">
        <f>IF(Hidden!L$47="Yes","H",IF($B54="","",IF(AND($C54&lt;=Hidden!L$46,$D54&gt;=Hidden!L$46),IF($G54="","x","y"),"")))</f>
        <v/>
      </c>
      <c r="T54" s="142" t="str">
        <f>IF(Hidden!M$47="Yes","H",IF($B54="","",IF(AND($C54&lt;=Hidden!M$46,$D54&gt;=Hidden!M$46),IF($G54="","x","y"),"")))</f>
        <v/>
      </c>
      <c r="U54" s="142" t="str">
        <f>IF(Hidden!N$47="Yes","H",IF($B54="","",IF(AND($C54&lt;=Hidden!N$46,$D54&gt;=Hidden!N$46),IF($G54="","x","y"),"")))</f>
        <v/>
      </c>
      <c r="V54" s="142" t="str">
        <f>IF(Hidden!O$47="Yes","H",IF($B54="","",IF(AND($C54&lt;=Hidden!O$46,$D54&gt;=Hidden!O$46),IF($G54="","x","y"),"")))</f>
        <v/>
      </c>
      <c r="W54" s="146" t="str">
        <f>IF(Hidden!P$47="Yes","H",IF($B54="","",IF(AND($C54&lt;=Hidden!P$46,$D54&gt;=Hidden!P$46),IF($G54="","x","y"),"")))</f>
        <v/>
      </c>
      <c r="X54" s="145" t="str">
        <f>IF(Hidden!Q$47="Yes","H",IF($B54="","",IF(AND($C54&lt;=Hidden!Q$46,$D54&gt;=Hidden!Q$46),IF($G54="","x","y"),"")))</f>
        <v/>
      </c>
      <c r="Y54" s="142" t="str">
        <f>IF(Hidden!R$47="Yes","H",IF($B54="","",IF(AND($C54&lt;=Hidden!R$46,$D54&gt;=Hidden!R$46),IF($G54="","x","y"),"")))</f>
        <v/>
      </c>
      <c r="Z54" s="142" t="str">
        <f>IF(Hidden!S$47="Yes","H",IF($B54="","",IF(AND($C54&lt;=Hidden!S$46,$D54&gt;=Hidden!S$46),IF($G54="","x","y"),"")))</f>
        <v/>
      </c>
      <c r="AA54" s="142" t="str">
        <f>IF(Hidden!T$47="Yes","H",IF($B54="","",IF(AND($C54&lt;=Hidden!T$46,$D54&gt;=Hidden!T$46),IF($G54="","x","y"),"")))</f>
        <v/>
      </c>
      <c r="AB54" s="144" t="str">
        <f>IF(Hidden!U$47="Yes","H",IF($B54="","",IF(AND($C54&lt;=Hidden!U$46,$D54&gt;=Hidden!U$46),IF($G54="","x","y"),"")))</f>
        <v/>
      </c>
      <c r="AC54" s="143" t="str">
        <f>IF(Hidden!V$47="Yes","H",IF($B54="","",IF(AND($C54&lt;=Hidden!V$46,$D54&gt;=Hidden!V$46),IF($G54="","x","y"),"")))</f>
        <v/>
      </c>
      <c r="AD54" s="142" t="str">
        <f>IF(Hidden!W$47="Yes","H",IF($B54="","",IF(AND($C54&lt;=Hidden!W$46,$D54&gt;=Hidden!W$46),IF($G54="","x","y"),"")))</f>
        <v/>
      </c>
      <c r="AE54" s="142" t="str">
        <f>IF(Hidden!X$47="Yes","H",IF($B54="","",IF(AND($C54&lt;=Hidden!X$46,$D54&gt;=Hidden!X$46),IF($G54="","x","y"),"")))</f>
        <v/>
      </c>
      <c r="AF54" s="142" t="str">
        <f>IF(Hidden!Y$47="Yes","H",IF($B54="","",IF(AND($C54&lt;=Hidden!Y$46,$D54&gt;=Hidden!Y$46),IF($G54="","x","y"),"")))</f>
        <v/>
      </c>
      <c r="AG54" s="146" t="str">
        <f>IF(Hidden!Z$47="Yes","H",IF($B54="","",IF(AND($C54&lt;=Hidden!Z$46,$D54&gt;=Hidden!Z$46),IF($G54="","x","y"),"")))</f>
        <v/>
      </c>
      <c r="AH54" s="145" t="str">
        <f>IF(Hidden!AA$47="Yes","H",IF($B54="","",IF(AND($C54&lt;=Hidden!AA$46,$D54&gt;=Hidden!AA$46),IF($G54="","x","y"),"")))</f>
        <v/>
      </c>
      <c r="AI54" s="142" t="str">
        <f>IF(Hidden!AB$47="Yes","H",IF($B54="","",IF(AND($C54&lt;=Hidden!AB$46,$D54&gt;=Hidden!AB$46),IF($G54="","x","y"),"")))</f>
        <v/>
      </c>
      <c r="AJ54" s="142" t="str">
        <f>IF(Hidden!AC$47="Yes","H",IF($B54="","",IF(AND($C54&lt;=Hidden!AC$46,$D54&gt;=Hidden!AC$46),IF($G54="","x","y"),"")))</f>
        <v/>
      </c>
      <c r="AK54" s="142" t="str">
        <f>IF(Hidden!AD$47="Yes","H",IF($B54="","",IF(AND($C54&lt;=Hidden!AD$46,$D54&gt;=Hidden!AD$46),IF($G54="","x","y"),"")))</f>
        <v/>
      </c>
      <c r="AL54" s="144" t="str">
        <f>IF(Hidden!AE$47="Yes","H",IF($B54="","",IF(AND($C54&lt;=Hidden!AE$46,$D54&gt;=Hidden!AE$46),IF($G54="","x","y"),"")))</f>
        <v/>
      </c>
      <c r="AM54" s="143" t="str">
        <f>IF(Hidden!AF$47="Yes","H",IF($B54="","",IF(AND($C54&lt;=Hidden!AF$46,$D54&gt;=Hidden!AF$46),IF($G54="","x","y"),"")))</f>
        <v/>
      </c>
      <c r="AN54" s="142" t="str">
        <f>IF(Hidden!AG$47="Yes","H",IF($B54="","",IF(AND($C54&lt;=Hidden!AG$46,$D54&gt;=Hidden!AG$46),IF($G54="","x","y"),"")))</f>
        <v/>
      </c>
      <c r="AO54" s="142" t="str">
        <f>IF(Hidden!AH$47="Yes","H",IF($B54="","",IF(AND($C54&lt;=Hidden!AH$46,$D54&gt;=Hidden!AH$46),IF($G54="","x","y"),"")))</f>
        <v/>
      </c>
      <c r="AP54" s="142" t="str">
        <f>IF(Hidden!AI$47="Yes","H",IF($B54="","",IF(AND($C54&lt;=Hidden!AI$46,$D54&gt;=Hidden!AI$46),IF($G54="","x","y"),"")))</f>
        <v/>
      </c>
      <c r="AQ54" s="146" t="str">
        <f>IF(Hidden!AJ$47="Yes","H",IF($B54="","",IF(AND($C54&lt;=Hidden!AJ$46,$D54&gt;=Hidden!AJ$46),IF($G54="","x","y"),"")))</f>
        <v/>
      </c>
      <c r="AR54" s="145" t="str">
        <f>IF(Hidden!AK$47="Yes","H",IF($B54="","",IF(AND($C54&lt;=Hidden!AK$46,$D54&gt;=Hidden!AK$46),IF($G54="","x","y"),"")))</f>
        <v/>
      </c>
      <c r="AS54" s="142" t="str">
        <f>IF(Hidden!AL$47="Yes","H",IF($B54="","",IF(AND($C54&lt;=Hidden!AL$46,$D54&gt;=Hidden!AL$46),IF($G54="","x","y"),"")))</f>
        <v/>
      </c>
      <c r="AT54" s="142" t="str">
        <f>IF(Hidden!AM$47="Yes","H",IF($B54="","",IF(AND($C54&lt;=Hidden!AM$46,$D54&gt;=Hidden!AM$46),IF($G54="","x","y"),"")))</f>
        <v/>
      </c>
      <c r="AU54" s="142" t="str">
        <f>IF(Hidden!AN$47="Yes","H",IF($B54="","",IF(AND($C54&lt;=Hidden!AN$46,$D54&gt;=Hidden!AN$46),IF($G54="","x","y"),"")))</f>
        <v/>
      </c>
      <c r="AV54" s="144" t="str">
        <f>IF(Hidden!AO$47="Yes","H",IF($B54="","",IF(AND($C54&lt;=Hidden!AO$46,$D54&gt;=Hidden!AO$46),IF($G54="","x","y"),"")))</f>
        <v/>
      </c>
      <c r="AW54" s="143" t="str">
        <f>IF(Hidden!AP$47="Yes","H",IF($B54="","",IF(AND($C54&lt;=Hidden!AP$46,$D54&gt;=Hidden!AP$46),IF($G54="","x","y"),"")))</f>
        <v/>
      </c>
      <c r="AX54" s="142" t="str">
        <f>IF(Hidden!AQ$47="Yes","H",IF($B54="","",IF(AND($C54&lt;=Hidden!AQ$46,$D54&gt;=Hidden!AQ$46),IF($G54="","x","y"),"")))</f>
        <v/>
      </c>
      <c r="AY54" s="142" t="str">
        <f>IF(Hidden!AR$47="Yes","H",IF($B54="","",IF(AND($C54&lt;=Hidden!AR$46,$D54&gt;=Hidden!AR$46),IF($G54="","x","y"),"")))</f>
        <v/>
      </c>
      <c r="AZ54" s="142" t="str">
        <f>IF(Hidden!AS$47="Yes","H",IF($B54="","",IF(AND($C54&lt;=Hidden!AS$46,$D54&gt;=Hidden!AS$46),IF($G54="","x","y"),"")))</f>
        <v/>
      </c>
      <c r="BA54" s="146" t="str">
        <f>IF(Hidden!AT$47="Yes","H",IF($B54="","",IF(AND($C54&lt;=Hidden!AT$46,$D54&gt;=Hidden!AT$46),IF($G54="","x","y"),"")))</f>
        <v/>
      </c>
      <c r="BB54" s="145" t="str">
        <f>IF(Hidden!AU$47="Yes","H",IF($B54="","",IF(AND($C54&lt;=Hidden!AU$46,$D54&gt;=Hidden!AU$46),IF($G54="","x","y"),"")))</f>
        <v/>
      </c>
      <c r="BC54" s="142" t="str">
        <f>IF(Hidden!AV$47="Yes","H",IF($B54="","",IF(AND($C54&lt;=Hidden!AV$46,$D54&gt;=Hidden!AV$46),IF($G54="","x","y"),"")))</f>
        <v/>
      </c>
      <c r="BD54" s="142" t="str">
        <f>IF(Hidden!AW$47="Yes","H",IF($B54="","",IF(AND($C54&lt;=Hidden!AW$46,$D54&gt;=Hidden!AW$46),IF($G54="","x","y"),"")))</f>
        <v/>
      </c>
      <c r="BE54" s="142" t="str">
        <f>IF(Hidden!AX$47="Yes","H",IF($B54="","",IF(AND($C54&lt;=Hidden!AX$46,$D54&gt;=Hidden!AX$46),IF($G54="","x","y"),"")))</f>
        <v/>
      </c>
      <c r="BF54" s="144" t="str">
        <f>IF(Hidden!AY$47="Yes","H",IF($B54="","",IF(AND($C54&lt;=Hidden!AY$46,$D54&gt;=Hidden!AY$46),IF($G54="","x","y"),"")))</f>
        <v/>
      </c>
      <c r="BG54" s="143" t="str">
        <f>IF(Hidden!AZ$47="Yes","H",IF($B54="","",IF(AND($C54&lt;=Hidden!AZ$46,$D54&gt;=Hidden!AZ$46),IF($G54="","x","y"),"")))</f>
        <v/>
      </c>
      <c r="BH54" s="142" t="str">
        <f>IF(Hidden!BA$47="Yes","H",IF($B54="","",IF(AND($C54&lt;=Hidden!BA$46,$D54&gt;=Hidden!BA$46),IF($G54="","x","y"),"")))</f>
        <v/>
      </c>
      <c r="BI54" s="142" t="str">
        <f>IF(Hidden!BB$47="Yes","H",IF($B54="","",IF(AND($C54&lt;=Hidden!BB$46,$D54&gt;=Hidden!BB$46),IF($G54="","x","y"),"")))</f>
        <v/>
      </c>
      <c r="BJ54" s="142" t="str">
        <f>IF(Hidden!BC$47="Yes","H",IF($B54="","",IF(AND($C54&lt;=Hidden!BC$46,$D54&gt;=Hidden!BC$46),IF($G54="","x","y"),"")))</f>
        <v/>
      </c>
      <c r="BK54" s="146" t="str">
        <f>IF(Hidden!BD$47="Yes","H",IF($B54="","",IF(AND($C54&lt;=Hidden!BD$46,$D54&gt;=Hidden!BD$46),IF($G54="","x","y"),"")))</f>
        <v/>
      </c>
      <c r="BL54" s="145" t="str">
        <f>IF(Hidden!BE$47="Yes","H",IF($B54="","",IF(AND($C54&lt;=Hidden!BE$46,$D54&gt;=Hidden!BE$46),IF($G54="","x","y"),"")))</f>
        <v/>
      </c>
      <c r="BM54" s="142" t="str">
        <f>IF(Hidden!BF$47="Yes","H",IF($B54="","",IF(AND($C54&lt;=Hidden!BF$46,$D54&gt;=Hidden!BF$46),IF($G54="","x","y"),"")))</f>
        <v/>
      </c>
      <c r="BN54" s="142" t="str">
        <f>IF(Hidden!BG$47="Yes","H",IF($B54="","",IF(AND($C54&lt;=Hidden!BG$46,$D54&gt;=Hidden!BG$46),IF($G54="","x","y"),"")))</f>
        <v/>
      </c>
      <c r="BO54" s="142" t="str">
        <f>IF(Hidden!BH$47="Yes","H",IF($B54="","",IF(AND($C54&lt;=Hidden!BH$46,$D54&gt;=Hidden!BH$46),IF($G54="","x","y"),"")))</f>
        <v/>
      </c>
      <c r="BP54" s="144" t="str">
        <f>IF(Hidden!BI$47="Yes","H",IF($B54="","",IF(AND($C54&lt;=Hidden!BI$46,$D54&gt;=Hidden!BI$46),IF($G54="","x","y"),"")))</f>
        <v/>
      </c>
      <c r="BQ54" s="143" t="str">
        <f>IF(Hidden!BJ$47="Yes","H",IF($B54="","",IF(AND($C54&lt;=Hidden!BJ$46,$D54&gt;=Hidden!BJ$46),IF($G54="","x","y"),"")))</f>
        <v/>
      </c>
      <c r="BR54" s="142" t="str">
        <f>IF(Hidden!BK$47="Yes","H",IF($B54="","",IF(AND($C54&lt;=Hidden!BK$46,$D54&gt;=Hidden!BK$46),IF($G54="","x","y"),"")))</f>
        <v/>
      </c>
      <c r="BS54" s="142" t="str">
        <f>IF(Hidden!BL$47="Yes","H",IF($B54="","",IF(AND($C54&lt;=Hidden!BL$46,$D54&gt;=Hidden!BL$46),IF($G54="","x","y"),"")))</f>
        <v/>
      </c>
      <c r="BT54" s="142" t="str">
        <f>IF(Hidden!BM$47="Yes","H",IF($B54="","",IF(AND($C54&lt;=Hidden!BM$46,$D54&gt;=Hidden!BM$46),IF($G54="","x","y"),"")))</f>
        <v/>
      </c>
      <c r="BU54" s="146" t="str">
        <f>IF(Hidden!BN$47="Yes","H",IF($B54="","",IF(AND($C54&lt;=Hidden!BN$46,$D54&gt;=Hidden!BN$46),IF($G54="","x","y"),"")))</f>
        <v/>
      </c>
      <c r="BV54" s="145" t="str">
        <f>IF(Hidden!BO$47="Yes","H",IF($B54="","",IF(AND($C54&lt;=Hidden!BO$46,$D54&gt;=Hidden!BO$46),IF($G54="","x","y"),"")))</f>
        <v/>
      </c>
      <c r="BW54" s="142" t="str">
        <f>IF(Hidden!BP$47="Yes","H",IF($B54="","",IF(AND($C54&lt;=Hidden!BP$46,$D54&gt;=Hidden!BP$46),IF($G54="","x","y"),"")))</f>
        <v/>
      </c>
      <c r="BX54" s="142" t="str">
        <f>IF(Hidden!BQ$47="Yes","H",IF($B54="","",IF(AND($C54&lt;=Hidden!BQ$46,$D54&gt;=Hidden!BQ$46),IF($G54="","x","y"),"")))</f>
        <v/>
      </c>
      <c r="BY54" s="142" t="str">
        <f>IF(Hidden!BR$47="Yes","H",IF($B54="","",IF(AND($C54&lt;=Hidden!BR$46,$D54&gt;=Hidden!BR$46),IF($G54="","x","y"),"")))</f>
        <v/>
      </c>
      <c r="BZ54" s="144" t="str">
        <f>IF(Hidden!BS$47="Yes","H",IF($B54="","",IF(AND($C54&lt;=Hidden!BS$46,$D54&gt;=Hidden!BS$46),IF($G54="","x","y"),"")))</f>
        <v/>
      </c>
      <c r="CA54" s="143" t="str">
        <f>IF(Hidden!BT$47="Yes","H",IF($B54="","",IF(AND($C54&lt;=Hidden!BT$46,$D54&gt;=Hidden!BT$46),IF($G54="","x","y"),"")))</f>
        <v/>
      </c>
      <c r="CB54" s="142" t="str">
        <f>IF(Hidden!BU$47="Yes","H",IF($B54="","",IF(AND($C54&lt;=Hidden!BU$46,$D54&gt;=Hidden!BU$46),IF($G54="","x","y"),"")))</f>
        <v/>
      </c>
      <c r="CC54" s="142" t="str">
        <f>IF(Hidden!BV$47="Yes","H",IF($B54="","",IF(AND($C54&lt;=Hidden!BV$46,$D54&gt;=Hidden!BV$46),IF($G54="","x","y"),"")))</f>
        <v/>
      </c>
      <c r="CD54" s="142" t="str">
        <f>IF(Hidden!BW$47="Yes","H",IF($B54="","",IF(AND($C54&lt;=Hidden!BW$46,$D54&gt;=Hidden!BW$46),IF($G54="","x","y"),"")))</f>
        <v/>
      </c>
      <c r="CE54" s="146" t="str">
        <f>IF(Hidden!BX$47="Yes","H",IF($B54="","",IF(AND($C54&lt;=Hidden!BX$46,$D54&gt;=Hidden!BX$46),IF($G54="","x","y"),"")))</f>
        <v/>
      </c>
      <c r="CF54" s="145" t="str">
        <f>IF(Hidden!BY$47="Yes","H",IF($B54="","",IF(AND($C54&lt;=Hidden!BY$46,$D54&gt;=Hidden!BY$46),IF($G54="","x","y"),"")))</f>
        <v/>
      </c>
      <c r="CG54" s="142" t="str">
        <f>IF(Hidden!BZ$47="Yes","H",IF($B54="","",IF(AND($C54&lt;=Hidden!BZ$46,$D54&gt;=Hidden!BZ$46),IF($G54="","x","y"),"")))</f>
        <v/>
      </c>
      <c r="CH54" s="142" t="str">
        <f>IF(Hidden!CA$47="Yes","H",IF($B54="","",IF(AND($C54&lt;=Hidden!CA$46,$D54&gt;=Hidden!CA$46),IF($G54="","x","y"),"")))</f>
        <v/>
      </c>
      <c r="CI54" s="142" t="str">
        <f>IF(Hidden!CB$47="Yes","H",IF($B54="","",IF(AND($C54&lt;=Hidden!CB$46,$D54&gt;=Hidden!CB$46),IF($G54="","x","y"),"")))</f>
        <v/>
      </c>
      <c r="CJ54" s="144" t="str">
        <f>IF(Hidden!CC$47="Yes","H",IF($B54="","",IF(AND($C54&lt;=Hidden!CC$46,$D54&gt;=Hidden!CC$46),IF($G54="","x","y"),"")))</f>
        <v/>
      </c>
      <c r="CK54" s="143" t="str">
        <f>IF(Hidden!CD$47="Yes","H",IF($B54="","",IF(AND($C54&lt;=Hidden!CD$46,$D54&gt;=Hidden!CD$46),IF($G54="","x","y"),"")))</f>
        <v/>
      </c>
      <c r="CL54" s="142" t="str">
        <f>IF(Hidden!CE$47="Yes","H",IF($B54="","",IF(AND($C54&lt;=Hidden!CE$46,$D54&gt;=Hidden!CE$46),IF($G54="","x","y"),"")))</f>
        <v/>
      </c>
      <c r="CM54" s="142" t="str">
        <f>IF(Hidden!CF$47="Yes","H",IF($B54="","",IF(AND($C54&lt;=Hidden!CF$46,$D54&gt;=Hidden!CF$46),IF($G54="","x","y"),"")))</f>
        <v/>
      </c>
      <c r="CN54" s="142" t="str">
        <f>IF(Hidden!CG$47="Yes","H",IF($B54="","",IF(AND($C54&lt;=Hidden!CG$46,$D54&gt;=Hidden!CG$46),IF($G54="","x","y"),"")))</f>
        <v/>
      </c>
      <c r="CO54" s="146" t="str">
        <f>IF(Hidden!CH$47="Yes","H",IF($B54="","",IF(AND($C54&lt;=Hidden!CH$46,$D54&gt;=Hidden!CH$46),IF($G54="","x","y"),"")))</f>
        <v/>
      </c>
      <c r="CP54" s="145" t="str">
        <f>IF(Hidden!CI$47="Yes","H",IF($B54="","",IF(AND($C54&lt;=Hidden!CI$46,$D54&gt;=Hidden!CI$46),IF($G54="","x","y"),"")))</f>
        <v/>
      </c>
      <c r="CQ54" s="142" t="str">
        <f>IF(Hidden!CJ$47="Yes","H",IF($B54="","",IF(AND($C54&lt;=Hidden!CJ$46,$D54&gt;=Hidden!CJ$46),IF($G54="","x","y"),"")))</f>
        <v/>
      </c>
      <c r="CR54" s="142" t="str">
        <f>IF(Hidden!CK$47="Yes","H",IF($B54="","",IF(AND($C54&lt;=Hidden!CK$46,$D54&gt;=Hidden!CK$46),IF($G54="","x","y"),"")))</f>
        <v/>
      </c>
      <c r="CS54" s="142" t="str">
        <f>IF(Hidden!CL$47="Yes","H",IF($B54="","",IF(AND($C54&lt;=Hidden!CL$46,$D54&gt;=Hidden!CL$46),IF($G54="","x","y"),"")))</f>
        <v/>
      </c>
      <c r="CT54" s="144" t="str">
        <f>IF(Hidden!CM$47="Yes","H",IF($B54="","",IF(AND($C54&lt;=Hidden!CM$46,$D54&gt;=Hidden!CM$46),IF($G54="","x","y"),"")))</f>
        <v/>
      </c>
      <c r="CU54" s="143" t="str">
        <f>IF(Hidden!CN$47="Yes","H",IF($B54="","",IF(AND($C54&lt;=Hidden!CN$46,$D54&gt;=Hidden!CN$46),IF($G54="","x","y"),"")))</f>
        <v/>
      </c>
      <c r="CV54" s="142" t="str">
        <f>IF(Hidden!CO$47="Yes","H",IF($B54="","",IF(AND($C54&lt;=Hidden!CO$46,$D54&gt;=Hidden!CO$46),IF($G54="","x","y"),"")))</f>
        <v/>
      </c>
      <c r="CW54" s="142" t="str">
        <f>IF(Hidden!CP$47="Yes","H",IF($B54="","",IF(AND($C54&lt;=Hidden!CP$46,$D54&gt;=Hidden!CP$46),IF($G54="","x","y"),"")))</f>
        <v/>
      </c>
      <c r="CX54" s="142" t="str">
        <f>IF(Hidden!CQ$47="Yes","H",IF($B54="","",IF(AND($C54&lt;=Hidden!CQ$46,$D54&gt;=Hidden!CQ$46),IF($G54="","x","y"),"")))</f>
        <v/>
      </c>
      <c r="CY54" s="146" t="str">
        <f>IF(Hidden!CR$47="Yes","H",IF($B54="","",IF(AND($C54&lt;=Hidden!CR$46,$D54&gt;=Hidden!CR$46),IF($G54="","x","y"),"")))</f>
        <v/>
      </c>
      <c r="CZ54" s="145" t="str">
        <f>IF(Hidden!CS$47="Yes","H",IF($B54="","",IF(AND($C54&lt;=Hidden!CS$46,$D54&gt;=Hidden!CS$46),IF($G54="","x","y"),"")))</f>
        <v/>
      </c>
      <c r="DA54" s="142" t="str">
        <f>IF(Hidden!CT$47="Yes","H",IF($B54="","",IF(AND($C54&lt;=Hidden!CT$46,$D54&gt;=Hidden!CT$46),IF($G54="","x","y"),"")))</f>
        <v/>
      </c>
      <c r="DB54" s="142" t="str">
        <f>IF(Hidden!CU$47="Yes","H",IF($B54="","",IF(AND($C54&lt;=Hidden!CU$46,$D54&gt;=Hidden!CU$46),IF($G54="","x","y"),"")))</f>
        <v/>
      </c>
      <c r="DC54" s="142" t="str">
        <f>IF(Hidden!CV$47="Yes","H",IF($B54="","",IF(AND($C54&lt;=Hidden!CV$46,$D54&gt;=Hidden!CV$46),IF($G54="","x","y"),"")))</f>
        <v/>
      </c>
      <c r="DD54" s="144" t="str">
        <f>IF(Hidden!CW$47="Yes","H",IF($B54="","",IF(AND($C54&lt;=Hidden!CW$46,$D54&gt;=Hidden!CW$46),IF($G54="","x","y"),"")))</f>
        <v/>
      </c>
      <c r="DE54" s="143" t="str">
        <f>IF(Hidden!CX$47="Yes","H",IF($B54="","",IF(AND($C54&lt;=Hidden!CX$46,$D54&gt;=Hidden!CX$46),IF($G54="","x","y"),"")))</f>
        <v/>
      </c>
      <c r="DF54" s="142" t="str">
        <f>IF(Hidden!CY$47="Yes","H",IF($B54="","",IF(AND($C54&lt;=Hidden!CY$46,$D54&gt;=Hidden!CY$46),IF($G54="","x","y"),"")))</f>
        <v/>
      </c>
      <c r="DG54" s="142" t="str">
        <f>IF(Hidden!CZ$47="Yes","H",IF($B54="","",IF(AND($C54&lt;=Hidden!CZ$46,$D54&gt;=Hidden!CZ$46),IF($G54="","x","y"),"")))</f>
        <v/>
      </c>
      <c r="DH54" s="142" t="str">
        <f>IF(Hidden!DA$47="Yes","H",IF($B54="","",IF(AND($C54&lt;=Hidden!DA$46,$D54&gt;=Hidden!DA$46),IF($G54="","x","y"),"")))</f>
        <v/>
      </c>
      <c r="DI54" s="146" t="str">
        <f>IF(Hidden!DB$47="Yes","H",IF($B54="","",IF(AND($C54&lt;=Hidden!DB$46,$D54&gt;=Hidden!DB$46),IF($G54="","x","y"),"")))</f>
        <v/>
      </c>
      <c r="DJ54" s="145" t="str">
        <f>IF(Hidden!DC$47="Yes","H",IF($B54="","",IF(AND($C54&lt;=Hidden!DC$46,$D54&gt;=Hidden!DC$46),IF($G54="","x","y"),"")))</f>
        <v/>
      </c>
      <c r="DK54" s="142" t="str">
        <f>IF(Hidden!DD$47="Yes","H",IF($B54="","",IF(AND($C54&lt;=Hidden!DD$46,$D54&gt;=Hidden!DD$46),IF($G54="","x","y"),"")))</f>
        <v/>
      </c>
      <c r="DL54" s="142" t="str">
        <f>IF(Hidden!DE$47="Yes","H",IF($B54="","",IF(AND($C54&lt;=Hidden!DE$46,$D54&gt;=Hidden!DE$46),IF($G54="","x","y"),"")))</f>
        <v/>
      </c>
      <c r="DM54" s="142" t="str">
        <f>IF(Hidden!DF$47="Yes","H",IF($B54="","",IF(AND($C54&lt;=Hidden!DF$46,$D54&gt;=Hidden!DF$46),IF($G54="","x","y"),"")))</f>
        <v/>
      </c>
      <c r="DN54" s="144" t="str">
        <f>IF(Hidden!DG$47="Yes","H",IF($B54="","",IF(AND($C54&lt;=Hidden!DG$46,$D54&gt;=Hidden!DG$46),IF($G54="","x","y"),"")))</f>
        <v/>
      </c>
      <c r="DO54" s="143" t="str">
        <f>IF(Hidden!DH$47="Yes","H",IF($B54="","",IF(AND($C54&lt;=Hidden!DH$46,$D54&gt;=Hidden!DH$46),IF($G54="","x","y"),"")))</f>
        <v/>
      </c>
      <c r="DP54" s="142" t="str">
        <f>IF(Hidden!DI$47="Yes","H",IF($B54="","",IF(AND($C54&lt;=Hidden!DI$46,$D54&gt;=Hidden!DI$46),IF($G54="","x","y"),"")))</f>
        <v/>
      </c>
      <c r="DQ54" s="142" t="str">
        <f>IF(Hidden!DJ$47="Yes","H",IF($B54="","",IF(AND($C54&lt;=Hidden!DJ$46,$D54&gt;=Hidden!DJ$46),IF($G54="","x","y"),"")))</f>
        <v/>
      </c>
      <c r="DR54" s="142" t="str">
        <f>IF(Hidden!DK$47="Yes","H",IF($B54="","",IF(AND($C54&lt;=Hidden!DK$46,$D54&gt;=Hidden!DK$46),IF($G54="","x","y"),"")))</f>
        <v/>
      </c>
      <c r="DS54" s="146" t="str">
        <f>IF(Hidden!DL$47="Yes","H",IF($B54="","",IF(AND($C54&lt;=Hidden!DL$46,$D54&gt;=Hidden!DL$46),IF($G54="","x","y"),"")))</f>
        <v/>
      </c>
      <c r="DT54" s="145" t="str">
        <f>IF(Hidden!DM$47="Yes","H",IF($B54="","",IF(AND($C54&lt;=Hidden!DM$46,$D54&gt;=Hidden!DM$46),IF($G54="","x","y"),"")))</f>
        <v/>
      </c>
      <c r="DU54" s="142" t="str">
        <f>IF(Hidden!DN$47="Yes","H",IF($B54="","",IF(AND($C54&lt;=Hidden!DN$46,$D54&gt;=Hidden!DN$46),IF($G54="","x","y"),"")))</f>
        <v/>
      </c>
      <c r="DV54" s="142" t="str">
        <f>IF(Hidden!DO$47="Yes","H",IF($B54="","",IF(AND($C54&lt;=Hidden!DO$46,$D54&gt;=Hidden!DO$46),IF($G54="","x","y"),"")))</f>
        <v/>
      </c>
      <c r="DW54" s="142" t="str">
        <f>IF(Hidden!DP$47="Yes","H",IF($B54="","",IF(AND($C54&lt;=Hidden!DP$46,$D54&gt;=Hidden!DP$46),IF($G54="","x","y"),"")))</f>
        <v/>
      </c>
      <c r="DX54" s="144" t="str">
        <f>IF(Hidden!DQ$47="Yes","H",IF($B54="","",IF(AND($C54&lt;=Hidden!DQ$46,$D54&gt;=Hidden!DQ$46),IF($G54="","x","y"),"")))</f>
        <v/>
      </c>
      <c r="DY54" s="145" t="str">
        <f>IF(Hidden!DR$47="Yes","H",IF($B54="","",IF(AND($C54&lt;=Hidden!DR$46,$D54&gt;=Hidden!DR$46),IF($G54="","x","y"),"")))</f>
        <v/>
      </c>
      <c r="DZ54" s="142" t="str">
        <f>IF(Hidden!DS$47="Yes","H",IF($B54="","",IF(AND($C54&lt;=Hidden!DS$46,$D54&gt;=Hidden!DS$46),IF($G54="","x","y"),"")))</f>
        <v/>
      </c>
      <c r="EA54" s="142" t="str">
        <f>IF(Hidden!DT$47="Yes","H",IF($B54="","",IF(AND($C54&lt;=Hidden!DT$46,$D54&gt;=Hidden!DT$46),IF($G54="","x","y"),"")))</f>
        <v/>
      </c>
      <c r="EB54" s="142" t="str">
        <f>IF(Hidden!DU$47="Yes","H",IF($B54="","",IF(AND($C54&lt;=Hidden!DU$46,$D54&gt;=Hidden!DU$46),IF($G54="","x","y"),"")))</f>
        <v/>
      </c>
      <c r="EC54" s="144" t="str">
        <f>IF(Hidden!DV$47="Yes","H",IF($B54="","",IF(AND($C54&lt;=Hidden!DV$46,$D54&gt;=Hidden!DV$46),IF($G54="","x","y"),"")))</f>
        <v/>
      </c>
      <c r="ED54" s="143" t="str">
        <f>IF(Hidden!DW$47="Yes","H",IF($B54="","",IF(AND($C54&lt;=Hidden!DW$46,$D54&gt;=Hidden!DW$46),IF($G54="","x","y"),"")))</f>
        <v/>
      </c>
      <c r="EE54" s="142" t="str">
        <f>IF(Hidden!DX$47="Yes","H",IF($B54="","",IF(AND($C54&lt;=Hidden!DX$46,$D54&gt;=Hidden!DX$46),IF($G54="","x","y"),"")))</f>
        <v/>
      </c>
      <c r="EF54" s="142" t="str">
        <f>IF(Hidden!DY$47="Yes","H",IF($B54="","",IF(AND($C54&lt;=Hidden!DY$46,$D54&gt;=Hidden!DY$46),IF($G54="","x","y"),"")))</f>
        <v/>
      </c>
      <c r="EG54" s="142" t="str">
        <f>IF(Hidden!DZ$47="Yes","H",IF($B54="","",IF(AND($C54&lt;=Hidden!DZ$46,$D54&gt;=Hidden!DZ$46),IF($G54="","x","y"),"")))</f>
        <v/>
      </c>
      <c r="EH54" s="141" t="str">
        <f>IF(Hidden!EA$47="Yes","H",IF($B54="","",IF(AND($C54&lt;=Hidden!EA$46,$D54&gt;=Hidden!EA$46),IF($G54="","x","y"),"")))</f>
        <v/>
      </c>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row>
    <row r="55" spans="1:257" ht="15" customHeight="1">
      <c r="A55" s="79"/>
      <c r="B55" s="713"/>
      <c r="C55" s="695"/>
      <c r="D55" s="698"/>
      <c r="E55" s="693"/>
      <c r="F55" s="246"/>
      <c r="G55" s="696"/>
      <c r="H55" s="694"/>
      <c r="I55" s="147" t="str">
        <f>IF(Hidden!B$47="Yes","H",IF($B55="","",IF(AND($C55&lt;=Hidden!B$46,$D55&gt;=Hidden!B$46),IF($G55="","x","y"),"")))</f>
        <v/>
      </c>
      <c r="J55" s="142" t="str">
        <f>IF(Hidden!C$47="Yes","H",IF($B55="","",IF(AND($C55&lt;=Hidden!C$46,$D55&gt;=Hidden!C$46),IF($G55="","x","y"),"")))</f>
        <v/>
      </c>
      <c r="K55" s="142" t="str">
        <f>IF(Hidden!D$47="Yes","H",IF($B55="","",IF(AND($C55&lt;=Hidden!D$46,$D55&gt;=Hidden!D$46),IF($G55="","x","y"),"")))</f>
        <v/>
      </c>
      <c r="L55" s="142" t="str">
        <f>IF(Hidden!E$47="Yes","H",IF($B55="","",IF(AND($C55&lt;=Hidden!E$46,$D55&gt;=Hidden!E$46),IF($G55="","x","y"),"")))</f>
        <v/>
      </c>
      <c r="M55" s="146" t="str">
        <f>IF(Hidden!F$47="Yes","H",IF($B55="","",IF(AND($C55&lt;=Hidden!F$46,$D55&gt;=Hidden!F$46),IF($G55="","x","y"),"")))</f>
        <v/>
      </c>
      <c r="N55" s="145" t="str">
        <f>IF(Hidden!G$47="Yes","H",IF($B55="","",IF(AND($C55&lt;=Hidden!G$46,$D55&gt;=Hidden!G$46),IF($G55="","x","y"),"")))</f>
        <v/>
      </c>
      <c r="O55" s="142" t="str">
        <f>IF(Hidden!H$47="Yes","H",IF($B55="","",IF(AND($C55&lt;=Hidden!H$46,$D55&gt;=Hidden!H$46),IF($G55="","x","y"),"")))</f>
        <v/>
      </c>
      <c r="P55" s="142" t="str">
        <f>IF(Hidden!I$47="Yes","H",IF($B55="","",IF(AND($C55&lt;=Hidden!I$46,$D55&gt;=Hidden!I$46),IF($G55="","x","y"),"")))</f>
        <v/>
      </c>
      <c r="Q55" s="142" t="str">
        <f>IF(Hidden!J$47="Yes","H",IF($B55="","",IF(AND($C55&lt;=Hidden!J$46,$D55&gt;=Hidden!J$46),IF($G55="","x","y"),"")))</f>
        <v/>
      </c>
      <c r="R55" s="144" t="str">
        <f>IF(Hidden!K$47="Yes","H",IF($B55="","",IF(AND($C55&lt;=Hidden!K$46,$D55&gt;=Hidden!K$46),IF($G55="","x","y"),"")))</f>
        <v/>
      </c>
      <c r="S55" s="143" t="str">
        <f>IF(Hidden!L$47="Yes","H",IF($B55="","",IF(AND($C55&lt;=Hidden!L$46,$D55&gt;=Hidden!L$46),IF($G55="","x","y"),"")))</f>
        <v/>
      </c>
      <c r="T55" s="142" t="str">
        <f>IF(Hidden!M$47="Yes","H",IF($B55="","",IF(AND($C55&lt;=Hidden!M$46,$D55&gt;=Hidden!M$46),IF($G55="","x","y"),"")))</f>
        <v/>
      </c>
      <c r="U55" s="142" t="str">
        <f>IF(Hidden!N$47="Yes","H",IF($B55="","",IF(AND($C55&lt;=Hidden!N$46,$D55&gt;=Hidden!N$46),IF($G55="","x","y"),"")))</f>
        <v/>
      </c>
      <c r="V55" s="142" t="str">
        <f>IF(Hidden!O$47="Yes","H",IF($B55="","",IF(AND($C55&lt;=Hidden!O$46,$D55&gt;=Hidden!O$46),IF($G55="","x","y"),"")))</f>
        <v/>
      </c>
      <c r="W55" s="146" t="str">
        <f>IF(Hidden!P$47="Yes","H",IF($B55="","",IF(AND($C55&lt;=Hidden!P$46,$D55&gt;=Hidden!P$46),IF($G55="","x","y"),"")))</f>
        <v/>
      </c>
      <c r="X55" s="145" t="str">
        <f>IF(Hidden!Q$47="Yes","H",IF($B55="","",IF(AND($C55&lt;=Hidden!Q$46,$D55&gt;=Hidden!Q$46),IF($G55="","x","y"),"")))</f>
        <v/>
      </c>
      <c r="Y55" s="142" t="str">
        <f>IF(Hidden!R$47="Yes","H",IF($B55="","",IF(AND($C55&lt;=Hidden!R$46,$D55&gt;=Hidden!R$46),IF($G55="","x","y"),"")))</f>
        <v/>
      </c>
      <c r="Z55" s="142" t="str">
        <f>IF(Hidden!S$47="Yes","H",IF($B55="","",IF(AND($C55&lt;=Hidden!S$46,$D55&gt;=Hidden!S$46),IF($G55="","x","y"),"")))</f>
        <v/>
      </c>
      <c r="AA55" s="142" t="str">
        <f>IF(Hidden!T$47="Yes","H",IF($B55="","",IF(AND($C55&lt;=Hidden!T$46,$D55&gt;=Hidden!T$46),IF($G55="","x","y"),"")))</f>
        <v/>
      </c>
      <c r="AB55" s="144" t="str">
        <f>IF(Hidden!U$47="Yes","H",IF($B55="","",IF(AND($C55&lt;=Hidden!U$46,$D55&gt;=Hidden!U$46),IF($G55="","x","y"),"")))</f>
        <v/>
      </c>
      <c r="AC55" s="143" t="str">
        <f>IF(Hidden!V$47="Yes","H",IF($B55="","",IF(AND($C55&lt;=Hidden!V$46,$D55&gt;=Hidden!V$46),IF($G55="","x","y"),"")))</f>
        <v/>
      </c>
      <c r="AD55" s="142" t="str">
        <f>IF(Hidden!W$47="Yes","H",IF($B55="","",IF(AND($C55&lt;=Hidden!W$46,$D55&gt;=Hidden!W$46),IF($G55="","x","y"),"")))</f>
        <v/>
      </c>
      <c r="AE55" s="142" t="str">
        <f>IF(Hidden!X$47="Yes","H",IF($B55="","",IF(AND($C55&lt;=Hidden!X$46,$D55&gt;=Hidden!X$46),IF($G55="","x","y"),"")))</f>
        <v/>
      </c>
      <c r="AF55" s="142" t="str">
        <f>IF(Hidden!Y$47="Yes","H",IF($B55="","",IF(AND($C55&lt;=Hidden!Y$46,$D55&gt;=Hidden!Y$46),IF($G55="","x","y"),"")))</f>
        <v/>
      </c>
      <c r="AG55" s="146" t="str">
        <f>IF(Hidden!Z$47="Yes","H",IF($B55="","",IF(AND($C55&lt;=Hidden!Z$46,$D55&gt;=Hidden!Z$46),IF($G55="","x","y"),"")))</f>
        <v/>
      </c>
      <c r="AH55" s="145" t="str">
        <f>IF(Hidden!AA$47="Yes","H",IF($B55="","",IF(AND($C55&lt;=Hidden!AA$46,$D55&gt;=Hidden!AA$46),IF($G55="","x","y"),"")))</f>
        <v/>
      </c>
      <c r="AI55" s="142" t="str">
        <f>IF(Hidden!AB$47="Yes","H",IF($B55="","",IF(AND($C55&lt;=Hidden!AB$46,$D55&gt;=Hidden!AB$46),IF($G55="","x","y"),"")))</f>
        <v/>
      </c>
      <c r="AJ55" s="142" t="str">
        <f>IF(Hidden!AC$47="Yes","H",IF($B55="","",IF(AND($C55&lt;=Hidden!AC$46,$D55&gt;=Hidden!AC$46),IF($G55="","x","y"),"")))</f>
        <v/>
      </c>
      <c r="AK55" s="142" t="str">
        <f>IF(Hidden!AD$47="Yes","H",IF($B55="","",IF(AND($C55&lt;=Hidden!AD$46,$D55&gt;=Hidden!AD$46),IF($G55="","x","y"),"")))</f>
        <v/>
      </c>
      <c r="AL55" s="144" t="str">
        <f>IF(Hidden!AE$47="Yes","H",IF($B55="","",IF(AND($C55&lt;=Hidden!AE$46,$D55&gt;=Hidden!AE$46),IF($G55="","x","y"),"")))</f>
        <v/>
      </c>
      <c r="AM55" s="143" t="str">
        <f>IF(Hidden!AF$47="Yes","H",IF($B55="","",IF(AND($C55&lt;=Hidden!AF$46,$D55&gt;=Hidden!AF$46),IF($G55="","x","y"),"")))</f>
        <v/>
      </c>
      <c r="AN55" s="142" t="str">
        <f>IF(Hidden!AG$47="Yes","H",IF($B55="","",IF(AND($C55&lt;=Hidden!AG$46,$D55&gt;=Hidden!AG$46),IF($G55="","x","y"),"")))</f>
        <v/>
      </c>
      <c r="AO55" s="142" t="str">
        <f>IF(Hidden!AH$47="Yes","H",IF($B55="","",IF(AND($C55&lt;=Hidden!AH$46,$D55&gt;=Hidden!AH$46),IF($G55="","x","y"),"")))</f>
        <v/>
      </c>
      <c r="AP55" s="142" t="str">
        <f>IF(Hidden!AI$47="Yes","H",IF($B55="","",IF(AND($C55&lt;=Hidden!AI$46,$D55&gt;=Hidden!AI$46),IF($G55="","x","y"),"")))</f>
        <v/>
      </c>
      <c r="AQ55" s="146" t="str">
        <f>IF(Hidden!AJ$47="Yes","H",IF($B55="","",IF(AND($C55&lt;=Hidden!AJ$46,$D55&gt;=Hidden!AJ$46),IF($G55="","x","y"),"")))</f>
        <v/>
      </c>
      <c r="AR55" s="145" t="str">
        <f>IF(Hidden!AK$47="Yes","H",IF($B55="","",IF(AND($C55&lt;=Hidden!AK$46,$D55&gt;=Hidden!AK$46),IF($G55="","x","y"),"")))</f>
        <v/>
      </c>
      <c r="AS55" s="142" t="str">
        <f>IF(Hidden!AL$47="Yes","H",IF($B55="","",IF(AND($C55&lt;=Hidden!AL$46,$D55&gt;=Hidden!AL$46),IF($G55="","x","y"),"")))</f>
        <v/>
      </c>
      <c r="AT55" s="142" t="str">
        <f>IF(Hidden!AM$47="Yes","H",IF($B55="","",IF(AND($C55&lt;=Hidden!AM$46,$D55&gt;=Hidden!AM$46),IF($G55="","x","y"),"")))</f>
        <v/>
      </c>
      <c r="AU55" s="142" t="str">
        <f>IF(Hidden!AN$47="Yes","H",IF($B55="","",IF(AND($C55&lt;=Hidden!AN$46,$D55&gt;=Hidden!AN$46),IF($G55="","x","y"),"")))</f>
        <v/>
      </c>
      <c r="AV55" s="144" t="str">
        <f>IF(Hidden!AO$47="Yes","H",IF($B55="","",IF(AND($C55&lt;=Hidden!AO$46,$D55&gt;=Hidden!AO$46),IF($G55="","x","y"),"")))</f>
        <v/>
      </c>
      <c r="AW55" s="143" t="str">
        <f>IF(Hidden!AP$47="Yes","H",IF($B55="","",IF(AND($C55&lt;=Hidden!AP$46,$D55&gt;=Hidden!AP$46),IF($G55="","x","y"),"")))</f>
        <v/>
      </c>
      <c r="AX55" s="142" t="str">
        <f>IF(Hidden!AQ$47="Yes","H",IF($B55="","",IF(AND($C55&lt;=Hidden!AQ$46,$D55&gt;=Hidden!AQ$46),IF($G55="","x","y"),"")))</f>
        <v/>
      </c>
      <c r="AY55" s="142" t="str">
        <f>IF(Hidden!AR$47="Yes","H",IF($B55="","",IF(AND($C55&lt;=Hidden!AR$46,$D55&gt;=Hidden!AR$46),IF($G55="","x","y"),"")))</f>
        <v/>
      </c>
      <c r="AZ55" s="142" t="str">
        <f>IF(Hidden!AS$47="Yes","H",IF($B55="","",IF(AND($C55&lt;=Hidden!AS$46,$D55&gt;=Hidden!AS$46),IF($G55="","x","y"),"")))</f>
        <v/>
      </c>
      <c r="BA55" s="146" t="str">
        <f>IF(Hidden!AT$47="Yes","H",IF($B55="","",IF(AND($C55&lt;=Hidden!AT$46,$D55&gt;=Hidden!AT$46),IF($G55="","x","y"),"")))</f>
        <v/>
      </c>
      <c r="BB55" s="145" t="str">
        <f>IF(Hidden!AU$47="Yes","H",IF($B55="","",IF(AND($C55&lt;=Hidden!AU$46,$D55&gt;=Hidden!AU$46),IF($G55="","x","y"),"")))</f>
        <v/>
      </c>
      <c r="BC55" s="142" t="str">
        <f>IF(Hidden!AV$47="Yes","H",IF($B55="","",IF(AND($C55&lt;=Hidden!AV$46,$D55&gt;=Hidden!AV$46),IF($G55="","x","y"),"")))</f>
        <v/>
      </c>
      <c r="BD55" s="142" t="str">
        <f>IF(Hidden!AW$47="Yes","H",IF($B55="","",IF(AND($C55&lt;=Hidden!AW$46,$D55&gt;=Hidden!AW$46),IF($G55="","x","y"),"")))</f>
        <v/>
      </c>
      <c r="BE55" s="142" t="str">
        <f>IF(Hidden!AX$47="Yes","H",IF($B55="","",IF(AND($C55&lt;=Hidden!AX$46,$D55&gt;=Hidden!AX$46),IF($G55="","x","y"),"")))</f>
        <v/>
      </c>
      <c r="BF55" s="144" t="str">
        <f>IF(Hidden!AY$47="Yes","H",IF($B55="","",IF(AND($C55&lt;=Hidden!AY$46,$D55&gt;=Hidden!AY$46),IF($G55="","x","y"),"")))</f>
        <v/>
      </c>
      <c r="BG55" s="143" t="str">
        <f>IF(Hidden!AZ$47="Yes","H",IF($B55="","",IF(AND($C55&lt;=Hidden!AZ$46,$D55&gt;=Hidden!AZ$46),IF($G55="","x","y"),"")))</f>
        <v/>
      </c>
      <c r="BH55" s="142" t="str">
        <f>IF(Hidden!BA$47="Yes","H",IF($B55="","",IF(AND($C55&lt;=Hidden!BA$46,$D55&gt;=Hidden!BA$46),IF($G55="","x","y"),"")))</f>
        <v/>
      </c>
      <c r="BI55" s="142" t="str">
        <f>IF(Hidden!BB$47="Yes","H",IF($B55="","",IF(AND($C55&lt;=Hidden!BB$46,$D55&gt;=Hidden!BB$46),IF($G55="","x","y"),"")))</f>
        <v/>
      </c>
      <c r="BJ55" s="142" t="str">
        <f>IF(Hidden!BC$47="Yes","H",IF($B55="","",IF(AND($C55&lt;=Hidden!BC$46,$D55&gt;=Hidden!BC$46),IF($G55="","x","y"),"")))</f>
        <v/>
      </c>
      <c r="BK55" s="146" t="str">
        <f>IF(Hidden!BD$47="Yes","H",IF($B55="","",IF(AND($C55&lt;=Hidden!BD$46,$D55&gt;=Hidden!BD$46),IF($G55="","x","y"),"")))</f>
        <v/>
      </c>
      <c r="BL55" s="145" t="str">
        <f>IF(Hidden!BE$47="Yes","H",IF($B55="","",IF(AND($C55&lt;=Hidden!BE$46,$D55&gt;=Hidden!BE$46),IF($G55="","x","y"),"")))</f>
        <v/>
      </c>
      <c r="BM55" s="142" t="str">
        <f>IF(Hidden!BF$47="Yes","H",IF($B55="","",IF(AND($C55&lt;=Hidden!BF$46,$D55&gt;=Hidden!BF$46),IF($G55="","x","y"),"")))</f>
        <v/>
      </c>
      <c r="BN55" s="142" t="str">
        <f>IF(Hidden!BG$47="Yes","H",IF($B55="","",IF(AND($C55&lt;=Hidden!BG$46,$D55&gt;=Hidden!BG$46),IF($G55="","x","y"),"")))</f>
        <v/>
      </c>
      <c r="BO55" s="142" t="str">
        <f>IF(Hidden!BH$47="Yes","H",IF($B55="","",IF(AND($C55&lt;=Hidden!BH$46,$D55&gt;=Hidden!BH$46),IF($G55="","x","y"),"")))</f>
        <v/>
      </c>
      <c r="BP55" s="144" t="str">
        <f>IF(Hidden!BI$47="Yes","H",IF($B55="","",IF(AND($C55&lt;=Hidden!BI$46,$D55&gt;=Hidden!BI$46),IF($G55="","x","y"),"")))</f>
        <v/>
      </c>
      <c r="BQ55" s="143" t="str">
        <f>IF(Hidden!BJ$47="Yes","H",IF($B55="","",IF(AND($C55&lt;=Hidden!BJ$46,$D55&gt;=Hidden!BJ$46),IF($G55="","x","y"),"")))</f>
        <v/>
      </c>
      <c r="BR55" s="142" t="str">
        <f>IF(Hidden!BK$47="Yes","H",IF($B55="","",IF(AND($C55&lt;=Hidden!BK$46,$D55&gt;=Hidden!BK$46),IF($G55="","x","y"),"")))</f>
        <v/>
      </c>
      <c r="BS55" s="142" t="str">
        <f>IF(Hidden!BL$47="Yes","H",IF($B55="","",IF(AND($C55&lt;=Hidden!BL$46,$D55&gt;=Hidden!BL$46),IF($G55="","x","y"),"")))</f>
        <v/>
      </c>
      <c r="BT55" s="142" t="str">
        <f>IF(Hidden!BM$47="Yes","H",IF($B55="","",IF(AND($C55&lt;=Hidden!BM$46,$D55&gt;=Hidden!BM$46),IF($G55="","x","y"),"")))</f>
        <v/>
      </c>
      <c r="BU55" s="146" t="str">
        <f>IF(Hidden!BN$47="Yes","H",IF($B55="","",IF(AND($C55&lt;=Hidden!BN$46,$D55&gt;=Hidden!BN$46),IF($G55="","x","y"),"")))</f>
        <v/>
      </c>
      <c r="BV55" s="145" t="str">
        <f>IF(Hidden!BO$47="Yes","H",IF($B55="","",IF(AND($C55&lt;=Hidden!BO$46,$D55&gt;=Hidden!BO$46),IF($G55="","x","y"),"")))</f>
        <v/>
      </c>
      <c r="BW55" s="142" t="str">
        <f>IF(Hidden!BP$47="Yes","H",IF($B55="","",IF(AND($C55&lt;=Hidden!BP$46,$D55&gt;=Hidden!BP$46),IF($G55="","x","y"),"")))</f>
        <v/>
      </c>
      <c r="BX55" s="142" t="str">
        <f>IF(Hidden!BQ$47="Yes","H",IF($B55="","",IF(AND($C55&lt;=Hidden!BQ$46,$D55&gt;=Hidden!BQ$46),IF($G55="","x","y"),"")))</f>
        <v/>
      </c>
      <c r="BY55" s="142" t="str">
        <f>IF(Hidden!BR$47="Yes","H",IF($B55="","",IF(AND($C55&lt;=Hidden!BR$46,$D55&gt;=Hidden!BR$46),IF($G55="","x","y"),"")))</f>
        <v/>
      </c>
      <c r="BZ55" s="144" t="str">
        <f>IF(Hidden!BS$47="Yes","H",IF($B55="","",IF(AND($C55&lt;=Hidden!BS$46,$D55&gt;=Hidden!BS$46),IF($G55="","x","y"),"")))</f>
        <v/>
      </c>
      <c r="CA55" s="143" t="str">
        <f>IF(Hidden!BT$47="Yes","H",IF($B55="","",IF(AND($C55&lt;=Hidden!BT$46,$D55&gt;=Hidden!BT$46),IF($G55="","x","y"),"")))</f>
        <v/>
      </c>
      <c r="CB55" s="142" t="str">
        <f>IF(Hidden!BU$47="Yes","H",IF($B55="","",IF(AND($C55&lt;=Hidden!BU$46,$D55&gt;=Hidden!BU$46),IF($G55="","x","y"),"")))</f>
        <v/>
      </c>
      <c r="CC55" s="142" t="str">
        <f>IF(Hidden!BV$47="Yes","H",IF($B55="","",IF(AND($C55&lt;=Hidden!BV$46,$D55&gt;=Hidden!BV$46),IF($G55="","x","y"),"")))</f>
        <v/>
      </c>
      <c r="CD55" s="142" t="str">
        <f>IF(Hidden!BW$47="Yes","H",IF($B55="","",IF(AND($C55&lt;=Hidden!BW$46,$D55&gt;=Hidden!BW$46),IF($G55="","x","y"),"")))</f>
        <v/>
      </c>
      <c r="CE55" s="146" t="str">
        <f>IF(Hidden!BX$47="Yes","H",IF($B55="","",IF(AND($C55&lt;=Hidden!BX$46,$D55&gt;=Hidden!BX$46),IF($G55="","x","y"),"")))</f>
        <v/>
      </c>
      <c r="CF55" s="145" t="str">
        <f>IF(Hidden!BY$47="Yes","H",IF($B55="","",IF(AND($C55&lt;=Hidden!BY$46,$D55&gt;=Hidden!BY$46),IF($G55="","x","y"),"")))</f>
        <v/>
      </c>
      <c r="CG55" s="142" t="str">
        <f>IF(Hidden!BZ$47="Yes","H",IF($B55="","",IF(AND($C55&lt;=Hidden!BZ$46,$D55&gt;=Hidden!BZ$46),IF($G55="","x","y"),"")))</f>
        <v/>
      </c>
      <c r="CH55" s="142" t="str">
        <f>IF(Hidden!CA$47="Yes","H",IF($B55="","",IF(AND($C55&lt;=Hidden!CA$46,$D55&gt;=Hidden!CA$46),IF($G55="","x","y"),"")))</f>
        <v/>
      </c>
      <c r="CI55" s="142" t="str">
        <f>IF(Hidden!CB$47="Yes","H",IF($B55="","",IF(AND($C55&lt;=Hidden!CB$46,$D55&gt;=Hidden!CB$46),IF($G55="","x","y"),"")))</f>
        <v/>
      </c>
      <c r="CJ55" s="144" t="str">
        <f>IF(Hidden!CC$47="Yes","H",IF($B55="","",IF(AND($C55&lt;=Hidden!CC$46,$D55&gt;=Hidden!CC$46),IF($G55="","x","y"),"")))</f>
        <v/>
      </c>
      <c r="CK55" s="143" t="str">
        <f>IF(Hidden!CD$47="Yes","H",IF($B55="","",IF(AND($C55&lt;=Hidden!CD$46,$D55&gt;=Hidden!CD$46),IF($G55="","x","y"),"")))</f>
        <v/>
      </c>
      <c r="CL55" s="142" t="str">
        <f>IF(Hidden!CE$47="Yes","H",IF($B55="","",IF(AND($C55&lt;=Hidden!CE$46,$D55&gt;=Hidden!CE$46),IF($G55="","x","y"),"")))</f>
        <v/>
      </c>
      <c r="CM55" s="142" t="str">
        <f>IF(Hidden!CF$47="Yes","H",IF($B55="","",IF(AND($C55&lt;=Hidden!CF$46,$D55&gt;=Hidden!CF$46),IF($G55="","x","y"),"")))</f>
        <v/>
      </c>
      <c r="CN55" s="142" t="str">
        <f>IF(Hidden!CG$47="Yes","H",IF($B55="","",IF(AND($C55&lt;=Hidden!CG$46,$D55&gt;=Hidden!CG$46),IF($G55="","x","y"),"")))</f>
        <v/>
      </c>
      <c r="CO55" s="146" t="str">
        <f>IF(Hidden!CH$47="Yes","H",IF($B55="","",IF(AND($C55&lt;=Hidden!CH$46,$D55&gt;=Hidden!CH$46),IF($G55="","x","y"),"")))</f>
        <v/>
      </c>
      <c r="CP55" s="145" t="str">
        <f>IF(Hidden!CI$47="Yes","H",IF($B55="","",IF(AND($C55&lt;=Hidden!CI$46,$D55&gt;=Hidden!CI$46),IF($G55="","x","y"),"")))</f>
        <v/>
      </c>
      <c r="CQ55" s="142" t="str">
        <f>IF(Hidden!CJ$47="Yes","H",IF($B55="","",IF(AND($C55&lt;=Hidden!CJ$46,$D55&gt;=Hidden!CJ$46),IF($G55="","x","y"),"")))</f>
        <v/>
      </c>
      <c r="CR55" s="142" t="str">
        <f>IF(Hidden!CK$47="Yes","H",IF($B55="","",IF(AND($C55&lt;=Hidden!CK$46,$D55&gt;=Hidden!CK$46),IF($G55="","x","y"),"")))</f>
        <v/>
      </c>
      <c r="CS55" s="142" t="str">
        <f>IF(Hidden!CL$47="Yes","H",IF($B55="","",IF(AND($C55&lt;=Hidden!CL$46,$D55&gt;=Hidden!CL$46),IF($G55="","x","y"),"")))</f>
        <v/>
      </c>
      <c r="CT55" s="144" t="str">
        <f>IF(Hidden!CM$47="Yes","H",IF($B55="","",IF(AND($C55&lt;=Hidden!CM$46,$D55&gt;=Hidden!CM$46),IF($G55="","x","y"),"")))</f>
        <v/>
      </c>
      <c r="CU55" s="143" t="str">
        <f>IF(Hidden!CN$47="Yes","H",IF($B55="","",IF(AND($C55&lt;=Hidden!CN$46,$D55&gt;=Hidden!CN$46),IF($G55="","x","y"),"")))</f>
        <v/>
      </c>
      <c r="CV55" s="142" t="str">
        <f>IF(Hidden!CO$47="Yes","H",IF($B55="","",IF(AND($C55&lt;=Hidden!CO$46,$D55&gt;=Hidden!CO$46),IF($G55="","x","y"),"")))</f>
        <v/>
      </c>
      <c r="CW55" s="142" t="str">
        <f>IF(Hidden!CP$47="Yes","H",IF($B55="","",IF(AND($C55&lt;=Hidden!CP$46,$D55&gt;=Hidden!CP$46),IF($G55="","x","y"),"")))</f>
        <v/>
      </c>
      <c r="CX55" s="142" t="str">
        <f>IF(Hidden!CQ$47="Yes","H",IF($B55="","",IF(AND($C55&lt;=Hidden!CQ$46,$D55&gt;=Hidden!CQ$46),IF($G55="","x","y"),"")))</f>
        <v/>
      </c>
      <c r="CY55" s="146" t="str">
        <f>IF(Hidden!CR$47="Yes","H",IF($B55="","",IF(AND($C55&lt;=Hidden!CR$46,$D55&gt;=Hidden!CR$46),IF($G55="","x","y"),"")))</f>
        <v/>
      </c>
      <c r="CZ55" s="145" t="str">
        <f>IF(Hidden!CS$47="Yes","H",IF($B55="","",IF(AND($C55&lt;=Hidden!CS$46,$D55&gt;=Hidden!CS$46),IF($G55="","x","y"),"")))</f>
        <v/>
      </c>
      <c r="DA55" s="142" t="str">
        <f>IF(Hidden!CT$47="Yes","H",IF($B55="","",IF(AND($C55&lt;=Hidden!CT$46,$D55&gt;=Hidden!CT$46),IF($G55="","x","y"),"")))</f>
        <v/>
      </c>
      <c r="DB55" s="142" t="str">
        <f>IF(Hidden!CU$47="Yes","H",IF($B55="","",IF(AND($C55&lt;=Hidden!CU$46,$D55&gt;=Hidden!CU$46),IF($G55="","x","y"),"")))</f>
        <v/>
      </c>
      <c r="DC55" s="142" t="str">
        <f>IF(Hidden!CV$47="Yes","H",IF($B55="","",IF(AND($C55&lt;=Hidden!CV$46,$D55&gt;=Hidden!CV$46),IF($G55="","x","y"),"")))</f>
        <v/>
      </c>
      <c r="DD55" s="144" t="str">
        <f>IF(Hidden!CW$47="Yes","H",IF($B55="","",IF(AND($C55&lt;=Hidden!CW$46,$D55&gt;=Hidden!CW$46),IF($G55="","x","y"),"")))</f>
        <v/>
      </c>
      <c r="DE55" s="143" t="str">
        <f>IF(Hidden!CX$47="Yes","H",IF($B55="","",IF(AND($C55&lt;=Hidden!CX$46,$D55&gt;=Hidden!CX$46),IF($G55="","x","y"),"")))</f>
        <v/>
      </c>
      <c r="DF55" s="142" t="str">
        <f>IF(Hidden!CY$47="Yes","H",IF($B55="","",IF(AND($C55&lt;=Hidden!CY$46,$D55&gt;=Hidden!CY$46),IF($G55="","x","y"),"")))</f>
        <v/>
      </c>
      <c r="DG55" s="142" t="str">
        <f>IF(Hidden!CZ$47="Yes","H",IF($B55="","",IF(AND($C55&lt;=Hidden!CZ$46,$D55&gt;=Hidden!CZ$46),IF($G55="","x","y"),"")))</f>
        <v/>
      </c>
      <c r="DH55" s="142" t="str">
        <f>IF(Hidden!DA$47="Yes","H",IF($B55="","",IF(AND($C55&lt;=Hidden!DA$46,$D55&gt;=Hidden!DA$46),IF($G55="","x","y"),"")))</f>
        <v/>
      </c>
      <c r="DI55" s="146" t="str">
        <f>IF(Hidden!DB$47="Yes","H",IF($B55="","",IF(AND($C55&lt;=Hidden!DB$46,$D55&gt;=Hidden!DB$46),IF($G55="","x","y"),"")))</f>
        <v/>
      </c>
      <c r="DJ55" s="145" t="str">
        <f>IF(Hidden!DC$47="Yes","H",IF($B55="","",IF(AND($C55&lt;=Hidden!DC$46,$D55&gt;=Hidden!DC$46),IF($G55="","x","y"),"")))</f>
        <v/>
      </c>
      <c r="DK55" s="142" t="str">
        <f>IF(Hidden!DD$47="Yes","H",IF($B55="","",IF(AND($C55&lt;=Hidden!DD$46,$D55&gt;=Hidden!DD$46),IF($G55="","x","y"),"")))</f>
        <v/>
      </c>
      <c r="DL55" s="142" t="str">
        <f>IF(Hidden!DE$47="Yes","H",IF($B55="","",IF(AND($C55&lt;=Hidden!DE$46,$D55&gt;=Hidden!DE$46),IF($G55="","x","y"),"")))</f>
        <v/>
      </c>
      <c r="DM55" s="142" t="str">
        <f>IF(Hidden!DF$47="Yes","H",IF($B55="","",IF(AND($C55&lt;=Hidden!DF$46,$D55&gt;=Hidden!DF$46),IF($G55="","x","y"),"")))</f>
        <v/>
      </c>
      <c r="DN55" s="144" t="str">
        <f>IF(Hidden!DG$47="Yes","H",IF($B55="","",IF(AND($C55&lt;=Hidden!DG$46,$D55&gt;=Hidden!DG$46),IF($G55="","x","y"),"")))</f>
        <v/>
      </c>
      <c r="DO55" s="143" t="str">
        <f>IF(Hidden!DH$47="Yes","H",IF($B55="","",IF(AND($C55&lt;=Hidden!DH$46,$D55&gt;=Hidden!DH$46),IF($G55="","x","y"),"")))</f>
        <v/>
      </c>
      <c r="DP55" s="142" t="str">
        <f>IF(Hidden!DI$47="Yes","H",IF($B55="","",IF(AND($C55&lt;=Hidden!DI$46,$D55&gt;=Hidden!DI$46),IF($G55="","x","y"),"")))</f>
        <v/>
      </c>
      <c r="DQ55" s="142" t="str">
        <f>IF(Hidden!DJ$47="Yes","H",IF($B55="","",IF(AND($C55&lt;=Hidden!DJ$46,$D55&gt;=Hidden!DJ$46),IF($G55="","x","y"),"")))</f>
        <v/>
      </c>
      <c r="DR55" s="142" t="str">
        <f>IF(Hidden!DK$47="Yes","H",IF($B55="","",IF(AND($C55&lt;=Hidden!DK$46,$D55&gt;=Hidden!DK$46),IF($G55="","x","y"),"")))</f>
        <v/>
      </c>
      <c r="DS55" s="146" t="str">
        <f>IF(Hidden!DL$47="Yes","H",IF($B55="","",IF(AND($C55&lt;=Hidden!DL$46,$D55&gt;=Hidden!DL$46),IF($G55="","x","y"),"")))</f>
        <v/>
      </c>
      <c r="DT55" s="145" t="str">
        <f>IF(Hidden!DM$47="Yes","H",IF($B55="","",IF(AND($C55&lt;=Hidden!DM$46,$D55&gt;=Hidden!DM$46),IF($G55="","x","y"),"")))</f>
        <v/>
      </c>
      <c r="DU55" s="142" t="str">
        <f>IF(Hidden!DN$47="Yes","H",IF($B55="","",IF(AND($C55&lt;=Hidden!DN$46,$D55&gt;=Hidden!DN$46),IF($G55="","x","y"),"")))</f>
        <v/>
      </c>
      <c r="DV55" s="142" t="str">
        <f>IF(Hidden!DO$47="Yes","H",IF($B55="","",IF(AND($C55&lt;=Hidden!DO$46,$D55&gt;=Hidden!DO$46),IF($G55="","x","y"),"")))</f>
        <v/>
      </c>
      <c r="DW55" s="142" t="str">
        <f>IF(Hidden!DP$47="Yes","H",IF($B55="","",IF(AND($C55&lt;=Hidden!DP$46,$D55&gt;=Hidden!DP$46),IF($G55="","x","y"),"")))</f>
        <v/>
      </c>
      <c r="DX55" s="144" t="str">
        <f>IF(Hidden!DQ$47="Yes","H",IF($B55="","",IF(AND($C55&lt;=Hidden!DQ$46,$D55&gt;=Hidden!DQ$46),IF($G55="","x","y"),"")))</f>
        <v/>
      </c>
      <c r="DY55" s="145" t="str">
        <f>IF(Hidden!DR$47="Yes","H",IF($B55="","",IF(AND($C55&lt;=Hidden!DR$46,$D55&gt;=Hidden!DR$46),IF($G55="","x","y"),"")))</f>
        <v/>
      </c>
      <c r="DZ55" s="142" t="str">
        <f>IF(Hidden!DS$47="Yes","H",IF($B55="","",IF(AND($C55&lt;=Hidden!DS$46,$D55&gt;=Hidden!DS$46),IF($G55="","x","y"),"")))</f>
        <v/>
      </c>
      <c r="EA55" s="142" t="str">
        <f>IF(Hidden!DT$47="Yes","H",IF($B55="","",IF(AND($C55&lt;=Hidden!DT$46,$D55&gt;=Hidden!DT$46),IF($G55="","x","y"),"")))</f>
        <v/>
      </c>
      <c r="EB55" s="142" t="str">
        <f>IF(Hidden!DU$47="Yes","H",IF($B55="","",IF(AND($C55&lt;=Hidden!DU$46,$D55&gt;=Hidden!DU$46),IF($G55="","x","y"),"")))</f>
        <v/>
      </c>
      <c r="EC55" s="144" t="str">
        <f>IF(Hidden!DV$47="Yes","H",IF($B55="","",IF(AND($C55&lt;=Hidden!DV$46,$D55&gt;=Hidden!DV$46),IF($G55="","x","y"),"")))</f>
        <v/>
      </c>
      <c r="ED55" s="143" t="str">
        <f>IF(Hidden!DW$47="Yes","H",IF($B55="","",IF(AND($C55&lt;=Hidden!DW$46,$D55&gt;=Hidden!DW$46),IF($G55="","x","y"),"")))</f>
        <v/>
      </c>
      <c r="EE55" s="142" t="str">
        <f>IF(Hidden!DX$47="Yes","H",IF($B55="","",IF(AND($C55&lt;=Hidden!DX$46,$D55&gt;=Hidden!DX$46),IF($G55="","x","y"),"")))</f>
        <v/>
      </c>
      <c r="EF55" s="142" t="str">
        <f>IF(Hidden!DY$47="Yes","H",IF($B55="","",IF(AND($C55&lt;=Hidden!DY$46,$D55&gt;=Hidden!DY$46),IF($G55="","x","y"),"")))</f>
        <v/>
      </c>
      <c r="EG55" s="142" t="str">
        <f>IF(Hidden!DZ$47="Yes","H",IF($B55="","",IF(AND($C55&lt;=Hidden!DZ$46,$D55&gt;=Hidden!DZ$46),IF($G55="","x","y"),"")))</f>
        <v/>
      </c>
      <c r="EH55" s="141" t="str">
        <f>IF(Hidden!EA$47="Yes","H",IF($B55="","",IF(AND($C55&lt;=Hidden!EA$46,$D55&gt;=Hidden!EA$46),IF($G55="","x","y"),"")))</f>
        <v/>
      </c>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row>
    <row r="56" spans="1:257" ht="15" customHeight="1">
      <c r="A56" s="79"/>
      <c r="B56" s="711"/>
      <c r="C56" s="714"/>
      <c r="D56" s="715"/>
      <c r="E56" s="693"/>
      <c r="F56" s="716"/>
      <c r="G56" s="696"/>
      <c r="H56" s="694"/>
      <c r="I56" s="147" t="str">
        <f>IF(Hidden!B$47="Yes","H",IF($B56="","",IF(AND($C56&lt;=Hidden!B$46,$D56&gt;=Hidden!B$46),IF($G56="","x","y"),"")))</f>
        <v/>
      </c>
      <c r="J56" s="142" t="str">
        <f>IF(Hidden!C$47="Yes","H",IF($B56="","",IF(AND($C56&lt;=Hidden!C$46,$D56&gt;=Hidden!C$46),IF($G56="","x","y"),"")))</f>
        <v/>
      </c>
      <c r="K56" s="142" t="str">
        <f>IF(Hidden!D$47="Yes","H",IF($B56="","",IF(AND($C56&lt;=Hidden!D$46,$D56&gt;=Hidden!D$46),IF($G56="","x","y"),"")))</f>
        <v/>
      </c>
      <c r="L56" s="142" t="str">
        <f>IF(Hidden!E$47="Yes","H",IF($B56="","",IF(AND($C56&lt;=Hidden!E$46,$D56&gt;=Hidden!E$46),IF($G56="","x","y"),"")))</f>
        <v/>
      </c>
      <c r="M56" s="146" t="str">
        <f>IF(Hidden!F$47="Yes","H",IF($B56="","",IF(AND($C56&lt;=Hidden!F$46,$D56&gt;=Hidden!F$46),IF($G56="","x","y"),"")))</f>
        <v/>
      </c>
      <c r="N56" s="145" t="str">
        <f>IF(Hidden!G$47="Yes","H",IF($B56="","",IF(AND($C56&lt;=Hidden!G$46,$D56&gt;=Hidden!G$46),IF($G56="","x","y"),"")))</f>
        <v/>
      </c>
      <c r="O56" s="142" t="str">
        <f>IF(Hidden!H$47="Yes","H",IF($B56="","",IF(AND($C56&lt;=Hidden!H$46,$D56&gt;=Hidden!H$46),IF($G56="","x","y"),"")))</f>
        <v/>
      </c>
      <c r="P56" s="142" t="str">
        <f>IF(Hidden!I$47="Yes","H",IF($B56="","",IF(AND($C56&lt;=Hidden!I$46,$D56&gt;=Hidden!I$46),IF($G56="","x","y"),"")))</f>
        <v/>
      </c>
      <c r="Q56" s="142" t="str">
        <f>IF(Hidden!J$47="Yes","H",IF($B56="","",IF(AND($C56&lt;=Hidden!J$46,$D56&gt;=Hidden!J$46),IF($G56="","x","y"),"")))</f>
        <v/>
      </c>
      <c r="R56" s="144" t="str">
        <f>IF(Hidden!K$47="Yes","H",IF($B56="","",IF(AND($C56&lt;=Hidden!K$46,$D56&gt;=Hidden!K$46),IF($G56="","x","y"),"")))</f>
        <v/>
      </c>
      <c r="S56" s="143" t="str">
        <f>IF(Hidden!L$47="Yes","H",IF($B56="","",IF(AND($C56&lt;=Hidden!L$46,$D56&gt;=Hidden!L$46),IF($G56="","x","y"),"")))</f>
        <v/>
      </c>
      <c r="T56" s="142" t="str">
        <f>IF(Hidden!M$47="Yes","H",IF($B56="","",IF(AND($C56&lt;=Hidden!M$46,$D56&gt;=Hidden!M$46),IF($G56="","x","y"),"")))</f>
        <v/>
      </c>
      <c r="U56" s="142" t="str">
        <f>IF(Hidden!N$47="Yes","H",IF($B56="","",IF(AND($C56&lt;=Hidden!N$46,$D56&gt;=Hidden!N$46),IF($G56="","x","y"),"")))</f>
        <v/>
      </c>
      <c r="V56" s="142" t="str">
        <f>IF(Hidden!O$47="Yes","H",IF($B56="","",IF(AND($C56&lt;=Hidden!O$46,$D56&gt;=Hidden!O$46),IF($G56="","x","y"),"")))</f>
        <v/>
      </c>
      <c r="W56" s="146" t="str">
        <f>IF(Hidden!P$47="Yes","H",IF($B56="","",IF(AND($C56&lt;=Hidden!P$46,$D56&gt;=Hidden!P$46),IF($G56="","x","y"),"")))</f>
        <v/>
      </c>
      <c r="X56" s="145" t="str">
        <f>IF(Hidden!Q$47="Yes","H",IF($B56="","",IF(AND($C56&lt;=Hidden!Q$46,$D56&gt;=Hidden!Q$46),IF($G56="","x","y"),"")))</f>
        <v/>
      </c>
      <c r="Y56" s="142" t="str">
        <f>IF(Hidden!R$47="Yes","H",IF($B56="","",IF(AND($C56&lt;=Hidden!R$46,$D56&gt;=Hidden!R$46),IF($G56="","x","y"),"")))</f>
        <v/>
      </c>
      <c r="Z56" s="142" t="str">
        <f>IF(Hidden!S$47="Yes","H",IF($B56="","",IF(AND($C56&lt;=Hidden!S$46,$D56&gt;=Hidden!S$46),IF($G56="","x","y"),"")))</f>
        <v/>
      </c>
      <c r="AA56" s="142" t="str">
        <f>IF(Hidden!T$47="Yes","H",IF($B56="","",IF(AND($C56&lt;=Hidden!T$46,$D56&gt;=Hidden!T$46),IF($G56="","x","y"),"")))</f>
        <v/>
      </c>
      <c r="AB56" s="144" t="str">
        <f>IF(Hidden!U$47="Yes","H",IF($B56="","",IF(AND($C56&lt;=Hidden!U$46,$D56&gt;=Hidden!U$46),IF($G56="","x","y"),"")))</f>
        <v/>
      </c>
      <c r="AC56" s="143" t="str">
        <f>IF(Hidden!V$47="Yes","H",IF($B56="","",IF(AND($C56&lt;=Hidden!V$46,$D56&gt;=Hidden!V$46),IF($G56="","x","y"),"")))</f>
        <v/>
      </c>
      <c r="AD56" s="142" t="str">
        <f>IF(Hidden!W$47="Yes","H",IF($B56="","",IF(AND($C56&lt;=Hidden!W$46,$D56&gt;=Hidden!W$46),IF($G56="","x","y"),"")))</f>
        <v/>
      </c>
      <c r="AE56" s="142" t="str">
        <f>IF(Hidden!X$47="Yes","H",IF($B56="","",IF(AND($C56&lt;=Hidden!X$46,$D56&gt;=Hidden!X$46),IF($G56="","x","y"),"")))</f>
        <v/>
      </c>
      <c r="AF56" s="142" t="str">
        <f>IF(Hidden!Y$47="Yes","H",IF($B56="","",IF(AND($C56&lt;=Hidden!Y$46,$D56&gt;=Hidden!Y$46),IF($G56="","x","y"),"")))</f>
        <v/>
      </c>
      <c r="AG56" s="146" t="str">
        <f>IF(Hidden!Z$47="Yes","H",IF($B56="","",IF(AND($C56&lt;=Hidden!Z$46,$D56&gt;=Hidden!Z$46),IF($G56="","x","y"),"")))</f>
        <v/>
      </c>
      <c r="AH56" s="145" t="str">
        <f>IF(Hidden!AA$47="Yes","H",IF($B56="","",IF(AND($C56&lt;=Hidden!AA$46,$D56&gt;=Hidden!AA$46),IF($G56="","x","y"),"")))</f>
        <v/>
      </c>
      <c r="AI56" s="142" t="str">
        <f>IF(Hidden!AB$47="Yes","H",IF($B56="","",IF(AND($C56&lt;=Hidden!AB$46,$D56&gt;=Hidden!AB$46),IF($G56="","x","y"),"")))</f>
        <v/>
      </c>
      <c r="AJ56" s="142" t="str">
        <f>IF(Hidden!AC$47="Yes","H",IF($B56="","",IF(AND($C56&lt;=Hidden!AC$46,$D56&gt;=Hidden!AC$46),IF($G56="","x","y"),"")))</f>
        <v/>
      </c>
      <c r="AK56" s="142" t="str">
        <f>IF(Hidden!AD$47="Yes","H",IF($B56="","",IF(AND($C56&lt;=Hidden!AD$46,$D56&gt;=Hidden!AD$46),IF($G56="","x","y"),"")))</f>
        <v/>
      </c>
      <c r="AL56" s="144" t="str">
        <f>IF(Hidden!AE$47="Yes","H",IF($B56="","",IF(AND($C56&lt;=Hidden!AE$46,$D56&gt;=Hidden!AE$46),IF($G56="","x","y"),"")))</f>
        <v/>
      </c>
      <c r="AM56" s="143" t="str">
        <f>IF(Hidden!AF$47="Yes","H",IF($B56="","",IF(AND($C56&lt;=Hidden!AF$46,$D56&gt;=Hidden!AF$46),IF($G56="","x","y"),"")))</f>
        <v/>
      </c>
      <c r="AN56" s="142" t="str">
        <f>IF(Hidden!AG$47="Yes","H",IF($B56="","",IF(AND($C56&lt;=Hidden!AG$46,$D56&gt;=Hidden!AG$46),IF($G56="","x","y"),"")))</f>
        <v/>
      </c>
      <c r="AO56" s="142" t="str">
        <f>IF(Hidden!AH$47="Yes","H",IF($B56="","",IF(AND($C56&lt;=Hidden!AH$46,$D56&gt;=Hidden!AH$46),IF($G56="","x","y"),"")))</f>
        <v/>
      </c>
      <c r="AP56" s="142" t="str">
        <f>IF(Hidden!AI$47="Yes","H",IF($B56="","",IF(AND($C56&lt;=Hidden!AI$46,$D56&gt;=Hidden!AI$46),IF($G56="","x","y"),"")))</f>
        <v/>
      </c>
      <c r="AQ56" s="146" t="str">
        <f>IF(Hidden!AJ$47="Yes","H",IF($B56="","",IF(AND($C56&lt;=Hidden!AJ$46,$D56&gt;=Hidden!AJ$46),IF($G56="","x","y"),"")))</f>
        <v/>
      </c>
      <c r="AR56" s="145" t="str">
        <f>IF(Hidden!AK$47="Yes","H",IF($B56="","",IF(AND($C56&lt;=Hidden!AK$46,$D56&gt;=Hidden!AK$46),IF($G56="","x","y"),"")))</f>
        <v/>
      </c>
      <c r="AS56" s="142" t="str">
        <f>IF(Hidden!AL$47="Yes","H",IF($B56="","",IF(AND($C56&lt;=Hidden!AL$46,$D56&gt;=Hidden!AL$46),IF($G56="","x","y"),"")))</f>
        <v/>
      </c>
      <c r="AT56" s="142" t="str">
        <f>IF(Hidden!AM$47="Yes","H",IF($B56="","",IF(AND($C56&lt;=Hidden!AM$46,$D56&gt;=Hidden!AM$46),IF($G56="","x","y"),"")))</f>
        <v/>
      </c>
      <c r="AU56" s="142" t="str">
        <f>IF(Hidden!AN$47="Yes","H",IF($B56="","",IF(AND($C56&lt;=Hidden!AN$46,$D56&gt;=Hidden!AN$46),IF($G56="","x","y"),"")))</f>
        <v/>
      </c>
      <c r="AV56" s="144" t="str">
        <f>IF(Hidden!AO$47="Yes","H",IF($B56="","",IF(AND($C56&lt;=Hidden!AO$46,$D56&gt;=Hidden!AO$46),IF($G56="","x","y"),"")))</f>
        <v/>
      </c>
      <c r="AW56" s="143" t="str">
        <f>IF(Hidden!AP$47="Yes","H",IF($B56="","",IF(AND($C56&lt;=Hidden!AP$46,$D56&gt;=Hidden!AP$46),IF($G56="","x","y"),"")))</f>
        <v/>
      </c>
      <c r="AX56" s="142" t="str">
        <f>IF(Hidden!AQ$47="Yes","H",IF($B56="","",IF(AND($C56&lt;=Hidden!AQ$46,$D56&gt;=Hidden!AQ$46),IF($G56="","x","y"),"")))</f>
        <v/>
      </c>
      <c r="AY56" s="142" t="str">
        <f>IF(Hidden!AR$47="Yes","H",IF($B56="","",IF(AND($C56&lt;=Hidden!AR$46,$D56&gt;=Hidden!AR$46),IF($G56="","x","y"),"")))</f>
        <v/>
      </c>
      <c r="AZ56" s="142" t="str">
        <f>IF(Hidden!AS$47="Yes","H",IF($B56="","",IF(AND($C56&lt;=Hidden!AS$46,$D56&gt;=Hidden!AS$46),IF($G56="","x","y"),"")))</f>
        <v/>
      </c>
      <c r="BA56" s="146" t="str">
        <f>IF(Hidden!AT$47="Yes","H",IF($B56="","",IF(AND($C56&lt;=Hidden!AT$46,$D56&gt;=Hidden!AT$46),IF($G56="","x","y"),"")))</f>
        <v/>
      </c>
      <c r="BB56" s="145" t="str">
        <f>IF(Hidden!AU$47="Yes","H",IF($B56="","",IF(AND($C56&lt;=Hidden!AU$46,$D56&gt;=Hidden!AU$46),IF($G56="","x","y"),"")))</f>
        <v/>
      </c>
      <c r="BC56" s="142" t="str">
        <f>IF(Hidden!AV$47="Yes","H",IF($B56="","",IF(AND($C56&lt;=Hidden!AV$46,$D56&gt;=Hidden!AV$46),IF($G56="","x","y"),"")))</f>
        <v/>
      </c>
      <c r="BD56" s="142" t="str">
        <f>IF(Hidden!AW$47="Yes","H",IF($B56="","",IF(AND($C56&lt;=Hidden!AW$46,$D56&gt;=Hidden!AW$46),IF($G56="","x","y"),"")))</f>
        <v/>
      </c>
      <c r="BE56" s="142" t="str">
        <f>IF(Hidden!AX$47="Yes","H",IF($B56="","",IF(AND($C56&lt;=Hidden!AX$46,$D56&gt;=Hidden!AX$46),IF($G56="","x","y"),"")))</f>
        <v/>
      </c>
      <c r="BF56" s="144" t="str">
        <f>IF(Hidden!AY$47="Yes","H",IF($B56="","",IF(AND($C56&lt;=Hidden!AY$46,$D56&gt;=Hidden!AY$46),IF($G56="","x","y"),"")))</f>
        <v/>
      </c>
      <c r="BG56" s="143" t="str">
        <f>IF(Hidden!AZ$47="Yes","H",IF($B56="","",IF(AND($C56&lt;=Hidden!AZ$46,$D56&gt;=Hidden!AZ$46),IF($G56="","x","y"),"")))</f>
        <v/>
      </c>
      <c r="BH56" s="142" t="str">
        <f>IF(Hidden!BA$47="Yes","H",IF($B56="","",IF(AND($C56&lt;=Hidden!BA$46,$D56&gt;=Hidden!BA$46),IF($G56="","x","y"),"")))</f>
        <v/>
      </c>
      <c r="BI56" s="142" t="str">
        <f>IF(Hidden!BB$47="Yes","H",IF($B56="","",IF(AND($C56&lt;=Hidden!BB$46,$D56&gt;=Hidden!BB$46),IF($G56="","x","y"),"")))</f>
        <v/>
      </c>
      <c r="BJ56" s="142" t="str">
        <f>IF(Hidden!BC$47="Yes","H",IF($B56="","",IF(AND($C56&lt;=Hidden!BC$46,$D56&gt;=Hidden!BC$46),IF($G56="","x","y"),"")))</f>
        <v/>
      </c>
      <c r="BK56" s="146" t="str">
        <f>IF(Hidden!BD$47="Yes","H",IF($B56="","",IF(AND($C56&lt;=Hidden!BD$46,$D56&gt;=Hidden!BD$46),IF($G56="","x","y"),"")))</f>
        <v/>
      </c>
      <c r="BL56" s="145" t="str">
        <f>IF(Hidden!BE$47="Yes","H",IF($B56="","",IF(AND($C56&lt;=Hidden!BE$46,$D56&gt;=Hidden!BE$46),IF($G56="","x","y"),"")))</f>
        <v/>
      </c>
      <c r="BM56" s="142" t="str">
        <f>IF(Hidden!BF$47="Yes","H",IF($B56="","",IF(AND($C56&lt;=Hidden!BF$46,$D56&gt;=Hidden!BF$46),IF($G56="","x","y"),"")))</f>
        <v/>
      </c>
      <c r="BN56" s="142" t="str">
        <f>IF(Hidden!BG$47="Yes","H",IF($B56="","",IF(AND($C56&lt;=Hidden!BG$46,$D56&gt;=Hidden!BG$46),IF($G56="","x","y"),"")))</f>
        <v/>
      </c>
      <c r="BO56" s="142" t="str">
        <f>IF(Hidden!BH$47="Yes","H",IF($B56="","",IF(AND($C56&lt;=Hidden!BH$46,$D56&gt;=Hidden!BH$46),IF($G56="","x","y"),"")))</f>
        <v/>
      </c>
      <c r="BP56" s="144" t="str">
        <f>IF(Hidden!BI$47="Yes","H",IF($B56="","",IF(AND($C56&lt;=Hidden!BI$46,$D56&gt;=Hidden!BI$46),IF($G56="","x","y"),"")))</f>
        <v/>
      </c>
      <c r="BQ56" s="143" t="str">
        <f>IF(Hidden!BJ$47="Yes","H",IF($B56="","",IF(AND($C56&lt;=Hidden!BJ$46,$D56&gt;=Hidden!BJ$46),IF($G56="","x","y"),"")))</f>
        <v/>
      </c>
      <c r="BR56" s="142" t="str">
        <f>IF(Hidden!BK$47="Yes","H",IF($B56="","",IF(AND($C56&lt;=Hidden!BK$46,$D56&gt;=Hidden!BK$46),IF($G56="","x","y"),"")))</f>
        <v/>
      </c>
      <c r="BS56" s="142" t="str">
        <f>IF(Hidden!BL$47="Yes","H",IF($B56="","",IF(AND($C56&lt;=Hidden!BL$46,$D56&gt;=Hidden!BL$46),IF($G56="","x","y"),"")))</f>
        <v/>
      </c>
      <c r="BT56" s="142" t="str">
        <f>IF(Hidden!BM$47="Yes","H",IF($B56="","",IF(AND($C56&lt;=Hidden!BM$46,$D56&gt;=Hidden!BM$46),IF($G56="","x","y"),"")))</f>
        <v/>
      </c>
      <c r="BU56" s="146" t="str">
        <f>IF(Hidden!BN$47="Yes","H",IF($B56="","",IF(AND($C56&lt;=Hidden!BN$46,$D56&gt;=Hidden!BN$46),IF($G56="","x","y"),"")))</f>
        <v/>
      </c>
      <c r="BV56" s="145" t="str">
        <f>IF(Hidden!BO$47="Yes","H",IF($B56="","",IF(AND($C56&lt;=Hidden!BO$46,$D56&gt;=Hidden!BO$46),IF($G56="","x","y"),"")))</f>
        <v/>
      </c>
      <c r="BW56" s="142" t="str">
        <f>IF(Hidden!BP$47="Yes","H",IF($B56="","",IF(AND($C56&lt;=Hidden!BP$46,$D56&gt;=Hidden!BP$46),IF($G56="","x","y"),"")))</f>
        <v/>
      </c>
      <c r="BX56" s="142" t="str">
        <f>IF(Hidden!BQ$47="Yes","H",IF($B56="","",IF(AND($C56&lt;=Hidden!BQ$46,$D56&gt;=Hidden!BQ$46),IF($G56="","x","y"),"")))</f>
        <v/>
      </c>
      <c r="BY56" s="142" t="str">
        <f>IF(Hidden!BR$47="Yes","H",IF($B56="","",IF(AND($C56&lt;=Hidden!BR$46,$D56&gt;=Hidden!BR$46),IF($G56="","x","y"),"")))</f>
        <v/>
      </c>
      <c r="BZ56" s="144" t="str">
        <f>IF(Hidden!BS$47="Yes","H",IF($B56="","",IF(AND($C56&lt;=Hidden!BS$46,$D56&gt;=Hidden!BS$46),IF($G56="","x","y"),"")))</f>
        <v/>
      </c>
      <c r="CA56" s="143" t="str">
        <f>IF(Hidden!BT$47="Yes","H",IF($B56="","",IF(AND($C56&lt;=Hidden!BT$46,$D56&gt;=Hidden!BT$46),IF($G56="","x","y"),"")))</f>
        <v/>
      </c>
      <c r="CB56" s="142" t="str">
        <f>IF(Hidden!BU$47="Yes","H",IF($B56="","",IF(AND($C56&lt;=Hidden!BU$46,$D56&gt;=Hidden!BU$46),IF($G56="","x","y"),"")))</f>
        <v/>
      </c>
      <c r="CC56" s="142" t="str">
        <f>IF(Hidden!BV$47="Yes","H",IF($B56="","",IF(AND($C56&lt;=Hidden!BV$46,$D56&gt;=Hidden!BV$46),IF($G56="","x","y"),"")))</f>
        <v/>
      </c>
      <c r="CD56" s="142" t="str">
        <f>IF(Hidden!BW$47="Yes","H",IF($B56="","",IF(AND($C56&lt;=Hidden!BW$46,$D56&gt;=Hidden!BW$46),IF($G56="","x","y"),"")))</f>
        <v/>
      </c>
      <c r="CE56" s="146" t="str">
        <f>IF(Hidden!BX$47="Yes","H",IF($B56="","",IF(AND($C56&lt;=Hidden!BX$46,$D56&gt;=Hidden!BX$46),IF($G56="","x","y"),"")))</f>
        <v/>
      </c>
      <c r="CF56" s="145" t="str">
        <f>IF(Hidden!BY$47="Yes","H",IF($B56="","",IF(AND($C56&lt;=Hidden!BY$46,$D56&gt;=Hidden!BY$46),IF($G56="","x","y"),"")))</f>
        <v/>
      </c>
      <c r="CG56" s="142" t="str">
        <f>IF(Hidden!BZ$47="Yes","H",IF($B56="","",IF(AND($C56&lt;=Hidden!BZ$46,$D56&gt;=Hidden!BZ$46),IF($G56="","x","y"),"")))</f>
        <v/>
      </c>
      <c r="CH56" s="142" t="str">
        <f>IF(Hidden!CA$47="Yes","H",IF($B56="","",IF(AND($C56&lt;=Hidden!CA$46,$D56&gt;=Hidden!CA$46),IF($G56="","x","y"),"")))</f>
        <v/>
      </c>
      <c r="CI56" s="142" t="str">
        <f>IF(Hidden!CB$47="Yes","H",IF($B56="","",IF(AND($C56&lt;=Hidden!CB$46,$D56&gt;=Hidden!CB$46),IF($G56="","x","y"),"")))</f>
        <v/>
      </c>
      <c r="CJ56" s="144" t="str">
        <f>IF(Hidden!CC$47="Yes","H",IF($B56="","",IF(AND($C56&lt;=Hidden!CC$46,$D56&gt;=Hidden!CC$46),IF($G56="","x","y"),"")))</f>
        <v/>
      </c>
      <c r="CK56" s="143" t="str">
        <f>IF(Hidden!CD$47="Yes","H",IF($B56="","",IF(AND($C56&lt;=Hidden!CD$46,$D56&gt;=Hidden!CD$46),IF($G56="","x","y"),"")))</f>
        <v/>
      </c>
      <c r="CL56" s="142" t="str">
        <f>IF(Hidden!CE$47="Yes","H",IF($B56="","",IF(AND($C56&lt;=Hidden!CE$46,$D56&gt;=Hidden!CE$46),IF($G56="","x","y"),"")))</f>
        <v/>
      </c>
      <c r="CM56" s="142" t="str">
        <f>IF(Hidden!CF$47="Yes","H",IF($B56="","",IF(AND($C56&lt;=Hidden!CF$46,$D56&gt;=Hidden!CF$46),IF($G56="","x","y"),"")))</f>
        <v/>
      </c>
      <c r="CN56" s="142" t="str">
        <f>IF(Hidden!CG$47="Yes","H",IF($B56="","",IF(AND($C56&lt;=Hidden!CG$46,$D56&gt;=Hidden!CG$46),IF($G56="","x","y"),"")))</f>
        <v/>
      </c>
      <c r="CO56" s="146" t="str">
        <f>IF(Hidden!CH$47="Yes","H",IF($B56="","",IF(AND($C56&lt;=Hidden!CH$46,$D56&gt;=Hidden!CH$46),IF($G56="","x","y"),"")))</f>
        <v/>
      </c>
      <c r="CP56" s="145" t="str">
        <f>IF(Hidden!CI$47="Yes","H",IF($B56="","",IF(AND($C56&lt;=Hidden!CI$46,$D56&gt;=Hidden!CI$46),IF($G56="","x","y"),"")))</f>
        <v/>
      </c>
      <c r="CQ56" s="142" t="str">
        <f>IF(Hidden!CJ$47="Yes","H",IF($B56="","",IF(AND($C56&lt;=Hidden!CJ$46,$D56&gt;=Hidden!CJ$46),IF($G56="","x","y"),"")))</f>
        <v/>
      </c>
      <c r="CR56" s="142" t="str">
        <f>IF(Hidden!CK$47="Yes","H",IF($B56="","",IF(AND($C56&lt;=Hidden!CK$46,$D56&gt;=Hidden!CK$46),IF($G56="","x","y"),"")))</f>
        <v/>
      </c>
      <c r="CS56" s="142" t="str">
        <f>IF(Hidden!CL$47="Yes","H",IF($B56="","",IF(AND($C56&lt;=Hidden!CL$46,$D56&gt;=Hidden!CL$46),IF($G56="","x","y"),"")))</f>
        <v/>
      </c>
      <c r="CT56" s="144" t="str">
        <f>IF(Hidden!CM$47="Yes","H",IF($B56="","",IF(AND($C56&lt;=Hidden!CM$46,$D56&gt;=Hidden!CM$46),IF($G56="","x","y"),"")))</f>
        <v/>
      </c>
      <c r="CU56" s="143" t="str">
        <f>IF(Hidden!CN$47="Yes","H",IF($B56="","",IF(AND($C56&lt;=Hidden!CN$46,$D56&gt;=Hidden!CN$46),IF($G56="","x","y"),"")))</f>
        <v/>
      </c>
      <c r="CV56" s="142" t="str">
        <f>IF(Hidden!CO$47="Yes","H",IF($B56="","",IF(AND($C56&lt;=Hidden!CO$46,$D56&gt;=Hidden!CO$46),IF($G56="","x","y"),"")))</f>
        <v/>
      </c>
      <c r="CW56" s="142" t="str">
        <f>IF(Hidden!CP$47="Yes","H",IF($B56="","",IF(AND($C56&lt;=Hidden!CP$46,$D56&gt;=Hidden!CP$46),IF($G56="","x","y"),"")))</f>
        <v/>
      </c>
      <c r="CX56" s="142" t="str">
        <f>IF(Hidden!CQ$47="Yes","H",IF($B56="","",IF(AND($C56&lt;=Hidden!CQ$46,$D56&gt;=Hidden!CQ$46),IF($G56="","x","y"),"")))</f>
        <v/>
      </c>
      <c r="CY56" s="146" t="str">
        <f>IF(Hidden!CR$47="Yes","H",IF($B56="","",IF(AND($C56&lt;=Hidden!CR$46,$D56&gt;=Hidden!CR$46),IF($G56="","x","y"),"")))</f>
        <v/>
      </c>
      <c r="CZ56" s="145" t="str">
        <f>IF(Hidden!CS$47="Yes","H",IF($B56="","",IF(AND($C56&lt;=Hidden!CS$46,$D56&gt;=Hidden!CS$46),IF($G56="","x","y"),"")))</f>
        <v/>
      </c>
      <c r="DA56" s="142" t="str">
        <f>IF(Hidden!CT$47="Yes","H",IF($B56="","",IF(AND($C56&lt;=Hidden!CT$46,$D56&gt;=Hidden!CT$46),IF($G56="","x","y"),"")))</f>
        <v/>
      </c>
      <c r="DB56" s="142" t="str">
        <f>IF(Hidden!CU$47="Yes","H",IF($B56="","",IF(AND($C56&lt;=Hidden!CU$46,$D56&gt;=Hidden!CU$46),IF($G56="","x","y"),"")))</f>
        <v/>
      </c>
      <c r="DC56" s="142" t="str">
        <f>IF(Hidden!CV$47="Yes","H",IF($B56="","",IF(AND($C56&lt;=Hidden!CV$46,$D56&gt;=Hidden!CV$46),IF($G56="","x","y"),"")))</f>
        <v/>
      </c>
      <c r="DD56" s="144" t="str">
        <f>IF(Hidden!CW$47="Yes","H",IF($B56="","",IF(AND($C56&lt;=Hidden!CW$46,$D56&gt;=Hidden!CW$46),IF($G56="","x","y"),"")))</f>
        <v/>
      </c>
      <c r="DE56" s="143" t="str">
        <f>IF(Hidden!CX$47="Yes","H",IF($B56="","",IF(AND($C56&lt;=Hidden!CX$46,$D56&gt;=Hidden!CX$46),IF($G56="","x","y"),"")))</f>
        <v/>
      </c>
      <c r="DF56" s="142" t="str">
        <f>IF(Hidden!CY$47="Yes","H",IF($B56="","",IF(AND($C56&lt;=Hidden!CY$46,$D56&gt;=Hidden!CY$46),IF($G56="","x","y"),"")))</f>
        <v/>
      </c>
      <c r="DG56" s="142" t="str">
        <f>IF(Hidden!CZ$47="Yes","H",IF($B56="","",IF(AND($C56&lt;=Hidden!CZ$46,$D56&gt;=Hidden!CZ$46),IF($G56="","x","y"),"")))</f>
        <v/>
      </c>
      <c r="DH56" s="142" t="str">
        <f>IF(Hidden!DA$47="Yes","H",IF($B56="","",IF(AND($C56&lt;=Hidden!DA$46,$D56&gt;=Hidden!DA$46),IF($G56="","x","y"),"")))</f>
        <v/>
      </c>
      <c r="DI56" s="146" t="str">
        <f>IF(Hidden!DB$47="Yes","H",IF($B56="","",IF(AND($C56&lt;=Hidden!DB$46,$D56&gt;=Hidden!DB$46),IF($G56="","x","y"),"")))</f>
        <v/>
      </c>
      <c r="DJ56" s="145" t="str">
        <f>IF(Hidden!DC$47="Yes","H",IF($B56="","",IF(AND($C56&lt;=Hidden!DC$46,$D56&gt;=Hidden!DC$46),IF($G56="","x","y"),"")))</f>
        <v/>
      </c>
      <c r="DK56" s="142" t="str">
        <f>IF(Hidden!DD$47="Yes","H",IF($B56="","",IF(AND($C56&lt;=Hidden!DD$46,$D56&gt;=Hidden!DD$46),IF($G56="","x","y"),"")))</f>
        <v/>
      </c>
      <c r="DL56" s="142" t="str">
        <f>IF(Hidden!DE$47="Yes","H",IF($B56="","",IF(AND($C56&lt;=Hidden!DE$46,$D56&gt;=Hidden!DE$46),IF($G56="","x","y"),"")))</f>
        <v/>
      </c>
      <c r="DM56" s="142" t="str">
        <f>IF(Hidden!DF$47="Yes","H",IF($B56="","",IF(AND($C56&lt;=Hidden!DF$46,$D56&gt;=Hidden!DF$46),IF($G56="","x","y"),"")))</f>
        <v/>
      </c>
      <c r="DN56" s="144" t="str">
        <f>IF(Hidden!DG$47="Yes","H",IF($B56="","",IF(AND($C56&lt;=Hidden!DG$46,$D56&gt;=Hidden!DG$46),IF($G56="","x","y"),"")))</f>
        <v/>
      </c>
      <c r="DO56" s="143" t="str">
        <f>IF(Hidden!DH$47="Yes","H",IF($B56="","",IF(AND($C56&lt;=Hidden!DH$46,$D56&gt;=Hidden!DH$46),IF($G56="","x","y"),"")))</f>
        <v/>
      </c>
      <c r="DP56" s="142" t="str">
        <f>IF(Hidden!DI$47="Yes","H",IF($B56="","",IF(AND($C56&lt;=Hidden!DI$46,$D56&gt;=Hidden!DI$46),IF($G56="","x","y"),"")))</f>
        <v/>
      </c>
      <c r="DQ56" s="142" t="str">
        <f>IF(Hidden!DJ$47="Yes","H",IF($B56="","",IF(AND($C56&lt;=Hidden!DJ$46,$D56&gt;=Hidden!DJ$46),IF($G56="","x","y"),"")))</f>
        <v/>
      </c>
      <c r="DR56" s="142" t="str">
        <f>IF(Hidden!DK$47="Yes","H",IF($B56="","",IF(AND($C56&lt;=Hidden!DK$46,$D56&gt;=Hidden!DK$46),IF($G56="","x","y"),"")))</f>
        <v/>
      </c>
      <c r="DS56" s="146" t="str">
        <f>IF(Hidden!DL$47="Yes","H",IF($B56="","",IF(AND($C56&lt;=Hidden!DL$46,$D56&gt;=Hidden!DL$46),IF($G56="","x","y"),"")))</f>
        <v/>
      </c>
      <c r="DT56" s="145" t="str">
        <f>IF(Hidden!DM$47="Yes","H",IF($B56="","",IF(AND($C56&lt;=Hidden!DM$46,$D56&gt;=Hidden!DM$46),IF($G56="","x","y"),"")))</f>
        <v/>
      </c>
      <c r="DU56" s="142" t="str">
        <f>IF(Hidden!DN$47="Yes","H",IF($B56="","",IF(AND($C56&lt;=Hidden!DN$46,$D56&gt;=Hidden!DN$46),IF($G56="","x","y"),"")))</f>
        <v/>
      </c>
      <c r="DV56" s="142" t="str">
        <f>IF(Hidden!DO$47="Yes","H",IF($B56="","",IF(AND($C56&lt;=Hidden!DO$46,$D56&gt;=Hidden!DO$46),IF($G56="","x","y"),"")))</f>
        <v/>
      </c>
      <c r="DW56" s="142" t="str">
        <f>IF(Hidden!DP$47="Yes","H",IF($B56="","",IF(AND($C56&lt;=Hidden!DP$46,$D56&gt;=Hidden!DP$46),IF($G56="","x","y"),"")))</f>
        <v/>
      </c>
      <c r="DX56" s="144" t="str">
        <f>IF(Hidden!DQ$47="Yes","H",IF($B56="","",IF(AND($C56&lt;=Hidden!DQ$46,$D56&gt;=Hidden!DQ$46),IF($G56="","x","y"),"")))</f>
        <v/>
      </c>
      <c r="DY56" s="145" t="str">
        <f>IF(Hidden!DR$47="Yes","H",IF($B56="","",IF(AND($C56&lt;=Hidden!DR$46,$D56&gt;=Hidden!DR$46),IF($G56="","x","y"),"")))</f>
        <v/>
      </c>
      <c r="DZ56" s="142" t="str">
        <f>IF(Hidden!DS$47="Yes","H",IF($B56="","",IF(AND($C56&lt;=Hidden!DS$46,$D56&gt;=Hidden!DS$46),IF($G56="","x","y"),"")))</f>
        <v/>
      </c>
      <c r="EA56" s="142" t="str">
        <f>IF(Hidden!DT$47="Yes","H",IF($B56="","",IF(AND($C56&lt;=Hidden!DT$46,$D56&gt;=Hidden!DT$46),IF($G56="","x","y"),"")))</f>
        <v/>
      </c>
      <c r="EB56" s="142" t="str">
        <f>IF(Hidden!DU$47="Yes","H",IF($B56="","",IF(AND($C56&lt;=Hidden!DU$46,$D56&gt;=Hidden!DU$46),IF($G56="","x","y"),"")))</f>
        <v/>
      </c>
      <c r="EC56" s="144" t="str">
        <f>IF(Hidden!DV$47="Yes","H",IF($B56="","",IF(AND($C56&lt;=Hidden!DV$46,$D56&gt;=Hidden!DV$46),IF($G56="","x","y"),"")))</f>
        <v/>
      </c>
      <c r="ED56" s="143" t="str">
        <f>IF(Hidden!DW$47="Yes","H",IF($B56="","",IF(AND($C56&lt;=Hidden!DW$46,$D56&gt;=Hidden!DW$46),IF($G56="","x","y"),"")))</f>
        <v/>
      </c>
      <c r="EE56" s="142" t="str">
        <f>IF(Hidden!DX$47="Yes","H",IF($B56="","",IF(AND($C56&lt;=Hidden!DX$46,$D56&gt;=Hidden!DX$46),IF($G56="","x","y"),"")))</f>
        <v/>
      </c>
      <c r="EF56" s="142" t="str">
        <f>IF(Hidden!DY$47="Yes","H",IF($B56="","",IF(AND($C56&lt;=Hidden!DY$46,$D56&gt;=Hidden!DY$46),IF($G56="","x","y"),"")))</f>
        <v/>
      </c>
      <c r="EG56" s="142" t="str">
        <f>IF(Hidden!DZ$47="Yes","H",IF($B56="","",IF(AND($C56&lt;=Hidden!DZ$46,$D56&gt;=Hidden!DZ$46),IF($G56="","x","y"),"")))</f>
        <v/>
      </c>
      <c r="EH56" s="141" t="str">
        <f>IF(Hidden!EA$47="Yes","H",IF($B56="","",IF(AND($C56&lt;=Hidden!EA$46,$D56&gt;=Hidden!EA$46),IF($G56="","x","y"),"")))</f>
        <v/>
      </c>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row>
    <row r="57" spans="1:257" ht="15" customHeight="1">
      <c r="A57" s="79"/>
      <c r="B57" s="712"/>
      <c r="C57" s="714"/>
      <c r="D57" s="715"/>
      <c r="E57" s="693"/>
      <c r="F57" s="246"/>
      <c r="G57" s="696"/>
      <c r="H57" s="694"/>
      <c r="I57" s="147" t="str">
        <f>IF(Hidden!B$47="Yes","H",IF($B57="","",IF(AND($C57&lt;=Hidden!B$46,$D57&gt;=Hidden!B$46),IF($G57="","x","y"),"")))</f>
        <v/>
      </c>
      <c r="J57" s="142" t="str">
        <f>IF(Hidden!C$47="Yes","H",IF($B57="","",IF(AND($C57&lt;=Hidden!C$46,$D57&gt;=Hidden!C$46),IF($G57="","x","y"),"")))</f>
        <v/>
      </c>
      <c r="K57" s="142" t="str">
        <f>IF(Hidden!D$47="Yes","H",IF($B57="","",IF(AND($C57&lt;=Hidden!D$46,$D57&gt;=Hidden!D$46),IF($G57="","x","y"),"")))</f>
        <v/>
      </c>
      <c r="L57" s="142" t="str">
        <f>IF(Hidden!E$47="Yes","H",IF($B57="","",IF(AND($C57&lt;=Hidden!E$46,$D57&gt;=Hidden!E$46),IF($G57="","x","y"),"")))</f>
        <v/>
      </c>
      <c r="M57" s="146" t="str">
        <f>IF(Hidden!F$47="Yes","H",IF($B57="","",IF(AND($C57&lt;=Hidden!F$46,$D57&gt;=Hidden!F$46),IF($G57="","x","y"),"")))</f>
        <v/>
      </c>
      <c r="N57" s="145" t="str">
        <f>IF(Hidden!G$47="Yes","H",IF($B57="","",IF(AND($C57&lt;=Hidden!G$46,$D57&gt;=Hidden!G$46),IF($G57="","x","y"),"")))</f>
        <v/>
      </c>
      <c r="O57" s="142" t="str">
        <f>IF(Hidden!H$47="Yes","H",IF($B57="","",IF(AND($C57&lt;=Hidden!H$46,$D57&gt;=Hidden!H$46),IF($G57="","x","y"),"")))</f>
        <v/>
      </c>
      <c r="P57" s="142" t="str">
        <f>IF(Hidden!I$47="Yes","H",IF($B57="","",IF(AND($C57&lt;=Hidden!I$46,$D57&gt;=Hidden!I$46),IF($G57="","x","y"),"")))</f>
        <v/>
      </c>
      <c r="Q57" s="142" t="str">
        <f>IF(Hidden!J$47="Yes","H",IF($B57="","",IF(AND($C57&lt;=Hidden!J$46,$D57&gt;=Hidden!J$46),IF($G57="","x","y"),"")))</f>
        <v/>
      </c>
      <c r="R57" s="144" t="str">
        <f>IF(Hidden!K$47="Yes","H",IF($B57="","",IF(AND($C57&lt;=Hidden!K$46,$D57&gt;=Hidden!K$46),IF($G57="","x","y"),"")))</f>
        <v/>
      </c>
      <c r="S57" s="143" t="str">
        <f>IF(Hidden!L$47="Yes","H",IF($B57="","",IF(AND($C57&lt;=Hidden!L$46,$D57&gt;=Hidden!L$46),IF($G57="","x","y"),"")))</f>
        <v/>
      </c>
      <c r="T57" s="142" t="str">
        <f>IF(Hidden!M$47="Yes","H",IF($B57="","",IF(AND($C57&lt;=Hidden!M$46,$D57&gt;=Hidden!M$46),IF($G57="","x","y"),"")))</f>
        <v/>
      </c>
      <c r="U57" s="142" t="str">
        <f>IF(Hidden!N$47="Yes","H",IF($B57="","",IF(AND($C57&lt;=Hidden!N$46,$D57&gt;=Hidden!N$46),IF($G57="","x","y"),"")))</f>
        <v/>
      </c>
      <c r="V57" s="142" t="str">
        <f>IF(Hidden!O$47="Yes","H",IF($B57="","",IF(AND($C57&lt;=Hidden!O$46,$D57&gt;=Hidden!O$46),IF($G57="","x","y"),"")))</f>
        <v/>
      </c>
      <c r="W57" s="146" t="str">
        <f>IF(Hidden!P$47="Yes","H",IF($B57="","",IF(AND($C57&lt;=Hidden!P$46,$D57&gt;=Hidden!P$46),IF($G57="","x","y"),"")))</f>
        <v/>
      </c>
      <c r="X57" s="145" t="str">
        <f>IF(Hidden!Q$47="Yes","H",IF($B57="","",IF(AND($C57&lt;=Hidden!Q$46,$D57&gt;=Hidden!Q$46),IF($G57="","x","y"),"")))</f>
        <v/>
      </c>
      <c r="Y57" s="142" t="str">
        <f>IF(Hidden!R$47="Yes","H",IF($B57="","",IF(AND($C57&lt;=Hidden!R$46,$D57&gt;=Hidden!R$46),IF($G57="","x","y"),"")))</f>
        <v/>
      </c>
      <c r="Z57" s="142" t="str">
        <f>IF(Hidden!S$47="Yes","H",IF($B57="","",IF(AND($C57&lt;=Hidden!S$46,$D57&gt;=Hidden!S$46),IF($G57="","x","y"),"")))</f>
        <v/>
      </c>
      <c r="AA57" s="142" t="str">
        <f>IF(Hidden!T$47="Yes","H",IF($B57="","",IF(AND($C57&lt;=Hidden!T$46,$D57&gt;=Hidden!T$46),IF($G57="","x","y"),"")))</f>
        <v/>
      </c>
      <c r="AB57" s="144" t="str">
        <f>IF(Hidden!U$47="Yes","H",IF($B57="","",IF(AND($C57&lt;=Hidden!U$46,$D57&gt;=Hidden!U$46),IF($G57="","x","y"),"")))</f>
        <v/>
      </c>
      <c r="AC57" s="143" t="str">
        <f>IF(Hidden!V$47="Yes","H",IF($B57="","",IF(AND($C57&lt;=Hidden!V$46,$D57&gt;=Hidden!V$46),IF($G57="","x","y"),"")))</f>
        <v/>
      </c>
      <c r="AD57" s="142" t="str">
        <f>IF(Hidden!W$47="Yes","H",IF($B57="","",IF(AND($C57&lt;=Hidden!W$46,$D57&gt;=Hidden!W$46),IF($G57="","x","y"),"")))</f>
        <v/>
      </c>
      <c r="AE57" s="142" t="str">
        <f>IF(Hidden!X$47="Yes","H",IF($B57="","",IF(AND($C57&lt;=Hidden!X$46,$D57&gt;=Hidden!X$46),IF($G57="","x","y"),"")))</f>
        <v/>
      </c>
      <c r="AF57" s="142" t="str">
        <f>IF(Hidden!Y$47="Yes","H",IF($B57="","",IF(AND($C57&lt;=Hidden!Y$46,$D57&gt;=Hidden!Y$46),IF($G57="","x","y"),"")))</f>
        <v/>
      </c>
      <c r="AG57" s="146" t="str">
        <f>IF(Hidden!Z$47="Yes","H",IF($B57="","",IF(AND($C57&lt;=Hidden!Z$46,$D57&gt;=Hidden!Z$46),IF($G57="","x","y"),"")))</f>
        <v/>
      </c>
      <c r="AH57" s="145" t="str">
        <f>IF(Hidden!AA$47="Yes","H",IF($B57="","",IF(AND($C57&lt;=Hidden!AA$46,$D57&gt;=Hidden!AA$46),IF($G57="","x","y"),"")))</f>
        <v/>
      </c>
      <c r="AI57" s="142" t="str">
        <f>IF(Hidden!AB$47="Yes","H",IF($B57="","",IF(AND($C57&lt;=Hidden!AB$46,$D57&gt;=Hidden!AB$46),IF($G57="","x","y"),"")))</f>
        <v/>
      </c>
      <c r="AJ57" s="142" t="str">
        <f>IF(Hidden!AC$47="Yes","H",IF($B57="","",IF(AND($C57&lt;=Hidden!AC$46,$D57&gt;=Hidden!AC$46),IF($G57="","x","y"),"")))</f>
        <v/>
      </c>
      <c r="AK57" s="142" t="str">
        <f>IF(Hidden!AD$47="Yes","H",IF($B57="","",IF(AND($C57&lt;=Hidden!AD$46,$D57&gt;=Hidden!AD$46),IF($G57="","x","y"),"")))</f>
        <v/>
      </c>
      <c r="AL57" s="144" t="str">
        <f>IF(Hidden!AE$47="Yes","H",IF($B57="","",IF(AND($C57&lt;=Hidden!AE$46,$D57&gt;=Hidden!AE$46),IF($G57="","x","y"),"")))</f>
        <v/>
      </c>
      <c r="AM57" s="143" t="str">
        <f>IF(Hidden!AF$47="Yes","H",IF($B57="","",IF(AND($C57&lt;=Hidden!AF$46,$D57&gt;=Hidden!AF$46),IF($G57="","x","y"),"")))</f>
        <v/>
      </c>
      <c r="AN57" s="142" t="str">
        <f>IF(Hidden!AG$47="Yes","H",IF($B57="","",IF(AND($C57&lt;=Hidden!AG$46,$D57&gt;=Hidden!AG$46),IF($G57="","x","y"),"")))</f>
        <v/>
      </c>
      <c r="AO57" s="142" t="str">
        <f>IF(Hidden!AH$47="Yes","H",IF($B57="","",IF(AND($C57&lt;=Hidden!AH$46,$D57&gt;=Hidden!AH$46),IF($G57="","x","y"),"")))</f>
        <v/>
      </c>
      <c r="AP57" s="142" t="str">
        <f>IF(Hidden!AI$47="Yes","H",IF($B57="","",IF(AND($C57&lt;=Hidden!AI$46,$D57&gt;=Hidden!AI$46),IF($G57="","x","y"),"")))</f>
        <v/>
      </c>
      <c r="AQ57" s="146" t="str">
        <f>IF(Hidden!AJ$47="Yes","H",IF($B57="","",IF(AND($C57&lt;=Hidden!AJ$46,$D57&gt;=Hidden!AJ$46),IF($G57="","x","y"),"")))</f>
        <v/>
      </c>
      <c r="AR57" s="145" t="str">
        <f>IF(Hidden!AK$47="Yes","H",IF($B57="","",IF(AND($C57&lt;=Hidden!AK$46,$D57&gt;=Hidden!AK$46),IF($G57="","x","y"),"")))</f>
        <v/>
      </c>
      <c r="AS57" s="142" t="str">
        <f>IF(Hidden!AL$47="Yes","H",IF($B57="","",IF(AND($C57&lt;=Hidden!AL$46,$D57&gt;=Hidden!AL$46),IF($G57="","x","y"),"")))</f>
        <v/>
      </c>
      <c r="AT57" s="142" t="str">
        <f>IF(Hidden!AM$47="Yes","H",IF($B57="","",IF(AND($C57&lt;=Hidden!AM$46,$D57&gt;=Hidden!AM$46),IF($G57="","x","y"),"")))</f>
        <v/>
      </c>
      <c r="AU57" s="142" t="str">
        <f>IF(Hidden!AN$47="Yes","H",IF($B57="","",IF(AND($C57&lt;=Hidden!AN$46,$D57&gt;=Hidden!AN$46),IF($G57="","x","y"),"")))</f>
        <v/>
      </c>
      <c r="AV57" s="144" t="str">
        <f>IF(Hidden!AO$47="Yes","H",IF($B57="","",IF(AND($C57&lt;=Hidden!AO$46,$D57&gt;=Hidden!AO$46),IF($G57="","x","y"),"")))</f>
        <v/>
      </c>
      <c r="AW57" s="143" t="str">
        <f>IF(Hidden!AP$47="Yes","H",IF($B57="","",IF(AND($C57&lt;=Hidden!AP$46,$D57&gt;=Hidden!AP$46),IF($G57="","x","y"),"")))</f>
        <v/>
      </c>
      <c r="AX57" s="142" t="str">
        <f>IF(Hidden!AQ$47="Yes","H",IF($B57="","",IF(AND($C57&lt;=Hidden!AQ$46,$D57&gt;=Hidden!AQ$46),IF($G57="","x","y"),"")))</f>
        <v/>
      </c>
      <c r="AY57" s="142" t="str">
        <f>IF(Hidden!AR$47="Yes","H",IF($B57="","",IF(AND($C57&lt;=Hidden!AR$46,$D57&gt;=Hidden!AR$46),IF($G57="","x","y"),"")))</f>
        <v/>
      </c>
      <c r="AZ57" s="142" t="str">
        <f>IF(Hidden!AS$47="Yes","H",IF($B57="","",IF(AND($C57&lt;=Hidden!AS$46,$D57&gt;=Hidden!AS$46),IF($G57="","x","y"),"")))</f>
        <v/>
      </c>
      <c r="BA57" s="146" t="str">
        <f>IF(Hidden!AT$47="Yes","H",IF($B57="","",IF(AND($C57&lt;=Hidden!AT$46,$D57&gt;=Hidden!AT$46),IF($G57="","x","y"),"")))</f>
        <v/>
      </c>
      <c r="BB57" s="145" t="str">
        <f>IF(Hidden!AU$47="Yes","H",IF($B57="","",IF(AND($C57&lt;=Hidden!AU$46,$D57&gt;=Hidden!AU$46),IF($G57="","x","y"),"")))</f>
        <v/>
      </c>
      <c r="BC57" s="142" t="str">
        <f>IF(Hidden!AV$47="Yes","H",IF($B57="","",IF(AND($C57&lt;=Hidden!AV$46,$D57&gt;=Hidden!AV$46),IF($G57="","x","y"),"")))</f>
        <v/>
      </c>
      <c r="BD57" s="142" t="str">
        <f>IF(Hidden!AW$47="Yes","H",IF($B57="","",IF(AND($C57&lt;=Hidden!AW$46,$D57&gt;=Hidden!AW$46),IF($G57="","x","y"),"")))</f>
        <v/>
      </c>
      <c r="BE57" s="142" t="str">
        <f>IF(Hidden!AX$47="Yes","H",IF($B57="","",IF(AND($C57&lt;=Hidden!AX$46,$D57&gt;=Hidden!AX$46),IF($G57="","x","y"),"")))</f>
        <v/>
      </c>
      <c r="BF57" s="144" t="str">
        <f>IF(Hidden!AY$47="Yes","H",IF($B57="","",IF(AND($C57&lt;=Hidden!AY$46,$D57&gt;=Hidden!AY$46),IF($G57="","x","y"),"")))</f>
        <v/>
      </c>
      <c r="BG57" s="143" t="str">
        <f>IF(Hidden!AZ$47="Yes","H",IF($B57="","",IF(AND($C57&lt;=Hidden!AZ$46,$D57&gt;=Hidden!AZ$46),IF($G57="","x","y"),"")))</f>
        <v/>
      </c>
      <c r="BH57" s="142" t="str">
        <f>IF(Hidden!BA$47="Yes","H",IF($B57="","",IF(AND($C57&lt;=Hidden!BA$46,$D57&gt;=Hidden!BA$46),IF($G57="","x","y"),"")))</f>
        <v/>
      </c>
      <c r="BI57" s="142" t="str">
        <f>IF(Hidden!BB$47="Yes","H",IF($B57="","",IF(AND($C57&lt;=Hidden!BB$46,$D57&gt;=Hidden!BB$46),IF($G57="","x","y"),"")))</f>
        <v/>
      </c>
      <c r="BJ57" s="142" t="str">
        <f>IF(Hidden!BC$47="Yes","H",IF($B57="","",IF(AND($C57&lt;=Hidden!BC$46,$D57&gt;=Hidden!BC$46),IF($G57="","x","y"),"")))</f>
        <v/>
      </c>
      <c r="BK57" s="146" t="str">
        <f>IF(Hidden!BD$47="Yes","H",IF($B57="","",IF(AND($C57&lt;=Hidden!BD$46,$D57&gt;=Hidden!BD$46),IF($G57="","x","y"),"")))</f>
        <v/>
      </c>
      <c r="BL57" s="145" t="str">
        <f>IF(Hidden!BE$47="Yes","H",IF($B57="","",IF(AND($C57&lt;=Hidden!BE$46,$D57&gt;=Hidden!BE$46),IF($G57="","x","y"),"")))</f>
        <v/>
      </c>
      <c r="BM57" s="142" t="str">
        <f>IF(Hidden!BF$47="Yes","H",IF($B57="","",IF(AND($C57&lt;=Hidden!BF$46,$D57&gt;=Hidden!BF$46),IF($G57="","x","y"),"")))</f>
        <v/>
      </c>
      <c r="BN57" s="142" t="str">
        <f>IF(Hidden!BG$47="Yes","H",IF($B57="","",IF(AND($C57&lt;=Hidden!BG$46,$D57&gt;=Hidden!BG$46),IF($G57="","x","y"),"")))</f>
        <v/>
      </c>
      <c r="BO57" s="142" t="str">
        <f>IF(Hidden!BH$47="Yes","H",IF($B57="","",IF(AND($C57&lt;=Hidden!BH$46,$D57&gt;=Hidden!BH$46),IF($G57="","x","y"),"")))</f>
        <v/>
      </c>
      <c r="BP57" s="144" t="str">
        <f>IF(Hidden!BI$47="Yes","H",IF($B57="","",IF(AND($C57&lt;=Hidden!BI$46,$D57&gt;=Hidden!BI$46),IF($G57="","x","y"),"")))</f>
        <v/>
      </c>
      <c r="BQ57" s="143" t="str">
        <f>IF(Hidden!BJ$47="Yes","H",IF($B57="","",IF(AND($C57&lt;=Hidden!BJ$46,$D57&gt;=Hidden!BJ$46),IF($G57="","x","y"),"")))</f>
        <v/>
      </c>
      <c r="BR57" s="142" t="str">
        <f>IF(Hidden!BK$47="Yes","H",IF($B57="","",IF(AND($C57&lt;=Hidden!BK$46,$D57&gt;=Hidden!BK$46),IF($G57="","x","y"),"")))</f>
        <v/>
      </c>
      <c r="BS57" s="142" t="str">
        <f>IF(Hidden!BL$47="Yes","H",IF($B57="","",IF(AND($C57&lt;=Hidden!BL$46,$D57&gt;=Hidden!BL$46),IF($G57="","x","y"),"")))</f>
        <v/>
      </c>
      <c r="BT57" s="142" t="str">
        <f>IF(Hidden!BM$47="Yes","H",IF($B57="","",IF(AND($C57&lt;=Hidden!BM$46,$D57&gt;=Hidden!BM$46),IF($G57="","x","y"),"")))</f>
        <v/>
      </c>
      <c r="BU57" s="146" t="str">
        <f>IF(Hidden!BN$47="Yes","H",IF($B57="","",IF(AND($C57&lt;=Hidden!BN$46,$D57&gt;=Hidden!BN$46),IF($G57="","x","y"),"")))</f>
        <v/>
      </c>
      <c r="BV57" s="145" t="str">
        <f>IF(Hidden!BO$47="Yes","H",IF($B57="","",IF(AND($C57&lt;=Hidden!BO$46,$D57&gt;=Hidden!BO$46),IF($G57="","x","y"),"")))</f>
        <v/>
      </c>
      <c r="BW57" s="142" t="str">
        <f>IF(Hidden!BP$47="Yes","H",IF($B57="","",IF(AND($C57&lt;=Hidden!BP$46,$D57&gt;=Hidden!BP$46),IF($G57="","x","y"),"")))</f>
        <v/>
      </c>
      <c r="BX57" s="142" t="str">
        <f>IF(Hidden!BQ$47="Yes","H",IF($B57="","",IF(AND($C57&lt;=Hidden!BQ$46,$D57&gt;=Hidden!BQ$46),IF($G57="","x","y"),"")))</f>
        <v/>
      </c>
      <c r="BY57" s="142" t="str">
        <f>IF(Hidden!BR$47="Yes","H",IF($B57="","",IF(AND($C57&lt;=Hidden!BR$46,$D57&gt;=Hidden!BR$46),IF($G57="","x","y"),"")))</f>
        <v/>
      </c>
      <c r="BZ57" s="144" t="str">
        <f>IF(Hidden!BS$47="Yes","H",IF($B57="","",IF(AND($C57&lt;=Hidden!BS$46,$D57&gt;=Hidden!BS$46),IF($G57="","x","y"),"")))</f>
        <v/>
      </c>
      <c r="CA57" s="143" t="str">
        <f>IF(Hidden!BT$47="Yes","H",IF($B57="","",IF(AND($C57&lt;=Hidden!BT$46,$D57&gt;=Hidden!BT$46),IF($G57="","x","y"),"")))</f>
        <v/>
      </c>
      <c r="CB57" s="142" t="str">
        <f>IF(Hidden!BU$47="Yes","H",IF($B57="","",IF(AND($C57&lt;=Hidden!BU$46,$D57&gt;=Hidden!BU$46),IF($G57="","x","y"),"")))</f>
        <v/>
      </c>
      <c r="CC57" s="142" t="str">
        <f>IF(Hidden!BV$47="Yes","H",IF($B57="","",IF(AND($C57&lt;=Hidden!BV$46,$D57&gt;=Hidden!BV$46),IF($G57="","x","y"),"")))</f>
        <v/>
      </c>
      <c r="CD57" s="142" t="str">
        <f>IF(Hidden!BW$47="Yes","H",IF($B57="","",IF(AND($C57&lt;=Hidden!BW$46,$D57&gt;=Hidden!BW$46),IF($G57="","x","y"),"")))</f>
        <v/>
      </c>
      <c r="CE57" s="146" t="str">
        <f>IF(Hidden!BX$47="Yes","H",IF($B57="","",IF(AND($C57&lt;=Hidden!BX$46,$D57&gt;=Hidden!BX$46),IF($G57="","x","y"),"")))</f>
        <v/>
      </c>
      <c r="CF57" s="145" t="str">
        <f>IF(Hidden!BY$47="Yes","H",IF($B57="","",IF(AND($C57&lt;=Hidden!BY$46,$D57&gt;=Hidden!BY$46),IF($G57="","x","y"),"")))</f>
        <v/>
      </c>
      <c r="CG57" s="142" t="str">
        <f>IF(Hidden!BZ$47="Yes","H",IF($B57="","",IF(AND($C57&lt;=Hidden!BZ$46,$D57&gt;=Hidden!BZ$46),IF($G57="","x","y"),"")))</f>
        <v/>
      </c>
      <c r="CH57" s="142" t="str">
        <f>IF(Hidden!CA$47="Yes","H",IF($B57="","",IF(AND($C57&lt;=Hidden!CA$46,$D57&gt;=Hidden!CA$46),IF($G57="","x","y"),"")))</f>
        <v/>
      </c>
      <c r="CI57" s="142" t="str">
        <f>IF(Hidden!CB$47="Yes","H",IF($B57="","",IF(AND($C57&lt;=Hidden!CB$46,$D57&gt;=Hidden!CB$46),IF($G57="","x","y"),"")))</f>
        <v/>
      </c>
      <c r="CJ57" s="144" t="str">
        <f>IF(Hidden!CC$47="Yes","H",IF($B57="","",IF(AND($C57&lt;=Hidden!CC$46,$D57&gt;=Hidden!CC$46),IF($G57="","x","y"),"")))</f>
        <v/>
      </c>
      <c r="CK57" s="143" t="str">
        <f>IF(Hidden!CD$47="Yes","H",IF($B57="","",IF(AND($C57&lt;=Hidden!CD$46,$D57&gt;=Hidden!CD$46),IF($G57="","x","y"),"")))</f>
        <v/>
      </c>
      <c r="CL57" s="142" t="str">
        <f>IF(Hidden!CE$47="Yes","H",IF($B57="","",IF(AND($C57&lt;=Hidden!CE$46,$D57&gt;=Hidden!CE$46),IF($G57="","x","y"),"")))</f>
        <v/>
      </c>
      <c r="CM57" s="142" t="str">
        <f>IF(Hidden!CF$47="Yes","H",IF($B57="","",IF(AND($C57&lt;=Hidden!CF$46,$D57&gt;=Hidden!CF$46),IF($G57="","x","y"),"")))</f>
        <v/>
      </c>
      <c r="CN57" s="142" t="str">
        <f>IF(Hidden!CG$47="Yes","H",IF($B57="","",IF(AND($C57&lt;=Hidden!CG$46,$D57&gt;=Hidden!CG$46),IF($G57="","x","y"),"")))</f>
        <v/>
      </c>
      <c r="CO57" s="146" t="str">
        <f>IF(Hidden!CH$47="Yes","H",IF($B57="","",IF(AND($C57&lt;=Hidden!CH$46,$D57&gt;=Hidden!CH$46),IF($G57="","x","y"),"")))</f>
        <v/>
      </c>
      <c r="CP57" s="145" t="str">
        <f>IF(Hidden!CI$47="Yes","H",IF($B57="","",IF(AND($C57&lt;=Hidden!CI$46,$D57&gt;=Hidden!CI$46),IF($G57="","x","y"),"")))</f>
        <v/>
      </c>
      <c r="CQ57" s="142" t="str">
        <f>IF(Hidden!CJ$47="Yes","H",IF($B57="","",IF(AND($C57&lt;=Hidden!CJ$46,$D57&gt;=Hidden!CJ$46),IF($G57="","x","y"),"")))</f>
        <v/>
      </c>
      <c r="CR57" s="142" t="str">
        <f>IF(Hidden!CK$47="Yes","H",IF($B57="","",IF(AND($C57&lt;=Hidden!CK$46,$D57&gt;=Hidden!CK$46),IF($G57="","x","y"),"")))</f>
        <v/>
      </c>
      <c r="CS57" s="142" t="str">
        <f>IF(Hidden!CL$47="Yes","H",IF($B57="","",IF(AND($C57&lt;=Hidden!CL$46,$D57&gt;=Hidden!CL$46),IF($G57="","x","y"),"")))</f>
        <v/>
      </c>
      <c r="CT57" s="144" t="str">
        <f>IF(Hidden!CM$47="Yes","H",IF($B57="","",IF(AND($C57&lt;=Hidden!CM$46,$D57&gt;=Hidden!CM$46),IF($G57="","x","y"),"")))</f>
        <v/>
      </c>
      <c r="CU57" s="143" t="str">
        <f>IF(Hidden!CN$47="Yes","H",IF($B57="","",IF(AND($C57&lt;=Hidden!CN$46,$D57&gt;=Hidden!CN$46),IF($G57="","x","y"),"")))</f>
        <v/>
      </c>
      <c r="CV57" s="142" t="str">
        <f>IF(Hidden!CO$47="Yes","H",IF($B57="","",IF(AND($C57&lt;=Hidden!CO$46,$D57&gt;=Hidden!CO$46),IF($G57="","x","y"),"")))</f>
        <v/>
      </c>
      <c r="CW57" s="142" t="str">
        <f>IF(Hidden!CP$47="Yes","H",IF($B57="","",IF(AND($C57&lt;=Hidden!CP$46,$D57&gt;=Hidden!CP$46),IF($G57="","x","y"),"")))</f>
        <v/>
      </c>
      <c r="CX57" s="142" t="str">
        <f>IF(Hidden!CQ$47="Yes","H",IF($B57="","",IF(AND($C57&lt;=Hidden!CQ$46,$D57&gt;=Hidden!CQ$46),IF($G57="","x","y"),"")))</f>
        <v/>
      </c>
      <c r="CY57" s="146" t="str">
        <f>IF(Hidden!CR$47="Yes","H",IF($B57="","",IF(AND($C57&lt;=Hidden!CR$46,$D57&gt;=Hidden!CR$46),IF($G57="","x","y"),"")))</f>
        <v/>
      </c>
      <c r="CZ57" s="145" t="str">
        <f>IF(Hidden!CS$47="Yes","H",IF($B57="","",IF(AND($C57&lt;=Hidden!CS$46,$D57&gt;=Hidden!CS$46),IF($G57="","x","y"),"")))</f>
        <v/>
      </c>
      <c r="DA57" s="142" t="str">
        <f>IF(Hidden!CT$47="Yes","H",IF($B57="","",IF(AND($C57&lt;=Hidden!CT$46,$D57&gt;=Hidden!CT$46),IF($G57="","x","y"),"")))</f>
        <v/>
      </c>
      <c r="DB57" s="142" t="str">
        <f>IF(Hidden!CU$47="Yes","H",IF($B57="","",IF(AND($C57&lt;=Hidden!CU$46,$D57&gt;=Hidden!CU$46),IF($G57="","x","y"),"")))</f>
        <v/>
      </c>
      <c r="DC57" s="142" t="str">
        <f>IF(Hidden!CV$47="Yes","H",IF($B57="","",IF(AND($C57&lt;=Hidden!CV$46,$D57&gt;=Hidden!CV$46),IF($G57="","x","y"),"")))</f>
        <v/>
      </c>
      <c r="DD57" s="144" t="str">
        <f>IF(Hidden!CW$47="Yes","H",IF($B57="","",IF(AND($C57&lt;=Hidden!CW$46,$D57&gt;=Hidden!CW$46),IF($G57="","x","y"),"")))</f>
        <v/>
      </c>
      <c r="DE57" s="143" t="str">
        <f>IF(Hidden!CX$47="Yes","H",IF($B57="","",IF(AND($C57&lt;=Hidden!CX$46,$D57&gt;=Hidden!CX$46),IF($G57="","x","y"),"")))</f>
        <v/>
      </c>
      <c r="DF57" s="142" t="str">
        <f>IF(Hidden!CY$47="Yes","H",IF($B57="","",IF(AND($C57&lt;=Hidden!CY$46,$D57&gt;=Hidden!CY$46),IF($G57="","x","y"),"")))</f>
        <v/>
      </c>
      <c r="DG57" s="142" t="str">
        <f>IF(Hidden!CZ$47="Yes","H",IF($B57="","",IF(AND($C57&lt;=Hidden!CZ$46,$D57&gt;=Hidden!CZ$46),IF($G57="","x","y"),"")))</f>
        <v/>
      </c>
      <c r="DH57" s="142" t="str">
        <f>IF(Hidden!DA$47="Yes","H",IF($B57="","",IF(AND($C57&lt;=Hidden!DA$46,$D57&gt;=Hidden!DA$46),IF($G57="","x","y"),"")))</f>
        <v/>
      </c>
      <c r="DI57" s="146" t="str">
        <f>IF(Hidden!DB$47="Yes","H",IF($B57="","",IF(AND($C57&lt;=Hidden!DB$46,$D57&gt;=Hidden!DB$46),IF($G57="","x","y"),"")))</f>
        <v/>
      </c>
      <c r="DJ57" s="145" t="str">
        <f>IF(Hidden!DC$47="Yes","H",IF($B57="","",IF(AND($C57&lt;=Hidden!DC$46,$D57&gt;=Hidden!DC$46),IF($G57="","x","y"),"")))</f>
        <v/>
      </c>
      <c r="DK57" s="142" t="str">
        <f>IF(Hidden!DD$47="Yes","H",IF($B57="","",IF(AND($C57&lt;=Hidden!DD$46,$D57&gt;=Hidden!DD$46),IF($G57="","x","y"),"")))</f>
        <v/>
      </c>
      <c r="DL57" s="142" t="str">
        <f>IF(Hidden!DE$47="Yes","H",IF($B57="","",IF(AND($C57&lt;=Hidden!DE$46,$D57&gt;=Hidden!DE$46),IF($G57="","x","y"),"")))</f>
        <v/>
      </c>
      <c r="DM57" s="142" t="str">
        <f>IF(Hidden!DF$47="Yes","H",IF($B57="","",IF(AND($C57&lt;=Hidden!DF$46,$D57&gt;=Hidden!DF$46),IF($G57="","x","y"),"")))</f>
        <v/>
      </c>
      <c r="DN57" s="144" t="str">
        <f>IF(Hidden!DG$47="Yes","H",IF($B57="","",IF(AND($C57&lt;=Hidden!DG$46,$D57&gt;=Hidden!DG$46),IF($G57="","x","y"),"")))</f>
        <v/>
      </c>
      <c r="DO57" s="143" t="str">
        <f>IF(Hidden!DH$47="Yes","H",IF($B57="","",IF(AND($C57&lt;=Hidden!DH$46,$D57&gt;=Hidden!DH$46),IF($G57="","x","y"),"")))</f>
        <v/>
      </c>
      <c r="DP57" s="142" t="str">
        <f>IF(Hidden!DI$47="Yes","H",IF($B57="","",IF(AND($C57&lt;=Hidden!DI$46,$D57&gt;=Hidden!DI$46),IF($G57="","x","y"),"")))</f>
        <v/>
      </c>
      <c r="DQ57" s="142" t="str">
        <f>IF(Hidden!DJ$47="Yes","H",IF($B57="","",IF(AND($C57&lt;=Hidden!DJ$46,$D57&gt;=Hidden!DJ$46),IF($G57="","x","y"),"")))</f>
        <v/>
      </c>
      <c r="DR57" s="142" t="str">
        <f>IF(Hidden!DK$47="Yes","H",IF($B57="","",IF(AND($C57&lt;=Hidden!DK$46,$D57&gt;=Hidden!DK$46),IF($G57="","x","y"),"")))</f>
        <v/>
      </c>
      <c r="DS57" s="146" t="str">
        <f>IF(Hidden!DL$47="Yes","H",IF($B57="","",IF(AND($C57&lt;=Hidden!DL$46,$D57&gt;=Hidden!DL$46),IF($G57="","x","y"),"")))</f>
        <v/>
      </c>
      <c r="DT57" s="145" t="str">
        <f>IF(Hidden!DM$47="Yes","H",IF($B57="","",IF(AND($C57&lt;=Hidden!DM$46,$D57&gt;=Hidden!DM$46),IF($G57="","x","y"),"")))</f>
        <v/>
      </c>
      <c r="DU57" s="142" t="str">
        <f>IF(Hidden!DN$47="Yes","H",IF($B57="","",IF(AND($C57&lt;=Hidden!DN$46,$D57&gt;=Hidden!DN$46),IF($G57="","x","y"),"")))</f>
        <v/>
      </c>
      <c r="DV57" s="142" t="str">
        <f>IF(Hidden!DO$47="Yes","H",IF($B57="","",IF(AND($C57&lt;=Hidden!DO$46,$D57&gt;=Hidden!DO$46),IF($G57="","x","y"),"")))</f>
        <v/>
      </c>
      <c r="DW57" s="142" t="str">
        <f>IF(Hidden!DP$47="Yes","H",IF($B57="","",IF(AND($C57&lt;=Hidden!DP$46,$D57&gt;=Hidden!DP$46),IF($G57="","x","y"),"")))</f>
        <v/>
      </c>
      <c r="DX57" s="144" t="str">
        <f>IF(Hidden!DQ$47="Yes","H",IF($B57="","",IF(AND($C57&lt;=Hidden!DQ$46,$D57&gt;=Hidden!DQ$46),IF($G57="","x","y"),"")))</f>
        <v/>
      </c>
      <c r="DY57" s="145" t="str">
        <f>IF(Hidden!DR$47="Yes","H",IF($B57="","",IF(AND($C57&lt;=Hidden!DR$46,$D57&gt;=Hidden!DR$46),IF($G57="","x","y"),"")))</f>
        <v/>
      </c>
      <c r="DZ57" s="142" t="str">
        <f>IF(Hidden!DS$47="Yes","H",IF($B57="","",IF(AND($C57&lt;=Hidden!DS$46,$D57&gt;=Hidden!DS$46),IF($G57="","x","y"),"")))</f>
        <v/>
      </c>
      <c r="EA57" s="142" t="str">
        <f>IF(Hidden!DT$47="Yes","H",IF($B57="","",IF(AND($C57&lt;=Hidden!DT$46,$D57&gt;=Hidden!DT$46),IF($G57="","x","y"),"")))</f>
        <v/>
      </c>
      <c r="EB57" s="142" t="str">
        <f>IF(Hidden!DU$47="Yes","H",IF($B57="","",IF(AND($C57&lt;=Hidden!DU$46,$D57&gt;=Hidden!DU$46),IF($G57="","x","y"),"")))</f>
        <v/>
      </c>
      <c r="EC57" s="144" t="str">
        <f>IF(Hidden!DV$47="Yes","H",IF($B57="","",IF(AND($C57&lt;=Hidden!DV$46,$D57&gt;=Hidden!DV$46),IF($G57="","x","y"),"")))</f>
        <v/>
      </c>
      <c r="ED57" s="143" t="str">
        <f>IF(Hidden!DW$47="Yes","H",IF($B57="","",IF(AND($C57&lt;=Hidden!DW$46,$D57&gt;=Hidden!DW$46),IF($G57="","x","y"),"")))</f>
        <v/>
      </c>
      <c r="EE57" s="142" t="str">
        <f>IF(Hidden!DX$47="Yes","H",IF($B57="","",IF(AND($C57&lt;=Hidden!DX$46,$D57&gt;=Hidden!DX$46),IF($G57="","x","y"),"")))</f>
        <v/>
      </c>
      <c r="EF57" s="142" t="str">
        <f>IF(Hidden!DY$47="Yes","H",IF($B57="","",IF(AND($C57&lt;=Hidden!DY$46,$D57&gt;=Hidden!DY$46),IF($G57="","x","y"),"")))</f>
        <v/>
      </c>
      <c r="EG57" s="142" t="str">
        <f>IF(Hidden!DZ$47="Yes","H",IF($B57="","",IF(AND($C57&lt;=Hidden!DZ$46,$D57&gt;=Hidden!DZ$46),IF($G57="","x","y"),"")))</f>
        <v/>
      </c>
      <c r="EH57" s="141" t="str">
        <f>IF(Hidden!EA$47="Yes","H",IF($B57="","",IF(AND($C57&lt;=Hidden!EA$46,$D57&gt;=Hidden!EA$46),IF($G57="","x","y"),"")))</f>
        <v/>
      </c>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row>
    <row r="58" spans="1:257" ht="15" customHeight="1">
      <c r="A58" s="79"/>
      <c r="B58" s="711"/>
      <c r="C58" s="714"/>
      <c r="D58" s="715"/>
      <c r="E58" s="693"/>
      <c r="F58" s="246"/>
      <c r="G58" s="696"/>
      <c r="H58" s="694"/>
      <c r="I58" s="147" t="str">
        <f>IF(Hidden!B$47="Yes","H",IF($B58="","",IF(AND($C58&lt;=Hidden!B$46,$D58&gt;=Hidden!B$46),IF($G58="","x","y"),"")))</f>
        <v/>
      </c>
      <c r="J58" s="142" t="str">
        <f>IF(Hidden!C$47="Yes","H",IF($B58="","",IF(AND($C58&lt;=Hidden!C$46,$D58&gt;=Hidden!C$46),IF($G58="","x","y"),"")))</f>
        <v/>
      </c>
      <c r="K58" s="142" t="str">
        <f>IF(Hidden!D$47="Yes","H",IF($B58="","",IF(AND($C58&lt;=Hidden!D$46,$D58&gt;=Hidden!D$46),IF($G58="","x","y"),"")))</f>
        <v/>
      </c>
      <c r="L58" s="142" t="str">
        <f>IF(Hidden!E$47="Yes","H",IF($B58="","",IF(AND($C58&lt;=Hidden!E$46,$D58&gt;=Hidden!E$46),IF($G58="","x","y"),"")))</f>
        <v/>
      </c>
      <c r="M58" s="146" t="str">
        <f>IF(Hidden!F$47="Yes","H",IF($B58="","",IF(AND($C58&lt;=Hidden!F$46,$D58&gt;=Hidden!F$46),IF($G58="","x","y"),"")))</f>
        <v/>
      </c>
      <c r="N58" s="145" t="str">
        <f>IF(Hidden!G$47="Yes","H",IF($B58="","",IF(AND($C58&lt;=Hidden!G$46,$D58&gt;=Hidden!G$46),IF($G58="","x","y"),"")))</f>
        <v/>
      </c>
      <c r="O58" s="142" t="str">
        <f>IF(Hidden!H$47="Yes","H",IF($B58="","",IF(AND($C58&lt;=Hidden!H$46,$D58&gt;=Hidden!H$46),IF($G58="","x","y"),"")))</f>
        <v/>
      </c>
      <c r="P58" s="142" t="str">
        <f>IF(Hidden!I$47="Yes","H",IF($B58="","",IF(AND($C58&lt;=Hidden!I$46,$D58&gt;=Hidden!I$46),IF($G58="","x","y"),"")))</f>
        <v/>
      </c>
      <c r="Q58" s="142" t="str">
        <f>IF(Hidden!J$47="Yes","H",IF($B58="","",IF(AND($C58&lt;=Hidden!J$46,$D58&gt;=Hidden!J$46),IF($G58="","x","y"),"")))</f>
        <v/>
      </c>
      <c r="R58" s="144" t="str">
        <f>IF(Hidden!K$47="Yes","H",IF($B58="","",IF(AND($C58&lt;=Hidden!K$46,$D58&gt;=Hidden!K$46),IF($G58="","x","y"),"")))</f>
        <v/>
      </c>
      <c r="S58" s="143" t="str">
        <f>IF(Hidden!L$47="Yes","H",IF($B58="","",IF(AND($C58&lt;=Hidden!L$46,$D58&gt;=Hidden!L$46),IF($G58="","x","y"),"")))</f>
        <v/>
      </c>
      <c r="T58" s="142" t="str">
        <f>IF(Hidden!M$47="Yes","H",IF($B58="","",IF(AND($C58&lt;=Hidden!M$46,$D58&gt;=Hidden!M$46),IF($G58="","x","y"),"")))</f>
        <v/>
      </c>
      <c r="U58" s="142" t="str">
        <f>IF(Hidden!N$47="Yes","H",IF($B58="","",IF(AND($C58&lt;=Hidden!N$46,$D58&gt;=Hidden!N$46),IF($G58="","x","y"),"")))</f>
        <v/>
      </c>
      <c r="V58" s="142" t="str">
        <f>IF(Hidden!O$47="Yes","H",IF($B58="","",IF(AND($C58&lt;=Hidden!O$46,$D58&gt;=Hidden!O$46),IF($G58="","x","y"),"")))</f>
        <v/>
      </c>
      <c r="W58" s="146" t="str">
        <f>IF(Hidden!P$47="Yes","H",IF($B58="","",IF(AND($C58&lt;=Hidden!P$46,$D58&gt;=Hidden!P$46),IF($G58="","x","y"),"")))</f>
        <v/>
      </c>
      <c r="X58" s="145" t="str">
        <f>IF(Hidden!Q$47="Yes","H",IF($B58="","",IF(AND($C58&lt;=Hidden!Q$46,$D58&gt;=Hidden!Q$46),IF($G58="","x","y"),"")))</f>
        <v/>
      </c>
      <c r="Y58" s="142" t="str">
        <f>IF(Hidden!R$47="Yes","H",IF($B58="","",IF(AND($C58&lt;=Hidden!R$46,$D58&gt;=Hidden!R$46),IF($G58="","x","y"),"")))</f>
        <v/>
      </c>
      <c r="Z58" s="142" t="str">
        <f>IF(Hidden!S$47="Yes","H",IF($B58="","",IF(AND($C58&lt;=Hidden!S$46,$D58&gt;=Hidden!S$46),IF($G58="","x","y"),"")))</f>
        <v/>
      </c>
      <c r="AA58" s="142" t="str">
        <f>IF(Hidden!T$47="Yes","H",IF($B58="","",IF(AND($C58&lt;=Hidden!T$46,$D58&gt;=Hidden!T$46),IF($G58="","x","y"),"")))</f>
        <v/>
      </c>
      <c r="AB58" s="144" t="str">
        <f>IF(Hidden!U$47="Yes","H",IF($B58="","",IF(AND($C58&lt;=Hidden!U$46,$D58&gt;=Hidden!U$46),IF($G58="","x","y"),"")))</f>
        <v/>
      </c>
      <c r="AC58" s="143" t="str">
        <f>IF(Hidden!V$47="Yes","H",IF($B58="","",IF(AND($C58&lt;=Hidden!V$46,$D58&gt;=Hidden!V$46),IF($G58="","x","y"),"")))</f>
        <v/>
      </c>
      <c r="AD58" s="142" t="str">
        <f>IF(Hidden!W$47="Yes","H",IF($B58="","",IF(AND($C58&lt;=Hidden!W$46,$D58&gt;=Hidden!W$46),IF($G58="","x","y"),"")))</f>
        <v/>
      </c>
      <c r="AE58" s="142" t="str">
        <f>IF(Hidden!X$47="Yes","H",IF($B58="","",IF(AND($C58&lt;=Hidden!X$46,$D58&gt;=Hidden!X$46),IF($G58="","x","y"),"")))</f>
        <v/>
      </c>
      <c r="AF58" s="142" t="str">
        <f>IF(Hidden!Y$47="Yes","H",IF($B58="","",IF(AND($C58&lt;=Hidden!Y$46,$D58&gt;=Hidden!Y$46),IF($G58="","x","y"),"")))</f>
        <v/>
      </c>
      <c r="AG58" s="146" t="str">
        <f>IF(Hidden!Z$47="Yes","H",IF($B58="","",IF(AND($C58&lt;=Hidden!Z$46,$D58&gt;=Hidden!Z$46),IF($G58="","x","y"),"")))</f>
        <v/>
      </c>
      <c r="AH58" s="145" t="str">
        <f>IF(Hidden!AA$47="Yes","H",IF($B58="","",IF(AND($C58&lt;=Hidden!AA$46,$D58&gt;=Hidden!AA$46),IF($G58="","x","y"),"")))</f>
        <v/>
      </c>
      <c r="AI58" s="142" t="str">
        <f>IF(Hidden!AB$47="Yes","H",IF($B58="","",IF(AND($C58&lt;=Hidden!AB$46,$D58&gt;=Hidden!AB$46),IF($G58="","x","y"),"")))</f>
        <v/>
      </c>
      <c r="AJ58" s="142" t="str">
        <f>IF(Hidden!AC$47="Yes","H",IF($B58="","",IF(AND($C58&lt;=Hidden!AC$46,$D58&gt;=Hidden!AC$46),IF($G58="","x","y"),"")))</f>
        <v/>
      </c>
      <c r="AK58" s="142" t="str">
        <f>IF(Hidden!AD$47="Yes","H",IF($B58="","",IF(AND($C58&lt;=Hidden!AD$46,$D58&gt;=Hidden!AD$46),IF($G58="","x","y"),"")))</f>
        <v/>
      </c>
      <c r="AL58" s="144" t="str">
        <f>IF(Hidden!AE$47="Yes","H",IF($B58="","",IF(AND($C58&lt;=Hidden!AE$46,$D58&gt;=Hidden!AE$46),IF($G58="","x","y"),"")))</f>
        <v/>
      </c>
      <c r="AM58" s="143" t="str">
        <f>IF(Hidden!AF$47="Yes","H",IF($B58="","",IF(AND($C58&lt;=Hidden!AF$46,$D58&gt;=Hidden!AF$46),IF($G58="","x","y"),"")))</f>
        <v/>
      </c>
      <c r="AN58" s="142" t="str">
        <f>IF(Hidden!AG$47="Yes","H",IF($B58="","",IF(AND($C58&lt;=Hidden!AG$46,$D58&gt;=Hidden!AG$46),IF($G58="","x","y"),"")))</f>
        <v/>
      </c>
      <c r="AO58" s="142" t="str">
        <f>IF(Hidden!AH$47="Yes","H",IF($B58="","",IF(AND($C58&lt;=Hidden!AH$46,$D58&gt;=Hidden!AH$46),IF($G58="","x","y"),"")))</f>
        <v/>
      </c>
      <c r="AP58" s="142" t="str">
        <f>IF(Hidden!AI$47="Yes","H",IF($B58="","",IF(AND($C58&lt;=Hidden!AI$46,$D58&gt;=Hidden!AI$46),IF($G58="","x","y"),"")))</f>
        <v/>
      </c>
      <c r="AQ58" s="146" t="str">
        <f>IF(Hidden!AJ$47="Yes","H",IF($B58="","",IF(AND($C58&lt;=Hidden!AJ$46,$D58&gt;=Hidden!AJ$46),IF($G58="","x","y"),"")))</f>
        <v/>
      </c>
      <c r="AR58" s="145" t="str">
        <f>IF(Hidden!AK$47="Yes","H",IF($B58="","",IF(AND($C58&lt;=Hidden!AK$46,$D58&gt;=Hidden!AK$46),IF($G58="","x","y"),"")))</f>
        <v/>
      </c>
      <c r="AS58" s="142" t="str">
        <f>IF(Hidden!AL$47="Yes","H",IF($B58="","",IF(AND($C58&lt;=Hidden!AL$46,$D58&gt;=Hidden!AL$46),IF($G58="","x","y"),"")))</f>
        <v/>
      </c>
      <c r="AT58" s="142" t="str">
        <f>IF(Hidden!AM$47="Yes","H",IF($B58="","",IF(AND($C58&lt;=Hidden!AM$46,$D58&gt;=Hidden!AM$46),IF($G58="","x","y"),"")))</f>
        <v/>
      </c>
      <c r="AU58" s="142" t="str">
        <f>IF(Hidden!AN$47="Yes","H",IF($B58="","",IF(AND($C58&lt;=Hidden!AN$46,$D58&gt;=Hidden!AN$46),IF($G58="","x","y"),"")))</f>
        <v/>
      </c>
      <c r="AV58" s="144" t="str">
        <f>IF(Hidden!AO$47="Yes","H",IF($B58="","",IF(AND($C58&lt;=Hidden!AO$46,$D58&gt;=Hidden!AO$46),IF($G58="","x","y"),"")))</f>
        <v/>
      </c>
      <c r="AW58" s="143" t="str">
        <f>IF(Hidden!AP$47="Yes","H",IF($B58="","",IF(AND($C58&lt;=Hidden!AP$46,$D58&gt;=Hidden!AP$46),IF($G58="","x","y"),"")))</f>
        <v/>
      </c>
      <c r="AX58" s="142" t="str">
        <f>IF(Hidden!AQ$47="Yes","H",IF($B58="","",IF(AND($C58&lt;=Hidden!AQ$46,$D58&gt;=Hidden!AQ$46),IF($G58="","x","y"),"")))</f>
        <v/>
      </c>
      <c r="AY58" s="142" t="str">
        <f>IF(Hidden!AR$47="Yes","H",IF($B58="","",IF(AND($C58&lt;=Hidden!AR$46,$D58&gt;=Hidden!AR$46),IF($G58="","x","y"),"")))</f>
        <v/>
      </c>
      <c r="AZ58" s="142" t="str">
        <f>IF(Hidden!AS$47="Yes","H",IF($B58="","",IF(AND($C58&lt;=Hidden!AS$46,$D58&gt;=Hidden!AS$46),IF($G58="","x","y"),"")))</f>
        <v/>
      </c>
      <c r="BA58" s="146" t="str">
        <f>IF(Hidden!AT$47="Yes","H",IF($B58="","",IF(AND($C58&lt;=Hidden!AT$46,$D58&gt;=Hidden!AT$46),IF($G58="","x","y"),"")))</f>
        <v/>
      </c>
      <c r="BB58" s="145" t="str">
        <f>IF(Hidden!AU$47="Yes","H",IF($B58="","",IF(AND($C58&lt;=Hidden!AU$46,$D58&gt;=Hidden!AU$46),IF($G58="","x","y"),"")))</f>
        <v/>
      </c>
      <c r="BC58" s="142" t="str">
        <f>IF(Hidden!AV$47="Yes","H",IF($B58="","",IF(AND($C58&lt;=Hidden!AV$46,$D58&gt;=Hidden!AV$46),IF($G58="","x","y"),"")))</f>
        <v/>
      </c>
      <c r="BD58" s="142" t="str">
        <f>IF(Hidden!AW$47="Yes","H",IF($B58="","",IF(AND($C58&lt;=Hidden!AW$46,$D58&gt;=Hidden!AW$46),IF($G58="","x","y"),"")))</f>
        <v/>
      </c>
      <c r="BE58" s="142" t="str">
        <f>IF(Hidden!AX$47="Yes","H",IF($B58="","",IF(AND($C58&lt;=Hidden!AX$46,$D58&gt;=Hidden!AX$46),IF($G58="","x","y"),"")))</f>
        <v/>
      </c>
      <c r="BF58" s="144" t="str">
        <f>IF(Hidden!AY$47="Yes","H",IF($B58="","",IF(AND($C58&lt;=Hidden!AY$46,$D58&gt;=Hidden!AY$46),IF($G58="","x","y"),"")))</f>
        <v/>
      </c>
      <c r="BG58" s="143" t="str">
        <f>IF(Hidden!AZ$47="Yes","H",IF($B58="","",IF(AND($C58&lt;=Hidden!AZ$46,$D58&gt;=Hidden!AZ$46),IF($G58="","x","y"),"")))</f>
        <v/>
      </c>
      <c r="BH58" s="142" t="str">
        <f>IF(Hidden!BA$47="Yes","H",IF($B58="","",IF(AND($C58&lt;=Hidden!BA$46,$D58&gt;=Hidden!BA$46),IF($G58="","x","y"),"")))</f>
        <v/>
      </c>
      <c r="BI58" s="142" t="str">
        <f>IF(Hidden!BB$47="Yes","H",IF($B58="","",IF(AND($C58&lt;=Hidden!BB$46,$D58&gt;=Hidden!BB$46),IF($G58="","x","y"),"")))</f>
        <v/>
      </c>
      <c r="BJ58" s="142" t="str">
        <f>IF(Hidden!BC$47="Yes","H",IF($B58="","",IF(AND($C58&lt;=Hidden!BC$46,$D58&gt;=Hidden!BC$46),IF($G58="","x","y"),"")))</f>
        <v/>
      </c>
      <c r="BK58" s="146" t="str">
        <f>IF(Hidden!BD$47="Yes","H",IF($B58="","",IF(AND($C58&lt;=Hidden!BD$46,$D58&gt;=Hidden!BD$46),IF($G58="","x","y"),"")))</f>
        <v/>
      </c>
      <c r="BL58" s="145" t="str">
        <f>IF(Hidden!BE$47="Yes","H",IF($B58="","",IF(AND($C58&lt;=Hidden!BE$46,$D58&gt;=Hidden!BE$46),IF($G58="","x","y"),"")))</f>
        <v/>
      </c>
      <c r="BM58" s="142" t="str">
        <f>IF(Hidden!BF$47="Yes","H",IF($B58="","",IF(AND($C58&lt;=Hidden!BF$46,$D58&gt;=Hidden!BF$46),IF($G58="","x","y"),"")))</f>
        <v/>
      </c>
      <c r="BN58" s="142" t="str">
        <f>IF(Hidden!BG$47="Yes","H",IF($B58="","",IF(AND($C58&lt;=Hidden!BG$46,$D58&gt;=Hidden!BG$46),IF($G58="","x","y"),"")))</f>
        <v/>
      </c>
      <c r="BO58" s="142" t="str">
        <f>IF(Hidden!BH$47="Yes","H",IF($B58="","",IF(AND($C58&lt;=Hidden!BH$46,$D58&gt;=Hidden!BH$46),IF($G58="","x","y"),"")))</f>
        <v/>
      </c>
      <c r="BP58" s="144" t="str">
        <f>IF(Hidden!BI$47="Yes","H",IF($B58="","",IF(AND($C58&lt;=Hidden!BI$46,$D58&gt;=Hidden!BI$46),IF($G58="","x","y"),"")))</f>
        <v/>
      </c>
      <c r="BQ58" s="143" t="str">
        <f>IF(Hidden!BJ$47="Yes","H",IF($B58="","",IF(AND($C58&lt;=Hidden!BJ$46,$D58&gt;=Hidden!BJ$46),IF($G58="","x","y"),"")))</f>
        <v/>
      </c>
      <c r="BR58" s="142" t="str">
        <f>IF(Hidden!BK$47="Yes","H",IF($B58="","",IF(AND($C58&lt;=Hidden!BK$46,$D58&gt;=Hidden!BK$46),IF($G58="","x","y"),"")))</f>
        <v/>
      </c>
      <c r="BS58" s="142" t="str">
        <f>IF(Hidden!BL$47="Yes","H",IF($B58="","",IF(AND($C58&lt;=Hidden!BL$46,$D58&gt;=Hidden!BL$46),IF($G58="","x","y"),"")))</f>
        <v/>
      </c>
      <c r="BT58" s="142" t="str">
        <f>IF(Hidden!BM$47="Yes","H",IF($B58="","",IF(AND($C58&lt;=Hidden!BM$46,$D58&gt;=Hidden!BM$46),IF($G58="","x","y"),"")))</f>
        <v/>
      </c>
      <c r="BU58" s="146" t="str">
        <f>IF(Hidden!BN$47="Yes","H",IF($B58="","",IF(AND($C58&lt;=Hidden!BN$46,$D58&gt;=Hidden!BN$46),IF($G58="","x","y"),"")))</f>
        <v/>
      </c>
      <c r="BV58" s="145" t="str">
        <f>IF(Hidden!BO$47="Yes","H",IF($B58="","",IF(AND($C58&lt;=Hidden!BO$46,$D58&gt;=Hidden!BO$46),IF($G58="","x","y"),"")))</f>
        <v/>
      </c>
      <c r="BW58" s="142" t="str">
        <f>IF(Hidden!BP$47="Yes","H",IF($B58="","",IF(AND($C58&lt;=Hidden!BP$46,$D58&gt;=Hidden!BP$46),IF($G58="","x","y"),"")))</f>
        <v/>
      </c>
      <c r="BX58" s="142" t="str">
        <f>IF(Hidden!BQ$47="Yes","H",IF($B58="","",IF(AND($C58&lt;=Hidden!BQ$46,$D58&gt;=Hidden!BQ$46),IF($G58="","x","y"),"")))</f>
        <v/>
      </c>
      <c r="BY58" s="142" t="str">
        <f>IF(Hidden!BR$47="Yes","H",IF($B58="","",IF(AND($C58&lt;=Hidden!BR$46,$D58&gt;=Hidden!BR$46),IF($G58="","x","y"),"")))</f>
        <v/>
      </c>
      <c r="BZ58" s="144" t="str">
        <f>IF(Hidden!BS$47="Yes","H",IF($B58="","",IF(AND($C58&lt;=Hidden!BS$46,$D58&gt;=Hidden!BS$46),IF($G58="","x","y"),"")))</f>
        <v/>
      </c>
      <c r="CA58" s="143" t="str">
        <f>IF(Hidden!BT$47="Yes","H",IF($B58="","",IF(AND($C58&lt;=Hidden!BT$46,$D58&gt;=Hidden!BT$46),IF($G58="","x","y"),"")))</f>
        <v/>
      </c>
      <c r="CB58" s="142" t="str">
        <f>IF(Hidden!BU$47="Yes","H",IF($B58="","",IF(AND($C58&lt;=Hidden!BU$46,$D58&gt;=Hidden!BU$46),IF($G58="","x","y"),"")))</f>
        <v/>
      </c>
      <c r="CC58" s="142" t="str">
        <f>IF(Hidden!BV$47="Yes","H",IF($B58="","",IF(AND($C58&lt;=Hidden!BV$46,$D58&gt;=Hidden!BV$46),IF($G58="","x","y"),"")))</f>
        <v/>
      </c>
      <c r="CD58" s="142" t="str">
        <f>IF(Hidden!BW$47="Yes","H",IF($B58="","",IF(AND($C58&lt;=Hidden!BW$46,$D58&gt;=Hidden!BW$46),IF($G58="","x","y"),"")))</f>
        <v/>
      </c>
      <c r="CE58" s="146" t="str">
        <f>IF(Hidden!BX$47="Yes","H",IF($B58="","",IF(AND($C58&lt;=Hidden!BX$46,$D58&gt;=Hidden!BX$46),IF($G58="","x","y"),"")))</f>
        <v/>
      </c>
      <c r="CF58" s="145" t="str">
        <f>IF(Hidden!BY$47="Yes","H",IF($B58="","",IF(AND($C58&lt;=Hidden!BY$46,$D58&gt;=Hidden!BY$46),IF($G58="","x","y"),"")))</f>
        <v/>
      </c>
      <c r="CG58" s="142" t="str">
        <f>IF(Hidden!BZ$47="Yes","H",IF($B58="","",IF(AND($C58&lt;=Hidden!BZ$46,$D58&gt;=Hidden!BZ$46),IF($G58="","x","y"),"")))</f>
        <v/>
      </c>
      <c r="CH58" s="142" t="str">
        <f>IF(Hidden!CA$47="Yes","H",IF($B58="","",IF(AND($C58&lt;=Hidden!CA$46,$D58&gt;=Hidden!CA$46),IF($G58="","x","y"),"")))</f>
        <v/>
      </c>
      <c r="CI58" s="142" t="str">
        <f>IF(Hidden!CB$47="Yes","H",IF($B58="","",IF(AND($C58&lt;=Hidden!CB$46,$D58&gt;=Hidden!CB$46),IF($G58="","x","y"),"")))</f>
        <v/>
      </c>
      <c r="CJ58" s="144" t="str">
        <f>IF(Hidden!CC$47="Yes","H",IF($B58="","",IF(AND($C58&lt;=Hidden!CC$46,$D58&gt;=Hidden!CC$46),IF($G58="","x","y"),"")))</f>
        <v/>
      </c>
      <c r="CK58" s="143" t="str">
        <f>IF(Hidden!CD$47="Yes","H",IF($B58="","",IF(AND($C58&lt;=Hidden!CD$46,$D58&gt;=Hidden!CD$46),IF($G58="","x","y"),"")))</f>
        <v/>
      </c>
      <c r="CL58" s="142" t="str">
        <f>IF(Hidden!CE$47="Yes","H",IF($B58="","",IF(AND($C58&lt;=Hidden!CE$46,$D58&gt;=Hidden!CE$46),IF($G58="","x","y"),"")))</f>
        <v/>
      </c>
      <c r="CM58" s="142" t="str">
        <f>IF(Hidden!CF$47="Yes","H",IF($B58="","",IF(AND($C58&lt;=Hidden!CF$46,$D58&gt;=Hidden!CF$46),IF($G58="","x","y"),"")))</f>
        <v/>
      </c>
      <c r="CN58" s="142" t="str">
        <f>IF(Hidden!CG$47="Yes","H",IF($B58="","",IF(AND($C58&lt;=Hidden!CG$46,$D58&gt;=Hidden!CG$46),IF($G58="","x","y"),"")))</f>
        <v/>
      </c>
      <c r="CO58" s="146" t="str">
        <f>IF(Hidden!CH$47="Yes","H",IF($B58="","",IF(AND($C58&lt;=Hidden!CH$46,$D58&gt;=Hidden!CH$46),IF($G58="","x","y"),"")))</f>
        <v/>
      </c>
      <c r="CP58" s="145" t="str">
        <f>IF(Hidden!CI$47="Yes","H",IF($B58="","",IF(AND($C58&lt;=Hidden!CI$46,$D58&gt;=Hidden!CI$46),IF($G58="","x","y"),"")))</f>
        <v/>
      </c>
      <c r="CQ58" s="142" t="str">
        <f>IF(Hidden!CJ$47="Yes","H",IF($B58="","",IF(AND($C58&lt;=Hidden!CJ$46,$D58&gt;=Hidden!CJ$46),IF($G58="","x","y"),"")))</f>
        <v/>
      </c>
      <c r="CR58" s="142" t="str">
        <f>IF(Hidden!CK$47="Yes","H",IF($B58="","",IF(AND($C58&lt;=Hidden!CK$46,$D58&gt;=Hidden!CK$46),IF($G58="","x","y"),"")))</f>
        <v/>
      </c>
      <c r="CS58" s="142" t="str">
        <f>IF(Hidden!CL$47="Yes","H",IF($B58="","",IF(AND($C58&lt;=Hidden!CL$46,$D58&gt;=Hidden!CL$46),IF($G58="","x","y"),"")))</f>
        <v/>
      </c>
      <c r="CT58" s="144" t="str">
        <f>IF(Hidden!CM$47="Yes","H",IF($B58="","",IF(AND($C58&lt;=Hidden!CM$46,$D58&gt;=Hidden!CM$46),IF($G58="","x","y"),"")))</f>
        <v/>
      </c>
      <c r="CU58" s="143" t="str">
        <f>IF(Hidden!CN$47="Yes","H",IF($B58="","",IF(AND($C58&lt;=Hidden!CN$46,$D58&gt;=Hidden!CN$46),IF($G58="","x","y"),"")))</f>
        <v/>
      </c>
      <c r="CV58" s="142" t="str">
        <f>IF(Hidden!CO$47="Yes","H",IF($B58="","",IF(AND($C58&lt;=Hidden!CO$46,$D58&gt;=Hidden!CO$46),IF($G58="","x","y"),"")))</f>
        <v/>
      </c>
      <c r="CW58" s="142" t="str">
        <f>IF(Hidden!CP$47="Yes","H",IF($B58="","",IF(AND($C58&lt;=Hidden!CP$46,$D58&gt;=Hidden!CP$46),IF($G58="","x","y"),"")))</f>
        <v/>
      </c>
      <c r="CX58" s="142" t="str">
        <f>IF(Hidden!CQ$47="Yes","H",IF($B58="","",IF(AND($C58&lt;=Hidden!CQ$46,$D58&gt;=Hidden!CQ$46),IF($G58="","x","y"),"")))</f>
        <v/>
      </c>
      <c r="CY58" s="146" t="str">
        <f>IF(Hidden!CR$47="Yes","H",IF($B58="","",IF(AND($C58&lt;=Hidden!CR$46,$D58&gt;=Hidden!CR$46),IF($G58="","x","y"),"")))</f>
        <v/>
      </c>
      <c r="CZ58" s="145" t="str">
        <f>IF(Hidden!CS$47="Yes","H",IF($B58="","",IF(AND($C58&lt;=Hidden!CS$46,$D58&gt;=Hidden!CS$46),IF($G58="","x","y"),"")))</f>
        <v/>
      </c>
      <c r="DA58" s="142" t="str">
        <f>IF(Hidden!CT$47="Yes","H",IF($B58="","",IF(AND($C58&lt;=Hidden!CT$46,$D58&gt;=Hidden!CT$46),IF($G58="","x","y"),"")))</f>
        <v/>
      </c>
      <c r="DB58" s="142" t="str">
        <f>IF(Hidden!CU$47="Yes","H",IF($B58="","",IF(AND($C58&lt;=Hidden!CU$46,$D58&gt;=Hidden!CU$46),IF($G58="","x","y"),"")))</f>
        <v/>
      </c>
      <c r="DC58" s="142" t="str">
        <f>IF(Hidden!CV$47="Yes","H",IF($B58="","",IF(AND($C58&lt;=Hidden!CV$46,$D58&gt;=Hidden!CV$46),IF($G58="","x","y"),"")))</f>
        <v/>
      </c>
      <c r="DD58" s="144" t="str">
        <f>IF(Hidden!CW$47="Yes","H",IF($B58="","",IF(AND($C58&lt;=Hidden!CW$46,$D58&gt;=Hidden!CW$46),IF($G58="","x","y"),"")))</f>
        <v/>
      </c>
      <c r="DE58" s="143" t="str">
        <f>IF(Hidden!CX$47="Yes","H",IF($B58="","",IF(AND($C58&lt;=Hidden!CX$46,$D58&gt;=Hidden!CX$46),IF($G58="","x","y"),"")))</f>
        <v/>
      </c>
      <c r="DF58" s="142" t="str">
        <f>IF(Hidden!CY$47="Yes","H",IF($B58="","",IF(AND($C58&lt;=Hidden!CY$46,$D58&gt;=Hidden!CY$46),IF($G58="","x","y"),"")))</f>
        <v/>
      </c>
      <c r="DG58" s="142" t="str">
        <f>IF(Hidden!CZ$47="Yes","H",IF($B58="","",IF(AND($C58&lt;=Hidden!CZ$46,$D58&gt;=Hidden!CZ$46),IF($G58="","x","y"),"")))</f>
        <v/>
      </c>
      <c r="DH58" s="142" t="str">
        <f>IF(Hidden!DA$47="Yes","H",IF($B58="","",IF(AND($C58&lt;=Hidden!DA$46,$D58&gt;=Hidden!DA$46),IF($G58="","x","y"),"")))</f>
        <v/>
      </c>
      <c r="DI58" s="146" t="str">
        <f>IF(Hidden!DB$47="Yes","H",IF($B58="","",IF(AND($C58&lt;=Hidden!DB$46,$D58&gt;=Hidden!DB$46),IF($G58="","x","y"),"")))</f>
        <v/>
      </c>
      <c r="DJ58" s="145" t="str">
        <f>IF(Hidden!DC$47="Yes","H",IF($B58="","",IF(AND($C58&lt;=Hidden!DC$46,$D58&gt;=Hidden!DC$46),IF($G58="","x","y"),"")))</f>
        <v/>
      </c>
      <c r="DK58" s="142" t="str">
        <f>IF(Hidden!DD$47="Yes","H",IF($B58="","",IF(AND($C58&lt;=Hidden!DD$46,$D58&gt;=Hidden!DD$46),IF($G58="","x","y"),"")))</f>
        <v/>
      </c>
      <c r="DL58" s="142" t="str">
        <f>IF(Hidden!DE$47="Yes","H",IF($B58="","",IF(AND($C58&lt;=Hidden!DE$46,$D58&gt;=Hidden!DE$46),IF($G58="","x","y"),"")))</f>
        <v/>
      </c>
      <c r="DM58" s="142" t="str">
        <f>IF(Hidden!DF$47="Yes","H",IF($B58="","",IF(AND($C58&lt;=Hidden!DF$46,$D58&gt;=Hidden!DF$46),IF($G58="","x","y"),"")))</f>
        <v/>
      </c>
      <c r="DN58" s="144" t="str">
        <f>IF(Hidden!DG$47="Yes","H",IF($B58="","",IF(AND($C58&lt;=Hidden!DG$46,$D58&gt;=Hidden!DG$46),IF($G58="","x","y"),"")))</f>
        <v/>
      </c>
      <c r="DO58" s="143" t="str">
        <f>IF(Hidden!DH$47="Yes","H",IF($B58="","",IF(AND($C58&lt;=Hidden!DH$46,$D58&gt;=Hidden!DH$46),IF($G58="","x","y"),"")))</f>
        <v/>
      </c>
      <c r="DP58" s="142" t="str">
        <f>IF(Hidden!DI$47="Yes","H",IF($B58="","",IF(AND($C58&lt;=Hidden!DI$46,$D58&gt;=Hidden!DI$46),IF($G58="","x","y"),"")))</f>
        <v/>
      </c>
      <c r="DQ58" s="142" t="str">
        <f>IF(Hidden!DJ$47="Yes","H",IF($B58="","",IF(AND($C58&lt;=Hidden!DJ$46,$D58&gt;=Hidden!DJ$46),IF($G58="","x","y"),"")))</f>
        <v/>
      </c>
      <c r="DR58" s="142" t="str">
        <f>IF(Hidden!DK$47="Yes","H",IF($B58="","",IF(AND($C58&lt;=Hidden!DK$46,$D58&gt;=Hidden!DK$46),IF($G58="","x","y"),"")))</f>
        <v/>
      </c>
      <c r="DS58" s="146" t="str">
        <f>IF(Hidden!DL$47="Yes","H",IF($B58="","",IF(AND($C58&lt;=Hidden!DL$46,$D58&gt;=Hidden!DL$46),IF($G58="","x","y"),"")))</f>
        <v/>
      </c>
      <c r="DT58" s="145" t="str">
        <f>IF(Hidden!DM$47="Yes","H",IF($B58="","",IF(AND($C58&lt;=Hidden!DM$46,$D58&gt;=Hidden!DM$46),IF($G58="","x","y"),"")))</f>
        <v/>
      </c>
      <c r="DU58" s="142" t="str">
        <f>IF(Hidden!DN$47="Yes","H",IF($B58="","",IF(AND($C58&lt;=Hidden!DN$46,$D58&gt;=Hidden!DN$46),IF($G58="","x","y"),"")))</f>
        <v/>
      </c>
      <c r="DV58" s="142" t="str">
        <f>IF(Hidden!DO$47="Yes","H",IF($B58="","",IF(AND($C58&lt;=Hidden!DO$46,$D58&gt;=Hidden!DO$46),IF($G58="","x","y"),"")))</f>
        <v/>
      </c>
      <c r="DW58" s="142" t="str">
        <f>IF(Hidden!DP$47="Yes","H",IF($B58="","",IF(AND($C58&lt;=Hidden!DP$46,$D58&gt;=Hidden!DP$46),IF($G58="","x","y"),"")))</f>
        <v/>
      </c>
      <c r="DX58" s="144" t="str">
        <f>IF(Hidden!DQ$47="Yes","H",IF($B58="","",IF(AND($C58&lt;=Hidden!DQ$46,$D58&gt;=Hidden!DQ$46),IF($G58="","x","y"),"")))</f>
        <v/>
      </c>
      <c r="DY58" s="145" t="str">
        <f>IF(Hidden!DR$47="Yes","H",IF($B58="","",IF(AND($C58&lt;=Hidden!DR$46,$D58&gt;=Hidden!DR$46),IF($G58="","x","y"),"")))</f>
        <v/>
      </c>
      <c r="DZ58" s="142" t="str">
        <f>IF(Hidden!DS$47="Yes","H",IF($B58="","",IF(AND($C58&lt;=Hidden!DS$46,$D58&gt;=Hidden!DS$46),IF($G58="","x","y"),"")))</f>
        <v/>
      </c>
      <c r="EA58" s="142" t="str">
        <f>IF(Hidden!DT$47="Yes","H",IF($B58="","",IF(AND($C58&lt;=Hidden!DT$46,$D58&gt;=Hidden!DT$46),IF($G58="","x","y"),"")))</f>
        <v/>
      </c>
      <c r="EB58" s="142" t="str">
        <f>IF(Hidden!DU$47="Yes","H",IF($B58="","",IF(AND($C58&lt;=Hidden!DU$46,$D58&gt;=Hidden!DU$46),IF($G58="","x","y"),"")))</f>
        <v/>
      </c>
      <c r="EC58" s="144" t="str">
        <f>IF(Hidden!DV$47="Yes","H",IF($B58="","",IF(AND($C58&lt;=Hidden!DV$46,$D58&gt;=Hidden!DV$46),IF($G58="","x","y"),"")))</f>
        <v/>
      </c>
      <c r="ED58" s="143" t="str">
        <f>IF(Hidden!DW$47="Yes","H",IF($B58="","",IF(AND($C58&lt;=Hidden!DW$46,$D58&gt;=Hidden!DW$46),IF($G58="","x","y"),"")))</f>
        <v/>
      </c>
      <c r="EE58" s="142" t="str">
        <f>IF(Hidden!DX$47="Yes","H",IF($B58="","",IF(AND($C58&lt;=Hidden!DX$46,$D58&gt;=Hidden!DX$46),IF($G58="","x","y"),"")))</f>
        <v/>
      </c>
      <c r="EF58" s="142" t="str">
        <f>IF(Hidden!DY$47="Yes","H",IF($B58="","",IF(AND($C58&lt;=Hidden!DY$46,$D58&gt;=Hidden!DY$46),IF($G58="","x","y"),"")))</f>
        <v/>
      </c>
      <c r="EG58" s="142" t="str">
        <f>IF(Hidden!DZ$47="Yes","H",IF($B58="","",IF(AND($C58&lt;=Hidden!DZ$46,$D58&gt;=Hidden!DZ$46),IF($G58="","x","y"),"")))</f>
        <v/>
      </c>
      <c r="EH58" s="141" t="str">
        <f>IF(Hidden!EA$47="Yes","H",IF($B58="","",IF(AND($C58&lt;=Hidden!EA$46,$D58&gt;=Hidden!EA$46),IF($G58="","x","y"),"")))</f>
        <v/>
      </c>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row>
    <row r="59" spans="1:257" ht="15" customHeight="1">
      <c r="A59" s="79"/>
      <c r="B59" s="712"/>
      <c r="C59" s="714"/>
      <c r="D59" s="715"/>
      <c r="E59" s="693"/>
      <c r="F59" s="246"/>
      <c r="G59" s="696"/>
      <c r="H59" s="694"/>
      <c r="I59" s="147" t="str">
        <f>IF(Hidden!B$47="Yes","H",IF($B59="","",IF(AND($C59&lt;=Hidden!B$46,$D59&gt;=Hidden!B$46),IF($G59="","x","y"),"")))</f>
        <v/>
      </c>
      <c r="J59" s="142" t="str">
        <f>IF(Hidden!C$47="Yes","H",IF($B59="","",IF(AND($C59&lt;=Hidden!C$46,$D59&gt;=Hidden!C$46),IF($G59="","x","y"),"")))</f>
        <v/>
      </c>
      <c r="K59" s="142" t="str">
        <f>IF(Hidden!D$47="Yes","H",IF($B59="","",IF(AND($C59&lt;=Hidden!D$46,$D59&gt;=Hidden!D$46),IF($G59="","x","y"),"")))</f>
        <v/>
      </c>
      <c r="L59" s="142" t="str">
        <f>IF(Hidden!E$47="Yes","H",IF($B59="","",IF(AND($C59&lt;=Hidden!E$46,$D59&gt;=Hidden!E$46),IF($G59="","x","y"),"")))</f>
        <v/>
      </c>
      <c r="M59" s="146" t="str">
        <f>IF(Hidden!F$47="Yes","H",IF($B59="","",IF(AND($C59&lt;=Hidden!F$46,$D59&gt;=Hidden!F$46),IF($G59="","x","y"),"")))</f>
        <v/>
      </c>
      <c r="N59" s="145" t="str">
        <f>IF(Hidden!G$47="Yes","H",IF($B59="","",IF(AND($C59&lt;=Hidden!G$46,$D59&gt;=Hidden!G$46),IF($G59="","x","y"),"")))</f>
        <v/>
      </c>
      <c r="O59" s="142" t="str">
        <f>IF(Hidden!H$47="Yes","H",IF($B59="","",IF(AND($C59&lt;=Hidden!H$46,$D59&gt;=Hidden!H$46),IF($G59="","x","y"),"")))</f>
        <v/>
      </c>
      <c r="P59" s="142" t="str">
        <f>IF(Hidden!I$47="Yes","H",IF($B59="","",IF(AND($C59&lt;=Hidden!I$46,$D59&gt;=Hidden!I$46),IF($G59="","x","y"),"")))</f>
        <v/>
      </c>
      <c r="Q59" s="142" t="str">
        <f>IF(Hidden!J$47="Yes","H",IF($B59="","",IF(AND($C59&lt;=Hidden!J$46,$D59&gt;=Hidden!J$46),IF($G59="","x","y"),"")))</f>
        <v/>
      </c>
      <c r="R59" s="144" t="str">
        <f>IF(Hidden!K$47="Yes","H",IF($B59="","",IF(AND($C59&lt;=Hidden!K$46,$D59&gt;=Hidden!K$46),IF($G59="","x","y"),"")))</f>
        <v/>
      </c>
      <c r="S59" s="143" t="str">
        <f>IF(Hidden!L$47="Yes","H",IF($B59="","",IF(AND($C59&lt;=Hidden!L$46,$D59&gt;=Hidden!L$46),IF($G59="","x","y"),"")))</f>
        <v/>
      </c>
      <c r="T59" s="142" t="str">
        <f>IF(Hidden!M$47="Yes","H",IF($B59="","",IF(AND($C59&lt;=Hidden!M$46,$D59&gt;=Hidden!M$46),IF($G59="","x","y"),"")))</f>
        <v/>
      </c>
      <c r="U59" s="142" t="str">
        <f>IF(Hidden!N$47="Yes","H",IF($B59="","",IF(AND($C59&lt;=Hidden!N$46,$D59&gt;=Hidden!N$46),IF($G59="","x","y"),"")))</f>
        <v/>
      </c>
      <c r="V59" s="142" t="str">
        <f>IF(Hidden!O$47="Yes","H",IF($B59="","",IF(AND($C59&lt;=Hidden!O$46,$D59&gt;=Hidden!O$46),IF($G59="","x","y"),"")))</f>
        <v/>
      </c>
      <c r="W59" s="146" t="str">
        <f>IF(Hidden!P$47="Yes","H",IF($B59="","",IF(AND($C59&lt;=Hidden!P$46,$D59&gt;=Hidden!P$46),IF($G59="","x","y"),"")))</f>
        <v/>
      </c>
      <c r="X59" s="145" t="str">
        <f>IF(Hidden!Q$47="Yes","H",IF($B59="","",IF(AND($C59&lt;=Hidden!Q$46,$D59&gt;=Hidden!Q$46),IF($G59="","x","y"),"")))</f>
        <v/>
      </c>
      <c r="Y59" s="142" t="str">
        <f>IF(Hidden!R$47="Yes","H",IF($B59="","",IF(AND($C59&lt;=Hidden!R$46,$D59&gt;=Hidden!R$46),IF($G59="","x","y"),"")))</f>
        <v/>
      </c>
      <c r="Z59" s="142" t="str">
        <f>IF(Hidden!S$47="Yes","H",IF($B59="","",IF(AND($C59&lt;=Hidden!S$46,$D59&gt;=Hidden!S$46),IF($G59="","x","y"),"")))</f>
        <v/>
      </c>
      <c r="AA59" s="142" t="str">
        <f>IF(Hidden!T$47="Yes","H",IF($B59="","",IF(AND($C59&lt;=Hidden!T$46,$D59&gt;=Hidden!T$46),IF($G59="","x","y"),"")))</f>
        <v/>
      </c>
      <c r="AB59" s="144" t="str">
        <f>IF(Hidden!U$47="Yes","H",IF($B59="","",IF(AND($C59&lt;=Hidden!U$46,$D59&gt;=Hidden!U$46),IF($G59="","x","y"),"")))</f>
        <v/>
      </c>
      <c r="AC59" s="143" t="str">
        <f>IF(Hidden!V$47="Yes","H",IF($B59="","",IF(AND($C59&lt;=Hidden!V$46,$D59&gt;=Hidden!V$46),IF($G59="","x","y"),"")))</f>
        <v/>
      </c>
      <c r="AD59" s="142" t="str">
        <f>IF(Hidden!W$47="Yes","H",IF($B59="","",IF(AND($C59&lt;=Hidden!W$46,$D59&gt;=Hidden!W$46),IF($G59="","x","y"),"")))</f>
        <v/>
      </c>
      <c r="AE59" s="142" t="str">
        <f>IF(Hidden!X$47="Yes","H",IF($B59="","",IF(AND($C59&lt;=Hidden!X$46,$D59&gt;=Hidden!X$46),IF($G59="","x","y"),"")))</f>
        <v/>
      </c>
      <c r="AF59" s="142" t="str">
        <f>IF(Hidden!Y$47="Yes","H",IF($B59="","",IF(AND($C59&lt;=Hidden!Y$46,$D59&gt;=Hidden!Y$46),IF($G59="","x","y"),"")))</f>
        <v/>
      </c>
      <c r="AG59" s="146" t="str">
        <f>IF(Hidden!Z$47="Yes","H",IF($B59="","",IF(AND($C59&lt;=Hidden!Z$46,$D59&gt;=Hidden!Z$46),IF($G59="","x","y"),"")))</f>
        <v/>
      </c>
      <c r="AH59" s="145" t="str">
        <f>IF(Hidden!AA$47="Yes","H",IF($B59="","",IF(AND($C59&lt;=Hidden!AA$46,$D59&gt;=Hidden!AA$46),IF($G59="","x","y"),"")))</f>
        <v/>
      </c>
      <c r="AI59" s="142" t="str">
        <f>IF(Hidden!AB$47="Yes","H",IF($B59="","",IF(AND($C59&lt;=Hidden!AB$46,$D59&gt;=Hidden!AB$46),IF($G59="","x","y"),"")))</f>
        <v/>
      </c>
      <c r="AJ59" s="142" t="str">
        <f>IF(Hidden!AC$47="Yes","H",IF($B59="","",IF(AND($C59&lt;=Hidden!AC$46,$D59&gt;=Hidden!AC$46),IF($G59="","x","y"),"")))</f>
        <v/>
      </c>
      <c r="AK59" s="142" t="str">
        <f>IF(Hidden!AD$47="Yes","H",IF($B59="","",IF(AND($C59&lt;=Hidden!AD$46,$D59&gt;=Hidden!AD$46),IF($G59="","x","y"),"")))</f>
        <v/>
      </c>
      <c r="AL59" s="144" t="str">
        <f>IF(Hidden!AE$47="Yes","H",IF($B59="","",IF(AND($C59&lt;=Hidden!AE$46,$D59&gt;=Hidden!AE$46),IF($G59="","x","y"),"")))</f>
        <v/>
      </c>
      <c r="AM59" s="143" t="str">
        <f>IF(Hidden!AF$47="Yes","H",IF($B59="","",IF(AND($C59&lt;=Hidden!AF$46,$D59&gt;=Hidden!AF$46),IF($G59="","x","y"),"")))</f>
        <v/>
      </c>
      <c r="AN59" s="142" t="str">
        <f>IF(Hidden!AG$47="Yes","H",IF($B59="","",IF(AND($C59&lt;=Hidden!AG$46,$D59&gt;=Hidden!AG$46),IF($G59="","x","y"),"")))</f>
        <v/>
      </c>
      <c r="AO59" s="142" t="str">
        <f>IF(Hidden!AH$47="Yes","H",IF($B59="","",IF(AND($C59&lt;=Hidden!AH$46,$D59&gt;=Hidden!AH$46),IF($G59="","x","y"),"")))</f>
        <v/>
      </c>
      <c r="AP59" s="142" t="str">
        <f>IF(Hidden!AI$47="Yes","H",IF($B59="","",IF(AND($C59&lt;=Hidden!AI$46,$D59&gt;=Hidden!AI$46),IF($G59="","x","y"),"")))</f>
        <v/>
      </c>
      <c r="AQ59" s="146" t="str">
        <f>IF(Hidden!AJ$47="Yes","H",IF($B59="","",IF(AND($C59&lt;=Hidden!AJ$46,$D59&gt;=Hidden!AJ$46),IF($G59="","x","y"),"")))</f>
        <v/>
      </c>
      <c r="AR59" s="145" t="str">
        <f>IF(Hidden!AK$47="Yes","H",IF($B59="","",IF(AND($C59&lt;=Hidden!AK$46,$D59&gt;=Hidden!AK$46),IF($G59="","x","y"),"")))</f>
        <v/>
      </c>
      <c r="AS59" s="142" t="str">
        <f>IF(Hidden!AL$47="Yes","H",IF($B59="","",IF(AND($C59&lt;=Hidden!AL$46,$D59&gt;=Hidden!AL$46),IF($G59="","x","y"),"")))</f>
        <v/>
      </c>
      <c r="AT59" s="142" t="str">
        <f>IF(Hidden!AM$47="Yes","H",IF($B59="","",IF(AND($C59&lt;=Hidden!AM$46,$D59&gt;=Hidden!AM$46),IF($G59="","x","y"),"")))</f>
        <v/>
      </c>
      <c r="AU59" s="142" t="str">
        <f>IF(Hidden!AN$47="Yes","H",IF($B59="","",IF(AND($C59&lt;=Hidden!AN$46,$D59&gt;=Hidden!AN$46),IF($G59="","x","y"),"")))</f>
        <v/>
      </c>
      <c r="AV59" s="144" t="str">
        <f>IF(Hidden!AO$47="Yes","H",IF($B59="","",IF(AND($C59&lt;=Hidden!AO$46,$D59&gt;=Hidden!AO$46),IF($G59="","x","y"),"")))</f>
        <v/>
      </c>
      <c r="AW59" s="143" t="str">
        <f>IF(Hidden!AP$47="Yes","H",IF($B59="","",IF(AND($C59&lt;=Hidden!AP$46,$D59&gt;=Hidden!AP$46),IF($G59="","x","y"),"")))</f>
        <v/>
      </c>
      <c r="AX59" s="142" t="str">
        <f>IF(Hidden!AQ$47="Yes","H",IF($B59="","",IF(AND($C59&lt;=Hidden!AQ$46,$D59&gt;=Hidden!AQ$46),IF($G59="","x","y"),"")))</f>
        <v/>
      </c>
      <c r="AY59" s="142" t="str">
        <f>IF(Hidden!AR$47="Yes","H",IF($B59="","",IF(AND($C59&lt;=Hidden!AR$46,$D59&gt;=Hidden!AR$46),IF($G59="","x","y"),"")))</f>
        <v/>
      </c>
      <c r="AZ59" s="142" t="str">
        <f>IF(Hidden!AS$47="Yes","H",IF($B59="","",IF(AND($C59&lt;=Hidden!AS$46,$D59&gt;=Hidden!AS$46),IF($G59="","x","y"),"")))</f>
        <v/>
      </c>
      <c r="BA59" s="146" t="str">
        <f>IF(Hidden!AT$47="Yes","H",IF($B59="","",IF(AND($C59&lt;=Hidden!AT$46,$D59&gt;=Hidden!AT$46),IF($G59="","x","y"),"")))</f>
        <v/>
      </c>
      <c r="BB59" s="145" t="str">
        <f>IF(Hidden!AU$47="Yes","H",IF($B59="","",IF(AND($C59&lt;=Hidden!AU$46,$D59&gt;=Hidden!AU$46),IF($G59="","x","y"),"")))</f>
        <v/>
      </c>
      <c r="BC59" s="142" t="str">
        <f>IF(Hidden!AV$47="Yes","H",IF($B59="","",IF(AND($C59&lt;=Hidden!AV$46,$D59&gt;=Hidden!AV$46),IF($G59="","x","y"),"")))</f>
        <v/>
      </c>
      <c r="BD59" s="142" t="str">
        <f>IF(Hidden!AW$47="Yes","H",IF($B59="","",IF(AND($C59&lt;=Hidden!AW$46,$D59&gt;=Hidden!AW$46),IF($G59="","x","y"),"")))</f>
        <v/>
      </c>
      <c r="BE59" s="142" t="str">
        <f>IF(Hidden!AX$47="Yes","H",IF($B59="","",IF(AND($C59&lt;=Hidden!AX$46,$D59&gt;=Hidden!AX$46),IF($G59="","x","y"),"")))</f>
        <v/>
      </c>
      <c r="BF59" s="144" t="str">
        <f>IF(Hidden!AY$47="Yes","H",IF($B59="","",IF(AND($C59&lt;=Hidden!AY$46,$D59&gt;=Hidden!AY$46),IF($G59="","x","y"),"")))</f>
        <v/>
      </c>
      <c r="BG59" s="143" t="str">
        <f>IF(Hidden!AZ$47="Yes","H",IF($B59="","",IF(AND($C59&lt;=Hidden!AZ$46,$D59&gt;=Hidden!AZ$46),IF($G59="","x","y"),"")))</f>
        <v/>
      </c>
      <c r="BH59" s="142" t="str">
        <f>IF(Hidden!BA$47="Yes","H",IF($B59="","",IF(AND($C59&lt;=Hidden!BA$46,$D59&gt;=Hidden!BA$46),IF($G59="","x","y"),"")))</f>
        <v/>
      </c>
      <c r="BI59" s="142" t="str">
        <f>IF(Hidden!BB$47="Yes","H",IF($B59="","",IF(AND($C59&lt;=Hidden!BB$46,$D59&gt;=Hidden!BB$46),IF($G59="","x","y"),"")))</f>
        <v/>
      </c>
      <c r="BJ59" s="142" t="str">
        <f>IF(Hidden!BC$47="Yes","H",IF($B59="","",IF(AND($C59&lt;=Hidden!BC$46,$D59&gt;=Hidden!BC$46),IF($G59="","x","y"),"")))</f>
        <v/>
      </c>
      <c r="BK59" s="146" t="str">
        <f>IF(Hidden!BD$47="Yes","H",IF($B59="","",IF(AND($C59&lt;=Hidden!BD$46,$D59&gt;=Hidden!BD$46),IF($G59="","x","y"),"")))</f>
        <v/>
      </c>
      <c r="BL59" s="145" t="str">
        <f>IF(Hidden!BE$47="Yes","H",IF($B59="","",IF(AND($C59&lt;=Hidden!BE$46,$D59&gt;=Hidden!BE$46),IF($G59="","x","y"),"")))</f>
        <v/>
      </c>
      <c r="BM59" s="142" t="str">
        <f>IF(Hidden!BF$47="Yes","H",IF($B59="","",IF(AND($C59&lt;=Hidden!BF$46,$D59&gt;=Hidden!BF$46),IF($G59="","x","y"),"")))</f>
        <v/>
      </c>
      <c r="BN59" s="142" t="str">
        <f>IF(Hidden!BG$47="Yes","H",IF($B59="","",IF(AND($C59&lt;=Hidden!BG$46,$D59&gt;=Hidden!BG$46),IF($G59="","x","y"),"")))</f>
        <v/>
      </c>
      <c r="BO59" s="142" t="str">
        <f>IF(Hidden!BH$47="Yes","H",IF($B59="","",IF(AND($C59&lt;=Hidden!BH$46,$D59&gt;=Hidden!BH$46),IF($G59="","x","y"),"")))</f>
        <v/>
      </c>
      <c r="BP59" s="144" t="str">
        <f>IF(Hidden!BI$47="Yes","H",IF($B59="","",IF(AND($C59&lt;=Hidden!BI$46,$D59&gt;=Hidden!BI$46),IF($G59="","x","y"),"")))</f>
        <v/>
      </c>
      <c r="BQ59" s="143" t="str">
        <f>IF(Hidden!BJ$47="Yes","H",IF($B59="","",IF(AND($C59&lt;=Hidden!BJ$46,$D59&gt;=Hidden!BJ$46),IF($G59="","x","y"),"")))</f>
        <v/>
      </c>
      <c r="BR59" s="142" t="str">
        <f>IF(Hidden!BK$47="Yes","H",IF($B59="","",IF(AND($C59&lt;=Hidden!BK$46,$D59&gt;=Hidden!BK$46),IF($G59="","x","y"),"")))</f>
        <v/>
      </c>
      <c r="BS59" s="142" t="str">
        <f>IF(Hidden!BL$47="Yes","H",IF($B59="","",IF(AND($C59&lt;=Hidden!BL$46,$D59&gt;=Hidden!BL$46),IF($G59="","x","y"),"")))</f>
        <v/>
      </c>
      <c r="BT59" s="142" t="str">
        <f>IF(Hidden!BM$47="Yes","H",IF($B59="","",IF(AND($C59&lt;=Hidden!BM$46,$D59&gt;=Hidden!BM$46),IF($G59="","x","y"),"")))</f>
        <v/>
      </c>
      <c r="BU59" s="146" t="str">
        <f>IF(Hidden!BN$47="Yes","H",IF($B59="","",IF(AND($C59&lt;=Hidden!BN$46,$D59&gt;=Hidden!BN$46),IF($G59="","x","y"),"")))</f>
        <v/>
      </c>
      <c r="BV59" s="145" t="str">
        <f>IF(Hidden!BO$47="Yes","H",IF($B59="","",IF(AND($C59&lt;=Hidden!BO$46,$D59&gt;=Hidden!BO$46),IF($G59="","x","y"),"")))</f>
        <v/>
      </c>
      <c r="BW59" s="142" t="str">
        <f>IF(Hidden!BP$47="Yes","H",IF($B59="","",IF(AND($C59&lt;=Hidden!BP$46,$D59&gt;=Hidden!BP$46),IF($G59="","x","y"),"")))</f>
        <v/>
      </c>
      <c r="BX59" s="142" t="str">
        <f>IF(Hidden!BQ$47="Yes","H",IF($B59="","",IF(AND($C59&lt;=Hidden!BQ$46,$D59&gt;=Hidden!BQ$46),IF($G59="","x","y"),"")))</f>
        <v/>
      </c>
      <c r="BY59" s="142" t="str">
        <f>IF(Hidden!BR$47="Yes","H",IF($B59="","",IF(AND($C59&lt;=Hidden!BR$46,$D59&gt;=Hidden!BR$46),IF($G59="","x","y"),"")))</f>
        <v/>
      </c>
      <c r="BZ59" s="144" t="str">
        <f>IF(Hidden!BS$47="Yes","H",IF($B59="","",IF(AND($C59&lt;=Hidden!BS$46,$D59&gt;=Hidden!BS$46),IF($G59="","x","y"),"")))</f>
        <v/>
      </c>
      <c r="CA59" s="143" t="str">
        <f>IF(Hidden!BT$47="Yes","H",IF($B59="","",IF(AND($C59&lt;=Hidden!BT$46,$D59&gt;=Hidden!BT$46),IF($G59="","x","y"),"")))</f>
        <v/>
      </c>
      <c r="CB59" s="142" t="str">
        <f>IF(Hidden!BU$47="Yes","H",IF($B59="","",IF(AND($C59&lt;=Hidden!BU$46,$D59&gt;=Hidden!BU$46),IF($G59="","x","y"),"")))</f>
        <v/>
      </c>
      <c r="CC59" s="142" t="str">
        <f>IF(Hidden!BV$47="Yes","H",IF($B59="","",IF(AND($C59&lt;=Hidden!BV$46,$D59&gt;=Hidden!BV$46),IF($G59="","x","y"),"")))</f>
        <v/>
      </c>
      <c r="CD59" s="142" t="str">
        <f>IF(Hidden!BW$47="Yes","H",IF($B59="","",IF(AND($C59&lt;=Hidden!BW$46,$D59&gt;=Hidden!BW$46),IF($G59="","x","y"),"")))</f>
        <v/>
      </c>
      <c r="CE59" s="146" t="str">
        <f>IF(Hidden!BX$47="Yes","H",IF($B59="","",IF(AND($C59&lt;=Hidden!BX$46,$D59&gt;=Hidden!BX$46),IF($G59="","x","y"),"")))</f>
        <v/>
      </c>
      <c r="CF59" s="145" t="str">
        <f>IF(Hidden!BY$47="Yes","H",IF($B59="","",IF(AND($C59&lt;=Hidden!BY$46,$D59&gt;=Hidden!BY$46),IF($G59="","x","y"),"")))</f>
        <v/>
      </c>
      <c r="CG59" s="142" t="str">
        <f>IF(Hidden!BZ$47="Yes","H",IF($B59="","",IF(AND($C59&lt;=Hidden!BZ$46,$D59&gt;=Hidden!BZ$46),IF($G59="","x","y"),"")))</f>
        <v/>
      </c>
      <c r="CH59" s="142" t="str">
        <f>IF(Hidden!CA$47="Yes","H",IF($B59="","",IF(AND($C59&lt;=Hidden!CA$46,$D59&gt;=Hidden!CA$46),IF($G59="","x","y"),"")))</f>
        <v/>
      </c>
      <c r="CI59" s="142" t="str">
        <f>IF(Hidden!CB$47="Yes","H",IF($B59="","",IF(AND($C59&lt;=Hidden!CB$46,$D59&gt;=Hidden!CB$46),IF($G59="","x","y"),"")))</f>
        <v/>
      </c>
      <c r="CJ59" s="144" t="str">
        <f>IF(Hidden!CC$47="Yes","H",IF($B59="","",IF(AND($C59&lt;=Hidden!CC$46,$D59&gt;=Hidden!CC$46),IF($G59="","x","y"),"")))</f>
        <v/>
      </c>
      <c r="CK59" s="143" t="str">
        <f>IF(Hidden!CD$47="Yes","H",IF($B59="","",IF(AND($C59&lt;=Hidden!CD$46,$D59&gt;=Hidden!CD$46),IF($G59="","x","y"),"")))</f>
        <v/>
      </c>
      <c r="CL59" s="142" t="str">
        <f>IF(Hidden!CE$47="Yes","H",IF($B59="","",IF(AND($C59&lt;=Hidden!CE$46,$D59&gt;=Hidden!CE$46),IF($G59="","x","y"),"")))</f>
        <v/>
      </c>
      <c r="CM59" s="142" t="str">
        <f>IF(Hidden!CF$47="Yes","H",IF($B59="","",IF(AND($C59&lt;=Hidden!CF$46,$D59&gt;=Hidden!CF$46),IF($G59="","x","y"),"")))</f>
        <v/>
      </c>
      <c r="CN59" s="142" t="str">
        <f>IF(Hidden!CG$47="Yes","H",IF($B59="","",IF(AND($C59&lt;=Hidden!CG$46,$D59&gt;=Hidden!CG$46),IF($G59="","x","y"),"")))</f>
        <v/>
      </c>
      <c r="CO59" s="146" t="str">
        <f>IF(Hidden!CH$47="Yes","H",IF($B59="","",IF(AND($C59&lt;=Hidden!CH$46,$D59&gt;=Hidden!CH$46),IF($G59="","x","y"),"")))</f>
        <v/>
      </c>
      <c r="CP59" s="145" t="str">
        <f>IF(Hidden!CI$47="Yes","H",IF($B59="","",IF(AND($C59&lt;=Hidden!CI$46,$D59&gt;=Hidden!CI$46),IF($G59="","x","y"),"")))</f>
        <v/>
      </c>
      <c r="CQ59" s="142" t="str">
        <f>IF(Hidden!CJ$47="Yes","H",IF($B59="","",IF(AND($C59&lt;=Hidden!CJ$46,$D59&gt;=Hidden!CJ$46),IF($G59="","x","y"),"")))</f>
        <v/>
      </c>
      <c r="CR59" s="142" t="str">
        <f>IF(Hidden!CK$47="Yes","H",IF($B59="","",IF(AND($C59&lt;=Hidden!CK$46,$D59&gt;=Hidden!CK$46),IF($G59="","x","y"),"")))</f>
        <v/>
      </c>
      <c r="CS59" s="142" t="str">
        <f>IF(Hidden!CL$47="Yes","H",IF($B59="","",IF(AND($C59&lt;=Hidden!CL$46,$D59&gt;=Hidden!CL$46),IF($G59="","x","y"),"")))</f>
        <v/>
      </c>
      <c r="CT59" s="144" t="str">
        <f>IF(Hidden!CM$47="Yes","H",IF($B59="","",IF(AND($C59&lt;=Hidden!CM$46,$D59&gt;=Hidden!CM$46),IF($G59="","x","y"),"")))</f>
        <v/>
      </c>
      <c r="CU59" s="143" t="str">
        <f>IF(Hidden!CN$47="Yes","H",IF($B59="","",IF(AND($C59&lt;=Hidden!CN$46,$D59&gt;=Hidden!CN$46),IF($G59="","x","y"),"")))</f>
        <v/>
      </c>
      <c r="CV59" s="142" t="str">
        <f>IF(Hidden!CO$47="Yes","H",IF($B59="","",IF(AND($C59&lt;=Hidden!CO$46,$D59&gt;=Hidden!CO$46),IF($G59="","x","y"),"")))</f>
        <v/>
      </c>
      <c r="CW59" s="142" t="str">
        <f>IF(Hidden!CP$47="Yes","H",IF($B59="","",IF(AND($C59&lt;=Hidden!CP$46,$D59&gt;=Hidden!CP$46),IF($G59="","x","y"),"")))</f>
        <v/>
      </c>
      <c r="CX59" s="142" t="str">
        <f>IF(Hidden!CQ$47="Yes","H",IF($B59="","",IF(AND($C59&lt;=Hidden!CQ$46,$D59&gt;=Hidden!CQ$46),IF($G59="","x","y"),"")))</f>
        <v/>
      </c>
      <c r="CY59" s="146" t="str">
        <f>IF(Hidden!CR$47="Yes","H",IF($B59="","",IF(AND($C59&lt;=Hidden!CR$46,$D59&gt;=Hidden!CR$46),IF($G59="","x","y"),"")))</f>
        <v/>
      </c>
      <c r="CZ59" s="145" t="str">
        <f>IF(Hidden!CS$47="Yes","H",IF($B59="","",IF(AND($C59&lt;=Hidden!CS$46,$D59&gt;=Hidden!CS$46),IF($G59="","x","y"),"")))</f>
        <v/>
      </c>
      <c r="DA59" s="142" t="str">
        <f>IF(Hidden!CT$47="Yes","H",IF($B59="","",IF(AND($C59&lt;=Hidden!CT$46,$D59&gt;=Hidden!CT$46),IF($G59="","x","y"),"")))</f>
        <v/>
      </c>
      <c r="DB59" s="142" t="str">
        <f>IF(Hidden!CU$47="Yes","H",IF($B59="","",IF(AND($C59&lt;=Hidden!CU$46,$D59&gt;=Hidden!CU$46),IF($G59="","x","y"),"")))</f>
        <v/>
      </c>
      <c r="DC59" s="142" t="str">
        <f>IF(Hidden!CV$47="Yes","H",IF($B59="","",IF(AND($C59&lt;=Hidden!CV$46,$D59&gt;=Hidden!CV$46),IF($G59="","x","y"),"")))</f>
        <v/>
      </c>
      <c r="DD59" s="144" t="str">
        <f>IF(Hidden!CW$47="Yes","H",IF($B59="","",IF(AND($C59&lt;=Hidden!CW$46,$D59&gt;=Hidden!CW$46),IF($G59="","x","y"),"")))</f>
        <v/>
      </c>
      <c r="DE59" s="143" t="str">
        <f>IF(Hidden!CX$47="Yes","H",IF($B59="","",IF(AND($C59&lt;=Hidden!CX$46,$D59&gt;=Hidden!CX$46),IF($G59="","x","y"),"")))</f>
        <v/>
      </c>
      <c r="DF59" s="142" t="str">
        <f>IF(Hidden!CY$47="Yes","H",IF($B59="","",IF(AND($C59&lt;=Hidden!CY$46,$D59&gt;=Hidden!CY$46),IF($G59="","x","y"),"")))</f>
        <v/>
      </c>
      <c r="DG59" s="142" t="str">
        <f>IF(Hidden!CZ$47="Yes","H",IF($B59="","",IF(AND($C59&lt;=Hidden!CZ$46,$D59&gt;=Hidden!CZ$46),IF($G59="","x","y"),"")))</f>
        <v/>
      </c>
      <c r="DH59" s="142" t="str">
        <f>IF(Hidden!DA$47="Yes","H",IF($B59="","",IF(AND($C59&lt;=Hidden!DA$46,$D59&gt;=Hidden!DA$46),IF($G59="","x","y"),"")))</f>
        <v/>
      </c>
      <c r="DI59" s="146" t="str">
        <f>IF(Hidden!DB$47="Yes","H",IF($B59="","",IF(AND($C59&lt;=Hidden!DB$46,$D59&gt;=Hidden!DB$46),IF($G59="","x","y"),"")))</f>
        <v/>
      </c>
      <c r="DJ59" s="145" t="str">
        <f>IF(Hidden!DC$47="Yes","H",IF($B59="","",IF(AND($C59&lt;=Hidden!DC$46,$D59&gt;=Hidden!DC$46),IF($G59="","x","y"),"")))</f>
        <v/>
      </c>
      <c r="DK59" s="142" t="str">
        <f>IF(Hidden!DD$47="Yes","H",IF($B59="","",IF(AND($C59&lt;=Hidden!DD$46,$D59&gt;=Hidden!DD$46),IF($G59="","x","y"),"")))</f>
        <v/>
      </c>
      <c r="DL59" s="142" t="str">
        <f>IF(Hidden!DE$47="Yes","H",IF($B59="","",IF(AND($C59&lt;=Hidden!DE$46,$D59&gt;=Hidden!DE$46),IF($G59="","x","y"),"")))</f>
        <v/>
      </c>
      <c r="DM59" s="142" t="str">
        <f>IF(Hidden!DF$47="Yes","H",IF($B59="","",IF(AND($C59&lt;=Hidden!DF$46,$D59&gt;=Hidden!DF$46),IF($G59="","x","y"),"")))</f>
        <v/>
      </c>
      <c r="DN59" s="144" t="str">
        <f>IF(Hidden!DG$47="Yes","H",IF($B59="","",IF(AND($C59&lt;=Hidden!DG$46,$D59&gt;=Hidden!DG$46),IF($G59="","x","y"),"")))</f>
        <v/>
      </c>
      <c r="DO59" s="143" t="str">
        <f>IF(Hidden!DH$47="Yes","H",IF($B59="","",IF(AND($C59&lt;=Hidden!DH$46,$D59&gt;=Hidden!DH$46),IF($G59="","x","y"),"")))</f>
        <v/>
      </c>
      <c r="DP59" s="142" t="str">
        <f>IF(Hidden!DI$47="Yes","H",IF($B59="","",IF(AND($C59&lt;=Hidden!DI$46,$D59&gt;=Hidden!DI$46),IF($G59="","x","y"),"")))</f>
        <v/>
      </c>
      <c r="DQ59" s="142" t="str">
        <f>IF(Hidden!DJ$47="Yes","H",IF($B59="","",IF(AND($C59&lt;=Hidden!DJ$46,$D59&gt;=Hidden!DJ$46),IF($G59="","x","y"),"")))</f>
        <v/>
      </c>
      <c r="DR59" s="142" t="str">
        <f>IF(Hidden!DK$47="Yes","H",IF($B59="","",IF(AND($C59&lt;=Hidden!DK$46,$D59&gt;=Hidden!DK$46),IF($G59="","x","y"),"")))</f>
        <v/>
      </c>
      <c r="DS59" s="146" t="str">
        <f>IF(Hidden!DL$47="Yes","H",IF($B59="","",IF(AND($C59&lt;=Hidden!DL$46,$D59&gt;=Hidden!DL$46),IF($G59="","x","y"),"")))</f>
        <v/>
      </c>
      <c r="DT59" s="145" t="str">
        <f>IF(Hidden!DM$47="Yes","H",IF($B59="","",IF(AND($C59&lt;=Hidden!DM$46,$D59&gt;=Hidden!DM$46),IF($G59="","x","y"),"")))</f>
        <v/>
      </c>
      <c r="DU59" s="142" t="str">
        <f>IF(Hidden!DN$47="Yes","H",IF($B59="","",IF(AND($C59&lt;=Hidden!DN$46,$D59&gt;=Hidden!DN$46),IF($G59="","x","y"),"")))</f>
        <v/>
      </c>
      <c r="DV59" s="142" t="str">
        <f>IF(Hidden!DO$47="Yes","H",IF($B59="","",IF(AND($C59&lt;=Hidden!DO$46,$D59&gt;=Hidden!DO$46),IF($G59="","x","y"),"")))</f>
        <v/>
      </c>
      <c r="DW59" s="142" t="str">
        <f>IF(Hidden!DP$47="Yes","H",IF($B59="","",IF(AND($C59&lt;=Hidden!DP$46,$D59&gt;=Hidden!DP$46),IF($G59="","x","y"),"")))</f>
        <v/>
      </c>
      <c r="DX59" s="144" t="str">
        <f>IF(Hidden!DQ$47="Yes","H",IF($B59="","",IF(AND($C59&lt;=Hidden!DQ$46,$D59&gt;=Hidden!DQ$46),IF($G59="","x","y"),"")))</f>
        <v/>
      </c>
      <c r="DY59" s="145" t="str">
        <f>IF(Hidden!DR$47="Yes","H",IF($B59="","",IF(AND($C59&lt;=Hidden!DR$46,$D59&gt;=Hidden!DR$46),IF($G59="","x","y"),"")))</f>
        <v/>
      </c>
      <c r="DZ59" s="142" t="str">
        <f>IF(Hidden!DS$47="Yes","H",IF($B59="","",IF(AND($C59&lt;=Hidden!DS$46,$D59&gt;=Hidden!DS$46),IF($G59="","x","y"),"")))</f>
        <v/>
      </c>
      <c r="EA59" s="142" t="str">
        <f>IF(Hidden!DT$47="Yes","H",IF($B59="","",IF(AND($C59&lt;=Hidden!DT$46,$D59&gt;=Hidden!DT$46),IF($G59="","x","y"),"")))</f>
        <v/>
      </c>
      <c r="EB59" s="142" t="str">
        <f>IF(Hidden!DU$47="Yes","H",IF($B59="","",IF(AND($C59&lt;=Hidden!DU$46,$D59&gt;=Hidden!DU$46),IF($G59="","x","y"),"")))</f>
        <v/>
      </c>
      <c r="EC59" s="144" t="str">
        <f>IF(Hidden!DV$47="Yes","H",IF($B59="","",IF(AND($C59&lt;=Hidden!DV$46,$D59&gt;=Hidden!DV$46),IF($G59="","x","y"),"")))</f>
        <v/>
      </c>
      <c r="ED59" s="143" t="str">
        <f>IF(Hidden!DW$47="Yes","H",IF($B59="","",IF(AND($C59&lt;=Hidden!DW$46,$D59&gt;=Hidden!DW$46),IF($G59="","x","y"),"")))</f>
        <v/>
      </c>
      <c r="EE59" s="142" t="str">
        <f>IF(Hidden!DX$47="Yes","H",IF($B59="","",IF(AND($C59&lt;=Hidden!DX$46,$D59&gt;=Hidden!DX$46),IF($G59="","x","y"),"")))</f>
        <v/>
      </c>
      <c r="EF59" s="142" t="str">
        <f>IF(Hidden!DY$47="Yes","H",IF($B59="","",IF(AND($C59&lt;=Hidden!DY$46,$D59&gt;=Hidden!DY$46),IF($G59="","x","y"),"")))</f>
        <v/>
      </c>
      <c r="EG59" s="142" t="str">
        <f>IF(Hidden!DZ$47="Yes","H",IF($B59="","",IF(AND($C59&lt;=Hidden!DZ$46,$D59&gt;=Hidden!DZ$46),IF($G59="","x","y"),"")))</f>
        <v/>
      </c>
      <c r="EH59" s="141" t="str">
        <f>IF(Hidden!EA$47="Yes","H",IF($B59="","",IF(AND($C59&lt;=Hidden!EA$46,$D59&gt;=Hidden!EA$46),IF($G59="","x","y"),"")))</f>
        <v/>
      </c>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row>
    <row r="60" spans="1:257" ht="15" customHeight="1">
      <c r="A60" s="79"/>
      <c r="B60" s="711"/>
      <c r="C60" s="714"/>
      <c r="D60" s="715"/>
      <c r="E60" s="693"/>
      <c r="F60" s="246"/>
      <c r="G60" s="696"/>
      <c r="H60" s="694"/>
      <c r="I60" s="147" t="str">
        <f>IF(Hidden!B$47="Yes","H",IF($B60="","",IF(AND($C60&lt;=Hidden!B$46,$D60&gt;=Hidden!B$46),IF($G60="","x","y"),"")))</f>
        <v/>
      </c>
      <c r="J60" s="142" t="str">
        <f>IF(Hidden!C$47="Yes","H",IF($B60="","",IF(AND($C60&lt;=Hidden!C$46,$D60&gt;=Hidden!C$46),IF($G60="","x","y"),"")))</f>
        <v/>
      </c>
      <c r="K60" s="142" t="str">
        <f>IF(Hidden!D$47="Yes","H",IF($B60="","",IF(AND($C60&lt;=Hidden!D$46,$D60&gt;=Hidden!D$46),IF($G60="","x","y"),"")))</f>
        <v/>
      </c>
      <c r="L60" s="142" t="str">
        <f>IF(Hidden!E$47="Yes","H",IF($B60="","",IF(AND($C60&lt;=Hidden!E$46,$D60&gt;=Hidden!E$46),IF($G60="","x","y"),"")))</f>
        <v/>
      </c>
      <c r="M60" s="146" t="str">
        <f>IF(Hidden!F$47="Yes","H",IF($B60="","",IF(AND($C60&lt;=Hidden!F$46,$D60&gt;=Hidden!F$46),IF($G60="","x","y"),"")))</f>
        <v/>
      </c>
      <c r="N60" s="145" t="str">
        <f>IF(Hidden!G$47="Yes","H",IF($B60="","",IF(AND($C60&lt;=Hidden!G$46,$D60&gt;=Hidden!G$46),IF($G60="","x","y"),"")))</f>
        <v/>
      </c>
      <c r="O60" s="142" t="str">
        <f>IF(Hidden!H$47="Yes","H",IF($B60="","",IF(AND($C60&lt;=Hidden!H$46,$D60&gt;=Hidden!H$46),IF($G60="","x","y"),"")))</f>
        <v/>
      </c>
      <c r="P60" s="142" t="str">
        <f>IF(Hidden!I$47="Yes","H",IF($B60="","",IF(AND($C60&lt;=Hidden!I$46,$D60&gt;=Hidden!I$46),IF($G60="","x","y"),"")))</f>
        <v/>
      </c>
      <c r="Q60" s="142" t="str">
        <f>IF(Hidden!J$47="Yes","H",IF($B60="","",IF(AND($C60&lt;=Hidden!J$46,$D60&gt;=Hidden!J$46),IF($G60="","x","y"),"")))</f>
        <v/>
      </c>
      <c r="R60" s="144" t="str">
        <f>IF(Hidden!K$47="Yes","H",IF($B60="","",IF(AND($C60&lt;=Hidden!K$46,$D60&gt;=Hidden!K$46),IF($G60="","x","y"),"")))</f>
        <v/>
      </c>
      <c r="S60" s="143" t="str">
        <f>IF(Hidden!L$47="Yes","H",IF($B60="","",IF(AND($C60&lt;=Hidden!L$46,$D60&gt;=Hidden!L$46),IF($G60="","x","y"),"")))</f>
        <v/>
      </c>
      <c r="T60" s="142" t="str">
        <f>IF(Hidden!M$47="Yes","H",IF($B60="","",IF(AND($C60&lt;=Hidden!M$46,$D60&gt;=Hidden!M$46),IF($G60="","x","y"),"")))</f>
        <v/>
      </c>
      <c r="U60" s="142" t="str">
        <f>IF(Hidden!N$47="Yes","H",IF($B60="","",IF(AND($C60&lt;=Hidden!N$46,$D60&gt;=Hidden!N$46),IF($G60="","x","y"),"")))</f>
        <v/>
      </c>
      <c r="V60" s="142" t="str">
        <f>IF(Hidden!O$47="Yes","H",IF($B60="","",IF(AND($C60&lt;=Hidden!O$46,$D60&gt;=Hidden!O$46),IF($G60="","x","y"),"")))</f>
        <v/>
      </c>
      <c r="W60" s="146" t="str">
        <f>IF(Hidden!P$47="Yes","H",IF($B60="","",IF(AND($C60&lt;=Hidden!P$46,$D60&gt;=Hidden!P$46),IF($G60="","x","y"),"")))</f>
        <v/>
      </c>
      <c r="X60" s="145" t="str">
        <f>IF(Hidden!Q$47="Yes","H",IF($B60="","",IF(AND($C60&lt;=Hidden!Q$46,$D60&gt;=Hidden!Q$46),IF($G60="","x","y"),"")))</f>
        <v/>
      </c>
      <c r="Y60" s="142" t="str">
        <f>IF(Hidden!R$47="Yes","H",IF($B60="","",IF(AND($C60&lt;=Hidden!R$46,$D60&gt;=Hidden!R$46),IF($G60="","x","y"),"")))</f>
        <v/>
      </c>
      <c r="Z60" s="142" t="str">
        <f>IF(Hidden!S$47="Yes","H",IF($B60="","",IF(AND($C60&lt;=Hidden!S$46,$D60&gt;=Hidden!S$46),IF($G60="","x","y"),"")))</f>
        <v/>
      </c>
      <c r="AA60" s="142" t="str">
        <f>IF(Hidden!T$47="Yes","H",IF($B60="","",IF(AND($C60&lt;=Hidden!T$46,$D60&gt;=Hidden!T$46),IF($G60="","x","y"),"")))</f>
        <v/>
      </c>
      <c r="AB60" s="144" t="str">
        <f>IF(Hidden!U$47="Yes","H",IF($B60="","",IF(AND($C60&lt;=Hidden!U$46,$D60&gt;=Hidden!U$46),IF($G60="","x","y"),"")))</f>
        <v/>
      </c>
      <c r="AC60" s="143" t="str">
        <f>IF(Hidden!V$47="Yes","H",IF($B60="","",IF(AND($C60&lt;=Hidden!V$46,$D60&gt;=Hidden!V$46),IF($G60="","x","y"),"")))</f>
        <v/>
      </c>
      <c r="AD60" s="142" t="str">
        <f>IF(Hidden!W$47="Yes","H",IF($B60="","",IF(AND($C60&lt;=Hidden!W$46,$D60&gt;=Hidden!W$46),IF($G60="","x","y"),"")))</f>
        <v/>
      </c>
      <c r="AE60" s="142" t="str">
        <f>IF(Hidden!X$47="Yes","H",IF($B60="","",IF(AND($C60&lt;=Hidden!X$46,$D60&gt;=Hidden!X$46),IF($G60="","x","y"),"")))</f>
        <v/>
      </c>
      <c r="AF60" s="142" t="str">
        <f>IF(Hidden!Y$47="Yes","H",IF($B60="","",IF(AND($C60&lt;=Hidden!Y$46,$D60&gt;=Hidden!Y$46),IF($G60="","x","y"),"")))</f>
        <v/>
      </c>
      <c r="AG60" s="146" t="str">
        <f>IF(Hidden!Z$47="Yes","H",IF($B60="","",IF(AND($C60&lt;=Hidden!Z$46,$D60&gt;=Hidden!Z$46),IF($G60="","x","y"),"")))</f>
        <v/>
      </c>
      <c r="AH60" s="145" t="str">
        <f>IF(Hidden!AA$47="Yes","H",IF($B60="","",IF(AND($C60&lt;=Hidden!AA$46,$D60&gt;=Hidden!AA$46),IF($G60="","x","y"),"")))</f>
        <v/>
      </c>
      <c r="AI60" s="142" t="str">
        <f>IF(Hidden!AB$47="Yes","H",IF($B60="","",IF(AND($C60&lt;=Hidden!AB$46,$D60&gt;=Hidden!AB$46),IF($G60="","x","y"),"")))</f>
        <v/>
      </c>
      <c r="AJ60" s="142" t="str">
        <f>IF(Hidden!AC$47="Yes","H",IF($B60="","",IF(AND($C60&lt;=Hidden!AC$46,$D60&gt;=Hidden!AC$46),IF($G60="","x","y"),"")))</f>
        <v/>
      </c>
      <c r="AK60" s="142" t="str">
        <f>IF(Hidden!AD$47="Yes","H",IF($B60="","",IF(AND($C60&lt;=Hidden!AD$46,$D60&gt;=Hidden!AD$46),IF($G60="","x","y"),"")))</f>
        <v/>
      </c>
      <c r="AL60" s="144" t="str">
        <f>IF(Hidden!AE$47="Yes","H",IF($B60="","",IF(AND($C60&lt;=Hidden!AE$46,$D60&gt;=Hidden!AE$46),IF($G60="","x","y"),"")))</f>
        <v/>
      </c>
      <c r="AM60" s="143" t="str">
        <f>IF(Hidden!AF$47="Yes","H",IF($B60="","",IF(AND($C60&lt;=Hidden!AF$46,$D60&gt;=Hidden!AF$46),IF($G60="","x","y"),"")))</f>
        <v/>
      </c>
      <c r="AN60" s="142" t="str">
        <f>IF(Hidden!AG$47="Yes","H",IF($B60="","",IF(AND($C60&lt;=Hidden!AG$46,$D60&gt;=Hidden!AG$46),IF($G60="","x","y"),"")))</f>
        <v/>
      </c>
      <c r="AO60" s="142" t="str">
        <f>IF(Hidden!AH$47="Yes","H",IF($B60="","",IF(AND($C60&lt;=Hidden!AH$46,$D60&gt;=Hidden!AH$46),IF($G60="","x","y"),"")))</f>
        <v/>
      </c>
      <c r="AP60" s="142" t="str">
        <f>IF(Hidden!AI$47="Yes","H",IF($B60="","",IF(AND($C60&lt;=Hidden!AI$46,$D60&gt;=Hidden!AI$46),IF($G60="","x","y"),"")))</f>
        <v/>
      </c>
      <c r="AQ60" s="146" t="str">
        <f>IF(Hidden!AJ$47="Yes","H",IF($B60="","",IF(AND($C60&lt;=Hidden!AJ$46,$D60&gt;=Hidden!AJ$46),IF($G60="","x","y"),"")))</f>
        <v/>
      </c>
      <c r="AR60" s="145" t="str">
        <f>IF(Hidden!AK$47="Yes","H",IF($B60="","",IF(AND($C60&lt;=Hidden!AK$46,$D60&gt;=Hidden!AK$46),IF($G60="","x","y"),"")))</f>
        <v/>
      </c>
      <c r="AS60" s="142" t="str">
        <f>IF(Hidden!AL$47="Yes","H",IF($B60="","",IF(AND($C60&lt;=Hidden!AL$46,$D60&gt;=Hidden!AL$46),IF($G60="","x","y"),"")))</f>
        <v/>
      </c>
      <c r="AT60" s="142" t="str">
        <f>IF(Hidden!AM$47="Yes","H",IF($B60="","",IF(AND($C60&lt;=Hidden!AM$46,$D60&gt;=Hidden!AM$46),IF($G60="","x","y"),"")))</f>
        <v/>
      </c>
      <c r="AU60" s="142" t="str">
        <f>IF(Hidden!AN$47="Yes","H",IF($B60="","",IF(AND($C60&lt;=Hidden!AN$46,$D60&gt;=Hidden!AN$46),IF($G60="","x","y"),"")))</f>
        <v/>
      </c>
      <c r="AV60" s="144" t="str">
        <f>IF(Hidden!AO$47="Yes","H",IF($B60="","",IF(AND($C60&lt;=Hidden!AO$46,$D60&gt;=Hidden!AO$46),IF($G60="","x","y"),"")))</f>
        <v/>
      </c>
      <c r="AW60" s="143" t="str">
        <f>IF(Hidden!AP$47="Yes","H",IF($B60="","",IF(AND($C60&lt;=Hidden!AP$46,$D60&gt;=Hidden!AP$46),IF($G60="","x","y"),"")))</f>
        <v/>
      </c>
      <c r="AX60" s="142" t="str">
        <f>IF(Hidden!AQ$47="Yes","H",IF($B60="","",IF(AND($C60&lt;=Hidden!AQ$46,$D60&gt;=Hidden!AQ$46),IF($G60="","x","y"),"")))</f>
        <v/>
      </c>
      <c r="AY60" s="142" t="str">
        <f>IF(Hidden!AR$47="Yes","H",IF($B60="","",IF(AND($C60&lt;=Hidden!AR$46,$D60&gt;=Hidden!AR$46),IF($G60="","x","y"),"")))</f>
        <v/>
      </c>
      <c r="AZ60" s="142" t="str">
        <f>IF(Hidden!AS$47="Yes","H",IF($B60="","",IF(AND($C60&lt;=Hidden!AS$46,$D60&gt;=Hidden!AS$46),IF($G60="","x","y"),"")))</f>
        <v/>
      </c>
      <c r="BA60" s="146" t="str">
        <f>IF(Hidden!AT$47="Yes","H",IF($B60="","",IF(AND($C60&lt;=Hidden!AT$46,$D60&gt;=Hidden!AT$46),IF($G60="","x","y"),"")))</f>
        <v/>
      </c>
      <c r="BB60" s="145" t="str">
        <f>IF(Hidden!AU$47="Yes","H",IF($B60="","",IF(AND($C60&lt;=Hidden!AU$46,$D60&gt;=Hidden!AU$46),IF($G60="","x","y"),"")))</f>
        <v/>
      </c>
      <c r="BC60" s="142" t="str">
        <f>IF(Hidden!AV$47="Yes","H",IF($B60="","",IF(AND($C60&lt;=Hidden!AV$46,$D60&gt;=Hidden!AV$46),IF($G60="","x","y"),"")))</f>
        <v/>
      </c>
      <c r="BD60" s="142" t="str">
        <f>IF(Hidden!AW$47="Yes","H",IF($B60="","",IF(AND($C60&lt;=Hidden!AW$46,$D60&gt;=Hidden!AW$46),IF($G60="","x","y"),"")))</f>
        <v/>
      </c>
      <c r="BE60" s="142" t="str">
        <f>IF(Hidden!AX$47="Yes","H",IF($B60="","",IF(AND($C60&lt;=Hidden!AX$46,$D60&gt;=Hidden!AX$46),IF($G60="","x","y"),"")))</f>
        <v/>
      </c>
      <c r="BF60" s="144" t="str">
        <f>IF(Hidden!AY$47="Yes","H",IF($B60="","",IF(AND($C60&lt;=Hidden!AY$46,$D60&gt;=Hidden!AY$46),IF($G60="","x","y"),"")))</f>
        <v/>
      </c>
      <c r="BG60" s="143" t="str">
        <f>IF(Hidden!AZ$47="Yes","H",IF($B60="","",IF(AND($C60&lt;=Hidden!AZ$46,$D60&gt;=Hidden!AZ$46),IF($G60="","x","y"),"")))</f>
        <v/>
      </c>
      <c r="BH60" s="142" t="str">
        <f>IF(Hidden!BA$47="Yes","H",IF($B60="","",IF(AND($C60&lt;=Hidden!BA$46,$D60&gt;=Hidden!BA$46),IF($G60="","x","y"),"")))</f>
        <v/>
      </c>
      <c r="BI60" s="142" t="str">
        <f>IF(Hidden!BB$47="Yes","H",IF($B60="","",IF(AND($C60&lt;=Hidden!BB$46,$D60&gt;=Hidden!BB$46),IF($G60="","x","y"),"")))</f>
        <v/>
      </c>
      <c r="BJ60" s="142" t="str">
        <f>IF(Hidden!BC$47="Yes","H",IF($B60="","",IF(AND($C60&lt;=Hidden!BC$46,$D60&gt;=Hidden!BC$46),IF($G60="","x","y"),"")))</f>
        <v/>
      </c>
      <c r="BK60" s="146" t="str">
        <f>IF(Hidden!BD$47="Yes","H",IF($B60="","",IF(AND($C60&lt;=Hidden!BD$46,$D60&gt;=Hidden!BD$46),IF($G60="","x","y"),"")))</f>
        <v/>
      </c>
      <c r="BL60" s="145" t="str">
        <f>IF(Hidden!BE$47="Yes","H",IF($B60="","",IF(AND($C60&lt;=Hidden!BE$46,$D60&gt;=Hidden!BE$46),IF($G60="","x","y"),"")))</f>
        <v/>
      </c>
      <c r="BM60" s="142" t="str">
        <f>IF(Hidden!BF$47="Yes","H",IF($B60="","",IF(AND($C60&lt;=Hidden!BF$46,$D60&gt;=Hidden!BF$46),IF($G60="","x","y"),"")))</f>
        <v/>
      </c>
      <c r="BN60" s="142" t="str">
        <f>IF(Hidden!BG$47="Yes","H",IF($B60="","",IF(AND($C60&lt;=Hidden!BG$46,$D60&gt;=Hidden!BG$46),IF($G60="","x","y"),"")))</f>
        <v/>
      </c>
      <c r="BO60" s="142" t="str">
        <f>IF(Hidden!BH$47="Yes","H",IF($B60="","",IF(AND($C60&lt;=Hidden!BH$46,$D60&gt;=Hidden!BH$46),IF($G60="","x","y"),"")))</f>
        <v/>
      </c>
      <c r="BP60" s="144" t="str">
        <f>IF(Hidden!BI$47="Yes","H",IF($B60="","",IF(AND($C60&lt;=Hidden!BI$46,$D60&gt;=Hidden!BI$46),IF($G60="","x","y"),"")))</f>
        <v/>
      </c>
      <c r="BQ60" s="143" t="str">
        <f>IF(Hidden!BJ$47="Yes","H",IF($B60="","",IF(AND($C60&lt;=Hidden!BJ$46,$D60&gt;=Hidden!BJ$46),IF($G60="","x","y"),"")))</f>
        <v/>
      </c>
      <c r="BR60" s="142" t="str">
        <f>IF(Hidden!BK$47="Yes","H",IF($B60="","",IF(AND($C60&lt;=Hidden!BK$46,$D60&gt;=Hidden!BK$46),IF($G60="","x","y"),"")))</f>
        <v/>
      </c>
      <c r="BS60" s="142" t="str">
        <f>IF(Hidden!BL$47="Yes","H",IF($B60="","",IF(AND($C60&lt;=Hidden!BL$46,$D60&gt;=Hidden!BL$46),IF($G60="","x","y"),"")))</f>
        <v/>
      </c>
      <c r="BT60" s="142" t="str">
        <f>IF(Hidden!BM$47="Yes","H",IF($B60="","",IF(AND($C60&lt;=Hidden!BM$46,$D60&gt;=Hidden!BM$46),IF($G60="","x","y"),"")))</f>
        <v/>
      </c>
      <c r="BU60" s="146" t="str">
        <f>IF(Hidden!BN$47="Yes","H",IF($B60="","",IF(AND($C60&lt;=Hidden!BN$46,$D60&gt;=Hidden!BN$46),IF($G60="","x","y"),"")))</f>
        <v/>
      </c>
      <c r="BV60" s="145" t="str">
        <f>IF(Hidden!BO$47="Yes","H",IF($B60="","",IF(AND($C60&lt;=Hidden!BO$46,$D60&gt;=Hidden!BO$46),IF($G60="","x","y"),"")))</f>
        <v/>
      </c>
      <c r="BW60" s="142" t="str">
        <f>IF(Hidden!BP$47="Yes","H",IF($B60="","",IF(AND($C60&lt;=Hidden!BP$46,$D60&gt;=Hidden!BP$46),IF($G60="","x","y"),"")))</f>
        <v/>
      </c>
      <c r="BX60" s="142" t="str">
        <f>IF(Hidden!BQ$47="Yes","H",IF($B60="","",IF(AND($C60&lt;=Hidden!BQ$46,$D60&gt;=Hidden!BQ$46),IF($G60="","x","y"),"")))</f>
        <v/>
      </c>
      <c r="BY60" s="142" t="str">
        <f>IF(Hidden!BR$47="Yes","H",IF($B60="","",IF(AND($C60&lt;=Hidden!BR$46,$D60&gt;=Hidden!BR$46),IF($G60="","x","y"),"")))</f>
        <v/>
      </c>
      <c r="BZ60" s="144" t="str">
        <f>IF(Hidden!BS$47="Yes","H",IF($B60="","",IF(AND($C60&lt;=Hidden!BS$46,$D60&gt;=Hidden!BS$46),IF($G60="","x","y"),"")))</f>
        <v/>
      </c>
      <c r="CA60" s="143" t="str">
        <f>IF(Hidden!BT$47="Yes","H",IF($B60="","",IF(AND($C60&lt;=Hidden!BT$46,$D60&gt;=Hidden!BT$46),IF($G60="","x","y"),"")))</f>
        <v/>
      </c>
      <c r="CB60" s="142" t="str">
        <f>IF(Hidden!BU$47="Yes","H",IF($B60="","",IF(AND($C60&lt;=Hidden!BU$46,$D60&gt;=Hidden!BU$46),IF($G60="","x","y"),"")))</f>
        <v/>
      </c>
      <c r="CC60" s="142" t="str">
        <f>IF(Hidden!BV$47="Yes","H",IF($B60="","",IF(AND($C60&lt;=Hidden!BV$46,$D60&gt;=Hidden!BV$46),IF($G60="","x","y"),"")))</f>
        <v/>
      </c>
      <c r="CD60" s="142" t="str">
        <f>IF(Hidden!BW$47="Yes","H",IF($B60="","",IF(AND($C60&lt;=Hidden!BW$46,$D60&gt;=Hidden!BW$46),IF($G60="","x","y"),"")))</f>
        <v/>
      </c>
      <c r="CE60" s="146" t="str">
        <f>IF(Hidden!BX$47="Yes","H",IF($B60="","",IF(AND($C60&lt;=Hidden!BX$46,$D60&gt;=Hidden!BX$46),IF($G60="","x","y"),"")))</f>
        <v/>
      </c>
      <c r="CF60" s="145" t="str">
        <f>IF(Hidden!BY$47="Yes","H",IF($B60="","",IF(AND($C60&lt;=Hidden!BY$46,$D60&gt;=Hidden!BY$46),IF($G60="","x","y"),"")))</f>
        <v/>
      </c>
      <c r="CG60" s="142" t="str">
        <f>IF(Hidden!BZ$47="Yes","H",IF($B60="","",IF(AND($C60&lt;=Hidden!BZ$46,$D60&gt;=Hidden!BZ$46),IF($G60="","x","y"),"")))</f>
        <v/>
      </c>
      <c r="CH60" s="142" t="str">
        <f>IF(Hidden!CA$47="Yes","H",IF($B60="","",IF(AND($C60&lt;=Hidden!CA$46,$D60&gt;=Hidden!CA$46),IF($G60="","x","y"),"")))</f>
        <v/>
      </c>
      <c r="CI60" s="142" t="str">
        <f>IF(Hidden!CB$47="Yes","H",IF($B60="","",IF(AND($C60&lt;=Hidden!CB$46,$D60&gt;=Hidden!CB$46),IF($G60="","x","y"),"")))</f>
        <v/>
      </c>
      <c r="CJ60" s="144" t="str">
        <f>IF(Hidden!CC$47="Yes","H",IF($B60="","",IF(AND($C60&lt;=Hidden!CC$46,$D60&gt;=Hidden!CC$46),IF($G60="","x","y"),"")))</f>
        <v/>
      </c>
      <c r="CK60" s="143" t="str">
        <f>IF(Hidden!CD$47="Yes","H",IF($B60="","",IF(AND($C60&lt;=Hidden!CD$46,$D60&gt;=Hidden!CD$46),IF($G60="","x","y"),"")))</f>
        <v/>
      </c>
      <c r="CL60" s="142" t="str">
        <f>IF(Hidden!CE$47="Yes","H",IF($B60="","",IF(AND($C60&lt;=Hidden!CE$46,$D60&gt;=Hidden!CE$46),IF($G60="","x","y"),"")))</f>
        <v/>
      </c>
      <c r="CM60" s="142" t="str">
        <f>IF(Hidden!CF$47="Yes","H",IF($B60="","",IF(AND($C60&lt;=Hidden!CF$46,$D60&gt;=Hidden!CF$46),IF($G60="","x","y"),"")))</f>
        <v/>
      </c>
      <c r="CN60" s="142" t="str">
        <f>IF(Hidden!CG$47="Yes","H",IF($B60="","",IF(AND($C60&lt;=Hidden!CG$46,$D60&gt;=Hidden!CG$46),IF($G60="","x","y"),"")))</f>
        <v/>
      </c>
      <c r="CO60" s="146" t="str">
        <f>IF(Hidden!CH$47="Yes","H",IF($B60="","",IF(AND($C60&lt;=Hidden!CH$46,$D60&gt;=Hidden!CH$46),IF($G60="","x","y"),"")))</f>
        <v/>
      </c>
      <c r="CP60" s="145" t="str">
        <f>IF(Hidden!CI$47="Yes","H",IF($B60="","",IF(AND($C60&lt;=Hidden!CI$46,$D60&gt;=Hidden!CI$46),IF($G60="","x","y"),"")))</f>
        <v/>
      </c>
      <c r="CQ60" s="142" t="str">
        <f>IF(Hidden!CJ$47="Yes","H",IF($B60="","",IF(AND($C60&lt;=Hidden!CJ$46,$D60&gt;=Hidden!CJ$46),IF($G60="","x","y"),"")))</f>
        <v/>
      </c>
      <c r="CR60" s="142" t="str">
        <f>IF(Hidden!CK$47="Yes","H",IF($B60="","",IF(AND($C60&lt;=Hidden!CK$46,$D60&gt;=Hidden!CK$46),IF($G60="","x","y"),"")))</f>
        <v/>
      </c>
      <c r="CS60" s="142" t="str">
        <f>IF(Hidden!CL$47="Yes","H",IF($B60="","",IF(AND($C60&lt;=Hidden!CL$46,$D60&gt;=Hidden!CL$46),IF($G60="","x","y"),"")))</f>
        <v/>
      </c>
      <c r="CT60" s="144" t="str">
        <f>IF(Hidden!CM$47="Yes","H",IF($B60="","",IF(AND($C60&lt;=Hidden!CM$46,$D60&gt;=Hidden!CM$46),IF($G60="","x","y"),"")))</f>
        <v/>
      </c>
      <c r="CU60" s="143" t="str">
        <f>IF(Hidden!CN$47="Yes","H",IF($B60="","",IF(AND($C60&lt;=Hidden!CN$46,$D60&gt;=Hidden!CN$46),IF($G60="","x","y"),"")))</f>
        <v/>
      </c>
      <c r="CV60" s="142" t="str">
        <f>IF(Hidden!CO$47="Yes","H",IF($B60="","",IF(AND($C60&lt;=Hidden!CO$46,$D60&gt;=Hidden!CO$46),IF($G60="","x","y"),"")))</f>
        <v/>
      </c>
      <c r="CW60" s="142" t="str">
        <f>IF(Hidden!CP$47="Yes","H",IF($B60="","",IF(AND($C60&lt;=Hidden!CP$46,$D60&gt;=Hidden!CP$46),IF($G60="","x","y"),"")))</f>
        <v/>
      </c>
      <c r="CX60" s="142" t="str">
        <f>IF(Hidden!CQ$47="Yes","H",IF($B60="","",IF(AND($C60&lt;=Hidden!CQ$46,$D60&gt;=Hidden!CQ$46),IF($G60="","x","y"),"")))</f>
        <v/>
      </c>
      <c r="CY60" s="146" t="str">
        <f>IF(Hidden!CR$47="Yes","H",IF($B60="","",IF(AND($C60&lt;=Hidden!CR$46,$D60&gt;=Hidden!CR$46),IF($G60="","x","y"),"")))</f>
        <v/>
      </c>
      <c r="CZ60" s="145" t="str">
        <f>IF(Hidden!CS$47="Yes","H",IF($B60="","",IF(AND($C60&lt;=Hidden!CS$46,$D60&gt;=Hidden!CS$46),IF($G60="","x","y"),"")))</f>
        <v/>
      </c>
      <c r="DA60" s="142" t="str">
        <f>IF(Hidden!CT$47="Yes","H",IF($B60="","",IF(AND($C60&lt;=Hidden!CT$46,$D60&gt;=Hidden!CT$46),IF($G60="","x","y"),"")))</f>
        <v/>
      </c>
      <c r="DB60" s="142" t="str">
        <f>IF(Hidden!CU$47="Yes","H",IF($B60="","",IF(AND($C60&lt;=Hidden!CU$46,$D60&gt;=Hidden!CU$46),IF($G60="","x","y"),"")))</f>
        <v/>
      </c>
      <c r="DC60" s="142" t="str">
        <f>IF(Hidden!CV$47="Yes","H",IF($B60="","",IF(AND($C60&lt;=Hidden!CV$46,$D60&gt;=Hidden!CV$46),IF($G60="","x","y"),"")))</f>
        <v/>
      </c>
      <c r="DD60" s="144" t="str">
        <f>IF(Hidden!CW$47="Yes","H",IF($B60="","",IF(AND($C60&lt;=Hidden!CW$46,$D60&gt;=Hidden!CW$46),IF($G60="","x","y"),"")))</f>
        <v/>
      </c>
      <c r="DE60" s="143" t="str">
        <f>IF(Hidden!CX$47="Yes","H",IF($B60="","",IF(AND($C60&lt;=Hidden!CX$46,$D60&gt;=Hidden!CX$46),IF($G60="","x","y"),"")))</f>
        <v/>
      </c>
      <c r="DF60" s="142" t="str">
        <f>IF(Hidden!CY$47="Yes","H",IF($B60="","",IF(AND($C60&lt;=Hidden!CY$46,$D60&gt;=Hidden!CY$46),IF($G60="","x","y"),"")))</f>
        <v/>
      </c>
      <c r="DG60" s="142" t="str">
        <f>IF(Hidden!CZ$47="Yes","H",IF($B60="","",IF(AND($C60&lt;=Hidden!CZ$46,$D60&gt;=Hidden!CZ$46),IF($G60="","x","y"),"")))</f>
        <v/>
      </c>
      <c r="DH60" s="142" t="str">
        <f>IF(Hidden!DA$47="Yes","H",IF($B60="","",IF(AND($C60&lt;=Hidden!DA$46,$D60&gt;=Hidden!DA$46),IF($G60="","x","y"),"")))</f>
        <v/>
      </c>
      <c r="DI60" s="146" t="str">
        <f>IF(Hidden!DB$47="Yes","H",IF($B60="","",IF(AND($C60&lt;=Hidden!DB$46,$D60&gt;=Hidden!DB$46),IF($G60="","x","y"),"")))</f>
        <v/>
      </c>
      <c r="DJ60" s="145" t="str">
        <f>IF(Hidden!DC$47="Yes","H",IF($B60="","",IF(AND($C60&lt;=Hidden!DC$46,$D60&gt;=Hidden!DC$46),IF($G60="","x","y"),"")))</f>
        <v/>
      </c>
      <c r="DK60" s="142" t="str">
        <f>IF(Hidden!DD$47="Yes","H",IF($B60="","",IF(AND($C60&lt;=Hidden!DD$46,$D60&gt;=Hidden!DD$46),IF($G60="","x","y"),"")))</f>
        <v/>
      </c>
      <c r="DL60" s="142" t="str">
        <f>IF(Hidden!DE$47="Yes","H",IF($B60="","",IF(AND($C60&lt;=Hidden!DE$46,$D60&gt;=Hidden!DE$46),IF($G60="","x","y"),"")))</f>
        <v/>
      </c>
      <c r="DM60" s="142" t="str">
        <f>IF(Hidden!DF$47="Yes","H",IF($B60="","",IF(AND($C60&lt;=Hidden!DF$46,$D60&gt;=Hidden!DF$46),IF($G60="","x","y"),"")))</f>
        <v/>
      </c>
      <c r="DN60" s="144" t="str">
        <f>IF(Hidden!DG$47="Yes","H",IF($B60="","",IF(AND($C60&lt;=Hidden!DG$46,$D60&gt;=Hidden!DG$46),IF($G60="","x","y"),"")))</f>
        <v/>
      </c>
      <c r="DO60" s="143" t="str">
        <f>IF(Hidden!DH$47="Yes","H",IF($B60="","",IF(AND($C60&lt;=Hidden!DH$46,$D60&gt;=Hidden!DH$46),IF($G60="","x","y"),"")))</f>
        <v/>
      </c>
      <c r="DP60" s="142" t="str">
        <f>IF(Hidden!DI$47="Yes","H",IF($B60="","",IF(AND($C60&lt;=Hidden!DI$46,$D60&gt;=Hidden!DI$46),IF($G60="","x","y"),"")))</f>
        <v/>
      </c>
      <c r="DQ60" s="142" t="str">
        <f>IF(Hidden!DJ$47="Yes","H",IF($B60="","",IF(AND($C60&lt;=Hidden!DJ$46,$D60&gt;=Hidden!DJ$46),IF($G60="","x","y"),"")))</f>
        <v/>
      </c>
      <c r="DR60" s="142" t="str">
        <f>IF(Hidden!DK$47="Yes","H",IF($B60="","",IF(AND($C60&lt;=Hidden!DK$46,$D60&gt;=Hidden!DK$46),IF($G60="","x","y"),"")))</f>
        <v/>
      </c>
      <c r="DS60" s="146" t="str">
        <f>IF(Hidden!DL$47="Yes","H",IF($B60="","",IF(AND($C60&lt;=Hidden!DL$46,$D60&gt;=Hidden!DL$46),IF($G60="","x","y"),"")))</f>
        <v/>
      </c>
      <c r="DT60" s="145" t="str">
        <f>IF(Hidden!DM$47="Yes","H",IF($B60="","",IF(AND($C60&lt;=Hidden!DM$46,$D60&gt;=Hidden!DM$46),IF($G60="","x","y"),"")))</f>
        <v/>
      </c>
      <c r="DU60" s="142" t="str">
        <f>IF(Hidden!DN$47="Yes","H",IF($B60="","",IF(AND($C60&lt;=Hidden!DN$46,$D60&gt;=Hidden!DN$46),IF($G60="","x","y"),"")))</f>
        <v/>
      </c>
      <c r="DV60" s="142" t="str">
        <f>IF(Hidden!DO$47="Yes","H",IF($B60="","",IF(AND($C60&lt;=Hidden!DO$46,$D60&gt;=Hidden!DO$46),IF($G60="","x","y"),"")))</f>
        <v/>
      </c>
      <c r="DW60" s="142" t="str">
        <f>IF(Hidden!DP$47="Yes","H",IF($B60="","",IF(AND($C60&lt;=Hidden!DP$46,$D60&gt;=Hidden!DP$46),IF($G60="","x","y"),"")))</f>
        <v/>
      </c>
      <c r="DX60" s="144" t="str">
        <f>IF(Hidden!DQ$47="Yes","H",IF($B60="","",IF(AND($C60&lt;=Hidden!DQ$46,$D60&gt;=Hidden!DQ$46),IF($G60="","x","y"),"")))</f>
        <v/>
      </c>
      <c r="DY60" s="145" t="str">
        <f>IF(Hidden!DR$47="Yes","H",IF($B60="","",IF(AND($C60&lt;=Hidden!DR$46,$D60&gt;=Hidden!DR$46),IF($G60="","x","y"),"")))</f>
        <v/>
      </c>
      <c r="DZ60" s="142" t="str">
        <f>IF(Hidden!DS$47="Yes","H",IF($B60="","",IF(AND($C60&lt;=Hidden!DS$46,$D60&gt;=Hidden!DS$46),IF($G60="","x","y"),"")))</f>
        <v/>
      </c>
      <c r="EA60" s="142" t="str">
        <f>IF(Hidden!DT$47="Yes","H",IF($B60="","",IF(AND($C60&lt;=Hidden!DT$46,$D60&gt;=Hidden!DT$46),IF($G60="","x","y"),"")))</f>
        <v/>
      </c>
      <c r="EB60" s="142" t="str">
        <f>IF(Hidden!DU$47="Yes","H",IF($B60="","",IF(AND($C60&lt;=Hidden!DU$46,$D60&gt;=Hidden!DU$46),IF($G60="","x","y"),"")))</f>
        <v/>
      </c>
      <c r="EC60" s="144" t="str">
        <f>IF(Hidden!DV$47="Yes","H",IF($B60="","",IF(AND($C60&lt;=Hidden!DV$46,$D60&gt;=Hidden!DV$46),IF($G60="","x","y"),"")))</f>
        <v/>
      </c>
      <c r="ED60" s="143" t="str">
        <f>IF(Hidden!DW$47="Yes","H",IF($B60="","",IF(AND($C60&lt;=Hidden!DW$46,$D60&gt;=Hidden!DW$46),IF($G60="","x","y"),"")))</f>
        <v/>
      </c>
      <c r="EE60" s="142" t="str">
        <f>IF(Hidden!DX$47="Yes","H",IF($B60="","",IF(AND($C60&lt;=Hidden!DX$46,$D60&gt;=Hidden!DX$46),IF($G60="","x","y"),"")))</f>
        <v/>
      </c>
      <c r="EF60" s="142" t="str">
        <f>IF(Hidden!DY$47="Yes","H",IF($B60="","",IF(AND($C60&lt;=Hidden!DY$46,$D60&gt;=Hidden!DY$46),IF($G60="","x","y"),"")))</f>
        <v/>
      </c>
      <c r="EG60" s="142" t="str">
        <f>IF(Hidden!DZ$47="Yes","H",IF($B60="","",IF(AND($C60&lt;=Hidden!DZ$46,$D60&gt;=Hidden!DZ$46),IF($G60="","x","y"),"")))</f>
        <v/>
      </c>
      <c r="EH60" s="141" t="str">
        <f>IF(Hidden!EA$47="Yes","H",IF($B60="","",IF(AND($C60&lt;=Hidden!EA$46,$D60&gt;=Hidden!EA$46),IF($G60="","x","y"),"")))</f>
        <v/>
      </c>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row>
    <row r="61" spans="1:257" ht="15" customHeight="1">
      <c r="A61" s="79"/>
      <c r="B61" s="712"/>
      <c r="C61" s="714"/>
      <c r="D61" s="715"/>
      <c r="E61" s="693"/>
      <c r="F61" s="246"/>
      <c r="G61" s="696"/>
      <c r="H61" s="694"/>
      <c r="I61" s="147" t="str">
        <f>IF(Hidden!B$47="Yes","H",IF($B61="","",IF(AND($C61&lt;=Hidden!B$46,$D61&gt;=Hidden!B$46),IF($G61="","x","y"),"")))</f>
        <v/>
      </c>
      <c r="J61" s="142" t="str">
        <f>IF(Hidden!C$47="Yes","H",IF($B61="","",IF(AND($C61&lt;=Hidden!C$46,$D61&gt;=Hidden!C$46),IF($G61="","x","y"),"")))</f>
        <v/>
      </c>
      <c r="K61" s="142" t="str">
        <f>IF(Hidden!D$47="Yes","H",IF($B61="","",IF(AND($C61&lt;=Hidden!D$46,$D61&gt;=Hidden!D$46),IF($G61="","x","y"),"")))</f>
        <v/>
      </c>
      <c r="L61" s="142" t="str">
        <f>IF(Hidden!E$47="Yes","H",IF($B61="","",IF(AND($C61&lt;=Hidden!E$46,$D61&gt;=Hidden!E$46),IF($G61="","x","y"),"")))</f>
        <v/>
      </c>
      <c r="M61" s="146" t="str">
        <f>IF(Hidden!F$47="Yes","H",IF($B61="","",IF(AND($C61&lt;=Hidden!F$46,$D61&gt;=Hidden!F$46),IF($G61="","x","y"),"")))</f>
        <v/>
      </c>
      <c r="N61" s="145" t="str">
        <f>IF(Hidden!G$47="Yes","H",IF($B61="","",IF(AND($C61&lt;=Hidden!G$46,$D61&gt;=Hidden!G$46),IF($G61="","x","y"),"")))</f>
        <v/>
      </c>
      <c r="O61" s="142" t="str">
        <f>IF(Hidden!H$47="Yes","H",IF($B61="","",IF(AND($C61&lt;=Hidden!H$46,$D61&gt;=Hidden!H$46),IF($G61="","x","y"),"")))</f>
        <v/>
      </c>
      <c r="P61" s="142" t="str">
        <f>IF(Hidden!I$47="Yes","H",IF($B61="","",IF(AND($C61&lt;=Hidden!I$46,$D61&gt;=Hidden!I$46),IF($G61="","x","y"),"")))</f>
        <v/>
      </c>
      <c r="Q61" s="142" t="str">
        <f>IF(Hidden!J$47="Yes","H",IF($B61="","",IF(AND($C61&lt;=Hidden!J$46,$D61&gt;=Hidden!J$46),IF($G61="","x","y"),"")))</f>
        <v/>
      </c>
      <c r="R61" s="144" t="str">
        <f>IF(Hidden!K$47="Yes","H",IF($B61="","",IF(AND($C61&lt;=Hidden!K$46,$D61&gt;=Hidden!K$46),IF($G61="","x","y"),"")))</f>
        <v/>
      </c>
      <c r="S61" s="143" t="str">
        <f>IF(Hidden!L$47="Yes","H",IF($B61="","",IF(AND($C61&lt;=Hidden!L$46,$D61&gt;=Hidden!L$46),IF($G61="","x","y"),"")))</f>
        <v/>
      </c>
      <c r="T61" s="142" t="str">
        <f>IF(Hidden!M$47="Yes","H",IF($B61="","",IF(AND($C61&lt;=Hidden!M$46,$D61&gt;=Hidden!M$46),IF($G61="","x","y"),"")))</f>
        <v/>
      </c>
      <c r="U61" s="142" t="str">
        <f>IF(Hidden!N$47="Yes","H",IF($B61="","",IF(AND($C61&lt;=Hidden!N$46,$D61&gt;=Hidden!N$46),IF($G61="","x","y"),"")))</f>
        <v/>
      </c>
      <c r="V61" s="142" t="str">
        <f>IF(Hidden!O$47="Yes","H",IF($B61="","",IF(AND($C61&lt;=Hidden!O$46,$D61&gt;=Hidden!O$46),IF($G61="","x","y"),"")))</f>
        <v/>
      </c>
      <c r="W61" s="146" t="str">
        <f>IF(Hidden!P$47="Yes","H",IF($B61="","",IF(AND($C61&lt;=Hidden!P$46,$D61&gt;=Hidden!P$46),IF($G61="","x","y"),"")))</f>
        <v/>
      </c>
      <c r="X61" s="145" t="str">
        <f>IF(Hidden!Q$47="Yes","H",IF($B61="","",IF(AND($C61&lt;=Hidden!Q$46,$D61&gt;=Hidden!Q$46),IF($G61="","x","y"),"")))</f>
        <v/>
      </c>
      <c r="Y61" s="142" t="str">
        <f>IF(Hidden!R$47="Yes","H",IF($B61="","",IF(AND($C61&lt;=Hidden!R$46,$D61&gt;=Hidden!R$46),IF($G61="","x","y"),"")))</f>
        <v/>
      </c>
      <c r="Z61" s="142" t="str">
        <f>IF(Hidden!S$47="Yes","H",IF($B61="","",IF(AND($C61&lt;=Hidden!S$46,$D61&gt;=Hidden!S$46),IF($G61="","x","y"),"")))</f>
        <v/>
      </c>
      <c r="AA61" s="142" t="str">
        <f>IF(Hidden!T$47="Yes","H",IF($B61="","",IF(AND($C61&lt;=Hidden!T$46,$D61&gt;=Hidden!T$46),IF($G61="","x","y"),"")))</f>
        <v/>
      </c>
      <c r="AB61" s="144" t="str">
        <f>IF(Hidden!U$47="Yes","H",IF($B61="","",IF(AND($C61&lt;=Hidden!U$46,$D61&gt;=Hidden!U$46),IF($G61="","x","y"),"")))</f>
        <v/>
      </c>
      <c r="AC61" s="143" t="str">
        <f>IF(Hidden!V$47="Yes","H",IF($B61="","",IF(AND($C61&lt;=Hidden!V$46,$D61&gt;=Hidden!V$46),IF($G61="","x","y"),"")))</f>
        <v/>
      </c>
      <c r="AD61" s="142" t="str">
        <f>IF(Hidden!W$47="Yes","H",IF($B61="","",IF(AND($C61&lt;=Hidden!W$46,$D61&gt;=Hidden!W$46),IF($G61="","x","y"),"")))</f>
        <v/>
      </c>
      <c r="AE61" s="142" t="str">
        <f>IF(Hidden!X$47="Yes","H",IF($B61="","",IF(AND($C61&lt;=Hidden!X$46,$D61&gt;=Hidden!X$46),IF($G61="","x","y"),"")))</f>
        <v/>
      </c>
      <c r="AF61" s="142" t="str">
        <f>IF(Hidden!Y$47="Yes","H",IF($B61="","",IF(AND($C61&lt;=Hidden!Y$46,$D61&gt;=Hidden!Y$46),IF($G61="","x","y"),"")))</f>
        <v/>
      </c>
      <c r="AG61" s="146" t="str">
        <f>IF(Hidden!Z$47="Yes","H",IF($B61="","",IF(AND($C61&lt;=Hidden!Z$46,$D61&gt;=Hidden!Z$46),IF($G61="","x","y"),"")))</f>
        <v/>
      </c>
      <c r="AH61" s="145" t="str">
        <f>IF(Hidden!AA$47="Yes","H",IF($B61="","",IF(AND($C61&lt;=Hidden!AA$46,$D61&gt;=Hidden!AA$46),IF($G61="","x","y"),"")))</f>
        <v/>
      </c>
      <c r="AI61" s="142" t="str">
        <f>IF(Hidden!AB$47="Yes","H",IF($B61="","",IF(AND($C61&lt;=Hidden!AB$46,$D61&gt;=Hidden!AB$46),IF($G61="","x","y"),"")))</f>
        <v/>
      </c>
      <c r="AJ61" s="142" t="str">
        <f>IF(Hidden!AC$47="Yes","H",IF($B61="","",IF(AND($C61&lt;=Hidden!AC$46,$D61&gt;=Hidden!AC$46),IF($G61="","x","y"),"")))</f>
        <v/>
      </c>
      <c r="AK61" s="142" t="str">
        <f>IF(Hidden!AD$47="Yes","H",IF($B61="","",IF(AND($C61&lt;=Hidden!AD$46,$D61&gt;=Hidden!AD$46),IF($G61="","x","y"),"")))</f>
        <v/>
      </c>
      <c r="AL61" s="144" t="str">
        <f>IF(Hidden!AE$47="Yes","H",IF($B61="","",IF(AND($C61&lt;=Hidden!AE$46,$D61&gt;=Hidden!AE$46),IF($G61="","x","y"),"")))</f>
        <v/>
      </c>
      <c r="AM61" s="143" t="str">
        <f>IF(Hidden!AF$47="Yes","H",IF($B61="","",IF(AND($C61&lt;=Hidden!AF$46,$D61&gt;=Hidden!AF$46),IF($G61="","x","y"),"")))</f>
        <v/>
      </c>
      <c r="AN61" s="142" t="str">
        <f>IF(Hidden!AG$47="Yes","H",IF($B61="","",IF(AND($C61&lt;=Hidden!AG$46,$D61&gt;=Hidden!AG$46),IF($G61="","x","y"),"")))</f>
        <v/>
      </c>
      <c r="AO61" s="142" t="str">
        <f>IF(Hidden!AH$47="Yes","H",IF($B61="","",IF(AND($C61&lt;=Hidden!AH$46,$D61&gt;=Hidden!AH$46),IF($G61="","x","y"),"")))</f>
        <v/>
      </c>
      <c r="AP61" s="142" t="str">
        <f>IF(Hidden!AI$47="Yes","H",IF($B61="","",IF(AND($C61&lt;=Hidden!AI$46,$D61&gt;=Hidden!AI$46),IF($G61="","x","y"),"")))</f>
        <v/>
      </c>
      <c r="AQ61" s="146" t="str">
        <f>IF(Hidden!AJ$47="Yes","H",IF($B61="","",IF(AND($C61&lt;=Hidden!AJ$46,$D61&gt;=Hidden!AJ$46),IF($G61="","x","y"),"")))</f>
        <v/>
      </c>
      <c r="AR61" s="145" t="str">
        <f>IF(Hidden!AK$47="Yes","H",IF($B61="","",IF(AND($C61&lt;=Hidden!AK$46,$D61&gt;=Hidden!AK$46),IF($G61="","x","y"),"")))</f>
        <v/>
      </c>
      <c r="AS61" s="142" t="str">
        <f>IF(Hidden!AL$47="Yes","H",IF($B61="","",IF(AND($C61&lt;=Hidden!AL$46,$D61&gt;=Hidden!AL$46),IF($G61="","x","y"),"")))</f>
        <v/>
      </c>
      <c r="AT61" s="142" t="str">
        <f>IF(Hidden!AM$47="Yes","H",IF($B61="","",IF(AND($C61&lt;=Hidden!AM$46,$D61&gt;=Hidden!AM$46),IF($G61="","x","y"),"")))</f>
        <v/>
      </c>
      <c r="AU61" s="142" t="str">
        <f>IF(Hidden!AN$47="Yes","H",IF($B61="","",IF(AND($C61&lt;=Hidden!AN$46,$D61&gt;=Hidden!AN$46),IF($G61="","x","y"),"")))</f>
        <v/>
      </c>
      <c r="AV61" s="144" t="str">
        <f>IF(Hidden!AO$47="Yes","H",IF($B61="","",IF(AND($C61&lt;=Hidden!AO$46,$D61&gt;=Hidden!AO$46),IF($G61="","x","y"),"")))</f>
        <v/>
      </c>
      <c r="AW61" s="143" t="str">
        <f>IF(Hidden!AP$47="Yes","H",IF($B61="","",IF(AND($C61&lt;=Hidden!AP$46,$D61&gt;=Hidden!AP$46),IF($G61="","x","y"),"")))</f>
        <v/>
      </c>
      <c r="AX61" s="142" t="str">
        <f>IF(Hidden!AQ$47="Yes","H",IF($B61="","",IF(AND($C61&lt;=Hidden!AQ$46,$D61&gt;=Hidden!AQ$46),IF($G61="","x","y"),"")))</f>
        <v/>
      </c>
      <c r="AY61" s="142" t="str">
        <f>IF(Hidden!AR$47="Yes","H",IF($B61="","",IF(AND($C61&lt;=Hidden!AR$46,$D61&gt;=Hidden!AR$46),IF($G61="","x","y"),"")))</f>
        <v/>
      </c>
      <c r="AZ61" s="142" t="str">
        <f>IF(Hidden!AS$47="Yes","H",IF($B61="","",IF(AND($C61&lt;=Hidden!AS$46,$D61&gt;=Hidden!AS$46),IF($G61="","x","y"),"")))</f>
        <v/>
      </c>
      <c r="BA61" s="146" t="str">
        <f>IF(Hidden!AT$47="Yes","H",IF($B61="","",IF(AND($C61&lt;=Hidden!AT$46,$D61&gt;=Hidden!AT$46),IF($G61="","x","y"),"")))</f>
        <v/>
      </c>
      <c r="BB61" s="145" t="str">
        <f>IF(Hidden!AU$47="Yes","H",IF($B61="","",IF(AND($C61&lt;=Hidden!AU$46,$D61&gt;=Hidden!AU$46),IF($G61="","x","y"),"")))</f>
        <v/>
      </c>
      <c r="BC61" s="142" t="str">
        <f>IF(Hidden!AV$47="Yes","H",IF($B61="","",IF(AND($C61&lt;=Hidden!AV$46,$D61&gt;=Hidden!AV$46),IF($G61="","x","y"),"")))</f>
        <v/>
      </c>
      <c r="BD61" s="142" t="str">
        <f>IF(Hidden!AW$47="Yes","H",IF($B61="","",IF(AND($C61&lt;=Hidden!AW$46,$D61&gt;=Hidden!AW$46),IF($G61="","x","y"),"")))</f>
        <v/>
      </c>
      <c r="BE61" s="142" t="str">
        <f>IF(Hidden!AX$47="Yes","H",IF($B61="","",IF(AND($C61&lt;=Hidden!AX$46,$D61&gt;=Hidden!AX$46),IF($G61="","x","y"),"")))</f>
        <v/>
      </c>
      <c r="BF61" s="144" t="str">
        <f>IF(Hidden!AY$47="Yes","H",IF($B61="","",IF(AND($C61&lt;=Hidden!AY$46,$D61&gt;=Hidden!AY$46),IF($G61="","x","y"),"")))</f>
        <v/>
      </c>
      <c r="BG61" s="143" t="str">
        <f>IF(Hidden!AZ$47="Yes","H",IF($B61="","",IF(AND($C61&lt;=Hidden!AZ$46,$D61&gt;=Hidden!AZ$46),IF($G61="","x","y"),"")))</f>
        <v/>
      </c>
      <c r="BH61" s="142" t="str">
        <f>IF(Hidden!BA$47="Yes","H",IF($B61="","",IF(AND($C61&lt;=Hidden!BA$46,$D61&gt;=Hidden!BA$46),IF($G61="","x","y"),"")))</f>
        <v/>
      </c>
      <c r="BI61" s="142" t="str">
        <f>IF(Hidden!BB$47="Yes","H",IF($B61="","",IF(AND($C61&lt;=Hidden!BB$46,$D61&gt;=Hidden!BB$46),IF($G61="","x","y"),"")))</f>
        <v/>
      </c>
      <c r="BJ61" s="142" t="str">
        <f>IF(Hidden!BC$47="Yes","H",IF($B61="","",IF(AND($C61&lt;=Hidden!BC$46,$D61&gt;=Hidden!BC$46),IF($G61="","x","y"),"")))</f>
        <v/>
      </c>
      <c r="BK61" s="146" t="str">
        <f>IF(Hidden!BD$47="Yes","H",IF($B61="","",IF(AND($C61&lt;=Hidden!BD$46,$D61&gt;=Hidden!BD$46),IF($G61="","x","y"),"")))</f>
        <v/>
      </c>
      <c r="BL61" s="145" t="str">
        <f>IF(Hidden!BE$47="Yes","H",IF($B61="","",IF(AND($C61&lt;=Hidden!BE$46,$D61&gt;=Hidden!BE$46),IF($G61="","x","y"),"")))</f>
        <v/>
      </c>
      <c r="BM61" s="142" t="str">
        <f>IF(Hidden!BF$47="Yes","H",IF($B61="","",IF(AND($C61&lt;=Hidden!BF$46,$D61&gt;=Hidden!BF$46),IF($G61="","x","y"),"")))</f>
        <v/>
      </c>
      <c r="BN61" s="142" t="str">
        <f>IF(Hidden!BG$47="Yes","H",IF($B61="","",IF(AND($C61&lt;=Hidden!BG$46,$D61&gt;=Hidden!BG$46),IF($G61="","x","y"),"")))</f>
        <v/>
      </c>
      <c r="BO61" s="142" t="str">
        <f>IF(Hidden!BH$47="Yes","H",IF($B61="","",IF(AND($C61&lt;=Hidden!BH$46,$D61&gt;=Hidden!BH$46),IF($G61="","x","y"),"")))</f>
        <v/>
      </c>
      <c r="BP61" s="144" t="str">
        <f>IF(Hidden!BI$47="Yes","H",IF($B61="","",IF(AND($C61&lt;=Hidden!BI$46,$D61&gt;=Hidden!BI$46),IF($G61="","x","y"),"")))</f>
        <v/>
      </c>
      <c r="BQ61" s="143" t="str">
        <f>IF(Hidden!BJ$47="Yes","H",IF($B61="","",IF(AND($C61&lt;=Hidden!BJ$46,$D61&gt;=Hidden!BJ$46),IF($G61="","x","y"),"")))</f>
        <v/>
      </c>
      <c r="BR61" s="142" t="str">
        <f>IF(Hidden!BK$47="Yes","H",IF($B61="","",IF(AND($C61&lt;=Hidden!BK$46,$D61&gt;=Hidden!BK$46),IF($G61="","x","y"),"")))</f>
        <v/>
      </c>
      <c r="BS61" s="142" t="str">
        <f>IF(Hidden!BL$47="Yes","H",IF($B61="","",IF(AND($C61&lt;=Hidden!BL$46,$D61&gt;=Hidden!BL$46),IF($G61="","x","y"),"")))</f>
        <v/>
      </c>
      <c r="BT61" s="142" t="str">
        <f>IF(Hidden!BM$47="Yes","H",IF($B61="","",IF(AND($C61&lt;=Hidden!BM$46,$D61&gt;=Hidden!BM$46),IF($G61="","x","y"),"")))</f>
        <v/>
      </c>
      <c r="BU61" s="146" t="str">
        <f>IF(Hidden!BN$47="Yes","H",IF($B61="","",IF(AND($C61&lt;=Hidden!BN$46,$D61&gt;=Hidden!BN$46),IF($G61="","x","y"),"")))</f>
        <v/>
      </c>
      <c r="BV61" s="145" t="str">
        <f>IF(Hidden!BO$47="Yes","H",IF($B61="","",IF(AND($C61&lt;=Hidden!BO$46,$D61&gt;=Hidden!BO$46),IF($G61="","x","y"),"")))</f>
        <v/>
      </c>
      <c r="BW61" s="142" t="str">
        <f>IF(Hidden!BP$47="Yes","H",IF($B61="","",IF(AND($C61&lt;=Hidden!BP$46,$D61&gt;=Hidden!BP$46),IF($G61="","x","y"),"")))</f>
        <v/>
      </c>
      <c r="BX61" s="142" t="str">
        <f>IF(Hidden!BQ$47="Yes","H",IF($B61="","",IF(AND($C61&lt;=Hidden!BQ$46,$D61&gt;=Hidden!BQ$46),IF($G61="","x","y"),"")))</f>
        <v/>
      </c>
      <c r="BY61" s="142" t="str">
        <f>IF(Hidden!BR$47="Yes","H",IF($B61="","",IF(AND($C61&lt;=Hidden!BR$46,$D61&gt;=Hidden!BR$46),IF($G61="","x","y"),"")))</f>
        <v/>
      </c>
      <c r="BZ61" s="144" t="str">
        <f>IF(Hidden!BS$47="Yes","H",IF($B61="","",IF(AND($C61&lt;=Hidden!BS$46,$D61&gt;=Hidden!BS$46),IF($G61="","x","y"),"")))</f>
        <v/>
      </c>
      <c r="CA61" s="143" t="str">
        <f>IF(Hidden!BT$47="Yes","H",IF($B61="","",IF(AND($C61&lt;=Hidden!BT$46,$D61&gt;=Hidden!BT$46),IF($G61="","x","y"),"")))</f>
        <v/>
      </c>
      <c r="CB61" s="142" t="str">
        <f>IF(Hidden!BU$47="Yes","H",IF($B61="","",IF(AND($C61&lt;=Hidden!BU$46,$D61&gt;=Hidden!BU$46),IF($G61="","x","y"),"")))</f>
        <v/>
      </c>
      <c r="CC61" s="142" t="str">
        <f>IF(Hidden!BV$47="Yes","H",IF($B61="","",IF(AND($C61&lt;=Hidden!BV$46,$D61&gt;=Hidden!BV$46),IF($G61="","x","y"),"")))</f>
        <v/>
      </c>
      <c r="CD61" s="142" t="str">
        <f>IF(Hidden!BW$47="Yes","H",IF($B61="","",IF(AND($C61&lt;=Hidden!BW$46,$D61&gt;=Hidden!BW$46),IF($G61="","x","y"),"")))</f>
        <v/>
      </c>
      <c r="CE61" s="146" t="str">
        <f>IF(Hidden!BX$47="Yes","H",IF($B61="","",IF(AND($C61&lt;=Hidden!BX$46,$D61&gt;=Hidden!BX$46),IF($G61="","x","y"),"")))</f>
        <v/>
      </c>
      <c r="CF61" s="145" t="str">
        <f>IF(Hidden!BY$47="Yes","H",IF($B61="","",IF(AND($C61&lt;=Hidden!BY$46,$D61&gt;=Hidden!BY$46),IF($G61="","x","y"),"")))</f>
        <v/>
      </c>
      <c r="CG61" s="142" t="str">
        <f>IF(Hidden!BZ$47="Yes","H",IF($B61="","",IF(AND($C61&lt;=Hidden!BZ$46,$D61&gt;=Hidden!BZ$46),IF($G61="","x","y"),"")))</f>
        <v/>
      </c>
      <c r="CH61" s="142" t="str">
        <f>IF(Hidden!CA$47="Yes","H",IF($B61="","",IF(AND($C61&lt;=Hidden!CA$46,$D61&gt;=Hidden!CA$46),IF($G61="","x","y"),"")))</f>
        <v/>
      </c>
      <c r="CI61" s="142" t="str">
        <f>IF(Hidden!CB$47="Yes","H",IF($B61="","",IF(AND($C61&lt;=Hidden!CB$46,$D61&gt;=Hidden!CB$46),IF($G61="","x","y"),"")))</f>
        <v/>
      </c>
      <c r="CJ61" s="144" t="str">
        <f>IF(Hidden!CC$47="Yes","H",IF($B61="","",IF(AND($C61&lt;=Hidden!CC$46,$D61&gt;=Hidden!CC$46),IF($G61="","x","y"),"")))</f>
        <v/>
      </c>
      <c r="CK61" s="143" t="str">
        <f>IF(Hidden!CD$47="Yes","H",IF($B61="","",IF(AND($C61&lt;=Hidden!CD$46,$D61&gt;=Hidden!CD$46),IF($G61="","x","y"),"")))</f>
        <v/>
      </c>
      <c r="CL61" s="142" t="str">
        <f>IF(Hidden!CE$47="Yes","H",IF($B61="","",IF(AND($C61&lt;=Hidden!CE$46,$D61&gt;=Hidden!CE$46),IF($G61="","x","y"),"")))</f>
        <v/>
      </c>
      <c r="CM61" s="142" t="str">
        <f>IF(Hidden!CF$47="Yes","H",IF($B61="","",IF(AND($C61&lt;=Hidden!CF$46,$D61&gt;=Hidden!CF$46),IF($G61="","x","y"),"")))</f>
        <v/>
      </c>
      <c r="CN61" s="142" t="str">
        <f>IF(Hidden!CG$47="Yes","H",IF($B61="","",IF(AND($C61&lt;=Hidden!CG$46,$D61&gt;=Hidden!CG$46),IF($G61="","x","y"),"")))</f>
        <v/>
      </c>
      <c r="CO61" s="146" t="str">
        <f>IF(Hidden!CH$47="Yes","H",IF($B61="","",IF(AND($C61&lt;=Hidden!CH$46,$D61&gt;=Hidden!CH$46),IF($G61="","x","y"),"")))</f>
        <v/>
      </c>
      <c r="CP61" s="145" t="str">
        <f>IF(Hidden!CI$47="Yes","H",IF($B61="","",IF(AND($C61&lt;=Hidden!CI$46,$D61&gt;=Hidden!CI$46),IF($G61="","x","y"),"")))</f>
        <v/>
      </c>
      <c r="CQ61" s="142" t="str">
        <f>IF(Hidden!CJ$47="Yes","H",IF($B61="","",IF(AND($C61&lt;=Hidden!CJ$46,$D61&gt;=Hidden!CJ$46),IF($G61="","x","y"),"")))</f>
        <v/>
      </c>
      <c r="CR61" s="142" t="str">
        <f>IF(Hidden!CK$47="Yes","H",IF($B61="","",IF(AND($C61&lt;=Hidden!CK$46,$D61&gt;=Hidden!CK$46),IF($G61="","x","y"),"")))</f>
        <v/>
      </c>
      <c r="CS61" s="142" t="str">
        <f>IF(Hidden!CL$47="Yes","H",IF($B61="","",IF(AND($C61&lt;=Hidden!CL$46,$D61&gt;=Hidden!CL$46),IF($G61="","x","y"),"")))</f>
        <v/>
      </c>
      <c r="CT61" s="144" t="str">
        <f>IF(Hidden!CM$47="Yes","H",IF($B61="","",IF(AND($C61&lt;=Hidden!CM$46,$D61&gt;=Hidden!CM$46),IF($G61="","x","y"),"")))</f>
        <v/>
      </c>
      <c r="CU61" s="143" t="str">
        <f>IF(Hidden!CN$47="Yes","H",IF($B61="","",IF(AND($C61&lt;=Hidden!CN$46,$D61&gt;=Hidden!CN$46),IF($G61="","x","y"),"")))</f>
        <v/>
      </c>
      <c r="CV61" s="142" t="str">
        <f>IF(Hidden!CO$47="Yes","H",IF($B61="","",IF(AND($C61&lt;=Hidden!CO$46,$D61&gt;=Hidden!CO$46),IF($G61="","x","y"),"")))</f>
        <v/>
      </c>
      <c r="CW61" s="142" t="str">
        <f>IF(Hidden!CP$47="Yes","H",IF($B61="","",IF(AND($C61&lt;=Hidden!CP$46,$D61&gt;=Hidden!CP$46),IF($G61="","x","y"),"")))</f>
        <v/>
      </c>
      <c r="CX61" s="142" t="str">
        <f>IF(Hidden!CQ$47="Yes","H",IF($B61="","",IF(AND($C61&lt;=Hidden!CQ$46,$D61&gt;=Hidden!CQ$46),IF($G61="","x","y"),"")))</f>
        <v/>
      </c>
      <c r="CY61" s="146" t="str">
        <f>IF(Hidden!CR$47="Yes","H",IF($B61="","",IF(AND($C61&lt;=Hidden!CR$46,$D61&gt;=Hidden!CR$46),IF($G61="","x","y"),"")))</f>
        <v/>
      </c>
      <c r="CZ61" s="145" t="str">
        <f>IF(Hidden!CS$47="Yes","H",IF($B61="","",IF(AND($C61&lt;=Hidden!CS$46,$D61&gt;=Hidden!CS$46),IF($G61="","x","y"),"")))</f>
        <v/>
      </c>
      <c r="DA61" s="142" t="str">
        <f>IF(Hidden!CT$47="Yes","H",IF($B61="","",IF(AND($C61&lt;=Hidden!CT$46,$D61&gt;=Hidden!CT$46),IF($G61="","x","y"),"")))</f>
        <v/>
      </c>
      <c r="DB61" s="142" t="str">
        <f>IF(Hidden!CU$47="Yes","H",IF($B61="","",IF(AND($C61&lt;=Hidden!CU$46,$D61&gt;=Hidden!CU$46),IF($G61="","x","y"),"")))</f>
        <v/>
      </c>
      <c r="DC61" s="142" t="str">
        <f>IF(Hidden!CV$47="Yes","H",IF($B61="","",IF(AND($C61&lt;=Hidden!CV$46,$D61&gt;=Hidden!CV$46),IF($G61="","x","y"),"")))</f>
        <v/>
      </c>
      <c r="DD61" s="144" t="str">
        <f>IF(Hidden!CW$47="Yes","H",IF($B61="","",IF(AND($C61&lt;=Hidden!CW$46,$D61&gt;=Hidden!CW$46),IF($G61="","x","y"),"")))</f>
        <v/>
      </c>
      <c r="DE61" s="143" t="str">
        <f>IF(Hidden!CX$47="Yes","H",IF($B61="","",IF(AND($C61&lt;=Hidden!CX$46,$D61&gt;=Hidden!CX$46),IF($G61="","x","y"),"")))</f>
        <v/>
      </c>
      <c r="DF61" s="142" t="str">
        <f>IF(Hidden!CY$47="Yes","H",IF($B61="","",IF(AND($C61&lt;=Hidden!CY$46,$D61&gt;=Hidden!CY$46),IF($G61="","x","y"),"")))</f>
        <v/>
      </c>
      <c r="DG61" s="142" t="str">
        <f>IF(Hidden!CZ$47="Yes","H",IF($B61="","",IF(AND($C61&lt;=Hidden!CZ$46,$D61&gt;=Hidden!CZ$46),IF($G61="","x","y"),"")))</f>
        <v/>
      </c>
      <c r="DH61" s="142" t="str">
        <f>IF(Hidden!DA$47="Yes","H",IF($B61="","",IF(AND($C61&lt;=Hidden!DA$46,$D61&gt;=Hidden!DA$46),IF($G61="","x","y"),"")))</f>
        <v/>
      </c>
      <c r="DI61" s="146" t="str">
        <f>IF(Hidden!DB$47="Yes","H",IF($B61="","",IF(AND($C61&lt;=Hidden!DB$46,$D61&gt;=Hidden!DB$46),IF($G61="","x","y"),"")))</f>
        <v/>
      </c>
      <c r="DJ61" s="145" t="str">
        <f>IF(Hidden!DC$47="Yes","H",IF($B61="","",IF(AND($C61&lt;=Hidden!DC$46,$D61&gt;=Hidden!DC$46),IF($G61="","x","y"),"")))</f>
        <v/>
      </c>
      <c r="DK61" s="142" t="str">
        <f>IF(Hidden!DD$47="Yes","H",IF($B61="","",IF(AND($C61&lt;=Hidden!DD$46,$D61&gt;=Hidden!DD$46),IF($G61="","x","y"),"")))</f>
        <v/>
      </c>
      <c r="DL61" s="142" t="str">
        <f>IF(Hidden!DE$47="Yes","H",IF($B61="","",IF(AND($C61&lt;=Hidden!DE$46,$D61&gt;=Hidden!DE$46),IF($G61="","x","y"),"")))</f>
        <v/>
      </c>
      <c r="DM61" s="142" t="str">
        <f>IF(Hidden!DF$47="Yes","H",IF($B61="","",IF(AND($C61&lt;=Hidden!DF$46,$D61&gt;=Hidden!DF$46),IF($G61="","x","y"),"")))</f>
        <v/>
      </c>
      <c r="DN61" s="144" t="str">
        <f>IF(Hidden!DG$47="Yes","H",IF($B61="","",IF(AND($C61&lt;=Hidden!DG$46,$D61&gt;=Hidden!DG$46),IF($G61="","x","y"),"")))</f>
        <v/>
      </c>
      <c r="DO61" s="143" t="str">
        <f>IF(Hidden!DH$47="Yes","H",IF($B61="","",IF(AND($C61&lt;=Hidden!DH$46,$D61&gt;=Hidden!DH$46),IF($G61="","x","y"),"")))</f>
        <v/>
      </c>
      <c r="DP61" s="142" t="str">
        <f>IF(Hidden!DI$47="Yes","H",IF($B61="","",IF(AND($C61&lt;=Hidden!DI$46,$D61&gt;=Hidden!DI$46),IF($G61="","x","y"),"")))</f>
        <v/>
      </c>
      <c r="DQ61" s="142" t="str">
        <f>IF(Hidden!DJ$47="Yes","H",IF($B61="","",IF(AND($C61&lt;=Hidden!DJ$46,$D61&gt;=Hidden!DJ$46),IF($G61="","x","y"),"")))</f>
        <v/>
      </c>
      <c r="DR61" s="142" t="str">
        <f>IF(Hidden!DK$47="Yes","H",IF($B61="","",IF(AND($C61&lt;=Hidden!DK$46,$D61&gt;=Hidden!DK$46),IF($G61="","x","y"),"")))</f>
        <v/>
      </c>
      <c r="DS61" s="146" t="str">
        <f>IF(Hidden!DL$47="Yes","H",IF($B61="","",IF(AND($C61&lt;=Hidden!DL$46,$D61&gt;=Hidden!DL$46),IF($G61="","x","y"),"")))</f>
        <v/>
      </c>
      <c r="DT61" s="145" t="str">
        <f>IF(Hidden!DM$47="Yes","H",IF($B61="","",IF(AND($C61&lt;=Hidden!DM$46,$D61&gt;=Hidden!DM$46),IF($G61="","x","y"),"")))</f>
        <v/>
      </c>
      <c r="DU61" s="142" t="str">
        <f>IF(Hidden!DN$47="Yes","H",IF($B61="","",IF(AND($C61&lt;=Hidden!DN$46,$D61&gt;=Hidden!DN$46),IF($G61="","x","y"),"")))</f>
        <v/>
      </c>
      <c r="DV61" s="142" t="str">
        <f>IF(Hidden!DO$47="Yes","H",IF($B61="","",IF(AND($C61&lt;=Hidden!DO$46,$D61&gt;=Hidden!DO$46),IF($G61="","x","y"),"")))</f>
        <v/>
      </c>
      <c r="DW61" s="142" t="str">
        <f>IF(Hidden!DP$47="Yes","H",IF($B61="","",IF(AND($C61&lt;=Hidden!DP$46,$D61&gt;=Hidden!DP$46),IF($G61="","x","y"),"")))</f>
        <v/>
      </c>
      <c r="DX61" s="144" t="str">
        <f>IF(Hidden!DQ$47="Yes","H",IF($B61="","",IF(AND($C61&lt;=Hidden!DQ$46,$D61&gt;=Hidden!DQ$46),IF($G61="","x","y"),"")))</f>
        <v/>
      </c>
      <c r="DY61" s="145" t="str">
        <f>IF(Hidden!DR$47="Yes","H",IF($B61="","",IF(AND($C61&lt;=Hidden!DR$46,$D61&gt;=Hidden!DR$46),IF($G61="","x","y"),"")))</f>
        <v/>
      </c>
      <c r="DZ61" s="142" t="str">
        <f>IF(Hidden!DS$47="Yes","H",IF($B61="","",IF(AND($C61&lt;=Hidden!DS$46,$D61&gt;=Hidden!DS$46),IF($G61="","x","y"),"")))</f>
        <v/>
      </c>
      <c r="EA61" s="142" t="str">
        <f>IF(Hidden!DT$47="Yes","H",IF($B61="","",IF(AND($C61&lt;=Hidden!DT$46,$D61&gt;=Hidden!DT$46),IF($G61="","x","y"),"")))</f>
        <v/>
      </c>
      <c r="EB61" s="142" t="str">
        <f>IF(Hidden!DU$47="Yes","H",IF($B61="","",IF(AND($C61&lt;=Hidden!DU$46,$D61&gt;=Hidden!DU$46),IF($G61="","x","y"),"")))</f>
        <v/>
      </c>
      <c r="EC61" s="144" t="str">
        <f>IF(Hidden!DV$47="Yes","H",IF($B61="","",IF(AND($C61&lt;=Hidden!DV$46,$D61&gt;=Hidden!DV$46),IF($G61="","x","y"),"")))</f>
        <v/>
      </c>
      <c r="ED61" s="143" t="str">
        <f>IF(Hidden!DW$47="Yes","H",IF($B61="","",IF(AND($C61&lt;=Hidden!DW$46,$D61&gt;=Hidden!DW$46),IF($G61="","x","y"),"")))</f>
        <v/>
      </c>
      <c r="EE61" s="142" t="str">
        <f>IF(Hidden!DX$47="Yes","H",IF($B61="","",IF(AND($C61&lt;=Hidden!DX$46,$D61&gt;=Hidden!DX$46),IF($G61="","x","y"),"")))</f>
        <v/>
      </c>
      <c r="EF61" s="142" t="str">
        <f>IF(Hidden!DY$47="Yes","H",IF($B61="","",IF(AND($C61&lt;=Hidden!DY$46,$D61&gt;=Hidden!DY$46),IF($G61="","x","y"),"")))</f>
        <v/>
      </c>
      <c r="EG61" s="142" t="str">
        <f>IF(Hidden!DZ$47="Yes","H",IF($B61="","",IF(AND($C61&lt;=Hidden!DZ$46,$D61&gt;=Hidden!DZ$46),IF($G61="","x","y"),"")))</f>
        <v/>
      </c>
      <c r="EH61" s="141" t="str">
        <f>IF(Hidden!EA$47="Yes","H",IF($B61="","",IF(AND($C61&lt;=Hidden!EA$46,$D61&gt;=Hidden!EA$46),IF($G61="","x","y"),"")))</f>
        <v/>
      </c>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row>
    <row r="62" spans="1:257" ht="15" customHeight="1">
      <c r="A62" s="79"/>
      <c r="B62" s="717"/>
      <c r="C62" s="714"/>
      <c r="D62" s="715"/>
      <c r="E62" s="693"/>
      <c r="F62" s="246"/>
      <c r="G62" s="696"/>
      <c r="H62" s="694"/>
      <c r="I62" s="147" t="str">
        <f>IF(Hidden!B$47="Yes","H",IF($B62="","",IF(AND($C62&lt;=Hidden!B$46,$D62&gt;=Hidden!B$46),IF($G62="","x","y"),"")))</f>
        <v/>
      </c>
      <c r="J62" s="142" t="str">
        <f>IF(Hidden!C$47="Yes","H",IF($B62="","",IF(AND($C62&lt;=Hidden!C$46,$D62&gt;=Hidden!C$46),IF($G62="","x","y"),"")))</f>
        <v/>
      </c>
      <c r="K62" s="142" t="str">
        <f>IF(Hidden!D$47="Yes","H",IF($B62="","",IF(AND($C62&lt;=Hidden!D$46,$D62&gt;=Hidden!D$46),IF($G62="","x","y"),"")))</f>
        <v/>
      </c>
      <c r="L62" s="142" t="str">
        <f>IF(Hidden!E$47="Yes","H",IF($B62="","",IF(AND($C62&lt;=Hidden!E$46,$D62&gt;=Hidden!E$46),IF($G62="","x","y"),"")))</f>
        <v/>
      </c>
      <c r="M62" s="146" t="str">
        <f>IF(Hidden!F$47="Yes","H",IF($B62="","",IF(AND($C62&lt;=Hidden!F$46,$D62&gt;=Hidden!F$46),IF($G62="","x","y"),"")))</f>
        <v/>
      </c>
      <c r="N62" s="145" t="str">
        <f>IF(Hidden!G$47="Yes","H",IF($B62="","",IF(AND($C62&lt;=Hidden!G$46,$D62&gt;=Hidden!G$46),IF($G62="","x","y"),"")))</f>
        <v/>
      </c>
      <c r="O62" s="142" t="str">
        <f>IF(Hidden!H$47="Yes","H",IF($B62="","",IF(AND($C62&lt;=Hidden!H$46,$D62&gt;=Hidden!H$46),IF($G62="","x","y"),"")))</f>
        <v/>
      </c>
      <c r="P62" s="142" t="str">
        <f>IF(Hidden!I$47="Yes","H",IF($B62="","",IF(AND($C62&lt;=Hidden!I$46,$D62&gt;=Hidden!I$46),IF($G62="","x","y"),"")))</f>
        <v/>
      </c>
      <c r="Q62" s="142" t="str">
        <f>IF(Hidden!J$47="Yes","H",IF($B62="","",IF(AND($C62&lt;=Hidden!J$46,$D62&gt;=Hidden!J$46),IF($G62="","x","y"),"")))</f>
        <v/>
      </c>
      <c r="R62" s="144" t="str">
        <f>IF(Hidden!K$47="Yes","H",IF($B62="","",IF(AND($C62&lt;=Hidden!K$46,$D62&gt;=Hidden!K$46),IF($G62="","x","y"),"")))</f>
        <v/>
      </c>
      <c r="S62" s="143" t="str">
        <f>IF(Hidden!L$47="Yes","H",IF($B62="","",IF(AND($C62&lt;=Hidden!L$46,$D62&gt;=Hidden!L$46),IF($G62="","x","y"),"")))</f>
        <v/>
      </c>
      <c r="T62" s="142" t="str">
        <f>IF(Hidden!M$47="Yes","H",IF($B62="","",IF(AND($C62&lt;=Hidden!M$46,$D62&gt;=Hidden!M$46),IF($G62="","x","y"),"")))</f>
        <v/>
      </c>
      <c r="U62" s="142" t="str">
        <f>IF(Hidden!N$47="Yes","H",IF($B62="","",IF(AND($C62&lt;=Hidden!N$46,$D62&gt;=Hidden!N$46),IF($G62="","x","y"),"")))</f>
        <v/>
      </c>
      <c r="V62" s="142" t="str">
        <f>IF(Hidden!O$47="Yes","H",IF($B62="","",IF(AND($C62&lt;=Hidden!O$46,$D62&gt;=Hidden!O$46),IF($G62="","x","y"),"")))</f>
        <v/>
      </c>
      <c r="W62" s="146" t="str">
        <f>IF(Hidden!P$47="Yes","H",IF($B62="","",IF(AND($C62&lt;=Hidden!P$46,$D62&gt;=Hidden!P$46),IF($G62="","x","y"),"")))</f>
        <v/>
      </c>
      <c r="X62" s="145" t="str">
        <f>IF(Hidden!Q$47="Yes","H",IF($B62="","",IF(AND($C62&lt;=Hidden!Q$46,$D62&gt;=Hidden!Q$46),IF($G62="","x","y"),"")))</f>
        <v/>
      </c>
      <c r="Y62" s="142" t="str">
        <f>IF(Hidden!R$47="Yes","H",IF($B62="","",IF(AND($C62&lt;=Hidden!R$46,$D62&gt;=Hidden!R$46),IF($G62="","x","y"),"")))</f>
        <v/>
      </c>
      <c r="Z62" s="142" t="str">
        <f>IF(Hidden!S$47="Yes","H",IF($B62="","",IF(AND($C62&lt;=Hidden!S$46,$D62&gt;=Hidden!S$46),IF($G62="","x","y"),"")))</f>
        <v/>
      </c>
      <c r="AA62" s="142" t="str">
        <f>IF(Hidden!T$47="Yes","H",IF($B62="","",IF(AND($C62&lt;=Hidden!T$46,$D62&gt;=Hidden!T$46),IF($G62="","x","y"),"")))</f>
        <v/>
      </c>
      <c r="AB62" s="144" t="str">
        <f>IF(Hidden!U$47="Yes","H",IF($B62="","",IF(AND($C62&lt;=Hidden!U$46,$D62&gt;=Hidden!U$46),IF($G62="","x","y"),"")))</f>
        <v/>
      </c>
      <c r="AC62" s="143" t="str">
        <f>IF(Hidden!V$47="Yes","H",IF($B62="","",IF(AND($C62&lt;=Hidden!V$46,$D62&gt;=Hidden!V$46),IF($G62="","x","y"),"")))</f>
        <v/>
      </c>
      <c r="AD62" s="142" t="str">
        <f>IF(Hidden!W$47="Yes","H",IF($B62="","",IF(AND($C62&lt;=Hidden!W$46,$D62&gt;=Hidden!W$46),IF($G62="","x","y"),"")))</f>
        <v/>
      </c>
      <c r="AE62" s="142" t="str">
        <f>IF(Hidden!X$47="Yes","H",IF($B62="","",IF(AND($C62&lt;=Hidden!X$46,$D62&gt;=Hidden!X$46),IF($G62="","x","y"),"")))</f>
        <v/>
      </c>
      <c r="AF62" s="142" t="str">
        <f>IF(Hidden!Y$47="Yes","H",IF($B62="","",IF(AND($C62&lt;=Hidden!Y$46,$D62&gt;=Hidden!Y$46),IF($G62="","x","y"),"")))</f>
        <v/>
      </c>
      <c r="AG62" s="146" t="str">
        <f>IF(Hidden!Z$47="Yes","H",IF($B62="","",IF(AND($C62&lt;=Hidden!Z$46,$D62&gt;=Hidden!Z$46),IF($G62="","x","y"),"")))</f>
        <v/>
      </c>
      <c r="AH62" s="145" t="str">
        <f>IF(Hidden!AA$47="Yes","H",IF($B62="","",IF(AND($C62&lt;=Hidden!AA$46,$D62&gt;=Hidden!AA$46),IF($G62="","x","y"),"")))</f>
        <v/>
      </c>
      <c r="AI62" s="142" t="str">
        <f>IF(Hidden!AB$47="Yes","H",IF($B62="","",IF(AND($C62&lt;=Hidden!AB$46,$D62&gt;=Hidden!AB$46),IF($G62="","x","y"),"")))</f>
        <v/>
      </c>
      <c r="AJ62" s="142" t="str">
        <f>IF(Hidden!AC$47="Yes","H",IF($B62="","",IF(AND($C62&lt;=Hidden!AC$46,$D62&gt;=Hidden!AC$46),IF($G62="","x","y"),"")))</f>
        <v/>
      </c>
      <c r="AK62" s="142" t="str">
        <f>IF(Hidden!AD$47="Yes","H",IF($B62="","",IF(AND($C62&lt;=Hidden!AD$46,$D62&gt;=Hidden!AD$46),IF($G62="","x","y"),"")))</f>
        <v/>
      </c>
      <c r="AL62" s="144" t="str">
        <f>IF(Hidden!AE$47="Yes","H",IF($B62="","",IF(AND($C62&lt;=Hidden!AE$46,$D62&gt;=Hidden!AE$46),IF($G62="","x","y"),"")))</f>
        <v/>
      </c>
      <c r="AM62" s="143" t="str">
        <f>IF(Hidden!AF$47="Yes","H",IF($B62="","",IF(AND($C62&lt;=Hidden!AF$46,$D62&gt;=Hidden!AF$46),IF($G62="","x","y"),"")))</f>
        <v/>
      </c>
      <c r="AN62" s="142" t="str">
        <f>IF(Hidden!AG$47="Yes","H",IF($B62="","",IF(AND($C62&lt;=Hidden!AG$46,$D62&gt;=Hidden!AG$46),IF($G62="","x","y"),"")))</f>
        <v/>
      </c>
      <c r="AO62" s="142" t="str">
        <f>IF(Hidden!AH$47="Yes","H",IF($B62="","",IF(AND($C62&lt;=Hidden!AH$46,$D62&gt;=Hidden!AH$46),IF($G62="","x","y"),"")))</f>
        <v/>
      </c>
      <c r="AP62" s="142" t="str">
        <f>IF(Hidden!AI$47="Yes","H",IF($B62="","",IF(AND($C62&lt;=Hidden!AI$46,$D62&gt;=Hidden!AI$46),IF($G62="","x","y"),"")))</f>
        <v/>
      </c>
      <c r="AQ62" s="146" t="str">
        <f>IF(Hidden!AJ$47="Yes","H",IF($B62="","",IF(AND($C62&lt;=Hidden!AJ$46,$D62&gt;=Hidden!AJ$46),IF($G62="","x","y"),"")))</f>
        <v/>
      </c>
      <c r="AR62" s="145" t="str">
        <f>IF(Hidden!AK$47="Yes","H",IF($B62="","",IF(AND($C62&lt;=Hidden!AK$46,$D62&gt;=Hidden!AK$46),IF($G62="","x","y"),"")))</f>
        <v/>
      </c>
      <c r="AS62" s="142" t="str">
        <f>IF(Hidden!AL$47="Yes","H",IF($B62="","",IF(AND($C62&lt;=Hidden!AL$46,$D62&gt;=Hidden!AL$46),IF($G62="","x","y"),"")))</f>
        <v/>
      </c>
      <c r="AT62" s="142" t="str">
        <f>IF(Hidden!AM$47="Yes","H",IF($B62="","",IF(AND($C62&lt;=Hidden!AM$46,$D62&gt;=Hidden!AM$46),IF($G62="","x","y"),"")))</f>
        <v/>
      </c>
      <c r="AU62" s="142" t="str">
        <f>IF(Hidden!AN$47="Yes","H",IF($B62="","",IF(AND($C62&lt;=Hidden!AN$46,$D62&gt;=Hidden!AN$46),IF($G62="","x","y"),"")))</f>
        <v/>
      </c>
      <c r="AV62" s="144" t="str">
        <f>IF(Hidden!AO$47="Yes","H",IF($B62="","",IF(AND($C62&lt;=Hidden!AO$46,$D62&gt;=Hidden!AO$46),IF($G62="","x","y"),"")))</f>
        <v/>
      </c>
      <c r="AW62" s="143" t="str">
        <f>IF(Hidden!AP$47="Yes","H",IF($B62="","",IF(AND($C62&lt;=Hidden!AP$46,$D62&gt;=Hidden!AP$46),IF($G62="","x","y"),"")))</f>
        <v/>
      </c>
      <c r="AX62" s="142" t="str">
        <f>IF(Hidden!AQ$47="Yes","H",IF($B62="","",IF(AND($C62&lt;=Hidden!AQ$46,$D62&gt;=Hidden!AQ$46),IF($G62="","x","y"),"")))</f>
        <v/>
      </c>
      <c r="AY62" s="142" t="str">
        <f>IF(Hidden!AR$47="Yes","H",IF($B62="","",IF(AND($C62&lt;=Hidden!AR$46,$D62&gt;=Hidden!AR$46),IF($G62="","x","y"),"")))</f>
        <v/>
      </c>
      <c r="AZ62" s="142" t="str">
        <f>IF(Hidden!AS$47="Yes","H",IF($B62="","",IF(AND($C62&lt;=Hidden!AS$46,$D62&gt;=Hidden!AS$46),IF($G62="","x","y"),"")))</f>
        <v/>
      </c>
      <c r="BA62" s="146" t="str">
        <f>IF(Hidden!AT$47="Yes","H",IF($B62="","",IF(AND($C62&lt;=Hidden!AT$46,$D62&gt;=Hidden!AT$46),IF($G62="","x","y"),"")))</f>
        <v/>
      </c>
      <c r="BB62" s="145" t="str">
        <f>IF(Hidden!AU$47="Yes","H",IF($B62="","",IF(AND($C62&lt;=Hidden!AU$46,$D62&gt;=Hidden!AU$46),IF($G62="","x","y"),"")))</f>
        <v/>
      </c>
      <c r="BC62" s="142" t="str">
        <f>IF(Hidden!AV$47="Yes","H",IF($B62="","",IF(AND($C62&lt;=Hidden!AV$46,$D62&gt;=Hidden!AV$46),IF($G62="","x","y"),"")))</f>
        <v/>
      </c>
      <c r="BD62" s="142" t="str">
        <f>IF(Hidden!AW$47="Yes","H",IF($B62="","",IF(AND($C62&lt;=Hidden!AW$46,$D62&gt;=Hidden!AW$46),IF($G62="","x","y"),"")))</f>
        <v/>
      </c>
      <c r="BE62" s="142" t="str">
        <f>IF(Hidden!AX$47="Yes","H",IF($B62="","",IF(AND($C62&lt;=Hidden!AX$46,$D62&gt;=Hidden!AX$46),IF($G62="","x","y"),"")))</f>
        <v/>
      </c>
      <c r="BF62" s="144" t="str">
        <f>IF(Hidden!AY$47="Yes","H",IF($B62="","",IF(AND($C62&lt;=Hidden!AY$46,$D62&gt;=Hidden!AY$46),IF($G62="","x","y"),"")))</f>
        <v/>
      </c>
      <c r="BG62" s="143" t="str">
        <f>IF(Hidden!AZ$47="Yes","H",IF($B62="","",IF(AND($C62&lt;=Hidden!AZ$46,$D62&gt;=Hidden!AZ$46),IF($G62="","x","y"),"")))</f>
        <v/>
      </c>
      <c r="BH62" s="142" t="str">
        <f>IF(Hidden!BA$47="Yes","H",IF($B62="","",IF(AND($C62&lt;=Hidden!BA$46,$D62&gt;=Hidden!BA$46),IF($G62="","x","y"),"")))</f>
        <v/>
      </c>
      <c r="BI62" s="142" t="str">
        <f>IF(Hidden!BB$47="Yes","H",IF($B62="","",IF(AND($C62&lt;=Hidden!BB$46,$D62&gt;=Hidden!BB$46),IF($G62="","x","y"),"")))</f>
        <v/>
      </c>
      <c r="BJ62" s="142" t="str">
        <f>IF(Hidden!BC$47="Yes","H",IF($B62="","",IF(AND($C62&lt;=Hidden!BC$46,$D62&gt;=Hidden!BC$46),IF($G62="","x","y"),"")))</f>
        <v/>
      </c>
      <c r="BK62" s="146" t="str">
        <f>IF(Hidden!BD$47="Yes","H",IF($B62="","",IF(AND($C62&lt;=Hidden!BD$46,$D62&gt;=Hidden!BD$46),IF($G62="","x","y"),"")))</f>
        <v/>
      </c>
      <c r="BL62" s="145" t="str">
        <f>IF(Hidden!BE$47="Yes","H",IF($B62="","",IF(AND($C62&lt;=Hidden!BE$46,$D62&gt;=Hidden!BE$46),IF($G62="","x","y"),"")))</f>
        <v/>
      </c>
      <c r="BM62" s="142" t="str">
        <f>IF(Hidden!BF$47="Yes","H",IF($B62="","",IF(AND($C62&lt;=Hidden!BF$46,$D62&gt;=Hidden!BF$46),IF($G62="","x","y"),"")))</f>
        <v/>
      </c>
      <c r="BN62" s="142" t="str">
        <f>IF(Hidden!BG$47="Yes","H",IF($B62="","",IF(AND($C62&lt;=Hidden!BG$46,$D62&gt;=Hidden!BG$46),IF($G62="","x","y"),"")))</f>
        <v/>
      </c>
      <c r="BO62" s="142" t="str">
        <f>IF(Hidden!BH$47="Yes","H",IF($B62="","",IF(AND($C62&lt;=Hidden!BH$46,$D62&gt;=Hidden!BH$46),IF($G62="","x","y"),"")))</f>
        <v/>
      </c>
      <c r="BP62" s="144" t="str">
        <f>IF(Hidden!BI$47="Yes","H",IF($B62="","",IF(AND($C62&lt;=Hidden!BI$46,$D62&gt;=Hidden!BI$46),IF($G62="","x","y"),"")))</f>
        <v/>
      </c>
      <c r="BQ62" s="143" t="str">
        <f>IF(Hidden!BJ$47="Yes","H",IF($B62="","",IF(AND($C62&lt;=Hidden!BJ$46,$D62&gt;=Hidden!BJ$46),IF($G62="","x","y"),"")))</f>
        <v/>
      </c>
      <c r="BR62" s="142" t="str">
        <f>IF(Hidden!BK$47="Yes","H",IF($B62="","",IF(AND($C62&lt;=Hidden!BK$46,$D62&gt;=Hidden!BK$46),IF($G62="","x","y"),"")))</f>
        <v/>
      </c>
      <c r="BS62" s="142" t="str">
        <f>IF(Hidden!BL$47="Yes","H",IF($B62="","",IF(AND($C62&lt;=Hidden!BL$46,$D62&gt;=Hidden!BL$46),IF($G62="","x","y"),"")))</f>
        <v/>
      </c>
      <c r="BT62" s="142" t="str">
        <f>IF(Hidden!BM$47="Yes","H",IF($B62="","",IF(AND($C62&lt;=Hidden!BM$46,$D62&gt;=Hidden!BM$46),IF($G62="","x","y"),"")))</f>
        <v/>
      </c>
      <c r="BU62" s="146" t="str">
        <f>IF(Hidden!BN$47="Yes","H",IF($B62="","",IF(AND($C62&lt;=Hidden!BN$46,$D62&gt;=Hidden!BN$46),IF($G62="","x","y"),"")))</f>
        <v/>
      </c>
      <c r="BV62" s="145" t="str">
        <f>IF(Hidden!BO$47="Yes","H",IF($B62="","",IF(AND($C62&lt;=Hidden!BO$46,$D62&gt;=Hidden!BO$46),IF($G62="","x","y"),"")))</f>
        <v/>
      </c>
      <c r="BW62" s="142" t="str">
        <f>IF(Hidden!BP$47="Yes","H",IF($B62="","",IF(AND($C62&lt;=Hidden!BP$46,$D62&gt;=Hidden!BP$46),IF($G62="","x","y"),"")))</f>
        <v/>
      </c>
      <c r="BX62" s="142" t="str">
        <f>IF(Hidden!BQ$47="Yes","H",IF($B62="","",IF(AND($C62&lt;=Hidden!BQ$46,$D62&gt;=Hidden!BQ$46),IF($G62="","x","y"),"")))</f>
        <v/>
      </c>
      <c r="BY62" s="142" t="str">
        <f>IF(Hidden!BR$47="Yes","H",IF($B62="","",IF(AND($C62&lt;=Hidden!BR$46,$D62&gt;=Hidden!BR$46),IF($G62="","x","y"),"")))</f>
        <v/>
      </c>
      <c r="BZ62" s="144" t="str">
        <f>IF(Hidden!BS$47="Yes","H",IF($B62="","",IF(AND($C62&lt;=Hidden!BS$46,$D62&gt;=Hidden!BS$46),IF($G62="","x","y"),"")))</f>
        <v/>
      </c>
      <c r="CA62" s="143" t="str">
        <f>IF(Hidden!BT$47="Yes","H",IF($B62="","",IF(AND($C62&lt;=Hidden!BT$46,$D62&gt;=Hidden!BT$46),IF($G62="","x","y"),"")))</f>
        <v/>
      </c>
      <c r="CB62" s="142" t="str">
        <f>IF(Hidden!BU$47="Yes","H",IF($B62="","",IF(AND($C62&lt;=Hidden!BU$46,$D62&gt;=Hidden!BU$46),IF($G62="","x","y"),"")))</f>
        <v/>
      </c>
      <c r="CC62" s="142" t="str">
        <f>IF(Hidden!BV$47="Yes","H",IF($B62="","",IF(AND($C62&lt;=Hidden!BV$46,$D62&gt;=Hidden!BV$46),IF($G62="","x","y"),"")))</f>
        <v/>
      </c>
      <c r="CD62" s="142" t="str">
        <f>IF(Hidden!BW$47="Yes","H",IF($B62="","",IF(AND($C62&lt;=Hidden!BW$46,$D62&gt;=Hidden!BW$46),IF($G62="","x","y"),"")))</f>
        <v/>
      </c>
      <c r="CE62" s="146" t="str">
        <f>IF(Hidden!BX$47="Yes","H",IF($B62="","",IF(AND($C62&lt;=Hidden!BX$46,$D62&gt;=Hidden!BX$46),IF($G62="","x","y"),"")))</f>
        <v/>
      </c>
      <c r="CF62" s="145" t="str">
        <f>IF(Hidden!BY$47="Yes","H",IF($B62="","",IF(AND($C62&lt;=Hidden!BY$46,$D62&gt;=Hidden!BY$46),IF($G62="","x","y"),"")))</f>
        <v/>
      </c>
      <c r="CG62" s="142" t="str">
        <f>IF(Hidden!BZ$47="Yes","H",IF($B62="","",IF(AND($C62&lt;=Hidden!BZ$46,$D62&gt;=Hidden!BZ$46),IF($G62="","x","y"),"")))</f>
        <v/>
      </c>
      <c r="CH62" s="142" t="str">
        <f>IF(Hidden!CA$47="Yes","H",IF($B62="","",IF(AND($C62&lt;=Hidden!CA$46,$D62&gt;=Hidden!CA$46),IF($G62="","x","y"),"")))</f>
        <v/>
      </c>
      <c r="CI62" s="142" t="str">
        <f>IF(Hidden!CB$47="Yes","H",IF($B62="","",IF(AND($C62&lt;=Hidden!CB$46,$D62&gt;=Hidden!CB$46),IF($G62="","x","y"),"")))</f>
        <v/>
      </c>
      <c r="CJ62" s="144" t="str">
        <f>IF(Hidden!CC$47="Yes","H",IF($B62="","",IF(AND($C62&lt;=Hidden!CC$46,$D62&gt;=Hidden!CC$46),IF($G62="","x","y"),"")))</f>
        <v/>
      </c>
      <c r="CK62" s="143" t="str">
        <f>IF(Hidden!CD$47="Yes","H",IF($B62="","",IF(AND($C62&lt;=Hidden!CD$46,$D62&gt;=Hidden!CD$46),IF($G62="","x","y"),"")))</f>
        <v/>
      </c>
      <c r="CL62" s="142" t="str">
        <f>IF(Hidden!CE$47="Yes","H",IF($B62="","",IF(AND($C62&lt;=Hidden!CE$46,$D62&gt;=Hidden!CE$46),IF($G62="","x","y"),"")))</f>
        <v/>
      </c>
      <c r="CM62" s="142" t="str">
        <f>IF(Hidden!CF$47="Yes","H",IF($B62="","",IF(AND($C62&lt;=Hidden!CF$46,$D62&gt;=Hidden!CF$46),IF($G62="","x","y"),"")))</f>
        <v/>
      </c>
      <c r="CN62" s="142" t="str">
        <f>IF(Hidden!CG$47="Yes","H",IF($B62="","",IF(AND($C62&lt;=Hidden!CG$46,$D62&gt;=Hidden!CG$46),IF($G62="","x","y"),"")))</f>
        <v/>
      </c>
      <c r="CO62" s="146" t="str">
        <f>IF(Hidden!CH$47="Yes","H",IF($B62="","",IF(AND($C62&lt;=Hidden!CH$46,$D62&gt;=Hidden!CH$46),IF($G62="","x","y"),"")))</f>
        <v/>
      </c>
      <c r="CP62" s="145" t="str">
        <f>IF(Hidden!CI$47="Yes","H",IF($B62="","",IF(AND($C62&lt;=Hidden!CI$46,$D62&gt;=Hidden!CI$46),IF($G62="","x","y"),"")))</f>
        <v/>
      </c>
      <c r="CQ62" s="142" t="str">
        <f>IF(Hidden!CJ$47="Yes","H",IF($B62="","",IF(AND($C62&lt;=Hidden!CJ$46,$D62&gt;=Hidden!CJ$46),IF($G62="","x","y"),"")))</f>
        <v/>
      </c>
      <c r="CR62" s="142" t="str">
        <f>IF(Hidden!CK$47="Yes","H",IF($B62="","",IF(AND($C62&lt;=Hidden!CK$46,$D62&gt;=Hidden!CK$46),IF($G62="","x","y"),"")))</f>
        <v/>
      </c>
      <c r="CS62" s="142" t="str">
        <f>IF(Hidden!CL$47="Yes","H",IF($B62="","",IF(AND($C62&lt;=Hidden!CL$46,$D62&gt;=Hidden!CL$46),IF($G62="","x","y"),"")))</f>
        <v/>
      </c>
      <c r="CT62" s="144" t="str">
        <f>IF(Hidden!CM$47="Yes","H",IF($B62="","",IF(AND($C62&lt;=Hidden!CM$46,$D62&gt;=Hidden!CM$46),IF($G62="","x","y"),"")))</f>
        <v/>
      </c>
      <c r="CU62" s="143" t="str">
        <f>IF(Hidden!CN$47="Yes","H",IF($B62="","",IF(AND($C62&lt;=Hidden!CN$46,$D62&gt;=Hidden!CN$46),IF($G62="","x","y"),"")))</f>
        <v/>
      </c>
      <c r="CV62" s="142" t="str">
        <f>IF(Hidden!CO$47="Yes","H",IF($B62="","",IF(AND($C62&lt;=Hidden!CO$46,$D62&gt;=Hidden!CO$46),IF($G62="","x","y"),"")))</f>
        <v/>
      </c>
      <c r="CW62" s="142" t="str">
        <f>IF(Hidden!CP$47="Yes","H",IF($B62="","",IF(AND($C62&lt;=Hidden!CP$46,$D62&gt;=Hidden!CP$46),IF($G62="","x","y"),"")))</f>
        <v/>
      </c>
      <c r="CX62" s="142" t="str">
        <f>IF(Hidden!CQ$47="Yes","H",IF($B62="","",IF(AND($C62&lt;=Hidden!CQ$46,$D62&gt;=Hidden!CQ$46),IF($G62="","x","y"),"")))</f>
        <v/>
      </c>
      <c r="CY62" s="146" t="str">
        <f>IF(Hidden!CR$47="Yes","H",IF($B62="","",IF(AND($C62&lt;=Hidden!CR$46,$D62&gt;=Hidden!CR$46),IF($G62="","x","y"),"")))</f>
        <v/>
      </c>
      <c r="CZ62" s="145" t="str">
        <f>IF(Hidden!CS$47="Yes","H",IF($B62="","",IF(AND($C62&lt;=Hidden!CS$46,$D62&gt;=Hidden!CS$46),IF($G62="","x","y"),"")))</f>
        <v/>
      </c>
      <c r="DA62" s="142" t="str">
        <f>IF(Hidden!CT$47="Yes","H",IF($B62="","",IF(AND($C62&lt;=Hidden!CT$46,$D62&gt;=Hidden!CT$46),IF($G62="","x","y"),"")))</f>
        <v/>
      </c>
      <c r="DB62" s="142" t="str">
        <f>IF(Hidden!CU$47="Yes","H",IF($B62="","",IF(AND($C62&lt;=Hidden!CU$46,$D62&gt;=Hidden!CU$46),IF($G62="","x","y"),"")))</f>
        <v/>
      </c>
      <c r="DC62" s="142" t="str">
        <f>IF(Hidden!CV$47="Yes","H",IF($B62="","",IF(AND($C62&lt;=Hidden!CV$46,$D62&gt;=Hidden!CV$46),IF($G62="","x","y"),"")))</f>
        <v/>
      </c>
      <c r="DD62" s="144" t="str">
        <f>IF(Hidden!CW$47="Yes","H",IF($B62="","",IF(AND($C62&lt;=Hidden!CW$46,$D62&gt;=Hidden!CW$46),IF($G62="","x","y"),"")))</f>
        <v/>
      </c>
      <c r="DE62" s="143" t="str">
        <f>IF(Hidden!CX$47="Yes","H",IF($B62="","",IF(AND($C62&lt;=Hidden!CX$46,$D62&gt;=Hidden!CX$46),IF($G62="","x","y"),"")))</f>
        <v/>
      </c>
      <c r="DF62" s="142" t="str">
        <f>IF(Hidden!CY$47="Yes","H",IF($B62="","",IF(AND($C62&lt;=Hidden!CY$46,$D62&gt;=Hidden!CY$46),IF($G62="","x","y"),"")))</f>
        <v/>
      </c>
      <c r="DG62" s="142" t="str">
        <f>IF(Hidden!CZ$47="Yes","H",IF($B62="","",IF(AND($C62&lt;=Hidden!CZ$46,$D62&gt;=Hidden!CZ$46),IF($G62="","x","y"),"")))</f>
        <v/>
      </c>
      <c r="DH62" s="142" t="str">
        <f>IF(Hidden!DA$47="Yes","H",IF($B62="","",IF(AND($C62&lt;=Hidden!DA$46,$D62&gt;=Hidden!DA$46),IF($G62="","x","y"),"")))</f>
        <v/>
      </c>
      <c r="DI62" s="146" t="str">
        <f>IF(Hidden!DB$47="Yes","H",IF($B62="","",IF(AND($C62&lt;=Hidden!DB$46,$D62&gt;=Hidden!DB$46),IF($G62="","x","y"),"")))</f>
        <v/>
      </c>
      <c r="DJ62" s="145" t="str">
        <f>IF(Hidden!DC$47="Yes","H",IF($B62="","",IF(AND($C62&lt;=Hidden!DC$46,$D62&gt;=Hidden!DC$46),IF($G62="","x","y"),"")))</f>
        <v/>
      </c>
      <c r="DK62" s="142" t="str">
        <f>IF(Hidden!DD$47="Yes","H",IF($B62="","",IF(AND($C62&lt;=Hidden!DD$46,$D62&gt;=Hidden!DD$46),IF($G62="","x","y"),"")))</f>
        <v/>
      </c>
      <c r="DL62" s="142" t="str">
        <f>IF(Hidden!DE$47="Yes","H",IF($B62="","",IF(AND($C62&lt;=Hidden!DE$46,$D62&gt;=Hidden!DE$46),IF($G62="","x","y"),"")))</f>
        <v/>
      </c>
      <c r="DM62" s="142" t="str">
        <f>IF(Hidden!DF$47="Yes","H",IF($B62="","",IF(AND($C62&lt;=Hidden!DF$46,$D62&gt;=Hidden!DF$46),IF($G62="","x","y"),"")))</f>
        <v/>
      </c>
      <c r="DN62" s="144" t="str">
        <f>IF(Hidden!DG$47="Yes","H",IF($B62="","",IF(AND($C62&lt;=Hidden!DG$46,$D62&gt;=Hidden!DG$46),IF($G62="","x","y"),"")))</f>
        <v/>
      </c>
      <c r="DO62" s="143" t="str">
        <f>IF(Hidden!DH$47="Yes","H",IF($B62="","",IF(AND($C62&lt;=Hidden!DH$46,$D62&gt;=Hidden!DH$46),IF($G62="","x","y"),"")))</f>
        <v/>
      </c>
      <c r="DP62" s="142" t="str">
        <f>IF(Hidden!DI$47="Yes","H",IF($B62="","",IF(AND($C62&lt;=Hidden!DI$46,$D62&gt;=Hidden!DI$46),IF($G62="","x","y"),"")))</f>
        <v/>
      </c>
      <c r="DQ62" s="142" t="str">
        <f>IF(Hidden!DJ$47="Yes","H",IF($B62="","",IF(AND($C62&lt;=Hidden!DJ$46,$D62&gt;=Hidden!DJ$46),IF($G62="","x","y"),"")))</f>
        <v/>
      </c>
      <c r="DR62" s="142" t="str">
        <f>IF(Hidden!DK$47="Yes","H",IF($B62="","",IF(AND($C62&lt;=Hidden!DK$46,$D62&gt;=Hidden!DK$46),IF($G62="","x","y"),"")))</f>
        <v/>
      </c>
      <c r="DS62" s="146" t="str">
        <f>IF(Hidden!DL$47="Yes","H",IF($B62="","",IF(AND($C62&lt;=Hidden!DL$46,$D62&gt;=Hidden!DL$46),IF($G62="","x","y"),"")))</f>
        <v/>
      </c>
      <c r="DT62" s="145" t="str">
        <f>IF(Hidden!DM$47="Yes","H",IF($B62="","",IF(AND($C62&lt;=Hidden!DM$46,$D62&gt;=Hidden!DM$46),IF($G62="","x","y"),"")))</f>
        <v/>
      </c>
      <c r="DU62" s="142" t="str">
        <f>IF(Hidden!DN$47="Yes","H",IF($B62="","",IF(AND($C62&lt;=Hidden!DN$46,$D62&gt;=Hidden!DN$46),IF($G62="","x","y"),"")))</f>
        <v/>
      </c>
      <c r="DV62" s="142" t="str">
        <f>IF(Hidden!DO$47="Yes","H",IF($B62="","",IF(AND($C62&lt;=Hidden!DO$46,$D62&gt;=Hidden!DO$46),IF($G62="","x","y"),"")))</f>
        <v/>
      </c>
      <c r="DW62" s="142" t="str">
        <f>IF(Hidden!DP$47="Yes","H",IF($B62="","",IF(AND($C62&lt;=Hidden!DP$46,$D62&gt;=Hidden!DP$46),IF($G62="","x","y"),"")))</f>
        <v/>
      </c>
      <c r="DX62" s="144" t="str">
        <f>IF(Hidden!DQ$47="Yes","H",IF($B62="","",IF(AND($C62&lt;=Hidden!DQ$46,$D62&gt;=Hidden!DQ$46),IF($G62="","x","y"),"")))</f>
        <v/>
      </c>
      <c r="DY62" s="145" t="str">
        <f>IF(Hidden!DR$47="Yes","H",IF($B62="","",IF(AND($C62&lt;=Hidden!DR$46,$D62&gt;=Hidden!DR$46),IF($G62="","x","y"),"")))</f>
        <v/>
      </c>
      <c r="DZ62" s="142" t="str">
        <f>IF(Hidden!DS$47="Yes","H",IF($B62="","",IF(AND($C62&lt;=Hidden!DS$46,$D62&gt;=Hidden!DS$46),IF($G62="","x","y"),"")))</f>
        <v/>
      </c>
      <c r="EA62" s="142" t="str">
        <f>IF(Hidden!DT$47="Yes","H",IF($B62="","",IF(AND($C62&lt;=Hidden!DT$46,$D62&gt;=Hidden!DT$46),IF($G62="","x","y"),"")))</f>
        <v/>
      </c>
      <c r="EB62" s="142" t="str">
        <f>IF(Hidden!DU$47="Yes","H",IF($B62="","",IF(AND($C62&lt;=Hidden!DU$46,$D62&gt;=Hidden!DU$46),IF($G62="","x","y"),"")))</f>
        <v/>
      </c>
      <c r="EC62" s="144" t="str">
        <f>IF(Hidden!DV$47="Yes","H",IF($B62="","",IF(AND($C62&lt;=Hidden!DV$46,$D62&gt;=Hidden!DV$46),IF($G62="","x","y"),"")))</f>
        <v/>
      </c>
      <c r="ED62" s="143" t="str">
        <f>IF(Hidden!DW$47="Yes","H",IF($B62="","",IF(AND($C62&lt;=Hidden!DW$46,$D62&gt;=Hidden!DW$46),IF($G62="","x","y"),"")))</f>
        <v/>
      </c>
      <c r="EE62" s="142" t="str">
        <f>IF(Hidden!DX$47="Yes","H",IF($B62="","",IF(AND($C62&lt;=Hidden!DX$46,$D62&gt;=Hidden!DX$46),IF($G62="","x","y"),"")))</f>
        <v/>
      </c>
      <c r="EF62" s="142" t="str">
        <f>IF(Hidden!DY$47="Yes","H",IF($B62="","",IF(AND($C62&lt;=Hidden!DY$46,$D62&gt;=Hidden!DY$46),IF($G62="","x","y"),"")))</f>
        <v/>
      </c>
      <c r="EG62" s="142" t="str">
        <f>IF(Hidden!DZ$47="Yes","H",IF($B62="","",IF(AND($C62&lt;=Hidden!DZ$46,$D62&gt;=Hidden!DZ$46),IF($G62="","x","y"),"")))</f>
        <v/>
      </c>
      <c r="EH62" s="141" t="str">
        <f>IF(Hidden!EA$47="Yes","H",IF($B62="","",IF(AND($C62&lt;=Hidden!EA$46,$D62&gt;=Hidden!EA$46),IF($G62="","x","y"),"")))</f>
        <v/>
      </c>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row>
    <row r="63" spans="1:257" ht="15" customHeight="1">
      <c r="A63" s="79"/>
      <c r="B63" s="718"/>
      <c r="C63" s="714"/>
      <c r="D63" s="715"/>
      <c r="E63" s="693"/>
      <c r="F63" s="246"/>
      <c r="G63" s="696"/>
      <c r="H63" s="694"/>
      <c r="I63" s="147" t="str">
        <f>IF(Hidden!B$47="Yes","H",IF($B63="","",IF(AND($C63&lt;=Hidden!B$46,$D63&gt;=Hidden!B$46),IF($G63="","x","y"),"")))</f>
        <v/>
      </c>
      <c r="J63" s="142" t="str">
        <f>IF(Hidden!C$47="Yes","H",IF($B63="","",IF(AND($C63&lt;=Hidden!C$46,$D63&gt;=Hidden!C$46),IF($G63="","x","y"),"")))</f>
        <v/>
      </c>
      <c r="K63" s="142" t="str">
        <f>IF(Hidden!D$47="Yes","H",IF($B63="","",IF(AND($C63&lt;=Hidden!D$46,$D63&gt;=Hidden!D$46),IF($G63="","x","y"),"")))</f>
        <v/>
      </c>
      <c r="L63" s="142" t="str">
        <f>IF(Hidden!E$47="Yes","H",IF($B63="","",IF(AND($C63&lt;=Hidden!E$46,$D63&gt;=Hidden!E$46),IF($G63="","x","y"),"")))</f>
        <v/>
      </c>
      <c r="M63" s="146" t="str">
        <f>IF(Hidden!F$47="Yes","H",IF($B63="","",IF(AND($C63&lt;=Hidden!F$46,$D63&gt;=Hidden!F$46),IF($G63="","x","y"),"")))</f>
        <v/>
      </c>
      <c r="N63" s="145" t="str">
        <f>IF(Hidden!G$47="Yes","H",IF($B63="","",IF(AND($C63&lt;=Hidden!G$46,$D63&gt;=Hidden!G$46),IF($G63="","x","y"),"")))</f>
        <v/>
      </c>
      <c r="O63" s="142" t="str">
        <f>IF(Hidden!H$47="Yes","H",IF($B63="","",IF(AND($C63&lt;=Hidden!H$46,$D63&gt;=Hidden!H$46),IF($G63="","x","y"),"")))</f>
        <v/>
      </c>
      <c r="P63" s="142" t="str">
        <f>IF(Hidden!I$47="Yes","H",IF($B63="","",IF(AND($C63&lt;=Hidden!I$46,$D63&gt;=Hidden!I$46),IF($G63="","x","y"),"")))</f>
        <v/>
      </c>
      <c r="Q63" s="142" t="str">
        <f>IF(Hidden!J$47="Yes","H",IF($B63="","",IF(AND($C63&lt;=Hidden!J$46,$D63&gt;=Hidden!J$46),IF($G63="","x","y"),"")))</f>
        <v/>
      </c>
      <c r="R63" s="144" t="str">
        <f>IF(Hidden!K$47="Yes","H",IF($B63="","",IF(AND($C63&lt;=Hidden!K$46,$D63&gt;=Hidden!K$46),IF($G63="","x","y"),"")))</f>
        <v/>
      </c>
      <c r="S63" s="143" t="str">
        <f>IF(Hidden!L$47="Yes","H",IF($B63="","",IF(AND($C63&lt;=Hidden!L$46,$D63&gt;=Hidden!L$46),IF($G63="","x","y"),"")))</f>
        <v/>
      </c>
      <c r="T63" s="142" t="str">
        <f>IF(Hidden!M$47="Yes","H",IF($B63="","",IF(AND($C63&lt;=Hidden!M$46,$D63&gt;=Hidden!M$46),IF($G63="","x","y"),"")))</f>
        <v/>
      </c>
      <c r="U63" s="142" t="str">
        <f>IF(Hidden!N$47="Yes","H",IF($B63="","",IF(AND($C63&lt;=Hidden!N$46,$D63&gt;=Hidden!N$46),IF($G63="","x","y"),"")))</f>
        <v/>
      </c>
      <c r="V63" s="142" t="str">
        <f>IF(Hidden!O$47="Yes","H",IF($B63="","",IF(AND($C63&lt;=Hidden!O$46,$D63&gt;=Hidden!O$46),IF($G63="","x","y"),"")))</f>
        <v/>
      </c>
      <c r="W63" s="146" t="str">
        <f>IF(Hidden!P$47="Yes","H",IF($B63="","",IF(AND($C63&lt;=Hidden!P$46,$D63&gt;=Hidden!P$46),IF($G63="","x","y"),"")))</f>
        <v/>
      </c>
      <c r="X63" s="145" t="str">
        <f>IF(Hidden!Q$47="Yes","H",IF($B63="","",IF(AND($C63&lt;=Hidden!Q$46,$D63&gt;=Hidden!Q$46),IF($G63="","x","y"),"")))</f>
        <v/>
      </c>
      <c r="Y63" s="142" t="str">
        <f>IF(Hidden!R$47="Yes","H",IF($B63="","",IF(AND($C63&lt;=Hidden!R$46,$D63&gt;=Hidden!R$46),IF($G63="","x","y"),"")))</f>
        <v/>
      </c>
      <c r="Z63" s="142" t="str">
        <f>IF(Hidden!S$47="Yes","H",IF($B63="","",IF(AND($C63&lt;=Hidden!S$46,$D63&gt;=Hidden!S$46),IF($G63="","x","y"),"")))</f>
        <v/>
      </c>
      <c r="AA63" s="142" t="str">
        <f>IF(Hidden!T$47="Yes","H",IF($B63="","",IF(AND($C63&lt;=Hidden!T$46,$D63&gt;=Hidden!T$46),IF($G63="","x","y"),"")))</f>
        <v/>
      </c>
      <c r="AB63" s="144" t="str">
        <f>IF(Hidden!U$47="Yes","H",IF($B63="","",IF(AND($C63&lt;=Hidden!U$46,$D63&gt;=Hidden!U$46),IF($G63="","x","y"),"")))</f>
        <v/>
      </c>
      <c r="AC63" s="143" t="str">
        <f>IF(Hidden!V$47="Yes","H",IF($B63="","",IF(AND($C63&lt;=Hidden!V$46,$D63&gt;=Hidden!V$46),IF($G63="","x","y"),"")))</f>
        <v/>
      </c>
      <c r="AD63" s="142" t="str">
        <f>IF(Hidden!W$47="Yes","H",IF($B63="","",IF(AND($C63&lt;=Hidden!W$46,$D63&gt;=Hidden!W$46),IF($G63="","x","y"),"")))</f>
        <v/>
      </c>
      <c r="AE63" s="142" t="str">
        <f>IF(Hidden!X$47="Yes","H",IF($B63="","",IF(AND($C63&lt;=Hidden!X$46,$D63&gt;=Hidden!X$46),IF($G63="","x","y"),"")))</f>
        <v/>
      </c>
      <c r="AF63" s="142" t="str">
        <f>IF(Hidden!Y$47="Yes","H",IF($B63="","",IF(AND($C63&lt;=Hidden!Y$46,$D63&gt;=Hidden!Y$46),IF($G63="","x","y"),"")))</f>
        <v/>
      </c>
      <c r="AG63" s="146" t="str">
        <f>IF(Hidden!Z$47="Yes","H",IF($B63="","",IF(AND($C63&lt;=Hidden!Z$46,$D63&gt;=Hidden!Z$46),IF($G63="","x","y"),"")))</f>
        <v/>
      </c>
      <c r="AH63" s="145" t="str">
        <f>IF(Hidden!AA$47="Yes","H",IF($B63="","",IF(AND($C63&lt;=Hidden!AA$46,$D63&gt;=Hidden!AA$46),IF($G63="","x","y"),"")))</f>
        <v/>
      </c>
      <c r="AI63" s="142" t="str">
        <f>IF(Hidden!AB$47="Yes","H",IF($B63="","",IF(AND($C63&lt;=Hidden!AB$46,$D63&gt;=Hidden!AB$46),IF($G63="","x","y"),"")))</f>
        <v/>
      </c>
      <c r="AJ63" s="142" t="str">
        <f>IF(Hidden!AC$47="Yes","H",IF($B63="","",IF(AND($C63&lt;=Hidden!AC$46,$D63&gt;=Hidden!AC$46),IF($G63="","x","y"),"")))</f>
        <v/>
      </c>
      <c r="AK63" s="142" t="str">
        <f>IF(Hidden!AD$47="Yes","H",IF($B63="","",IF(AND($C63&lt;=Hidden!AD$46,$D63&gt;=Hidden!AD$46),IF($G63="","x","y"),"")))</f>
        <v/>
      </c>
      <c r="AL63" s="144" t="str">
        <f>IF(Hidden!AE$47="Yes","H",IF($B63="","",IF(AND($C63&lt;=Hidden!AE$46,$D63&gt;=Hidden!AE$46),IF($G63="","x","y"),"")))</f>
        <v/>
      </c>
      <c r="AM63" s="143" t="str">
        <f>IF(Hidden!AF$47="Yes","H",IF($B63="","",IF(AND($C63&lt;=Hidden!AF$46,$D63&gt;=Hidden!AF$46),IF($G63="","x","y"),"")))</f>
        <v/>
      </c>
      <c r="AN63" s="142" t="str">
        <f>IF(Hidden!AG$47="Yes","H",IF($B63="","",IF(AND($C63&lt;=Hidden!AG$46,$D63&gt;=Hidden!AG$46),IF($G63="","x","y"),"")))</f>
        <v/>
      </c>
      <c r="AO63" s="142" t="str">
        <f>IF(Hidden!AH$47="Yes","H",IF($B63="","",IF(AND($C63&lt;=Hidden!AH$46,$D63&gt;=Hidden!AH$46),IF($G63="","x","y"),"")))</f>
        <v/>
      </c>
      <c r="AP63" s="142" t="str">
        <f>IF(Hidden!AI$47="Yes","H",IF($B63="","",IF(AND($C63&lt;=Hidden!AI$46,$D63&gt;=Hidden!AI$46),IF($G63="","x","y"),"")))</f>
        <v/>
      </c>
      <c r="AQ63" s="146" t="str">
        <f>IF(Hidden!AJ$47="Yes","H",IF($B63="","",IF(AND($C63&lt;=Hidden!AJ$46,$D63&gt;=Hidden!AJ$46),IF($G63="","x","y"),"")))</f>
        <v/>
      </c>
      <c r="AR63" s="145" t="str">
        <f>IF(Hidden!AK$47="Yes","H",IF($B63="","",IF(AND($C63&lt;=Hidden!AK$46,$D63&gt;=Hidden!AK$46),IF($G63="","x","y"),"")))</f>
        <v/>
      </c>
      <c r="AS63" s="142" t="str">
        <f>IF(Hidden!AL$47="Yes","H",IF($B63="","",IF(AND($C63&lt;=Hidden!AL$46,$D63&gt;=Hidden!AL$46),IF($G63="","x","y"),"")))</f>
        <v/>
      </c>
      <c r="AT63" s="142" t="str">
        <f>IF(Hidden!AM$47="Yes","H",IF($B63="","",IF(AND($C63&lt;=Hidden!AM$46,$D63&gt;=Hidden!AM$46),IF($G63="","x","y"),"")))</f>
        <v/>
      </c>
      <c r="AU63" s="142" t="str">
        <f>IF(Hidden!AN$47="Yes","H",IF($B63="","",IF(AND($C63&lt;=Hidden!AN$46,$D63&gt;=Hidden!AN$46),IF($G63="","x","y"),"")))</f>
        <v/>
      </c>
      <c r="AV63" s="144" t="str">
        <f>IF(Hidden!AO$47="Yes","H",IF($B63="","",IF(AND($C63&lt;=Hidden!AO$46,$D63&gt;=Hidden!AO$46),IF($G63="","x","y"),"")))</f>
        <v/>
      </c>
      <c r="AW63" s="143" t="str">
        <f>IF(Hidden!AP$47="Yes","H",IF($B63="","",IF(AND($C63&lt;=Hidden!AP$46,$D63&gt;=Hidden!AP$46),IF($G63="","x","y"),"")))</f>
        <v/>
      </c>
      <c r="AX63" s="142" t="str">
        <f>IF(Hidden!AQ$47="Yes","H",IF($B63="","",IF(AND($C63&lt;=Hidden!AQ$46,$D63&gt;=Hidden!AQ$46),IF($G63="","x","y"),"")))</f>
        <v/>
      </c>
      <c r="AY63" s="142" t="str">
        <f>IF(Hidden!AR$47="Yes","H",IF($B63="","",IF(AND($C63&lt;=Hidden!AR$46,$D63&gt;=Hidden!AR$46),IF($G63="","x","y"),"")))</f>
        <v/>
      </c>
      <c r="AZ63" s="142" t="str">
        <f>IF(Hidden!AS$47="Yes","H",IF($B63="","",IF(AND($C63&lt;=Hidden!AS$46,$D63&gt;=Hidden!AS$46),IF($G63="","x","y"),"")))</f>
        <v/>
      </c>
      <c r="BA63" s="146" t="str">
        <f>IF(Hidden!AT$47="Yes","H",IF($B63="","",IF(AND($C63&lt;=Hidden!AT$46,$D63&gt;=Hidden!AT$46),IF($G63="","x","y"),"")))</f>
        <v/>
      </c>
      <c r="BB63" s="145" t="str">
        <f>IF(Hidden!AU$47="Yes","H",IF($B63="","",IF(AND($C63&lt;=Hidden!AU$46,$D63&gt;=Hidden!AU$46),IF($G63="","x","y"),"")))</f>
        <v/>
      </c>
      <c r="BC63" s="142" t="str">
        <f>IF(Hidden!AV$47="Yes","H",IF($B63="","",IF(AND($C63&lt;=Hidden!AV$46,$D63&gt;=Hidden!AV$46),IF($G63="","x","y"),"")))</f>
        <v/>
      </c>
      <c r="BD63" s="142" t="str">
        <f>IF(Hidden!AW$47="Yes","H",IF($B63="","",IF(AND($C63&lt;=Hidden!AW$46,$D63&gt;=Hidden!AW$46),IF($G63="","x","y"),"")))</f>
        <v/>
      </c>
      <c r="BE63" s="142" t="str">
        <f>IF(Hidden!AX$47="Yes","H",IF($B63="","",IF(AND($C63&lt;=Hidden!AX$46,$D63&gt;=Hidden!AX$46),IF($G63="","x","y"),"")))</f>
        <v/>
      </c>
      <c r="BF63" s="144" t="str">
        <f>IF(Hidden!AY$47="Yes","H",IF($B63="","",IF(AND($C63&lt;=Hidden!AY$46,$D63&gt;=Hidden!AY$46),IF($G63="","x","y"),"")))</f>
        <v/>
      </c>
      <c r="BG63" s="143" t="str">
        <f>IF(Hidden!AZ$47="Yes","H",IF($B63="","",IF(AND($C63&lt;=Hidden!AZ$46,$D63&gt;=Hidden!AZ$46),IF($G63="","x","y"),"")))</f>
        <v/>
      </c>
      <c r="BH63" s="142" t="str">
        <f>IF(Hidden!BA$47="Yes","H",IF($B63="","",IF(AND($C63&lt;=Hidden!BA$46,$D63&gt;=Hidden!BA$46),IF($G63="","x","y"),"")))</f>
        <v/>
      </c>
      <c r="BI63" s="142" t="str">
        <f>IF(Hidden!BB$47="Yes","H",IF($B63="","",IF(AND($C63&lt;=Hidden!BB$46,$D63&gt;=Hidden!BB$46),IF($G63="","x","y"),"")))</f>
        <v/>
      </c>
      <c r="BJ63" s="142" t="str">
        <f>IF(Hidden!BC$47="Yes","H",IF($B63="","",IF(AND($C63&lt;=Hidden!BC$46,$D63&gt;=Hidden!BC$46),IF($G63="","x","y"),"")))</f>
        <v/>
      </c>
      <c r="BK63" s="146" t="str">
        <f>IF(Hidden!BD$47="Yes","H",IF($B63="","",IF(AND($C63&lt;=Hidden!BD$46,$D63&gt;=Hidden!BD$46),IF($G63="","x","y"),"")))</f>
        <v/>
      </c>
      <c r="BL63" s="145" t="str">
        <f>IF(Hidden!BE$47="Yes","H",IF($B63="","",IF(AND($C63&lt;=Hidden!BE$46,$D63&gt;=Hidden!BE$46),IF($G63="","x","y"),"")))</f>
        <v/>
      </c>
      <c r="BM63" s="142" t="str">
        <f>IF(Hidden!BF$47="Yes","H",IF($B63="","",IF(AND($C63&lt;=Hidden!BF$46,$D63&gt;=Hidden!BF$46),IF($G63="","x","y"),"")))</f>
        <v/>
      </c>
      <c r="BN63" s="142" t="str">
        <f>IF(Hidden!BG$47="Yes","H",IF($B63="","",IF(AND($C63&lt;=Hidden!BG$46,$D63&gt;=Hidden!BG$46),IF($G63="","x","y"),"")))</f>
        <v/>
      </c>
      <c r="BO63" s="142" t="str">
        <f>IF(Hidden!BH$47="Yes","H",IF($B63="","",IF(AND($C63&lt;=Hidden!BH$46,$D63&gt;=Hidden!BH$46),IF($G63="","x","y"),"")))</f>
        <v/>
      </c>
      <c r="BP63" s="144" t="str">
        <f>IF(Hidden!BI$47="Yes","H",IF($B63="","",IF(AND($C63&lt;=Hidden!BI$46,$D63&gt;=Hidden!BI$46),IF($G63="","x","y"),"")))</f>
        <v/>
      </c>
      <c r="BQ63" s="143" t="str">
        <f>IF(Hidden!BJ$47="Yes","H",IF($B63="","",IF(AND($C63&lt;=Hidden!BJ$46,$D63&gt;=Hidden!BJ$46),IF($G63="","x","y"),"")))</f>
        <v/>
      </c>
      <c r="BR63" s="142" t="str">
        <f>IF(Hidden!BK$47="Yes","H",IF($B63="","",IF(AND($C63&lt;=Hidden!BK$46,$D63&gt;=Hidden!BK$46),IF($G63="","x","y"),"")))</f>
        <v/>
      </c>
      <c r="BS63" s="142" t="str">
        <f>IF(Hidden!BL$47="Yes","H",IF($B63="","",IF(AND($C63&lt;=Hidden!BL$46,$D63&gt;=Hidden!BL$46),IF($G63="","x","y"),"")))</f>
        <v/>
      </c>
      <c r="BT63" s="142" t="str">
        <f>IF(Hidden!BM$47="Yes","H",IF($B63="","",IF(AND($C63&lt;=Hidden!BM$46,$D63&gt;=Hidden!BM$46),IF($G63="","x","y"),"")))</f>
        <v/>
      </c>
      <c r="BU63" s="146" t="str">
        <f>IF(Hidden!BN$47="Yes","H",IF($B63="","",IF(AND($C63&lt;=Hidden!BN$46,$D63&gt;=Hidden!BN$46),IF($G63="","x","y"),"")))</f>
        <v/>
      </c>
      <c r="BV63" s="145" t="str">
        <f>IF(Hidden!BO$47="Yes","H",IF($B63="","",IF(AND($C63&lt;=Hidden!BO$46,$D63&gt;=Hidden!BO$46),IF($G63="","x","y"),"")))</f>
        <v/>
      </c>
      <c r="BW63" s="142" t="str">
        <f>IF(Hidden!BP$47="Yes","H",IF($B63="","",IF(AND($C63&lt;=Hidden!BP$46,$D63&gt;=Hidden!BP$46),IF($G63="","x","y"),"")))</f>
        <v/>
      </c>
      <c r="BX63" s="142" t="str">
        <f>IF(Hidden!BQ$47="Yes","H",IF($B63="","",IF(AND($C63&lt;=Hidden!BQ$46,$D63&gt;=Hidden!BQ$46),IF($G63="","x","y"),"")))</f>
        <v/>
      </c>
      <c r="BY63" s="142" t="str">
        <f>IF(Hidden!BR$47="Yes","H",IF($B63="","",IF(AND($C63&lt;=Hidden!BR$46,$D63&gt;=Hidden!BR$46),IF($G63="","x","y"),"")))</f>
        <v/>
      </c>
      <c r="BZ63" s="144" t="str">
        <f>IF(Hidden!BS$47="Yes","H",IF($B63="","",IF(AND($C63&lt;=Hidden!BS$46,$D63&gt;=Hidden!BS$46),IF($G63="","x","y"),"")))</f>
        <v/>
      </c>
      <c r="CA63" s="143" t="str">
        <f>IF(Hidden!BT$47="Yes","H",IF($B63="","",IF(AND($C63&lt;=Hidden!BT$46,$D63&gt;=Hidden!BT$46),IF($G63="","x","y"),"")))</f>
        <v/>
      </c>
      <c r="CB63" s="142" t="str">
        <f>IF(Hidden!BU$47="Yes","H",IF($B63="","",IF(AND($C63&lt;=Hidden!BU$46,$D63&gt;=Hidden!BU$46),IF($G63="","x","y"),"")))</f>
        <v/>
      </c>
      <c r="CC63" s="142" t="str">
        <f>IF(Hidden!BV$47="Yes","H",IF($B63="","",IF(AND($C63&lt;=Hidden!BV$46,$D63&gt;=Hidden!BV$46),IF($G63="","x","y"),"")))</f>
        <v/>
      </c>
      <c r="CD63" s="142" t="str">
        <f>IF(Hidden!BW$47="Yes","H",IF($B63="","",IF(AND($C63&lt;=Hidden!BW$46,$D63&gt;=Hidden!BW$46),IF($G63="","x","y"),"")))</f>
        <v/>
      </c>
      <c r="CE63" s="146" t="str">
        <f>IF(Hidden!BX$47="Yes","H",IF($B63="","",IF(AND($C63&lt;=Hidden!BX$46,$D63&gt;=Hidden!BX$46),IF($G63="","x","y"),"")))</f>
        <v/>
      </c>
      <c r="CF63" s="145" t="str">
        <f>IF(Hidden!BY$47="Yes","H",IF($B63="","",IF(AND($C63&lt;=Hidden!BY$46,$D63&gt;=Hidden!BY$46),IF($G63="","x","y"),"")))</f>
        <v/>
      </c>
      <c r="CG63" s="142" t="str">
        <f>IF(Hidden!BZ$47="Yes","H",IF($B63="","",IF(AND($C63&lt;=Hidden!BZ$46,$D63&gt;=Hidden!BZ$46),IF($G63="","x","y"),"")))</f>
        <v/>
      </c>
      <c r="CH63" s="142" t="str">
        <f>IF(Hidden!CA$47="Yes","H",IF($B63="","",IF(AND($C63&lt;=Hidden!CA$46,$D63&gt;=Hidden!CA$46),IF($G63="","x","y"),"")))</f>
        <v/>
      </c>
      <c r="CI63" s="142" t="str">
        <f>IF(Hidden!CB$47="Yes","H",IF($B63="","",IF(AND($C63&lt;=Hidden!CB$46,$D63&gt;=Hidden!CB$46),IF($G63="","x","y"),"")))</f>
        <v/>
      </c>
      <c r="CJ63" s="144" t="str">
        <f>IF(Hidden!CC$47="Yes","H",IF($B63="","",IF(AND($C63&lt;=Hidden!CC$46,$D63&gt;=Hidden!CC$46),IF($G63="","x","y"),"")))</f>
        <v/>
      </c>
      <c r="CK63" s="143" t="str">
        <f>IF(Hidden!CD$47="Yes","H",IF($B63="","",IF(AND($C63&lt;=Hidden!CD$46,$D63&gt;=Hidden!CD$46),IF($G63="","x","y"),"")))</f>
        <v/>
      </c>
      <c r="CL63" s="142" t="str">
        <f>IF(Hidden!CE$47="Yes","H",IF($B63="","",IF(AND($C63&lt;=Hidden!CE$46,$D63&gt;=Hidden!CE$46),IF($G63="","x","y"),"")))</f>
        <v/>
      </c>
      <c r="CM63" s="142" t="str">
        <f>IF(Hidden!CF$47="Yes","H",IF($B63="","",IF(AND($C63&lt;=Hidden!CF$46,$D63&gt;=Hidden!CF$46),IF($G63="","x","y"),"")))</f>
        <v/>
      </c>
      <c r="CN63" s="142" t="str">
        <f>IF(Hidden!CG$47="Yes","H",IF($B63="","",IF(AND($C63&lt;=Hidden!CG$46,$D63&gt;=Hidden!CG$46),IF($G63="","x","y"),"")))</f>
        <v/>
      </c>
      <c r="CO63" s="146" t="str">
        <f>IF(Hidden!CH$47="Yes","H",IF($B63="","",IF(AND($C63&lt;=Hidden!CH$46,$D63&gt;=Hidden!CH$46),IF($G63="","x","y"),"")))</f>
        <v/>
      </c>
      <c r="CP63" s="145" t="str">
        <f>IF(Hidden!CI$47="Yes","H",IF($B63="","",IF(AND($C63&lt;=Hidden!CI$46,$D63&gt;=Hidden!CI$46),IF($G63="","x","y"),"")))</f>
        <v/>
      </c>
      <c r="CQ63" s="142" t="str">
        <f>IF(Hidden!CJ$47="Yes","H",IF($B63="","",IF(AND($C63&lt;=Hidden!CJ$46,$D63&gt;=Hidden!CJ$46),IF($G63="","x","y"),"")))</f>
        <v/>
      </c>
      <c r="CR63" s="142" t="str">
        <f>IF(Hidden!CK$47="Yes","H",IF($B63="","",IF(AND($C63&lt;=Hidden!CK$46,$D63&gt;=Hidden!CK$46),IF($G63="","x","y"),"")))</f>
        <v/>
      </c>
      <c r="CS63" s="142" t="str">
        <f>IF(Hidden!CL$47="Yes","H",IF($B63="","",IF(AND($C63&lt;=Hidden!CL$46,$D63&gt;=Hidden!CL$46),IF($G63="","x","y"),"")))</f>
        <v/>
      </c>
      <c r="CT63" s="144" t="str">
        <f>IF(Hidden!CM$47="Yes","H",IF($B63="","",IF(AND($C63&lt;=Hidden!CM$46,$D63&gt;=Hidden!CM$46),IF($G63="","x","y"),"")))</f>
        <v/>
      </c>
      <c r="CU63" s="143" t="str">
        <f>IF(Hidden!CN$47="Yes","H",IF($B63="","",IF(AND($C63&lt;=Hidden!CN$46,$D63&gt;=Hidden!CN$46),IF($G63="","x","y"),"")))</f>
        <v/>
      </c>
      <c r="CV63" s="142" t="str">
        <f>IF(Hidden!CO$47="Yes","H",IF($B63="","",IF(AND($C63&lt;=Hidden!CO$46,$D63&gt;=Hidden!CO$46),IF($G63="","x","y"),"")))</f>
        <v/>
      </c>
      <c r="CW63" s="142" t="str">
        <f>IF(Hidden!CP$47="Yes","H",IF($B63="","",IF(AND($C63&lt;=Hidden!CP$46,$D63&gt;=Hidden!CP$46),IF($G63="","x","y"),"")))</f>
        <v/>
      </c>
      <c r="CX63" s="142" t="str">
        <f>IF(Hidden!CQ$47="Yes","H",IF($B63="","",IF(AND($C63&lt;=Hidden!CQ$46,$D63&gt;=Hidden!CQ$46),IF($G63="","x","y"),"")))</f>
        <v/>
      </c>
      <c r="CY63" s="146" t="str">
        <f>IF(Hidden!CR$47="Yes","H",IF($B63="","",IF(AND($C63&lt;=Hidden!CR$46,$D63&gt;=Hidden!CR$46),IF($G63="","x","y"),"")))</f>
        <v/>
      </c>
      <c r="CZ63" s="145" t="str">
        <f>IF(Hidden!CS$47="Yes","H",IF($B63="","",IF(AND($C63&lt;=Hidden!CS$46,$D63&gt;=Hidden!CS$46),IF($G63="","x","y"),"")))</f>
        <v/>
      </c>
      <c r="DA63" s="142" t="str">
        <f>IF(Hidden!CT$47="Yes","H",IF($B63="","",IF(AND($C63&lt;=Hidden!CT$46,$D63&gt;=Hidden!CT$46),IF($G63="","x","y"),"")))</f>
        <v/>
      </c>
      <c r="DB63" s="142" t="str">
        <f>IF(Hidden!CU$47="Yes","H",IF($B63="","",IF(AND($C63&lt;=Hidden!CU$46,$D63&gt;=Hidden!CU$46),IF($G63="","x","y"),"")))</f>
        <v/>
      </c>
      <c r="DC63" s="142" t="str">
        <f>IF(Hidden!CV$47="Yes","H",IF($B63="","",IF(AND($C63&lt;=Hidden!CV$46,$D63&gt;=Hidden!CV$46),IF($G63="","x","y"),"")))</f>
        <v/>
      </c>
      <c r="DD63" s="144" t="str">
        <f>IF(Hidden!CW$47="Yes","H",IF($B63="","",IF(AND($C63&lt;=Hidden!CW$46,$D63&gt;=Hidden!CW$46),IF($G63="","x","y"),"")))</f>
        <v/>
      </c>
      <c r="DE63" s="143" t="str">
        <f>IF(Hidden!CX$47="Yes","H",IF($B63="","",IF(AND($C63&lt;=Hidden!CX$46,$D63&gt;=Hidden!CX$46),IF($G63="","x","y"),"")))</f>
        <v/>
      </c>
      <c r="DF63" s="142" t="str">
        <f>IF(Hidden!CY$47="Yes","H",IF($B63="","",IF(AND($C63&lt;=Hidden!CY$46,$D63&gt;=Hidden!CY$46),IF($G63="","x","y"),"")))</f>
        <v/>
      </c>
      <c r="DG63" s="142" t="str">
        <f>IF(Hidden!CZ$47="Yes","H",IF($B63="","",IF(AND($C63&lt;=Hidden!CZ$46,$D63&gt;=Hidden!CZ$46),IF($G63="","x","y"),"")))</f>
        <v/>
      </c>
      <c r="DH63" s="142" t="str">
        <f>IF(Hidden!DA$47="Yes","H",IF($B63="","",IF(AND($C63&lt;=Hidden!DA$46,$D63&gt;=Hidden!DA$46),IF($G63="","x","y"),"")))</f>
        <v/>
      </c>
      <c r="DI63" s="146" t="str">
        <f>IF(Hidden!DB$47="Yes","H",IF($B63="","",IF(AND($C63&lt;=Hidden!DB$46,$D63&gt;=Hidden!DB$46),IF($G63="","x","y"),"")))</f>
        <v/>
      </c>
      <c r="DJ63" s="145" t="str">
        <f>IF(Hidden!DC$47="Yes","H",IF($B63="","",IF(AND($C63&lt;=Hidden!DC$46,$D63&gt;=Hidden!DC$46),IF($G63="","x","y"),"")))</f>
        <v/>
      </c>
      <c r="DK63" s="142" t="str">
        <f>IF(Hidden!DD$47="Yes","H",IF($B63="","",IF(AND($C63&lt;=Hidden!DD$46,$D63&gt;=Hidden!DD$46),IF($G63="","x","y"),"")))</f>
        <v/>
      </c>
      <c r="DL63" s="142" t="str">
        <f>IF(Hidden!DE$47="Yes","H",IF($B63="","",IF(AND($C63&lt;=Hidden!DE$46,$D63&gt;=Hidden!DE$46),IF($G63="","x","y"),"")))</f>
        <v/>
      </c>
      <c r="DM63" s="142" t="str">
        <f>IF(Hidden!DF$47="Yes","H",IF($B63="","",IF(AND($C63&lt;=Hidden!DF$46,$D63&gt;=Hidden!DF$46),IF($G63="","x","y"),"")))</f>
        <v/>
      </c>
      <c r="DN63" s="144" t="str">
        <f>IF(Hidden!DG$47="Yes","H",IF($B63="","",IF(AND($C63&lt;=Hidden!DG$46,$D63&gt;=Hidden!DG$46),IF($G63="","x","y"),"")))</f>
        <v/>
      </c>
      <c r="DO63" s="143" t="str">
        <f>IF(Hidden!DH$47="Yes","H",IF($B63="","",IF(AND($C63&lt;=Hidden!DH$46,$D63&gt;=Hidden!DH$46),IF($G63="","x","y"),"")))</f>
        <v/>
      </c>
      <c r="DP63" s="142" t="str">
        <f>IF(Hidden!DI$47="Yes","H",IF($B63="","",IF(AND($C63&lt;=Hidden!DI$46,$D63&gt;=Hidden!DI$46),IF($G63="","x","y"),"")))</f>
        <v/>
      </c>
      <c r="DQ63" s="142" t="str">
        <f>IF(Hidden!DJ$47="Yes","H",IF($B63="","",IF(AND($C63&lt;=Hidden!DJ$46,$D63&gt;=Hidden!DJ$46),IF($G63="","x","y"),"")))</f>
        <v/>
      </c>
      <c r="DR63" s="142" t="str">
        <f>IF(Hidden!DK$47="Yes","H",IF($B63="","",IF(AND($C63&lt;=Hidden!DK$46,$D63&gt;=Hidden!DK$46),IF($G63="","x","y"),"")))</f>
        <v/>
      </c>
      <c r="DS63" s="146" t="str">
        <f>IF(Hidden!DL$47="Yes","H",IF($B63="","",IF(AND($C63&lt;=Hidden!DL$46,$D63&gt;=Hidden!DL$46),IF($G63="","x","y"),"")))</f>
        <v/>
      </c>
      <c r="DT63" s="145" t="str">
        <f>IF(Hidden!DM$47="Yes","H",IF($B63="","",IF(AND($C63&lt;=Hidden!DM$46,$D63&gt;=Hidden!DM$46),IF($G63="","x","y"),"")))</f>
        <v/>
      </c>
      <c r="DU63" s="142" t="str">
        <f>IF(Hidden!DN$47="Yes","H",IF($B63="","",IF(AND($C63&lt;=Hidden!DN$46,$D63&gt;=Hidden!DN$46),IF($G63="","x","y"),"")))</f>
        <v/>
      </c>
      <c r="DV63" s="142" t="str">
        <f>IF(Hidden!DO$47="Yes","H",IF($B63="","",IF(AND($C63&lt;=Hidden!DO$46,$D63&gt;=Hidden!DO$46),IF($G63="","x","y"),"")))</f>
        <v/>
      </c>
      <c r="DW63" s="142" t="str">
        <f>IF(Hidden!DP$47="Yes","H",IF($B63="","",IF(AND($C63&lt;=Hidden!DP$46,$D63&gt;=Hidden!DP$46),IF($G63="","x","y"),"")))</f>
        <v/>
      </c>
      <c r="DX63" s="144" t="str">
        <f>IF(Hidden!DQ$47="Yes","H",IF($B63="","",IF(AND($C63&lt;=Hidden!DQ$46,$D63&gt;=Hidden!DQ$46),IF($G63="","x","y"),"")))</f>
        <v/>
      </c>
      <c r="DY63" s="145" t="str">
        <f>IF(Hidden!DR$47="Yes","H",IF($B63="","",IF(AND($C63&lt;=Hidden!DR$46,$D63&gt;=Hidden!DR$46),IF($G63="","x","y"),"")))</f>
        <v/>
      </c>
      <c r="DZ63" s="142" t="str">
        <f>IF(Hidden!DS$47="Yes","H",IF($B63="","",IF(AND($C63&lt;=Hidden!DS$46,$D63&gt;=Hidden!DS$46),IF($G63="","x","y"),"")))</f>
        <v/>
      </c>
      <c r="EA63" s="142" t="str">
        <f>IF(Hidden!DT$47="Yes","H",IF($B63="","",IF(AND($C63&lt;=Hidden!DT$46,$D63&gt;=Hidden!DT$46),IF($G63="","x","y"),"")))</f>
        <v/>
      </c>
      <c r="EB63" s="142" t="str">
        <f>IF(Hidden!DU$47="Yes","H",IF($B63="","",IF(AND($C63&lt;=Hidden!DU$46,$D63&gt;=Hidden!DU$46),IF($G63="","x","y"),"")))</f>
        <v/>
      </c>
      <c r="EC63" s="144" t="str">
        <f>IF(Hidden!DV$47="Yes","H",IF($B63="","",IF(AND($C63&lt;=Hidden!DV$46,$D63&gt;=Hidden!DV$46),IF($G63="","x","y"),"")))</f>
        <v/>
      </c>
      <c r="ED63" s="143" t="str">
        <f>IF(Hidden!DW$47="Yes","H",IF($B63="","",IF(AND($C63&lt;=Hidden!DW$46,$D63&gt;=Hidden!DW$46),IF($G63="","x","y"),"")))</f>
        <v/>
      </c>
      <c r="EE63" s="142" t="str">
        <f>IF(Hidden!DX$47="Yes","H",IF($B63="","",IF(AND($C63&lt;=Hidden!DX$46,$D63&gt;=Hidden!DX$46),IF($G63="","x","y"),"")))</f>
        <v/>
      </c>
      <c r="EF63" s="142" t="str">
        <f>IF(Hidden!DY$47="Yes","H",IF($B63="","",IF(AND($C63&lt;=Hidden!DY$46,$D63&gt;=Hidden!DY$46),IF($G63="","x","y"),"")))</f>
        <v/>
      </c>
      <c r="EG63" s="142" t="str">
        <f>IF(Hidden!DZ$47="Yes","H",IF($B63="","",IF(AND($C63&lt;=Hidden!DZ$46,$D63&gt;=Hidden!DZ$46),IF($G63="","x","y"),"")))</f>
        <v/>
      </c>
      <c r="EH63" s="141" t="str">
        <f>IF(Hidden!EA$47="Yes","H",IF($B63="","",IF(AND($C63&lt;=Hidden!EA$46,$D63&gt;=Hidden!EA$46),IF($G63="","x","y"),"")))</f>
        <v/>
      </c>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row>
    <row r="64" spans="1:257" ht="15" customHeight="1">
      <c r="A64" s="79"/>
      <c r="B64" s="711"/>
      <c r="C64" s="714"/>
      <c r="D64" s="715"/>
      <c r="E64" s="693"/>
      <c r="F64" s="246"/>
      <c r="G64" s="696"/>
      <c r="H64" s="694"/>
      <c r="I64" s="147" t="str">
        <f>IF(Hidden!B$47="Yes","H",IF($B64="","",IF(AND($C64&lt;=Hidden!B$46,$D64&gt;=Hidden!B$46),IF($G64="","x","y"),"")))</f>
        <v/>
      </c>
      <c r="J64" s="142" t="str">
        <f>IF(Hidden!C$47="Yes","H",IF($B64="","",IF(AND($C64&lt;=Hidden!C$46,$D64&gt;=Hidden!C$46),IF($G64="","x","y"),"")))</f>
        <v/>
      </c>
      <c r="K64" s="142" t="str">
        <f>IF(Hidden!D$47="Yes","H",IF($B64="","",IF(AND($C64&lt;=Hidden!D$46,$D64&gt;=Hidden!D$46),IF($G64="","x","y"),"")))</f>
        <v/>
      </c>
      <c r="L64" s="142" t="str">
        <f>IF(Hidden!E$47="Yes","H",IF($B64="","",IF(AND($C64&lt;=Hidden!E$46,$D64&gt;=Hidden!E$46),IF($G64="","x","y"),"")))</f>
        <v/>
      </c>
      <c r="M64" s="146" t="str">
        <f>IF(Hidden!F$47="Yes","H",IF($B64="","",IF(AND($C64&lt;=Hidden!F$46,$D64&gt;=Hidden!F$46),IF($G64="","x","y"),"")))</f>
        <v/>
      </c>
      <c r="N64" s="145" t="str">
        <f>IF(Hidden!G$47="Yes","H",IF($B64="","",IF(AND($C64&lt;=Hidden!G$46,$D64&gt;=Hidden!G$46),IF($G64="","x","y"),"")))</f>
        <v/>
      </c>
      <c r="O64" s="142" t="str">
        <f>IF(Hidden!H$47="Yes","H",IF($B64="","",IF(AND($C64&lt;=Hidden!H$46,$D64&gt;=Hidden!H$46),IF($G64="","x","y"),"")))</f>
        <v/>
      </c>
      <c r="P64" s="142" t="str">
        <f>IF(Hidden!I$47="Yes","H",IF($B64="","",IF(AND($C64&lt;=Hidden!I$46,$D64&gt;=Hidden!I$46),IF($G64="","x","y"),"")))</f>
        <v/>
      </c>
      <c r="Q64" s="142" t="str">
        <f>IF(Hidden!J$47="Yes","H",IF($B64="","",IF(AND($C64&lt;=Hidden!J$46,$D64&gt;=Hidden!J$46),IF($G64="","x","y"),"")))</f>
        <v/>
      </c>
      <c r="R64" s="144" t="str">
        <f>IF(Hidden!K$47="Yes","H",IF($B64="","",IF(AND($C64&lt;=Hidden!K$46,$D64&gt;=Hidden!K$46),IF($G64="","x","y"),"")))</f>
        <v/>
      </c>
      <c r="S64" s="143" t="str">
        <f>IF(Hidden!L$47="Yes","H",IF($B64="","",IF(AND($C64&lt;=Hidden!L$46,$D64&gt;=Hidden!L$46),IF($G64="","x","y"),"")))</f>
        <v/>
      </c>
      <c r="T64" s="142" t="str">
        <f>IF(Hidden!M$47="Yes","H",IF($B64="","",IF(AND($C64&lt;=Hidden!M$46,$D64&gt;=Hidden!M$46),IF($G64="","x","y"),"")))</f>
        <v/>
      </c>
      <c r="U64" s="142" t="str">
        <f>IF(Hidden!N$47="Yes","H",IF($B64="","",IF(AND($C64&lt;=Hidden!N$46,$D64&gt;=Hidden!N$46),IF($G64="","x","y"),"")))</f>
        <v/>
      </c>
      <c r="V64" s="142" t="str">
        <f>IF(Hidden!O$47="Yes","H",IF($B64="","",IF(AND($C64&lt;=Hidden!O$46,$D64&gt;=Hidden!O$46),IF($G64="","x","y"),"")))</f>
        <v/>
      </c>
      <c r="W64" s="146" t="str">
        <f>IF(Hidden!P$47="Yes","H",IF($B64="","",IF(AND($C64&lt;=Hidden!P$46,$D64&gt;=Hidden!P$46),IF($G64="","x","y"),"")))</f>
        <v/>
      </c>
      <c r="X64" s="145" t="str">
        <f>IF(Hidden!Q$47="Yes","H",IF($B64="","",IF(AND($C64&lt;=Hidden!Q$46,$D64&gt;=Hidden!Q$46),IF($G64="","x","y"),"")))</f>
        <v/>
      </c>
      <c r="Y64" s="142" t="str">
        <f>IF(Hidden!R$47="Yes","H",IF($B64="","",IF(AND($C64&lt;=Hidden!R$46,$D64&gt;=Hidden!R$46),IF($G64="","x","y"),"")))</f>
        <v/>
      </c>
      <c r="Z64" s="142" t="str">
        <f>IF(Hidden!S$47="Yes","H",IF($B64="","",IF(AND($C64&lt;=Hidden!S$46,$D64&gt;=Hidden!S$46),IF($G64="","x","y"),"")))</f>
        <v/>
      </c>
      <c r="AA64" s="142" t="str">
        <f>IF(Hidden!T$47="Yes","H",IF($B64="","",IF(AND($C64&lt;=Hidden!T$46,$D64&gt;=Hidden!T$46),IF($G64="","x","y"),"")))</f>
        <v/>
      </c>
      <c r="AB64" s="144" t="str">
        <f>IF(Hidden!U$47="Yes","H",IF($B64="","",IF(AND($C64&lt;=Hidden!U$46,$D64&gt;=Hidden!U$46),IF($G64="","x","y"),"")))</f>
        <v/>
      </c>
      <c r="AC64" s="143" t="str">
        <f>IF(Hidden!V$47="Yes","H",IF($B64="","",IF(AND($C64&lt;=Hidden!V$46,$D64&gt;=Hidden!V$46),IF($G64="","x","y"),"")))</f>
        <v/>
      </c>
      <c r="AD64" s="142" t="str">
        <f>IF(Hidden!W$47="Yes","H",IF($B64="","",IF(AND($C64&lt;=Hidden!W$46,$D64&gt;=Hidden!W$46),IF($G64="","x","y"),"")))</f>
        <v/>
      </c>
      <c r="AE64" s="142" t="str">
        <f>IF(Hidden!X$47="Yes","H",IF($B64="","",IF(AND($C64&lt;=Hidden!X$46,$D64&gt;=Hidden!X$46),IF($G64="","x","y"),"")))</f>
        <v/>
      </c>
      <c r="AF64" s="142" t="str">
        <f>IF(Hidden!Y$47="Yes","H",IF($B64="","",IF(AND($C64&lt;=Hidden!Y$46,$D64&gt;=Hidden!Y$46),IF($G64="","x","y"),"")))</f>
        <v/>
      </c>
      <c r="AG64" s="146" t="str">
        <f>IF(Hidden!Z$47="Yes","H",IF($B64="","",IF(AND($C64&lt;=Hidden!Z$46,$D64&gt;=Hidden!Z$46),IF($G64="","x","y"),"")))</f>
        <v/>
      </c>
      <c r="AH64" s="145" t="str">
        <f>IF(Hidden!AA$47="Yes","H",IF($B64="","",IF(AND($C64&lt;=Hidden!AA$46,$D64&gt;=Hidden!AA$46),IF($G64="","x","y"),"")))</f>
        <v/>
      </c>
      <c r="AI64" s="142" t="str">
        <f>IF(Hidden!AB$47="Yes","H",IF($B64="","",IF(AND($C64&lt;=Hidden!AB$46,$D64&gt;=Hidden!AB$46),IF($G64="","x","y"),"")))</f>
        <v/>
      </c>
      <c r="AJ64" s="142" t="str">
        <f>IF(Hidden!AC$47="Yes","H",IF($B64="","",IF(AND($C64&lt;=Hidden!AC$46,$D64&gt;=Hidden!AC$46),IF($G64="","x","y"),"")))</f>
        <v/>
      </c>
      <c r="AK64" s="142" t="str">
        <f>IF(Hidden!AD$47="Yes","H",IF($B64="","",IF(AND($C64&lt;=Hidden!AD$46,$D64&gt;=Hidden!AD$46),IF($G64="","x","y"),"")))</f>
        <v/>
      </c>
      <c r="AL64" s="144" t="str">
        <f>IF(Hidden!AE$47="Yes","H",IF($B64="","",IF(AND($C64&lt;=Hidden!AE$46,$D64&gt;=Hidden!AE$46),IF($G64="","x","y"),"")))</f>
        <v/>
      </c>
      <c r="AM64" s="143" t="str">
        <f>IF(Hidden!AF$47="Yes","H",IF($B64="","",IF(AND($C64&lt;=Hidden!AF$46,$D64&gt;=Hidden!AF$46),IF($G64="","x","y"),"")))</f>
        <v/>
      </c>
      <c r="AN64" s="142" t="str">
        <f>IF(Hidden!AG$47="Yes","H",IF($B64="","",IF(AND($C64&lt;=Hidden!AG$46,$D64&gt;=Hidden!AG$46),IF($G64="","x","y"),"")))</f>
        <v/>
      </c>
      <c r="AO64" s="142" t="str">
        <f>IF(Hidden!AH$47="Yes","H",IF($B64="","",IF(AND($C64&lt;=Hidden!AH$46,$D64&gt;=Hidden!AH$46),IF($G64="","x","y"),"")))</f>
        <v/>
      </c>
      <c r="AP64" s="142" t="str">
        <f>IF(Hidden!AI$47="Yes","H",IF($B64="","",IF(AND($C64&lt;=Hidden!AI$46,$D64&gt;=Hidden!AI$46),IF($G64="","x","y"),"")))</f>
        <v/>
      </c>
      <c r="AQ64" s="146" t="str">
        <f>IF(Hidden!AJ$47="Yes","H",IF($B64="","",IF(AND($C64&lt;=Hidden!AJ$46,$D64&gt;=Hidden!AJ$46),IF($G64="","x","y"),"")))</f>
        <v/>
      </c>
      <c r="AR64" s="145" t="str">
        <f>IF(Hidden!AK$47="Yes","H",IF($B64="","",IF(AND($C64&lt;=Hidden!AK$46,$D64&gt;=Hidden!AK$46),IF($G64="","x","y"),"")))</f>
        <v/>
      </c>
      <c r="AS64" s="142" t="str">
        <f>IF(Hidden!AL$47="Yes","H",IF($B64="","",IF(AND($C64&lt;=Hidden!AL$46,$D64&gt;=Hidden!AL$46),IF($G64="","x","y"),"")))</f>
        <v/>
      </c>
      <c r="AT64" s="142" t="str">
        <f>IF(Hidden!AM$47="Yes","H",IF($B64="","",IF(AND($C64&lt;=Hidden!AM$46,$D64&gt;=Hidden!AM$46),IF($G64="","x","y"),"")))</f>
        <v/>
      </c>
      <c r="AU64" s="142" t="str">
        <f>IF(Hidden!AN$47="Yes","H",IF($B64="","",IF(AND($C64&lt;=Hidden!AN$46,$D64&gt;=Hidden!AN$46),IF($G64="","x","y"),"")))</f>
        <v/>
      </c>
      <c r="AV64" s="144" t="str">
        <f>IF(Hidden!AO$47="Yes","H",IF($B64="","",IF(AND($C64&lt;=Hidden!AO$46,$D64&gt;=Hidden!AO$46),IF($G64="","x","y"),"")))</f>
        <v/>
      </c>
      <c r="AW64" s="143" t="str">
        <f>IF(Hidden!AP$47="Yes","H",IF($B64="","",IF(AND($C64&lt;=Hidden!AP$46,$D64&gt;=Hidden!AP$46),IF($G64="","x","y"),"")))</f>
        <v/>
      </c>
      <c r="AX64" s="142" t="str">
        <f>IF(Hidden!AQ$47="Yes","H",IF($B64="","",IF(AND($C64&lt;=Hidden!AQ$46,$D64&gt;=Hidden!AQ$46),IF($G64="","x","y"),"")))</f>
        <v/>
      </c>
      <c r="AY64" s="142" t="str">
        <f>IF(Hidden!AR$47="Yes","H",IF($B64="","",IF(AND($C64&lt;=Hidden!AR$46,$D64&gt;=Hidden!AR$46),IF($G64="","x","y"),"")))</f>
        <v/>
      </c>
      <c r="AZ64" s="142" t="str">
        <f>IF(Hidden!AS$47="Yes","H",IF($B64="","",IF(AND($C64&lt;=Hidden!AS$46,$D64&gt;=Hidden!AS$46),IF($G64="","x","y"),"")))</f>
        <v/>
      </c>
      <c r="BA64" s="146" t="str">
        <f>IF(Hidden!AT$47="Yes","H",IF($B64="","",IF(AND($C64&lt;=Hidden!AT$46,$D64&gt;=Hidden!AT$46),IF($G64="","x","y"),"")))</f>
        <v/>
      </c>
      <c r="BB64" s="145" t="str">
        <f>IF(Hidden!AU$47="Yes","H",IF($B64="","",IF(AND($C64&lt;=Hidden!AU$46,$D64&gt;=Hidden!AU$46),IF($G64="","x","y"),"")))</f>
        <v/>
      </c>
      <c r="BC64" s="142" t="str">
        <f>IF(Hidden!AV$47="Yes","H",IF($B64="","",IF(AND($C64&lt;=Hidden!AV$46,$D64&gt;=Hidden!AV$46),IF($G64="","x","y"),"")))</f>
        <v/>
      </c>
      <c r="BD64" s="142" t="str">
        <f>IF(Hidden!AW$47="Yes","H",IF($B64="","",IF(AND($C64&lt;=Hidden!AW$46,$D64&gt;=Hidden!AW$46),IF($G64="","x","y"),"")))</f>
        <v/>
      </c>
      <c r="BE64" s="142" t="str">
        <f>IF(Hidden!AX$47="Yes","H",IF($B64="","",IF(AND($C64&lt;=Hidden!AX$46,$D64&gt;=Hidden!AX$46),IF($G64="","x","y"),"")))</f>
        <v/>
      </c>
      <c r="BF64" s="144" t="str">
        <f>IF(Hidden!AY$47="Yes","H",IF($B64="","",IF(AND($C64&lt;=Hidden!AY$46,$D64&gt;=Hidden!AY$46),IF($G64="","x","y"),"")))</f>
        <v/>
      </c>
      <c r="BG64" s="143" t="str">
        <f>IF(Hidden!AZ$47="Yes","H",IF($B64="","",IF(AND($C64&lt;=Hidden!AZ$46,$D64&gt;=Hidden!AZ$46),IF($G64="","x","y"),"")))</f>
        <v/>
      </c>
      <c r="BH64" s="142" t="str">
        <f>IF(Hidden!BA$47="Yes","H",IF($B64="","",IF(AND($C64&lt;=Hidden!BA$46,$D64&gt;=Hidden!BA$46),IF($G64="","x","y"),"")))</f>
        <v/>
      </c>
      <c r="BI64" s="142" t="str">
        <f>IF(Hidden!BB$47="Yes","H",IF($B64="","",IF(AND($C64&lt;=Hidden!BB$46,$D64&gt;=Hidden!BB$46),IF($G64="","x","y"),"")))</f>
        <v/>
      </c>
      <c r="BJ64" s="142" t="str">
        <f>IF(Hidden!BC$47="Yes","H",IF($B64="","",IF(AND($C64&lt;=Hidden!BC$46,$D64&gt;=Hidden!BC$46),IF($G64="","x","y"),"")))</f>
        <v/>
      </c>
      <c r="BK64" s="146" t="str">
        <f>IF(Hidden!BD$47="Yes","H",IF($B64="","",IF(AND($C64&lt;=Hidden!BD$46,$D64&gt;=Hidden!BD$46),IF($G64="","x","y"),"")))</f>
        <v/>
      </c>
      <c r="BL64" s="145" t="str">
        <f>IF(Hidden!BE$47="Yes","H",IF($B64="","",IF(AND($C64&lt;=Hidden!BE$46,$D64&gt;=Hidden!BE$46),IF($G64="","x","y"),"")))</f>
        <v/>
      </c>
      <c r="BM64" s="142" t="str">
        <f>IF(Hidden!BF$47="Yes","H",IF($B64="","",IF(AND($C64&lt;=Hidden!BF$46,$D64&gt;=Hidden!BF$46),IF($G64="","x","y"),"")))</f>
        <v/>
      </c>
      <c r="BN64" s="142" t="str">
        <f>IF(Hidden!BG$47="Yes","H",IF($B64="","",IF(AND($C64&lt;=Hidden!BG$46,$D64&gt;=Hidden!BG$46),IF($G64="","x","y"),"")))</f>
        <v/>
      </c>
      <c r="BO64" s="142" t="str">
        <f>IF(Hidden!BH$47="Yes","H",IF($B64="","",IF(AND($C64&lt;=Hidden!BH$46,$D64&gt;=Hidden!BH$46),IF($G64="","x","y"),"")))</f>
        <v/>
      </c>
      <c r="BP64" s="144" t="str">
        <f>IF(Hidden!BI$47="Yes","H",IF($B64="","",IF(AND($C64&lt;=Hidden!BI$46,$D64&gt;=Hidden!BI$46),IF($G64="","x","y"),"")))</f>
        <v/>
      </c>
      <c r="BQ64" s="143" t="str">
        <f>IF(Hidden!BJ$47="Yes","H",IF($B64="","",IF(AND($C64&lt;=Hidden!BJ$46,$D64&gt;=Hidden!BJ$46),IF($G64="","x","y"),"")))</f>
        <v/>
      </c>
      <c r="BR64" s="142" t="str">
        <f>IF(Hidden!BK$47="Yes","H",IF($B64="","",IF(AND($C64&lt;=Hidden!BK$46,$D64&gt;=Hidden!BK$46),IF($G64="","x","y"),"")))</f>
        <v/>
      </c>
      <c r="BS64" s="142" t="str">
        <f>IF(Hidden!BL$47="Yes","H",IF($B64="","",IF(AND($C64&lt;=Hidden!BL$46,$D64&gt;=Hidden!BL$46),IF($G64="","x","y"),"")))</f>
        <v/>
      </c>
      <c r="BT64" s="142" t="str">
        <f>IF(Hidden!BM$47="Yes","H",IF($B64="","",IF(AND($C64&lt;=Hidden!BM$46,$D64&gt;=Hidden!BM$46),IF($G64="","x","y"),"")))</f>
        <v/>
      </c>
      <c r="BU64" s="146" t="str">
        <f>IF(Hidden!BN$47="Yes","H",IF($B64="","",IF(AND($C64&lt;=Hidden!BN$46,$D64&gt;=Hidden!BN$46),IF($G64="","x","y"),"")))</f>
        <v/>
      </c>
      <c r="BV64" s="145" t="str">
        <f>IF(Hidden!BO$47="Yes","H",IF($B64="","",IF(AND($C64&lt;=Hidden!BO$46,$D64&gt;=Hidden!BO$46),IF($G64="","x","y"),"")))</f>
        <v/>
      </c>
      <c r="BW64" s="142" t="str">
        <f>IF(Hidden!BP$47="Yes","H",IF($B64="","",IF(AND($C64&lt;=Hidden!BP$46,$D64&gt;=Hidden!BP$46),IF($G64="","x","y"),"")))</f>
        <v/>
      </c>
      <c r="BX64" s="142" t="str">
        <f>IF(Hidden!BQ$47="Yes","H",IF($B64="","",IF(AND($C64&lt;=Hidden!BQ$46,$D64&gt;=Hidden!BQ$46),IF($G64="","x","y"),"")))</f>
        <v/>
      </c>
      <c r="BY64" s="142" t="str">
        <f>IF(Hidden!BR$47="Yes","H",IF($B64="","",IF(AND($C64&lt;=Hidden!BR$46,$D64&gt;=Hidden!BR$46),IF($G64="","x","y"),"")))</f>
        <v/>
      </c>
      <c r="BZ64" s="144" t="str">
        <f>IF(Hidden!BS$47="Yes","H",IF($B64="","",IF(AND($C64&lt;=Hidden!BS$46,$D64&gt;=Hidden!BS$46),IF($G64="","x","y"),"")))</f>
        <v/>
      </c>
      <c r="CA64" s="143" t="str">
        <f>IF(Hidden!BT$47="Yes","H",IF($B64="","",IF(AND($C64&lt;=Hidden!BT$46,$D64&gt;=Hidden!BT$46),IF($G64="","x","y"),"")))</f>
        <v/>
      </c>
      <c r="CB64" s="142" t="str">
        <f>IF(Hidden!BU$47="Yes","H",IF($B64="","",IF(AND($C64&lt;=Hidden!BU$46,$D64&gt;=Hidden!BU$46),IF($G64="","x","y"),"")))</f>
        <v/>
      </c>
      <c r="CC64" s="142" t="str">
        <f>IF(Hidden!BV$47="Yes","H",IF($B64="","",IF(AND($C64&lt;=Hidden!BV$46,$D64&gt;=Hidden!BV$46),IF($G64="","x","y"),"")))</f>
        <v/>
      </c>
      <c r="CD64" s="142" t="str">
        <f>IF(Hidden!BW$47="Yes","H",IF($B64="","",IF(AND($C64&lt;=Hidden!BW$46,$D64&gt;=Hidden!BW$46),IF($G64="","x","y"),"")))</f>
        <v/>
      </c>
      <c r="CE64" s="146" t="str">
        <f>IF(Hidden!BX$47="Yes","H",IF($B64="","",IF(AND($C64&lt;=Hidden!BX$46,$D64&gt;=Hidden!BX$46),IF($G64="","x","y"),"")))</f>
        <v/>
      </c>
      <c r="CF64" s="145" t="str">
        <f>IF(Hidden!BY$47="Yes","H",IF($B64="","",IF(AND($C64&lt;=Hidden!BY$46,$D64&gt;=Hidden!BY$46),IF($G64="","x","y"),"")))</f>
        <v/>
      </c>
      <c r="CG64" s="142" t="str">
        <f>IF(Hidden!BZ$47="Yes","H",IF($B64="","",IF(AND($C64&lt;=Hidden!BZ$46,$D64&gt;=Hidden!BZ$46),IF($G64="","x","y"),"")))</f>
        <v/>
      </c>
      <c r="CH64" s="142" t="str">
        <f>IF(Hidden!CA$47="Yes","H",IF($B64="","",IF(AND($C64&lt;=Hidden!CA$46,$D64&gt;=Hidden!CA$46),IF($G64="","x","y"),"")))</f>
        <v/>
      </c>
      <c r="CI64" s="142" t="str">
        <f>IF(Hidden!CB$47="Yes","H",IF($B64="","",IF(AND($C64&lt;=Hidden!CB$46,$D64&gt;=Hidden!CB$46),IF($G64="","x","y"),"")))</f>
        <v/>
      </c>
      <c r="CJ64" s="144" t="str">
        <f>IF(Hidden!CC$47="Yes","H",IF($B64="","",IF(AND($C64&lt;=Hidden!CC$46,$D64&gt;=Hidden!CC$46),IF($G64="","x","y"),"")))</f>
        <v/>
      </c>
      <c r="CK64" s="143" t="str">
        <f>IF(Hidden!CD$47="Yes","H",IF($B64="","",IF(AND($C64&lt;=Hidden!CD$46,$D64&gt;=Hidden!CD$46),IF($G64="","x","y"),"")))</f>
        <v/>
      </c>
      <c r="CL64" s="142" t="str">
        <f>IF(Hidden!CE$47="Yes","H",IF($B64="","",IF(AND($C64&lt;=Hidden!CE$46,$D64&gt;=Hidden!CE$46),IF($G64="","x","y"),"")))</f>
        <v/>
      </c>
      <c r="CM64" s="142" t="str">
        <f>IF(Hidden!CF$47="Yes","H",IF($B64="","",IF(AND($C64&lt;=Hidden!CF$46,$D64&gt;=Hidden!CF$46),IF($G64="","x","y"),"")))</f>
        <v/>
      </c>
      <c r="CN64" s="142" t="str">
        <f>IF(Hidden!CG$47="Yes","H",IF($B64="","",IF(AND($C64&lt;=Hidden!CG$46,$D64&gt;=Hidden!CG$46),IF($G64="","x","y"),"")))</f>
        <v/>
      </c>
      <c r="CO64" s="146" t="str">
        <f>IF(Hidden!CH$47="Yes","H",IF($B64="","",IF(AND($C64&lt;=Hidden!CH$46,$D64&gt;=Hidden!CH$46),IF($G64="","x","y"),"")))</f>
        <v/>
      </c>
      <c r="CP64" s="145" t="str">
        <f>IF(Hidden!CI$47="Yes","H",IF($B64="","",IF(AND($C64&lt;=Hidden!CI$46,$D64&gt;=Hidden!CI$46),IF($G64="","x","y"),"")))</f>
        <v/>
      </c>
      <c r="CQ64" s="142" t="str">
        <f>IF(Hidden!CJ$47="Yes","H",IF($B64="","",IF(AND($C64&lt;=Hidden!CJ$46,$D64&gt;=Hidden!CJ$46),IF($G64="","x","y"),"")))</f>
        <v/>
      </c>
      <c r="CR64" s="142" t="str">
        <f>IF(Hidden!CK$47="Yes","H",IF($B64="","",IF(AND($C64&lt;=Hidden!CK$46,$D64&gt;=Hidden!CK$46),IF($G64="","x","y"),"")))</f>
        <v/>
      </c>
      <c r="CS64" s="142" t="str">
        <f>IF(Hidden!CL$47="Yes","H",IF($B64="","",IF(AND($C64&lt;=Hidden!CL$46,$D64&gt;=Hidden!CL$46),IF($G64="","x","y"),"")))</f>
        <v/>
      </c>
      <c r="CT64" s="144" t="str">
        <f>IF(Hidden!CM$47="Yes","H",IF($B64="","",IF(AND($C64&lt;=Hidden!CM$46,$D64&gt;=Hidden!CM$46),IF($G64="","x","y"),"")))</f>
        <v/>
      </c>
      <c r="CU64" s="143" t="str">
        <f>IF(Hidden!CN$47="Yes","H",IF($B64="","",IF(AND($C64&lt;=Hidden!CN$46,$D64&gt;=Hidden!CN$46),IF($G64="","x","y"),"")))</f>
        <v/>
      </c>
      <c r="CV64" s="142" t="str">
        <f>IF(Hidden!CO$47="Yes","H",IF($B64="","",IF(AND($C64&lt;=Hidden!CO$46,$D64&gt;=Hidden!CO$46),IF($G64="","x","y"),"")))</f>
        <v/>
      </c>
      <c r="CW64" s="142" t="str">
        <f>IF(Hidden!CP$47="Yes","H",IF($B64="","",IF(AND($C64&lt;=Hidden!CP$46,$D64&gt;=Hidden!CP$46),IF($G64="","x","y"),"")))</f>
        <v/>
      </c>
      <c r="CX64" s="142" t="str">
        <f>IF(Hidden!CQ$47="Yes","H",IF($B64="","",IF(AND($C64&lt;=Hidden!CQ$46,$D64&gt;=Hidden!CQ$46),IF($G64="","x","y"),"")))</f>
        <v/>
      </c>
      <c r="CY64" s="146" t="str">
        <f>IF(Hidden!CR$47="Yes","H",IF($B64="","",IF(AND($C64&lt;=Hidden!CR$46,$D64&gt;=Hidden!CR$46),IF($G64="","x","y"),"")))</f>
        <v/>
      </c>
      <c r="CZ64" s="145" t="str">
        <f>IF(Hidden!CS$47="Yes","H",IF($B64="","",IF(AND($C64&lt;=Hidden!CS$46,$D64&gt;=Hidden!CS$46),IF($G64="","x","y"),"")))</f>
        <v/>
      </c>
      <c r="DA64" s="142" t="str">
        <f>IF(Hidden!CT$47="Yes","H",IF($B64="","",IF(AND($C64&lt;=Hidden!CT$46,$D64&gt;=Hidden!CT$46),IF($G64="","x","y"),"")))</f>
        <v/>
      </c>
      <c r="DB64" s="142" t="str">
        <f>IF(Hidden!CU$47="Yes","H",IF($B64="","",IF(AND($C64&lt;=Hidden!CU$46,$D64&gt;=Hidden!CU$46),IF($G64="","x","y"),"")))</f>
        <v/>
      </c>
      <c r="DC64" s="142" t="str">
        <f>IF(Hidden!CV$47="Yes","H",IF($B64="","",IF(AND($C64&lt;=Hidden!CV$46,$D64&gt;=Hidden!CV$46),IF($G64="","x","y"),"")))</f>
        <v/>
      </c>
      <c r="DD64" s="144" t="str">
        <f>IF(Hidden!CW$47="Yes","H",IF($B64="","",IF(AND($C64&lt;=Hidden!CW$46,$D64&gt;=Hidden!CW$46),IF($G64="","x","y"),"")))</f>
        <v/>
      </c>
      <c r="DE64" s="143" t="str">
        <f>IF(Hidden!CX$47="Yes","H",IF($B64="","",IF(AND($C64&lt;=Hidden!CX$46,$D64&gt;=Hidden!CX$46),IF($G64="","x","y"),"")))</f>
        <v/>
      </c>
      <c r="DF64" s="142" t="str">
        <f>IF(Hidden!CY$47="Yes","H",IF($B64="","",IF(AND($C64&lt;=Hidden!CY$46,$D64&gt;=Hidden!CY$46),IF($G64="","x","y"),"")))</f>
        <v/>
      </c>
      <c r="DG64" s="142" t="str">
        <f>IF(Hidden!CZ$47="Yes","H",IF($B64="","",IF(AND($C64&lt;=Hidden!CZ$46,$D64&gt;=Hidden!CZ$46),IF($G64="","x","y"),"")))</f>
        <v/>
      </c>
      <c r="DH64" s="142" t="str">
        <f>IF(Hidden!DA$47="Yes","H",IF($B64="","",IF(AND($C64&lt;=Hidden!DA$46,$D64&gt;=Hidden!DA$46),IF($G64="","x","y"),"")))</f>
        <v/>
      </c>
      <c r="DI64" s="146" t="str">
        <f>IF(Hidden!DB$47="Yes","H",IF($B64="","",IF(AND($C64&lt;=Hidden!DB$46,$D64&gt;=Hidden!DB$46),IF($G64="","x","y"),"")))</f>
        <v/>
      </c>
      <c r="DJ64" s="145" t="str">
        <f>IF(Hidden!DC$47="Yes","H",IF($B64="","",IF(AND($C64&lt;=Hidden!DC$46,$D64&gt;=Hidden!DC$46),IF($G64="","x","y"),"")))</f>
        <v/>
      </c>
      <c r="DK64" s="142" t="str">
        <f>IF(Hidden!DD$47="Yes","H",IF($B64="","",IF(AND($C64&lt;=Hidden!DD$46,$D64&gt;=Hidden!DD$46),IF($G64="","x","y"),"")))</f>
        <v/>
      </c>
      <c r="DL64" s="142" t="str">
        <f>IF(Hidden!DE$47="Yes","H",IF($B64="","",IF(AND($C64&lt;=Hidden!DE$46,$D64&gt;=Hidden!DE$46),IF($G64="","x","y"),"")))</f>
        <v/>
      </c>
      <c r="DM64" s="142" t="str">
        <f>IF(Hidden!DF$47="Yes","H",IF($B64="","",IF(AND($C64&lt;=Hidden!DF$46,$D64&gt;=Hidden!DF$46),IF($G64="","x","y"),"")))</f>
        <v/>
      </c>
      <c r="DN64" s="144" t="str">
        <f>IF(Hidden!DG$47="Yes","H",IF($B64="","",IF(AND($C64&lt;=Hidden!DG$46,$D64&gt;=Hidden!DG$46),IF($G64="","x","y"),"")))</f>
        <v/>
      </c>
      <c r="DO64" s="143" t="str">
        <f>IF(Hidden!DH$47="Yes","H",IF($B64="","",IF(AND($C64&lt;=Hidden!DH$46,$D64&gt;=Hidden!DH$46),IF($G64="","x","y"),"")))</f>
        <v/>
      </c>
      <c r="DP64" s="142" t="str">
        <f>IF(Hidden!DI$47="Yes","H",IF($B64="","",IF(AND($C64&lt;=Hidden!DI$46,$D64&gt;=Hidden!DI$46),IF($G64="","x","y"),"")))</f>
        <v/>
      </c>
      <c r="DQ64" s="142" t="str">
        <f>IF(Hidden!DJ$47="Yes","H",IF($B64="","",IF(AND($C64&lt;=Hidden!DJ$46,$D64&gt;=Hidden!DJ$46),IF($G64="","x","y"),"")))</f>
        <v/>
      </c>
      <c r="DR64" s="142" t="str">
        <f>IF(Hidden!DK$47="Yes","H",IF($B64="","",IF(AND($C64&lt;=Hidden!DK$46,$D64&gt;=Hidden!DK$46),IF($G64="","x","y"),"")))</f>
        <v/>
      </c>
      <c r="DS64" s="146" t="str">
        <f>IF(Hidden!DL$47="Yes","H",IF($B64="","",IF(AND($C64&lt;=Hidden!DL$46,$D64&gt;=Hidden!DL$46),IF($G64="","x","y"),"")))</f>
        <v/>
      </c>
      <c r="DT64" s="145" t="str">
        <f>IF(Hidden!DM$47="Yes","H",IF($B64="","",IF(AND($C64&lt;=Hidden!DM$46,$D64&gt;=Hidden!DM$46),IF($G64="","x","y"),"")))</f>
        <v/>
      </c>
      <c r="DU64" s="142" t="str">
        <f>IF(Hidden!DN$47="Yes","H",IF($B64="","",IF(AND($C64&lt;=Hidden!DN$46,$D64&gt;=Hidden!DN$46),IF($G64="","x","y"),"")))</f>
        <v/>
      </c>
      <c r="DV64" s="142" t="str">
        <f>IF(Hidden!DO$47="Yes","H",IF($B64="","",IF(AND($C64&lt;=Hidden!DO$46,$D64&gt;=Hidden!DO$46),IF($G64="","x","y"),"")))</f>
        <v/>
      </c>
      <c r="DW64" s="142" t="str">
        <f>IF(Hidden!DP$47="Yes","H",IF($B64="","",IF(AND($C64&lt;=Hidden!DP$46,$D64&gt;=Hidden!DP$46),IF($G64="","x","y"),"")))</f>
        <v/>
      </c>
      <c r="DX64" s="144" t="str">
        <f>IF(Hidden!DQ$47="Yes","H",IF($B64="","",IF(AND($C64&lt;=Hidden!DQ$46,$D64&gt;=Hidden!DQ$46),IF($G64="","x","y"),"")))</f>
        <v/>
      </c>
      <c r="DY64" s="145" t="str">
        <f>IF(Hidden!DR$47="Yes","H",IF($B64="","",IF(AND($C64&lt;=Hidden!DR$46,$D64&gt;=Hidden!DR$46),IF($G64="","x","y"),"")))</f>
        <v/>
      </c>
      <c r="DZ64" s="142" t="str">
        <f>IF(Hidden!DS$47="Yes","H",IF($B64="","",IF(AND($C64&lt;=Hidden!DS$46,$D64&gt;=Hidden!DS$46),IF($G64="","x","y"),"")))</f>
        <v/>
      </c>
      <c r="EA64" s="142" t="str">
        <f>IF(Hidden!DT$47="Yes","H",IF($B64="","",IF(AND($C64&lt;=Hidden!DT$46,$D64&gt;=Hidden!DT$46),IF($G64="","x","y"),"")))</f>
        <v/>
      </c>
      <c r="EB64" s="142" t="str">
        <f>IF(Hidden!DU$47="Yes","H",IF($B64="","",IF(AND($C64&lt;=Hidden!DU$46,$D64&gt;=Hidden!DU$46),IF($G64="","x","y"),"")))</f>
        <v/>
      </c>
      <c r="EC64" s="144" t="str">
        <f>IF(Hidden!DV$47="Yes","H",IF($B64="","",IF(AND($C64&lt;=Hidden!DV$46,$D64&gt;=Hidden!DV$46),IF($G64="","x","y"),"")))</f>
        <v/>
      </c>
      <c r="ED64" s="143" t="str">
        <f>IF(Hidden!DW$47="Yes","H",IF($B64="","",IF(AND($C64&lt;=Hidden!DW$46,$D64&gt;=Hidden!DW$46),IF($G64="","x","y"),"")))</f>
        <v/>
      </c>
      <c r="EE64" s="142" t="str">
        <f>IF(Hidden!DX$47="Yes","H",IF($B64="","",IF(AND($C64&lt;=Hidden!DX$46,$D64&gt;=Hidden!DX$46),IF($G64="","x","y"),"")))</f>
        <v/>
      </c>
      <c r="EF64" s="142" t="str">
        <f>IF(Hidden!DY$47="Yes","H",IF($B64="","",IF(AND($C64&lt;=Hidden!DY$46,$D64&gt;=Hidden!DY$46),IF($G64="","x","y"),"")))</f>
        <v/>
      </c>
      <c r="EG64" s="142" t="str">
        <f>IF(Hidden!DZ$47="Yes","H",IF($B64="","",IF(AND($C64&lt;=Hidden!DZ$46,$D64&gt;=Hidden!DZ$46),IF($G64="","x","y"),"")))</f>
        <v/>
      </c>
      <c r="EH64" s="141" t="str">
        <f>IF(Hidden!EA$47="Yes","H",IF($B64="","",IF(AND($C64&lt;=Hidden!EA$46,$D64&gt;=Hidden!EA$46),IF($G64="","x","y"),"")))</f>
        <v/>
      </c>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row>
    <row r="65" spans="1:257" ht="15" customHeight="1">
      <c r="A65" s="79"/>
      <c r="B65" s="712"/>
      <c r="C65" s="714"/>
      <c r="D65" s="715"/>
      <c r="E65" s="693"/>
      <c r="F65" s="246"/>
      <c r="G65" s="696"/>
      <c r="H65" s="694"/>
      <c r="I65" s="147" t="str">
        <f>IF(Hidden!B$47="Yes","H",IF($B65="","",IF(AND($C65&lt;=Hidden!B$46,$D65&gt;=Hidden!B$46),IF($G65="","x","y"),"")))</f>
        <v/>
      </c>
      <c r="J65" s="142" t="str">
        <f>IF(Hidden!C$47="Yes","H",IF($B65="","",IF(AND($C65&lt;=Hidden!C$46,$D65&gt;=Hidden!C$46),IF($G65="","x","y"),"")))</f>
        <v/>
      </c>
      <c r="K65" s="142" t="str">
        <f>IF(Hidden!D$47="Yes","H",IF($B65="","",IF(AND($C65&lt;=Hidden!D$46,$D65&gt;=Hidden!D$46),IF($G65="","x","y"),"")))</f>
        <v/>
      </c>
      <c r="L65" s="142" t="str">
        <f>IF(Hidden!E$47="Yes","H",IF($B65="","",IF(AND($C65&lt;=Hidden!E$46,$D65&gt;=Hidden!E$46),IF($G65="","x","y"),"")))</f>
        <v/>
      </c>
      <c r="M65" s="146" t="str">
        <f>IF(Hidden!F$47="Yes","H",IF($B65="","",IF(AND($C65&lt;=Hidden!F$46,$D65&gt;=Hidden!F$46),IF($G65="","x","y"),"")))</f>
        <v/>
      </c>
      <c r="N65" s="145" t="str">
        <f>IF(Hidden!G$47="Yes","H",IF($B65="","",IF(AND($C65&lt;=Hidden!G$46,$D65&gt;=Hidden!G$46),IF($G65="","x","y"),"")))</f>
        <v/>
      </c>
      <c r="O65" s="142" t="str">
        <f>IF(Hidden!H$47="Yes","H",IF($B65="","",IF(AND($C65&lt;=Hidden!H$46,$D65&gt;=Hidden!H$46),IF($G65="","x","y"),"")))</f>
        <v/>
      </c>
      <c r="P65" s="142" t="str">
        <f>IF(Hidden!I$47="Yes","H",IF($B65="","",IF(AND($C65&lt;=Hidden!I$46,$D65&gt;=Hidden!I$46),IF($G65="","x","y"),"")))</f>
        <v/>
      </c>
      <c r="Q65" s="142" t="str">
        <f>IF(Hidden!J$47="Yes","H",IF($B65="","",IF(AND($C65&lt;=Hidden!J$46,$D65&gt;=Hidden!J$46),IF($G65="","x","y"),"")))</f>
        <v/>
      </c>
      <c r="R65" s="144" t="str">
        <f>IF(Hidden!K$47="Yes","H",IF($B65="","",IF(AND($C65&lt;=Hidden!K$46,$D65&gt;=Hidden!K$46),IF($G65="","x","y"),"")))</f>
        <v/>
      </c>
      <c r="S65" s="143" t="str">
        <f>IF(Hidden!L$47="Yes","H",IF($B65="","",IF(AND($C65&lt;=Hidden!L$46,$D65&gt;=Hidden!L$46),IF($G65="","x","y"),"")))</f>
        <v/>
      </c>
      <c r="T65" s="142" t="str">
        <f>IF(Hidden!M$47="Yes","H",IF($B65="","",IF(AND($C65&lt;=Hidden!M$46,$D65&gt;=Hidden!M$46),IF($G65="","x","y"),"")))</f>
        <v/>
      </c>
      <c r="U65" s="142" t="str">
        <f>IF(Hidden!N$47="Yes","H",IF($B65="","",IF(AND($C65&lt;=Hidden!N$46,$D65&gt;=Hidden!N$46),IF($G65="","x","y"),"")))</f>
        <v/>
      </c>
      <c r="V65" s="142" t="str">
        <f>IF(Hidden!O$47="Yes","H",IF($B65="","",IF(AND($C65&lt;=Hidden!O$46,$D65&gt;=Hidden!O$46),IF($G65="","x","y"),"")))</f>
        <v/>
      </c>
      <c r="W65" s="146" t="str">
        <f>IF(Hidden!P$47="Yes","H",IF($B65="","",IF(AND($C65&lt;=Hidden!P$46,$D65&gt;=Hidden!P$46),IF($G65="","x","y"),"")))</f>
        <v/>
      </c>
      <c r="X65" s="145" t="str">
        <f>IF(Hidden!Q$47="Yes","H",IF($B65="","",IF(AND($C65&lt;=Hidden!Q$46,$D65&gt;=Hidden!Q$46),IF($G65="","x","y"),"")))</f>
        <v/>
      </c>
      <c r="Y65" s="142" t="str">
        <f>IF(Hidden!R$47="Yes","H",IF($B65="","",IF(AND($C65&lt;=Hidden!R$46,$D65&gt;=Hidden!R$46),IF($G65="","x","y"),"")))</f>
        <v/>
      </c>
      <c r="Z65" s="142" t="str">
        <f>IF(Hidden!S$47="Yes","H",IF($B65="","",IF(AND($C65&lt;=Hidden!S$46,$D65&gt;=Hidden!S$46),IF($G65="","x","y"),"")))</f>
        <v/>
      </c>
      <c r="AA65" s="142" t="str">
        <f>IF(Hidden!T$47="Yes","H",IF($B65="","",IF(AND($C65&lt;=Hidden!T$46,$D65&gt;=Hidden!T$46),IF($G65="","x","y"),"")))</f>
        <v/>
      </c>
      <c r="AB65" s="144" t="str">
        <f>IF(Hidden!U$47="Yes","H",IF($B65="","",IF(AND($C65&lt;=Hidden!U$46,$D65&gt;=Hidden!U$46),IF($G65="","x","y"),"")))</f>
        <v/>
      </c>
      <c r="AC65" s="143" t="str">
        <f>IF(Hidden!V$47="Yes","H",IF($B65="","",IF(AND($C65&lt;=Hidden!V$46,$D65&gt;=Hidden!V$46),IF($G65="","x","y"),"")))</f>
        <v/>
      </c>
      <c r="AD65" s="142" t="str">
        <f>IF(Hidden!W$47="Yes","H",IF($B65="","",IF(AND($C65&lt;=Hidden!W$46,$D65&gt;=Hidden!W$46),IF($G65="","x","y"),"")))</f>
        <v/>
      </c>
      <c r="AE65" s="142" t="str">
        <f>IF(Hidden!X$47="Yes","H",IF($B65="","",IF(AND($C65&lt;=Hidden!X$46,$D65&gt;=Hidden!X$46),IF($G65="","x","y"),"")))</f>
        <v/>
      </c>
      <c r="AF65" s="142" t="str">
        <f>IF(Hidden!Y$47="Yes","H",IF($B65="","",IF(AND($C65&lt;=Hidden!Y$46,$D65&gt;=Hidden!Y$46),IF($G65="","x","y"),"")))</f>
        <v/>
      </c>
      <c r="AG65" s="146" t="str">
        <f>IF(Hidden!Z$47="Yes","H",IF($B65="","",IF(AND($C65&lt;=Hidden!Z$46,$D65&gt;=Hidden!Z$46),IF($G65="","x","y"),"")))</f>
        <v/>
      </c>
      <c r="AH65" s="145" t="str">
        <f>IF(Hidden!AA$47="Yes","H",IF($B65="","",IF(AND($C65&lt;=Hidden!AA$46,$D65&gt;=Hidden!AA$46),IF($G65="","x","y"),"")))</f>
        <v/>
      </c>
      <c r="AI65" s="142" t="str">
        <f>IF(Hidden!AB$47="Yes","H",IF($B65="","",IF(AND($C65&lt;=Hidden!AB$46,$D65&gt;=Hidden!AB$46),IF($G65="","x","y"),"")))</f>
        <v/>
      </c>
      <c r="AJ65" s="142" t="str">
        <f>IF(Hidden!AC$47="Yes","H",IF($B65="","",IF(AND($C65&lt;=Hidden!AC$46,$D65&gt;=Hidden!AC$46),IF($G65="","x","y"),"")))</f>
        <v/>
      </c>
      <c r="AK65" s="142" t="str">
        <f>IF(Hidden!AD$47="Yes","H",IF($B65="","",IF(AND($C65&lt;=Hidden!AD$46,$D65&gt;=Hidden!AD$46),IF($G65="","x","y"),"")))</f>
        <v/>
      </c>
      <c r="AL65" s="144" t="str">
        <f>IF(Hidden!AE$47="Yes","H",IF($B65="","",IF(AND($C65&lt;=Hidden!AE$46,$D65&gt;=Hidden!AE$46),IF($G65="","x","y"),"")))</f>
        <v/>
      </c>
      <c r="AM65" s="143" t="str">
        <f>IF(Hidden!AF$47="Yes","H",IF($B65="","",IF(AND($C65&lt;=Hidden!AF$46,$D65&gt;=Hidden!AF$46),IF($G65="","x","y"),"")))</f>
        <v/>
      </c>
      <c r="AN65" s="142" t="str">
        <f>IF(Hidden!AG$47="Yes","H",IF($B65="","",IF(AND($C65&lt;=Hidden!AG$46,$D65&gt;=Hidden!AG$46),IF($G65="","x","y"),"")))</f>
        <v/>
      </c>
      <c r="AO65" s="142" t="str">
        <f>IF(Hidden!AH$47="Yes","H",IF($B65="","",IF(AND($C65&lt;=Hidden!AH$46,$D65&gt;=Hidden!AH$46),IF($G65="","x","y"),"")))</f>
        <v/>
      </c>
      <c r="AP65" s="142" t="str">
        <f>IF(Hidden!AI$47="Yes","H",IF($B65="","",IF(AND($C65&lt;=Hidden!AI$46,$D65&gt;=Hidden!AI$46),IF($G65="","x","y"),"")))</f>
        <v/>
      </c>
      <c r="AQ65" s="146" t="str">
        <f>IF(Hidden!AJ$47="Yes","H",IF($B65="","",IF(AND($C65&lt;=Hidden!AJ$46,$D65&gt;=Hidden!AJ$46),IF($G65="","x","y"),"")))</f>
        <v/>
      </c>
      <c r="AR65" s="145" t="str">
        <f>IF(Hidden!AK$47="Yes","H",IF($B65="","",IF(AND($C65&lt;=Hidden!AK$46,$D65&gt;=Hidden!AK$46),IF($G65="","x","y"),"")))</f>
        <v/>
      </c>
      <c r="AS65" s="142" t="str">
        <f>IF(Hidden!AL$47="Yes","H",IF($B65="","",IF(AND($C65&lt;=Hidden!AL$46,$D65&gt;=Hidden!AL$46),IF($G65="","x","y"),"")))</f>
        <v/>
      </c>
      <c r="AT65" s="142" t="str">
        <f>IF(Hidden!AM$47="Yes","H",IF($B65="","",IF(AND($C65&lt;=Hidden!AM$46,$D65&gt;=Hidden!AM$46),IF($G65="","x","y"),"")))</f>
        <v/>
      </c>
      <c r="AU65" s="142" t="str">
        <f>IF(Hidden!AN$47="Yes","H",IF($B65="","",IF(AND($C65&lt;=Hidden!AN$46,$D65&gt;=Hidden!AN$46),IF($G65="","x","y"),"")))</f>
        <v/>
      </c>
      <c r="AV65" s="144" t="str">
        <f>IF(Hidden!AO$47="Yes","H",IF($B65="","",IF(AND($C65&lt;=Hidden!AO$46,$D65&gt;=Hidden!AO$46),IF($G65="","x","y"),"")))</f>
        <v/>
      </c>
      <c r="AW65" s="143" t="str">
        <f>IF(Hidden!AP$47="Yes","H",IF($B65="","",IF(AND($C65&lt;=Hidden!AP$46,$D65&gt;=Hidden!AP$46),IF($G65="","x","y"),"")))</f>
        <v/>
      </c>
      <c r="AX65" s="142" t="str">
        <f>IF(Hidden!AQ$47="Yes","H",IF($B65="","",IF(AND($C65&lt;=Hidden!AQ$46,$D65&gt;=Hidden!AQ$46),IF($G65="","x","y"),"")))</f>
        <v/>
      </c>
      <c r="AY65" s="142" t="str">
        <f>IF(Hidden!AR$47="Yes","H",IF($B65="","",IF(AND($C65&lt;=Hidden!AR$46,$D65&gt;=Hidden!AR$46),IF($G65="","x","y"),"")))</f>
        <v/>
      </c>
      <c r="AZ65" s="142" t="str">
        <f>IF(Hidden!AS$47="Yes","H",IF($B65="","",IF(AND($C65&lt;=Hidden!AS$46,$D65&gt;=Hidden!AS$46),IF($G65="","x","y"),"")))</f>
        <v/>
      </c>
      <c r="BA65" s="146" t="str">
        <f>IF(Hidden!AT$47="Yes","H",IF($B65="","",IF(AND($C65&lt;=Hidden!AT$46,$D65&gt;=Hidden!AT$46),IF($G65="","x","y"),"")))</f>
        <v/>
      </c>
      <c r="BB65" s="145" t="str">
        <f>IF(Hidden!AU$47="Yes","H",IF($B65="","",IF(AND($C65&lt;=Hidden!AU$46,$D65&gt;=Hidden!AU$46),IF($G65="","x","y"),"")))</f>
        <v/>
      </c>
      <c r="BC65" s="142" t="str">
        <f>IF(Hidden!AV$47="Yes","H",IF($B65="","",IF(AND($C65&lt;=Hidden!AV$46,$D65&gt;=Hidden!AV$46),IF($G65="","x","y"),"")))</f>
        <v/>
      </c>
      <c r="BD65" s="142" t="str">
        <f>IF(Hidden!AW$47="Yes","H",IF($B65="","",IF(AND($C65&lt;=Hidden!AW$46,$D65&gt;=Hidden!AW$46),IF($G65="","x","y"),"")))</f>
        <v/>
      </c>
      <c r="BE65" s="142" t="str">
        <f>IF(Hidden!AX$47="Yes","H",IF($B65="","",IF(AND($C65&lt;=Hidden!AX$46,$D65&gt;=Hidden!AX$46),IF($G65="","x","y"),"")))</f>
        <v/>
      </c>
      <c r="BF65" s="144" t="str">
        <f>IF(Hidden!AY$47="Yes","H",IF($B65="","",IF(AND($C65&lt;=Hidden!AY$46,$D65&gt;=Hidden!AY$46),IF($G65="","x","y"),"")))</f>
        <v/>
      </c>
      <c r="BG65" s="143" t="str">
        <f>IF(Hidden!AZ$47="Yes","H",IF($B65="","",IF(AND($C65&lt;=Hidden!AZ$46,$D65&gt;=Hidden!AZ$46),IF($G65="","x","y"),"")))</f>
        <v/>
      </c>
      <c r="BH65" s="142" t="str">
        <f>IF(Hidden!BA$47="Yes","H",IF($B65="","",IF(AND($C65&lt;=Hidden!BA$46,$D65&gt;=Hidden!BA$46),IF($G65="","x","y"),"")))</f>
        <v/>
      </c>
      <c r="BI65" s="142" t="str">
        <f>IF(Hidden!BB$47="Yes","H",IF($B65="","",IF(AND($C65&lt;=Hidden!BB$46,$D65&gt;=Hidden!BB$46),IF($G65="","x","y"),"")))</f>
        <v/>
      </c>
      <c r="BJ65" s="142" t="str">
        <f>IF(Hidden!BC$47="Yes","H",IF($B65="","",IF(AND($C65&lt;=Hidden!BC$46,$D65&gt;=Hidden!BC$46),IF($G65="","x","y"),"")))</f>
        <v/>
      </c>
      <c r="BK65" s="146" t="str">
        <f>IF(Hidden!BD$47="Yes","H",IF($B65="","",IF(AND($C65&lt;=Hidden!BD$46,$D65&gt;=Hidden!BD$46),IF($G65="","x","y"),"")))</f>
        <v/>
      </c>
      <c r="BL65" s="145" t="str">
        <f>IF(Hidden!BE$47="Yes","H",IF($B65="","",IF(AND($C65&lt;=Hidden!BE$46,$D65&gt;=Hidden!BE$46),IF($G65="","x","y"),"")))</f>
        <v/>
      </c>
      <c r="BM65" s="142" t="str">
        <f>IF(Hidden!BF$47="Yes","H",IF($B65="","",IF(AND($C65&lt;=Hidden!BF$46,$D65&gt;=Hidden!BF$46),IF($G65="","x","y"),"")))</f>
        <v/>
      </c>
      <c r="BN65" s="142" t="str">
        <f>IF(Hidden!BG$47="Yes","H",IF($B65="","",IF(AND($C65&lt;=Hidden!BG$46,$D65&gt;=Hidden!BG$46),IF($G65="","x","y"),"")))</f>
        <v/>
      </c>
      <c r="BO65" s="142" t="str">
        <f>IF(Hidden!BH$47="Yes","H",IF($B65="","",IF(AND($C65&lt;=Hidden!BH$46,$D65&gt;=Hidden!BH$46),IF($G65="","x","y"),"")))</f>
        <v/>
      </c>
      <c r="BP65" s="144" t="str">
        <f>IF(Hidden!BI$47="Yes","H",IF($B65="","",IF(AND($C65&lt;=Hidden!BI$46,$D65&gt;=Hidden!BI$46),IF($G65="","x","y"),"")))</f>
        <v/>
      </c>
      <c r="BQ65" s="143" t="str">
        <f>IF(Hidden!BJ$47="Yes","H",IF($B65="","",IF(AND($C65&lt;=Hidden!BJ$46,$D65&gt;=Hidden!BJ$46),IF($G65="","x","y"),"")))</f>
        <v/>
      </c>
      <c r="BR65" s="142" t="str">
        <f>IF(Hidden!BK$47="Yes","H",IF($B65="","",IF(AND($C65&lt;=Hidden!BK$46,$D65&gt;=Hidden!BK$46),IF($G65="","x","y"),"")))</f>
        <v/>
      </c>
      <c r="BS65" s="142" t="str">
        <f>IF(Hidden!BL$47="Yes","H",IF($B65="","",IF(AND($C65&lt;=Hidden!BL$46,$D65&gt;=Hidden!BL$46),IF($G65="","x","y"),"")))</f>
        <v/>
      </c>
      <c r="BT65" s="142" t="str">
        <f>IF(Hidden!BM$47="Yes","H",IF($B65="","",IF(AND($C65&lt;=Hidden!BM$46,$D65&gt;=Hidden!BM$46),IF($G65="","x","y"),"")))</f>
        <v/>
      </c>
      <c r="BU65" s="146" t="str">
        <f>IF(Hidden!BN$47="Yes","H",IF($B65="","",IF(AND($C65&lt;=Hidden!BN$46,$D65&gt;=Hidden!BN$46),IF($G65="","x","y"),"")))</f>
        <v/>
      </c>
      <c r="BV65" s="145" t="str">
        <f>IF(Hidden!BO$47="Yes","H",IF($B65="","",IF(AND($C65&lt;=Hidden!BO$46,$D65&gt;=Hidden!BO$46),IF($G65="","x","y"),"")))</f>
        <v/>
      </c>
      <c r="BW65" s="142" t="str">
        <f>IF(Hidden!BP$47="Yes","H",IF($B65="","",IF(AND($C65&lt;=Hidden!BP$46,$D65&gt;=Hidden!BP$46),IF($G65="","x","y"),"")))</f>
        <v/>
      </c>
      <c r="BX65" s="142" t="str">
        <f>IF(Hidden!BQ$47="Yes","H",IF($B65="","",IF(AND($C65&lt;=Hidden!BQ$46,$D65&gt;=Hidden!BQ$46),IF($G65="","x","y"),"")))</f>
        <v/>
      </c>
      <c r="BY65" s="142" t="str">
        <f>IF(Hidden!BR$47="Yes","H",IF($B65="","",IF(AND($C65&lt;=Hidden!BR$46,$D65&gt;=Hidden!BR$46),IF($G65="","x","y"),"")))</f>
        <v/>
      </c>
      <c r="BZ65" s="144" t="str">
        <f>IF(Hidden!BS$47="Yes","H",IF($B65="","",IF(AND($C65&lt;=Hidden!BS$46,$D65&gt;=Hidden!BS$46),IF($G65="","x","y"),"")))</f>
        <v/>
      </c>
      <c r="CA65" s="143" t="str">
        <f>IF(Hidden!BT$47="Yes","H",IF($B65="","",IF(AND($C65&lt;=Hidden!BT$46,$D65&gt;=Hidden!BT$46),IF($G65="","x","y"),"")))</f>
        <v/>
      </c>
      <c r="CB65" s="142" t="str">
        <f>IF(Hidden!BU$47="Yes","H",IF($B65="","",IF(AND($C65&lt;=Hidden!BU$46,$D65&gt;=Hidden!BU$46),IF($G65="","x","y"),"")))</f>
        <v/>
      </c>
      <c r="CC65" s="142" t="str">
        <f>IF(Hidden!BV$47="Yes","H",IF($B65="","",IF(AND($C65&lt;=Hidden!BV$46,$D65&gt;=Hidden!BV$46),IF($G65="","x","y"),"")))</f>
        <v/>
      </c>
      <c r="CD65" s="142" t="str">
        <f>IF(Hidden!BW$47="Yes","H",IF($B65="","",IF(AND($C65&lt;=Hidden!BW$46,$D65&gt;=Hidden!BW$46),IF($G65="","x","y"),"")))</f>
        <v/>
      </c>
      <c r="CE65" s="146" t="str">
        <f>IF(Hidden!BX$47="Yes","H",IF($B65="","",IF(AND($C65&lt;=Hidden!BX$46,$D65&gt;=Hidden!BX$46),IF($G65="","x","y"),"")))</f>
        <v/>
      </c>
      <c r="CF65" s="145" t="str">
        <f>IF(Hidden!BY$47="Yes","H",IF($B65="","",IF(AND($C65&lt;=Hidden!BY$46,$D65&gt;=Hidden!BY$46),IF($G65="","x","y"),"")))</f>
        <v/>
      </c>
      <c r="CG65" s="142" t="str">
        <f>IF(Hidden!BZ$47="Yes","H",IF($B65="","",IF(AND($C65&lt;=Hidden!BZ$46,$D65&gt;=Hidden!BZ$46),IF($G65="","x","y"),"")))</f>
        <v/>
      </c>
      <c r="CH65" s="142" t="str">
        <f>IF(Hidden!CA$47="Yes","H",IF($B65="","",IF(AND($C65&lt;=Hidden!CA$46,$D65&gt;=Hidden!CA$46),IF($G65="","x","y"),"")))</f>
        <v/>
      </c>
      <c r="CI65" s="142" t="str">
        <f>IF(Hidden!CB$47="Yes","H",IF($B65="","",IF(AND($C65&lt;=Hidden!CB$46,$D65&gt;=Hidden!CB$46),IF($G65="","x","y"),"")))</f>
        <v/>
      </c>
      <c r="CJ65" s="144" t="str">
        <f>IF(Hidden!CC$47="Yes","H",IF($B65="","",IF(AND($C65&lt;=Hidden!CC$46,$D65&gt;=Hidden!CC$46),IF($G65="","x","y"),"")))</f>
        <v/>
      </c>
      <c r="CK65" s="143" t="str">
        <f>IF(Hidden!CD$47="Yes","H",IF($B65="","",IF(AND($C65&lt;=Hidden!CD$46,$D65&gt;=Hidden!CD$46),IF($G65="","x","y"),"")))</f>
        <v/>
      </c>
      <c r="CL65" s="142" t="str">
        <f>IF(Hidden!CE$47="Yes","H",IF($B65="","",IF(AND($C65&lt;=Hidden!CE$46,$D65&gt;=Hidden!CE$46),IF($G65="","x","y"),"")))</f>
        <v/>
      </c>
      <c r="CM65" s="142" t="str">
        <f>IF(Hidden!CF$47="Yes","H",IF($B65="","",IF(AND($C65&lt;=Hidden!CF$46,$D65&gt;=Hidden!CF$46),IF($G65="","x","y"),"")))</f>
        <v/>
      </c>
      <c r="CN65" s="142" t="str">
        <f>IF(Hidden!CG$47="Yes","H",IF($B65="","",IF(AND($C65&lt;=Hidden!CG$46,$D65&gt;=Hidden!CG$46),IF($G65="","x","y"),"")))</f>
        <v/>
      </c>
      <c r="CO65" s="146" t="str">
        <f>IF(Hidden!CH$47="Yes","H",IF($B65="","",IF(AND($C65&lt;=Hidden!CH$46,$D65&gt;=Hidden!CH$46),IF($G65="","x","y"),"")))</f>
        <v/>
      </c>
      <c r="CP65" s="145" t="str">
        <f>IF(Hidden!CI$47="Yes","H",IF($B65="","",IF(AND($C65&lt;=Hidden!CI$46,$D65&gt;=Hidden!CI$46),IF($G65="","x","y"),"")))</f>
        <v/>
      </c>
      <c r="CQ65" s="142" t="str">
        <f>IF(Hidden!CJ$47="Yes","H",IF($B65="","",IF(AND($C65&lt;=Hidden!CJ$46,$D65&gt;=Hidden!CJ$46),IF($G65="","x","y"),"")))</f>
        <v/>
      </c>
      <c r="CR65" s="142" t="str">
        <f>IF(Hidden!CK$47="Yes","H",IF($B65="","",IF(AND($C65&lt;=Hidden!CK$46,$D65&gt;=Hidden!CK$46),IF($G65="","x","y"),"")))</f>
        <v/>
      </c>
      <c r="CS65" s="142" t="str">
        <f>IF(Hidden!CL$47="Yes","H",IF($B65="","",IF(AND($C65&lt;=Hidden!CL$46,$D65&gt;=Hidden!CL$46),IF($G65="","x","y"),"")))</f>
        <v/>
      </c>
      <c r="CT65" s="144" t="str">
        <f>IF(Hidden!CM$47="Yes","H",IF($B65="","",IF(AND($C65&lt;=Hidden!CM$46,$D65&gt;=Hidden!CM$46),IF($G65="","x","y"),"")))</f>
        <v/>
      </c>
      <c r="CU65" s="143" t="str">
        <f>IF(Hidden!CN$47="Yes","H",IF($B65="","",IF(AND($C65&lt;=Hidden!CN$46,$D65&gt;=Hidden!CN$46),IF($G65="","x","y"),"")))</f>
        <v/>
      </c>
      <c r="CV65" s="142" t="str">
        <f>IF(Hidden!CO$47="Yes","H",IF($B65="","",IF(AND($C65&lt;=Hidden!CO$46,$D65&gt;=Hidden!CO$46),IF($G65="","x","y"),"")))</f>
        <v/>
      </c>
      <c r="CW65" s="142" t="str">
        <f>IF(Hidden!CP$47="Yes","H",IF($B65="","",IF(AND($C65&lt;=Hidden!CP$46,$D65&gt;=Hidden!CP$46),IF($G65="","x","y"),"")))</f>
        <v/>
      </c>
      <c r="CX65" s="142" t="str">
        <f>IF(Hidden!CQ$47="Yes","H",IF($B65="","",IF(AND($C65&lt;=Hidden!CQ$46,$D65&gt;=Hidden!CQ$46),IF($G65="","x","y"),"")))</f>
        <v/>
      </c>
      <c r="CY65" s="146" t="str">
        <f>IF(Hidden!CR$47="Yes","H",IF($B65="","",IF(AND($C65&lt;=Hidden!CR$46,$D65&gt;=Hidden!CR$46),IF($G65="","x","y"),"")))</f>
        <v/>
      </c>
      <c r="CZ65" s="145" t="str">
        <f>IF(Hidden!CS$47="Yes","H",IF($B65="","",IF(AND($C65&lt;=Hidden!CS$46,$D65&gt;=Hidden!CS$46),IF($G65="","x","y"),"")))</f>
        <v/>
      </c>
      <c r="DA65" s="142" t="str">
        <f>IF(Hidden!CT$47="Yes","H",IF($B65="","",IF(AND($C65&lt;=Hidden!CT$46,$D65&gt;=Hidden!CT$46),IF($G65="","x","y"),"")))</f>
        <v/>
      </c>
      <c r="DB65" s="142" t="str">
        <f>IF(Hidden!CU$47="Yes","H",IF($B65="","",IF(AND($C65&lt;=Hidden!CU$46,$D65&gt;=Hidden!CU$46),IF($G65="","x","y"),"")))</f>
        <v/>
      </c>
      <c r="DC65" s="142" t="str">
        <f>IF(Hidden!CV$47="Yes","H",IF($B65="","",IF(AND($C65&lt;=Hidden!CV$46,$D65&gt;=Hidden!CV$46),IF($G65="","x","y"),"")))</f>
        <v/>
      </c>
      <c r="DD65" s="144" t="str">
        <f>IF(Hidden!CW$47="Yes","H",IF($B65="","",IF(AND($C65&lt;=Hidden!CW$46,$D65&gt;=Hidden!CW$46),IF($G65="","x","y"),"")))</f>
        <v/>
      </c>
      <c r="DE65" s="143" t="str">
        <f>IF(Hidden!CX$47="Yes","H",IF($B65="","",IF(AND($C65&lt;=Hidden!CX$46,$D65&gt;=Hidden!CX$46),IF($G65="","x","y"),"")))</f>
        <v/>
      </c>
      <c r="DF65" s="142" t="str">
        <f>IF(Hidden!CY$47="Yes","H",IF($B65="","",IF(AND($C65&lt;=Hidden!CY$46,$D65&gt;=Hidden!CY$46),IF($G65="","x","y"),"")))</f>
        <v/>
      </c>
      <c r="DG65" s="142" t="str">
        <f>IF(Hidden!CZ$47="Yes","H",IF($B65="","",IF(AND($C65&lt;=Hidden!CZ$46,$D65&gt;=Hidden!CZ$46),IF($G65="","x","y"),"")))</f>
        <v/>
      </c>
      <c r="DH65" s="142" t="str">
        <f>IF(Hidden!DA$47="Yes","H",IF($B65="","",IF(AND($C65&lt;=Hidden!DA$46,$D65&gt;=Hidden!DA$46),IF($G65="","x","y"),"")))</f>
        <v/>
      </c>
      <c r="DI65" s="146" t="str">
        <f>IF(Hidden!DB$47="Yes","H",IF($B65="","",IF(AND($C65&lt;=Hidden!DB$46,$D65&gt;=Hidden!DB$46),IF($G65="","x","y"),"")))</f>
        <v/>
      </c>
      <c r="DJ65" s="145" t="str">
        <f>IF(Hidden!DC$47="Yes","H",IF($B65="","",IF(AND($C65&lt;=Hidden!DC$46,$D65&gt;=Hidden!DC$46),IF($G65="","x","y"),"")))</f>
        <v/>
      </c>
      <c r="DK65" s="142" t="str">
        <f>IF(Hidden!DD$47="Yes","H",IF($B65="","",IF(AND($C65&lt;=Hidden!DD$46,$D65&gt;=Hidden!DD$46),IF($G65="","x","y"),"")))</f>
        <v/>
      </c>
      <c r="DL65" s="142" t="str">
        <f>IF(Hidden!DE$47="Yes","H",IF($B65="","",IF(AND($C65&lt;=Hidden!DE$46,$D65&gt;=Hidden!DE$46),IF($G65="","x","y"),"")))</f>
        <v/>
      </c>
      <c r="DM65" s="142" t="str">
        <f>IF(Hidden!DF$47="Yes","H",IF($B65="","",IF(AND($C65&lt;=Hidden!DF$46,$D65&gt;=Hidden!DF$46),IF($G65="","x","y"),"")))</f>
        <v/>
      </c>
      <c r="DN65" s="144" t="str">
        <f>IF(Hidden!DG$47="Yes","H",IF($B65="","",IF(AND($C65&lt;=Hidden!DG$46,$D65&gt;=Hidden!DG$46),IF($G65="","x","y"),"")))</f>
        <v/>
      </c>
      <c r="DO65" s="143" t="str">
        <f>IF(Hidden!DH$47="Yes","H",IF($B65="","",IF(AND($C65&lt;=Hidden!DH$46,$D65&gt;=Hidden!DH$46),IF($G65="","x","y"),"")))</f>
        <v/>
      </c>
      <c r="DP65" s="142" t="str">
        <f>IF(Hidden!DI$47="Yes","H",IF($B65="","",IF(AND($C65&lt;=Hidden!DI$46,$D65&gt;=Hidden!DI$46),IF($G65="","x","y"),"")))</f>
        <v/>
      </c>
      <c r="DQ65" s="142" t="str">
        <f>IF(Hidden!DJ$47="Yes","H",IF($B65="","",IF(AND($C65&lt;=Hidden!DJ$46,$D65&gt;=Hidden!DJ$46),IF($G65="","x","y"),"")))</f>
        <v/>
      </c>
      <c r="DR65" s="142" t="str">
        <f>IF(Hidden!DK$47="Yes","H",IF($B65="","",IF(AND($C65&lt;=Hidden!DK$46,$D65&gt;=Hidden!DK$46),IF($G65="","x","y"),"")))</f>
        <v/>
      </c>
      <c r="DS65" s="146" t="str">
        <f>IF(Hidden!DL$47="Yes","H",IF($B65="","",IF(AND($C65&lt;=Hidden!DL$46,$D65&gt;=Hidden!DL$46),IF($G65="","x","y"),"")))</f>
        <v/>
      </c>
      <c r="DT65" s="145" t="str">
        <f>IF(Hidden!DM$47="Yes","H",IF($B65="","",IF(AND($C65&lt;=Hidden!DM$46,$D65&gt;=Hidden!DM$46),IF($G65="","x","y"),"")))</f>
        <v/>
      </c>
      <c r="DU65" s="142" t="str">
        <f>IF(Hidden!DN$47="Yes","H",IF($B65="","",IF(AND($C65&lt;=Hidden!DN$46,$D65&gt;=Hidden!DN$46),IF($G65="","x","y"),"")))</f>
        <v/>
      </c>
      <c r="DV65" s="142" t="str">
        <f>IF(Hidden!DO$47="Yes","H",IF($B65="","",IF(AND($C65&lt;=Hidden!DO$46,$D65&gt;=Hidden!DO$46),IF($G65="","x","y"),"")))</f>
        <v/>
      </c>
      <c r="DW65" s="142" t="str">
        <f>IF(Hidden!DP$47="Yes","H",IF($B65="","",IF(AND($C65&lt;=Hidden!DP$46,$D65&gt;=Hidden!DP$46),IF($G65="","x","y"),"")))</f>
        <v/>
      </c>
      <c r="DX65" s="144" t="str">
        <f>IF(Hidden!DQ$47="Yes","H",IF($B65="","",IF(AND($C65&lt;=Hidden!DQ$46,$D65&gt;=Hidden!DQ$46),IF($G65="","x","y"),"")))</f>
        <v/>
      </c>
      <c r="DY65" s="145" t="str">
        <f>IF(Hidden!DR$47="Yes","H",IF($B65="","",IF(AND($C65&lt;=Hidden!DR$46,$D65&gt;=Hidden!DR$46),IF($G65="","x","y"),"")))</f>
        <v/>
      </c>
      <c r="DZ65" s="142" t="str">
        <f>IF(Hidden!DS$47="Yes","H",IF($B65="","",IF(AND($C65&lt;=Hidden!DS$46,$D65&gt;=Hidden!DS$46),IF($G65="","x","y"),"")))</f>
        <v/>
      </c>
      <c r="EA65" s="142" t="str">
        <f>IF(Hidden!DT$47="Yes","H",IF($B65="","",IF(AND($C65&lt;=Hidden!DT$46,$D65&gt;=Hidden!DT$46),IF($G65="","x","y"),"")))</f>
        <v/>
      </c>
      <c r="EB65" s="142" t="str">
        <f>IF(Hidden!DU$47="Yes","H",IF($B65="","",IF(AND($C65&lt;=Hidden!DU$46,$D65&gt;=Hidden!DU$46),IF($G65="","x","y"),"")))</f>
        <v/>
      </c>
      <c r="EC65" s="144" t="str">
        <f>IF(Hidden!DV$47="Yes","H",IF($B65="","",IF(AND($C65&lt;=Hidden!DV$46,$D65&gt;=Hidden!DV$46),IF($G65="","x","y"),"")))</f>
        <v/>
      </c>
      <c r="ED65" s="143" t="str">
        <f>IF(Hidden!DW$47="Yes","H",IF($B65="","",IF(AND($C65&lt;=Hidden!DW$46,$D65&gt;=Hidden!DW$46),IF($G65="","x","y"),"")))</f>
        <v/>
      </c>
      <c r="EE65" s="142" t="str">
        <f>IF(Hidden!DX$47="Yes","H",IF($B65="","",IF(AND($C65&lt;=Hidden!DX$46,$D65&gt;=Hidden!DX$46),IF($G65="","x","y"),"")))</f>
        <v/>
      </c>
      <c r="EF65" s="142" t="str">
        <f>IF(Hidden!DY$47="Yes","H",IF($B65="","",IF(AND($C65&lt;=Hidden!DY$46,$D65&gt;=Hidden!DY$46),IF($G65="","x","y"),"")))</f>
        <v/>
      </c>
      <c r="EG65" s="142" t="str">
        <f>IF(Hidden!DZ$47="Yes","H",IF($B65="","",IF(AND($C65&lt;=Hidden!DZ$46,$D65&gt;=Hidden!DZ$46),IF($G65="","x","y"),"")))</f>
        <v/>
      </c>
      <c r="EH65" s="141" t="str">
        <f>IF(Hidden!EA$47="Yes","H",IF($B65="","",IF(AND($C65&lt;=Hidden!EA$46,$D65&gt;=Hidden!EA$46),IF($G65="","x","y"),"")))</f>
        <v/>
      </c>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row>
    <row r="66" spans="1:257" ht="15" customHeight="1">
      <c r="A66" s="79"/>
      <c r="B66" s="719"/>
      <c r="C66" s="714"/>
      <c r="D66" s="715"/>
      <c r="E66" s="693"/>
      <c r="F66" s="246"/>
      <c r="G66" s="696"/>
      <c r="H66" s="694"/>
      <c r="I66" s="147" t="str">
        <f>IF(Hidden!B$47="Yes","H",IF($B66="","",IF(AND($C66&lt;=Hidden!B$46,$D66&gt;=Hidden!B$46),IF($G66="","x","y"),"")))</f>
        <v/>
      </c>
      <c r="J66" s="142" t="str">
        <f>IF(Hidden!C$47="Yes","H",IF($B66="","",IF(AND($C66&lt;=Hidden!C$46,$D66&gt;=Hidden!C$46),IF($G66="","x","y"),"")))</f>
        <v/>
      </c>
      <c r="K66" s="142" t="str">
        <f>IF(Hidden!D$47="Yes","H",IF($B66="","",IF(AND($C66&lt;=Hidden!D$46,$D66&gt;=Hidden!D$46),IF($G66="","x","y"),"")))</f>
        <v/>
      </c>
      <c r="L66" s="142" t="str">
        <f>IF(Hidden!E$47="Yes","H",IF($B66="","",IF(AND($C66&lt;=Hidden!E$46,$D66&gt;=Hidden!E$46),IF($G66="","x","y"),"")))</f>
        <v/>
      </c>
      <c r="M66" s="146" t="str">
        <f>IF(Hidden!F$47="Yes","H",IF($B66="","",IF(AND($C66&lt;=Hidden!F$46,$D66&gt;=Hidden!F$46),IF($G66="","x","y"),"")))</f>
        <v/>
      </c>
      <c r="N66" s="145" t="str">
        <f>IF(Hidden!G$47="Yes","H",IF($B66="","",IF(AND($C66&lt;=Hidden!G$46,$D66&gt;=Hidden!G$46),IF($G66="","x","y"),"")))</f>
        <v/>
      </c>
      <c r="O66" s="142" t="str">
        <f>IF(Hidden!H$47="Yes","H",IF($B66="","",IF(AND($C66&lt;=Hidden!H$46,$D66&gt;=Hidden!H$46),IF($G66="","x","y"),"")))</f>
        <v/>
      </c>
      <c r="P66" s="142" t="str">
        <f>IF(Hidden!I$47="Yes","H",IF($B66="","",IF(AND($C66&lt;=Hidden!I$46,$D66&gt;=Hidden!I$46),IF($G66="","x","y"),"")))</f>
        <v/>
      </c>
      <c r="Q66" s="142" t="str">
        <f>IF(Hidden!J$47="Yes","H",IF($B66="","",IF(AND($C66&lt;=Hidden!J$46,$D66&gt;=Hidden!J$46),IF($G66="","x","y"),"")))</f>
        <v/>
      </c>
      <c r="R66" s="144" t="str">
        <f>IF(Hidden!K$47="Yes","H",IF($B66="","",IF(AND($C66&lt;=Hidden!K$46,$D66&gt;=Hidden!K$46),IF($G66="","x","y"),"")))</f>
        <v/>
      </c>
      <c r="S66" s="143" t="str">
        <f>IF(Hidden!L$47="Yes","H",IF($B66="","",IF(AND($C66&lt;=Hidden!L$46,$D66&gt;=Hidden!L$46),IF($G66="","x","y"),"")))</f>
        <v/>
      </c>
      <c r="T66" s="142" t="str">
        <f>IF(Hidden!M$47="Yes","H",IF($B66="","",IF(AND($C66&lt;=Hidden!M$46,$D66&gt;=Hidden!M$46),IF($G66="","x","y"),"")))</f>
        <v/>
      </c>
      <c r="U66" s="142" t="str">
        <f>IF(Hidden!N$47="Yes","H",IF($B66="","",IF(AND($C66&lt;=Hidden!N$46,$D66&gt;=Hidden!N$46),IF($G66="","x","y"),"")))</f>
        <v/>
      </c>
      <c r="V66" s="142" t="str">
        <f>IF(Hidden!O$47="Yes","H",IF($B66="","",IF(AND($C66&lt;=Hidden!O$46,$D66&gt;=Hidden!O$46),IF($G66="","x","y"),"")))</f>
        <v/>
      </c>
      <c r="W66" s="146" t="str">
        <f>IF(Hidden!P$47="Yes","H",IF($B66="","",IF(AND($C66&lt;=Hidden!P$46,$D66&gt;=Hidden!P$46),IF($G66="","x","y"),"")))</f>
        <v/>
      </c>
      <c r="X66" s="145" t="str">
        <f>IF(Hidden!Q$47="Yes","H",IF($B66="","",IF(AND($C66&lt;=Hidden!Q$46,$D66&gt;=Hidden!Q$46),IF($G66="","x","y"),"")))</f>
        <v/>
      </c>
      <c r="Y66" s="142" t="str">
        <f>IF(Hidden!R$47="Yes","H",IF($B66="","",IF(AND($C66&lt;=Hidden!R$46,$D66&gt;=Hidden!R$46),IF($G66="","x","y"),"")))</f>
        <v/>
      </c>
      <c r="Z66" s="142" t="str">
        <f>IF(Hidden!S$47="Yes","H",IF($B66="","",IF(AND($C66&lt;=Hidden!S$46,$D66&gt;=Hidden!S$46),IF($G66="","x","y"),"")))</f>
        <v/>
      </c>
      <c r="AA66" s="142" t="str">
        <f>IF(Hidden!T$47="Yes","H",IF($B66="","",IF(AND($C66&lt;=Hidden!T$46,$D66&gt;=Hidden!T$46),IF($G66="","x","y"),"")))</f>
        <v/>
      </c>
      <c r="AB66" s="144" t="str">
        <f>IF(Hidden!U$47="Yes","H",IF($B66="","",IF(AND($C66&lt;=Hidden!U$46,$D66&gt;=Hidden!U$46),IF($G66="","x","y"),"")))</f>
        <v/>
      </c>
      <c r="AC66" s="143" t="str">
        <f>IF(Hidden!V$47="Yes","H",IF($B66="","",IF(AND($C66&lt;=Hidden!V$46,$D66&gt;=Hidden!V$46),IF($G66="","x","y"),"")))</f>
        <v/>
      </c>
      <c r="AD66" s="142" t="str">
        <f>IF(Hidden!W$47="Yes","H",IF($B66="","",IF(AND($C66&lt;=Hidden!W$46,$D66&gt;=Hidden!W$46),IF($G66="","x","y"),"")))</f>
        <v/>
      </c>
      <c r="AE66" s="142" t="str">
        <f>IF(Hidden!X$47="Yes","H",IF($B66="","",IF(AND($C66&lt;=Hidden!X$46,$D66&gt;=Hidden!X$46),IF($G66="","x","y"),"")))</f>
        <v/>
      </c>
      <c r="AF66" s="142" t="str">
        <f>IF(Hidden!Y$47="Yes","H",IF($B66="","",IF(AND($C66&lt;=Hidden!Y$46,$D66&gt;=Hidden!Y$46),IF($G66="","x","y"),"")))</f>
        <v/>
      </c>
      <c r="AG66" s="146" t="str">
        <f>IF(Hidden!Z$47="Yes","H",IF($B66="","",IF(AND($C66&lt;=Hidden!Z$46,$D66&gt;=Hidden!Z$46),IF($G66="","x","y"),"")))</f>
        <v/>
      </c>
      <c r="AH66" s="145" t="str">
        <f>IF(Hidden!AA$47="Yes","H",IF($B66="","",IF(AND($C66&lt;=Hidden!AA$46,$D66&gt;=Hidden!AA$46),IF($G66="","x","y"),"")))</f>
        <v/>
      </c>
      <c r="AI66" s="142" t="str">
        <f>IF(Hidden!AB$47="Yes","H",IF($B66="","",IF(AND($C66&lt;=Hidden!AB$46,$D66&gt;=Hidden!AB$46),IF($G66="","x","y"),"")))</f>
        <v/>
      </c>
      <c r="AJ66" s="142" t="str">
        <f>IF(Hidden!AC$47="Yes","H",IF($B66="","",IF(AND($C66&lt;=Hidden!AC$46,$D66&gt;=Hidden!AC$46),IF($G66="","x","y"),"")))</f>
        <v/>
      </c>
      <c r="AK66" s="142" t="str">
        <f>IF(Hidden!AD$47="Yes","H",IF($B66="","",IF(AND($C66&lt;=Hidden!AD$46,$D66&gt;=Hidden!AD$46),IF($G66="","x","y"),"")))</f>
        <v/>
      </c>
      <c r="AL66" s="144" t="str">
        <f>IF(Hidden!AE$47="Yes","H",IF($B66="","",IF(AND($C66&lt;=Hidden!AE$46,$D66&gt;=Hidden!AE$46),IF($G66="","x","y"),"")))</f>
        <v/>
      </c>
      <c r="AM66" s="143" t="str">
        <f>IF(Hidden!AF$47="Yes","H",IF($B66="","",IF(AND($C66&lt;=Hidden!AF$46,$D66&gt;=Hidden!AF$46),IF($G66="","x","y"),"")))</f>
        <v/>
      </c>
      <c r="AN66" s="142" t="str">
        <f>IF(Hidden!AG$47="Yes","H",IF($B66="","",IF(AND($C66&lt;=Hidden!AG$46,$D66&gt;=Hidden!AG$46),IF($G66="","x","y"),"")))</f>
        <v/>
      </c>
      <c r="AO66" s="142" t="str">
        <f>IF(Hidden!AH$47="Yes","H",IF($B66="","",IF(AND($C66&lt;=Hidden!AH$46,$D66&gt;=Hidden!AH$46),IF($G66="","x","y"),"")))</f>
        <v/>
      </c>
      <c r="AP66" s="142" t="str">
        <f>IF(Hidden!AI$47="Yes","H",IF($B66="","",IF(AND($C66&lt;=Hidden!AI$46,$D66&gt;=Hidden!AI$46),IF($G66="","x","y"),"")))</f>
        <v/>
      </c>
      <c r="AQ66" s="146" t="str">
        <f>IF(Hidden!AJ$47="Yes","H",IF($B66="","",IF(AND($C66&lt;=Hidden!AJ$46,$D66&gt;=Hidden!AJ$46),IF($G66="","x","y"),"")))</f>
        <v/>
      </c>
      <c r="AR66" s="145" t="str">
        <f>IF(Hidden!AK$47="Yes","H",IF($B66="","",IF(AND($C66&lt;=Hidden!AK$46,$D66&gt;=Hidden!AK$46),IF($G66="","x","y"),"")))</f>
        <v/>
      </c>
      <c r="AS66" s="142" t="str">
        <f>IF(Hidden!AL$47="Yes","H",IF($B66="","",IF(AND($C66&lt;=Hidden!AL$46,$D66&gt;=Hidden!AL$46),IF($G66="","x","y"),"")))</f>
        <v/>
      </c>
      <c r="AT66" s="142" t="str">
        <f>IF(Hidden!AM$47="Yes","H",IF($B66="","",IF(AND($C66&lt;=Hidden!AM$46,$D66&gt;=Hidden!AM$46),IF($G66="","x","y"),"")))</f>
        <v/>
      </c>
      <c r="AU66" s="142" t="str">
        <f>IF(Hidden!AN$47="Yes","H",IF($B66="","",IF(AND($C66&lt;=Hidden!AN$46,$D66&gt;=Hidden!AN$46),IF($G66="","x","y"),"")))</f>
        <v/>
      </c>
      <c r="AV66" s="144" t="str">
        <f>IF(Hidden!AO$47="Yes","H",IF($B66="","",IF(AND($C66&lt;=Hidden!AO$46,$D66&gt;=Hidden!AO$46),IF($G66="","x","y"),"")))</f>
        <v/>
      </c>
      <c r="AW66" s="143" t="str">
        <f>IF(Hidden!AP$47="Yes","H",IF($B66="","",IF(AND($C66&lt;=Hidden!AP$46,$D66&gt;=Hidden!AP$46),IF($G66="","x","y"),"")))</f>
        <v/>
      </c>
      <c r="AX66" s="142" t="str">
        <f>IF(Hidden!AQ$47="Yes","H",IF($B66="","",IF(AND($C66&lt;=Hidden!AQ$46,$D66&gt;=Hidden!AQ$46),IF($G66="","x","y"),"")))</f>
        <v/>
      </c>
      <c r="AY66" s="142" t="str">
        <f>IF(Hidden!AR$47="Yes","H",IF($B66="","",IF(AND($C66&lt;=Hidden!AR$46,$D66&gt;=Hidden!AR$46),IF($G66="","x","y"),"")))</f>
        <v/>
      </c>
      <c r="AZ66" s="142" t="str">
        <f>IF(Hidden!AS$47="Yes","H",IF($B66="","",IF(AND($C66&lt;=Hidden!AS$46,$D66&gt;=Hidden!AS$46),IF($G66="","x","y"),"")))</f>
        <v/>
      </c>
      <c r="BA66" s="146" t="str">
        <f>IF(Hidden!AT$47="Yes","H",IF($B66="","",IF(AND($C66&lt;=Hidden!AT$46,$D66&gt;=Hidden!AT$46),IF($G66="","x","y"),"")))</f>
        <v/>
      </c>
      <c r="BB66" s="145" t="str">
        <f>IF(Hidden!AU$47="Yes","H",IF($B66="","",IF(AND($C66&lt;=Hidden!AU$46,$D66&gt;=Hidden!AU$46),IF($G66="","x","y"),"")))</f>
        <v/>
      </c>
      <c r="BC66" s="142" t="str">
        <f>IF(Hidden!AV$47="Yes","H",IF($B66="","",IF(AND($C66&lt;=Hidden!AV$46,$D66&gt;=Hidden!AV$46),IF($G66="","x","y"),"")))</f>
        <v/>
      </c>
      <c r="BD66" s="142" t="str">
        <f>IF(Hidden!AW$47="Yes","H",IF($B66="","",IF(AND($C66&lt;=Hidden!AW$46,$D66&gt;=Hidden!AW$46),IF($G66="","x","y"),"")))</f>
        <v/>
      </c>
      <c r="BE66" s="142" t="str">
        <f>IF(Hidden!AX$47="Yes","H",IF($B66="","",IF(AND($C66&lt;=Hidden!AX$46,$D66&gt;=Hidden!AX$46),IF($G66="","x","y"),"")))</f>
        <v/>
      </c>
      <c r="BF66" s="144" t="str">
        <f>IF(Hidden!AY$47="Yes","H",IF($B66="","",IF(AND($C66&lt;=Hidden!AY$46,$D66&gt;=Hidden!AY$46),IF($G66="","x","y"),"")))</f>
        <v/>
      </c>
      <c r="BG66" s="143" t="str">
        <f>IF(Hidden!AZ$47="Yes","H",IF($B66="","",IF(AND($C66&lt;=Hidden!AZ$46,$D66&gt;=Hidden!AZ$46),IF($G66="","x","y"),"")))</f>
        <v/>
      </c>
      <c r="BH66" s="142" t="str">
        <f>IF(Hidden!BA$47="Yes","H",IF($B66="","",IF(AND($C66&lt;=Hidden!BA$46,$D66&gt;=Hidden!BA$46),IF($G66="","x","y"),"")))</f>
        <v/>
      </c>
      <c r="BI66" s="142" t="str">
        <f>IF(Hidden!BB$47="Yes","H",IF($B66="","",IF(AND($C66&lt;=Hidden!BB$46,$D66&gt;=Hidden!BB$46),IF($G66="","x","y"),"")))</f>
        <v/>
      </c>
      <c r="BJ66" s="142" t="str">
        <f>IF(Hidden!BC$47="Yes","H",IF($B66="","",IF(AND($C66&lt;=Hidden!BC$46,$D66&gt;=Hidden!BC$46),IF($G66="","x","y"),"")))</f>
        <v/>
      </c>
      <c r="BK66" s="146" t="str">
        <f>IF(Hidden!BD$47="Yes","H",IF($B66="","",IF(AND($C66&lt;=Hidden!BD$46,$D66&gt;=Hidden!BD$46),IF($G66="","x","y"),"")))</f>
        <v/>
      </c>
      <c r="BL66" s="145" t="str">
        <f>IF(Hidden!BE$47="Yes","H",IF($B66="","",IF(AND($C66&lt;=Hidden!BE$46,$D66&gt;=Hidden!BE$46),IF($G66="","x","y"),"")))</f>
        <v/>
      </c>
      <c r="BM66" s="142" t="str">
        <f>IF(Hidden!BF$47="Yes","H",IF($B66="","",IF(AND($C66&lt;=Hidden!BF$46,$D66&gt;=Hidden!BF$46),IF($G66="","x","y"),"")))</f>
        <v/>
      </c>
      <c r="BN66" s="142" t="str">
        <f>IF(Hidden!BG$47="Yes","H",IF($B66="","",IF(AND($C66&lt;=Hidden!BG$46,$D66&gt;=Hidden!BG$46),IF($G66="","x","y"),"")))</f>
        <v/>
      </c>
      <c r="BO66" s="142" t="str">
        <f>IF(Hidden!BH$47="Yes","H",IF($B66="","",IF(AND($C66&lt;=Hidden!BH$46,$D66&gt;=Hidden!BH$46),IF($G66="","x","y"),"")))</f>
        <v/>
      </c>
      <c r="BP66" s="144" t="str">
        <f>IF(Hidden!BI$47="Yes","H",IF($B66="","",IF(AND($C66&lt;=Hidden!BI$46,$D66&gt;=Hidden!BI$46),IF($G66="","x","y"),"")))</f>
        <v/>
      </c>
      <c r="BQ66" s="143" t="str">
        <f>IF(Hidden!BJ$47="Yes","H",IF($B66="","",IF(AND($C66&lt;=Hidden!BJ$46,$D66&gt;=Hidden!BJ$46),IF($G66="","x","y"),"")))</f>
        <v/>
      </c>
      <c r="BR66" s="142" t="str">
        <f>IF(Hidden!BK$47="Yes","H",IF($B66="","",IF(AND($C66&lt;=Hidden!BK$46,$D66&gt;=Hidden!BK$46),IF($G66="","x","y"),"")))</f>
        <v/>
      </c>
      <c r="BS66" s="142" t="str">
        <f>IF(Hidden!BL$47="Yes","H",IF($B66="","",IF(AND($C66&lt;=Hidden!BL$46,$D66&gt;=Hidden!BL$46),IF($G66="","x","y"),"")))</f>
        <v/>
      </c>
      <c r="BT66" s="142" t="str">
        <f>IF(Hidden!BM$47="Yes","H",IF($B66="","",IF(AND($C66&lt;=Hidden!BM$46,$D66&gt;=Hidden!BM$46),IF($G66="","x","y"),"")))</f>
        <v/>
      </c>
      <c r="BU66" s="146" t="str">
        <f>IF(Hidden!BN$47="Yes","H",IF($B66="","",IF(AND($C66&lt;=Hidden!BN$46,$D66&gt;=Hidden!BN$46),IF($G66="","x","y"),"")))</f>
        <v/>
      </c>
      <c r="BV66" s="145" t="str">
        <f>IF(Hidden!BO$47="Yes","H",IF($B66="","",IF(AND($C66&lt;=Hidden!BO$46,$D66&gt;=Hidden!BO$46),IF($G66="","x","y"),"")))</f>
        <v/>
      </c>
      <c r="BW66" s="142" t="str">
        <f>IF(Hidden!BP$47="Yes","H",IF($B66="","",IF(AND($C66&lt;=Hidden!BP$46,$D66&gt;=Hidden!BP$46),IF($G66="","x","y"),"")))</f>
        <v/>
      </c>
      <c r="BX66" s="142" t="str">
        <f>IF(Hidden!BQ$47="Yes","H",IF($B66="","",IF(AND($C66&lt;=Hidden!BQ$46,$D66&gt;=Hidden!BQ$46),IF($G66="","x","y"),"")))</f>
        <v/>
      </c>
      <c r="BY66" s="142" t="str">
        <f>IF(Hidden!BR$47="Yes","H",IF($B66="","",IF(AND($C66&lt;=Hidden!BR$46,$D66&gt;=Hidden!BR$46),IF($G66="","x","y"),"")))</f>
        <v/>
      </c>
      <c r="BZ66" s="144" t="str">
        <f>IF(Hidden!BS$47="Yes","H",IF($B66="","",IF(AND($C66&lt;=Hidden!BS$46,$D66&gt;=Hidden!BS$46),IF($G66="","x","y"),"")))</f>
        <v/>
      </c>
      <c r="CA66" s="143" t="str">
        <f>IF(Hidden!BT$47="Yes","H",IF($B66="","",IF(AND($C66&lt;=Hidden!BT$46,$D66&gt;=Hidden!BT$46),IF($G66="","x","y"),"")))</f>
        <v/>
      </c>
      <c r="CB66" s="142" t="str">
        <f>IF(Hidden!BU$47="Yes","H",IF($B66="","",IF(AND($C66&lt;=Hidden!BU$46,$D66&gt;=Hidden!BU$46),IF($G66="","x","y"),"")))</f>
        <v/>
      </c>
      <c r="CC66" s="142" t="str">
        <f>IF(Hidden!BV$47="Yes","H",IF($B66="","",IF(AND($C66&lt;=Hidden!BV$46,$D66&gt;=Hidden!BV$46),IF($G66="","x","y"),"")))</f>
        <v/>
      </c>
      <c r="CD66" s="142" t="str">
        <f>IF(Hidden!BW$47="Yes","H",IF($B66="","",IF(AND($C66&lt;=Hidden!BW$46,$D66&gt;=Hidden!BW$46),IF($G66="","x","y"),"")))</f>
        <v/>
      </c>
      <c r="CE66" s="146" t="str">
        <f>IF(Hidden!BX$47="Yes","H",IF($B66="","",IF(AND($C66&lt;=Hidden!BX$46,$D66&gt;=Hidden!BX$46),IF($G66="","x","y"),"")))</f>
        <v/>
      </c>
      <c r="CF66" s="145" t="str">
        <f>IF(Hidden!BY$47="Yes","H",IF($B66="","",IF(AND($C66&lt;=Hidden!BY$46,$D66&gt;=Hidden!BY$46),IF($G66="","x","y"),"")))</f>
        <v/>
      </c>
      <c r="CG66" s="142" t="str">
        <f>IF(Hidden!BZ$47="Yes","H",IF($B66="","",IF(AND($C66&lt;=Hidden!BZ$46,$D66&gt;=Hidden!BZ$46),IF($G66="","x","y"),"")))</f>
        <v/>
      </c>
      <c r="CH66" s="142" t="str">
        <f>IF(Hidden!CA$47="Yes","H",IF($B66="","",IF(AND($C66&lt;=Hidden!CA$46,$D66&gt;=Hidden!CA$46),IF($G66="","x","y"),"")))</f>
        <v/>
      </c>
      <c r="CI66" s="142" t="str">
        <f>IF(Hidden!CB$47="Yes","H",IF($B66="","",IF(AND($C66&lt;=Hidden!CB$46,$D66&gt;=Hidden!CB$46),IF($G66="","x","y"),"")))</f>
        <v/>
      </c>
      <c r="CJ66" s="144" t="str">
        <f>IF(Hidden!CC$47="Yes","H",IF($B66="","",IF(AND($C66&lt;=Hidden!CC$46,$D66&gt;=Hidden!CC$46),IF($G66="","x","y"),"")))</f>
        <v/>
      </c>
      <c r="CK66" s="143" t="str">
        <f>IF(Hidden!CD$47="Yes","H",IF($B66="","",IF(AND($C66&lt;=Hidden!CD$46,$D66&gt;=Hidden!CD$46),IF($G66="","x","y"),"")))</f>
        <v/>
      </c>
      <c r="CL66" s="142" t="str">
        <f>IF(Hidden!CE$47="Yes","H",IF($B66="","",IF(AND($C66&lt;=Hidden!CE$46,$D66&gt;=Hidden!CE$46),IF($G66="","x","y"),"")))</f>
        <v/>
      </c>
      <c r="CM66" s="142" t="str">
        <f>IF(Hidden!CF$47="Yes","H",IF($B66="","",IF(AND($C66&lt;=Hidden!CF$46,$D66&gt;=Hidden!CF$46),IF($G66="","x","y"),"")))</f>
        <v/>
      </c>
      <c r="CN66" s="142" t="str">
        <f>IF(Hidden!CG$47="Yes","H",IF($B66="","",IF(AND($C66&lt;=Hidden!CG$46,$D66&gt;=Hidden!CG$46),IF($G66="","x","y"),"")))</f>
        <v/>
      </c>
      <c r="CO66" s="146" t="str">
        <f>IF(Hidden!CH$47="Yes","H",IF($B66="","",IF(AND($C66&lt;=Hidden!CH$46,$D66&gt;=Hidden!CH$46),IF($G66="","x","y"),"")))</f>
        <v/>
      </c>
      <c r="CP66" s="145" t="str">
        <f>IF(Hidden!CI$47="Yes","H",IF($B66="","",IF(AND($C66&lt;=Hidden!CI$46,$D66&gt;=Hidden!CI$46),IF($G66="","x","y"),"")))</f>
        <v/>
      </c>
      <c r="CQ66" s="142" t="str">
        <f>IF(Hidden!CJ$47="Yes","H",IF($B66="","",IF(AND($C66&lt;=Hidden!CJ$46,$D66&gt;=Hidden!CJ$46),IF($G66="","x","y"),"")))</f>
        <v/>
      </c>
      <c r="CR66" s="142" t="str">
        <f>IF(Hidden!CK$47="Yes","H",IF($B66="","",IF(AND($C66&lt;=Hidden!CK$46,$D66&gt;=Hidden!CK$46),IF($G66="","x","y"),"")))</f>
        <v/>
      </c>
      <c r="CS66" s="142" t="str">
        <f>IF(Hidden!CL$47="Yes","H",IF($B66="","",IF(AND($C66&lt;=Hidden!CL$46,$D66&gt;=Hidden!CL$46),IF($G66="","x","y"),"")))</f>
        <v/>
      </c>
      <c r="CT66" s="144" t="str">
        <f>IF(Hidden!CM$47="Yes","H",IF($B66="","",IF(AND($C66&lt;=Hidden!CM$46,$D66&gt;=Hidden!CM$46),IF($G66="","x","y"),"")))</f>
        <v/>
      </c>
      <c r="CU66" s="143" t="str">
        <f>IF(Hidden!CN$47="Yes","H",IF($B66="","",IF(AND($C66&lt;=Hidden!CN$46,$D66&gt;=Hidden!CN$46),IF($G66="","x","y"),"")))</f>
        <v/>
      </c>
      <c r="CV66" s="142" t="str">
        <f>IF(Hidden!CO$47="Yes","H",IF($B66="","",IF(AND($C66&lt;=Hidden!CO$46,$D66&gt;=Hidden!CO$46),IF($G66="","x","y"),"")))</f>
        <v/>
      </c>
      <c r="CW66" s="142" t="str">
        <f>IF(Hidden!CP$47="Yes","H",IF($B66="","",IF(AND($C66&lt;=Hidden!CP$46,$D66&gt;=Hidden!CP$46),IF($G66="","x","y"),"")))</f>
        <v/>
      </c>
      <c r="CX66" s="142" t="str">
        <f>IF(Hidden!CQ$47="Yes","H",IF($B66="","",IF(AND($C66&lt;=Hidden!CQ$46,$D66&gt;=Hidden!CQ$46),IF($G66="","x","y"),"")))</f>
        <v/>
      </c>
      <c r="CY66" s="146" t="str">
        <f>IF(Hidden!CR$47="Yes","H",IF($B66="","",IF(AND($C66&lt;=Hidden!CR$46,$D66&gt;=Hidden!CR$46),IF($G66="","x","y"),"")))</f>
        <v/>
      </c>
      <c r="CZ66" s="145" t="str">
        <f>IF(Hidden!CS$47="Yes","H",IF($B66="","",IF(AND($C66&lt;=Hidden!CS$46,$D66&gt;=Hidden!CS$46),IF($G66="","x","y"),"")))</f>
        <v/>
      </c>
      <c r="DA66" s="142" t="str">
        <f>IF(Hidden!CT$47="Yes","H",IF($B66="","",IF(AND($C66&lt;=Hidden!CT$46,$D66&gt;=Hidden!CT$46),IF($G66="","x","y"),"")))</f>
        <v/>
      </c>
      <c r="DB66" s="142" t="str">
        <f>IF(Hidden!CU$47="Yes","H",IF($B66="","",IF(AND($C66&lt;=Hidden!CU$46,$D66&gt;=Hidden!CU$46),IF($G66="","x","y"),"")))</f>
        <v/>
      </c>
      <c r="DC66" s="142" t="str">
        <f>IF(Hidden!CV$47="Yes","H",IF($B66="","",IF(AND($C66&lt;=Hidden!CV$46,$D66&gt;=Hidden!CV$46),IF($G66="","x","y"),"")))</f>
        <v/>
      </c>
      <c r="DD66" s="144" t="str">
        <f>IF(Hidden!CW$47="Yes","H",IF($B66="","",IF(AND($C66&lt;=Hidden!CW$46,$D66&gt;=Hidden!CW$46),IF($G66="","x","y"),"")))</f>
        <v/>
      </c>
      <c r="DE66" s="143" t="str">
        <f>IF(Hidden!CX$47="Yes","H",IF($B66="","",IF(AND($C66&lt;=Hidden!CX$46,$D66&gt;=Hidden!CX$46),IF($G66="","x","y"),"")))</f>
        <v/>
      </c>
      <c r="DF66" s="142" t="str">
        <f>IF(Hidden!CY$47="Yes","H",IF($B66="","",IF(AND($C66&lt;=Hidden!CY$46,$D66&gt;=Hidden!CY$46),IF($G66="","x","y"),"")))</f>
        <v/>
      </c>
      <c r="DG66" s="142" t="str">
        <f>IF(Hidden!CZ$47="Yes","H",IF($B66="","",IF(AND($C66&lt;=Hidden!CZ$46,$D66&gt;=Hidden!CZ$46),IF($G66="","x","y"),"")))</f>
        <v/>
      </c>
      <c r="DH66" s="142" t="str">
        <f>IF(Hidden!DA$47="Yes","H",IF($B66="","",IF(AND($C66&lt;=Hidden!DA$46,$D66&gt;=Hidden!DA$46),IF($G66="","x","y"),"")))</f>
        <v/>
      </c>
      <c r="DI66" s="146" t="str">
        <f>IF(Hidden!DB$47="Yes","H",IF($B66="","",IF(AND($C66&lt;=Hidden!DB$46,$D66&gt;=Hidden!DB$46),IF($G66="","x","y"),"")))</f>
        <v/>
      </c>
      <c r="DJ66" s="145" t="str">
        <f>IF(Hidden!DC$47="Yes","H",IF($B66="","",IF(AND($C66&lt;=Hidden!DC$46,$D66&gt;=Hidden!DC$46),IF($G66="","x","y"),"")))</f>
        <v/>
      </c>
      <c r="DK66" s="142" t="str">
        <f>IF(Hidden!DD$47="Yes","H",IF($B66="","",IF(AND($C66&lt;=Hidden!DD$46,$D66&gt;=Hidden!DD$46),IF($G66="","x","y"),"")))</f>
        <v/>
      </c>
      <c r="DL66" s="142" t="str">
        <f>IF(Hidden!DE$47="Yes","H",IF($B66="","",IF(AND($C66&lt;=Hidden!DE$46,$D66&gt;=Hidden!DE$46),IF($G66="","x","y"),"")))</f>
        <v/>
      </c>
      <c r="DM66" s="142" t="str">
        <f>IF(Hidden!DF$47="Yes","H",IF($B66="","",IF(AND($C66&lt;=Hidden!DF$46,$D66&gt;=Hidden!DF$46),IF($G66="","x","y"),"")))</f>
        <v/>
      </c>
      <c r="DN66" s="144" t="str">
        <f>IF(Hidden!DG$47="Yes","H",IF($B66="","",IF(AND($C66&lt;=Hidden!DG$46,$D66&gt;=Hidden!DG$46),IF($G66="","x","y"),"")))</f>
        <v/>
      </c>
      <c r="DO66" s="143" t="str">
        <f>IF(Hidden!DH$47="Yes","H",IF($B66="","",IF(AND($C66&lt;=Hidden!DH$46,$D66&gt;=Hidden!DH$46),IF($G66="","x","y"),"")))</f>
        <v/>
      </c>
      <c r="DP66" s="142" t="str">
        <f>IF(Hidden!DI$47="Yes","H",IF($B66="","",IF(AND($C66&lt;=Hidden!DI$46,$D66&gt;=Hidden!DI$46),IF($G66="","x","y"),"")))</f>
        <v/>
      </c>
      <c r="DQ66" s="142" t="str">
        <f>IF(Hidden!DJ$47="Yes","H",IF($B66="","",IF(AND($C66&lt;=Hidden!DJ$46,$D66&gt;=Hidden!DJ$46),IF($G66="","x","y"),"")))</f>
        <v/>
      </c>
      <c r="DR66" s="142" t="str">
        <f>IF(Hidden!DK$47="Yes","H",IF($B66="","",IF(AND($C66&lt;=Hidden!DK$46,$D66&gt;=Hidden!DK$46),IF($G66="","x","y"),"")))</f>
        <v/>
      </c>
      <c r="DS66" s="146" t="str">
        <f>IF(Hidden!DL$47="Yes","H",IF($B66="","",IF(AND($C66&lt;=Hidden!DL$46,$D66&gt;=Hidden!DL$46),IF($G66="","x","y"),"")))</f>
        <v/>
      </c>
      <c r="DT66" s="145" t="str">
        <f>IF(Hidden!DM$47="Yes","H",IF($B66="","",IF(AND($C66&lt;=Hidden!DM$46,$D66&gt;=Hidden!DM$46),IF($G66="","x","y"),"")))</f>
        <v/>
      </c>
      <c r="DU66" s="142" t="str">
        <f>IF(Hidden!DN$47="Yes","H",IF($B66="","",IF(AND($C66&lt;=Hidden!DN$46,$D66&gt;=Hidden!DN$46),IF($G66="","x","y"),"")))</f>
        <v/>
      </c>
      <c r="DV66" s="142" t="str">
        <f>IF(Hidden!DO$47="Yes","H",IF($B66="","",IF(AND($C66&lt;=Hidden!DO$46,$D66&gt;=Hidden!DO$46),IF($G66="","x","y"),"")))</f>
        <v/>
      </c>
      <c r="DW66" s="142" t="str">
        <f>IF(Hidden!DP$47="Yes","H",IF($B66="","",IF(AND($C66&lt;=Hidden!DP$46,$D66&gt;=Hidden!DP$46),IF($G66="","x","y"),"")))</f>
        <v/>
      </c>
      <c r="DX66" s="144" t="str">
        <f>IF(Hidden!DQ$47="Yes","H",IF($B66="","",IF(AND($C66&lt;=Hidden!DQ$46,$D66&gt;=Hidden!DQ$46),IF($G66="","x","y"),"")))</f>
        <v/>
      </c>
      <c r="DY66" s="145" t="str">
        <f>IF(Hidden!DR$47="Yes","H",IF($B66="","",IF(AND($C66&lt;=Hidden!DR$46,$D66&gt;=Hidden!DR$46),IF($G66="","x","y"),"")))</f>
        <v/>
      </c>
      <c r="DZ66" s="142" t="str">
        <f>IF(Hidden!DS$47="Yes","H",IF($B66="","",IF(AND($C66&lt;=Hidden!DS$46,$D66&gt;=Hidden!DS$46),IF($G66="","x","y"),"")))</f>
        <v/>
      </c>
      <c r="EA66" s="142" t="str">
        <f>IF(Hidden!DT$47="Yes","H",IF($B66="","",IF(AND($C66&lt;=Hidden!DT$46,$D66&gt;=Hidden!DT$46),IF($G66="","x","y"),"")))</f>
        <v/>
      </c>
      <c r="EB66" s="142" t="str">
        <f>IF(Hidden!DU$47="Yes","H",IF($B66="","",IF(AND($C66&lt;=Hidden!DU$46,$D66&gt;=Hidden!DU$46),IF($G66="","x","y"),"")))</f>
        <v/>
      </c>
      <c r="EC66" s="144" t="str">
        <f>IF(Hidden!DV$47="Yes","H",IF($B66="","",IF(AND($C66&lt;=Hidden!DV$46,$D66&gt;=Hidden!DV$46),IF($G66="","x","y"),"")))</f>
        <v/>
      </c>
      <c r="ED66" s="143" t="str">
        <f>IF(Hidden!DW$47="Yes","H",IF($B66="","",IF(AND($C66&lt;=Hidden!DW$46,$D66&gt;=Hidden!DW$46),IF($G66="","x","y"),"")))</f>
        <v/>
      </c>
      <c r="EE66" s="142" t="str">
        <f>IF(Hidden!DX$47="Yes","H",IF($B66="","",IF(AND($C66&lt;=Hidden!DX$46,$D66&gt;=Hidden!DX$46),IF($G66="","x","y"),"")))</f>
        <v/>
      </c>
      <c r="EF66" s="142" t="str">
        <f>IF(Hidden!DY$47="Yes","H",IF($B66="","",IF(AND($C66&lt;=Hidden!DY$46,$D66&gt;=Hidden!DY$46),IF($G66="","x","y"),"")))</f>
        <v/>
      </c>
      <c r="EG66" s="142" t="str">
        <f>IF(Hidden!DZ$47="Yes","H",IF($B66="","",IF(AND($C66&lt;=Hidden!DZ$46,$D66&gt;=Hidden!DZ$46),IF($G66="","x","y"),"")))</f>
        <v/>
      </c>
      <c r="EH66" s="141" t="str">
        <f>IF(Hidden!EA$47="Yes","H",IF($B66="","",IF(AND($C66&lt;=Hidden!EA$46,$D66&gt;=Hidden!EA$46),IF($G66="","x","y"),"")))</f>
        <v/>
      </c>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row>
    <row r="67" spans="1:257" ht="15" customHeight="1">
      <c r="A67" s="79"/>
      <c r="B67" s="720"/>
      <c r="C67" s="714"/>
      <c r="D67" s="715"/>
      <c r="E67" s="693"/>
      <c r="F67" s="246"/>
      <c r="G67" s="696"/>
      <c r="H67" s="694"/>
      <c r="I67" s="147" t="str">
        <f>IF(Hidden!B$47="Yes","H",IF($B67="","",IF(AND($C67&lt;=Hidden!B$46,$D67&gt;=Hidden!B$46),IF($G67="","x","y"),"")))</f>
        <v/>
      </c>
      <c r="J67" s="142" t="str">
        <f>IF(Hidden!C$47="Yes","H",IF($B67="","",IF(AND($C67&lt;=Hidden!C$46,$D67&gt;=Hidden!C$46),IF($G67="","x","y"),"")))</f>
        <v/>
      </c>
      <c r="K67" s="142" t="str">
        <f>IF(Hidden!D$47="Yes","H",IF($B67="","",IF(AND($C67&lt;=Hidden!D$46,$D67&gt;=Hidden!D$46),IF($G67="","x","y"),"")))</f>
        <v/>
      </c>
      <c r="L67" s="142" t="str">
        <f>IF(Hidden!E$47="Yes","H",IF($B67="","",IF(AND($C67&lt;=Hidden!E$46,$D67&gt;=Hidden!E$46),IF($G67="","x","y"),"")))</f>
        <v/>
      </c>
      <c r="M67" s="146" t="str">
        <f>IF(Hidden!F$47="Yes","H",IF($B67="","",IF(AND($C67&lt;=Hidden!F$46,$D67&gt;=Hidden!F$46),IF($G67="","x","y"),"")))</f>
        <v/>
      </c>
      <c r="N67" s="145" t="str">
        <f>IF(Hidden!G$47="Yes","H",IF($B67="","",IF(AND($C67&lt;=Hidden!G$46,$D67&gt;=Hidden!G$46),IF($G67="","x","y"),"")))</f>
        <v/>
      </c>
      <c r="O67" s="142" t="str">
        <f>IF(Hidden!H$47="Yes","H",IF($B67="","",IF(AND($C67&lt;=Hidden!H$46,$D67&gt;=Hidden!H$46),IF($G67="","x","y"),"")))</f>
        <v/>
      </c>
      <c r="P67" s="142" t="str">
        <f>IF(Hidden!I$47="Yes","H",IF($B67="","",IF(AND($C67&lt;=Hidden!I$46,$D67&gt;=Hidden!I$46),IF($G67="","x","y"),"")))</f>
        <v/>
      </c>
      <c r="Q67" s="142" t="str">
        <f>IF(Hidden!J$47="Yes","H",IF($B67="","",IF(AND($C67&lt;=Hidden!J$46,$D67&gt;=Hidden!J$46),IF($G67="","x","y"),"")))</f>
        <v/>
      </c>
      <c r="R67" s="144" t="str">
        <f>IF(Hidden!K$47="Yes","H",IF($B67="","",IF(AND($C67&lt;=Hidden!K$46,$D67&gt;=Hidden!K$46),IF($G67="","x","y"),"")))</f>
        <v/>
      </c>
      <c r="S67" s="143" t="str">
        <f>IF(Hidden!L$47="Yes","H",IF($B67="","",IF(AND($C67&lt;=Hidden!L$46,$D67&gt;=Hidden!L$46),IF($G67="","x","y"),"")))</f>
        <v/>
      </c>
      <c r="T67" s="142" t="str">
        <f>IF(Hidden!M$47="Yes","H",IF($B67="","",IF(AND($C67&lt;=Hidden!M$46,$D67&gt;=Hidden!M$46),IF($G67="","x","y"),"")))</f>
        <v/>
      </c>
      <c r="U67" s="142" t="str">
        <f>IF(Hidden!N$47="Yes","H",IF($B67="","",IF(AND($C67&lt;=Hidden!N$46,$D67&gt;=Hidden!N$46),IF($G67="","x","y"),"")))</f>
        <v/>
      </c>
      <c r="V67" s="142" t="str">
        <f>IF(Hidden!O$47="Yes","H",IF($B67="","",IF(AND($C67&lt;=Hidden!O$46,$D67&gt;=Hidden!O$46),IF($G67="","x","y"),"")))</f>
        <v/>
      </c>
      <c r="W67" s="146" t="str">
        <f>IF(Hidden!P$47="Yes","H",IF($B67="","",IF(AND($C67&lt;=Hidden!P$46,$D67&gt;=Hidden!P$46),IF($G67="","x","y"),"")))</f>
        <v/>
      </c>
      <c r="X67" s="145" t="str">
        <f>IF(Hidden!Q$47="Yes","H",IF($B67="","",IF(AND($C67&lt;=Hidden!Q$46,$D67&gt;=Hidden!Q$46),IF($G67="","x","y"),"")))</f>
        <v/>
      </c>
      <c r="Y67" s="142" t="str">
        <f>IF(Hidden!R$47="Yes","H",IF($B67="","",IF(AND($C67&lt;=Hidden!R$46,$D67&gt;=Hidden!R$46),IF($G67="","x","y"),"")))</f>
        <v/>
      </c>
      <c r="Z67" s="142" t="str">
        <f>IF(Hidden!S$47="Yes","H",IF($B67="","",IF(AND($C67&lt;=Hidden!S$46,$D67&gt;=Hidden!S$46),IF($G67="","x","y"),"")))</f>
        <v/>
      </c>
      <c r="AA67" s="142" t="str">
        <f>IF(Hidden!T$47="Yes","H",IF($B67="","",IF(AND($C67&lt;=Hidden!T$46,$D67&gt;=Hidden!T$46),IF($G67="","x","y"),"")))</f>
        <v/>
      </c>
      <c r="AB67" s="144" t="str">
        <f>IF(Hidden!U$47="Yes","H",IF($B67="","",IF(AND($C67&lt;=Hidden!U$46,$D67&gt;=Hidden!U$46),IF($G67="","x","y"),"")))</f>
        <v/>
      </c>
      <c r="AC67" s="143" t="str">
        <f>IF(Hidden!V$47="Yes","H",IF($B67="","",IF(AND($C67&lt;=Hidden!V$46,$D67&gt;=Hidden!V$46),IF($G67="","x","y"),"")))</f>
        <v/>
      </c>
      <c r="AD67" s="142" t="str">
        <f>IF(Hidden!W$47="Yes","H",IF($B67="","",IF(AND($C67&lt;=Hidden!W$46,$D67&gt;=Hidden!W$46),IF($G67="","x","y"),"")))</f>
        <v/>
      </c>
      <c r="AE67" s="142" t="str">
        <f>IF(Hidden!X$47="Yes","H",IF($B67="","",IF(AND($C67&lt;=Hidden!X$46,$D67&gt;=Hidden!X$46),IF($G67="","x","y"),"")))</f>
        <v/>
      </c>
      <c r="AF67" s="142" t="str">
        <f>IF(Hidden!Y$47="Yes","H",IF($B67="","",IF(AND($C67&lt;=Hidden!Y$46,$D67&gt;=Hidden!Y$46),IF($G67="","x","y"),"")))</f>
        <v/>
      </c>
      <c r="AG67" s="146" t="str">
        <f>IF(Hidden!Z$47="Yes","H",IF($B67="","",IF(AND($C67&lt;=Hidden!Z$46,$D67&gt;=Hidden!Z$46),IF($G67="","x","y"),"")))</f>
        <v/>
      </c>
      <c r="AH67" s="145" t="str">
        <f>IF(Hidden!AA$47="Yes","H",IF($B67="","",IF(AND($C67&lt;=Hidden!AA$46,$D67&gt;=Hidden!AA$46),IF($G67="","x","y"),"")))</f>
        <v/>
      </c>
      <c r="AI67" s="142" t="str">
        <f>IF(Hidden!AB$47="Yes","H",IF($B67="","",IF(AND($C67&lt;=Hidden!AB$46,$D67&gt;=Hidden!AB$46),IF($G67="","x","y"),"")))</f>
        <v/>
      </c>
      <c r="AJ67" s="142" t="str">
        <f>IF(Hidden!AC$47="Yes","H",IF($B67="","",IF(AND($C67&lt;=Hidden!AC$46,$D67&gt;=Hidden!AC$46),IF($G67="","x","y"),"")))</f>
        <v/>
      </c>
      <c r="AK67" s="142" t="str">
        <f>IF(Hidden!AD$47="Yes","H",IF($B67="","",IF(AND($C67&lt;=Hidden!AD$46,$D67&gt;=Hidden!AD$46),IF($G67="","x","y"),"")))</f>
        <v/>
      </c>
      <c r="AL67" s="144" t="str">
        <f>IF(Hidden!AE$47="Yes","H",IF($B67="","",IF(AND($C67&lt;=Hidden!AE$46,$D67&gt;=Hidden!AE$46),IF($G67="","x","y"),"")))</f>
        <v/>
      </c>
      <c r="AM67" s="143" t="str">
        <f>IF(Hidden!AF$47="Yes","H",IF($B67="","",IF(AND($C67&lt;=Hidden!AF$46,$D67&gt;=Hidden!AF$46),IF($G67="","x","y"),"")))</f>
        <v/>
      </c>
      <c r="AN67" s="142" t="str">
        <f>IF(Hidden!AG$47="Yes","H",IF($B67="","",IF(AND($C67&lt;=Hidden!AG$46,$D67&gt;=Hidden!AG$46),IF($G67="","x","y"),"")))</f>
        <v/>
      </c>
      <c r="AO67" s="142" t="str">
        <f>IF(Hidden!AH$47="Yes","H",IF($B67="","",IF(AND($C67&lt;=Hidden!AH$46,$D67&gt;=Hidden!AH$46),IF($G67="","x","y"),"")))</f>
        <v/>
      </c>
      <c r="AP67" s="142" t="str">
        <f>IF(Hidden!AI$47="Yes","H",IF($B67="","",IF(AND($C67&lt;=Hidden!AI$46,$D67&gt;=Hidden!AI$46),IF($G67="","x","y"),"")))</f>
        <v/>
      </c>
      <c r="AQ67" s="146" t="str">
        <f>IF(Hidden!AJ$47="Yes","H",IF($B67="","",IF(AND($C67&lt;=Hidden!AJ$46,$D67&gt;=Hidden!AJ$46),IF($G67="","x","y"),"")))</f>
        <v/>
      </c>
      <c r="AR67" s="145" t="str">
        <f>IF(Hidden!AK$47="Yes","H",IF($B67="","",IF(AND($C67&lt;=Hidden!AK$46,$D67&gt;=Hidden!AK$46),IF($G67="","x","y"),"")))</f>
        <v/>
      </c>
      <c r="AS67" s="142" t="str">
        <f>IF(Hidden!AL$47="Yes","H",IF($B67="","",IF(AND($C67&lt;=Hidden!AL$46,$D67&gt;=Hidden!AL$46),IF($G67="","x","y"),"")))</f>
        <v/>
      </c>
      <c r="AT67" s="142" t="str">
        <f>IF(Hidden!AM$47="Yes","H",IF($B67="","",IF(AND($C67&lt;=Hidden!AM$46,$D67&gt;=Hidden!AM$46),IF($G67="","x","y"),"")))</f>
        <v/>
      </c>
      <c r="AU67" s="142" t="str">
        <f>IF(Hidden!AN$47="Yes","H",IF($B67="","",IF(AND($C67&lt;=Hidden!AN$46,$D67&gt;=Hidden!AN$46),IF($G67="","x","y"),"")))</f>
        <v/>
      </c>
      <c r="AV67" s="144" t="str">
        <f>IF(Hidden!AO$47="Yes","H",IF($B67="","",IF(AND($C67&lt;=Hidden!AO$46,$D67&gt;=Hidden!AO$46),IF($G67="","x","y"),"")))</f>
        <v/>
      </c>
      <c r="AW67" s="143" t="str">
        <f>IF(Hidden!AP$47="Yes","H",IF($B67="","",IF(AND($C67&lt;=Hidden!AP$46,$D67&gt;=Hidden!AP$46),IF($G67="","x","y"),"")))</f>
        <v/>
      </c>
      <c r="AX67" s="142" t="str">
        <f>IF(Hidden!AQ$47="Yes","H",IF($B67="","",IF(AND($C67&lt;=Hidden!AQ$46,$D67&gt;=Hidden!AQ$46),IF($G67="","x","y"),"")))</f>
        <v/>
      </c>
      <c r="AY67" s="142" t="str">
        <f>IF(Hidden!AR$47="Yes","H",IF($B67="","",IF(AND($C67&lt;=Hidden!AR$46,$D67&gt;=Hidden!AR$46),IF($G67="","x","y"),"")))</f>
        <v/>
      </c>
      <c r="AZ67" s="142" t="str">
        <f>IF(Hidden!AS$47="Yes","H",IF($B67="","",IF(AND($C67&lt;=Hidden!AS$46,$D67&gt;=Hidden!AS$46),IF($G67="","x","y"),"")))</f>
        <v/>
      </c>
      <c r="BA67" s="146" t="str">
        <f>IF(Hidden!AT$47="Yes","H",IF($B67="","",IF(AND($C67&lt;=Hidden!AT$46,$D67&gt;=Hidden!AT$46),IF($G67="","x","y"),"")))</f>
        <v/>
      </c>
      <c r="BB67" s="145" t="str">
        <f>IF(Hidden!AU$47="Yes","H",IF($B67="","",IF(AND($C67&lt;=Hidden!AU$46,$D67&gt;=Hidden!AU$46),IF($G67="","x","y"),"")))</f>
        <v/>
      </c>
      <c r="BC67" s="142" t="str">
        <f>IF(Hidden!AV$47="Yes","H",IF($B67="","",IF(AND($C67&lt;=Hidden!AV$46,$D67&gt;=Hidden!AV$46),IF($G67="","x","y"),"")))</f>
        <v/>
      </c>
      <c r="BD67" s="142" t="str">
        <f>IF(Hidden!AW$47="Yes","H",IF($B67="","",IF(AND($C67&lt;=Hidden!AW$46,$D67&gt;=Hidden!AW$46),IF($G67="","x","y"),"")))</f>
        <v/>
      </c>
      <c r="BE67" s="142" t="str">
        <f>IF(Hidden!AX$47="Yes","H",IF($B67="","",IF(AND($C67&lt;=Hidden!AX$46,$D67&gt;=Hidden!AX$46),IF($G67="","x","y"),"")))</f>
        <v/>
      </c>
      <c r="BF67" s="144" t="str">
        <f>IF(Hidden!AY$47="Yes","H",IF($B67="","",IF(AND($C67&lt;=Hidden!AY$46,$D67&gt;=Hidden!AY$46),IF($G67="","x","y"),"")))</f>
        <v/>
      </c>
      <c r="BG67" s="143" t="str">
        <f>IF(Hidden!AZ$47="Yes","H",IF($B67="","",IF(AND($C67&lt;=Hidden!AZ$46,$D67&gt;=Hidden!AZ$46),IF($G67="","x","y"),"")))</f>
        <v/>
      </c>
      <c r="BH67" s="142" t="str">
        <f>IF(Hidden!BA$47="Yes","H",IF($B67="","",IF(AND($C67&lt;=Hidden!BA$46,$D67&gt;=Hidden!BA$46),IF($G67="","x","y"),"")))</f>
        <v/>
      </c>
      <c r="BI67" s="142" t="str">
        <f>IF(Hidden!BB$47="Yes","H",IF($B67="","",IF(AND($C67&lt;=Hidden!BB$46,$D67&gt;=Hidden!BB$46),IF($G67="","x","y"),"")))</f>
        <v/>
      </c>
      <c r="BJ67" s="142" t="str">
        <f>IF(Hidden!BC$47="Yes","H",IF($B67="","",IF(AND($C67&lt;=Hidden!BC$46,$D67&gt;=Hidden!BC$46),IF($G67="","x","y"),"")))</f>
        <v/>
      </c>
      <c r="BK67" s="146" t="str">
        <f>IF(Hidden!BD$47="Yes","H",IF($B67="","",IF(AND($C67&lt;=Hidden!BD$46,$D67&gt;=Hidden!BD$46),IF($G67="","x","y"),"")))</f>
        <v/>
      </c>
      <c r="BL67" s="145" t="str">
        <f>IF(Hidden!BE$47="Yes","H",IF($B67="","",IF(AND($C67&lt;=Hidden!BE$46,$D67&gt;=Hidden!BE$46),IF($G67="","x","y"),"")))</f>
        <v/>
      </c>
      <c r="BM67" s="142" t="str">
        <f>IF(Hidden!BF$47="Yes","H",IF($B67="","",IF(AND($C67&lt;=Hidden!BF$46,$D67&gt;=Hidden!BF$46),IF($G67="","x","y"),"")))</f>
        <v/>
      </c>
      <c r="BN67" s="142" t="str">
        <f>IF(Hidden!BG$47="Yes","H",IF($B67="","",IF(AND($C67&lt;=Hidden!BG$46,$D67&gt;=Hidden!BG$46),IF($G67="","x","y"),"")))</f>
        <v/>
      </c>
      <c r="BO67" s="142" t="str">
        <f>IF(Hidden!BH$47="Yes","H",IF($B67="","",IF(AND($C67&lt;=Hidden!BH$46,$D67&gt;=Hidden!BH$46),IF($G67="","x","y"),"")))</f>
        <v/>
      </c>
      <c r="BP67" s="144" t="str">
        <f>IF(Hidden!BI$47="Yes","H",IF($B67="","",IF(AND($C67&lt;=Hidden!BI$46,$D67&gt;=Hidden!BI$46),IF($G67="","x","y"),"")))</f>
        <v/>
      </c>
      <c r="BQ67" s="143" t="str">
        <f>IF(Hidden!BJ$47="Yes","H",IF($B67="","",IF(AND($C67&lt;=Hidden!BJ$46,$D67&gt;=Hidden!BJ$46),IF($G67="","x","y"),"")))</f>
        <v/>
      </c>
      <c r="BR67" s="142" t="str">
        <f>IF(Hidden!BK$47="Yes","H",IF($B67="","",IF(AND($C67&lt;=Hidden!BK$46,$D67&gt;=Hidden!BK$46),IF($G67="","x","y"),"")))</f>
        <v/>
      </c>
      <c r="BS67" s="142" t="str">
        <f>IF(Hidden!BL$47="Yes","H",IF($B67="","",IF(AND($C67&lt;=Hidden!BL$46,$D67&gt;=Hidden!BL$46),IF($G67="","x","y"),"")))</f>
        <v/>
      </c>
      <c r="BT67" s="142" t="str">
        <f>IF(Hidden!BM$47="Yes","H",IF($B67="","",IF(AND($C67&lt;=Hidden!BM$46,$D67&gt;=Hidden!BM$46),IF($G67="","x","y"),"")))</f>
        <v/>
      </c>
      <c r="BU67" s="146" t="str">
        <f>IF(Hidden!BN$47="Yes","H",IF($B67="","",IF(AND($C67&lt;=Hidden!BN$46,$D67&gt;=Hidden!BN$46),IF($G67="","x","y"),"")))</f>
        <v/>
      </c>
      <c r="BV67" s="145" t="str">
        <f>IF(Hidden!BO$47="Yes","H",IF($B67="","",IF(AND($C67&lt;=Hidden!BO$46,$D67&gt;=Hidden!BO$46),IF($G67="","x","y"),"")))</f>
        <v/>
      </c>
      <c r="BW67" s="142" t="str">
        <f>IF(Hidden!BP$47="Yes","H",IF($B67="","",IF(AND($C67&lt;=Hidden!BP$46,$D67&gt;=Hidden!BP$46),IF($G67="","x","y"),"")))</f>
        <v/>
      </c>
      <c r="BX67" s="142" t="str">
        <f>IF(Hidden!BQ$47="Yes","H",IF($B67="","",IF(AND($C67&lt;=Hidden!BQ$46,$D67&gt;=Hidden!BQ$46),IF($G67="","x","y"),"")))</f>
        <v/>
      </c>
      <c r="BY67" s="142" t="str">
        <f>IF(Hidden!BR$47="Yes","H",IF($B67="","",IF(AND($C67&lt;=Hidden!BR$46,$D67&gt;=Hidden!BR$46),IF($G67="","x","y"),"")))</f>
        <v/>
      </c>
      <c r="BZ67" s="144" t="str">
        <f>IF(Hidden!BS$47="Yes","H",IF($B67="","",IF(AND($C67&lt;=Hidden!BS$46,$D67&gt;=Hidden!BS$46),IF($G67="","x","y"),"")))</f>
        <v/>
      </c>
      <c r="CA67" s="143" t="str">
        <f>IF(Hidden!BT$47="Yes","H",IF($B67="","",IF(AND($C67&lt;=Hidden!BT$46,$D67&gt;=Hidden!BT$46),IF($G67="","x","y"),"")))</f>
        <v/>
      </c>
      <c r="CB67" s="142" t="str">
        <f>IF(Hidden!BU$47="Yes","H",IF($B67="","",IF(AND($C67&lt;=Hidden!BU$46,$D67&gt;=Hidden!BU$46),IF($G67="","x","y"),"")))</f>
        <v/>
      </c>
      <c r="CC67" s="142" t="str">
        <f>IF(Hidden!BV$47="Yes","H",IF($B67="","",IF(AND($C67&lt;=Hidden!BV$46,$D67&gt;=Hidden!BV$46),IF($G67="","x","y"),"")))</f>
        <v/>
      </c>
      <c r="CD67" s="142" t="str">
        <f>IF(Hidden!BW$47="Yes","H",IF($B67="","",IF(AND($C67&lt;=Hidden!BW$46,$D67&gt;=Hidden!BW$46),IF($G67="","x","y"),"")))</f>
        <v/>
      </c>
      <c r="CE67" s="146" t="str">
        <f>IF(Hidden!BX$47="Yes","H",IF($B67="","",IF(AND($C67&lt;=Hidden!BX$46,$D67&gt;=Hidden!BX$46),IF($G67="","x","y"),"")))</f>
        <v/>
      </c>
      <c r="CF67" s="145" t="str">
        <f>IF(Hidden!BY$47="Yes","H",IF($B67="","",IF(AND($C67&lt;=Hidden!BY$46,$D67&gt;=Hidden!BY$46),IF($G67="","x","y"),"")))</f>
        <v/>
      </c>
      <c r="CG67" s="142" t="str">
        <f>IF(Hidden!BZ$47="Yes","H",IF($B67="","",IF(AND($C67&lt;=Hidden!BZ$46,$D67&gt;=Hidden!BZ$46),IF($G67="","x","y"),"")))</f>
        <v/>
      </c>
      <c r="CH67" s="142" t="str">
        <f>IF(Hidden!CA$47="Yes","H",IF($B67="","",IF(AND($C67&lt;=Hidden!CA$46,$D67&gt;=Hidden!CA$46),IF($G67="","x","y"),"")))</f>
        <v/>
      </c>
      <c r="CI67" s="142" t="str">
        <f>IF(Hidden!CB$47="Yes","H",IF($B67="","",IF(AND($C67&lt;=Hidden!CB$46,$D67&gt;=Hidden!CB$46),IF($G67="","x","y"),"")))</f>
        <v/>
      </c>
      <c r="CJ67" s="144" t="str">
        <f>IF(Hidden!CC$47="Yes","H",IF($B67="","",IF(AND($C67&lt;=Hidden!CC$46,$D67&gt;=Hidden!CC$46),IF($G67="","x","y"),"")))</f>
        <v/>
      </c>
      <c r="CK67" s="143" t="str">
        <f>IF(Hidden!CD$47="Yes","H",IF($B67="","",IF(AND($C67&lt;=Hidden!CD$46,$D67&gt;=Hidden!CD$46),IF($G67="","x","y"),"")))</f>
        <v/>
      </c>
      <c r="CL67" s="142" t="str">
        <f>IF(Hidden!CE$47="Yes","H",IF($B67="","",IF(AND($C67&lt;=Hidden!CE$46,$D67&gt;=Hidden!CE$46),IF($G67="","x","y"),"")))</f>
        <v/>
      </c>
      <c r="CM67" s="142" t="str">
        <f>IF(Hidden!CF$47="Yes","H",IF($B67="","",IF(AND($C67&lt;=Hidden!CF$46,$D67&gt;=Hidden!CF$46),IF($G67="","x","y"),"")))</f>
        <v/>
      </c>
      <c r="CN67" s="142" t="str">
        <f>IF(Hidden!CG$47="Yes","H",IF($B67="","",IF(AND($C67&lt;=Hidden!CG$46,$D67&gt;=Hidden!CG$46),IF($G67="","x","y"),"")))</f>
        <v/>
      </c>
      <c r="CO67" s="146" t="str">
        <f>IF(Hidden!CH$47="Yes","H",IF($B67="","",IF(AND($C67&lt;=Hidden!CH$46,$D67&gt;=Hidden!CH$46),IF($G67="","x","y"),"")))</f>
        <v/>
      </c>
      <c r="CP67" s="145" t="str">
        <f>IF(Hidden!CI$47="Yes","H",IF($B67="","",IF(AND($C67&lt;=Hidden!CI$46,$D67&gt;=Hidden!CI$46),IF($G67="","x","y"),"")))</f>
        <v/>
      </c>
      <c r="CQ67" s="142" t="str">
        <f>IF(Hidden!CJ$47="Yes","H",IF($B67="","",IF(AND($C67&lt;=Hidden!CJ$46,$D67&gt;=Hidden!CJ$46),IF($G67="","x","y"),"")))</f>
        <v/>
      </c>
      <c r="CR67" s="142" t="str">
        <f>IF(Hidden!CK$47="Yes","H",IF($B67="","",IF(AND($C67&lt;=Hidden!CK$46,$D67&gt;=Hidden!CK$46),IF($G67="","x","y"),"")))</f>
        <v/>
      </c>
      <c r="CS67" s="142" t="str">
        <f>IF(Hidden!CL$47="Yes","H",IF($B67="","",IF(AND($C67&lt;=Hidden!CL$46,$D67&gt;=Hidden!CL$46),IF($G67="","x","y"),"")))</f>
        <v/>
      </c>
      <c r="CT67" s="144" t="str">
        <f>IF(Hidden!CM$47="Yes","H",IF($B67="","",IF(AND($C67&lt;=Hidden!CM$46,$D67&gt;=Hidden!CM$46),IF($G67="","x","y"),"")))</f>
        <v/>
      </c>
      <c r="CU67" s="143" t="str">
        <f>IF(Hidden!CN$47="Yes","H",IF($B67="","",IF(AND($C67&lt;=Hidden!CN$46,$D67&gt;=Hidden!CN$46),IF($G67="","x","y"),"")))</f>
        <v/>
      </c>
      <c r="CV67" s="142" t="str">
        <f>IF(Hidden!CO$47="Yes","H",IF($B67="","",IF(AND($C67&lt;=Hidden!CO$46,$D67&gt;=Hidden!CO$46),IF($G67="","x","y"),"")))</f>
        <v/>
      </c>
      <c r="CW67" s="142" t="str">
        <f>IF(Hidden!CP$47="Yes","H",IF($B67="","",IF(AND($C67&lt;=Hidden!CP$46,$D67&gt;=Hidden!CP$46),IF($G67="","x","y"),"")))</f>
        <v/>
      </c>
      <c r="CX67" s="142" t="str">
        <f>IF(Hidden!CQ$47="Yes","H",IF($B67="","",IF(AND($C67&lt;=Hidden!CQ$46,$D67&gt;=Hidden!CQ$46),IF($G67="","x","y"),"")))</f>
        <v/>
      </c>
      <c r="CY67" s="146" t="str">
        <f>IF(Hidden!CR$47="Yes","H",IF($B67="","",IF(AND($C67&lt;=Hidden!CR$46,$D67&gt;=Hidden!CR$46),IF($G67="","x","y"),"")))</f>
        <v/>
      </c>
      <c r="CZ67" s="145" t="str">
        <f>IF(Hidden!CS$47="Yes","H",IF($B67="","",IF(AND($C67&lt;=Hidden!CS$46,$D67&gt;=Hidden!CS$46),IF($G67="","x","y"),"")))</f>
        <v/>
      </c>
      <c r="DA67" s="142" t="str">
        <f>IF(Hidden!CT$47="Yes","H",IF($B67="","",IF(AND($C67&lt;=Hidden!CT$46,$D67&gt;=Hidden!CT$46),IF($G67="","x","y"),"")))</f>
        <v/>
      </c>
      <c r="DB67" s="142" t="str">
        <f>IF(Hidden!CU$47="Yes","H",IF($B67="","",IF(AND($C67&lt;=Hidden!CU$46,$D67&gt;=Hidden!CU$46),IF($G67="","x","y"),"")))</f>
        <v/>
      </c>
      <c r="DC67" s="142" t="str">
        <f>IF(Hidden!CV$47="Yes","H",IF($B67="","",IF(AND($C67&lt;=Hidden!CV$46,$D67&gt;=Hidden!CV$46),IF($G67="","x","y"),"")))</f>
        <v/>
      </c>
      <c r="DD67" s="144" t="str">
        <f>IF(Hidden!CW$47="Yes","H",IF($B67="","",IF(AND($C67&lt;=Hidden!CW$46,$D67&gt;=Hidden!CW$46),IF($G67="","x","y"),"")))</f>
        <v/>
      </c>
      <c r="DE67" s="143" t="str">
        <f>IF(Hidden!CX$47="Yes","H",IF($B67="","",IF(AND($C67&lt;=Hidden!CX$46,$D67&gt;=Hidden!CX$46),IF($G67="","x","y"),"")))</f>
        <v/>
      </c>
      <c r="DF67" s="142" t="str">
        <f>IF(Hidden!CY$47="Yes","H",IF($B67="","",IF(AND($C67&lt;=Hidden!CY$46,$D67&gt;=Hidden!CY$46),IF($G67="","x","y"),"")))</f>
        <v/>
      </c>
      <c r="DG67" s="142" t="str">
        <f>IF(Hidden!CZ$47="Yes","H",IF($B67="","",IF(AND($C67&lt;=Hidden!CZ$46,$D67&gt;=Hidden!CZ$46),IF($G67="","x","y"),"")))</f>
        <v/>
      </c>
      <c r="DH67" s="142" t="str">
        <f>IF(Hidden!DA$47="Yes","H",IF($B67="","",IF(AND($C67&lt;=Hidden!DA$46,$D67&gt;=Hidden!DA$46),IF($G67="","x","y"),"")))</f>
        <v/>
      </c>
      <c r="DI67" s="146" t="str">
        <f>IF(Hidden!DB$47="Yes","H",IF($B67="","",IF(AND($C67&lt;=Hidden!DB$46,$D67&gt;=Hidden!DB$46),IF($G67="","x","y"),"")))</f>
        <v/>
      </c>
      <c r="DJ67" s="145" t="str">
        <f>IF(Hidden!DC$47="Yes","H",IF($B67="","",IF(AND($C67&lt;=Hidden!DC$46,$D67&gt;=Hidden!DC$46),IF($G67="","x","y"),"")))</f>
        <v/>
      </c>
      <c r="DK67" s="142" t="str">
        <f>IF(Hidden!DD$47="Yes","H",IF($B67="","",IF(AND($C67&lt;=Hidden!DD$46,$D67&gt;=Hidden!DD$46),IF($G67="","x","y"),"")))</f>
        <v/>
      </c>
      <c r="DL67" s="142" t="str">
        <f>IF(Hidden!DE$47="Yes","H",IF($B67="","",IF(AND($C67&lt;=Hidden!DE$46,$D67&gt;=Hidden!DE$46),IF($G67="","x","y"),"")))</f>
        <v/>
      </c>
      <c r="DM67" s="142" t="str">
        <f>IF(Hidden!DF$47="Yes","H",IF($B67="","",IF(AND($C67&lt;=Hidden!DF$46,$D67&gt;=Hidden!DF$46),IF($G67="","x","y"),"")))</f>
        <v/>
      </c>
      <c r="DN67" s="144" t="str">
        <f>IF(Hidden!DG$47="Yes","H",IF($B67="","",IF(AND($C67&lt;=Hidden!DG$46,$D67&gt;=Hidden!DG$46),IF($G67="","x","y"),"")))</f>
        <v/>
      </c>
      <c r="DO67" s="143" t="str">
        <f>IF(Hidden!DH$47="Yes","H",IF($B67="","",IF(AND($C67&lt;=Hidden!DH$46,$D67&gt;=Hidden!DH$46),IF($G67="","x","y"),"")))</f>
        <v/>
      </c>
      <c r="DP67" s="142" t="str">
        <f>IF(Hidden!DI$47="Yes","H",IF($B67="","",IF(AND($C67&lt;=Hidden!DI$46,$D67&gt;=Hidden!DI$46),IF($G67="","x","y"),"")))</f>
        <v/>
      </c>
      <c r="DQ67" s="142" t="str">
        <f>IF(Hidden!DJ$47="Yes","H",IF($B67="","",IF(AND($C67&lt;=Hidden!DJ$46,$D67&gt;=Hidden!DJ$46),IF($G67="","x","y"),"")))</f>
        <v/>
      </c>
      <c r="DR67" s="142" t="str">
        <f>IF(Hidden!DK$47="Yes","H",IF($B67="","",IF(AND($C67&lt;=Hidden!DK$46,$D67&gt;=Hidden!DK$46),IF($G67="","x","y"),"")))</f>
        <v/>
      </c>
      <c r="DS67" s="146" t="str">
        <f>IF(Hidden!DL$47="Yes","H",IF($B67="","",IF(AND($C67&lt;=Hidden!DL$46,$D67&gt;=Hidden!DL$46),IF($G67="","x","y"),"")))</f>
        <v/>
      </c>
      <c r="DT67" s="145" t="str">
        <f>IF(Hidden!DM$47="Yes","H",IF($B67="","",IF(AND($C67&lt;=Hidden!DM$46,$D67&gt;=Hidden!DM$46),IF($G67="","x","y"),"")))</f>
        <v/>
      </c>
      <c r="DU67" s="142" t="str">
        <f>IF(Hidden!DN$47="Yes","H",IF($B67="","",IF(AND($C67&lt;=Hidden!DN$46,$D67&gt;=Hidden!DN$46),IF($G67="","x","y"),"")))</f>
        <v/>
      </c>
      <c r="DV67" s="142" t="str">
        <f>IF(Hidden!DO$47="Yes","H",IF($B67="","",IF(AND($C67&lt;=Hidden!DO$46,$D67&gt;=Hidden!DO$46),IF($G67="","x","y"),"")))</f>
        <v/>
      </c>
      <c r="DW67" s="142" t="str">
        <f>IF(Hidden!DP$47="Yes","H",IF($B67="","",IF(AND($C67&lt;=Hidden!DP$46,$D67&gt;=Hidden!DP$46),IF($G67="","x","y"),"")))</f>
        <v/>
      </c>
      <c r="DX67" s="144" t="str">
        <f>IF(Hidden!DQ$47="Yes","H",IF($B67="","",IF(AND($C67&lt;=Hidden!DQ$46,$D67&gt;=Hidden!DQ$46),IF($G67="","x","y"),"")))</f>
        <v/>
      </c>
      <c r="DY67" s="145" t="str">
        <f>IF(Hidden!DR$47="Yes","H",IF($B67="","",IF(AND($C67&lt;=Hidden!DR$46,$D67&gt;=Hidden!DR$46),IF($G67="","x","y"),"")))</f>
        <v/>
      </c>
      <c r="DZ67" s="142" t="str">
        <f>IF(Hidden!DS$47="Yes","H",IF($B67="","",IF(AND($C67&lt;=Hidden!DS$46,$D67&gt;=Hidden!DS$46),IF($G67="","x","y"),"")))</f>
        <v/>
      </c>
      <c r="EA67" s="142" t="str">
        <f>IF(Hidden!DT$47="Yes","H",IF($B67="","",IF(AND($C67&lt;=Hidden!DT$46,$D67&gt;=Hidden!DT$46),IF($G67="","x","y"),"")))</f>
        <v/>
      </c>
      <c r="EB67" s="142" t="str">
        <f>IF(Hidden!DU$47="Yes","H",IF($B67="","",IF(AND($C67&lt;=Hidden!DU$46,$D67&gt;=Hidden!DU$46),IF($G67="","x","y"),"")))</f>
        <v/>
      </c>
      <c r="EC67" s="144" t="str">
        <f>IF(Hidden!DV$47="Yes","H",IF($B67="","",IF(AND($C67&lt;=Hidden!DV$46,$D67&gt;=Hidden!DV$46),IF($G67="","x","y"),"")))</f>
        <v/>
      </c>
      <c r="ED67" s="143" t="str">
        <f>IF(Hidden!DW$47="Yes","H",IF($B67="","",IF(AND($C67&lt;=Hidden!DW$46,$D67&gt;=Hidden!DW$46),IF($G67="","x","y"),"")))</f>
        <v/>
      </c>
      <c r="EE67" s="142" t="str">
        <f>IF(Hidden!DX$47="Yes","H",IF($B67="","",IF(AND($C67&lt;=Hidden!DX$46,$D67&gt;=Hidden!DX$46),IF($G67="","x","y"),"")))</f>
        <v/>
      </c>
      <c r="EF67" s="142" t="str">
        <f>IF(Hidden!DY$47="Yes","H",IF($B67="","",IF(AND($C67&lt;=Hidden!DY$46,$D67&gt;=Hidden!DY$46),IF($G67="","x","y"),"")))</f>
        <v/>
      </c>
      <c r="EG67" s="142" t="str">
        <f>IF(Hidden!DZ$47="Yes","H",IF($B67="","",IF(AND($C67&lt;=Hidden!DZ$46,$D67&gt;=Hidden!DZ$46),IF($G67="","x","y"),"")))</f>
        <v/>
      </c>
      <c r="EH67" s="141" t="str">
        <f>IF(Hidden!EA$47="Yes","H",IF($B67="","",IF(AND($C67&lt;=Hidden!EA$46,$D67&gt;=Hidden!EA$46),IF($G67="","x","y"),"")))</f>
        <v/>
      </c>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row>
    <row r="68" spans="1:257" ht="15" customHeight="1">
      <c r="A68" s="79"/>
      <c r="B68" s="711"/>
      <c r="C68" s="721"/>
      <c r="D68" s="715"/>
      <c r="E68" s="693"/>
      <c r="F68" s="246"/>
      <c r="G68" s="696"/>
      <c r="H68" s="694"/>
      <c r="I68" s="147" t="str">
        <f>IF(Hidden!B$47="Yes","H",IF($B68="","",IF(AND($C68&lt;=Hidden!B$46,$D68&gt;=Hidden!B$46),IF($G68="","x","y"),"")))</f>
        <v/>
      </c>
      <c r="J68" s="142" t="str">
        <f>IF(Hidden!C$47="Yes","H",IF($B68="","",IF(AND($C68&lt;=Hidden!C$46,$D68&gt;=Hidden!C$46),IF($G68="","x","y"),"")))</f>
        <v/>
      </c>
      <c r="K68" s="142" t="str">
        <f>IF(Hidden!D$47="Yes","H",IF($B68="","",IF(AND($C68&lt;=Hidden!D$46,$D68&gt;=Hidden!D$46),IF($G68="","x","y"),"")))</f>
        <v/>
      </c>
      <c r="L68" s="142" t="str">
        <f>IF(Hidden!E$47="Yes","H",IF($B68="","",IF(AND($C68&lt;=Hidden!E$46,$D68&gt;=Hidden!E$46),IF($G68="","x","y"),"")))</f>
        <v/>
      </c>
      <c r="M68" s="146" t="str">
        <f>IF(Hidden!F$47="Yes","H",IF($B68="","",IF(AND($C68&lt;=Hidden!F$46,$D68&gt;=Hidden!F$46),IF($G68="","x","y"),"")))</f>
        <v/>
      </c>
      <c r="N68" s="145" t="str">
        <f>IF(Hidden!G$47="Yes","H",IF($B68="","",IF(AND($C68&lt;=Hidden!G$46,$D68&gt;=Hidden!G$46),IF($G68="","x","y"),"")))</f>
        <v/>
      </c>
      <c r="O68" s="142" t="str">
        <f>IF(Hidden!H$47="Yes","H",IF($B68="","",IF(AND($C68&lt;=Hidden!H$46,$D68&gt;=Hidden!H$46),IF($G68="","x","y"),"")))</f>
        <v/>
      </c>
      <c r="P68" s="142" t="str">
        <f>IF(Hidden!I$47="Yes","H",IF($B68="","",IF(AND($C68&lt;=Hidden!I$46,$D68&gt;=Hidden!I$46),IF($G68="","x","y"),"")))</f>
        <v/>
      </c>
      <c r="Q68" s="142" t="str">
        <f>IF(Hidden!J$47="Yes","H",IF($B68="","",IF(AND($C68&lt;=Hidden!J$46,$D68&gt;=Hidden!J$46),IF($G68="","x","y"),"")))</f>
        <v/>
      </c>
      <c r="R68" s="144" t="str">
        <f>IF(Hidden!K$47="Yes","H",IF($B68="","",IF(AND($C68&lt;=Hidden!K$46,$D68&gt;=Hidden!K$46),IF($G68="","x","y"),"")))</f>
        <v/>
      </c>
      <c r="S68" s="143" t="str">
        <f>IF(Hidden!L$47="Yes","H",IF($B68="","",IF(AND($C68&lt;=Hidden!L$46,$D68&gt;=Hidden!L$46),IF($G68="","x","y"),"")))</f>
        <v/>
      </c>
      <c r="T68" s="142" t="str">
        <f>IF(Hidden!M$47="Yes","H",IF($B68="","",IF(AND($C68&lt;=Hidden!M$46,$D68&gt;=Hidden!M$46),IF($G68="","x","y"),"")))</f>
        <v/>
      </c>
      <c r="U68" s="142" t="str">
        <f>IF(Hidden!N$47="Yes","H",IF($B68="","",IF(AND($C68&lt;=Hidden!N$46,$D68&gt;=Hidden!N$46),IF($G68="","x","y"),"")))</f>
        <v/>
      </c>
      <c r="V68" s="142" t="str">
        <f>IF(Hidden!O$47="Yes","H",IF($B68="","",IF(AND($C68&lt;=Hidden!O$46,$D68&gt;=Hidden!O$46),IF($G68="","x","y"),"")))</f>
        <v/>
      </c>
      <c r="W68" s="146" t="str">
        <f>IF(Hidden!P$47="Yes","H",IF($B68="","",IF(AND($C68&lt;=Hidden!P$46,$D68&gt;=Hidden!P$46),IF($G68="","x","y"),"")))</f>
        <v/>
      </c>
      <c r="X68" s="145" t="str">
        <f>IF(Hidden!Q$47="Yes","H",IF($B68="","",IF(AND($C68&lt;=Hidden!Q$46,$D68&gt;=Hidden!Q$46),IF($G68="","x","y"),"")))</f>
        <v/>
      </c>
      <c r="Y68" s="142" t="str">
        <f>IF(Hidden!R$47="Yes","H",IF($B68="","",IF(AND($C68&lt;=Hidden!R$46,$D68&gt;=Hidden!R$46),IF($G68="","x","y"),"")))</f>
        <v/>
      </c>
      <c r="Z68" s="142" t="str">
        <f>IF(Hidden!S$47="Yes","H",IF($B68="","",IF(AND($C68&lt;=Hidden!S$46,$D68&gt;=Hidden!S$46),IF($G68="","x","y"),"")))</f>
        <v/>
      </c>
      <c r="AA68" s="142" t="str">
        <f>IF(Hidden!T$47="Yes","H",IF($B68="","",IF(AND($C68&lt;=Hidden!T$46,$D68&gt;=Hidden!T$46),IF($G68="","x","y"),"")))</f>
        <v/>
      </c>
      <c r="AB68" s="144" t="str">
        <f>IF(Hidden!U$47="Yes","H",IF($B68="","",IF(AND($C68&lt;=Hidden!U$46,$D68&gt;=Hidden!U$46),IF($G68="","x","y"),"")))</f>
        <v/>
      </c>
      <c r="AC68" s="143" t="str">
        <f>IF(Hidden!V$47="Yes","H",IF($B68="","",IF(AND($C68&lt;=Hidden!V$46,$D68&gt;=Hidden!V$46),IF($G68="","x","y"),"")))</f>
        <v/>
      </c>
      <c r="AD68" s="142" t="str">
        <f>IF(Hidden!W$47="Yes","H",IF($B68="","",IF(AND($C68&lt;=Hidden!W$46,$D68&gt;=Hidden!W$46),IF($G68="","x","y"),"")))</f>
        <v/>
      </c>
      <c r="AE68" s="142" t="str">
        <f>IF(Hidden!X$47="Yes","H",IF($B68="","",IF(AND($C68&lt;=Hidden!X$46,$D68&gt;=Hidden!X$46),IF($G68="","x","y"),"")))</f>
        <v/>
      </c>
      <c r="AF68" s="142" t="str">
        <f>IF(Hidden!Y$47="Yes","H",IF($B68="","",IF(AND($C68&lt;=Hidden!Y$46,$D68&gt;=Hidden!Y$46),IF($G68="","x","y"),"")))</f>
        <v/>
      </c>
      <c r="AG68" s="146" t="str">
        <f>IF(Hidden!Z$47="Yes","H",IF($B68="","",IF(AND($C68&lt;=Hidden!Z$46,$D68&gt;=Hidden!Z$46),IF($G68="","x","y"),"")))</f>
        <v/>
      </c>
      <c r="AH68" s="145" t="str">
        <f>IF(Hidden!AA$47="Yes","H",IF($B68="","",IF(AND($C68&lt;=Hidden!AA$46,$D68&gt;=Hidden!AA$46),IF($G68="","x","y"),"")))</f>
        <v/>
      </c>
      <c r="AI68" s="142" t="str">
        <f>IF(Hidden!AB$47="Yes","H",IF($B68="","",IF(AND($C68&lt;=Hidden!AB$46,$D68&gt;=Hidden!AB$46),IF($G68="","x","y"),"")))</f>
        <v/>
      </c>
      <c r="AJ68" s="142" t="str">
        <f>IF(Hidden!AC$47="Yes","H",IF($B68="","",IF(AND($C68&lt;=Hidden!AC$46,$D68&gt;=Hidden!AC$46),IF($G68="","x","y"),"")))</f>
        <v/>
      </c>
      <c r="AK68" s="142" t="str">
        <f>IF(Hidden!AD$47="Yes","H",IF($B68="","",IF(AND($C68&lt;=Hidden!AD$46,$D68&gt;=Hidden!AD$46),IF($G68="","x","y"),"")))</f>
        <v/>
      </c>
      <c r="AL68" s="144" t="str">
        <f>IF(Hidden!AE$47="Yes","H",IF($B68="","",IF(AND($C68&lt;=Hidden!AE$46,$D68&gt;=Hidden!AE$46),IF($G68="","x","y"),"")))</f>
        <v/>
      </c>
      <c r="AM68" s="143" t="str">
        <f>IF(Hidden!AF$47="Yes","H",IF($B68="","",IF(AND($C68&lt;=Hidden!AF$46,$D68&gt;=Hidden!AF$46),IF($G68="","x","y"),"")))</f>
        <v/>
      </c>
      <c r="AN68" s="142" t="str">
        <f>IF(Hidden!AG$47="Yes","H",IF($B68="","",IF(AND($C68&lt;=Hidden!AG$46,$D68&gt;=Hidden!AG$46),IF($G68="","x","y"),"")))</f>
        <v/>
      </c>
      <c r="AO68" s="142" t="str">
        <f>IF(Hidden!AH$47="Yes","H",IF($B68="","",IF(AND($C68&lt;=Hidden!AH$46,$D68&gt;=Hidden!AH$46),IF($G68="","x","y"),"")))</f>
        <v/>
      </c>
      <c r="AP68" s="142" t="str">
        <f>IF(Hidden!AI$47="Yes","H",IF($B68="","",IF(AND($C68&lt;=Hidden!AI$46,$D68&gt;=Hidden!AI$46),IF($G68="","x","y"),"")))</f>
        <v/>
      </c>
      <c r="AQ68" s="146" t="str">
        <f>IF(Hidden!AJ$47="Yes","H",IF($B68="","",IF(AND($C68&lt;=Hidden!AJ$46,$D68&gt;=Hidden!AJ$46),IF($G68="","x","y"),"")))</f>
        <v/>
      </c>
      <c r="AR68" s="145" t="str">
        <f>IF(Hidden!AK$47="Yes","H",IF($B68="","",IF(AND($C68&lt;=Hidden!AK$46,$D68&gt;=Hidden!AK$46),IF($G68="","x","y"),"")))</f>
        <v/>
      </c>
      <c r="AS68" s="142" t="str">
        <f>IF(Hidden!AL$47="Yes","H",IF($B68="","",IF(AND($C68&lt;=Hidden!AL$46,$D68&gt;=Hidden!AL$46),IF($G68="","x","y"),"")))</f>
        <v/>
      </c>
      <c r="AT68" s="142" t="str">
        <f>IF(Hidden!AM$47="Yes","H",IF($B68="","",IF(AND($C68&lt;=Hidden!AM$46,$D68&gt;=Hidden!AM$46),IF($G68="","x","y"),"")))</f>
        <v/>
      </c>
      <c r="AU68" s="142" t="str">
        <f>IF(Hidden!AN$47="Yes","H",IF($B68="","",IF(AND($C68&lt;=Hidden!AN$46,$D68&gt;=Hidden!AN$46),IF($G68="","x","y"),"")))</f>
        <v/>
      </c>
      <c r="AV68" s="144" t="str">
        <f>IF(Hidden!AO$47="Yes","H",IF($B68="","",IF(AND($C68&lt;=Hidden!AO$46,$D68&gt;=Hidden!AO$46),IF($G68="","x","y"),"")))</f>
        <v/>
      </c>
      <c r="AW68" s="143" t="str">
        <f>IF(Hidden!AP$47="Yes","H",IF($B68="","",IF(AND($C68&lt;=Hidden!AP$46,$D68&gt;=Hidden!AP$46),IF($G68="","x","y"),"")))</f>
        <v/>
      </c>
      <c r="AX68" s="142" t="str">
        <f>IF(Hidden!AQ$47="Yes","H",IF($B68="","",IF(AND($C68&lt;=Hidden!AQ$46,$D68&gt;=Hidden!AQ$46),IF($G68="","x","y"),"")))</f>
        <v/>
      </c>
      <c r="AY68" s="142" t="str">
        <f>IF(Hidden!AR$47="Yes","H",IF($B68="","",IF(AND($C68&lt;=Hidden!AR$46,$D68&gt;=Hidden!AR$46),IF($G68="","x","y"),"")))</f>
        <v/>
      </c>
      <c r="AZ68" s="142" t="str">
        <f>IF(Hidden!AS$47="Yes","H",IF($B68="","",IF(AND($C68&lt;=Hidden!AS$46,$D68&gt;=Hidden!AS$46),IF($G68="","x","y"),"")))</f>
        <v/>
      </c>
      <c r="BA68" s="146" t="str">
        <f>IF(Hidden!AT$47="Yes","H",IF($B68="","",IF(AND($C68&lt;=Hidden!AT$46,$D68&gt;=Hidden!AT$46),IF($G68="","x","y"),"")))</f>
        <v/>
      </c>
      <c r="BB68" s="145" t="str">
        <f>IF(Hidden!AU$47="Yes","H",IF($B68="","",IF(AND($C68&lt;=Hidden!AU$46,$D68&gt;=Hidden!AU$46),IF($G68="","x","y"),"")))</f>
        <v/>
      </c>
      <c r="BC68" s="142" t="str">
        <f>IF(Hidden!AV$47="Yes","H",IF($B68="","",IF(AND($C68&lt;=Hidden!AV$46,$D68&gt;=Hidden!AV$46),IF($G68="","x","y"),"")))</f>
        <v/>
      </c>
      <c r="BD68" s="142" t="str">
        <f>IF(Hidden!AW$47="Yes","H",IF($B68="","",IF(AND($C68&lt;=Hidden!AW$46,$D68&gt;=Hidden!AW$46),IF($G68="","x","y"),"")))</f>
        <v/>
      </c>
      <c r="BE68" s="142" t="str">
        <f>IF(Hidden!AX$47="Yes","H",IF($B68="","",IF(AND($C68&lt;=Hidden!AX$46,$D68&gt;=Hidden!AX$46),IF($G68="","x","y"),"")))</f>
        <v/>
      </c>
      <c r="BF68" s="144" t="str">
        <f>IF(Hidden!AY$47="Yes","H",IF($B68="","",IF(AND($C68&lt;=Hidden!AY$46,$D68&gt;=Hidden!AY$46),IF($G68="","x","y"),"")))</f>
        <v/>
      </c>
      <c r="BG68" s="143" t="str">
        <f>IF(Hidden!AZ$47="Yes","H",IF($B68="","",IF(AND($C68&lt;=Hidden!AZ$46,$D68&gt;=Hidden!AZ$46),IF($G68="","x","y"),"")))</f>
        <v/>
      </c>
      <c r="BH68" s="142" t="str">
        <f>IF(Hidden!BA$47="Yes","H",IF($B68="","",IF(AND($C68&lt;=Hidden!BA$46,$D68&gt;=Hidden!BA$46),IF($G68="","x","y"),"")))</f>
        <v/>
      </c>
      <c r="BI68" s="142" t="str">
        <f>IF(Hidden!BB$47="Yes","H",IF($B68="","",IF(AND($C68&lt;=Hidden!BB$46,$D68&gt;=Hidden!BB$46),IF($G68="","x","y"),"")))</f>
        <v/>
      </c>
      <c r="BJ68" s="142" t="str">
        <f>IF(Hidden!BC$47="Yes","H",IF($B68="","",IF(AND($C68&lt;=Hidden!BC$46,$D68&gt;=Hidden!BC$46),IF($G68="","x","y"),"")))</f>
        <v/>
      </c>
      <c r="BK68" s="146" t="str">
        <f>IF(Hidden!BD$47="Yes","H",IF($B68="","",IF(AND($C68&lt;=Hidden!BD$46,$D68&gt;=Hidden!BD$46),IF($G68="","x","y"),"")))</f>
        <v/>
      </c>
      <c r="BL68" s="145" t="str">
        <f>IF(Hidden!BE$47="Yes","H",IF($B68="","",IF(AND($C68&lt;=Hidden!BE$46,$D68&gt;=Hidden!BE$46),IF($G68="","x","y"),"")))</f>
        <v/>
      </c>
      <c r="BM68" s="142" t="str">
        <f>IF(Hidden!BF$47="Yes","H",IF($B68="","",IF(AND($C68&lt;=Hidden!BF$46,$D68&gt;=Hidden!BF$46),IF($G68="","x","y"),"")))</f>
        <v/>
      </c>
      <c r="BN68" s="142" t="str">
        <f>IF(Hidden!BG$47="Yes","H",IF($B68="","",IF(AND($C68&lt;=Hidden!BG$46,$D68&gt;=Hidden!BG$46),IF($G68="","x","y"),"")))</f>
        <v/>
      </c>
      <c r="BO68" s="142" t="str">
        <f>IF(Hidden!BH$47="Yes","H",IF($B68="","",IF(AND($C68&lt;=Hidden!BH$46,$D68&gt;=Hidden!BH$46),IF($G68="","x","y"),"")))</f>
        <v/>
      </c>
      <c r="BP68" s="144" t="str">
        <f>IF(Hidden!BI$47="Yes","H",IF($B68="","",IF(AND($C68&lt;=Hidden!BI$46,$D68&gt;=Hidden!BI$46),IF($G68="","x","y"),"")))</f>
        <v/>
      </c>
      <c r="BQ68" s="143" t="str">
        <f>IF(Hidden!BJ$47="Yes","H",IF($B68="","",IF(AND($C68&lt;=Hidden!BJ$46,$D68&gt;=Hidden!BJ$46),IF($G68="","x","y"),"")))</f>
        <v/>
      </c>
      <c r="BR68" s="142" t="str">
        <f>IF(Hidden!BK$47="Yes","H",IF($B68="","",IF(AND($C68&lt;=Hidden!BK$46,$D68&gt;=Hidden!BK$46),IF($G68="","x","y"),"")))</f>
        <v/>
      </c>
      <c r="BS68" s="142" t="str">
        <f>IF(Hidden!BL$47="Yes","H",IF($B68="","",IF(AND($C68&lt;=Hidden!BL$46,$D68&gt;=Hidden!BL$46),IF($G68="","x","y"),"")))</f>
        <v/>
      </c>
      <c r="BT68" s="142" t="str">
        <f>IF(Hidden!BM$47="Yes","H",IF($B68="","",IF(AND($C68&lt;=Hidden!BM$46,$D68&gt;=Hidden!BM$46),IF($G68="","x","y"),"")))</f>
        <v/>
      </c>
      <c r="BU68" s="146" t="str">
        <f>IF(Hidden!BN$47="Yes","H",IF($B68="","",IF(AND($C68&lt;=Hidden!BN$46,$D68&gt;=Hidden!BN$46),IF($G68="","x","y"),"")))</f>
        <v/>
      </c>
      <c r="BV68" s="145" t="str">
        <f>IF(Hidden!BO$47="Yes","H",IF($B68="","",IF(AND($C68&lt;=Hidden!BO$46,$D68&gt;=Hidden!BO$46),IF($G68="","x","y"),"")))</f>
        <v/>
      </c>
      <c r="BW68" s="142" t="str">
        <f>IF(Hidden!BP$47="Yes","H",IF($B68="","",IF(AND($C68&lt;=Hidden!BP$46,$D68&gt;=Hidden!BP$46),IF($G68="","x","y"),"")))</f>
        <v/>
      </c>
      <c r="BX68" s="142" t="str">
        <f>IF(Hidden!BQ$47="Yes","H",IF($B68="","",IF(AND($C68&lt;=Hidden!BQ$46,$D68&gt;=Hidden!BQ$46),IF($G68="","x","y"),"")))</f>
        <v/>
      </c>
      <c r="BY68" s="142" t="str">
        <f>IF(Hidden!BR$47="Yes","H",IF($B68="","",IF(AND($C68&lt;=Hidden!BR$46,$D68&gt;=Hidden!BR$46),IF($G68="","x","y"),"")))</f>
        <v/>
      </c>
      <c r="BZ68" s="144" t="str">
        <f>IF(Hidden!BS$47="Yes","H",IF($B68="","",IF(AND($C68&lt;=Hidden!BS$46,$D68&gt;=Hidden!BS$46),IF($G68="","x","y"),"")))</f>
        <v/>
      </c>
      <c r="CA68" s="143" t="str">
        <f>IF(Hidden!BT$47="Yes","H",IF($B68="","",IF(AND($C68&lt;=Hidden!BT$46,$D68&gt;=Hidden!BT$46),IF($G68="","x","y"),"")))</f>
        <v/>
      </c>
      <c r="CB68" s="142" t="str">
        <f>IF(Hidden!BU$47="Yes","H",IF($B68="","",IF(AND($C68&lt;=Hidden!BU$46,$D68&gt;=Hidden!BU$46),IF($G68="","x","y"),"")))</f>
        <v/>
      </c>
      <c r="CC68" s="142" t="str">
        <f>IF(Hidden!BV$47="Yes","H",IF($B68="","",IF(AND($C68&lt;=Hidden!BV$46,$D68&gt;=Hidden!BV$46),IF($G68="","x","y"),"")))</f>
        <v/>
      </c>
      <c r="CD68" s="142" t="str">
        <f>IF(Hidden!BW$47="Yes","H",IF($B68="","",IF(AND($C68&lt;=Hidden!BW$46,$D68&gt;=Hidden!BW$46),IF($G68="","x","y"),"")))</f>
        <v/>
      </c>
      <c r="CE68" s="146" t="str">
        <f>IF(Hidden!BX$47="Yes","H",IF($B68="","",IF(AND($C68&lt;=Hidden!BX$46,$D68&gt;=Hidden!BX$46),IF($G68="","x","y"),"")))</f>
        <v/>
      </c>
      <c r="CF68" s="145" t="str">
        <f>IF(Hidden!BY$47="Yes","H",IF($B68="","",IF(AND($C68&lt;=Hidden!BY$46,$D68&gt;=Hidden!BY$46),IF($G68="","x","y"),"")))</f>
        <v/>
      </c>
      <c r="CG68" s="142" t="str">
        <f>IF(Hidden!BZ$47="Yes","H",IF($B68="","",IF(AND($C68&lt;=Hidden!BZ$46,$D68&gt;=Hidden!BZ$46),IF($G68="","x","y"),"")))</f>
        <v/>
      </c>
      <c r="CH68" s="142" t="str">
        <f>IF(Hidden!CA$47="Yes","H",IF($B68="","",IF(AND($C68&lt;=Hidden!CA$46,$D68&gt;=Hidden!CA$46),IF($G68="","x","y"),"")))</f>
        <v/>
      </c>
      <c r="CI68" s="142" t="str">
        <f>IF(Hidden!CB$47="Yes","H",IF($B68="","",IF(AND($C68&lt;=Hidden!CB$46,$D68&gt;=Hidden!CB$46),IF($G68="","x","y"),"")))</f>
        <v/>
      </c>
      <c r="CJ68" s="144" t="str">
        <f>IF(Hidden!CC$47="Yes","H",IF($B68="","",IF(AND($C68&lt;=Hidden!CC$46,$D68&gt;=Hidden!CC$46),IF($G68="","x","y"),"")))</f>
        <v/>
      </c>
      <c r="CK68" s="143" t="str">
        <f>IF(Hidden!CD$47="Yes","H",IF($B68="","",IF(AND($C68&lt;=Hidden!CD$46,$D68&gt;=Hidden!CD$46),IF($G68="","x","y"),"")))</f>
        <v/>
      </c>
      <c r="CL68" s="142" t="str">
        <f>IF(Hidden!CE$47="Yes","H",IF($B68="","",IF(AND($C68&lt;=Hidden!CE$46,$D68&gt;=Hidden!CE$46),IF($G68="","x","y"),"")))</f>
        <v/>
      </c>
      <c r="CM68" s="142" t="str">
        <f>IF(Hidden!CF$47="Yes","H",IF($B68="","",IF(AND($C68&lt;=Hidden!CF$46,$D68&gt;=Hidden!CF$46),IF($G68="","x","y"),"")))</f>
        <v/>
      </c>
      <c r="CN68" s="142" t="str">
        <f>IF(Hidden!CG$47="Yes","H",IF($B68="","",IF(AND($C68&lt;=Hidden!CG$46,$D68&gt;=Hidden!CG$46),IF($G68="","x","y"),"")))</f>
        <v/>
      </c>
      <c r="CO68" s="146" t="str">
        <f>IF(Hidden!CH$47="Yes","H",IF($B68="","",IF(AND($C68&lt;=Hidden!CH$46,$D68&gt;=Hidden!CH$46),IF($G68="","x","y"),"")))</f>
        <v/>
      </c>
      <c r="CP68" s="145" t="str">
        <f>IF(Hidden!CI$47="Yes","H",IF($B68="","",IF(AND($C68&lt;=Hidden!CI$46,$D68&gt;=Hidden!CI$46),IF($G68="","x","y"),"")))</f>
        <v/>
      </c>
      <c r="CQ68" s="142" t="str">
        <f>IF(Hidden!CJ$47="Yes","H",IF($B68="","",IF(AND($C68&lt;=Hidden!CJ$46,$D68&gt;=Hidden!CJ$46),IF($G68="","x","y"),"")))</f>
        <v/>
      </c>
      <c r="CR68" s="142" t="str">
        <f>IF(Hidden!CK$47="Yes","H",IF($B68="","",IF(AND($C68&lt;=Hidden!CK$46,$D68&gt;=Hidden!CK$46),IF($G68="","x","y"),"")))</f>
        <v/>
      </c>
      <c r="CS68" s="142" t="str">
        <f>IF(Hidden!CL$47="Yes","H",IF($B68="","",IF(AND($C68&lt;=Hidden!CL$46,$D68&gt;=Hidden!CL$46),IF($G68="","x","y"),"")))</f>
        <v/>
      </c>
      <c r="CT68" s="144" t="str">
        <f>IF(Hidden!CM$47="Yes","H",IF($B68="","",IF(AND($C68&lt;=Hidden!CM$46,$D68&gt;=Hidden!CM$46),IF($G68="","x","y"),"")))</f>
        <v/>
      </c>
      <c r="CU68" s="143" t="str">
        <f>IF(Hidden!CN$47="Yes","H",IF($B68="","",IF(AND($C68&lt;=Hidden!CN$46,$D68&gt;=Hidden!CN$46),IF($G68="","x","y"),"")))</f>
        <v/>
      </c>
      <c r="CV68" s="142" t="str">
        <f>IF(Hidden!CO$47="Yes","H",IF($B68="","",IF(AND($C68&lt;=Hidden!CO$46,$D68&gt;=Hidden!CO$46),IF($G68="","x","y"),"")))</f>
        <v/>
      </c>
      <c r="CW68" s="142" t="str">
        <f>IF(Hidden!CP$47="Yes","H",IF($B68="","",IF(AND($C68&lt;=Hidden!CP$46,$D68&gt;=Hidden!CP$46),IF($G68="","x","y"),"")))</f>
        <v/>
      </c>
      <c r="CX68" s="142" t="str">
        <f>IF(Hidden!CQ$47="Yes","H",IF($B68="","",IF(AND($C68&lt;=Hidden!CQ$46,$D68&gt;=Hidden!CQ$46),IF($G68="","x","y"),"")))</f>
        <v/>
      </c>
      <c r="CY68" s="146" t="str">
        <f>IF(Hidden!CR$47="Yes","H",IF($B68="","",IF(AND($C68&lt;=Hidden!CR$46,$D68&gt;=Hidden!CR$46),IF($G68="","x","y"),"")))</f>
        <v/>
      </c>
      <c r="CZ68" s="145" t="str">
        <f>IF(Hidden!CS$47="Yes","H",IF($B68="","",IF(AND($C68&lt;=Hidden!CS$46,$D68&gt;=Hidden!CS$46),IF($G68="","x","y"),"")))</f>
        <v/>
      </c>
      <c r="DA68" s="142" t="str">
        <f>IF(Hidden!CT$47="Yes","H",IF($B68="","",IF(AND($C68&lt;=Hidden!CT$46,$D68&gt;=Hidden!CT$46),IF($G68="","x","y"),"")))</f>
        <v/>
      </c>
      <c r="DB68" s="142" t="str">
        <f>IF(Hidden!CU$47="Yes","H",IF($B68="","",IF(AND($C68&lt;=Hidden!CU$46,$D68&gt;=Hidden!CU$46),IF($G68="","x","y"),"")))</f>
        <v/>
      </c>
      <c r="DC68" s="142" t="str">
        <f>IF(Hidden!CV$47="Yes","H",IF($B68="","",IF(AND($C68&lt;=Hidden!CV$46,$D68&gt;=Hidden!CV$46),IF($G68="","x","y"),"")))</f>
        <v/>
      </c>
      <c r="DD68" s="144" t="str">
        <f>IF(Hidden!CW$47="Yes","H",IF($B68="","",IF(AND($C68&lt;=Hidden!CW$46,$D68&gt;=Hidden!CW$46),IF($G68="","x","y"),"")))</f>
        <v/>
      </c>
      <c r="DE68" s="143" t="str">
        <f>IF(Hidden!CX$47="Yes","H",IF($B68="","",IF(AND($C68&lt;=Hidden!CX$46,$D68&gt;=Hidden!CX$46),IF($G68="","x","y"),"")))</f>
        <v/>
      </c>
      <c r="DF68" s="142" t="str">
        <f>IF(Hidden!CY$47="Yes","H",IF($B68="","",IF(AND($C68&lt;=Hidden!CY$46,$D68&gt;=Hidden!CY$46),IF($G68="","x","y"),"")))</f>
        <v/>
      </c>
      <c r="DG68" s="142" t="str">
        <f>IF(Hidden!CZ$47="Yes","H",IF($B68="","",IF(AND($C68&lt;=Hidden!CZ$46,$D68&gt;=Hidden!CZ$46),IF($G68="","x","y"),"")))</f>
        <v/>
      </c>
      <c r="DH68" s="142" t="str">
        <f>IF(Hidden!DA$47="Yes","H",IF($B68="","",IF(AND($C68&lt;=Hidden!DA$46,$D68&gt;=Hidden!DA$46),IF($G68="","x","y"),"")))</f>
        <v/>
      </c>
      <c r="DI68" s="146" t="str">
        <f>IF(Hidden!DB$47="Yes","H",IF($B68="","",IF(AND($C68&lt;=Hidden!DB$46,$D68&gt;=Hidden!DB$46),IF($G68="","x","y"),"")))</f>
        <v/>
      </c>
      <c r="DJ68" s="145" t="str">
        <f>IF(Hidden!DC$47="Yes","H",IF($B68="","",IF(AND($C68&lt;=Hidden!DC$46,$D68&gt;=Hidden!DC$46),IF($G68="","x","y"),"")))</f>
        <v/>
      </c>
      <c r="DK68" s="142" t="str">
        <f>IF(Hidden!DD$47="Yes","H",IF($B68="","",IF(AND($C68&lt;=Hidden!DD$46,$D68&gt;=Hidden!DD$46),IF($G68="","x","y"),"")))</f>
        <v/>
      </c>
      <c r="DL68" s="142" t="str">
        <f>IF(Hidden!DE$47="Yes","H",IF($B68="","",IF(AND($C68&lt;=Hidden!DE$46,$D68&gt;=Hidden!DE$46),IF($G68="","x","y"),"")))</f>
        <v/>
      </c>
      <c r="DM68" s="142" t="str">
        <f>IF(Hidden!DF$47="Yes","H",IF($B68="","",IF(AND($C68&lt;=Hidden!DF$46,$D68&gt;=Hidden!DF$46),IF($G68="","x","y"),"")))</f>
        <v/>
      </c>
      <c r="DN68" s="144" t="str">
        <f>IF(Hidden!DG$47="Yes","H",IF($B68="","",IF(AND($C68&lt;=Hidden!DG$46,$D68&gt;=Hidden!DG$46),IF($G68="","x","y"),"")))</f>
        <v/>
      </c>
      <c r="DO68" s="143" t="str">
        <f>IF(Hidden!DH$47="Yes","H",IF($B68="","",IF(AND($C68&lt;=Hidden!DH$46,$D68&gt;=Hidden!DH$46),IF($G68="","x","y"),"")))</f>
        <v/>
      </c>
      <c r="DP68" s="142" t="str">
        <f>IF(Hidden!DI$47="Yes","H",IF($B68="","",IF(AND($C68&lt;=Hidden!DI$46,$D68&gt;=Hidden!DI$46),IF($G68="","x","y"),"")))</f>
        <v/>
      </c>
      <c r="DQ68" s="142" t="str">
        <f>IF(Hidden!DJ$47="Yes","H",IF($B68="","",IF(AND($C68&lt;=Hidden!DJ$46,$D68&gt;=Hidden!DJ$46),IF($G68="","x","y"),"")))</f>
        <v/>
      </c>
      <c r="DR68" s="142" t="str">
        <f>IF(Hidden!DK$47="Yes","H",IF($B68="","",IF(AND($C68&lt;=Hidden!DK$46,$D68&gt;=Hidden!DK$46),IF($G68="","x","y"),"")))</f>
        <v/>
      </c>
      <c r="DS68" s="146" t="str">
        <f>IF(Hidden!DL$47="Yes","H",IF($B68="","",IF(AND($C68&lt;=Hidden!DL$46,$D68&gt;=Hidden!DL$46),IF($G68="","x","y"),"")))</f>
        <v/>
      </c>
      <c r="DT68" s="145" t="str">
        <f>IF(Hidden!DM$47="Yes","H",IF($B68="","",IF(AND($C68&lt;=Hidden!DM$46,$D68&gt;=Hidden!DM$46),IF($G68="","x","y"),"")))</f>
        <v/>
      </c>
      <c r="DU68" s="142" t="str">
        <f>IF(Hidden!DN$47="Yes","H",IF($B68="","",IF(AND($C68&lt;=Hidden!DN$46,$D68&gt;=Hidden!DN$46),IF($G68="","x","y"),"")))</f>
        <v/>
      </c>
      <c r="DV68" s="142" t="str">
        <f>IF(Hidden!DO$47="Yes","H",IF($B68="","",IF(AND($C68&lt;=Hidden!DO$46,$D68&gt;=Hidden!DO$46),IF($G68="","x","y"),"")))</f>
        <v/>
      </c>
      <c r="DW68" s="142" t="str">
        <f>IF(Hidden!DP$47="Yes","H",IF($B68="","",IF(AND($C68&lt;=Hidden!DP$46,$D68&gt;=Hidden!DP$46),IF($G68="","x","y"),"")))</f>
        <v/>
      </c>
      <c r="DX68" s="144" t="str">
        <f>IF(Hidden!DQ$47="Yes","H",IF($B68="","",IF(AND($C68&lt;=Hidden!DQ$46,$D68&gt;=Hidden!DQ$46),IF($G68="","x","y"),"")))</f>
        <v/>
      </c>
      <c r="DY68" s="145" t="str">
        <f>IF(Hidden!DR$47="Yes","H",IF($B68="","",IF(AND($C68&lt;=Hidden!DR$46,$D68&gt;=Hidden!DR$46),IF($G68="","x","y"),"")))</f>
        <v/>
      </c>
      <c r="DZ68" s="142" t="str">
        <f>IF(Hidden!DS$47="Yes","H",IF($B68="","",IF(AND($C68&lt;=Hidden!DS$46,$D68&gt;=Hidden!DS$46),IF($G68="","x","y"),"")))</f>
        <v/>
      </c>
      <c r="EA68" s="142" t="str">
        <f>IF(Hidden!DT$47="Yes","H",IF($B68="","",IF(AND($C68&lt;=Hidden!DT$46,$D68&gt;=Hidden!DT$46),IF($G68="","x","y"),"")))</f>
        <v/>
      </c>
      <c r="EB68" s="142" t="str">
        <f>IF(Hidden!DU$47="Yes","H",IF($B68="","",IF(AND($C68&lt;=Hidden!DU$46,$D68&gt;=Hidden!DU$46),IF($G68="","x","y"),"")))</f>
        <v/>
      </c>
      <c r="EC68" s="144" t="str">
        <f>IF(Hidden!DV$47="Yes","H",IF($B68="","",IF(AND($C68&lt;=Hidden!DV$46,$D68&gt;=Hidden!DV$46),IF($G68="","x","y"),"")))</f>
        <v/>
      </c>
      <c r="ED68" s="143" t="str">
        <f>IF(Hidden!DW$47="Yes","H",IF($B68="","",IF(AND($C68&lt;=Hidden!DW$46,$D68&gt;=Hidden!DW$46),IF($G68="","x","y"),"")))</f>
        <v/>
      </c>
      <c r="EE68" s="142" t="str">
        <f>IF(Hidden!DX$47="Yes","H",IF($B68="","",IF(AND($C68&lt;=Hidden!DX$46,$D68&gt;=Hidden!DX$46),IF($G68="","x","y"),"")))</f>
        <v/>
      </c>
      <c r="EF68" s="142" t="str">
        <f>IF(Hidden!DY$47="Yes","H",IF($B68="","",IF(AND($C68&lt;=Hidden!DY$46,$D68&gt;=Hidden!DY$46),IF($G68="","x","y"),"")))</f>
        <v/>
      </c>
      <c r="EG68" s="142" t="str">
        <f>IF(Hidden!DZ$47="Yes","H",IF($B68="","",IF(AND($C68&lt;=Hidden!DZ$46,$D68&gt;=Hidden!DZ$46),IF($G68="","x","y"),"")))</f>
        <v/>
      </c>
      <c r="EH68" s="141" t="str">
        <f>IF(Hidden!EA$47="Yes","H",IF($B68="","",IF(AND($C68&lt;=Hidden!EA$46,$D68&gt;=Hidden!EA$46),IF($G68="","x","y"),"")))</f>
        <v/>
      </c>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row>
    <row r="69" spans="1:257" ht="15" customHeight="1">
      <c r="A69" s="79"/>
      <c r="B69" s="720"/>
      <c r="C69" s="721"/>
      <c r="D69" s="715"/>
      <c r="E69" s="693"/>
      <c r="F69" s="246"/>
      <c r="G69" s="696"/>
      <c r="H69" s="694"/>
      <c r="I69" s="147" t="str">
        <f>IF(Hidden!B$47="Yes","H",IF($B69="","",IF(AND($C69&lt;=Hidden!B$46,$D69&gt;=Hidden!B$46),IF($G69="","x","y"),"")))</f>
        <v/>
      </c>
      <c r="J69" s="142" t="str">
        <f>IF(Hidden!C$47="Yes","H",IF($B69="","",IF(AND($C69&lt;=Hidden!C$46,$D69&gt;=Hidden!C$46),IF($G69="","x","y"),"")))</f>
        <v/>
      </c>
      <c r="K69" s="142" t="str">
        <f>IF(Hidden!D$47="Yes","H",IF($B69="","",IF(AND($C69&lt;=Hidden!D$46,$D69&gt;=Hidden!D$46),IF($G69="","x","y"),"")))</f>
        <v/>
      </c>
      <c r="L69" s="142" t="str">
        <f>IF(Hidden!E$47="Yes","H",IF($B69="","",IF(AND($C69&lt;=Hidden!E$46,$D69&gt;=Hidden!E$46),IF($G69="","x","y"),"")))</f>
        <v/>
      </c>
      <c r="M69" s="146" t="str">
        <f>IF(Hidden!F$47="Yes","H",IF($B69="","",IF(AND($C69&lt;=Hidden!F$46,$D69&gt;=Hidden!F$46),IF($G69="","x","y"),"")))</f>
        <v/>
      </c>
      <c r="N69" s="145" t="str">
        <f>IF(Hidden!G$47="Yes","H",IF($B69="","",IF(AND($C69&lt;=Hidden!G$46,$D69&gt;=Hidden!G$46),IF($G69="","x","y"),"")))</f>
        <v/>
      </c>
      <c r="O69" s="142" t="str">
        <f>IF(Hidden!H$47="Yes","H",IF($B69="","",IF(AND($C69&lt;=Hidden!H$46,$D69&gt;=Hidden!H$46),IF($G69="","x","y"),"")))</f>
        <v/>
      </c>
      <c r="P69" s="142" t="str">
        <f>IF(Hidden!I$47="Yes","H",IF($B69="","",IF(AND($C69&lt;=Hidden!I$46,$D69&gt;=Hidden!I$46),IF($G69="","x","y"),"")))</f>
        <v/>
      </c>
      <c r="Q69" s="142" t="str">
        <f>IF(Hidden!J$47="Yes","H",IF($B69="","",IF(AND($C69&lt;=Hidden!J$46,$D69&gt;=Hidden!J$46),IF($G69="","x","y"),"")))</f>
        <v/>
      </c>
      <c r="R69" s="144" t="str">
        <f>IF(Hidden!K$47="Yes","H",IF($B69="","",IF(AND($C69&lt;=Hidden!K$46,$D69&gt;=Hidden!K$46),IF($G69="","x","y"),"")))</f>
        <v/>
      </c>
      <c r="S69" s="143" t="str">
        <f>IF(Hidden!L$47="Yes","H",IF($B69="","",IF(AND($C69&lt;=Hidden!L$46,$D69&gt;=Hidden!L$46),IF($G69="","x","y"),"")))</f>
        <v/>
      </c>
      <c r="T69" s="142" t="str">
        <f>IF(Hidden!M$47="Yes","H",IF($B69="","",IF(AND($C69&lt;=Hidden!M$46,$D69&gt;=Hidden!M$46),IF($G69="","x","y"),"")))</f>
        <v/>
      </c>
      <c r="U69" s="142" t="str">
        <f>IF(Hidden!N$47="Yes","H",IF($B69="","",IF(AND($C69&lt;=Hidden!N$46,$D69&gt;=Hidden!N$46),IF($G69="","x","y"),"")))</f>
        <v/>
      </c>
      <c r="V69" s="142" t="str">
        <f>IF(Hidden!O$47="Yes","H",IF($B69="","",IF(AND($C69&lt;=Hidden!O$46,$D69&gt;=Hidden!O$46),IF($G69="","x","y"),"")))</f>
        <v/>
      </c>
      <c r="W69" s="146" t="str">
        <f>IF(Hidden!P$47="Yes","H",IF($B69="","",IF(AND($C69&lt;=Hidden!P$46,$D69&gt;=Hidden!P$46),IF($G69="","x","y"),"")))</f>
        <v/>
      </c>
      <c r="X69" s="145" t="str">
        <f>IF(Hidden!Q$47="Yes","H",IF($B69="","",IF(AND($C69&lt;=Hidden!Q$46,$D69&gt;=Hidden!Q$46),IF($G69="","x","y"),"")))</f>
        <v/>
      </c>
      <c r="Y69" s="142" t="str">
        <f>IF(Hidden!R$47="Yes","H",IF($B69="","",IF(AND($C69&lt;=Hidden!R$46,$D69&gt;=Hidden!R$46),IF($G69="","x","y"),"")))</f>
        <v/>
      </c>
      <c r="Z69" s="142" t="str">
        <f>IF(Hidden!S$47="Yes","H",IF($B69="","",IF(AND($C69&lt;=Hidden!S$46,$D69&gt;=Hidden!S$46),IF($G69="","x","y"),"")))</f>
        <v/>
      </c>
      <c r="AA69" s="142" t="str">
        <f>IF(Hidden!T$47="Yes","H",IF($B69="","",IF(AND($C69&lt;=Hidden!T$46,$D69&gt;=Hidden!T$46),IF($G69="","x","y"),"")))</f>
        <v/>
      </c>
      <c r="AB69" s="144" t="str">
        <f>IF(Hidden!U$47="Yes","H",IF($B69="","",IF(AND($C69&lt;=Hidden!U$46,$D69&gt;=Hidden!U$46),IF($G69="","x","y"),"")))</f>
        <v/>
      </c>
      <c r="AC69" s="143" t="str">
        <f>IF(Hidden!V$47="Yes","H",IF($B69="","",IF(AND($C69&lt;=Hidden!V$46,$D69&gt;=Hidden!V$46),IF($G69="","x","y"),"")))</f>
        <v/>
      </c>
      <c r="AD69" s="142" t="str">
        <f>IF(Hidden!W$47="Yes","H",IF($B69="","",IF(AND($C69&lt;=Hidden!W$46,$D69&gt;=Hidden!W$46),IF($G69="","x","y"),"")))</f>
        <v/>
      </c>
      <c r="AE69" s="142" t="str">
        <f>IF(Hidden!X$47="Yes","H",IF($B69="","",IF(AND($C69&lt;=Hidden!X$46,$D69&gt;=Hidden!X$46),IF($G69="","x","y"),"")))</f>
        <v/>
      </c>
      <c r="AF69" s="142" t="str">
        <f>IF(Hidden!Y$47="Yes","H",IF($B69="","",IF(AND($C69&lt;=Hidden!Y$46,$D69&gt;=Hidden!Y$46),IF($G69="","x","y"),"")))</f>
        <v/>
      </c>
      <c r="AG69" s="146" t="str">
        <f>IF(Hidden!Z$47="Yes","H",IF($B69="","",IF(AND($C69&lt;=Hidden!Z$46,$D69&gt;=Hidden!Z$46),IF($G69="","x","y"),"")))</f>
        <v/>
      </c>
      <c r="AH69" s="145" t="str">
        <f>IF(Hidden!AA$47="Yes","H",IF($B69="","",IF(AND($C69&lt;=Hidden!AA$46,$D69&gt;=Hidden!AA$46),IF($G69="","x","y"),"")))</f>
        <v/>
      </c>
      <c r="AI69" s="142" t="str">
        <f>IF(Hidden!AB$47="Yes","H",IF($B69="","",IF(AND($C69&lt;=Hidden!AB$46,$D69&gt;=Hidden!AB$46),IF($G69="","x","y"),"")))</f>
        <v/>
      </c>
      <c r="AJ69" s="142" t="str">
        <f>IF(Hidden!AC$47="Yes","H",IF($B69="","",IF(AND($C69&lt;=Hidden!AC$46,$D69&gt;=Hidden!AC$46),IF($G69="","x","y"),"")))</f>
        <v/>
      </c>
      <c r="AK69" s="142" t="str">
        <f>IF(Hidden!AD$47="Yes","H",IF($B69="","",IF(AND($C69&lt;=Hidden!AD$46,$D69&gt;=Hidden!AD$46),IF($G69="","x","y"),"")))</f>
        <v/>
      </c>
      <c r="AL69" s="144" t="str">
        <f>IF(Hidden!AE$47="Yes","H",IF($B69="","",IF(AND($C69&lt;=Hidden!AE$46,$D69&gt;=Hidden!AE$46),IF($G69="","x","y"),"")))</f>
        <v/>
      </c>
      <c r="AM69" s="143" t="str">
        <f>IF(Hidden!AF$47="Yes","H",IF($B69="","",IF(AND($C69&lt;=Hidden!AF$46,$D69&gt;=Hidden!AF$46),IF($G69="","x","y"),"")))</f>
        <v/>
      </c>
      <c r="AN69" s="142" t="str">
        <f>IF(Hidden!AG$47="Yes","H",IF($B69="","",IF(AND($C69&lt;=Hidden!AG$46,$D69&gt;=Hidden!AG$46),IF($G69="","x","y"),"")))</f>
        <v/>
      </c>
      <c r="AO69" s="142" t="str">
        <f>IF(Hidden!AH$47="Yes","H",IF($B69="","",IF(AND($C69&lt;=Hidden!AH$46,$D69&gt;=Hidden!AH$46),IF($G69="","x","y"),"")))</f>
        <v/>
      </c>
      <c r="AP69" s="142" t="str">
        <f>IF(Hidden!AI$47="Yes","H",IF($B69="","",IF(AND($C69&lt;=Hidden!AI$46,$D69&gt;=Hidden!AI$46),IF($G69="","x","y"),"")))</f>
        <v/>
      </c>
      <c r="AQ69" s="146" t="str">
        <f>IF(Hidden!AJ$47="Yes","H",IF($B69="","",IF(AND($C69&lt;=Hidden!AJ$46,$D69&gt;=Hidden!AJ$46),IF($G69="","x","y"),"")))</f>
        <v/>
      </c>
      <c r="AR69" s="145" t="str">
        <f>IF(Hidden!AK$47="Yes","H",IF($B69="","",IF(AND($C69&lt;=Hidden!AK$46,$D69&gt;=Hidden!AK$46),IF($G69="","x","y"),"")))</f>
        <v/>
      </c>
      <c r="AS69" s="142" t="str">
        <f>IF(Hidden!AL$47="Yes","H",IF($B69="","",IF(AND($C69&lt;=Hidden!AL$46,$D69&gt;=Hidden!AL$46),IF($G69="","x","y"),"")))</f>
        <v/>
      </c>
      <c r="AT69" s="142" t="str">
        <f>IF(Hidden!AM$47="Yes","H",IF($B69="","",IF(AND($C69&lt;=Hidden!AM$46,$D69&gt;=Hidden!AM$46),IF($G69="","x","y"),"")))</f>
        <v/>
      </c>
      <c r="AU69" s="142" t="str">
        <f>IF(Hidden!AN$47="Yes","H",IF($B69="","",IF(AND($C69&lt;=Hidden!AN$46,$D69&gt;=Hidden!AN$46),IF($G69="","x","y"),"")))</f>
        <v/>
      </c>
      <c r="AV69" s="144" t="str">
        <f>IF(Hidden!AO$47="Yes","H",IF($B69="","",IF(AND($C69&lt;=Hidden!AO$46,$D69&gt;=Hidden!AO$46),IF($G69="","x","y"),"")))</f>
        <v/>
      </c>
      <c r="AW69" s="143" t="str">
        <f>IF(Hidden!AP$47="Yes","H",IF($B69="","",IF(AND($C69&lt;=Hidden!AP$46,$D69&gt;=Hidden!AP$46),IF($G69="","x","y"),"")))</f>
        <v/>
      </c>
      <c r="AX69" s="142" t="str">
        <f>IF(Hidden!AQ$47="Yes","H",IF($B69="","",IF(AND($C69&lt;=Hidden!AQ$46,$D69&gt;=Hidden!AQ$46),IF($G69="","x","y"),"")))</f>
        <v/>
      </c>
      <c r="AY69" s="142" t="str">
        <f>IF(Hidden!AR$47="Yes","H",IF($B69="","",IF(AND($C69&lt;=Hidden!AR$46,$D69&gt;=Hidden!AR$46),IF($G69="","x","y"),"")))</f>
        <v/>
      </c>
      <c r="AZ69" s="142" t="str">
        <f>IF(Hidden!AS$47="Yes","H",IF($B69="","",IF(AND($C69&lt;=Hidden!AS$46,$D69&gt;=Hidden!AS$46),IF($G69="","x","y"),"")))</f>
        <v/>
      </c>
      <c r="BA69" s="146" t="str">
        <f>IF(Hidden!AT$47="Yes","H",IF($B69="","",IF(AND($C69&lt;=Hidden!AT$46,$D69&gt;=Hidden!AT$46),IF($G69="","x","y"),"")))</f>
        <v/>
      </c>
      <c r="BB69" s="145" t="str">
        <f>IF(Hidden!AU$47="Yes","H",IF($B69="","",IF(AND($C69&lt;=Hidden!AU$46,$D69&gt;=Hidden!AU$46),IF($G69="","x","y"),"")))</f>
        <v/>
      </c>
      <c r="BC69" s="142" t="str">
        <f>IF(Hidden!AV$47="Yes","H",IF($B69="","",IF(AND($C69&lt;=Hidden!AV$46,$D69&gt;=Hidden!AV$46),IF($G69="","x","y"),"")))</f>
        <v/>
      </c>
      <c r="BD69" s="142" t="str">
        <f>IF(Hidden!AW$47="Yes","H",IF($B69="","",IF(AND($C69&lt;=Hidden!AW$46,$D69&gt;=Hidden!AW$46),IF($G69="","x","y"),"")))</f>
        <v/>
      </c>
      <c r="BE69" s="142" t="str">
        <f>IF(Hidden!AX$47="Yes","H",IF($B69="","",IF(AND($C69&lt;=Hidden!AX$46,$D69&gt;=Hidden!AX$46),IF($G69="","x","y"),"")))</f>
        <v/>
      </c>
      <c r="BF69" s="144" t="str">
        <f>IF(Hidden!AY$47="Yes","H",IF($B69="","",IF(AND($C69&lt;=Hidden!AY$46,$D69&gt;=Hidden!AY$46),IF($G69="","x","y"),"")))</f>
        <v/>
      </c>
      <c r="BG69" s="143" t="str">
        <f>IF(Hidden!AZ$47="Yes","H",IF($B69="","",IF(AND($C69&lt;=Hidden!AZ$46,$D69&gt;=Hidden!AZ$46),IF($G69="","x","y"),"")))</f>
        <v/>
      </c>
      <c r="BH69" s="142" t="str">
        <f>IF(Hidden!BA$47="Yes","H",IF($B69="","",IF(AND($C69&lt;=Hidden!BA$46,$D69&gt;=Hidden!BA$46),IF($G69="","x","y"),"")))</f>
        <v/>
      </c>
      <c r="BI69" s="142" t="str">
        <f>IF(Hidden!BB$47="Yes","H",IF($B69="","",IF(AND($C69&lt;=Hidden!BB$46,$D69&gt;=Hidden!BB$46),IF($G69="","x","y"),"")))</f>
        <v/>
      </c>
      <c r="BJ69" s="142" t="str">
        <f>IF(Hidden!BC$47="Yes","H",IF($B69="","",IF(AND($C69&lt;=Hidden!BC$46,$D69&gt;=Hidden!BC$46),IF($G69="","x","y"),"")))</f>
        <v/>
      </c>
      <c r="BK69" s="146" t="str">
        <f>IF(Hidden!BD$47="Yes","H",IF($B69="","",IF(AND($C69&lt;=Hidden!BD$46,$D69&gt;=Hidden!BD$46),IF($G69="","x","y"),"")))</f>
        <v/>
      </c>
      <c r="BL69" s="145" t="str">
        <f>IF(Hidden!BE$47="Yes","H",IF($B69="","",IF(AND($C69&lt;=Hidden!BE$46,$D69&gt;=Hidden!BE$46),IF($G69="","x","y"),"")))</f>
        <v/>
      </c>
      <c r="BM69" s="142" t="str">
        <f>IF(Hidden!BF$47="Yes","H",IF($B69="","",IF(AND($C69&lt;=Hidden!BF$46,$D69&gt;=Hidden!BF$46),IF($G69="","x","y"),"")))</f>
        <v/>
      </c>
      <c r="BN69" s="142" t="str">
        <f>IF(Hidden!BG$47="Yes","H",IF($B69="","",IF(AND($C69&lt;=Hidden!BG$46,$D69&gt;=Hidden!BG$46),IF($G69="","x","y"),"")))</f>
        <v/>
      </c>
      <c r="BO69" s="142" t="str">
        <f>IF(Hidden!BH$47="Yes","H",IF($B69="","",IF(AND($C69&lt;=Hidden!BH$46,$D69&gt;=Hidden!BH$46),IF($G69="","x","y"),"")))</f>
        <v/>
      </c>
      <c r="BP69" s="144" t="str">
        <f>IF(Hidden!BI$47="Yes","H",IF($B69="","",IF(AND($C69&lt;=Hidden!BI$46,$D69&gt;=Hidden!BI$46),IF($G69="","x","y"),"")))</f>
        <v/>
      </c>
      <c r="BQ69" s="143" t="str">
        <f>IF(Hidden!BJ$47="Yes","H",IF($B69="","",IF(AND($C69&lt;=Hidden!BJ$46,$D69&gt;=Hidden!BJ$46),IF($G69="","x","y"),"")))</f>
        <v/>
      </c>
      <c r="BR69" s="142" t="str">
        <f>IF(Hidden!BK$47="Yes","H",IF($B69="","",IF(AND($C69&lt;=Hidden!BK$46,$D69&gt;=Hidden!BK$46),IF($G69="","x","y"),"")))</f>
        <v/>
      </c>
      <c r="BS69" s="142" t="str">
        <f>IF(Hidden!BL$47="Yes","H",IF($B69="","",IF(AND($C69&lt;=Hidden!BL$46,$D69&gt;=Hidden!BL$46),IF($G69="","x","y"),"")))</f>
        <v/>
      </c>
      <c r="BT69" s="142" t="str">
        <f>IF(Hidden!BM$47="Yes","H",IF($B69="","",IF(AND($C69&lt;=Hidden!BM$46,$D69&gt;=Hidden!BM$46),IF($G69="","x","y"),"")))</f>
        <v/>
      </c>
      <c r="BU69" s="146" t="str">
        <f>IF(Hidden!BN$47="Yes","H",IF($B69="","",IF(AND($C69&lt;=Hidden!BN$46,$D69&gt;=Hidden!BN$46),IF($G69="","x","y"),"")))</f>
        <v/>
      </c>
      <c r="BV69" s="145" t="str">
        <f>IF(Hidden!BO$47="Yes","H",IF($B69="","",IF(AND($C69&lt;=Hidden!BO$46,$D69&gt;=Hidden!BO$46),IF($G69="","x","y"),"")))</f>
        <v/>
      </c>
      <c r="BW69" s="142" t="str">
        <f>IF(Hidden!BP$47="Yes","H",IF($B69="","",IF(AND($C69&lt;=Hidden!BP$46,$D69&gt;=Hidden!BP$46),IF($G69="","x","y"),"")))</f>
        <v/>
      </c>
      <c r="BX69" s="142" t="str">
        <f>IF(Hidden!BQ$47="Yes","H",IF($B69="","",IF(AND($C69&lt;=Hidden!BQ$46,$D69&gt;=Hidden!BQ$46),IF($G69="","x","y"),"")))</f>
        <v/>
      </c>
      <c r="BY69" s="142" t="str">
        <f>IF(Hidden!BR$47="Yes","H",IF($B69="","",IF(AND($C69&lt;=Hidden!BR$46,$D69&gt;=Hidden!BR$46),IF($G69="","x","y"),"")))</f>
        <v/>
      </c>
      <c r="BZ69" s="144" t="str">
        <f>IF(Hidden!BS$47="Yes","H",IF($B69="","",IF(AND($C69&lt;=Hidden!BS$46,$D69&gt;=Hidden!BS$46),IF($G69="","x","y"),"")))</f>
        <v/>
      </c>
      <c r="CA69" s="143" t="str">
        <f>IF(Hidden!BT$47="Yes","H",IF($B69="","",IF(AND($C69&lt;=Hidden!BT$46,$D69&gt;=Hidden!BT$46),IF($G69="","x","y"),"")))</f>
        <v/>
      </c>
      <c r="CB69" s="142" t="str">
        <f>IF(Hidden!BU$47="Yes","H",IF($B69="","",IF(AND($C69&lt;=Hidden!BU$46,$D69&gt;=Hidden!BU$46),IF($G69="","x","y"),"")))</f>
        <v/>
      </c>
      <c r="CC69" s="142" t="str">
        <f>IF(Hidden!BV$47="Yes","H",IF($B69="","",IF(AND($C69&lt;=Hidden!BV$46,$D69&gt;=Hidden!BV$46),IF($G69="","x","y"),"")))</f>
        <v/>
      </c>
      <c r="CD69" s="142" t="str">
        <f>IF(Hidden!BW$47="Yes","H",IF($B69="","",IF(AND($C69&lt;=Hidden!BW$46,$D69&gt;=Hidden!BW$46),IF($G69="","x","y"),"")))</f>
        <v/>
      </c>
      <c r="CE69" s="146" t="str">
        <f>IF(Hidden!BX$47="Yes","H",IF($B69="","",IF(AND($C69&lt;=Hidden!BX$46,$D69&gt;=Hidden!BX$46),IF($G69="","x","y"),"")))</f>
        <v/>
      </c>
      <c r="CF69" s="145" t="str">
        <f>IF(Hidden!BY$47="Yes","H",IF($B69="","",IF(AND($C69&lt;=Hidden!BY$46,$D69&gt;=Hidden!BY$46),IF($G69="","x","y"),"")))</f>
        <v/>
      </c>
      <c r="CG69" s="142" t="str">
        <f>IF(Hidden!BZ$47="Yes","H",IF($B69="","",IF(AND($C69&lt;=Hidden!BZ$46,$D69&gt;=Hidden!BZ$46),IF($G69="","x","y"),"")))</f>
        <v/>
      </c>
      <c r="CH69" s="142" t="str">
        <f>IF(Hidden!CA$47="Yes","H",IF($B69="","",IF(AND($C69&lt;=Hidden!CA$46,$D69&gt;=Hidden!CA$46),IF($G69="","x","y"),"")))</f>
        <v/>
      </c>
      <c r="CI69" s="142" t="str">
        <f>IF(Hidden!CB$47="Yes","H",IF($B69="","",IF(AND($C69&lt;=Hidden!CB$46,$D69&gt;=Hidden!CB$46),IF($G69="","x","y"),"")))</f>
        <v/>
      </c>
      <c r="CJ69" s="144" t="str">
        <f>IF(Hidden!CC$47="Yes","H",IF($B69="","",IF(AND($C69&lt;=Hidden!CC$46,$D69&gt;=Hidden!CC$46),IF($G69="","x","y"),"")))</f>
        <v/>
      </c>
      <c r="CK69" s="143" t="str">
        <f>IF(Hidden!CD$47="Yes","H",IF($B69="","",IF(AND($C69&lt;=Hidden!CD$46,$D69&gt;=Hidden!CD$46),IF($G69="","x","y"),"")))</f>
        <v/>
      </c>
      <c r="CL69" s="142" t="str">
        <f>IF(Hidden!CE$47="Yes","H",IF($B69="","",IF(AND($C69&lt;=Hidden!CE$46,$D69&gt;=Hidden!CE$46),IF($G69="","x","y"),"")))</f>
        <v/>
      </c>
      <c r="CM69" s="142" t="str">
        <f>IF(Hidden!CF$47="Yes","H",IF($B69="","",IF(AND($C69&lt;=Hidden!CF$46,$D69&gt;=Hidden!CF$46),IF($G69="","x","y"),"")))</f>
        <v/>
      </c>
      <c r="CN69" s="142" t="str">
        <f>IF(Hidden!CG$47="Yes","H",IF($B69="","",IF(AND($C69&lt;=Hidden!CG$46,$D69&gt;=Hidden!CG$46),IF($G69="","x","y"),"")))</f>
        <v/>
      </c>
      <c r="CO69" s="146" t="str">
        <f>IF(Hidden!CH$47="Yes","H",IF($B69="","",IF(AND($C69&lt;=Hidden!CH$46,$D69&gt;=Hidden!CH$46),IF($G69="","x","y"),"")))</f>
        <v/>
      </c>
      <c r="CP69" s="145" t="str">
        <f>IF(Hidden!CI$47="Yes","H",IF($B69="","",IF(AND($C69&lt;=Hidden!CI$46,$D69&gt;=Hidden!CI$46),IF($G69="","x","y"),"")))</f>
        <v/>
      </c>
      <c r="CQ69" s="142" t="str">
        <f>IF(Hidden!CJ$47="Yes","H",IF($B69="","",IF(AND($C69&lt;=Hidden!CJ$46,$D69&gt;=Hidden!CJ$46),IF($G69="","x","y"),"")))</f>
        <v/>
      </c>
      <c r="CR69" s="142" t="str">
        <f>IF(Hidden!CK$47="Yes","H",IF($B69="","",IF(AND($C69&lt;=Hidden!CK$46,$D69&gt;=Hidden!CK$46),IF($G69="","x","y"),"")))</f>
        <v/>
      </c>
      <c r="CS69" s="142" t="str">
        <f>IF(Hidden!CL$47="Yes","H",IF($B69="","",IF(AND($C69&lt;=Hidden!CL$46,$D69&gt;=Hidden!CL$46),IF($G69="","x","y"),"")))</f>
        <v/>
      </c>
      <c r="CT69" s="144" t="str">
        <f>IF(Hidden!CM$47="Yes","H",IF($B69="","",IF(AND($C69&lt;=Hidden!CM$46,$D69&gt;=Hidden!CM$46),IF($G69="","x","y"),"")))</f>
        <v/>
      </c>
      <c r="CU69" s="143" t="str">
        <f>IF(Hidden!CN$47="Yes","H",IF($B69="","",IF(AND($C69&lt;=Hidden!CN$46,$D69&gt;=Hidden!CN$46),IF($G69="","x","y"),"")))</f>
        <v/>
      </c>
      <c r="CV69" s="142" t="str">
        <f>IF(Hidden!CO$47="Yes","H",IF($B69="","",IF(AND($C69&lt;=Hidden!CO$46,$D69&gt;=Hidden!CO$46),IF($G69="","x","y"),"")))</f>
        <v/>
      </c>
      <c r="CW69" s="142" t="str">
        <f>IF(Hidden!CP$47="Yes","H",IF($B69="","",IF(AND($C69&lt;=Hidden!CP$46,$D69&gt;=Hidden!CP$46),IF($G69="","x","y"),"")))</f>
        <v/>
      </c>
      <c r="CX69" s="142" t="str">
        <f>IF(Hidden!CQ$47="Yes","H",IF($B69="","",IF(AND($C69&lt;=Hidden!CQ$46,$D69&gt;=Hidden!CQ$46),IF($G69="","x","y"),"")))</f>
        <v/>
      </c>
      <c r="CY69" s="146" t="str">
        <f>IF(Hidden!CR$47="Yes","H",IF($B69="","",IF(AND($C69&lt;=Hidden!CR$46,$D69&gt;=Hidden!CR$46),IF($G69="","x","y"),"")))</f>
        <v/>
      </c>
      <c r="CZ69" s="145" t="str">
        <f>IF(Hidden!CS$47="Yes","H",IF($B69="","",IF(AND($C69&lt;=Hidden!CS$46,$D69&gt;=Hidden!CS$46),IF($G69="","x","y"),"")))</f>
        <v/>
      </c>
      <c r="DA69" s="142" t="str">
        <f>IF(Hidden!CT$47="Yes","H",IF($B69="","",IF(AND($C69&lt;=Hidden!CT$46,$D69&gt;=Hidden!CT$46),IF($G69="","x","y"),"")))</f>
        <v/>
      </c>
      <c r="DB69" s="142" t="str">
        <f>IF(Hidden!CU$47="Yes","H",IF($B69="","",IF(AND($C69&lt;=Hidden!CU$46,$D69&gt;=Hidden!CU$46),IF($G69="","x","y"),"")))</f>
        <v/>
      </c>
      <c r="DC69" s="142" t="str">
        <f>IF(Hidden!CV$47="Yes","H",IF($B69="","",IF(AND($C69&lt;=Hidden!CV$46,$D69&gt;=Hidden!CV$46),IF($G69="","x","y"),"")))</f>
        <v/>
      </c>
      <c r="DD69" s="144" t="str">
        <f>IF(Hidden!CW$47="Yes","H",IF($B69="","",IF(AND($C69&lt;=Hidden!CW$46,$D69&gt;=Hidden!CW$46),IF($G69="","x","y"),"")))</f>
        <v/>
      </c>
      <c r="DE69" s="143" t="str">
        <f>IF(Hidden!CX$47="Yes","H",IF($B69="","",IF(AND($C69&lt;=Hidden!CX$46,$D69&gt;=Hidden!CX$46),IF($G69="","x","y"),"")))</f>
        <v/>
      </c>
      <c r="DF69" s="142" t="str">
        <f>IF(Hidden!CY$47="Yes","H",IF($B69="","",IF(AND($C69&lt;=Hidden!CY$46,$D69&gt;=Hidden!CY$46),IF($G69="","x","y"),"")))</f>
        <v/>
      </c>
      <c r="DG69" s="142" t="str">
        <f>IF(Hidden!CZ$47="Yes","H",IF($B69="","",IF(AND($C69&lt;=Hidden!CZ$46,$D69&gt;=Hidden!CZ$46),IF($G69="","x","y"),"")))</f>
        <v/>
      </c>
      <c r="DH69" s="142" t="str">
        <f>IF(Hidden!DA$47="Yes","H",IF($B69="","",IF(AND($C69&lt;=Hidden!DA$46,$D69&gt;=Hidden!DA$46),IF($G69="","x","y"),"")))</f>
        <v/>
      </c>
      <c r="DI69" s="146" t="str">
        <f>IF(Hidden!DB$47="Yes","H",IF($B69="","",IF(AND($C69&lt;=Hidden!DB$46,$D69&gt;=Hidden!DB$46),IF($G69="","x","y"),"")))</f>
        <v/>
      </c>
      <c r="DJ69" s="145" t="str">
        <f>IF(Hidden!DC$47="Yes","H",IF($B69="","",IF(AND($C69&lt;=Hidden!DC$46,$D69&gt;=Hidden!DC$46),IF($G69="","x","y"),"")))</f>
        <v/>
      </c>
      <c r="DK69" s="142" t="str">
        <f>IF(Hidden!DD$47="Yes","H",IF($B69="","",IF(AND($C69&lt;=Hidden!DD$46,$D69&gt;=Hidden!DD$46),IF($G69="","x","y"),"")))</f>
        <v/>
      </c>
      <c r="DL69" s="142" t="str">
        <f>IF(Hidden!DE$47="Yes","H",IF($B69="","",IF(AND($C69&lt;=Hidden!DE$46,$D69&gt;=Hidden!DE$46),IF($G69="","x","y"),"")))</f>
        <v/>
      </c>
      <c r="DM69" s="142" t="str">
        <f>IF(Hidden!DF$47="Yes","H",IF($B69="","",IF(AND($C69&lt;=Hidden!DF$46,$D69&gt;=Hidden!DF$46),IF($G69="","x","y"),"")))</f>
        <v/>
      </c>
      <c r="DN69" s="144" t="str">
        <f>IF(Hidden!DG$47="Yes","H",IF($B69="","",IF(AND($C69&lt;=Hidden!DG$46,$D69&gt;=Hidden!DG$46),IF($G69="","x","y"),"")))</f>
        <v/>
      </c>
      <c r="DO69" s="143" t="str">
        <f>IF(Hidden!DH$47="Yes","H",IF($B69="","",IF(AND($C69&lt;=Hidden!DH$46,$D69&gt;=Hidden!DH$46),IF($G69="","x","y"),"")))</f>
        <v/>
      </c>
      <c r="DP69" s="142" t="str">
        <f>IF(Hidden!DI$47="Yes","H",IF($B69="","",IF(AND($C69&lt;=Hidden!DI$46,$D69&gt;=Hidden!DI$46),IF($G69="","x","y"),"")))</f>
        <v/>
      </c>
      <c r="DQ69" s="142" t="str">
        <f>IF(Hidden!DJ$47="Yes","H",IF($B69="","",IF(AND($C69&lt;=Hidden!DJ$46,$D69&gt;=Hidden!DJ$46),IF($G69="","x","y"),"")))</f>
        <v/>
      </c>
      <c r="DR69" s="142" t="str">
        <f>IF(Hidden!DK$47="Yes","H",IF($B69="","",IF(AND($C69&lt;=Hidden!DK$46,$D69&gt;=Hidden!DK$46),IF($G69="","x","y"),"")))</f>
        <v/>
      </c>
      <c r="DS69" s="146" t="str">
        <f>IF(Hidden!DL$47="Yes","H",IF($B69="","",IF(AND($C69&lt;=Hidden!DL$46,$D69&gt;=Hidden!DL$46),IF($G69="","x","y"),"")))</f>
        <v/>
      </c>
      <c r="DT69" s="145" t="str">
        <f>IF(Hidden!DM$47="Yes","H",IF($B69="","",IF(AND($C69&lt;=Hidden!DM$46,$D69&gt;=Hidden!DM$46),IF($G69="","x","y"),"")))</f>
        <v/>
      </c>
      <c r="DU69" s="142" t="str">
        <f>IF(Hidden!DN$47="Yes","H",IF($B69="","",IF(AND($C69&lt;=Hidden!DN$46,$D69&gt;=Hidden!DN$46),IF($G69="","x","y"),"")))</f>
        <v/>
      </c>
      <c r="DV69" s="142" t="str">
        <f>IF(Hidden!DO$47="Yes","H",IF($B69="","",IF(AND($C69&lt;=Hidden!DO$46,$D69&gt;=Hidden!DO$46),IF($G69="","x","y"),"")))</f>
        <v/>
      </c>
      <c r="DW69" s="142" t="str">
        <f>IF(Hidden!DP$47="Yes","H",IF($B69="","",IF(AND($C69&lt;=Hidden!DP$46,$D69&gt;=Hidden!DP$46),IF($G69="","x","y"),"")))</f>
        <v/>
      </c>
      <c r="DX69" s="144" t="str">
        <f>IF(Hidden!DQ$47="Yes","H",IF($B69="","",IF(AND($C69&lt;=Hidden!DQ$46,$D69&gt;=Hidden!DQ$46),IF($G69="","x","y"),"")))</f>
        <v/>
      </c>
      <c r="DY69" s="145" t="str">
        <f>IF(Hidden!DR$47="Yes","H",IF($B69="","",IF(AND($C69&lt;=Hidden!DR$46,$D69&gt;=Hidden!DR$46),IF($G69="","x","y"),"")))</f>
        <v/>
      </c>
      <c r="DZ69" s="142" t="str">
        <f>IF(Hidden!DS$47="Yes","H",IF($B69="","",IF(AND($C69&lt;=Hidden!DS$46,$D69&gt;=Hidden!DS$46),IF($G69="","x","y"),"")))</f>
        <v/>
      </c>
      <c r="EA69" s="142" t="str">
        <f>IF(Hidden!DT$47="Yes","H",IF($B69="","",IF(AND($C69&lt;=Hidden!DT$46,$D69&gt;=Hidden!DT$46),IF($G69="","x","y"),"")))</f>
        <v/>
      </c>
      <c r="EB69" s="142" t="str">
        <f>IF(Hidden!DU$47="Yes","H",IF($B69="","",IF(AND($C69&lt;=Hidden!DU$46,$D69&gt;=Hidden!DU$46),IF($G69="","x","y"),"")))</f>
        <v/>
      </c>
      <c r="EC69" s="144" t="str">
        <f>IF(Hidden!DV$47="Yes","H",IF($B69="","",IF(AND($C69&lt;=Hidden!DV$46,$D69&gt;=Hidden!DV$46),IF($G69="","x","y"),"")))</f>
        <v/>
      </c>
      <c r="ED69" s="143" t="str">
        <f>IF(Hidden!DW$47="Yes","H",IF($B69="","",IF(AND($C69&lt;=Hidden!DW$46,$D69&gt;=Hidden!DW$46),IF($G69="","x","y"),"")))</f>
        <v/>
      </c>
      <c r="EE69" s="142" t="str">
        <f>IF(Hidden!DX$47="Yes","H",IF($B69="","",IF(AND($C69&lt;=Hidden!DX$46,$D69&gt;=Hidden!DX$46),IF($G69="","x","y"),"")))</f>
        <v/>
      </c>
      <c r="EF69" s="142" t="str">
        <f>IF(Hidden!DY$47="Yes","H",IF($B69="","",IF(AND($C69&lt;=Hidden!DY$46,$D69&gt;=Hidden!DY$46),IF($G69="","x","y"),"")))</f>
        <v/>
      </c>
      <c r="EG69" s="142" t="str">
        <f>IF(Hidden!DZ$47="Yes","H",IF($B69="","",IF(AND($C69&lt;=Hidden!DZ$46,$D69&gt;=Hidden!DZ$46),IF($G69="","x","y"),"")))</f>
        <v/>
      </c>
      <c r="EH69" s="141" t="str">
        <f>IF(Hidden!EA$47="Yes","H",IF($B69="","",IF(AND($C69&lt;=Hidden!EA$46,$D69&gt;=Hidden!EA$46),IF($G69="","x","y"),"")))</f>
        <v/>
      </c>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row>
    <row r="70" spans="1:257" ht="15" customHeight="1">
      <c r="A70" s="79"/>
      <c r="B70" s="722"/>
      <c r="C70" s="721"/>
      <c r="D70" s="715"/>
      <c r="E70" s="693"/>
      <c r="F70" s="246"/>
      <c r="G70" s="696"/>
      <c r="H70" s="694"/>
      <c r="I70" s="147" t="str">
        <f>IF(Hidden!B$47="Yes","H",IF($B70="","",IF(AND($C70&lt;=Hidden!B$46,$D70&gt;=Hidden!B$46),IF($G70="","x","y"),"")))</f>
        <v/>
      </c>
      <c r="J70" s="142" t="str">
        <f>IF(Hidden!C$47="Yes","H",IF($B70="","",IF(AND($C70&lt;=Hidden!C$46,$D70&gt;=Hidden!C$46),IF($G70="","x","y"),"")))</f>
        <v/>
      </c>
      <c r="K70" s="142" t="str">
        <f>IF(Hidden!D$47="Yes","H",IF($B70="","",IF(AND($C70&lt;=Hidden!D$46,$D70&gt;=Hidden!D$46),IF($G70="","x","y"),"")))</f>
        <v/>
      </c>
      <c r="L70" s="142" t="str">
        <f>IF(Hidden!E$47="Yes","H",IF($B70="","",IF(AND($C70&lt;=Hidden!E$46,$D70&gt;=Hidden!E$46),IF($G70="","x","y"),"")))</f>
        <v/>
      </c>
      <c r="M70" s="146" t="str">
        <f>IF(Hidden!F$47="Yes","H",IF($B70="","",IF(AND($C70&lt;=Hidden!F$46,$D70&gt;=Hidden!F$46),IF($G70="","x","y"),"")))</f>
        <v/>
      </c>
      <c r="N70" s="145" t="str">
        <f>IF(Hidden!G$47="Yes","H",IF($B70="","",IF(AND($C70&lt;=Hidden!G$46,$D70&gt;=Hidden!G$46),IF($G70="","x","y"),"")))</f>
        <v/>
      </c>
      <c r="O70" s="142" t="str">
        <f>IF(Hidden!H$47="Yes","H",IF($B70="","",IF(AND($C70&lt;=Hidden!H$46,$D70&gt;=Hidden!H$46),IF($G70="","x","y"),"")))</f>
        <v/>
      </c>
      <c r="P70" s="142" t="str">
        <f>IF(Hidden!I$47="Yes","H",IF($B70="","",IF(AND($C70&lt;=Hidden!I$46,$D70&gt;=Hidden!I$46),IF($G70="","x","y"),"")))</f>
        <v/>
      </c>
      <c r="Q70" s="142" t="str">
        <f>IF(Hidden!J$47="Yes","H",IF($B70="","",IF(AND($C70&lt;=Hidden!J$46,$D70&gt;=Hidden!J$46),IF($G70="","x","y"),"")))</f>
        <v/>
      </c>
      <c r="R70" s="144" t="str">
        <f>IF(Hidden!K$47="Yes","H",IF($B70="","",IF(AND($C70&lt;=Hidden!K$46,$D70&gt;=Hidden!K$46),IF($G70="","x","y"),"")))</f>
        <v/>
      </c>
      <c r="S70" s="143" t="str">
        <f>IF(Hidden!L$47="Yes","H",IF($B70="","",IF(AND($C70&lt;=Hidden!L$46,$D70&gt;=Hidden!L$46),IF($G70="","x","y"),"")))</f>
        <v/>
      </c>
      <c r="T70" s="142" t="str">
        <f>IF(Hidden!M$47="Yes","H",IF($B70="","",IF(AND($C70&lt;=Hidden!M$46,$D70&gt;=Hidden!M$46),IF($G70="","x","y"),"")))</f>
        <v/>
      </c>
      <c r="U70" s="142" t="str">
        <f>IF(Hidden!N$47="Yes","H",IF($B70="","",IF(AND($C70&lt;=Hidden!N$46,$D70&gt;=Hidden!N$46),IF($G70="","x","y"),"")))</f>
        <v/>
      </c>
      <c r="V70" s="142" t="str">
        <f>IF(Hidden!O$47="Yes","H",IF($B70="","",IF(AND($C70&lt;=Hidden!O$46,$D70&gt;=Hidden!O$46),IF($G70="","x","y"),"")))</f>
        <v/>
      </c>
      <c r="W70" s="146" t="str">
        <f>IF(Hidden!P$47="Yes","H",IF($B70="","",IF(AND($C70&lt;=Hidden!P$46,$D70&gt;=Hidden!P$46),IF($G70="","x","y"),"")))</f>
        <v/>
      </c>
      <c r="X70" s="145" t="str">
        <f>IF(Hidden!Q$47="Yes","H",IF($B70="","",IF(AND($C70&lt;=Hidden!Q$46,$D70&gt;=Hidden!Q$46),IF($G70="","x","y"),"")))</f>
        <v/>
      </c>
      <c r="Y70" s="142" t="str">
        <f>IF(Hidden!R$47="Yes","H",IF($B70="","",IF(AND($C70&lt;=Hidden!R$46,$D70&gt;=Hidden!R$46),IF($G70="","x","y"),"")))</f>
        <v/>
      </c>
      <c r="Z70" s="142" t="str">
        <f>IF(Hidden!S$47="Yes","H",IF($B70="","",IF(AND($C70&lt;=Hidden!S$46,$D70&gt;=Hidden!S$46),IF($G70="","x","y"),"")))</f>
        <v/>
      </c>
      <c r="AA70" s="142" t="str">
        <f>IF(Hidden!T$47="Yes","H",IF($B70="","",IF(AND($C70&lt;=Hidden!T$46,$D70&gt;=Hidden!T$46),IF($G70="","x","y"),"")))</f>
        <v/>
      </c>
      <c r="AB70" s="144" t="str">
        <f>IF(Hidden!U$47="Yes","H",IF($B70="","",IF(AND($C70&lt;=Hidden!U$46,$D70&gt;=Hidden!U$46),IF($G70="","x","y"),"")))</f>
        <v/>
      </c>
      <c r="AC70" s="143" t="str">
        <f>IF(Hidden!V$47="Yes","H",IF($B70="","",IF(AND($C70&lt;=Hidden!V$46,$D70&gt;=Hidden!V$46),IF($G70="","x","y"),"")))</f>
        <v/>
      </c>
      <c r="AD70" s="142" t="str">
        <f>IF(Hidden!W$47="Yes","H",IF($B70="","",IF(AND($C70&lt;=Hidden!W$46,$D70&gt;=Hidden!W$46),IF($G70="","x","y"),"")))</f>
        <v/>
      </c>
      <c r="AE70" s="142" t="str">
        <f>IF(Hidden!X$47="Yes","H",IF($B70="","",IF(AND($C70&lt;=Hidden!X$46,$D70&gt;=Hidden!X$46),IF($G70="","x","y"),"")))</f>
        <v/>
      </c>
      <c r="AF70" s="142" t="str">
        <f>IF(Hidden!Y$47="Yes","H",IF($B70="","",IF(AND($C70&lt;=Hidden!Y$46,$D70&gt;=Hidden!Y$46),IF($G70="","x","y"),"")))</f>
        <v/>
      </c>
      <c r="AG70" s="146" t="str">
        <f>IF(Hidden!Z$47="Yes","H",IF($B70="","",IF(AND($C70&lt;=Hidden!Z$46,$D70&gt;=Hidden!Z$46),IF($G70="","x","y"),"")))</f>
        <v/>
      </c>
      <c r="AH70" s="145" t="str">
        <f>IF(Hidden!AA$47="Yes","H",IF($B70="","",IF(AND($C70&lt;=Hidden!AA$46,$D70&gt;=Hidden!AA$46),IF($G70="","x","y"),"")))</f>
        <v/>
      </c>
      <c r="AI70" s="142" t="str">
        <f>IF(Hidden!AB$47="Yes","H",IF($B70="","",IF(AND($C70&lt;=Hidden!AB$46,$D70&gt;=Hidden!AB$46),IF($G70="","x","y"),"")))</f>
        <v/>
      </c>
      <c r="AJ70" s="142" t="str">
        <f>IF(Hidden!AC$47="Yes","H",IF($B70="","",IF(AND($C70&lt;=Hidden!AC$46,$D70&gt;=Hidden!AC$46),IF($G70="","x","y"),"")))</f>
        <v/>
      </c>
      <c r="AK70" s="142" t="str">
        <f>IF(Hidden!AD$47="Yes","H",IF($B70="","",IF(AND($C70&lt;=Hidden!AD$46,$D70&gt;=Hidden!AD$46),IF($G70="","x","y"),"")))</f>
        <v/>
      </c>
      <c r="AL70" s="144" t="str">
        <f>IF(Hidden!AE$47="Yes","H",IF($B70="","",IF(AND($C70&lt;=Hidden!AE$46,$D70&gt;=Hidden!AE$46),IF($G70="","x","y"),"")))</f>
        <v/>
      </c>
      <c r="AM70" s="143" t="str">
        <f>IF(Hidden!AF$47="Yes","H",IF($B70="","",IF(AND($C70&lt;=Hidden!AF$46,$D70&gt;=Hidden!AF$46),IF($G70="","x","y"),"")))</f>
        <v/>
      </c>
      <c r="AN70" s="142" t="str">
        <f>IF(Hidden!AG$47="Yes","H",IF($B70="","",IF(AND($C70&lt;=Hidden!AG$46,$D70&gt;=Hidden!AG$46),IF($G70="","x","y"),"")))</f>
        <v/>
      </c>
      <c r="AO70" s="142" t="str">
        <f>IF(Hidden!AH$47="Yes","H",IF($B70="","",IF(AND($C70&lt;=Hidden!AH$46,$D70&gt;=Hidden!AH$46),IF($G70="","x","y"),"")))</f>
        <v/>
      </c>
      <c r="AP70" s="142" t="str">
        <f>IF(Hidden!AI$47="Yes","H",IF($B70="","",IF(AND($C70&lt;=Hidden!AI$46,$D70&gt;=Hidden!AI$46),IF($G70="","x","y"),"")))</f>
        <v/>
      </c>
      <c r="AQ70" s="146" t="str">
        <f>IF(Hidden!AJ$47="Yes","H",IF($B70="","",IF(AND($C70&lt;=Hidden!AJ$46,$D70&gt;=Hidden!AJ$46),IF($G70="","x","y"),"")))</f>
        <v/>
      </c>
      <c r="AR70" s="145" t="str">
        <f>IF(Hidden!AK$47="Yes","H",IF($B70="","",IF(AND($C70&lt;=Hidden!AK$46,$D70&gt;=Hidden!AK$46),IF($G70="","x","y"),"")))</f>
        <v/>
      </c>
      <c r="AS70" s="142" t="str">
        <f>IF(Hidden!AL$47="Yes","H",IF($B70="","",IF(AND($C70&lt;=Hidden!AL$46,$D70&gt;=Hidden!AL$46),IF($G70="","x","y"),"")))</f>
        <v/>
      </c>
      <c r="AT70" s="142" t="str">
        <f>IF(Hidden!AM$47="Yes","H",IF($B70="","",IF(AND($C70&lt;=Hidden!AM$46,$D70&gt;=Hidden!AM$46),IF($G70="","x","y"),"")))</f>
        <v/>
      </c>
      <c r="AU70" s="142" t="str">
        <f>IF(Hidden!AN$47="Yes","H",IF($B70="","",IF(AND($C70&lt;=Hidden!AN$46,$D70&gt;=Hidden!AN$46),IF($G70="","x","y"),"")))</f>
        <v/>
      </c>
      <c r="AV70" s="144" t="str">
        <f>IF(Hidden!AO$47="Yes","H",IF($B70="","",IF(AND($C70&lt;=Hidden!AO$46,$D70&gt;=Hidden!AO$46),IF($G70="","x","y"),"")))</f>
        <v/>
      </c>
      <c r="AW70" s="143" t="str">
        <f>IF(Hidden!AP$47="Yes","H",IF($B70="","",IF(AND($C70&lt;=Hidden!AP$46,$D70&gt;=Hidden!AP$46),IF($G70="","x","y"),"")))</f>
        <v/>
      </c>
      <c r="AX70" s="142" t="str">
        <f>IF(Hidden!AQ$47="Yes","H",IF($B70="","",IF(AND($C70&lt;=Hidden!AQ$46,$D70&gt;=Hidden!AQ$46),IF($G70="","x","y"),"")))</f>
        <v/>
      </c>
      <c r="AY70" s="142" t="str">
        <f>IF(Hidden!AR$47="Yes","H",IF($B70="","",IF(AND($C70&lt;=Hidden!AR$46,$D70&gt;=Hidden!AR$46),IF($G70="","x","y"),"")))</f>
        <v/>
      </c>
      <c r="AZ70" s="142" t="str">
        <f>IF(Hidden!AS$47="Yes","H",IF($B70="","",IF(AND($C70&lt;=Hidden!AS$46,$D70&gt;=Hidden!AS$46),IF($G70="","x","y"),"")))</f>
        <v/>
      </c>
      <c r="BA70" s="146" t="str">
        <f>IF(Hidden!AT$47="Yes","H",IF($B70="","",IF(AND($C70&lt;=Hidden!AT$46,$D70&gt;=Hidden!AT$46),IF($G70="","x","y"),"")))</f>
        <v/>
      </c>
      <c r="BB70" s="145" t="str">
        <f>IF(Hidden!AU$47="Yes","H",IF($B70="","",IF(AND($C70&lt;=Hidden!AU$46,$D70&gt;=Hidden!AU$46),IF($G70="","x","y"),"")))</f>
        <v/>
      </c>
      <c r="BC70" s="142" t="str">
        <f>IF(Hidden!AV$47="Yes","H",IF($B70="","",IF(AND($C70&lt;=Hidden!AV$46,$D70&gt;=Hidden!AV$46),IF($G70="","x","y"),"")))</f>
        <v/>
      </c>
      <c r="BD70" s="142" t="str">
        <f>IF(Hidden!AW$47="Yes","H",IF($B70="","",IF(AND($C70&lt;=Hidden!AW$46,$D70&gt;=Hidden!AW$46),IF($G70="","x","y"),"")))</f>
        <v/>
      </c>
      <c r="BE70" s="142" t="str">
        <f>IF(Hidden!AX$47="Yes","H",IF($B70="","",IF(AND($C70&lt;=Hidden!AX$46,$D70&gt;=Hidden!AX$46),IF($G70="","x","y"),"")))</f>
        <v/>
      </c>
      <c r="BF70" s="144" t="str">
        <f>IF(Hidden!AY$47="Yes","H",IF($B70="","",IF(AND($C70&lt;=Hidden!AY$46,$D70&gt;=Hidden!AY$46),IF($G70="","x","y"),"")))</f>
        <v/>
      </c>
      <c r="BG70" s="143" t="str">
        <f>IF(Hidden!AZ$47="Yes","H",IF($B70="","",IF(AND($C70&lt;=Hidden!AZ$46,$D70&gt;=Hidden!AZ$46),IF($G70="","x","y"),"")))</f>
        <v/>
      </c>
      <c r="BH70" s="142" t="str">
        <f>IF(Hidden!BA$47="Yes","H",IF($B70="","",IF(AND($C70&lt;=Hidden!BA$46,$D70&gt;=Hidden!BA$46),IF($G70="","x","y"),"")))</f>
        <v/>
      </c>
      <c r="BI70" s="142" t="str">
        <f>IF(Hidden!BB$47="Yes","H",IF($B70="","",IF(AND($C70&lt;=Hidden!BB$46,$D70&gt;=Hidden!BB$46),IF($G70="","x","y"),"")))</f>
        <v/>
      </c>
      <c r="BJ70" s="142" t="str">
        <f>IF(Hidden!BC$47="Yes","H",IF($B70="","",IF(AND($C70&lt;=Hidden!BC$46,$D70&gt;=Hidden!BC$46),IF($G70="","x","y"),"")))</f>
        <v/>
      </c>
      <c r="BK70" s="146" t="str">
        <f>IF(Hidden!BD$47="Yes","H",IF($B70="","",IF(AND($C70&lt;=Hidden!BD$46,$D70&gt;=Hidden!BD$46),IF($G70="","x","y"),"")))</f>
        <v/>
      </c>
      <c r="BL70" s="145" t="str">
        <f>IF(Hidden!BE$47="Yes","H",IF($B70="","",IF(AND($C70&lt;=Hidden!BE$46,$D70&gt;=Hidden!BE$46),IF($G70="","x","y"),"")))</f>
        <v/>
      </c>
      <c r="BM70" s="142" t="str">
        <f>IF(Hidden!BF$47="Yes","H",IF($B70="","",IF(AND($C70&lt;=Hidden!BF$46,$D70&gt;=Hidden!BF$46),IF($G70="","x","y"),"")))</f>
        <v/>
      </c>
      <c r="BN70" s="142" t="str">
        <f>IF(Hidden!BG$47="Yes","H",IF($B70="","",IF(AND($C70&lt;=Hidden!BG$46,$D70&gt;=Hidden!BG$46),IF($G70="","x","y"),"")))</f>
        <v/>
      </c>
      <c r="BO70" s="142" t="str">
        <f>IF(Hidden!BH$47="Yes","H",IF($B70="","",IF(AND($C70&lt;=Hidden!BH$46,$D70&gt;=Hidden!BH$46),IF($G70="","x","y"),"")))</f>
        <v/>
      </c>
      <c r="BP70" s="144" t="str">
        <f>IF(Hidden!BI$47="Yes","H",IF($B70="","",IF(AND($C70&lt;=Hidden!BI$46,$D70&gt;=Hidden!BI$46),IF($G70="","x","y"),"")))</f>
        <v/>
      </c>
      <c r="BQ70" s="143" t="str">
        <f>IF(Hidden!BJ$47="Yes","H",IF($B70="","",IF(AND($C70&lt;=Hidden!BJ$46,$D70&gt;=Hidden!BJ$46),IF($G70="","x","y"),"")))</f>
        <v/>
      </c>
      <c r="BR70" s="142" t="str">
        <f>IF(Hidden!BK$47="Yes","H",IF($B70="","",IF(AND($C70&lt;=Hidden!BK$46,$D70&gt;=Hidden!BK$46),IF($G70="","x","y"),"")))</f>
        <v/>
      </c>
      <c r="BS70" s="142" t="str">
        <f>IF(Hidden!BL$47="Yes","H",IF($B70="","",IF(AND($C70&lt;=Hidden!BL$46,$D70&gt;=Hidden!BL$46),IF($G70="","x","y"),"")))</f>
        <v/>
      </c>
      <c r="BT70" s="142" t="str">
        <f>IF(Hidden!BM$47="Yes","H",IF($B70="","",IF(AND($C70&lt;=Hidden!BM$46,$D70&gt;=Hidden!BM$46),IF($G70="","x","y"),"")))</f>
        <v/>
      </c>
      <c r="BU70" s="146" t="str">
        <f>IF(Hidden!BN$47="Yes","H",IF($B70="","",IF(AND($C70&lt;=Hidden!BN$46,$D70&gt;=Hidden!BN$46),IF($G70="","x","y"),"")))</f>
        <v/>
      </c>
      <c r="BV70" s="145" t="str">
        <f>IF(Hidden!BO$47="Yes","H",IF($B70="","",IF(AND($C70&lt;=Hidden!BO$46,$D70&gt;=Hidden!BO$46),IF($G70="","x","y"),"")))</f>
        <v/>
      </c>
      <c r="BW70" s="142" t="str">
        <f>IF(Hidden!BP$47="Yes","H",IF($B70="","",IF(AND($C70&lt;=Hidden!BP$46,$D70&gt;=Hidden!BP$46),IF($G70="","x","y"),"")))</f>
        <v/>
      </c>
      <c r="BX70" s="142" t="str">
        <f>IF(Hidden!BQ$47="Yes","H",IF($B70="","",IF(AND($C70&lt;=Hidden!BQ$46,$D70&gt;=Hidden!BQ$46),IF($G70="","x","y"),"")))</f>
        <v/>
      </c>
      <c r="BY70" s="142" t="str">
        <f>IF(Hidden!BR$47="Yes","H",IF($B70="","",IF(AND($C70&lt;=Hidden!BR$46,$D70&gt;=Hidden!BR$46),IF($G70="","x","y"),"")))</f>
        <v/>
      </c>
      <c r="BZ70" s="144" t="str">
        <f>IF(Hidden!BS$47="Yes","H",IF($B70="","",IF(AND($C70&lt;=Hidden!BS$46,$D70&gt;=Hidden!BS$46),IF($G70="","x","y"),"")))</f>
        <v/>
      </c>
      <c r="CA70" s="143" t="str">
        <f>IF(Hidden!BT$47="Yes","H",IF($B70="","",IF(AND($C70&lt;=Hidden!BT$46,$D70&gt;=Hidden!BT$46),IF($G70="","x","y"),"")))</f>
        <v/>
      </c>
      <c r="CB70" s="142" t="str">
        <f>IF(Hidden!BU$47="Yes","H",IF($B70="","",IF(AND($C70&lt;=Hidden!BU$46,$D70&gt;=Hidden!BU$46),IF($G70="","x","y"),"")))</f>
        <v/>
      </c>
      <c r="CC70" s="142" t="str">
        <f>IF(Hidden!BV$47="Yes","H",IF($B70="","",IF(AND($C70&lt;=Hidden!BV$46,$D70&gt;=Hidden!BV$46),IF($G70="","x","y"),"")))</f>
        <v/>
      </c>
      <c r="CD70" s="142" t="str">
        <f>IF(Hidden!BW$47="Yes","H",IF($B70="","",IF(AND($C70&lt;=Hidden!BW$46,$D70&gt;=Hidden!BW$46),IF($G70="","x","y"),"")))</f>
        <v/>
      </c>
      <c r="CE70" s="146" t="str">
        <f>IF(Hidden!BX$47="Yes","H",IF($B70="","",IF(AND($C70&lt;=Hidden!BX$46,$D70&gt;=Hidden!BX$46),IF($G70="","x","y"),"")))</f>
        <v/>
      </c>
      <c r="CF70" s="145" t="str">
        <f>IF(Hidden!BY$47="Yes","H",IF($B70="","",IF(AND($C70&lt;=Hidden!BY$46,$D70&gt;=Hidden!BY$46),IF($G70="","x","y"),"")))</f>
        <v/>
      </c>
      <c r="CG70" s="142" t="str">
        <f>IF(Hidden!BZ$47="Yes","H",IF($B70="","",IF(AND($C70&lt;=Hidden!BZ$46,$D70&gt;=Hidden!BZ$46),IF($G70="","x","y"),"")))</f>
        <v/>
      </c>
      <c r="CH70" s="142" t="str">
        <f>IF(Hidden!CA$47="Yes","H",IF($B70="","",IF(AND($C70&lt;=Hidden!CA$46,$D70&gt;=Hidden!CA$46),IF($G70="","x","y"),"")))</f>
        <v/>
      </c>
      <c r="CI70" s="142" t="str">
        <f>IF(Hidden!CB$47="Yes","H",IF($B70="","",IF(AND($C70&lt;=Hidden!CB$46,$D70&gt;=Hidden!CB$46),IF($G70="","x","y"),"")))</f>
        <v/>
      </c>
      <c r="CJ70" s="144" t="str">
        <f>IF(Hidden!CC$47="Yes","H",IF($B70="","",IF(AND($C70&lt;=Hidden!CC$46,$D70&gt;=Hidden!CC$46),IF($G70="","x","y"),"")))</f>
        <v/>
      </c>
      <c r="CK70" s="143" t="str">
        <f>IF(Hidden!CD$47="Yes","H",IF($B70="","",IF(AND($C70&lt;=Hidden!CD$46,$D70&gt;=Hidden!CD$46),IF($G70="","x","y"),"")))</f>
        <v/>
      </c>
      <c r="CL70" s="142" t="str">
        <f>IF(Hidden!CE$47="Yes","H",IF($B70="","",IF(AND($C70&lt;=Hidden!CE$46,$D70&gt;=Hidden!CE$46),IF($G70="","x","y"),"")))</f>
        <v/>
      </c>
      <c r="CM70" s="142" t="str">
        <f>IF(Hidden!CF$47="Yes","H",IF($B70="","",IF(AND($C70&lt;=Hidden!CF$46,$D70&gt;=Hidden!CF$46),IF($G70="","x","y"),"")))</f>
        <v/>
      </c>
      <c r="CN70" s="142" t="str">
        <f>IF(Hidden!CG$47="Yes","H",IF($B70="","",IF(AND($C70&lt;=Hidden!CG$46,$D70&gt;=Hidden!CG$46),IF($G70="","x","y"),"")))</f>
        <v/>
      </c>
      <c r="CO70" s="146" t="str">
        <f>IF(Hidden!CH$47="Yes","H",IF($B70="","",IF(AND($C70&lt;=Hidden!CH$46,$D70&gt;=Hidden!CH$46),IF($G70="","x","y"),"")))</f>
        <v/>
      </c>
      <c r="CP70" s="145" t="str">
        <f>IF(Hidden!CI$47="Yes","H",IF($B70="","",IF(AND($C70&lt;=Hidden!CI$46,$D70&gt;=Hidden!CI$46),IF($G70="","x","y"),"")))</f>
        <v/>
      </c>
      <c r="CQ70" s="142" t="str">
        <f>IF(Hidden!CJ$47="Yes","H",IF($B70="","",IF(AND($C70&lt;=Hidden!CJ$46,$D70&gt;=Hidden!CJ$46),IF($G70="","x","y"),"")))</f>
        <v/>
      </c>
      <c r="CR70" s="142" t="str">
        <f>IF(Hidden!CK$47="Yes","H",IF($B70="","",IF(AND($C70&lt;=Hidden!CK$46,$D70&gt;=Hidden!CK$46),IF($G70="","x","y"),"")))</f>
        <v/>
      </c>
      <c r="CS70" s="142" t="str">
        <f>IF(Hidden!CL$47="Yes","H",IF($B70="","",IF(AND($C70&lt;=Hidden!CL$46,$D70&gt;=Hidden!CL$46),IF($G70="","x","y"),"")))</f>
        <v/>
      </c>
      <c r="CT70" s="144" t="str">
        <f>IF(Hidden!CM$47="Yes","H",IF($B70="","",IF(AND($C70&lt;=Hidden!CM$46,$D70&gt;=Hidden!CM$46),IF($G70="","x","y"),"")))</f>
        <v/>
      </c>
      <c r="CU70" s="143" t="str">
        <f>IF(Hidden!CN$47="Yes","H",IF($B70="","",IF(AND($C70&lt;=Hidden!CN$46,$D70&gt;=Hidden!CN$46),IF($G70="","x","y"),"")))</f>
        <v/>
      </c>
      <c r="CV70" s="142" t="str">
        <f>IF(Hidden!CO$47="Yes","H",IF($B70="","",IF(AND($C70&lt;=Hidden!CO$46,$D70&gt;=Hidden!CO$46),IF($G70="","x","y"),"")))</f>
        <v/>
      </c>
      <c r="CW70" s="142" t="str">
        <f>IF(Hidden!CP$47="Yes","H",IF($B70="","",IF(AND($C70&lt;=Hidden!CP$46,$D70&gt;=Hidden!CP$46),IF($G70="","x","y"),"")))</f>
        <v/>
      </c>
      <c r="CX70" s="142" t="str">
        <f>IF(Hidden!CQ$47="Yes","H",IF($B70="","",IF(AND($C70&lt;=Hidden!CQ$46,$D70&gt;=Hidden!CQ$46),IF($G70="","x","y"),"")))</f>
        <v/>
      </c>
      <c r="CY70" s="146" t="str">
        <f>IF(Hidden!CR$47="Yes","H",IF($B70="","",IF(AND($C70&lt;=Hidden!CR$46,$D70&gt;=Hidden!CR$46),IF($G70="","x","y"),"")))</f>
        <v/>
      </c>
      <c r="CZ70" s="145" t="str">
        <f>IF(Hidden!CS$47="Yes","H",IF($B70="","",IF(AND($C70&lt;=Hidden!CS$46,$D70&gt;=Hidden!CS$46),IF($G70="","x","y"),"")))</f>
        <v/>
      </c>
      <c r="DA70" s="142" t="str">
        <f>IF(Hidden!CT$47="Yes","H",IF($B70="","",IF(AND($C70&lt;=Hidden!CT$46,$D70&gt;=Hidden!CT$46),IF($G70="","x","y"),"")))</f>
        <v/>
      </c>
      <c r="DB70" s="142" t="str">
        <f>IF(Hidden!CU$47="Yes","H",IF($B70="","",IF(AND($C70&lt;=Hidden!CU$46,$D70&gt;=Hidden!CU$46),IF($G70="","x","y"),"")))</f>
        <v/>
      </c>
      <c r="DC70" s="142" t="str">
        <f>IF(Hidden!CV$47="Yes","H",IF($B70="","",IF(AND($C70&lt;=Hidden!CV$46,$D70&gt;=Hidden!CV$46),IF($G70="","x","y"),"")))</f>
        <v/>
      </c>
      <c r="DD70" s="144" t="str">
        <f>IF(Hidden!CW$47="Yes","H",IF($B70="","",IF(AND($C70&lt;=Hidden!CW$46,$D70&gt;=Hidden!CW$46),IF($G70="","x","y"),"")))</f>
        <v/>
      </c>
      <c r="DE70" s="143" t="str">
        <f>IF(Hidden!CX$47="Yes","H",IF($B70="","",IF(AND($C70&lt;=Hidden!CX$46,$D70&gt;=Hidden!CX$46),IF($G70="","x","y"),"")))</f>
        <v/>
      </c>
      <c r="DF70" s="142" t="str">
        <f>IF(Hidden!CY$47="Yes","H",IF($B70="","",IF(AND($C70&lt;=Hidden!CY$46,$D70&gt;=Hidden!CY$46),IF($G70="","x","y"),"")))</f>
        <v/>
      </c>
      <c r="DG70" s="142" t="str">
        <f>IF(Hidden!CZ$47="Yes","H",IF($B70="","",IF(AND($C70&lt;=Hidden!CZ$46,$D70&gt;=Hidden!CZ$46),IF($G70="","x","y"),"")))</f>
        <v/>
      </c>
      <c r="DH70" s="142" t="str">
        <f>IF(Hidden!DA$47="Yes","H",IF($B70="","",IF(AND($C70&lt;=Hidden!DA$46,$D70&gt;=Hidden!DA$46),IF($G70="","x","y"),"")))</f>
        <v/>
      </c>
      <c r="DI70" s="146" t="str">
        <f>IF(Hidden!DB$47="Yes","H",IF($B70="","",IF(AND($C70&lt;=Hidden!DB$46,$D70&gt;=Hidden!DB$46),IF($G70="","x","y"),"")))</f>
        <v/>
      </c>
      <c r="DJ70" s="145" t="str">
        <f>IF(Hidden!DC$47="Yes","H",IF($B70="","",IF(AND($C70&lt;=Hidden!DC$46,$D70&gt;=Hidden!DC$46),IF($G70="","x","y"),"")))</f>
        <v/>
      </c>
      <c r="DK70" s="142" t="str">
        <f>IF(Hidden!DD$47="Yes","H",IF($B70="","",IF(AND($C70&lt;=Hidden!DD$46,$D70&gt;=Hidden!DD$46),IF($G70="","x","y"),"")))</f>
        <v/>
      </c>
      <c r="DL70" s="142" t="str">
        <f>IF(Hidden!DE$47="Yes","H",IF($B70="","",IF(AND($C70&lt;=Hidden!DE$46,$D70&gt;=Hidden!DE$46),IF($G70="","x","y"),"")))</f>
        <v/>
      </c>
      <c r="DM70" s="142" t="str">
        <f>IF(Hidden!DF$47="Yes","H",IF($B70="","",IF(AND($C70&lt;=Hidden!DF$46,$D70&gt;=Hidden!DF$46),IF($G70="","x","y"),"")))</f>
        <v/>
      </c>
      <c r="DN70" s="144" t="str">
        <f>IF(Hidden!DG$47="Yes","H",IF($B70="","",IF(AND($C70&lt;=Hidden!DG$46,$D70&gt;=Hidden!DG$46),IF($G70="","x","y"),"")))</f>
        <v/>
      </c>
      <c r="DO70" s="143" t="str">
        <f>IF(Hidden!DH$47="Yes","H",IF($B70="","",IF(AND($C70&lt;=Hidden!DH$46,$D70&gt;=Hidden!DH$46),IF($G70="","x","y"),"")))</f>
        <v/>
      </c>
      <c r="DP70" s="142" t="str">
        <f>IF(Hidden!DI$47="Yes","H",IF($B70="","",IF(AND($C70&lt;=Hidden!DI$46,$D70&gt;=Hidden!DI$46),IF($G70="","x","y"),"")))</f>
        <v/>
      </c>
      <c r="DQ70" s="142" t="str">
        <f>IF(Hidden!DJ$47="Yes","H",IF($B70="","",IF(AND($C70&lt;=Hidden!DJ$46,$D70&gt;=Hidden!DJ$46),IF($G70="","x","y"),"")))</f>
        <v/>
      </c>
      <c r="DR70" s="142" t="str">
        <f>IF(Hidden!DK$47="Yes","H",IF($B70="","",IF(AND($C70&lt;=Hidden!DK$46,$D70&gt;=Hidden!DK$46),IF($G70="","x","y"),"")))</f>
        <v/>
      </c>
      <c r="DS70" s="146" t="str">
        <f>IF(Hidden!DL$47="Yes","H",IF($B70="","",IF(AND($C70&lt;=Hidden!DL$46,$D70&gt;=Hidden!DL$46),IF($G70="","x","y"),"")))</f>
        <v/>
      </c>
      <c r="DT70" s="145" t="str">
        <f>IF(Hidden!DM$47="Yes","H",IF($B70="","",IF(AND($C70&lt;=Hidden!DM$46,$D70&gt;=Hidden!DM$46),IF($G70="","x","y"),"")))</f>
        <v/>
      </c>
      <c r="DU70" s="142" t="str">
        <f>IF(Hidden!DN$47="Yes","H",IF($B70="","",IF(AND($C70&lt;=Hidden!DN$46,$D70&gt;=Hidden!DN$46),IF($G70="","x","y"),"")))</f>
        <v/>
      </c>
      <c r="DV70" s="142" t="str">
        <f>IF(Hidden!DO$47="Yes","H",IF($B70="","",IF(AND($C70&lt;=Hidden!DO$46,$D70&gt;=Hidden!DO$46),IF($G70="","x","y"),"")))</f>
        <v/>
      </c>
      <c r="DW70" s="142" t="str">
        <f>IF(Hidden!DP$47="Yes","H",IF($B70="","",IF(AND($C70&lt;=Hidden!DP$46,$D70&gt;=Hidden!DP$46),IF($G70="","x","y"),"")))</f>
        <v/>
      </c>
      <c r="DX70" s="144" t="str">
        <f>IF(Hidden!DQ$47="Yes","H",IF($B70="","",IF(AND($C70&lt;=Hidden!DQ$46,$D70&gt;=Hidden!DQ$46),IF($G70="","x","y"),"")))</f>
        <v/>
      </c>
      <c r="DY70" s="145" t="str">
        <f>IF(Hidden!DR$47="Yes","H",IF($B70="","",IF(AND($C70&lt;=Hidden!DR$46,$D70&gt;=Hidden!DR$46),IF($G70="","x","y"),"")))</f>
        <v/>
      </c>
      <c r="DZ70" s="142" t="str">
        <f>IF(Hidden!DS$47="Yes","H",IF($B70="","",IF(AND($C70&lt;=Hidden!DS$46,$D70&gt;=Hidden!DS$46),IF($G70="","x","y"),"")))</f>
        <v/>
      </c>
      <c r="EA70" s="142" t="str">
        <f>IF(Hidden!DT$47="Yes","H",IF($B70="","",IF(AND($C70&lt;=Hidden!DT$46,$D70&gt;=Hidden!DT$46),IF($G70="","x","y"),"")))</f>
        <v/>
      </c>
      <c r="EB70" s="142" t="str">
        <f>IF(Hidden!DU$47="Yes","H",IF($B70="","",IF(AND($C70&lt;=Hidden!DU$46,$D70&gt;=Hidden!DU$46),IF($G70="","x","y"),"")))</f>
        <v/>
      </c>
      <c r="EC70" s="144" t="str">
        <f>IF(Hidden!DV$47="Yes","H",IF($B70="","",IF(AND($C70&lt;=Hidden!DV$46,$D70&gt;=Hidden!DV$46),IF($G70="","x","y"),"")))</f>
        <v/>
      </c>
      <c r="ED70" s="143" t="str">
        <f>IF(Hidden!DW$47="Yes","H",IF($B70="","",IF(AND($C70&lt;=Hidden!DW$46,$D70&gt;=Hidden!DW$46),IF($G70="","x","y"),"")))</f>
        <v/>
      </c>
      <c r="EE70" s="142" t="str">
        <f>IF(Hidden!DX$47="Yes","H",IF($B70="","",IF(AND($C70&lt;=Hidden!DX$46,$D70&gt;=Hidden!DX$46),IF($G70="","x","y"),"")))</f>
        <v/>
      </c>
      <c r="EF70" s="142" t="str">
        <f>IF(Hidden!DY$47="Yes","H",IF($B70="","",IF(AND($C70&lt;=Hidden!DY$46,$D70&gt;=Hidden!DY$46),IF($G70="","x","y"),"")))</f>
        <v/>
      </c>
      <c r="EG70" s="142" t="str">
        <f>IF(Hidden!DZ$47="Yes","H",IF($B70="","",IF(AND($C70&lt;=Hidden!DZ$46,$D70&gt;=Hidden!DZ$46),IF($G70="","x","y"),"")))</f>
        <v/>
      </c>
      <c r="EH70" s="141" t="str">
        <f>IF(Hidden!EA$47="Yes","H",IF($B70="","",IF(AND($C70&lt;=Hidden!EA$46,$D70&gt;=Hidden!EA$46),IF($G70="","x","y"),"")))</f>
        <v/>
      </c>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row>
    <row r="71" spans="1:257" ht="15" customHeight="1">
      <c r="A71" s="79"/>
      <c r="B71" s="713"/>
      <c r="C71" s="721"/>
      <c r="D71" s="715"/>
      <c r="E71" s="693"/>
      <c r="F71" s="246"/>
      <c r="G71" s="696"/>
      <c r="H71" s="694"/>
      <c r="I71" s="147" t="str">
        <f>IF(Hidden!B$47="Yes","H",IF($B71="","",IF(AND($C71&lt;=Hidden!B$46,$D71&gt;=Hidden!B$46),IF($G71="","x","y"),"")))</f>
        <v/>
      </c>
      <c r="J71" s="142" t="str">
        <f>IF(Hidden!C$47="Yes","H",IF($B71="","",IF(AND($C71&lt;=Hidden!C$46,$D71&gt;=Hidden!C$46),IF($G71="","x","y"),"")))</f>
        <v/>
      </c>
      <c r="K71" s="142" t="str">
        <f>IF(Hidden!D$47="Yes","H",IF($B71="","",IF(AND($C71&lt;=Hidden!D$46,$D71&gt;=Hidden!D$46),IF($G71="","x","y"),"")))</f>
        <v/>
      </c>
      <c r="L71" s="142" t="str">
        <f>IF(Hidden!E$47="Yes","H",IF($B71="","",IF(AND($C71&lt;=Hidden!E$46,$D71&gt;=Hidden!E$46),IF($G71="","x","y"),"")))</f>
        <v/>
      </c>
      <c r="M71" s="146" t="str">
        <f>IF(Hidden!F$47="Yes","H",IF($B71="","",IF(AND($C71&lt;=Hidden!F$46,$D71&gt;=Hidden!F$46),IF($G71="","x","y"),"")))</f>
        <v/>
      </c>
      <c r="N71" s="145" t="str">
        <f>IF(Hidden!G$47="Yes","H",IF($B71="","",IF(AND($C71&lt;=Hidden!G$46,$D71&gt;=Hidden!G$46),IF($G71="","x","y"),"")))</f>
        <v/>
      </c>
      <c r="O71" s="142" t="str">
        <f>IF(Hidden!H$47="Yes","H",IF($B71="","",IF(AND($C71&lt;=Hidden!H$46,$D71&gt;=Hidden!H$46),IF($G71="","x","y"),"")))</f>
        <v/>
      </c>
      <c r="P71" s="142" t="str">
        <f>IF(Hidden!I$47="Yes","H",IF($B71="","",IF(AND($C71&lt;=Hidden!I$46,$D71&gt;=Hidden!I$46),IF($G71="","x","y"),"")))</f>
        <v/>
      </c>
      <c r="Q71" s="142" t="str">
        <f>IF(Hidden!J$47="Yes","H",IF($B71="","",IF(AND($C71&lt;=Hidden!J$46,$D71&gt;=Hidden!J$46),IF($G71="","x","y"),"")))</f>
        <v/>
      </c>
      <c r="R71" s="144" t="str">
        <f>IF(Hidden!K$47="Yes","H",IF($B71="","",IF(AND($C71&lt;=Hidden!K$46,$D71&gt;=Hidden!K$46),IF($G71="","x","y"),"")))</f>
        <v/>
      </c>
      <c r="S71" s="143" t="str">
        <f>IF(Hidden!L$47="Yes","H",IF($B71="","",IF(AND($C71&lt;=Hidden!L$46,$D71&gt;=Hidden!L$46),IF($G71="","x","y"),"")))</f>
        <v/>
      </c>
      <c r="T71" s="142" t="str">
        <f>IF(Hidden!M$47="Yes","H",IF($B71="","",IF(AND($C71&lt;=Hidden!M$46,$D71&gt;=Hidden!M$46),IF($G71="","x","y"),"")))</f>
        <v/>
      </c>
      <c r="U71" s="142" t="str">
        <f>IF(Hidden!N$47="Yes","H",IF($B71="","",IF(AND($C71&lt;=Hidden!N$46,$D71&gt;=Hidden!N$46),IF($G71="","x","y"),"")))</f>
        <v/>
      </c>
      <c r="V71" s="142" t="str">
        <f>IF(Hidden!O$47="Yes","H",IF($B71="","",IF(AND($C71&lt;=Hidden!O$46,$D71&gt;=Hidden!O$46),IF($G71="","x","y"),"")))</f>
        <v/>
      </c>
      <c r="W71" s="146" t="str">
        <f>IF(Hidden!P$47="Yes","H",IF($B71="","",IF(AND($C71&lt;=Hidden!P$46,$D71&gt;=Hidden!P$46),IF($G71="","x","y"),"")))</f>
        <v/>
      </c>
      <c r="X71" s="145" t="str">
        <f>IF(Hidden!Q$47="Yes","H",IF($B71="","",IF(AND($C71&lt;=Hidden!Q$46,$D71&gt;=Hidden!Q$46),IF($G71="","x","y"),"")))</f>
        <v/>
      </c>
      <c r="Y71" s="142" t="str">
        <f>IF(Hidden!R$47="Yes","H",IF($B71="","",IF(AND($C71&lt;=Hidden!R$46,$D71&gt;=Hidden!R$46),IF($G71="","x","y"),"")))</f>
        <v/>
      </c>
      <c r="Z71" s="142" t="str">
        <f>IF(Hidden!S$47="Yes","H",IF($B71="","",IF(AND($C71&lt;=Hidden!S$46,$D71&gt;=Hidden!S$46),IF($G71="","x","y"),"")))</f>
        <v/>
      </c>
      <c r="AA71" s="142" t="str">
        <f>IF(Hidden!T$47="Yes","H",IF($B71="","",IF(AND($C71&lt;=Hidden!T$46,$D71&gt;=Hidden!T$46),IF($G71="","x","y"),"")))</f>
        <v/>
      </c>
      <c r="AB71" s="144" t="str">
        <f>IF(Hidden!U$47="Yes","H",IF($B71="","",IF(AND($C71&lt;=Hidden!U$46,$D71&gt;=Hidden!U$46),IF($G71="","x","y"),"")))</f>
        <v/>
      </c>
      <c r="AC71" s="143" t="str">
        <f>IF(Hidden!V$47="Yes","H",IF($B71="","",IF(AND($C71&lt;=Hidden!V$46,$D71&gt;=Hidden!V$46),IF($G71="","x","y"),"")))</f>
        <v/>
      </c>
      <c r="AD71" s="142" t="str">
        <f>IF(Hidden!W$47="Yes","H",IF($B71="","",IF(AND($C71&lt;=Hidden!W$46,$D71&gt;=Hidden!W$46),IF($G71="","x","y"),"")))</f>
        <v/>
      </c>
      <c r="AE71" s="142" t="str">
        <f>IF(Hidden!X$47="Yes","H",IF($B71="","",IF(AND($C71&lt;=Hidden!X$46,$D71&gt;=Hidden!X$46),IF($G71="","x","y"),"")))</f>
        <v/>
      </c>
      <c r="AF71" s="142" t="str">
        <f>IF(Hidden!Y$47="Yes","H",IF($B71="","",IF(AND($C71&lt;=Hidden!Y$46,$D71&gt;=Hidden!Y$46),IF($G71="","x","y"),"")))</f>
        <v/>
      </c>
      <c r="AG71" s="146" t="str">
        <f>IF(Hidden!Z$47="Yes","H",IF($B71="","",IF(AND($C71&lt;=Hidden!Z$46,$D71&gt;=Hidden!Z$46),IF($G71="","x","y"),"")))</f>
        <v/>
      </c>
      <c r="AH71" s="145" t="str">
        <f>IF(Hidden!AA$47="Yes","H",IF($B71="","",IF(AND($C71&lt;=Hidden!AA$46,$D71&gt;=Hidden!AA$46),IF($G71="","x","y"),"")))</f>
        <v/>
      </c>
      <c r="AI71" s="142" t="str">
        <f>IF(Hidden!AB$47="Yes","H",IF($B71="","",IF(AND($C71&lt;=Hidden!AB$46,$D71&gt;=Hidden!AB$46),IF($G71="","x","y"),"")))</f>
        <v/>
      </c>
      <c r="AJ71" s="142" t="str">
        <f>IF(Hidden!AC$47="Yes","H",IF($B71="","",IF(AND($C71&lt;=Hidden!AC$46,$D71&gt;=Hidden!AC$46),IF($G71="","x","y"),"")))</f>
        <v/>
      </c>
      <c r="AK71" s="142" t="str">
        <f>IF(Hidden!AD$47="Yes","H",IF($B71="","",IF(AND($C71&lt;=Hidden!AD$46,$D71&gt;=Hidden!AD$46),IF($G71="","x","y"),"")))</f>
        <v/>
      </c>
      <c r="AL71" s="144" t="str">
        <f>IF(Hidden!AE$47="Yes","H",IF($B71="","",IF(AND($C71&lt;=Hidden!AE$46,$D71&gt;=Hidden!AE$46),IF($G71="","x","y"),"")))</f>
        <v/>
      </c>
      <c r="AM71" s="143" t="str">
        <f>IF(Hidden!AF$47="Yes","H",IF($B71="","",IF(AND($C71&lt;=Hidden!AF$46,$D71&gt;=Hidden!AF$46),IF($G71="","x","y"),"")))</f>
        <v/>
      </c>
      <c r="AN71" s="142" t="str">
        <f>IF(Hidden!AG$47="Yes","H",IF($B71="","",IF(AND($C71&lt;=Hidden!AG$46,$D71&gt;=Hidden!AG$46),IF($G71="","x","y"),"")))</f>
        <v/>
      </c>
      <c r="AO71" s="142" t="str">
        <f>IF(Hidden!AH$47="Yes","H",IF($B71="","",IF(AND($C71&lt;=Hidden!AH$46,$D71&gt;=Hidden!AH$46),IF($G71="","x","y"),"")))</f>
        <v/>
      </c>
      <c r="AP71" s="142" t="str">
        <f>IF(Hidden!AI$47="Yes","H",IF($B71="","",IF(AND($C71&lt;=Hidden!AI$46,$D71&gt;=Hidden!AI$46),IF($G71="","x","y"),"")))</f>
        <v/>
      </c>
      <c r="AQ71" s="146" t="str">
        <f>IF(Hidden!AJ$47="Yes","H",IF($B71="","",IF(AND($C71&lt;=Hidden!AJ$46,$D71&gt;=Hidden!AJ$46),IF($G71="","x","y"),"")))</f>
        <v/>
      </c>
      <c r="AR71" s="145" t="str">
        <f>IF(Hidden!AK$47="Yes","H",IF($B71="","",IF(AND($C71&lt;=Hidden!AK$46,$D71&gt;=Hidden!AK$46),IF($G71="","x","y"),"")))</f>
        <v/>
      </c>
      <c r="AS71" s="142" t="str">
        <f>IF(Hidden!AL$47="Yes","H",IF($B71="","",IF(AND($C71&lt;=Hidden!AL$46,$D71&gt;=Hidden!AL$46),IF($G71="","x","y"),"")))</f>
        <v/>
      </c>
      <c r="AT71" s="142" t="str">
        <f>IF(Hidden!AM$47="Yes","H",IF($B71="","",IF(AND($C71&lt;=Hidden!AM$46,$D71&gt;=Hidden!AM$46),IF($G71="","x","y"),"")))</f>
        <v/>
      </c>
      <c r="AU71" s="142" t="str">
        <f>IF(Hidden!AN$47="Yes","H",IF($B71="","",IF(AND($C71&lt;=Hidden!AN$46,$D71&gt;=Hidden!AN$46),IF($G71="","x","y"),"")))</f>
        <v/>
      </c>
      <c r="AV71" s="144" t="str">
        <f>IF(Hidden!AO$47="Yes","H",IF($B71="","",IF(AND($C71&lt;=Hidden!AO$46,$D71&gt;=Hidden!AO$46),IF($G71="","x","y"),"")))</f>
        <v/>
      </c>
      <c r="AW71" s="143" t="str">
        <f>IF(Hidden!AP$47="Yes","H",IF($B71="","",IF(AND($C71&lt;=Hidden!AP$46,$D71&gt;=Hidden!AP$46),IF($G71="","x","y"),"")))</f>
        <v/>
      </c>
      <c r="AX71" s="142" t="str">
        <f>IF(Hidden!AQ$47="Yes","H",IF($B71="","",IF(AND($C71&lt;=Hidden!AQ$46,$D71&gt;=Hidden!AQ$46),IF($G71="","x","y"),"")))</f>
        <v/>
      </c>
      <c r="AY71" s="142" t="str">
        <f>IF(Hidden!AR$47="Yes","H",IF($B71="","",IF(AND($C71&lt;=Hidden!AR$46,$D71&gt;=Hidden!AR$46),IF($G71="","x","y"),"")))</f>
        <v/>
      </c>
      <c r="AZ71" s="142" t="str">
        <f>IF(Hidden!AS$47="Yes","H",IF($B71="","",IF(AND($C71&lt;=Hidden!AS$46,$D71&gt;=Hidden!AS$46),IF($G71="","x","y"),"")))</f>
        <v/>
      </c>
      <c r="BA71" s="146" t="str">
        <f>IF(Hidden!AT$47="Yes","H",IF($B71="","",IF(AND($C71&lt;=Hidden!AT$46,$D71&gt;=Hidden!AT$46),IF($G71="","x","y"),"")))</f>
        <v/>
      </c>
      <c r="BB71" s="145" t="str">
        <f>IF(Hidden!AU$47="Yes","H",IF($B71="","",IF(AND($C71&lt;=Hidden!AU$46,$D71&gt;=Hidden!AU$46),IF($G71="","x","y"),"")))</f>
        <v/>
      </c>
      <c r="BC71" s="142" t="str">
        <f>IF(Hidden!AV$47="Yes","H",IF($B71="","",IF(AND($C71&lt;=Hidden!AV$46,$D71&gt;=Hidden!AV$46),IF($G71="","x","y"),"")))</f>
        <v/>
      </c>
      <c r="BD71" s="142" t="str">
        <f>IF(Hidden!AW$47="Yes","H",IF($B71="","",IF(AND($C71&lt;=Hidden!AW$46,$D71&gt;=Hidden!AW$46),IF($G71="","x","y"),"")))</f>
        <v/>
      </c>
      <c r="BE71" s="142" t="str">
        <f>IF(Hidden!AX$47="Yes","H",IF($B71="","",IF(AND($C71&lt;=Hidden!AX$46,$D71&gt;=Hidden!AX$46),IF($G71="","x","y"),"")))</f>
        <v/>
      </c>
      <c r="BF71" s="144" t="str">
        <f>IF(Hidden!AY$47="Yes","H",IF($B71="","",IF(AND($C71&lt;=Hidden!AY$46,$D71&gt;=Hidden!AY$46),IF($G71="","x","y"),"")))</f>
        <v/>
      </c>
      <c r="BG71" s="143" t="str">
        <f>IF(Hidden!AZ$47="Yes","H",IF($B71="","",IF(AND($C71&lt;=Hidden!AZ$46,$D71&gt;=Hidden!AZ$46),IF($G71="","x","y"),"")))</f>
        <v/>
      </c>
      <c r="BH71" s="142" t="str">
        <f>IF(Hidden!BA$47="Yes","H",IF($B71="","",IF(AND($C71&lt;=Hidden!BA$46,$D71&gt;=Hidden!BA$46),IF($G71="","x","y"),"")))</f>
        <v/>
      </c>
      <c r="BI71" s="142" t="str">
        <f>IF(Hidden!BB$47="Yes","H",IF($B71="","",IF(AND($C71&lt;=Hidden!BB$46,$D71&gt;=Hidden!BB$46),IF($G71="","x","y"),"")))</f>
        <v/>
      </c>
      <c r="BJ71" s="142" t="str">
        <f>IF(Hidden!BC$47="Yes","H",IF($B71="","",IF(AND($C71&lt;=Hidden!BC$46,$D71&gt;=Hidden!BC$46),IF($G71="","x","y"),"")))</f>
        <v/>
      </c>
      <c r="BK71" s="146" t="str">
        <f>IF(Hidden!BD$47="Yes","H",IF($B71="","",IF(AND($C71&lt;=Hidden!BD$46,$D71&gt;=Hidden!BD$46),IF($G71="","x","y"),"")))</f>
        <v/>
      </c>
      <c r="BL71" s="145" t="str">
        <f>IF(Hidden!BE$47="Yes","H",IF($B71="","",IF(AND($C71&lt;=Hidden!BE$46,$D71&gt;=Hidden!BE$46),IF($G71="","x","y"),"")))</f>
        <v/>
      </c>
      <c r="BM71" s="142" t="str">
        <f>IF(Hidden!BF$47="Yes","H",IF($B71="","",IF(AND($C71&lt;=Hidden!BF$46,$D71&gt;=Hidden!BF$46),IF($G71="","x","y"),"")))</f>
        <v/>
      </c>
      <c r="BN71" s="142" t="str">
        <f>IF(Hidden!BG$47="Yes","H",IF($B71="","",IF(AND($C71&lt;=Hidden!BG$46,$D71&gt;=Hidden!BG$46),IF($G71="","x","y"),"")))</f>
        <v/>
      </c>
      <c r="BO71" s="142" t="str">
        <f>IF(Hidden!BH$47="Yes","H",IF($B71="","",IF(AND($C71&lt;=Hidden!BH$46,$D71&gt;=Hidden!BH$46),IF($G71="","x","y"),"")))</f>
        <v/>
      </c>
      <c r="BP71" s="144" t="str">
        <f>IF(Hidden!BI$47="Yes","H",IF($B71="","",IF(AND($C71&lt;=Hidden!BI$46,$D71&gt;=Hidden!BI$46),IF($G71="","x","y"),"")))</f>
        <v/>
      </c>
      <c r="BQ71" s="143" t="str">
        <f>IF(Hidden!BJ$47="Yes","H",IF($B71="","",IF(AND($C71&lt;=Hidden!BJ$46,$D71&gt;=Hidden!BJ$46),IF($G71="","x","y"),"")))</f>
        <v/>
      </c>
      <c r="BR71" s="142" t="str">
        <f>IF(Hidden!BK$47="Yes","H",IF($B71="","",IF(AND($C71&lt;=Hidden!BK$46,$D71&gt;=Hidden!BK$46),IF($G71="","x","y"),"")))</f>
        <v/>
      </c>
      <c r="BS71" s="142" t="str">
        <f>IF(Hidden!BL$47="Yes","H",IF($B71="","",IF(AND($C71&lt;=Hidden!BL$46,$D71&gt;=Hidden!BL$46),IF($G71="","x","y"),"")))</f>
        <v/>
      </c>
      <c r="BT71" s="142" t="str">
        <f>IF(Hidden!BM$47="Yes","H",IF($B71="","",IF(AND($C71&lt;=Hidden!BM$46,$D71&gt;=Hidden!BM$46),IF($G71="","x","y"),"")))</f>
        <v/>
      </c>
      <c r="BU71" s="146" t="str">
        <f>IF(Hidden!BN$47="Yes","H",IF($B71="","",IF(AND($C71&lt;=Hidden!BN$46,$D71&gt;=Hidden!BN$46),IF($G71="","x","y"),"")))</f>
        <v/>
      </c>
      <c r="BV71" s="145" t="str">
        <f>IF(Hidden!BO$47="Yes","H",IF($B71="","",IF(AND($C71&lt;=Hidden!BO$46,$D71&gt;=Hidden!BO$46),IF($G71="","x","y"),"")))</f>
        <v/>
      </c>
      <c r="BW71" s="142" t="str">
        <f>IF(Hidden!BP$47="Yes","H",IF($B71="","",IF(AND($C71&lt;=Hidden!BP$46,$D71&gt;=Hidden!BP$46),IF($G71="","x","y"),"")))</f>
        <v/>
      </c>
      <c r="BX71" s="142" t="str">
        <f>IF(Hidden!BQ$47="Yes","H",IF($B71="","",IF(AND($C71&lt;=Hidden!BQ$46,$D71&gt;=Hidden!BQ$46),IF($G71="","x","y"),"")))</f>
        <v/>
      </c>
      <c r="BY71" s="142" t="str">
        <f>IF(Hidden!BR$47="Yes","H",IF($B71="","",IF(AND($C71&lt;=Hidden!BR$46,$D71&gt;=Hidden!BR$46),IF($G71="","x","y"),"")))</f>
        <v/>
      </c>
      <c r="BZ71" s="144" t="str">
        <f>IF(Hidden!BS$47="Yes","H",IF($B71="","",IF(AND($C71&lt;=Hidden!BS$46,$D71&gt;=Hidden!BS$46),IF($G71="","x","y"),"")))</f>
        <v/>
      </c>
      <c r="CA71" s="143" t="str">
        <f>IF(Hidden!BT$47="Yes","H",IF($B71="","",IF(AND($C71&lt;=Hidden!BT$46,$D71&gt;=Hidden!BT$46),IF($G71="","x","y"),"")))</f>
        <v/>
      </c>
      <c r="CB71" s="142" t="str">
        <f>IF(Hidden!BU$47="Yes","H",IF($B71="","",IF(AND($C71&lt;=Hidden!BU$46,$D71&gt;=Hidden!BU$46),IF($G71="","x","y"),"")))</f>
        <v/>
      </c>
      <c r="CC71" s="142" t="str">
        <f>IF(Hidden!BV$47="Yes","H",IF($B71="","",IF(AND($C71&lt;=Hidden!BV$46,$D71&gt;=Hidden!BV$46),IF($G71="","x","y"),"")))</f>
        <v/>
      </c>
      <c r="CD71" s="142" t="str">
        <f>IF(Hidden!BW$47="Yes","H",IF($B71="","",IF(AND($C71&lt;=Hidden!BW$46,$D71&gt;=Hidden!BW$46),IF($G71="","x","y"),"")))</f>
        <v/>
      </c>
      <c r="CE71" s="146" t="str">
        <f>IF(Hidden!BX$47="Yes","H",IF($B71="","",IF(AND($C71&lt;=Hidden!BX$46,$D71&gt;=Hidden!BX$46),IF($G71="","x","y"),"")))</f>
        <v/>
      </c>
      <c r="CF71" s="145" t="str">
        <f>IF(Hidden!BY$47="Yes","H",IF($B71="","",IF(AND($C71&lt;=Hidden!BY$46,$D71&gt;=Hidden!BY$46),IF($G71="","x","y"),"")))</f>
        <v/>
      </c>
      <c r="CG71" s="142" t="str">
        <f>IF(Hidden!BZ$47="Yes","H",IF($B71="","",IF(AND($C71&lt;=Hidden!BZ$46,$D71&gt;=Hidden!BZ$46),IF($G71="","x","y"),"")))</f>
        <v/>
      </c>
      <c r="CH71" s="142" t="str">
        <f>IF(Hidden!CA$47="Yes","H",IF($B71="","",IF(AND($C71&lt;=Hidden!CA$46,$D71&gt;=Hidden!CA$46),IF($G71="","x","y"),"")))</f>
        <v/>
      </c>
      <c r="CI71" s="142" t="str">
        <f>IF(Hidden!CB$47="Yes","H",IF($B71="","",IF(AND($C71&lt;=Hidden!CB$46,$D71&gt;=Hidden!CB$46),IF($G71="","x","y"),"")))</f>
        <v/>
      </c>
      <c r="CJ71" s="144" t="str">
        <f>IF(Hidden!CC$47="Yes","H",IF($B71="","",IF(AND($C71&lt;=Hidden!CC$46,$D71&gt;=Hidden!CC$46),IF($G71="","x","y"),"")))</f>
        <v/>
      </c>
      <c r="CK71" s="143" t="str">
        <f>IF(Hidden!CD$47="Yes","H",IF($B71="","",IF(AND($C71&lt;=Hidden!CD$46,$D71&gt;=Hidden!CD$46),IF($G71="","x","y"),"")))</f>
        <v/>
      </c>
      <c r="CL71" s="142" t="str">
        <f>IF(Hidden!CE$47="Yes","H",IF($B71="","",IF(AND($C71&lt;=Hidden!CE$46,$D71&gt;=Hidden!CE$46),IF($G71="","x","y"),"")))</f>
        <v/>
      </c>
      <c r="CM71" s="142" t="str">
        <f>IF(Hidden!CF$47="Yes","H",IF($B71="","",IF(AND($C71&lt;=Hidden!CF$46,$D71&gt;=Hidden!CF$46),IF($G71="","x","y"),"")))</f>
        <v/>
      </c>
      <c r="CN71" s="142" t="str">
        <f>IF(Hidden!CG$47="Yes","H",IF($B71="","",IF(AND($C71&lt;=Hidden!CG$46,$D71&gt;=Hidden!CG$46),IF($G71="","x","y"),"")))</f>
        <v/>
      </c>
      <c r="CO71" s="146" t="str">
        <f>IF(Hidden!CH$47="Yes","H",IF($B71="","",IF(AND($C71&lt;=Hidden!CH$46,$D71&gt;=Hidden!CH$46),IF($G71="","x","y"),"")))</f>
        <v/>
      </c>
      <c r="CP71" s="145" t="str">
        <f>IF(Hidden!CI$47="Yes","H",IF($B71="","",IF(AND($C71&lt;=Hidden!CI$46,$D71&gt;=Hidden!CI$46),IF($G71="","x","y"),"")))</f>
        <v/>
      </c>
      <c r="CQ71" s="142" t="str">
        <f>IF(Hidden!CJ$47="Yes","H",IF($B71="","",IF(AND($C71&lt;=Hidden!CJ$46,$D71&gt;=Hidden!CJ$46),IF($G71="","x","y"),"")))</f>
        <v/>
      </c>
      <c r="CR71" s="142" t="str">
        <f>IF(Hidden!CK$47="Yes","H",IF($B71="","",IF(AND($C71&lt;=Hidden!CK$46,$D71&gt;=Hidden!CK$46),IF($G71="","x","y"),"")))</f>
        <v/>
      </c>
      <c r="CS71" s="142" t="str">
        <f>IF(Hidden!CL$47="Yes","H",IF($B71="","",IF(AND($C71&lt;=Hidden!CL$46,$D71&gt;=Hidden!CL$46),IF($G71="","x","y"),"")))</f>
        <v/>
      </c>
      <c r="CT71" s="144" t="str">
        <f>IF(Hidden!CM$47="Yes","H",IF($B71="","",IF(AND($C71&lt;=Hidden!CM$46,$D71&gt;=Hidden!CM$46),IF($G71="","x","y"),"")))</f>
        <v/>
      </c>
      <c r="CU71" s="143" t="str">
        <f>IF(Hidden!CN$47="Yes","H",IF($B71="","",IF(AND($C71&lt;=Hidden!CN$46,$D71&gt;=Hidden!CN$46),IF($G71="","x","y"),"")))</f>
        <v/>
      </c>
      <c r="CV71" s="142" t="str">
        <f>IF(Hidden!CO$47="Yes","H",IF($B71="","",IF(AND($C71&lt;=Hidden!CO$46,$D71&gt;=Hidden!CO$46),IF($G71="","x","y"),"")))</f>
        <v/>
      </c>
      <c r="CW71" s="142" t="str">
        <f>IF(Hidden!CP$47="Yes","H",IF($B71="","",IF(AND($C71&lt;=Hidden!CP$46,$D71&gt;=Hidden!CP$46),IF($G71="","x","y"),"")))</f>
        <v/>
      </c>
      <c r="CX71" s="142" t="str">
        <f>IF(Hidden!CQ$47="Yes","H",IF($B71="","",IF(AND($C71&lt;=Hidden!CQ$46,$D71&gt;=Hidden!CQ$46),IF($G71="","x","y"),"")))</f>
        <v/>
      </c>
      <c r="CY71" s="146" t="str">
        <f>IF(Hidden!CR$47="Yes","H",IF($B71="","",IF(AND($C71&lt;=Hidden!CR$46,$D71&gt;=Hidden!CR$46),IF($G71="","x","y"),"")))</f>
        <v/>
      </c>
      <c r="CZ71" s="145" t="str">
        <f>IF(Hidden!CS$47="Yes","H",IF($B71="","",IF(AND($C71&lt;=Hidden!CS$46,$D71&gt;=Hidden!CS$46),IF($G71="","x","y"),"")))</f>
        <v/>
      </c>
      <c r="DA71" s="142" t="str">
        <f>IF(Hidden!CT$47="Yes","H",IF($B71="","",IF(AND($C71&lt;=Hidden!CT$46,$D71&gt;=Hidden!CT$46),IF($G71="","x","y"),"")))</f>
        <v/>
      </c>
      <c r="DB71" s="142" t="str">
        <f>IF(Hidden!CU$47="Yes","H",IF($B71="","",IF(AND($C71&lt;=Hidden!CU$46,$D71&gt;=Hidden!CU$46),IF($G71="","x","y"),"")))</f>
        <v/>
      </c>
      <c r="DC71" s="142" t="str">
        <f>IF(Hidden!CV$47="Yes","H",IF($B71="","",IF(AND($C71&lt;=Hidden!CV$46,$D71&gt;=Hidden!CV$46),IF($G71="","x","y"),"")))</f>
        <v/>
      </c>
      <c r="DD71" s="144" t="str">
        <f>IF(Hidden!CW$47="Yes","H",IF($B71="","",IF(AND($C71&lt;=Hidden!CW$46,$D71&gt;=Hidden!CW$46),IF($G71="","x","y"),"")))</f>
        <v/>
      </c>
      <c r="DE71" s="143" t="str">
        <f>IF(Hidden!CX$47="Yes","H",IF($B71="","",IF(AND($C71&lt;=Hidden!CX$46,$D71&gt;=Hidden!CX$46),IF($G71="","x","y"),"")))</f>
        <v/>
      </c>
      <c r="DF71" s="142" t="str">
        <f>IF(Hidden!CY$47="Yes","H",IF($B71="","",IF(AND($C71&lt;=Hidden!CY$46,$D71&gt;=Hidden!CY$46),IF($G71="","x","y"),"")))</f>
        <v/>
      </c>
      <c r="DG71" s="142" t="str">
        <f>IF(Hidden!CZ$47="Yes","H",IF($B71="","",IF(AND($C71&lt;=Hidden!CZ$46,$D71&gt;=Hidden!CZ$46),IF($G71="","x","y"),"")))</f>
        <v/>
      </c>
      <c r="DH71" s="142" t="str">
        <f>IF(Hidden!DA$47="Yes","H",IF($B71="","",IF(AND($C71&lt;=Hidden!DA$46,$D71&gt;=Hidden!DA$46),IF($G71="","x","y"),"")))</f>
        <v/>
      </c>
      <c r="DI71" s="146" t="str">
        <f>IF(Hidden!DB$47="Yes","H",IF($B71="","",IF(AND($C71&lt;=Hidden!DB$46,$D71&gt;=Hidden!DB$46),IF($G71="","x","y"),"")))</f>
        <v/>
      </c>
      <c r="DJ71" s="145" t="str">
        <f>IF(Hidden!DC$47="Yes","H",IF($B71="","",IF(AND($C71&lt;=Hidden!DC$46,$D71&gt;=Hidden!DC$46),IF($G71="","x","y"),"")))</f>
        <v/>
      </c>
      <c r="DK71" s="142" t="str">
        <f>IF(Hidden!DD$47="Yes","H",IF($B71="","",IF(AND($C71&lt;=Hidden!DD$46,$D71&gt;=Hidden!DD$46),IF($G71="","x","y"),"")))</f>
        <v/>
      </c>
      <c r="DL71" s="142" t="str">
        <f>IF(Hidden!DE$47="Yes","H",IF($B71="","",IF(AND($C71&lt;=Hidden!DE$46,$D71&gt;=Hidden!DE$46),IF($G71="","x","y"),"")))</f>
        <v/>
      </c>
      <c r="DM71" s="142" t="str">
        <f>IF(Hidden!DF$47="Yes","H",IF($B71="","",IF(AND($C71&lt;=Hidden!DF$46,$D71&gt;=Hidden!DF$46),IF($G71="","x","y"),"")))</f>
        <v/>
      </c>
      <c r="DN71" s="144" t="str">
        <f>IF(Hidden!DG$47="Yes","H",IF($B71="","",IF(AND($C71&lt;=Hidden!DG$46,$D71&gt;=Hidden!DG$46),IF($G71="","x","y"),"")))</f>
        <v/>
      </c>
      <c r="DO71" s="143" t="str">
        <f>IF(Hidden!DH$47="Yes","H",IF($B71="","",IF(AND($C71&lt;=Hidden!DH$46,$D71&gt;=Hidden!DH$46),IF($G71="","x","y"),"")))</f>
        <v/>
      </c>
      <c r="DP71" s="142" t="str">
        <f>IF(Hidden!DI$47="Yes","H",IF($B71="","",IF(AND($C71&lt;=Hidden!DI$46,$D71&gt;=Hidden!DI$46),IF($G71="","x","y"),"")))</f>
        <v/>
      </c>
      <c r="DQ71" s="142" t="str">
        <f>IF(Hidden!DJ$47="Yes","H",IF($B71="","",IF(AND($C71&lt;=Hidden!DJ$46,$D71&gt;=Hidden!DJ$46),IF($G71="","x","y"),"")))</f>
        <v/>
      </c>
      <c r="DR71" s="142" t="str">
        <f>IF(Hidden!DK$47="Yes","H",IF($B71="","",IF(AND($C71&lt;=Hidden!DK$46,$D71&gt;=Hidden!DK$46),IF($G71="","x","y"),"")))</f>
        <v/>
      </c>
      <c r="DS71" s="146" t="str">
        <f>IF(Hidden!DL$47="Yes","H",IF($B71="","",IF(AND($C71&lt;=Hidden!DL$46,$D71&gt;=Hidden!DL$46),IF($G71="","x","y"),"")))</f>
        <v/>
      </c>
      <c r="DT71" s="145" t="str">
        <f>IF(Hidden!DM$47="Yes","H",IF($B71="","",IF(AND($C71&lt;=Hidden!DM$46,$D71&gt;=Hidden!DM$46),IF($G71="","x","y"),"")))</f>
        <v/>
      </c>
      <c r="DU71" s="142" t="str">
        <f>IF(Hidden!DN$47="Yes","H",IF($B71="","",IF(AND($C71&lt;=Hidden!DN$46,$D71&gt;=Hidden!DN$46),IF($G71="","x","y"),"")))</f>
        <v/>
      </c>
      <c r="DV71" s="142" t="str">
        <f>IF(Hidden!DO$47="Yes","H",IF($B71="","",IF(AND($C71&lt;=Hidden!DO$46,$D71&gt;=Hidden!DO$46),IF($G71="","x","y"),"")))</f>
        <v/>
      </c>
      <c r="DW71" s="142" t="str">
        <f>IF(Hidden!DP$47="Yes","H",IF($B71="","",IF(AND($C71&lt;=Hidden!DP$46,$D71&gt;=Hidden!DP$46),IF($G71="","x","y"),"")))</f>
        <v/>
      </c>
      <c r="DX71" s="144" t="str">
        <f>IF(Hidden!DQ$47="Yes","H",IF($B71="","",IF(AND($C71&lt;=Hidden!DQ$46,$D71&gt;=Hidden!DQ$46),IF($G71="","x","y"),"")))</f>
        <v/>
      </c>
      <c r="DY71" s="145" t="str">
        <f>IF(Hidden!DR$47="Yes","H",IF($B71="","",IF(AND($C71&lt;=Hidden!DR$46,$D71&gt;=Hidden!DR$46),IF($G71="","x","y"),"")))</f>
        <v/>
      </c>
      <c r="DZ71" s="142" t="str">
        <f>IF(Hidden!DS$47="Yes","H",IF($B71="","",IF(AND($C71&lt;=Hidden!DS$46,$D71&gt;=Hidden!DS$46),IF($G71="","x","y"),"")))</f>
        <v/>
      </c>
      <c r="EA71" s="142" t="str">
        <f>IF(Hidden!DT$47="Yes","H",IF($B71="","",IF(AND($C71&lt;=Hidden!DT$46,$D71&gt;=Hidden!DT$46),IF($G71="","x","y"),"")))</f>
        <v/>
      </c>
      <c r="EB71" s="142" t="str">
        <f>IF(Hidden!DU$47="Yes","H",IF($B71="","",IF(AND($C71&lt;=Hidden!DU$46,$D71&gt;=Hidden!DU$46),IF($G71="","x","y"),"")))</f>
        <v/>
      </c>
      <c r="EC71" s="144" t="str">
        <f>IF(Hidden!DV$47="Yes","H",IF($B71="","",IF(AND($C71&lt;=Hidden!DV$46,$D71&gt;=Hidden!DV$46),IF($G71="","x","y"),"")))</f>
        <v/>
      </c>
      <c r="ED71" s="143" t="str">
        <f>IF(Hidden!DW$47="Yes","H",IF($B71="","",IF(AND($C71&lt;=Hidden!DW$46,$D71&gt;=Hidden!DW$46),IF($G71="","x","y"),"")))</f>
        <v/>
      </c>
      <c r="EE71" s="142" t="str">
        <f>IF(Hidden!DX$47="Yes","H",IF($B71="","",IF(AND($C71&lt;=Hidden!DX$46,$D71&gt;=Hidden!DX$46),IF($G71="","x","y"),"")))</f>
        <v/>
      </c>
      <c r="EF71" s="142" t="str">
        <f>IF(Hidden!DY$47="Yes","H",IF($B71="","",IF(AND($C71&lt;=Hidden!DY$46,$D71&gt;=Hidden!DY$46),IF($G71="","x","y"),"")))</f>
        <v/>
      </c>
      <c r="EG71" s="142" t="str">
        <f>IF(Hidden!DZ$47="Yes","H",IF($B71="","",IF(AND($C71&lt;=Hidden!DZ$46,$D71&gt;=Hidden!DZ$46),IF($G71="","x","y"),"")))</f>
        <v/>
      </c>
      <c r="EH71" s="141" t="str">
        <f>IF(Hidden!EA$47="Yes","H",IF($B71="","",IF(AND($C71&lt;=Hidden!EA$46,$D71&gt;=Hidden!EA$46),IF($G71="","x","y"),"")))</f>
        <v/>
      </c>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row>
    <row r="72" spans="1:257" ht="15" customHeight="1">
      <c r="A72" s="79"/>
      <c r="B72" s="723"/>
      <c r="C72" s="724"/>
      <c r="D72" s="725"/>
      <c r="E72" s="693"/>
      <c r="F72" s="243"/>
      <c r="G72" s="696"/>
      <c r="H72" s="694"/>
      <c r="I72" s="147" t="str">
        <f>IF(Hidden!B$47="Yes","H",IF($B72="","",IF(AND($C72&lt;=Hidden!B$46,$D72&gt;=Hidden!B$46),IF($G72="","x","y"),"")))</f>
        <v/>
      </c>
      <c r="J72" s="142" t="str">
        <f>IF(Hidden!C$47="Yes","H",IF($B72="","",IF(AND($C72&lt;=Hidden!C$46,$D72&gt;=Hidden!C$46),IF($G72="","x","y"),"")))</f>
        <v/>
      </c>
      <c r="K72" s="142" t="str">
        <f>IF(Hidden!D$47="Yes","H",IF($B72="","",IF(AND($C72&lt;=Hidden!D$46,$D72&gt;=Hidden!D$46),IF($G72="","x","y"),"")))</f>
        <v/>
      </c>
      <c r="L72" s="142" t="str">
        <f>IF(Hidden!E$47="Yes","H",IF($B72="","",IF(AND($C72&lt;=Hidden!E$46,$D72&gt;=Hidden!E$46),IF($G72="","x","y"),"")))</f>
        <v/>
      </c>
      <c r="M72" s="146" t="str">
        <f>IF(Hidden!F$47="Yes","H",IF($B72="","",IF(AND($C72&lt;=Hidden!F$46,$D72&gt;=Hidden!F$46),IF($G72="","x","y"),"")))</f>
        <v/>
      </c>
      <c r="N72" s="145" t="str">
        <f>IF(Hidden!G$47="Yes","H",IF($B72="","",IF(AND($C72&lt;=Hidden!G$46,$D72&gt;=Hidden!G$46),IF($G72="","x","y"),"")))</f>
        <v/>
      </c>
      <c r="O72" s="142" t="str">
        <f>IF(Hidden!H$47="Yes","H",IF($B72="","",IF(AND($C72&lt;=Hidden!H$46,$D72&gt;=Hidden!H$46),IF($G72="","x","y"),"")))</f>
        <v/>
      </c>
      <c r="P72" s="142" t="str">
        <f>IF(Hidden!I$47="Yes","H",IF($B72="","",IF(AND($C72&lt;=Hidden!I$46,$D72&gt;=Hidden!I$46),IF($G72="","x","y"),"")))</f>
        <v/>
      </c>
      <c r="Q72" s="142" t="str">
        <f>IF(Hidden!J$47="Yes","H",IF($B72="","",IF(AND($C72&lt;=Hidden!J$46,$D72&gt;=Hidden!J$46),IF($G72="","x","y"),"")))</f>
        <v/>
      </c>
      <c r="R72" s="144" t="str">
        <f>IF(Hidden!K$47="Yes","H",IF($B72="","",IF(AND($C72&lt;=Hidden!K$46,$D72&gt;=Hidden!K$46),IF($G72="","x","y"),"")))</f>
        <v/>
      </c>
      <c r="S72" s="143" t="str">
        <f>IF(Hidden!L$47="Yes","H",IF($B72="","",IF(AND($C72&lt;=Hidden!L$46,$D72&gt;=Hidden!L$46),IF($G72="","x","y"),"")))</f>
        <v/>
      </c>
      <c r="T72" s="142" t="str">
        <f>IF(Hidden!M$47="Yes","H",IF($B72="","",IF(AND($C72&lt;=Hidden!M$46,$D72&gt;=Hidden!M$46),IF($G72="","x","y"),"")))</f>
        <v/>
      </c>
      <c r="U72" s="142" t="str">
        <f>IF(Hidden!N$47="Yes","H",IF($B72="","",IF(AND($C72&lt;=Hidden!N$46,$D72&gt;=Hidden!N$46),IF($G72="","x","y"),"")))</f>
        <v/>
      </c>
      <c r="V72" s="142" t="str">
        <f>IF(Hidden!O$47="Yes","H",IF($B72="","",IF(AND($C72&lt;=Hidden!O$46,$D72&gt;=Hidden!O$46),IF($G72="","x","y"),"")))</f>
        <v/>
      </c>
      <c r="W72" s="146" t="str">
        <f>IF(Hidden!P$47="Yes","H",IF($B72="","",IF(AND($C72&lt;=Hidden!P$46,$D72&gt;=Hidden!P$46),IF($G72="","x","y"),"")))</f>
        <v/>
      </c>
      <c r="X72" s="145" t="str">
        <f>IF(Hidden!Q$47="Yes","H",IF($B72="","",IF(AND($C72&lt;=Hidden!Q$46,$D72&gt;=Hidden!Q$46),IF($G72="","x","y"),"")))</f>
        <v/>
      </c>
      <c r="Y72" s="142" t="str">
        <f>IF(Hidden!R$47="Yes","H",IF($B72="","",IF(AND($C72&lt;=Hidden!R$46,$D72&gt;=Hidden!R$46),IF($G72="","x","y"),"")))</f>
        <v/>
      </c>
      <c r="Z72" s="142" t="str">
        <f>IF(Hidden!S$47="Yes","H",IF($B72="","",IF(AND($C72&lt;=Hidden!S$46,$D72&gt;=Hidden!S$46),IF($G72="","x","y"),"")))</f>
        <v/>
      </c>
      <c r="AA72" s="142" t="str">
        <f>IF(Hidden!T$47="Yes","H",IF($B72="","",IF(AND($C72&lt;=Hidden!T$46,$D72&gt;=Hidden!T$46),IF($G72="","x","y"),"")))</f>
        <v/>
      </c>
      <c r="AB72" s="144" t="str">
        <f>IF(Hidden!U$47="Yes","H",IF($B72="","",IF(AND($C72&lt;=Hidden!U$46,$D72&gt;=Hidden!U$46),IF($G72="","x","y"),"")))</f>
        <v/>
      </c>
      <c r="AC72" s="143" t="str">
        <f>IF(Hidden!V$47="Yes","H",IF($B72="","",IF(AND($C72&lt;=Hidden!V$46,$D72&gt;=Hidden!V$46),IF($G72="","x","y"),"")))</f>
        <v/>
      </c>
      <c r="AD72" s="142" t="str">
        <f>IF(Hidden!W$47="Yes","H",IF($B72="","",IF(AND($C72&lt;=Hidden!W$46,$D72&gt;=Hidden!W$46),IF($G72="","x","y"),"")))</f>
        <v/>
      </c>
      <c r="AE72" s="142" t="str">
        <f>IF(Hidden!X$47="Yes","H",IF($B72="","",IF(AND($C72&lt;=Hidden!X$46,$D72&gt;=Hidden!X$46),IF($G72="","x","y"),"")))</f>
        <v/>
      </c>
      <c r="AF72" s="142" t="str">
        <f>IF(Hidden!Y$47="Yes","H",IF($B72="","",IF(AND($C72&lt;=Hidden!Y$46,$D72&gt;=Hidden!Y$46),IF($G72="","x","y"),"")))</f>
        <v/>
      </c>
      <c r="AG72" s="146" t="str">
        <f>IF(Hidden!Z$47="Yes","H",IF($B72="","",IF(AND($C72&lt;=Hidden!Z$46,$D72&gt;=Hidden!Z$46),IF($G72="","x","y"),"")))</f>
        <v/>
      </c>
      <c r="AH72" s="145" t="str">
        <f>IF(Hidden!AA$47="Yes","H",IF($B72="","",IF(AND($C72&lt;=Hidden!AA$46,$D72&gt;=Hidden!AA$46),IF($G72="","x","y"),"")))</f>
        <v/>
      </c>
      <c r="AI72" s="142" t="str">
        <f>IF(Hidden!AB$47="Yes","H",IF($B72="","",IF(AND($C72&lt;=Hidden!AB$46,$D72&gt;=Hidden!AB$46),IF($G72="","x","y"),"")))</f>
        <v/>
      </c>
      <c r="AJ72" s="142" t="str">
        <f>IF(Hidden!AC$47="Yes","H",IF($B72="","",IF(AND($C72&lt;=Hidden!AC$46,$D72&gt;=Hidden!AC$46),IF($G72="","x","y"),"")))</f>
        <v/>
      </c>
      <c r="AK72" s="142" t="str">
        <f>IF(Hidden!AD$47="Yes","H",IF($B72="","",IF(AND($C72&lt;=Hidden!AD$46,$D72&gt;=Hidden!AD$46),IF($G72="","x","y"),"")))</f>
        <v/>
      </c>
      <c r="AL72" s="144" t="str">
        <f>IF(Hidden!AE$47="Yes","H",IF($B72="","",IF(AND($C72&lt;=Hidden!AE$46,$D72&gt;=Hidden!AE$46),IF($G72="","x","y"),"")))</f>
        <v/>
      </c>
      <c r="AM72" s="143" t="str">
        <f>IF(Hidden!AF$47="Yes","H",IF($B72="","",IF(AND($C72&lt;=Hidden!AF$46,$D72&gt;=Hidden!AF$46),IF($G72="","x","y"),"")))</f>
        <v/>
      </c>
      <c r="AN72" s="142" t="str">
        <f>IF(Hidden!AG$47="Yes","H",IF($B72="","",IF(AND($C72&lt;=Hidden!AG$46,$D72&gt;=Hidden!AG$46),IF($G72="","x","y"),"")))</f>
        <v/>
      </c>
      <c r="AO72" s="142" t="str">
        <f>IF(Hidden!AH$47="Yes","H",IF($B72="","",IF(AND($C72&lt;=Hidden!AH$46,$D72&gt;=Hidden!AH$46),IF($G72="","x","y"),"")))</f>
        <v/>
      </c>
      <c r="AP72" s="142" t="str">
        <f>IF(Hidden!AI$47="Yes","H",IF($B72="","",IF(AND($C72&lt;=Hidden!AI$46,$D72&gt;=Hidden!AI$46),IF($G72="","x","y"),"")))</f>
        <v/>
      </c>
      <c r="AQ72" s="146" t="str">
        <f>IF(Hidden!AJ$47="Yes","H",IF($B72="","",IF(AND($C72&lt;=Hidden!AJ$46,$D72&gt;=Hidden!AJ$46),IF($G72="","x","y"),"")))</f>
        <v/>
      </c>
      <c r="AR72" s="145" t="str">
        <f>IF(Hidden!AK$47="Yes","H",IF($B72="","",IF(AND($C72&lt;=Hidden!AK$46,$D72&gt;=Hidden!AK$46),IF($G72="","x","y"),"")))</f>
        <v/>
      </c>
      <c r="AS72" s="142" t="str">
        <f>IF(Hidden!AL$47="Yes","H",IF($B72="","",IF(AND($C72&lt;=Hidden!AL$46,$D72&gt;=Hidden!AL$46),IF($G72="","x","y"),"")))</f>
        <v/>
      </c>
      <c r="AT72" s="142" t="str">
        <f>IF(Hidden!AM$47="Yes","H",IF($B72="","",IF(AND($C72&lt;=Hidden!AM$46,$D72&gt;=Hidden!AM$46),IF($G72="","x","y"),"")))</f>
        <v/>
      </c>
      <c r="AU72" s="142" t="str">
        <f>IF(Hidden!AN$47="Yes","H",IF($B72="","",IF(AND($C72&lt;=Hidden!AN$46,$D72&gt;=Hidden!AN$46),IF($G72="","x","y"),"")))</f>
        <v/>
      </c>
      <c r="AV72" s="144" t="str">
        <f>IF(Hidden!AO$47="Yes","H",IF($B72="","",IF(AND($C72&lt;=Hidden!AO$46,$D72&gt;=Hidden!AO$46),IF($G72="","x","y"),"")))</f>
        <v/>
      </c>
      <c r="AW72" s="143" t="str">
        <f>IF(Hidden!AP$47="Yes","H",IF($B72="","",IF(AND($C72&lt;=Hidden!AP$46,$D72&gt;=Hidden!AP$46),IF($G72="","x","y"),"")))</f>
        <v/>
      </c>
      <c r="AX72" s="142" t="str">
        <f>IF(Hidden!AQ$47="Yes","H",IF($B72="","",IF(AND($C72&lt;=Hidden!AQ$46,$D72&gt;=Hidden!AQ$46),IF($G72="","x","y"),"")))</f>
        <v/>
      </c>
      <c r="AY72" s="142" t="str">
        <f>IF(Hidden!AR$47="Yes","H",IF($B72="","",IF(AND($C72&lt;=Hidden!AR$46,$D72&gt;=Hidden!AR$46),IF($G72="","x","y"),"")))</f>
        <v/>
      </c>
      <c r="AZ72" s="142" t="str">
        <f>IF(Hidden!AS$47="Yes","H",IF($B72="","",IF(AND($C72&lt;=Hidden!AS$46,$D72&gt;=Hidden!AS$46),IF($G72="","x","y"),"")))</f>
        <v/>
      </c>
      <c r="BA72" s="146" t="str">
        <f>IF(Hidden!AT$47="Yes","H",IF($B72="","",IF(AND($C72&lt;=Hidden!AT$46,$D72&gt;=Hidden!AT$46),IF($G72="","x","y"),"")))</f>
        <v/>
      </c>
      <c r="BB72" s="145" t="str">
        <f>IF(Hidden!AU$47="Yes","H",IF($B72="","",IF(AND($C72&lt;=Hidden!AU$46,$D72&gt;=Hidden!AU$46),IF($G72="","x","y"),"")))</f>
        <v/>
      </c>
      <c r="BC72" s="142" t="str">
        <f>IF(Hidden!AV$47="Yes","H",IF($B72="","",IF(AND($C72&lt;=Hidden!AV$46,$D72&gt;=Hidden!AV$46),IF($G72="","x","y"),"")))</f>
        <v/>
      </c>
      <c r="BD72" s="142" t="str">
        <f>IF(Hidden!AW$47="Yes","H",IF($B72="","",IF(AND($C72&lt;=Hidden!AW$46,$D72&gt;=Hidden!AW$46),IF($G72="","x","y"),"")))</f>
        <v/>
      </c>
      <c r="BE72" s="142" t="str">
        <f>IF(Hidden!AX$47="Yes","H",IF($B72="","",IF(AND($C72&lt;=Hidden!AX$46,$D72&gt;=Hidden!AX$46),IF($G72="","x","y"),"")))</f>
        <v/>
      </c>
      <c r="BF72" s="144" t="str">
        <f>IF(Hidden!AY$47="Yes","H",IF($B72="","",IF(AND($C72&lt;=Hidden!AY$46,$D72&gt;=Hidden!AY$46),IF($G72="","x","y"),"")))</f>
        <v/>
      </c>
      <c r="BG72" s="143" t="str">
        <f>IF(Hidden!AZ$47="Yes","H",IF($B72="","",IF(AND($C72&lt;=Hidden!AZ$46,$D72&gt;=Hidden!AZ$46),IF($G72="","x","y"),"")))</f>
        <v/>
      </c>
      <c r="BH72" s="142" t="str">
        <f>IF(Hidden!BA$47="Yes","H",IF($B72="","",IF(AND($C72&lt;=Hidden!BA$46,$D72&gt;=Hidden!BA$46),IF($G72="","x","y"),"")))</f>
        <v/>
      </c>
      <c r="BI72" s="142" t="str">
        <f>IF(Hidden!BB$47="Yes","H",IF($B72="","",IF(AND($C72&lt;=Hidden!BB$46,$D72&gt;=Hidden!BB$46),IF($G72="","x","y"),"")))</f>
        <v/>
      </c>
      <c r="BJ72" s="142" t="str">
        <f>IF(Hidden!BC$47="Yes","H",IF($B72="","",IF(AND($C72&lt;=Hidden!BC$46,$D72&gt;=Hidden!BC$46),IF($G72="","x","y"),"")))</f>
        <v/>
      </c>
      <c r="BK72" s="146" t="str">
        <f>IF(Hidden!BD$47="Yes","H",IF($B72="","",IF(AND($C72&lt;=Hidden!BD$46,$D72&gt;=Hidden!BD$46),IF($G72="","x","y"),"")))</f>
        <v/>
      </c>
      <c r="BL72" s="145" t="str">
        <f>IF(Hidden!BE$47="Yes","H",IF($B72="","",IF(AND($C72&lt;=Hidden!BE$46,$D72&gt;=Hidden!BE$46),IF($G72="","x","y"),"")))</f>
        <v/>
      </c>
      <c r="BM72" s="142" t="str">
        <f>IF(Hidden!BF$47="Yes","H",IF($B72="","",IF(AND($C72&lt;=Hidden!BF$46,$D72&gt;=Hidden!BF$46),IF($G72="","x","y"),"")))</f>
        <v/>
      </c>
      <c r="BN72" s="142" t="str">
        <f>IF(Hidden!BG$47="Yes","H",IF($B72="","",IF(AND($C72&lt;=Hidden!BG$46,$D72&gt;=Hidden!BG$46),IF($G72="","x","y"),"")))</f>
        <v/>
      </c>
      <c r="BO72" s="142" t="str">
        <f>IF(Hidden!BH$47="Yes","H",IF($B72="","",IF(AND($C72&lt;=Hidden!BH$46,$D72&gt;=Hidden!BH$46),IF($G72="","x","y"),"")))</f>
        <v/>
      </c>
      <c r="BP72" s="144" t="str">
        <f>IF(Hidden!BI$47="Yes","H",IF($B72="","",IF(AND($C72&lt;=Hidden!BI$46,$D72&gt;=Hidden!BI$46),IF($G72="","x","y"),"")))</f>
        <v/>
      </c>
      <c r="BQ72" s="143" t="str">
        <f>IF(Hidden!BJ$47="Yes","H",IF($B72="","",IF(AND($C72&lt;=Hidden!BJ$46,$D72&gt;=Hidden!BJ$46),IF($G72="","x","y"),"")))</f>
        <v/>
      </c>
      <c r="BR72" s="142" t="str">
        <f>IF(Hidden!BK$47="Yes","H",IF($B72="","",IF(AND($C72&lt;=Hidden!BK$46,$D72&gt;=Hidden!BK$46),IF($G72="","x","y"),"")))</f>
        <v/>
      </c>
      <c r="BS72" s="142" t="str">
        <f>IF(Hidden!BL$47="Yes","H",IF($B72="","",IF(AND($C72&lt;=Hidden!BL$46,$D72&gt;=Hidden!BL$46),IF($G72="","x","y"),"")))</f>
        <v/>
      </c>
      <c r="BT72" s="142" t="str">
        <f>IF(Hidden!BM$47="Yes","H",IF($B72="","",IF(AND($C72&lt;=Hidden!BM$46,$D72&gt;=Hidden!BM$46),IF($G72="","x","y"),"")))</f>
        <v/>
      </c>
      <c r="BU72" s="146" t="str">
        <f>IF(Hidden!BN$47="Yes","H",IF($B72="","",IF(AND($C72&lt;=Hidden!BN$46,$D72&gt;=Hidden!BN$46),IF($G72="","x","y"),"")))</f>
        <v/>
      </c>
      <c r="BV72" s="145" t="str">
        <f>IF(Hidden!BO$47="Yes","H",IF($B72="","",IF(AND($C72&lt;=Hidden!BO$46,$D72&gt;=Hidden!BO$46),IF($G72="","x","y"),"")))</f>
        <v/>
      </c>
      <c r="BW72" s="142" t="str">
        <f>IF(Hidden!BP$47="Yes","H",IF($B72="","",IF(AND($C72&lt;=Hidden!BP$46,$D72&gt;=Hidden!BP$46),IF($G72="","x","y"),"")))</f>
        <v/>
      </c>
      <c r="BX72" s="142" t="str">
        <f>IF(Hidden!BQ$47="Yes","H",IF($B72="","",IF(AND($C72&lt;=Hidden!BQ$46,$D72&gt;=Hidden!BQ$46),IF($G72="","x","y"),"")))</f>
        <v/>
      </c>
      <c r="BY72" s="142" t="str">
        <f>IF(Hidden!BR$47="Yes","H",IF($B72="","",IF(AND($C72&lt;=Hidden!BR$46,$D72&gt;=Hidden!BR$46),IF($G72="","x","y"),"")))</f>
        <v/>
      </c>
      <c r="BZ72" s="144" t="str">
        <f>IF(Hidden!BS$47="Yes","H",IF($B72="","",IF(AND($C72&lt;=Hidden!BS$46,$D72&gt;=Hidden!BS$46),IF($G72="","x","y"),"")))</f>
        <v/>
      </c>
      <c r="CA72" s="143" t="str">
        <f>IF(Hidden!BT$47="Yes","H",IF($B72="","",IF(AND($C72&lt;=Hidden!BT$46,$D72&gt;=Hidden!BT$46),IF($G72="","x","y"),"")))</f>
        <v/>
      </c>
      <c r="CB72" s="142" t="str">
        <f>IF(Hidden!BU$47="Yes","H",IF($B72="","",IF(AND($C72&lt;=Hidden!BU$46,$D72&gt;=Hidden!BU$46),IF($G72="","x","y"),"")))</f>
        <v/>
      </c>
      <c r="CC72" s="142" t="str">
        <f>IF(Hidden!BV$47="Yes","H",IF($B72="","",IF(AND($C72&lt;=Hidden!BV$46,$D72&gt;=Hidden!BV$46),IF($G72="","x","y"),"")))</f>
        <v/>
      </c>
      <c r="CD72" s="142" t="str">
        <f>IF(Hidden!BW$47="Yes","H",IF($B72="","",IF(AND($C72&lt;=Hidden!BW$46,$D72&gt;=Hidden!BW$46),IF($G72="","x","y"),"")))</f>
        <v/>
      </c>
      <c r="CE72" s="146" t="str">
        <f>IF(Hidden!BX$47="Yes","H",IF($B72="","",IF(AND($C72&lt;=Hidden!BX$46,$D72&gt;=Hidden!BX$46),IF($G72="","x","y"),"")))</f>
        <v/>
      </c>
      <c r="CF72" s="145" t="str">
        <f>IF(Hidden!BY$47="Yes","H",IF($B72="","",IF(AND($C72&lt;=Hidden!BY$46,$D72&gt;=Hidden!BY$46),IF($G72="","x","y"),"")))</f>
        <v/>
      </c>
      <c r="CG72" s="142" t="str">
        <f>IF(Hidden!BZ$47="Yes","H",IF($B72="","",IF(AND($C72&lt;=Hidden!BZ$46,$D72&gt;=Hidden!BZ$46),IF($G72="","x","y"),"")))</f>
        <v/>
      </c>
      <c r="CH72" s="142" t="str">
        <f>IF(Hidden!CA$47="Yes","H",IF($B72="","",IF(AND($C72&lt;=Hidden!CA$46,$D72&gt;=Hidden!CA$46),IF($G72="","x","y"),"")))</f>
        <v/>
      </c>
      <c r="CI72" s="142" t="str">
        <f>IF(Hidden!CB$47="Yes","H",IF($B72="","",IF(AND($C72&lt;=Hidden!CB$46,$D72&gt;=Hidden!CB$46),IF($G72="","x","y"),"")))</f>
        <v/>
      </c>
      <c r="CJ72" s="144" t="str">
        <f>IF(Hidden!CC$47="Yes","H",IF($B72="","",IF(AND($C72&lt;=Hidden!CC$46,$D72&gt;=Hidden!CC$46),IF($G72="","x","y"),"")))</f>
        <v/>
      </c>
      <c r="CK72" s="143" t="str">
        <f>IF(Hidden!CD$47="Yes","H",IF($B72="","",IF(AND($C72&lt;=Hidden!CD$46,$D72&gt;=Hidden!CD$46),IF($G72="","x","y"),"")))</f>
        <v/>
      </c>
      <c r="CL72" s="142" t="str">
        <f>IF(Hidden!CE$47="Yes","H",IF($B72="","",IF(AND($C72&lt;=Hidden!CE$46,$D72&gt;=Hidden!CE$46),IF($G72="","x","y"),"")))</f>
        <v/>
      </c>
      <c r="CM72" s="142" t="str">
        <f>IF(Hidden!CF$47="Yes","H",IF($B72="","",IF(AND($C72&lt;=Hidden!CF$46,$D72&gt;=Hidden!CF$46),IF($G72="","x","y"),"")))</f>
        <v/>
      </c>
      <c r="CN72" s="142" t="str">
        <f>IF(Hidden!CG$47="Yes","H",IF($B72="","",IF(AND($C72&lt;=Hidden!CG$46,$D72&gt;=Hidden!CG$46),IF($G72="","x","y"),"")))</f>
        <v/>
      </c>
      <c r="CO72" s="146" t="str">
        <f>IF(Hidden!CH$47="Yes","H",IF($B72="","",IF(AND($C72&lt;=Hidden!CH$46,$D72&gt;=Hidden!CH$46),IF($G72="","x","y"),"")))</f>
        <v/>
      </c>
      <c r="CP72" s="145" t="str">
        <f>IF(Hidden!CI$47="Yes","H",IF($B72="","",IF(AND($C72&lt;=Hidden!CI$46,$D72&gt;=Hidden!CI$46),IF($G72="","x","y"),"")))</f>
        <v/>
      </c>
      <c r="CQ72" s="142" t="str">
        <f>IF(Hidden!CJ$47="Yes","H",IF($B72="","",IF(AND($C72&lt;=Hidden!CJ$46,$D72&gt;=Hidden!CJ$46),IF($G72="","x","y"),"")))</f>
        <v/>
      </c>
      <c r="CR72" s="142" t="str">
        <f>IF(Hidden!CK$47="Yes","H",IF($B72="","",IF(AND($C72&lt;=Hidden!CK$46,$D72&gt;=Hidden!CK$46),IF($G72="","x","y"),"")))</f>
        <v/>
      </c>
      <c r="CS72" s="142" t="str">
        <f>IF(Hidden!CL$47="Yes","H",IF($B72="","",IF(AND($C72&lt;=Hidden!CL$46,$D72&gt;=Hidden!CL$46),IF($G72="","x","y"),"")))</f>
        <v/>
      </c>
      <c r="CT72" s="144" t="str">
        <f>IF(Hidden!CM$47="Yes","H",IF($B72="","",IF(AND($C72&lt;=Hidden!CM$46,$D72&gt;=Hidden!CM$46),IF($G72="","x","y"),"")))</f>
        <v/>
      </c>
      <c r="CU72" s="143" t="str">
        <f>IF(Hidden!CN$47="Yes","H",IF($B72="","",IF(AND($C72&lt;=Hidden!CN$46,$D72&gt;=Hidden!CN$46),IF($G72="","x","y"),"")))</f>
        <v/>
      </c>
      <c r="CV72" s="142" t="str">
        <f>IF(Hidden!CO$47="Yes","H",IF($B72="","",IF(AND($C72&lt;=Hidden!CO$46,$D72&gt;=Hidden!CO$46),IF($G72="","x","y"),"")))</f>
        <v/>
      </c>
      <c r="CW72" s="142" t="str">
        <f>IF(Hidden!CP$47="Yes","H",IF($B72="","",IF(AND($C72&lt;=Hidden!CP$46,$D72&gt;=Hidden!CP$46),IF($G72="","x","y"),"")))</f>
        <v/>
      </c>
      <c r="CX72" s="142" t="str">
        <f>IF(Hidden!CQ$47="Yes","H",IF($B72="","",IF(AND($C72&lt;=Hidden!CQ$46,$D72&gt;=Hidden!CQ$46),IF($G72="","x","y"),"")))</f>
        <v/>
      </c>
      <c r="CY72" s="146" t="str">
        <f>IF(Hidden!CR$47="Yes","H",IF($B72="","",IF(AND($C72&lt;=Hidden!CR$46,$D72&gt;=Hidden!CR$46),IF($G72="","x","y"),"")))</f>
        <v/>
      </c>
      <c r="CZ72" s="145" t="str">
        <f>IF(Hidden!CS$47="Yes","H",IF($B72="","",IF(AND($C72&lt;=Hidden!CS$46,$D72&gt;=Hidden!CS$46),IF($G72="","x","y"),"")))</f>
        <v/>
      </c>
      <c r="DA72" s="142" t="str">
        <f>IF(Hidden!CT$47="Yes","H",IF($B72="","",IF(AND($C72&lt;=Hidden!CT$46,$D72&gt;=Hidden!CT$46),IF($G72="","x","y"),"")))</f>
        <v/>
      </c>
      <c r="DB72" s="142" t="str">
        <f>IF(Hidden!CU$47="Yes","H",IF($B72="","",IF(AND($C72&lt;=Hidden!CU$46,$D72&gt;=Hidden!CU$46),IF($G72="","x","y"),"")))</f>
        <v/>
      </c>
      <c r="DC72" s="142" t="str">
        <f>IF(Hidden!CV$47="Yes","H",IF($B72="","",IF(AND($C72&lt;=Hidden!CV$46,$D72&gt;=Hidden!CV$46),IF($G72="","x","y"),"")))</f>
        <v/>
      </c>
      <c r="DD72" s="144" t="str">
        <f>IF(Hidden!CW$47="Yes","H",IF($B72="","",IF(AND($C72&lt;=Hidden!CW$46,$D72&gt;=Hidden!CW$46),IF($G72="","x","y"),"")))</f>
        <v/>
      </c>
      <c r="DE72" s="143" t="str">
        <f>IF(Hidden!CX$47="Yes","H",IF($B72="","",IF(AND($C72&lt;=Hidden!CX$46,$D72&gt;=Hidden!CX$46),IF($G72="","x","y"),"")))</f>
        <v/>
      </c>
      <c r="DF72" s="142" t="str">
        <f>IF(Hidden!CY$47="Yes","H",IF($B72="","",IF(AND($C72&lt;=Hidden!CY$46,$D72&gt;=Hidden!CY$46),IF($G72="","x","y"),"")))</f>
        <v/>
      </c>
      <c r="DG72" s="142" t="str">
        <f>IF(Hidden!CZ$47="Yes","H",IF($B72="","",IF(AND($C72&lt;=Hidden!CZ$46,$D72&gt;=Hidden!CZ$46),IF($G72="","x","y"),"")))</f>
        <v/>
      </c>
      <c r="DH72" s="142" t="str">
        <f>IF(Hidden!DA$47="Yes","H",IF($B72="","",IF(AND($C72&lt;=Hidden!DA$46,$D72&gt;=Hidden!DA$46),IF($G72="","x","y"),"")))</f>
        <v/>
      </c>
      <c r="DI72" s="146" t="str">
        <f>IF(Hidden!DB$47="Yes","H",IF($B72="","",IF(AND($C72&lt;=Hidden!DB$46,$D72&gt;=Hidden!DB$46),IF($G72="","x","y"),"")))</f>
        <v/>
      </c>
      <c r="DJ72" s="145" t="str">
        <f>IF(Hidden!DC$47="Yes","H",IF($B72="","",IF(AND($C72&lt;=Hidden!DC$46,$D72&gt;=Hidden!DC$46),IF($G72="","x","y"),"")))</f>
        <v/>
      </c>
      <c r="DK72" s="142" t="str">
        <f>IF(Hidden!DD$47="Yes","H",IF($B72="","",IF(AND($C72&lt;=Hidden!DD$46,$D72&gt;=Hidden!DD$46),IF($G72="","x","y"),"")))</f>
        <v/>
      </c>
      <c r="DL72" s="142" t="str">
        <f>IF(Hidden!DE$47="Yes","H",IF($B72="","",IF(AND($C72&lt;=Hidden!DE$46,$D72&gt;=Hidden!DE$46),IF($G72="","x","y"),"")))</f>
        <v/>
      </c>
      <c r="DM72" s="142" t="str">
        <f>IF(Hidden!DF$47="Yes","H",IF($B72="","",IF(AND($C72&lt;=Hidden!DF$46,$D72&gt;=Hidden!DF$46),IF($G72="","x","y"),"")))</f>
        <v/>
      </c>
      <c r="DN72" s="144" t="str">
        <f>IF(Hidden!DG$47="Yes","H",IF($B72="","",IF(AND($C72&lt;=Hidden!DG$46,$D72&gt;=Hidden!DG$46),IF($G72="","x","y"),"")))</f>
        <v/>
      </c>
      <c r="DO72" s="143" t="str">
        <f>IF(Hidden!DH$47="Yes","H",IF($B72="","",IF(AND($C72&lt;=Hidden!DH$46,$D72&gt;=Hidden!DH$46),IF($G72="","x","y"),"")))</f>
        <v/>
      </c>
      <c r="DP72" s="142" t="str">
        <f>IF(Hidden!DI$47="Yes","H",IF($B72="","",IF(AND($C72&lt;=Hidden!DI$46,$D72&gt;=Hidden!DI$46),IF($G72="","x","y"),"")))</f>
        <v/>
      </c>
      <c r="DQ72" s="142" t="str">
        <f>IF(Hidden!DJ$47="Yes","H",IF($B72="","",IF(AND($C72&lt;=Hidden!DJ$46,$D72&gt;=Hidden!DJ$46),IF($G72="","x","y"),"")))</f>
        <v/>
      </c>
      <c r="DR72" s="142" t="str">
        <f>IF(Hidden!DK$47="Yes","H",IF($B72="","",IF(AND($C72&lt;=Hidden!DK$46,$D72&gt;=Hidden!DK$46),IF($G72="","x","y"),"")))</f>
        <v/>
      </c>
      <c r="DS72" s="146" t="str">
        <f>IF(Hidden!DL$47="Yes","H",IF($B72="","",IF(AND($C72&lt;=Hidden!DL$46,$D72&gt;=Hidden!DL$46),IF($G72="","x","y"),"")))</f>
        <v/>
      </c>
      <c r="DT72" s="145" t="str">
        <f>IF(Hidden!DM$47="Yes","H",IF($B72="","",IF(AND($C72&lt;=Hidden!DM$46,$D72&gt;=Hidden!DM$46),IF($G72="","x","y"),"")))</f>
        <v/>
      </c>
      <c r="DU72" s="142" t="str">
        <f>IF(Hidden!DN$47="Yes","H",IF($B72="","",IF(AND($C72&lt;=Hidden!DN$46,$D72&gt;=Hidden!DN$46),IF($G72="","x","y"),"")))</f>
        <v/>
      </c>
      <c r="DV72" s="142" t="str">
        <f>IF(Hidden!DO$47="Yes","H",IF($B72="","",IF(AND($C72&lt;=Hidden!DO$46,$D72&gt;=Hidden!DO$46),IF($G72="","x","y"),"")))</f>
        <v/>
      </c>
      <c r="DW72" s="142" t="str">
        <f>IF(Hidden!DP$47="Yes","H",IF($B72="","",IF(AND($C72&lt;=Hidden!DP$46,$D72&gt;=Hidden!DP$46),IF($G72="","x","y"),"")))</f>
        <v/>
      </c>
      <c r="DX72" s="144" t="str">
        <f>IF(Hidden!DQ$47="Yes","H",IF($B72="","",IF(AND($C72&lt;=Hidden!DQ$46,$D72&gt;=Hidden!DQ$46),IF($G72="","x","y"),"")))</f>
        <v/>
      </c>
      <c r="DY72" s="145" t="str">
        <f>IF(Hidden!DR$47="Yes","H",IF($B72="","",IF(AND($C72&lt;=Hidden!DR$46,$D72&gt;=Hidden!DR$46),IF($G72="","x","y"),"")))</f>
        <v/>
      </c>
      <c r="DZ72" s="142" t="str">
        <f>IF(Hidden!DS$47="Yes","H",IF($B72="","",IF(AND($C72&lt;=Hidden!DS$46,$D72&gt;=Hidden!DS$46),IF($G72="","x","y"),"")))</f>
        <v/>
      </c>
      <c r="EA72" s="142" t="str">
        <f>IF(Hidden!DT$47="Yes","H",IF($B72="","",IF(AND($C72&lt;=Hidden!DT$46,$D72&gt;=Hidden!DT$46),IF($G72="","x","y"),"")))</f>
        <v/>
      </c>
      <c r="EB72" s="142" t="str">
        <f>IF(Hidden!DU$47="Yes","H",IF($B72="","",IF(AND($C72&lt;=Hidden!DU$46,$D72&gt;=Hidden!DU$46),IF($G72="","x","y"),"")))</f>
        <v/>
      </c>
      <c r="EC72" s="144" t="str">
        <f>IF(Hidden!DV$47="Yes","H",IF($B72="","",IF(AND($C72&lt;=Hidden!DV$46,$D72&gt;=Hidden!DV$46),IF($G72="","x","y"),"")))</f>
        <v/>
      </c>
      <c r="ED72" s="143" t="str">
        <f>IF(Hidden!DW$47="Yes","H",IF($B72="","",IF(AND($C72&lt;=Hidden!DW$46,$D72&gt;=Hidden!DW$46),IF($G72="","x","y"),"")))</f>
        <v/>
      </c>
      <c r="EE72" s="142" t="str">
        <f>IF(Hidden!DX$47="Yes","H",IF($B72="","",IF(AND($C72&lt;=Hidden!DX$46,$D72&gt;=Hidden!DX$46),IF($G72="","x","y"),"")))</f>
        <v/>
      </c>
      <c r="EF72" s="142" t="str">
        <f>IF(Hidden!DY$47="Yes","H",IF($B72="","",IF(AND($C72&lt;=Hidden!DY$46,$D72&gt;=Hidden!DY$46),IF($G72="","x","y"),"")))</f>
        <v/>
      </c>
      <c r="EG72" s="142" t="str">
        <f>IF(Hidden!DZ$47="Yes","H",IF($B72="","",IF(AND($C72&lt;=Hidden!DZ$46,$D72&gt;=Hidden!DZ$46),IF($G72="","x","y"),"")))</f>
        <v/>
      </c>
      <c r="EH72" s="141" t="str">
        <f>IF(Hidden!EA$47="Yes","H",IF($B72="","",IF(AND($C72&lt;=Hidden!EA$46,$D72&gt;=Hidden!EA$46),IF($G72="","x","y"),"")))</f>
        <v/>
      </c>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row>
    <row r="73" spans="1:257" ht="15" customHeight="1">
      <c r="A73" s="79"/>
      <c r="B73" s="726"/>
      <c r="C73" s="727"/>
      <c r="D73" s="725"/>
      <c r="E73" s="693"/>
      <c r="F73" s="243"/>
      <c r="G73" s="696"/>
      <c r="H73" s="694"/>
      <c r="I73" s="147" t="str">
        <f>IF(Hidden!B$47="Yes","H",IF($B73="","",IF(AND($C73&lt;=Hidden!B$46,$D73&gt;=Hidden!B$46),IF($G73="","x","y"),"")))</f>
        <v/>
      </c>
      <c r="J73" s="142" t="str">
        <f>IF(Hidden!C$47="Yes","H",IF($B73="","",IF(AND($C73&lt;=Hidden!C$46,$D73&gt;=Hidden!C$46),IF($G73="","x","y"),"")))</f>
        <v/>
      </c>
      <c r="K73" s="142" t="str">
        <f>IF(Hidden!D$47="Yes","H",IF($B73="","",IF(AND($C73&lt;=Hidden!D$46,$D73&gt;=Hidden!D$46),IF($G73="","x","y"),"")))</f>
        <v/>
      </c>
      <c r="L73" s="142" t="str">
        <f>IF(Hidden!E$47="Yes","H",IF($B73="","",IF(AND($C73&lt;=Hidden!E$46,$D73&gt;=Hidden!E$46),IF($G73="","x","y"),"")))</f>
        <v/>
      </c>
      <c r="M73" s="146" t="str">
        <f>IF(Hidden!F$47="Yes","H",IF($B73="","",IF(AND($C73&lt;=Hidden!F$46,$D73&gt;=Hidden!F$46),IF($G73="","x","y"),"")))</f>
        <v/>
      </c>
      <c r="N73" s="145" t="str">
        <f>IF(Hidden!G$47="Yes","H",IF($B73="","",IF(AND($C73&lt;=Hidden!G$46,$D73&gt;=Hidden!G$46),IF($G73="","x","y"),"")))</f>
        <v/>
      </c>
      <c r="O73" s="142" t="str">
        <f>IF(Hidden!H$47="Yes","H",IF($B73="","",IF(AND($C73&lt;=Hidden!H$46,$D73&gt;=Hidden!H$46),IF($G73="","x","y"),"")))</f>
        <v/>
      </c>
      <c r="P73" s="142" t="str">
        <f>IF(Hidden!I$47="Yes","H",IF($B73="","",IF(AND($C73&lt;=Hidden!I$46,$D73&gt;=Hidden!I$46),IF($G73="","x","y"),"")))</f>
        <v/>
      </c>
      <c r="Q73" s="142" t="str">
        <f>IF(Hidden!J$47="Yes","H",IF($B73="","",IF(AND($C73&lt;=Hidden!J$46,$D73&gt;=Hidden!J$46),IF($G73="","x","y"),"")))</f>
        <v/>
      </c>
      <c r="R73" s="144" t="str">
        <f>IF(Hidden!K$47="Yes","H",IF($B73="","",IF(AND($C73&lt;=Hidden!K$46,$D73&gt;=Hidden!K$46),IF($G73="","x","y"),"")))</f>
        <v/>
      </c>
      <c r="S73" s="143" t="str">
        <f>IF(Hidden!L$47="Yes","H",IF($B73="","",IF(AND($C73&lt;=Hidden!L$46,$D73&gt;=Hidden!L$46),IF($G73="","x","y"),"")))</f>
        <v/>
      </c>
      <c r="T73" s="142" t="str">
        <f>IF(Hidden!M$47="Yes","H",IF($B73="","",IF(AND($C73&lt;=Hidden!M$46,$D73&gt;=Hidden!M$46),IF($G73="","x","y"),"")))</f>
        <v/>
      </c>
      <c r="U73" s="142" t="str">
        <f>IF(Hidden!N$47="Yes","H",IF($B73="","",IF(AND($C73&lt;=Hidden!N$46,$D73&gt;=Hidden!N$46),IF($G73="","x","y"),"")))</f>
        <v/>
      </c>
      <c r="V73" s="142" t="str">
        <f>IF(Hidden!O$47="Yes","H",IF($B73="","",IF(AND($C73&lt;=Hidden!O$46,$D73&gt;=Hidden!O$46),IF($G73="","x","y"),"")))</f>
        <v/>
      </c>
      <c r="W73" s="146" t="str">
        <f>IF(Hidden!P$47="Yes","H",IF($B73="","",IF(AND($C73&lt;=Hidden!P$46,$D73&gt;=Hidden!P$46),IF($G73="","x","y"),"")))</f>
        <v/>
      </c>
      <c r="X73" s="145" t="str">
        <f>IF(Hidden!Q$47="Yes","H",IF($B73="","",IF(AND($C73&lt;=Hidden!Q$46,$D73&gt;=Hidden!Q$46),IF($G73="","x","y"),"")))</f>
        <v/>
      </c>
      <c r="Y73" s="142" t="str">
        <f>IF(Hidden!R$47="Yes","H",IF($B73="","",IF(AND($C73&lt;=Hidden!R$46,$D73&gt;=Hidden!R$46),IF($G73="","x","y"),"")))</f>
        <v/>
      </c>
      <c r="Z73" s="142" t="str">
        <f>IF(Hidden!S$47="Yes","H",IF($B73="","",IF(AND($C73&lt;=Hidden!S$46,$D73&gt;=Hidden!S$46),IF($G73="","x","y"),"")))</f>
        <v/>
      </c>
      <c r="AA73" s="142" t="str">
        <f>IF(Hidden!T$47="Yes","H",IF($B73="","",IF(AND($C73&lt;=Hidden!T$46,$D73&gt;=Hidden!T$46),IF($G73="","x","y"),"")))</f>
        <v/>
      </c>
      <c r="AB73" s="144" t="str">
        <f>IF(Hidden!U$47="Yes","H",IF($B73="","",IF(AND($C73&lt;=Hidden!U$46,$D73&gt;=Hidden!U$46),IF($G73="","x","y"),"")))</f>
        <v/>
      </c>
      <c r="AC73" s="143" t="str">
        <f>IF(Hidden!V$47="Yes","H",IF($B73="","",IF(AND($C73&lt;=Hidden!V$46,$D73&gt;=Hidden!V$46),IF($G73="","x","y"),"")))</f>
        <v/>
      </c>
      <c r="AD73" s="142" t="str">
        <f>IF(Hidden!W$47="Yes","H",IF($B73="","",IF(AND($C73&lt;=Hidden!W$46,$D73&gt;=Hidden!W$46),IF($G73="","x","y"),"")))</f>
        <v/>
      </c>
      <c r="AE73" s="142" t="str">
        <f>IF(Hidden!X$47="Yes","H",IF($B73="","",IF(AND($C73&lt;=Hidden!X$46,$D73&gt;=Hidden!X$46),IF($G73="","x","y"),"")))</f>
        <v/>
      </c>
      <c r="AF73" s="142" t="str">
        <f>IF(Hidden!Y$47="Yes","H",IF($B73="","",IF(AND($C73&lt;=Hidden!Y$46,$D73&gt;=Hidden!Y$46),IF($G73="","x","y"),"")))</f>
        <v/>
      </c>
      <c r="AG73" s="146" t="str">
        <f>IF(Hidden!Z$47="Yes","H",IF($B73="","",IF(AND($C73&lt;=Hidden!Z$46,$D73&gt;=Hidden!Z$46),IF($G73="","x","y"),"")))</f>
        <v/>
      </c>
      <c r="AH73" s="145" t="str">
        <f>IF(Hidden!AA$47="Yes","H",IF($B73="","",IF(AND($C73&lt;=Hidden!AA$46,$D73&gt;=Hidden!AA$46),IF($G73="","x","y"),"")))</f>
        <v/>
      </c>
      <c r="AI73" s="142" t="str">
        <f>IF(Hidden!AB$47="Yes","H",IF($B73="","",IF(AND($C73&lt;=Hidden!AB$46,$D73&gt;=Hidden!AB$46),IF($G73="","x","y"),"")))</f>
        <v/>
      </c>
      <c r="AJ73" s="142" t="str">
        <f>IF(Hidden!AC$47="Yes","H",IF($B73="","",IF(AND($C73&lt;=Hidden!AC$46,$D73&gt;=Hidden!AC$46),IF($G73="","x","y"),"")))</f>
        <v/>
      </c>
      <c r="AK73" s="142" t="str">
        <f>IF(Hidden!AD$47="Yes","H",IF($B73="","",IF(AND($C73&lt;=Hidden!AD$46,$D73&gt;=Hidden!AD$46),IF($G73="","x","y"),"")))</f>
        <v/>
      </c>
      <c r="AL73" s="144" t="str">
        <f>IF(Hidden!AE$47="Yes","H",IF($B73="","",IF(AND($C73&lt;=Hidden!AE$46,$D73&gt;=Hidden!AE$46),IF($G73="","x","y"),"")))</f>
        <v/>
      </c>
      <c r="AM73" s="143" t="str">
        <f>IF(Hidden!AF$47="Yes","H",IF($B73="","",IF(AND($C73&lt;=Hidden!AF$46,$D73&gt;=Hidden!AF$46),IF($G73="","x","y"),"")))</f>
        <v/>
      </c>
      <c r="AN73" s="142" t="str">
        <f>IF(Hidden!AG$47="Yes","H",IF($B73="","",IF(AND($C73&lt;=Hidden!AG$46,$D73&gt;=Hidden!AG$46),IF($G73="","x","y"),"")))</f>
        <v/>
      </c>
      <c r="AO73" s="142" t="str">
        <f>IF(Hidden!AH$47="Yes","H",IF($B73="","",IF(AND($C73&lt;=Hidden!AH$46,$D73&gt;=Hidden!AH$46),IF($G73="","x","y"),"")))</f>
        <v/>
      </c>
      <c r="AP73" s="142" t="str">
        <f>IF(Hidden!AI$47="Yes","H",IF($B73="","",IF(AND($C73&lt;=Hidden!AI$46,$D73&gt;=Hidden!AI$46),IF($G73="","x","y"),"")))</f>
        <v/>
      </c>
      <c r="AQ73" s="146" t="str">
        <f>IF(Hidden!AJ$47="Yes","H",IF($B73="","",IF(AND($C73&lt;=Hidden!AJ$46,$D73&gt;=Hidden!AJ$46),IF($G73="","x","y"),"")))</f>
        <v/>
      </c>
      <c r="AR73" s="145" t="str">
        <f>IF(Hidden!AK$47="Yes","H",IF($B73="","",IF(AND($C73&lt;=Hidden!AK$46,$D73&gt;=Hidden!AK$46),IF($G73="","x","y"),"")))</f>
        <v/>
      </c>
      <c r="AS73" s="142" t="str">
        <f>IF(Hidden!AL$47="Yes","H",IF($B73="","",IF(AND($C73&lt;=Hidden!AL$46,$D73&gt;=Hidden!AL$46),IF($G73="","x","y"),"")))</f>
        <v/>
      </c>
      <c r="AT73" s="142" t="str">
        <f>IF(Hidden!AM$47="Yes","H",IF($B73="","",IF(AND($C73&lt;=Hidden!AM$46,$D73&gt;=Hidden!AM$46),IF($G73="","x","y"),"")))</f>
        <v/>
      </c>
      <c r="AU73" s="142" t="str">
        <f>IF(Hidden!AN$47="Yes","H",IF($B73="","",IF(AND($C73&lt;=Hidden!AN$46,$D73&gt;=Hidden!AN$46),IF($G73="","x","y"),"")))</f>
        <v/>
      </c>
      <c r="AV73" s="144" t="str">
        <f>IF(Hidden!AO$47="Yes","H",IF($B73="","",IF(AND($C73&lt;=Hidden!AO$46,$D73&gt;=Hidden!AO$46),IF($G73="","x","y"),"")))</f>
        <v/>
      </c>
      <c r="AW73" s="143" t="str">
        <f>IF(Hidden!AP$47="Yes","H",IF($B73="","",IF(AND($C73&lt;=Hidden!AP$46,$D73&gt;=Hidden!AP$46),IF($G73="","x","y"),"")))</f>
        <v/>
      </c>
      <c r="AX73" s="142" t="str">
        <f>IF(Hidden!AQ$47="Yes","H",IF($B73="","",IF(AND($C73&lt;=Hidden!AQ$46,$D73&gt;=Hidden!AQ$46),IF($G73="","x","y"),"")))</f>
        <v/>
      </c>
      <c r="AY73" s="142" t="str">
        <f>IF(Hidden!AR$47="Yes","H",IF($B73="","",IF(AND($C73&lt;=Hidden!AR$46,$D73&gt;=Hidden!AR$46),IF($G73="","x","y"),"")))</f>
        <v/>
      </c>
      <c r="AZ73" s="142" t="str">
        <f>IF(Hidden!AS$47="Yes","H",IF($B73="","",IF(AND($C73&lt;=Hidden!AS$46,$D73&gt;=Hidden!AS$46),IF($G73="","x","y"),"")))</f>
        <v/>
      </c>
      <c r="BA73" s="146" t="str">
        <f>IF(Hidden!AT$47="Yes","H",IF($B73="","",IF(AND($C73&lt;=Hidden!AT$46,$D73&gt;=Hidden!AT$46),IF($G73="","x","y"),"")))</f>
        <v/>
      </c>
      <c r="BB73" s="145" t="str">
        <f>IF(Hidden!AU$47="Yes","H",IF($B73="","",IF(AND($C73&lt;=Hidden!AU$46,$D73&gt;=Hidden!AU$46),IF($G73="","x","y"),"")))</f>
        <v/>
      </c>
      <c r="BC73" s="142" t="str">
        <f>IF(Hidden!AV$47="Yes","H",IF($B73="","",IF(AND($C73&lt;=Hidden!AV$46,$D73&gt;=Hidden!AV$46),IF($G73="","x","y"),"")))</f>
        <v/>
      </c>
      <c r="BD73" s="142" t="str">
        <f>IF(Hidden!AW$47="Yes","H",IF($B73="","",IF(AND($C73&lt;=Hidden!AW$46,$D73&gt;=Hidden!AW$46),IF($G73="","x","y"),"")))</f>
        <v/>
      </c>
      <c r="BE73" s="142" t="str">
        <f>IF(Hidden!AX$47="Yes","H",IF($B73="","",IF(AND($C73&lt;=Hidden!AX$46,$D73&gt;=Hidden!AX$46),IF($G73="","x","y"),"")))</f>
        <v/>
      </c>
      <c r="BF73" s="144" t="str">
        <f>IF(Hidden!AY$47="Yes","H",IF($B73="","",IF(AND($C73&lt;=Hidden!AY$46,$D73&gt;=Hidden!AY$46),IF($G73="","x","y"),"")))</f>
        <v/>
      </c>
      <c r="BG73" s="143" t="str">
        <f>IF(Hidden!AZ$47="Yes","H",IF($B73="","",IF(AND($C73&lt;=Hidden!AZ$46,$D73&gt;=Hidden!AZ$46),IF($G73="","x","y"),"")))</f>
        <v/>
      </c>
      <c r="BH73" s="142" t="str">
        <f>IF(Hidden!BA$47="Yes","H",IF($B73="","",IF(AND($C73&lt;=Hidden!BA$46,$D73&gt;=Hidden!BA$46),IF($G73="","x","y"),"")))</f>
        <v/>
      </c>
      <c r="BI73" s="142" t="str">
        <f>IF(Hidden!BB$47="Yes","H",IF($B73="","",IF(AND($C73&lt;=Hidden!BB$46,$D73&gt;=Hidden!BB$46),IF($G73="","x","y"),"")))</f>
        <v/>
      </c>
      <c r="BJ73" s="142" t="str">
        <f>IF(Hidden!BC$47="Yes","H",IF($B73="","",IF(AND($C73&lt;=Hidden!BC$46,$D73&gt;=Hidden!BC$46),IF($G73="","x","y"),"")))</f>
        <v/>
      </c>
      <c r="BK73" s="146" t="str">
        <f>IF(Hidden!BD$47="Yes","H",IF($B73="","",IF(AND($C73&lt;=Hidden!BD$46,$D73&gt;=Hidden!BD$46),IF($G73="","x","y"),"")))</f>
        <v/>
      </c>
      <c r="BL73" s="145" t="str">
        <f>IF(Hidden!BE$47="Yes","H",IF($B73="","",IF(AND($C73&lt;=Hidden!BE$46,$D73&gt;=Hidden!BE$46),IF($G73="","x","y"),"")))</f>
        <v/>
      </c>
      <c r="BM73" s="142" t="str">
        <f>IF(Hidden!BF$47="Yes","H",IF($B73="","",IF(AND($C73&lt;=Hidden!BF$46,$D73&gt;=Hidden!BF$46),IF($G73="","x","y"),"")))</f>
        <v/>
      </c>
      <c r="BN73" s="142" t="str">
        <f>IF(Hidden!BG$47="Yes","H",IF($B73="","",IF(AND($C73&lt;=Hidden!BG$46,$D73&gt;=Hidden!BG$46),IF($G73="","x","y"),"")))</f>
        <v/>
      </c>
      <c r="BO73" s="142" t="str">
        <f>IF(Hidden!BH$47="Yes","H",IF($B73="","",IF(AND($C73&lt;=Hidden!BH$46,$D73&gt;=Hidden!BH$46),IF($G73="","x","y"),"")))</f>
        <v/>
      </c>
      <c r="BP73" s="144" t="str">
        <f>IF(Hidden!BI$47="Yes","H",IF($B73="","",IF(AND($C73&lt;=Hidden!BI$46,$D73&gt;=Hidden!BI$46),IF($G73="","x","y"),"")))</f>
        <v/>
      </c>
      <c r="BQ73" s="143" t="str">
        <f>IF(Hidden!BJ$47="Yes","H",IF($B73="","",IF(AND($C73&lt;=Hidden!BJ$46,$D73&gt;=Hidden!BJ$46),IF($G73="","x","y"),"")))</f>
        <v/>
      </c>
      <c r="BR73" s="142" t="str">
        <f>IF(Hidden!BK$47="Yes","H",IF($B73="","",IF(AND($C73&lt;=Hidden!BK$46,$D73&gt;=Hidden!BK$46),IF($G73="","x","y"),"")))</f>
        <v/>
      </c>
      <c r="BS73" s="142" t="str">
        <f>IF(Hidden!BL$47="Yes","H",IF($B73="","",IF(AND($C73&lt;=Hidden!BL$46,$D73&gt;=Hidden!BL$46),IF($G73="","x","y"),"")))</f>
        <v/>
      </c>
      <c r="BT73" s="142" t="str">
        <f>IF(Hidden!BM$47="Yes","H",IF($B73="","",IF(AND($C73&lt;=Hidden!BM$46,$D73&gt;=Hidden!BM$46),IF($G73="","x","y"),"")))</f>
        <v/>
      </c>
      <c r="BU73" s="146" t="str">
        <f>IF(Hidden!BN$47="Yes","H",IF($B73="","",IF(AND($C73&lt;=Hidden!BN$46,$D73&gt;=Hidden!BN$46),IF($G73="","x","y"),"")))</f>
        <v/>
      </c>
      <c r="BV73" s="145" t="str">
        <f>IF(Hidden!BO$47="Yes","H",IF($B73="","",IF(AND($C73&lt;=Hidden!BO$46,$D73&gt;=Hidden!BO$46),IF($G73="","x","y"),"")))</f>
        <v/>
      </c>
      <c r="BW73" s="142" t="str">
        <f>IF(Hidden!BP$47="Yes","H",IF($B73="","",IF(AND($C73&lt;=Hidden!BP$46,$D73&gt;=Hidden!BP$46),IF($G73="","x","y"),"")))</f>
        <v/>
      </c>
      <c r="BX73" s="142" t="str">
        <f>IF(Hidden!BQ$47="Yes","H",IF($B73="","",IF(AND($C73&lt;=Hidden!BQ$46,$D73&gt;=Hidden!BQ$46),IF($G73="","x","y"),"")))</f>
        <v/>
      </c>
      <c r="BY73" s="142" t="str">
        <f>IF(Hidden!BR$47="Yes","H",IF($B73="","",IF(AND($C73&lt;=Hidden!BR$46,$D73&gt;=Hidden!BR$46),IF($G73="","x","y"),"")))</f>
        <v/>
      </c>
      <c r="BZ73" s="144" t="str">
        <f>IF(Hidden!BS$47="Yes","H",IF($B73="","",IF(AND($C73&lt;=Hidden!BS$46,$D73&gt;=Hidden!BS$46),IF($G73="","x","y"),"")))</f>
        <v/>
      </c>
      <c r="CA73" s="143" t="str">
        <f>IF(Hidden!BT$47="Yes","H",IF($B73="","",IF(AND($C73&lt;=Hidden!BT$46,$D73&gt;=Hidden!BT$46),IF($G73="","x","y"),"")))</f>
        <v/>
      </c>
      <c r="CB73" s="142" t="str">
        <f>IF(Hidden!BU$47="Yes","H",IF($B73="","",IF(AND($C73&lt;=Hidden!BU$46,$D73&gt;=Hidden!BU$46),IF($G73="","x","y"),"")))</f>
        <v/>
      </c>
      <c r="CC73" s="142" t="str">
        <f>IF(Hidden!BV$47="Yes","H",IF($B73="","",IF(AND($C73&lt;=Hidden!BV$46,$D73&gt;=Hidden!BV$46),IF($G73="","x","y"),"")))</f>
        <v/>
      </c>
      <c r="CD73" s="142" t="str">
        <f>IF(Hidden!BW$47="Yes","H",IF($B73="","",IF(AND($C73&lt;=Hidden!BW$46,$D73&gt;=Hidden!BW$46),IF($G73="","x","y"),"")))</f>
        <v/>
      </c>
      <c r="CE73" s="146" t="str">
        <f>IF(Hidden!BX$47="Yes","H",IF($B73="","",IF(AND($C73&lt;=Hidden!BX$46,$D73&gt;=Hidden!BX$46),IF($G73="","x","y"),"")))</f>
        <v/>
      </c>
      <c r="CF73" s="145" t="str">
        <f>IF(Hidden!BY$47="Yes","H",IF($B73="","",IF(AND($C73&lt;=Hidden!BY$46,$D73&gt;=Hidden!BY$46),IF($G73="","x","y"),"")))</f>
        <v/>
      </c>
      <c r="CG73" s="142" t="str">
        <f>IF(Hidden!BZ$47="Yes","H",IF($B73="","",IF(AND($C73&lt;=Hidden!BZ$46,$D73&gt;=Hidden!BZ$46),IF($G73="","x","y"),"")))</f>
        <v/>
      </c>
      <c r="CH73" s="142" t="str">
        <f>IF(Hidden!CA$47="Yes","H",IF($B73="","",IF(AND($C73&lt;=Hidden!CA$46,$D73&gt;=Hidden!CA$46),IF($G73="","x","y"),"")))</f>
        <v/>
      </c>
      <c r="CI73" s="142" t="str">
        <f>IF(Hidden!CB$47="Yes","H",IF($B73="","",IF(AND($C73&lt;=Hidden!CB$46,$D73&gt;=Hidden!CB$46),IF($G73="","x","y"),"")))</f>
        <v/>
      </c>
      <c r="CJ73" s="144" t="str">
        <f>IF(Hidden!CC$47="Yes","H",IF($B73="","",IF(AND($C73&lt;=Hidden!CC$46,$D73&gt;=Hidden!CC$46),IF($G73="","x","y"),"")))</f>
        <v/>
      </c>
      <c r="CK73" s="143" t="str">
        <f>IF(Hidden!CD$47="Yes","H",IF($B73="","",IF(AND($C73&lt;=Hidden!CD$46,$D73&gt;=Hidden!CD$46),IF($G73="","x","y"),"")))</f>
        <v/>
      </c>
      <c r="CL73" s="142" t="str">
        <f>IF(Hidden!CE$47="Yes","H",IF($B73="","",IF(AND($C73&lt;=Hidden!CE$46,$D73&gt;=Hidden!CE$46),IF($G73="","x","y"),"")))</f>
        <v/>
      </c>
      <c r="CM73" s="142" t="str">
        <f>IF(Hidden!CF$47="Yes","H",IF($B73="","",IF(AND($C73&lt;=Hidden!CF$46,$D73&gt;=Hidden!CF$46),IF($G73="","x","y"),"")))</f>
        <v/>
      </c>
      <c r="CN73" s="142" t="str">
        <f>IF(Hidden!CG$47="Yes","H",IF($B73="","",IF(AND($C73&lt;=Hidden!CG$46,$D73&gt;=Hidden!CG$46),IF($G73="","x","y"),"")))</f>
        <v/>
      </c>
      <c r="CO73" s="146" t="str">
        <f>IF(Hidden!CH$47="Yes","H",IF($B73="","",IF(AND($C73&lt;=Hidden!CH$46,$D73&gt;=Hidden!CH$46),IF($G73="","x","y"),"")))</f>
        <v/>
      </c>
      <c r="CP73" s="145" t="str">
        <f>IF(Hidden!CI$47="Yes","H",IF($B73="","",IF(AND($C73&lt;=Hidden!CI$46,$D73&gt;=Hidden!CI$46),IF($G73="","x","y"),"")))</f>
        <v/>
      </c>
      <c r="CQ73" s="142" t="str">
        <f>IF(Hidden!CJ$47="Yes","H",IF($B73="","",IF(AND($C73&lt;=Hidden!CJ$46,$D73&gt;=Hidden!CJ$46),IF($G73="","x","y"),"")))</f>
        <v/>
      </c>
      <c r="CR73" s="142" t="str">
        <f>IF(Hidden!CK$47="Yes","H",IF($B73="","",IF(AND($C73&lt;=Hidden!CK$46,$D73&gt;=Hidden!CK$46),IF($G73="","x","y"),"")))</f>
        <v/>
      </c>
      <c r="CS73" s="142" t="str">
        <f>IF(Hidden!CL$47="Yes","H",IF($B73="","",IF(AND($C73&lt;=Hidden!CL$46,$D73&gt;=Hidden!CL$46),IF($G73="","x","y"),"")))</f>
        <v/>
      </c>
      <c r="CT73" s="144" t="str">
        <f>IF(Hidden!CM$47="Yes","H",IF($B73="","",IF(AND($C73&lt;=Hidden!CM$46,$D73&gt;=Hidden!CM$46),IF($G73="","x","y"),"")))</f>
        <v/>
      </c>
      <c r="CU73" s="143" t="str">
        <f>IF(Hidden!CN$47="Yes","H",IF($B73="","",IF(AND($C73&lt;=Hidden!CN$46,$D73&gt;=Hidden!CN$46),IF($G73="","x","y"),"")))</f>
        <v/>
      </c>
      <c r="CV73" s="142" t="str">
        <f>IF(Hidden!CO$47="Yes","H",IF($B73="","",IF(AND($C73&lt;=Hidden!CO$46,$D73&gt;=Hidden!CO$46),IF($G73="","x","y"),"")))</f>
        <v/>
      </c>
      <c r="CW73" s="142" t="str">
        <f>IF(Hidden!CP$47="Yes","H",IF($B73="","",IF(AND($C73&lt;=Hidden!CP$46,$D73&gt;=Hidden!CP$46),IF($G73="","x","y"),"")))</f>
        <v/>
      </c>
      <c r="CX73" s="142" t="str">
        <f>IF(Hidden!CQ$47="Yes","H",IF($B73="","",IF(AND($C73&lt;=Hidden!CQ$46,$D73&gt;=Hidden!CQ$46),IF($G73="","x","y"),"")))</f>
        <v/>
      </c>
      <c r="CY73" s="146" t="str">
        <f>IF(Hidden!CR$47="Yes","H",IF($B73="","",IF(AND($C73&lt;=Hidden!CR$46,$D73&gt;=Hidden!CR$46),IF($G73="","x","y"),"")))</f>
        <v/>
      </c>
      <c r="CZ73" s="145" t="str">
        <f>IF(Hidden!CS$47="Yes","H",IF($B73="","",IF(AND($C73&lt;=Hidden!CS$46,$D73&gt;=Hidden!CS$46),IF($G73="","x","y"),"")))</f>
        <v/>
      </c>
      <c r="DA73" s="142" t="str">
        <f>IF(Hidden!CT$47="Yes","H",IF($B73="","",IF(AND($C73&lt;=Hidden!CT$46,$D73&gt;=Hidden!CT$46),IF($G73="","x","y"),"")))</f>
        <v/>
      </c>
      <c r="DB73" s="142" t="str">
        <f>IF(Hidden!CU$47="Yes","H",IF($B73="","",IF(AND($C73&lt;=Hidden!CU$46,$D73&gt;=Hidden!CU$46),IF($G73="","x","y"),"")))</f>
        <v/>
      </c>
      <c r="DC73" s="142" t="str">
        <f>IF(Hidden!CV$47="Yes","H",IF($B73="","",IF(AND($C73&lt;=Hidden!CV$46,$D73&gt;=Hidden!CV$46),IF($G73="","x","y"),"")))</f>
        <v/>
      </c>
      <c r="DD73" s="144" t="str">
        <f>IF(Hidden!CW$47="Yes","H",IF($B73="","",IF(AND($C73&lt;=Hidden!CW$46,$D73&gt;=Hidden!CW$46),IF($G73="","x","y"),"")))</f>
        <v/>
      </c>
      <c r="DE73" s="143" t="str">
        <f>IF(Hidden!CX$47="Yes","H",IF($B73="","",IF(AND($C73&lt;=Hidden!CX$46,$D73&gt;=Hidden!CX$46),IF($G73="","x","y"),"")))</f>
        <v/>
      </c>
      <c r="DF73" s="142" t="str">
        <f>IF(Hidden!CY$47="Yes","H",IF($B73="","",IF(AND($C73&lt;=Hidden!CY$46,$D73&gt;=Hidden!CY$46),IF($G73="","x","y"),"")))</f>
        <v/>
      </c>
      <c r="DG73" s="142" t="str">
        <f>IF(Hidden!CZ$47="Yes","H",IF($B73="","",IF(AND($C73&lt;=Hidden!CZ$46,$D73&gt;=Hidden!CZ$46),IF($G73="","x","y"),"")))</f>
        <v/>
      </c>
      <c r="DH73" s="142" t="str">
        <f>IF(Hidden!DA$47="Yes","H",IF($B73="","",IF(AND($C73&lt;=Hidden!DA$46,$D73&gt;=Hidden!DA$46),IF($G73="","x","y"),"")))</f>
        <v/>
      </c>
      <c r="DI73" s="146" t="str">
        <f>IF(Hidden!DB$47="Yes","H",IF($B73="","",IF(AND($C73&lt;=Hidden!DB$46,$D73&gt;=Hidden!DB$46),IF($G73="","x","y"),"")))</f>
        <v/>
      </c>
      <c r="DJ73" s="145" t="str">
        <f>IF(Hidden!DC$47="Yes","H",IF($B73="","",IF(AND($C73&lt;=Hidden!DC$46,$D73&gt;=Hidden!DC$46),IF($G73="","x","y"),"")))</f>
        <v/>
      </c>
      <c r="DK73" s="142" t="str">
        <f>IF(Hidden!DD$47="Yes","H",IF($B73="","",IF(AND($C73&lt;=Hidden!DD$46,$D73&gt;=Hidden!DD$46),IF($G73="","x","y"),"")))</f>
        <v/>
      </c>
      <c r="DL73" s="142" t="str">
        <f>IF(Hidden!DE$47="Yes","H",IF($B73="","",IF(AND($C73&lt;=Hidden!DE$46,$D73&gt;=Hidden!DE$46),IF($G73="","x","y"),"")))</f>
        <v/>
      </c>
      <c r="DM73" s="142" t="str">
        <f>IF(Hidden!DF$47="Yes","H",IF($B73="","",IF(AND($C73&lt;=Hidden!DF$46,$D73&gt;=Hidden!DF$46),IF($G73="","x","y"),"")))</f>
        <v/>
      </c>
      <c r="DN73" s="144" t="str">
        <f>IF(Hidden!DG$47="Yes","H",IF($B73="","",IF(AND($C73&lt;=Hidden!DG$46,$D73&gt;=Hidden!DG$46),IF($G73="","x","y"),"")))</f>
        <v/>
      </c>
      <c r="DO73" s="143" t="str">
        <f>IF(Hidden!DH$47="Yes","H",IF($B73="","",IF(AND($C73&lt;=Hidden!DH$46,$D73&gt;=Hidden!DH$46),IF($G73="","x","y"),"")))</f>
        <v/>
      </c>
      <c r="DP73" s="142" t="str">
        <f>IF(Hidden!DI$47="Yes","H",IF($B73="","",IF(AND($C73&lt;=Hidden!DI$46,$D73&gt;=Hidden!DI$46),IF($G73="","x","y"),"")))</f>
        <v/>
      </c>
      <c r="DQ73" s="142" t="str">
        <f>IF(Hidden!DJ$47="Yes","H",IF($B73="","",IF(AND($C73&lt;=Hidden!DJ$46,$D73&gt;=Hidden!DJ$46),IF($G73="","x","y"),"")))</f>
        <v/>
      </c>
      <c r="DR73" s="142" t="str">
        <f>IF(Hidden!DK$47="Yes","H",IF($B73="","",IF(AND($C73&lt;=Hidden!DK$46,$D73&gt;=Hidden!DK$46),IF($G73="","x","y"),"")))</f>
        <v/>
      </c>
      <c r="DS73" s="146" t="str">
        <f>IF(Hidden!DL$47="Yes","H",IF($B73="","",IF(AND($C73&lt;=Hidden!DL$46,$D73&gt;=Hidden!DL$46),IF($G73="","x","y"),"")))</f>
        <v/>
      </c>
      <c r="DT73" s="145" t="str">
        <f>IF(Hidden!DM$47="Yes","H",IF($B73="","",IF(AND($C73&lt;=Hidden!DM$46,$D73&gt;=Hidden!DM$46),IF($G73="","x","y"),"")))</f>
        <v/>
      </c>
      <c r="DU73" s="142" t="str">
        <f>IF(Hidden!DN$47="Yes","H",IF($B73="","",IF(AND($C73&lt;=Hidden!DN$46,$D73&gt;=Hidden!DN$46),IF($G73="","x","y"),"")))</f>
        <v/>
      </c>
      <c r="DV73" s="142" t="str">
        <f>IF(Hidden!DO$47="Yes","H",IF($B73="","",IF(AND($C73&lt;=Hidden!DO$46,$D73&gt;=Hidden!DO$46),IF($G73="","x","y"),"")))</f>
        <v/>
      </c>
      <c r="DW73" s="142" t="str">
        <f>IF(Hidden!DP$47="Yes","H",IF($B73="","",IF(AND($C73&lt;=Hidden!DP$46,$D73&gt;=Hidden!DP$46),IF($G73="","x","y"),"")))</f>
        <v/>
      </c>
      <c r="DX73" s="144" t="str">
        <f>IF(Hidden!DQ$47="Yes","H",IF($B73="","",IF(AND($C73&lt;=Hidden!DQ$46,$D73&gt;=Hidden!DQ$46),IF($G73="","x","y"),"")))</f>
        <v/>
      </c>
      <c r="DY73" s="145" t="str">
        <f>IF(Hidden!DR$47="Yes","H",IF($B73="","",IF(AND($C73&lt;=Hidden!DR$46,$D73&gt;=Hidden!DR$46),IF($G73="","x","y"),"")))</f>
        <v/>
      </c>
      <c r="DZ73" s="142" t="str">
        <f>IF(Hidden!DS$47="Yes","H",IF($B73="","",IF(AND($C73&lt;=Hidden!DS$46,$D73&gt;=Hidden!DS$46),IF($G73="","x","y"),"")))</f>
        <v/>
      </c>
      <c r="EA73" s="142" t="str">
        <f>IF(Hidden!DT$47="Yes","H",IF($B73="","",IF(AND($C73&lt;=Hidden!DT$46,$D73&gt;=Hidden!DT$46),IF($G73="","x","y"),"")))</f>
        <v/>
      </c>
      <c r="EB73" s="142" t="str">
        <f>IF(Hidden!DU$47="Yes","H",IF($B73="","",IF(AND($C73&lt;=Hidden!DU$46,$D73&gt;=Hidden!DU$46),IF($G73="","x","y"),"")))</f>
        <v/>
      </c>
      <c r="EC73" s="144" t="str">
        <f>IF(Hidden!DV$47="Yes","H",IF($B73="","",IF(AND($C73&lt;=Hidden!DV$46,$D73&gt;=Hidden!DV$46),IF($G73="","x","y"),"")))</f>
        <v/>
      </c>
      <c r="ED73" s="143" t="str">
        <f>IF(Hidden!DW$47="Yes","H",IF($B73="","",IF(AND($C73&lt;=Hidden!DW$46,$D73&gt;=Hidden!DW$46),IF($G73="","x","y"),"")))</f>
        <v/>
      </c>
      <c r="EE73" s="142" t="str">
        <f>IF(Hidden!DX$47="Yes","H",IF($B73="","",IF(AND($C73&lt;=Hidden!DX$46,$D73&gt;=Hidden!DX$46),IF($G73="","x","y"),"")))</f>
        <v/>
      </c>
      <c r="EF73" s="142" t="str">
        <f>IF(Hidden!DY$47="Yes","H",IF($B73="","",IF(AND($C73&lt;=Hidden!DY$46,$D73&gt;=Hidden!DY$46),IF($G73="","x","y"),"")))</f>
        <v/>
      </c>
      <c r="EG73" s="142" t="str">
        <f>IF(Hidden!DZ$47="Yes","H",IF($B73="","",IF(AND($C73&lt;=Hidden!DZ$46,$D73&gt;=Hidden!DZ$46),IF($G73="","x","y"),"")))</f>
        <v/>
      </c>
      <c r="EH73" s="141" t="str">
        <f>IF(Hidden!EA$47="Yes","H",IF($B73="","",IF(AND($C73&lt;=Hidden!EA$46,$D73&gt;=Hidden!EA$46),IF($G73="","x","y"),"")))</f>
        <v/>
      </c>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row>
    <row r="74" spans="1:257" ht="15" customHeight="1">
      <c r="A74" s="79"/>
      <c r="B74" s="728"/>
      <c r="C74" s="724"/>
      <c r="D74" s="725"/>
      <c r="E74" s="693"/>
      <c r="F74" s="243"/>
      <c r="G74" s="696"/>
      <c r="H74" s="694"/>
      <c r="I74" s="147" t="str">
        <f>IF(Hidden!B$47="Yes","H",IF($B74="","",IF(AND($C74&lt;=Hidden!B$46,$D74&gt;=Hidden!B$46),IF($G74="","x","y"),"")))</f>
        <v/>
      </c>
      <c r="J74" s="142" t="str">
        <f>IF(Hidden!C$47="Yes","H",IF($B74="","",IF(AND($C74&lt;=Hidden!C$46,$D74&gt;=Hidden!C$46),IF($G74="","x","y"),"")))</f>
        <v/>
      </c>
      <c r="K74" s="142" t="str">
        <f>IF(Hidden!D$47="Yes","H",IF($B74="","",IF(AND($C74&lt;=Hidden!D$46,$D74&gt;=Hidden!D$46),IF($G74="","x","y"),"")))</f>
        <v/>
      </c>
      <c r="L74" s="142" t="str">
        <f>IF(Hidden!E$47="Yes","H",IF($B74="","",IF(AND($C74&lt;=Hidden!E$46,$D74&gt;=Hidden!E$46),IF($G74="","x","y"),"")))</f>
        <v/>
      </c>
      <c r="M74" s="146" t="str">
        <f>IF(Hidden!F$47="Yes","H",IF($B74="","",IF(AND($C74&lt;=Hidden!F$46,$D74&gt;=Hidden!F$46),IF($G74="","x","y"),"")))</f>
        <v/>
      </c>
      <c r="N74" s="145" t="str">
        <f>IF(Hidden!G$47="Yes","H",IF($B74="","",IF(AND($C74&lt;=Hidden!G$46,$D74&gt;=Hidden!G$46),IF($G74="","x","y"),"")))</f>
        <v/>
      </c>
      <c r="O74" s="142" t="str">
        <f>IF(Hidden!H$47="Yes","H",IF($B74="","",IF(AND($C74&lt;=Hidden!H$46,$D74&gt;=Hidden!H$46),IF($G74="","x","y"),"")))</f>
        <v/>
      </c>
      <c r="P74" s="142" t="str">
        <f>IF(Hidden!I$47="Yes","H",IF($B74="","",IF(AND($C74&lt;=Hidden!I$46,$D74&gt;=Hidden!I$46),IF($G74="","x","y"),"")))</f>
        <v/>
      </c>
      <c r="Q74" s="142" t="str">
        <f>IF(Hidden!J$47="Yes","H",IF($B74="","",IF(AND($C74&lt;=Hidden!J$46,$D74&gt;=Hidden!J$46),IF($G74="","x","y"),"")))</f>
        <v/>
      </c>
      <c r="R74" s="144" t="str">
        <f>IF(Hidden!K$47="Yes","H",IF($B74="","",IF(AND($C74&lt;=Hidden!K$46,$D74&gt;=Hidden!K$46),IF($G74="","x","y"),"")))</f>
        <v/>
      </c>
      <c r="S74" s="143" t="str">
        <f>IF(Hidden!L$47="Yes","H",IF($B74="","",IF(AND($C74&lt;=Hidden!L$46,$D74&gt;=Hidden!L$46),IF($G74="","x","y"),"")))</f>
        <v/>
      </c>
      <c r="T74" s="142" t="str">
        <f>IF(Hidden!M$47="Yes","H",IF($B74="","",IF(AND($C74&lt;=Hidden!M$46,$D74&gt;=Hidden!M$46),IF($G74="","x","y"),"")))</f>
        <v/>
      </c>
      <c r="U74" s="142" t="str">
        <f>IF(Hidden!N$47="Yes","H",IF($B74="","",IF(AND($C74&lt;=Hidden!N$46,$D74&gt;=Hidden!N$46),IF($G74="","x","y"),"")))</f>
        <v/>
      </c>
      <c r="V74" s="142" t="str">
        <f>IF(Hidden!O$47="Yes","H",IF($B74="","",IF(AND($C74&lt;=Hidden!O$46,$D74&gt;=Hidden!O$46),IF($G74="","x","y"),"")))</f>
        <v/>
      </c>
      <c r="W74" s="146" t="str">
        <f>IF(Hidden!P$47="Yes","H",IF($B74="","",IF(AND($C74&lt;=Hidden!P$46,$D74&gt;=Hidden!P$46),IF($G74="","x","y"),"")))</f>
        <v/>
      </c>
      <c r="X74" s="145" t="str">
        <f>IF(Hidden!Q$47="Yes","H",IF($B74="","",IF(AND($C74&lt;=Hidden!Q$46,$D74&gt;=Hidden!Q$46),IF($G74="","x","y"),"")))</f>
        <v/>
      </c>
      <c r="Y74" s="142" t="str">
        <f>IF(Hidden!R$47="Yes","H",IF($B74="","",IF(AND($C74&lt;=Hidden!R$46,$D74&gt;=Hidden!R$46),IF($G74="","x","y"),"")))</f>
        <v/>
      </c>
      <c r="Z74" s="142" t="str">
        <f>IF(Hidden!S$47="Yes","H",IF($B74="","",IF(AND($C74&lt;=Hidden!S$46,$D74&gt;=Hidden!S$46),IF($G74="","x","y"),"")))</f>
        <v/>
      </c>
      <c r="AA74" s="142" t="str">
        <f>IF(Hidden!T$47="Yes","H",IF($B74="","",IF(AND($C74&lt;=Hidden!T$46,$D74&gt;=Hidden!T$46),IF($G74="","x","y"),"")))</f>
        <v/>
      </c>
      <c r="AB74" s="144" t="str">
        <f>IF(Hidden!U$47="Yes","H",IF($B74="","",IF(AND($C74&lt;=Hidden!U$46,$D74&gt;=Hidden!U$46),IF($G74="","x","y"),"")))</f>
        <v/>
      </c>
      <c r="AC74" s="143" t="str">
        <f>IF(Hidden!V$47="Yes","H",IF($B74="","",IF(AND($C74&lt;=Hidden!V$46,$D74&gt;=Hidden!V$46),IF($G74="","x","y"),"")))</f>
        <v/>
      </c>
      <c r="AD74" s="142" t="str">
        <f>IF(Hidden!W$47="Yes","H",IF($B74="","",IF(AND($C74&lt;=Hidden!W$46,$D74&gt;=Hidden!W$46),IF($G74="","x","y"),"")))</f>
        <v/>
      </c>
      <c r="AE74" s="142" t="str">
        <f>IF(Hidden!X$47="Yes","H",IF($B74="","",IF(AND($C74&lt;=Hidden!X$46,$D74&gt;=Hidden!X$46),IF($G74="","x","y"),"")))</f>
        <v/>
      </c>
      <c r="AF74" s="142" t="str">
        <f>IF(Hidden!Y$47="Yes","H",IF($B74="","",IF(AND($C74&lt;=Hidden!Y$46,$D74&gt;=Hidden!Y$46),IF($G74="","x","y"),"")))</f>
        <v/>
      </c>
      <c r="AG74" s="146" t="str">
        <f>IF(Hidden!Z$47="Yes","H",IF($B74="","",IF(AND($C74&lt;=Hidden!Z$46,$D74&gt;=Hidden!Z$46),IF($G74="","x","y"),"")))</f>
        <v/>
      </c>
      <c r="AH74" s="145" t="str">
        <f>IF(Hidden!AA$47="Yes","H",IF($B74="","",IF(AND($C74&lt;=Hidden!AA$46,$D74&gt;=Hidden!AA$46),IF($G74="","x","y"),"")))</f>
        <v/>
      </c>
      <c r="AI74" s="142" t="str">
        <f>IF(Hidden!AB$47="Yes","H",IF($B74="","",IF(AND($C74&lt;=Hidden!AB$46,$D74&gt;=Hidden!AB$46),IF($G74="","x","y"),"")))</f>
        <v/>
      </c>
      <c r="AJ74" s="142" t="str">
        <f>IF(Hidden!AC$47="Yes","H",IF($B74="","",IF(AND($C74&lt;=Hidden!AC$46,$D74&gt;=Hidden!AC$46),IF($G74="","x","y"),"")))</f>
        <v/>
      </c>
      <c r="AK74" s="142" t="str">
        <f>IF(Hidden!AD$47="Yes","H",IF($B74="","",IF(AND($C74&lt;=Hidden!AD$46,$D74&gt;=Hidden!AD$46),IF($G74="","x","y"),"")))</f>
        <v/>
      </c>
      <c r="AL74" s="144" t="str">
        <f>IF(Hidden!AE$47="Yes","H",IF($B74="","",IF(AND($C74&lt;=Hidden!AE$46,$D74&gt;=Hidden!AE$46),IF($G74="","x","y"),"")))</f>
        <v/>
      </c>
      <c r="AM74" s="143" t="str">
        <f>IF(Hidden!AF$47="Yes","H",IF($B74="","",IF(AND($C74&lt;=Hidden!AF$46,$D74&gt;=Hidden!AF$46),IF($G74="","x","y"),"")))</f>
        <v/>
      </c>
      <c r="AN74" s="142" t="str">
        <f>IF(Hidden!AG$47="Yes","H",IF($B74="","",IF(AND($C74&lt;=Hidden!AG$46,$D74&gt;=Hidden!AG$46),IF($G74="","x","y"),"")))</f>
        <v/>
      </c>
      <c r="AO74" s="142" t="str">
        <f>IF(Hidden!AH$47="Yes","H",IF($B74="","",IF(AND($C74&lt;=Hidden!AH$46,$D74&gt;=Hidden!AH$46),IF($G74="","x","y"),"")))</f>
        <v/>
      </c>
      <c r="AP74" s="142" t="str">
        <f>IF(Hidden!AI$47="Yes","H",IF($B74="","",IF(AND($C74&lt;=Hidden!AI$46,$D74&gt;=Hidden!AI$46),IF($G74="","x","y"),"")))</f>
        <v/>
      </c>
      <c r="AQ74" s="146" t="str">
        <f>IF(Hidden!AJ$47="Yes","H",IF($B74="","",IF(AND($C74&lt;=Hidden!AJ$46,$D74&gt;=Hidden!AJ$46),IF($G74="","x","y"),"")))</f>
        <v/>
      </c>
      <c r="AR74" s="145" t="str">
        <f>IF(Hidden!AK$47="Yes","H",IF($B74="","",IF(AND($C74&lt;=Hidden!AK$46,$D74&gt;=Hidden!AK$46),IF($G74="","x","y"),"")))</f>
        <v/>
      </c>
      <c r="AS74" s="142" t="str">
        <f>IF(Hidden!AL$47="Yes","H",IF($B74="","",IF(AND($C74&lt;=Hidden!AL$46,$D74&gt;=Hidden!AL$46),IF($G74="","x","y"),"")))</f>
        <v/>
      </c>
      <c r="AT74" s="142" t="str">
        <f>IF(Hidden!AM$47="Yes","H",IF($B74="","",IF(AND($C74&lt;=Hidden!AM$46,$D74&gt;=Hidden!AM$46),IF($G74="","x","y"),"")))</f>
        <v/>
      </c>
      <c r="AU74" s="142" t="str">
        <f>IF(Hidden!AN$47="Yes","H",IF($B74="","",IF(AND($C74&lt;=Hidden!AN$46,$D74&gt;=Hidden!AN$46),IF($G74="","x","y"),"")))</f>
        <v/>
      </c>
      <c r="AV74" s="144" t="str">
        <f>IF(Hidden!AO$47="Yes","H",IF($B74="","",IF(AND($C74&lt;=Hidden!AO$46,$D74&gt;=Hidden!AO$46),IF($G74="","x","y"),"")))</f>
        <v/>
      </c>
      <c r="AW74" s="143" t="str">
        <f>IF(Hidden!AP$47="Yes","H",IF($B74="","",IF(AND($C74&lt;=Hidden!AP$46,$D74&gt;=Hidden!AP$46),IF($G74="","x","y"),"")))</f>
        <v/>
      </c>
      <c r="AX74" s="142" t="str">
        <f>IF(Hidden!AQ$47="Yes","H",IF($B74="","",IF(AND($C74&lt;=Hidden!AQ$46,$D74&gt;=Hidden!AQ$46),IF($G74="","x","y"),"")))</f>
        <v/>
      </c>
      <c r="AY74" s="142" t="str">
        <f>IF(Hidden!AR$47="Yes","H",IF($B74="","",IF(AND($C74&lt;=Hidden!AR$46,$D74&gt;=Hidden!AR$46),IF($G74="","x","y"),"")))</f>
        <v/>
      </c>
      <c r="AZ74" s="142" t="str">
        <f>IF(Hidden!AS$47="Yes","H",IF($B74="","",IF(AND($C74&lt;=Hidden!AS$46,$D74&gt;=Hidden!AS$46),IF($G74="","x","y"),"")))</f>
        <v/>
      </c>
      <c r="BA74" s="146" t="str">
        <f>IF(Hidden!AT$47="Yes","H",IF($B74="","",IF(AND($C74&lt;=Hidden!AT$46,$D74&gt;=Hidden!AT$46),IF($G74="","x","y"),"")))</f>
        <v/>
      </c>
      <c r="BB74" s="145" t="str">
        <f>IF(Hidden!AU$47="Yes","H",IF($B74="","",IF(AND($C74&lt;=Hidden!AU$46,$D74&gt;=Hidden!AU$46),IF($G74="","x","y"),"")))</f>
        <v/>
      </c>
      <c r="BC74" s="142" t="str">
        <f>IF(Hidden!AV$47="Yes","H",IF($B74="","",IF(AND($C74&lt;=Hidden!AV$46,$D74&gt;=Hidden!AV$46),IF($G74="","x","y"),"")))</f>
        <v/>
      </c>
      <c r="BD74" s="142" t="str">
        <f>IF(Hidden!AW$47="Yes","H",IF($B74="","",IF(AND($C74&lt;=Hidden!AW$46,$D74&gt;=Hidden!AW$46),IF($G74="","x","y"),"")))</f>
        <v/>
      </c>
      <c r="BE74" s="142" t="str">
        <f>IF(Hidden!AX$47="Yes","H",IF($B74="","",IF(AND($C74&lt;=Hidden!AX$46,$D74&gt;=Hidden!AX$46),IF($G74="","x","y"),"")))</f>
        <v/>
      </c>
      <c r="BF74" s="144" t="str">
        <f>IF(Hidden!AY$47="Yes","H",IF($B74="","",IF(AND($C74&lt;=Hidden!AY$46,$D74&gt;=Hidden!AY$46),IF($G74="","x","y"),"")))</f>
        <v/>
      </c>
      <c r="BG74" s="143" t="str">
        <f>IF(Hidden!AZ$47="Yes","H",IF($B74="","",IF(AND($C74&lt;=Hidden!AZ$46,$D74&gt;=Hidden!AZ$46),IF($G74="","x","y"),"")))</f>
        <v/>
      </c>
      <c r="BH74" s="142" t="str">
        <f>IF(Hidden!BA$47="Yes","H",IF($B74="","",IF(AND($C74&lt;=Hidden!BA$46,$D74&gt;=Hidden!BA$46),IF($G74="","x","y"),"")))</f>
        <v/>
      </c>
      <c r="BI74" s="142" t="str">
        <f>IF(Hidden!BB$47="Yes","H",IF($B74="","",IF(AND($C74&lt;=Hidden!BB$46,$D74&gt;=Hidden!BB$46),IF($G74="","x","y"),"")))</f>
        <v/>
      </c>
      <c r="BJ74" s="142" t="str">
        <f>IF(Hidden!BC$47="Yes","H",IF($B74="","",IF(AND($C74&lt;=Hidden!BC$46,$D74&gt;=Hidden!BC$46),IF($G74="","x","y"),"")))</f>
        <v/>
      </c>
      <c r="BK74" s="146" t="str">
        <f>IF(Hidden!BD$47="Yes","H",IF($B74="","",IF(AND($C74&lt;=Hidden!BD$46,$D74&gt;=Hidden!BD$46),IF($G74="","x","y"),"")))</f>
        <v/>
      </c>
      <c r="BL74" s="145" t="str">
        <f>IF(Hidden!BE$47="Yes","H",IF($B74="","",IF(AND($C74&lt;=Hidden!BE$46,$D74&gt;=Hidden!BE$46),IF($G74="","x","y"),"")))</f>
        <v/>
      </c>
      <c r="BM74" s="142" t="str">
        <f>IF(Hidden!BF$47="Yes","H",IF($B74="","",IF(AND($C74&lt;=Hidden!BF$46,$D74&gt;=Hidden!BF$46),IF($G74="","x","y"),"")))</f>
        <v/>
      </c>
      <c r="BN74" s="142" t="str">
        <f>IF(Hidden!BG$47="Yes","H",IF($B74="","",IF(AND($C74&lt;=Hidden!BG$46,$D74&gt;=Hidden!BG$46),IF($G74="","x","y"),"")))</f>
        <v/>
      </c>
      <c r="BO74" s="142" t="str">
        <f>IF(Hidden!BH$47="Yes","H",IF($B74="","",IF(AND($C74&lt;=Hidden!BH$46,$D74&gt;=Hidden!BH$46),IF($G74="","x","y"),"")))</f>
        <v/>
      </c>
      <c r="BP74" s="144" t="str">
        <f>IF(Hidden!BI$47="Yes","H",IF($B74="","",IF(AND($C74&lt;=Hidden!BI$46,$D74&gt;=Hidden!BI$46),IF($G74="","x","y"),"")))</f>
        <v/>
      </c>
      <c r="BQ74" s="143" t="str">
        <f>IF(Hidden!BJ$47="Yes","H",IF($B74="","",IF(AND($C74&lt;=Hidden!BJ$46,$D74&gt;=Hidden!BJ$46),IF($G74="","x","y"),"")))</f>
        <v/>
      </c>
      <c r="BR74" s="142" t="str">
        <f>IF(Hidden!BK$47="Yes","H",IF($B74="","",IF(AND($C74&lt;=Hidden!BK$46,$D74&gt;=Hidden!BK$46),IF($G74="","x","y"),"")))</f>
        <v/>
      </c>
      <c r="BS74" s="142" t="str">
        <f>IF(Hidden!BL$47="Yes","H",IF($B74="","",IF(AND($C74&lt;=Hidden!BL$46,$D74&gt;=Hidden!BL$46),IF($G74="","x","y"),"")))</f>
        <v/>
      </c>
      <c r="BT74" s="142" t="str">
        <f>IF(Hidden!BM$47="Yes","H",IF($B74="","",IF(AND($C74&lt;=Hidden!BM$46,$D74&gt;=Hidden!BM$46),IF($G74="","x","y"),"")))</f>
        <v/>
      </c>
      <c r="BU74" s="146" t="str">
        <f>IF(Hidden!BN$47="Yes","H",IF($B74="","",IF(AND($C74&lt;=Hidden!BN$46,$D74&gt;=Hidden!BN$46),IF($G74="","x","y"),"")))</f>
        <v/>
      </c>
      <c r="BV74" s="145" t="str">
        <f>IF(Hidden!BO$47="Yes","H",IF($B74="","",IF(AND($C74&lt;=Hidden!BO$46,$D74&gt;=Hidden!BO$46),IF($G74="","x","y"),"")))</f>
        <v/>
      </c>
      <c r="BW74" s="142" t="str">
        <f>IF(Hidden!BP$47="Yes","H",IF($B74="","",IF(AND($C74&lt;=Hidden!BP$46,$D74&gt;=Hidden!BP$46),IF($G74="","x","y"),"")))</f>
        <v/>
      </c>
      <c r="BX74" s="142" t="str">
        <f>IF(Hidden!BQ$47="Yes","H",IF($B74="","",IF(AND($C74&lt;=Hidden!BQ$46,$D74&gt;=Hidden!BQ$46),IF($G74="","x","y"),"")))</f>
        <v/>
      </c>
      <c r="BY74" s="142" t="str">
        <f>IF(Hidden!BR$47="Yes","H",IF($B74="","",IF(AND($C74&lt;=Hidden!BR$46,$D74&gt;=Hidden!BR$46),IF($G74="","x","y"),"")))</f>
        <v/>
      </c>
      <c r="BZ74" s="144" t="str">
        <f>IF(Hidden!BS$47="Yes","H",IF($B74="","",IF(AND($C74&lt;=Hidden!BS$46,$D74&gt;=Hidden!BS$46),IF($G74="","x","y"),"")))</f>
        <v/>
      </c>
      <c r="CA74" s="143" t="str">
        <f>IF(Hidden!BT$47="Yes","H",IF($B74="","",IF(AND($C74&lt;=Hidden!BT$46,$D74&gt;=Hidden!BT$46),IF($G74="","x","y"),"")))</f>
        <v/>
      </c>
      <c r="CB74" s="142" t="str">
        <f>IF(Hidden!BU$47="Yes","H",IF($B74="","",IF(AND($C74&lt;=Hidden!BU$46,$D74&gt;=Hidden!BU$46),IF($G74="","x","y"),"")))</f>
        <v/>
      </c>
      <c r="CC74" s="142" t="str">
        <f>IF(Hidden!BV$47="Yes","H",IF($B74="","",IF(AND($C74&lt;=Hidden!BV$46,$D74&gt;=Hidden!BV$46),IF($G74="","x","y"),"")))</f>
        <v/>
      </c>
      <c r="CD74" s="142" t="str">
        <f>IF(Hidden!BW$47="Yes","H",IF($B74="","",IF(AND($C74&lt;=Hidden!BW$46,$D74&gt;=Hidden!BW$46),IF($G74="","x","y"),"")))</f>
        <v/>
      </c>
      <c r="CE74" s="146" t="str">
        <f>IF(Hidden!BX$47="Yes","H",IF($B74="","",IF(AND($C74&lt;=Hidden!BX$46,$D74&gt;=Hidden!BX$46),IF($G74="","x","y"),"")))</f>
        <v/>
      </c>
      <c r="CF74" s="145" t="str">
        <f>IF(Hidden!BY$47="Yes","H",IF($B74="","",IF(AND($C74&lt;=Hidden!BY$46,$D74&gt;=Hidden!BY$46),IF($G74="","x","y"),"")))</f>
        <v/>
      </c>
      <c r="CG74" s="142" t="str">
        <f>IF(Hidden!BZ$47="Yes","H",IF($B74="","",IF(AND($C74&lt;=Hidden!BZ$46,$D74&gt;=Hidden!BZ$46),IF($G74="","x","y"),"")))</f>
        <v/>
      </c>
      <c r="CH74" s="142" t="str">
        <f>IF(Hidden!CA$47="Yes","H",IF($B74="","",IF(AND($C74&lt;=Hidden!CA$46,$D74&gt;=Hidden!CA$46),IF($G74="","x","y"),"")))</f>
        <v/>
      </c>
      <c r="CI74" s="142" t="str">
        <f>IF(Hidden!CB$47="Yes","H",IF($B74="","",IF(AND($C74&lt;=Hidden!CB$46,$D74&gt;=Hidden!CB$46),IF($G74="","x","y"),"")))</f>
        <v/>
      </c>
      <c r="CJ74" s="144" t="str">
        <f>IF(Hidden!CC$47="Yes","H",IF($B74="","",IF(AND($C74&lt;=Hidden!CC$46,$D74&gt;=Hidden!CC$46),IF($G74="","x","y"),"")))</f>
        <v/>
      </c>
      <c r="CK74" s="143" t="str">
        <f>IF(Hidden!CD$47="Yes","H",IF($B74="","",IF(AND($C74&lt;=Hidden!CD$46,$D74&gt;=Hidden!CD$46),IF($G74="","x","y"),"")))</f>
        <v/>
      </c>
      <c r="CL74" s="142" t="str">
        <f>IF(Hidden!CE$47="Yes","H",IF($B74="","",IF(AND($C74&lt;=Hidden!CE$46,$D74&gt;=Hidden!CE$46),IF($G74="","x","y"),"")))</f>
        <v/>
      </c>
      <c r="CM74" s="142" t="str">
        <f>IF(Hidden!CF$47="Yes","H",IF($B74="","",IF(AND($C74&lt;=Hidden!CF$46,$D74&gt;=Hidden!CF$46),IF($G74="","x","y"),"")))</f>
        <v/>
      </c>
      <c r="CN74" s="142" t="str">
        <f>IF(Hidden!CG$47="Yes","H",IF($B74="","",IF(AND($C74&lt;=Hidden!CG$46,$D74&gt;=Hidden!CG$46),IF($G74="","x","y"),"")))</f>
        <v/>
      </c>
      <c r="CO74" s="146" t="str">
        <f>IF(Hidden!CH$47="Yes","H",IF($B74="","",IF(AND($C74&lt;=Hidden!CH$46,$D74&gt;=Hidden!CH$46),IF($G74="","x","y"),"")))</f>
        <v/>
      </c>
      <c r="CP74" s="145" t="str">
        <f>IF(Hidden!CI$47="Yes","H",IF($B74="","",IF(AND($C74&lt;=Hidden!CI$46,$D74&gt;=Hidden!CI$46),IF($G74="","x","y"),"")))</f>
        <v/>
      </c>
      <c r="CQ74" s="142" t="str">
        <f>IF(Hidden!CJ$47="Yes","H",IF($B74="","",IF(AND($C74&lt;=Hidden!CJ$46,$D74&gt;=Hidden!CJ$46),IF($G74="","x","y"),"")))</f>
        <v/>
      </c>
      <c r="CR74" s="142" t="str">
        <f>IF(Hidden!CK$47="Yes","H",IF($B74="","",IF(AND($C74&lt;=Hidden!CK$46,$D74&gt;=Hidden!CK$46),IF($G74="","x","y"),"")))</f>
        <v/>
      </c>
      <c r="CS74" s="142" t="str">
        <f>IF(Hidden!CL$47="Yes","H",IF($B74="","",IF(AND($C74&lt;=Hidden!CL$46,$D74&gt;=Hidden!CL$46),IF($G74="","x","y"),"")))</f>
        <v/>
      </c>
      <c r="CT74" s="144" t="str">
        <f>IF(Hidden!CM$47="Yes","H",IF($B74="","",IF(AND($C74&lt;=Hidden!CM$46,$D74&gt;=Hidden!CM$46),IF($G74="","x","y"),"")))</f>
        <v/>
      </c>
      <c r="CU74" s="143" t="str">
        <f>IF(Hidden!CN$47="Yes","H",IF($B74="","",IF(AND($C74&lt;=Hidden!CN$46,$D74&gt;=Hidden!CN$46),IF($G74="","x","y"),"")))</f>
        <v/>
      </c>
      <c r="CV74" s="142" t="str">
        <f>IF(Hidden!CO$47="Yes","H",IF($B74="","",IF(AND($C74&lt;=Hidden!CO$46,$D74&gt;=Hidden!CO$46),IF($G74="","x","y"),"")))</f>
        <v/>
      </c>
      <c r="CW74" s="142" t="str">
        <f>IF(Hidden!CP$47="Yes","H",IF($B74="","",IF(AND($C74&lt;=Hidden!CP$46,$D74&gt;=Hidden!CP$46),IF($G74="","x","y"),"")))</f>
        <v/>
      </c>
      <c r="CX74" s="142" t="str">
        <f>IF(Hidden!CQ$47="Yes","H",IF($B74="","",IF(AND($C74&lt;=Hidden!CQ$46,$D74&gt;=Hidden!CQ$46),IF($G74="","x","y"),"")))</f>
        <v/>
      </c>
      <c r="CY74" s="146" t="str">
        <f>IF(Hidden!CR$47="Yes","H",IF($B74="","",IF(AND($C74&lt;=Hidden!CR$46,$D74&gt;=Hidden!CR$46),IF($G74="","x","y"),"")))</f>
        <v/>
      </c>
      <c r="CZ74" s="145" t="str">
        <f>IF(Hidden!CS$47="Yes","H",IF($B74="","",IF(AND($C74&lt;=Hidden!CS$46,$D74&gt;=Hidden!CS$46),IF($G74="","x","y"),"")))</f>
        <v/>
      </c>
      <c r="DA74" s="142" t="str">
        <f>IF(Hidden!CT$47="Yes","H",IF($B74="","",IF(AND($C74&lt;=Hidden!CT$46,$D74&gt;=Hidden!CT$46),IF($G74="","x","y"),"")))</f>
        <v/>
      </c>
      <c r="DB74" s="142" t="str">
        <f>IF(Hidden!CU$47="Yes","H",IF($B74="","",IF(AND($C74&lt;=Hidden!CU$46,$D74&gt;=Hidden!CU$46),IF($G74="","x","y"),"")))</f>
        <v/>
      </c>
      <c r="DC74" s="142" t="str">
        <f>IF(Hidden!CV$47="Yes","H",IF($B74="","",IF(AND($C74&lt;=Hidden!CV$46,$D74&gt;=Hidden!CV$46),IF($G74="","x","y"),"")))</f>
        <v/>
      </c>
      <c r="DD74" s="144" t="str">
        <f>IF(Hidden!CW$47="Yes","H",IF($B74="","",IF(AND($C74&lt;=Hidden!CW$46,$D74&gt;=Hidden!CW$46),IF($G74="","x","y"),"")))</f>
        <v/>
      </c>
      <c r="DE74" s="143" t="str">
        <f>IF(Hidden!CX$47="Yes","H",IF($B74="","",IF(AND($C74&lt;=Hidden!CX$46,$D74&gt;=Hidden!CX$46),IF($G74="","x","y"),"")))</f>
        <v/>
      </c>
      <c r="DF74" s="142" t="str">
        <f>IF(Hidden!CY$47="Yes","H",IF($B74="","",IF(AND($C74&lt;=Hidden!CY$46,$D74&gt;=Hidden!CY$46),IF($G74="","x","y"),"")))</f>
        <v/>
      </c>
      <c r="DG74" s="142" t="str">
        <f>IF(Hidden!CZ$47="Yes","H",IF($B74="","",IF(AND($C74&lt;=Hidden!CZ$46,$D74&gt;=Hidden!CZ$46),IF($G74="","x","y"),"")))</f>
        <v/>
      </c>
      <c r="DH74" s="142" t="str">
        <f>IF(Hidden!DA$47="Yes","H",IF($B74="","",IF(AND($C74&lt;=Hidden!DA$46,$D74&gt;=Hidden!DA$46),IF($G74="","x","y"),"")))</f>
        <v/>
      </c>
      <c r="DI74" s="146" t="str">
        <f>IF(Hidden!DB$47="Yes","H",IF($B74="","",IF(AND($C74&lt;=Hidden!DB$46,$D74&gt;=Hidden!DB$46),IF($G74="","x","y"),"")))</f>
        <v/>
      </c>
      <c r="DJ74" s="145" t="str">
        <f>IF(Hidden!DC$47="Yes","H",IF($B74="","",IF(AND($C74&lt;=Hidden!DC$46,$D74&gt;=Hidden!DC$46),IF($G74="","x","y"),"")))</f>
        <v/>
      </c>
      <c r="DK74" s="142" t="str">
        <f>IF(Hidden!DD$47="Yes","H",IF($B74="","",IF(AND($C74&lt;=Hidden!DD$46,$D74&gt;=Hidden!DD$46),IF($G74="","x","y"),"")))</f>
        <v/>
      </c>
      <c r="DL74" s="142" t="str">
        <f>IF(Hidden!DE$47="Yes","H",IF($B74="","",IF(AND($C74&lt;=Hidden!DE$46,$D74&gt;=Hidden!DE$46),IF($G74="","x","y"),"")))</f>
        <v/>
      </c>
      <c r="DM74" s="142" t="str">
        <f>IF(Hidden!DF$47="Yes","H",IF($B74="","",IF(AND($C74&lt;=Hidden!DF$46,$D74&gt;=Hidden!DF$46),IF($G74="","x","y"),"")))</f>
        <v/>
      </c>
      <c r="DN74" s="144" t="str">
        <f>IF(Hidden!DG$47="Yes","H",IF($B74="","",IF(AND($C74&lt;=Hidden!DG$46,$D74&gt;=Hidden!DG$46),IF($G74="","x","y"),"")))</f>
        <v/>
      </c>
      <c r="DO74" s="143" t="str">
        <f>IF(Hidden!DH$47="Yes","H",IF($B74="","",IF(AND($C74&lt;=Hidden!DH$46,$D74&gt;=Hidden!DH$46),IF($G74="","x","y"),"")))</f>
        <v/>
      </c>
      <c r="DP74" s="142" t="str">
        <f>IF(Hidden!DI$47="Yes","H",IF($B74="","",IF(AND($C74&lt;=Hidden!DI$46,$D74&gt;=Hidden!DI$46),IF($G74="","x","y"),"")))</f>
        <v/>
      </c>
      <c r="DQ74" s="142" t="str">
        <f>IF(Hidden!DJ$47="Yes","H",IF($B74="","",IF(AND($C74&lt;=Hidden!DJ$46,$D74&gt;=Hidden!DJ$46),IF($G74="","x","y"),"")))</f>
        <v/>
      </c>
      <c r="DR74" s="142" t="str">
        <f>IF(Hidden!DK$47="Yes","H",IF($B74="","",IF(AND($C74&lt;=Hidden!DK$46,$D74&gt;=Hidden!DK$46),IF($G74="","x","y"),"")))</f>
        <v/>
      </c>
      <c r="DS74" s="146" t="str">
        <f>IF(Hidden!DL$47="Yes","H",IF($B74="","",IF(AND($C74&lt;=Hidden!DL$46,$D74&gt;=Hidden!DL$46),IF($G74="","x","y"),"")))</f>
        <v/>
      </c>
      <c r="DT74" s="145" t="str">
        <f>IF(Hidden!DM$47="Yes","H",IF($B74="","",IF(AND($C74&lt;=Hidden!DM$46,$D74&gt;=Hidden!DM$46),IF($G74="","x","y"),"")))</f>
        <v/>
      </c>
      <c r="DU74" s="142" t="str">
        <f>IF(Hidden!DN$47="Yes","H",IF($B74="","",IF(AND($C74&lt;=Hidden!DN$46,$D74&gt;=Hidden!DN$46),IF($G74="","x","y"),"")))</f>
        <v/>
      </c>
      <c r="DV74" s="142" t="str">
        <f>IF(Hidden!DO$47="Yes","H",IF($B74="","",IF(AND($C74&lt;=Hidden!DO$46,$D74&gt;=Hidden!DO$46),IF($G74="","x","y"),"")))</f>
        <v/>
      </c>
      <c r="DW74" s="142" t="str">
        <f>IF(Hidden!DP$47="Yes","H",IF($B74="","",IF(AND($C74&lt;=Hidden!DP$46,$D74&gt;=Hidden!DP$46),IF($G74="","x","y"),"")))</f>
        <v/>
      </c>
      <c r="DX74" s="144" t="str">
        <f>IF(Hidden!DQ$47="Yes","H",IF($B74="","",IF(AND($C74&lt;=Hidden!DQ$46,$D74&gt;=Hidden!DQ$46),IF($G74="","x","y"),"")))</f>
        <v/>
      </c>
      <c r="DY74" s="145" t="str">
        <f>IF(Hidden!DR$47="Yes","H",IF($B74="","",IF(AND($C74&lt;=Hidden!DR$46,$D74&gt;=Hidden!DR$46),IF($G74="","x","y"),"")))</f>
        <v/>
      </c>
      <c r="DZ74" s="142" t="str">
        <f>IF(Hidden!DS$47="Yes","H",IF($B74="","",IF(AND($C74&lt;=Hidden!DS$46,$D74&gt;=Hidden!DS$46),IF($G74="","x","y"),"")))</f>
        <v/>
      </c>
      <c r="EA74" s="142" t="str">
        <f>IF(Hidden!DT$47="Yes","H",IF($B74="","",IF(AND($C74&lt;=Hidden!DT$46,$D74&gt;=Hidden!DT$46),IF($G74="","x","y"),"")))</f>
        <v/>
      </c>
      <c r="EB74" s="142" t="str">
        <f>IF(Hidden!DU$47="Yes","H",IF($B74="","",IF(AND($C74&lt;=Hidden!DU$46,$D74&gt;=Hidden!DU$46),IF($G74="","x","y"),"")))</f>
        <v/>
      </c>
      <c r="EC74" s="144" t="str">
        <f>IF(Hidden!DV$47="Yes","H",IF($B74="","",IF(AND($C74&lt;=Hidden!DV$46,$D74&gt;=Hidden!DV$46),IF($G74="","x","y"),"")))</f>
        <v/>
      </c>
      <c r="ED74" s="143" t="str">
        <f>IF(Hidden!DW$47="Yes","H",IF($B74="","",IF(AND($C74&lt;=Hidden!DW$46,$D74&gt;=Hidden!DW$46),IF($G74="","x","y"),"")))</f>
        <v/>
      </c>
      <c r="EE74" s="142" t="str">
        <f>IF(Hidden!DX$47="Yes","H",IF($B74="","",IF(AND($C74&lt;=Hidden!DX$46,$D74&gt;=Hidden!DX$46),IF($G74="","x","y"),"")))</f>
        <v/>
      </c>
      <c r="EF74" s="142" t="str">
        <f>IF(Hidden!DY$47="Yes","H",IF($B74="","",IF(AND($C74&lt;=Hidden!DY$46,$D74&gt;=Hidden!DY$46),IF($G74="","x","y"),"")))</f>
        <v/>
      </c>
      <c r="EG74" s="142" t="str">
        <f>IF(Hidden!DZ$47="Yes","H",IF($B74="","",IF(AND($C74&lt;=Hidden!DZ$46,$D74&gt;=Hidden!DZ$46),IF($G74="","x","y"),"")))</f>
        <v/>
      </c>
      <c r="EH74" s="141" t="str">
        <f>IF(Hidden!EA$47="Yes","H",IF($B74="","",IF(AND($C74&lt;=Hidden!EA$46,$D74&gt;=Hidden!EA$46),IF($G74="","x","y"),"")))</f>
        <v/>
      </c>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row>
    <row r="75" spans="1:257" ht="15" customHeight="1">
      <c r="A75" s="79"/>
      <c r="B75" s="729"/>
      <c r="C75" s="724"/>
      <c r="D75" s="725"/>
      <c r="E75" s="693"/>
      <c r="F75" s="243"/>
      <c r="G75" s="696"/>
      <c r="H75" s="694"/>
      <c r="I75" s="147" t="str">
        <f>IF(Hidden!B$47="Yes","H",IF($B75="","",IF(AND($C75&lt;=Hidden!B$46,$D75&gt;=Hidden!B$46),IF($G75="","x","y"),"")))</f>
        <v/>
      </c>
      <c r="J75" s="142" t="str">
        <f>IF(Hidden!C$47="Yes","H",IF($B75="","",IF(AND($C75&lt;=Hidden!C$46,$D75&gt;=Hidden!C$46),IF($G75="","x","y"),"")))</f>
        <v/>
      </c>
      <c r="K75" s="142" t="str">
        <f>IF(Hidden!D$47="Yes","H",IF($B75="","",IF(AND($C75&lt;=Hidden!D$46,$D75&gt;=Hidden!D$46),IF($G75="","x","y"),"")))</f>
        <v/>
      </c>
      <c r="L75" s="142" t="str">
        <f>IF(Hidden!E$47="Yes","H",IF($B75="","",IF(AND($C75&lt;=Hidden!E$46,$D75&gt;=Hidden!E$46),IF($G75="","x","y"),"")))</f>
        <v/>
      </c>
      <c r="M75" s="146" t="str">
        <f>IF(Hidden!F$47="Yes","H",IF($B75="","",IF(AND($C75&lt;=Hidden!F$46,$D75&gt;=Hidden!F$46),IF($G75="","x","y"),"")))</f>
        <v/>
      </c>
      <c r="N75" s="145" t="str">
        <f>IF(Hidden!G$47="Yes","H",IF($B75="","",IF(AND($C75&lt;=Hidden!G$46,$D75&gt;=Hidden!G$46),IF($G75="","x","y"),"")))</f>
        <v/>
      </c>
      <c r="O75" s="142" t="str">
        <f>IF(Hidden!H$47="Yes","H",IF($B75="","",IF(AND($C75&lt;=Hidden!H$46,$D75&gt;=Hidden!H$46),IF($G75="","x","y"),"")))</f>
        <v/>
      </c>
      <c r="P75" s="142" t="str">
        <f>IF(Hidden!I$47="Yes","H",IF($B75="","",IF(AND($C75&lt;=Hidden!I$46,$D75&gt;=Hidden!I$46),IF($G75="","x","y"),"")))</f>
        <v/>
      </c>
      <c r="Q75" s="142" t="str">
        <f>IF(Hidden!J$47="Yes","H",IF($B75="","",IF(AND($C75&lt;=Hidden!J$46,$D75&gt;=Hidden!J$46),IF($G75="","x","y"),"")))</f>
        <v/>
      </c>
      <c r="R75" s="144" t="str">
        <f>IF(Hidden!K$47="Yes","H",IF($B75="","",IF(AND($C75&lt;=Hidden!K$46,$D75&gt;=Hidden!K$46),IF($G75="","x","y"),"")))</f>
        <v/>
      </c>
      <c r="S75" s="143" t="str">
        <f>IF(Hidden!L$47="Yes","H",IF($B75="","",IF(AND($C75&lt;=Hidden!L$46,$D75&gt;=Hidden!L$46),IF($G75="","x","y"),"")))</f>
        <v/>
      </c>
      <c r="T75" s="142" t="str">
        <f>IF(Hidden!M$47="Yes","H",IF($B75="","",IF(AND($C75&lt;=Hidden!M$46,$D75&gt;=Hidden!M$46),IF($G75="","x","y"),"")))</f>
        <v/>
      </c>
      <c r="U75" s="142" t="str">
        <f>IF(Hidden!N$47="Yes","H",IF($B75="","",IF(AND($C75&lt;=Hidden!N$46,$D75&gt;=Hidden!N$46),IF($G75="","x","y"),"")))</f>
        <v/>
      </c>
      <c r="V75" s="142" t="str">
        <f>IF(Hidden!O$47="Yes","H",IF($B75="","",IF(AND($C75&lt;=Hidden!O$46,$D75&gt;=Hidden!O$46),IF($G75="","x","y"),"")))</f>
        <v/>
      </c>
      <c r="W75" s="146" t="str">
        <f>IF(Hidden!P$47="Yes","H",IF($B75="","",IF(AND($C75&lt;=Hidden!P$46,$D75&gt;=Hidden!P$46),IF($G75="","x","y"),"")))</f>
        <v/>
      </c>
      <c r="X75" s="145" t="str">
        <f>IF(Hidden!Q$47="Yes","H",IF($B75="","",IF(AND($C75&lt;=Hidden!Q$46,$D75&gt;=Hidden!Q$46),IF($G75="","x","y"),"")))</f>
        <v/>
      </c>
      <c r="Y75" s="142" t="str">
        <f>IF(Hidden!R$47="Yes","H",IF($B75="","",IF(AND($C75&lt;=Hidden!R$46,$D75&gt;=Hidden!R$46),IF($G75="","x","y"),"")))</f>
        <v/>
      </c>
      <c r="Z75" s="142" t="str">
        <f>IF(Hidden!S$47="Yes","H",IF($B75="","",IF(AND($C75&lt;=Hidden!S$46,$D75&gt;=Hidden!S$46),IF($G75="","x","y"),"")))</f>
        <v/>
      </c>
      <c r="AA75" s="142" t="str">
        <f>IF(Hidden!T$47="Yes","H",IF($B75="","",IF(AND($C75&lt;=Hidden!T$46,$D75&gt;=Hidden!T$46),IF($G75="","x","y"),"")))</f>
        <v/>
      </c>
      <c r="AB75" s="144" t="str">
        <f>IF(Hidden!U$47="Yes","H",IF($B75="","",IF(AND($C75&lt;=Hidden!U$46,$D75&gt;=Hidden!U$46),IF($G75="","x","y"),"")))</f>
        <v/>
      </c>
      <c r="AC75" s="143" t="str">
        <f>IF(Hidden!V$47="Yes","H",IF($B75="","",IF(AND($C75&lt;=Hidden!V$46,$D75&gt;=Hidden!V$46),IF($G75="","x","y"),"")))</f>
        <v/>
      </c>
      <c r="AD75" s="142" t="str">
        <f>IF(Hidden!W$47="Yes","H",IF($B75="","",IF(AND($C75&lt;=Hidden!W$46,$D75&gt;=Hidden!W$46),IF($G75="","x","y"),"")))</f>
        <v/>
      </c>
      <c r="AE75" s="142" t="str">
        <f>IF(Hidden!X$47="Yes","H",IF($B75="","",IF(AND($C75&lt;=Hidden!X$46,$D75&gt;=Hidden!X$46),IF($G75="","x","y"),"")))</f>
        <v/>
      </c>
      <c r="AF75" s="142" t="str">
        <f>IF(Hidden!Y$47="Yes","H",IF($B75="","",IF(AND($C75&lt;=Hidden!Y$46,$D75&gt;=Hidden!Y$46),IF($G75="","x","y"),"")))</f>
        <v/>
      </c>
      <c r="AG75" s="146" t="str">
        <f>IF(Hidden!Z$47="Yes","H",IF($B75="","",IF(AND($C75&lt;=Hidden!Z$46,$D75&gt;=Hidden!Z$46),IF($G75="","x","y"),"")))</f>
        <v/>
      </c>
      <c r="AH75" s="145" t="str">
        <f>IF(Hidden!AA$47="Yes","H",IF($B75="","",IF(AND($C75&lt;=Hidden!AA$46,$D75&gt;=Hidden!AA$46),IF($G75="","x","y"),"")))</f>
        <v/>
      </c>
      <c r="AI75" s="142" t="str">
        <f>IF(Hidden!AB$47="Yes","H",IF($B75="","",IF(AND($C75&lt;=Hidden!AB$46,$D75&gt;=Hidden!AB$46),IF($G75="","x","y"),"")))</f>
        <v/>
      </c>
      <c r="AJ75" s="142" t="str">
        <f>IF(Hidden!AC$47="Yes","H",IF($B75="","",IF(AND($C75&lt;=Hidden!AC$46,$D75&gt;=Hidden!AC$46),IF($G75="","x","y"),"")))</f>
        <v/>
      </c>
      <c r="AK75" s="142" t="str">
        <f>IF(Hidden!AD$47="Yes","H",IF($B75="","",IF(AND($C75&lt;=Hidden!AD$46,$D75&gt;=Hidden!AD$46),IF($G75="","x","y"),"")))</f>
        <v/>
      </c>
      <c r="AL75" s="144" t="str">
        <f>IF(Hidden!AE$47="Yes","H",IF($B75="","",IF(AND($C75&lt;=Hidden!AE$46,$D75&gt;=Hidden!AE$46),IF($G75="","x","y"),"")))</f>
        <v/>
      </c>
      <c r="AM75" s="143" t="str">
        <f>IF(Hidden!AF$47="Yes","H",IF($B75="","",IF(AND($C75&lt;=Hidden!AF$46,$D75&gt;=Hidden!AF$46),IF($G75="","x","y"),"")))</f>
        <v/>
      </c>
      <c r="AN75" s="142" t="str">
        <f>IF(Hidden!AG$47="Yes","H",IF($B75="","",IF(AND($C75&lt;=Hidden!AG$46,$D75&gt;=Hidden!AG$46),IF($G75="","x","y"),"")))</f>
        <v/>
      </c>
      <c r="AO75" s="142" t="str">
        <f>IF(Hidden!AH$47="Yes","H",IF($B75="","",IF(AND($C75&lt;=Hidden!AH$46,$D75&gt;=Hidden!AH$46),IF($G75="","x","y"),"")))</f>
        <v/>
      </c>
      <c r="AP75" s="142" t="str">
        <f>IF(Hidden!AI$47="Yes","H",IF($B75="","",IF(AND($C75&lt;=Hidden!AI$46,$D75&gt;=Hidden!AI$46),IF($G75="","x","y"),"")))</f>
        <v/>
      </c>
      <c r="AQ75" s="146" t="str">
        <f>IF(Hidden!AJ$47="Yes","H",IF($B75="","",IF(AND($C75&lt;=Hidden!AJ$46,$D75&gt;=Hidden!AJ$46),IF($G75="","x","y"),"")))</f>
        <v/>
      </c>
      <c r="AR75" s="145" t="str">
        <f>IF(Hidden!AK$47="Yes","H",IF($B75="","",IF(AND($C75&lt;=Hidden!AK$46,$D75&gt;=Hidden!AK$46),IF($G75="","x","y"),"")))</f>
        <v/>
      </c>
      <c r="AS75" s="142" t="str">
        <f>IF(Hidden!AL$47="Yes","H",IF($B75="","",IF(AND($C75&lt;=Hidden!AL$46,$D75&gt;=Hidden!AL$46),IF($G75="","x","y"),"")))</f>
        <v/>
      </c>
      <c r="AT75" s="142" t="str">
        <f>IF(Hidden!AM$47="Yes","H",IF($B75="","",IF(AND($C75&lt;=Hidden!AM$46,$D75&gt;=Hidden!AM$46),IF($G75="","x","y"),"")))</f>
        <v/>
      </c>
      <c r="AU75" s="142" t="str">
        <f>IF(Hidden!AN$47="Yes","H",IF($B75="","",IF(AND($C75&lt;=Hidden!AN$46,$D75&gt;=Hidden!AN$46),IF($G75="","x","y"),"")))</f>
        <v/>
      </c>
      <c r="AV75" s="144" t="str">
        <f>IF(Hidden!AO$47="Yes","H",IF($B75="","",IF(AND($C75&lt;=Hidden!AO$46,$D75&gt;=Hidden!AO$46),IF($G75="","x","y"),"")))</f>
        <v/>
      </c>
      <c r="AW75" s="143" t="str">
        <f>IF(Hidden!AP$47="Yes","H",IF($B75="","",IF(AND($C75&lt;=Hidden!AP$46,$D75&gt;=Hidden!AP$46),IF($G75="","x","y"),"")))</f>
        <v/>
      </c>
      <c r="AX75" s="142" t="str">
        <f>IF(Hidden!AQ$47="Yes","H",IF($B75="","",IF(AND($C75&lt;=Hidden!AQ$46,$D75&gt;=Hidden!AQ$46),IF($G75="","x","y"),"")))</f>
        <v/>
      </c>
      <c r="AY75" s="142" t="str">
        <f>IF(Hidden!AR$47="Yes","H",IF($B75="","",IF(AND($C75&lt;=Hidden!AR$46,$D75&gt;=Hidden!AR$46),IF($G75="","x","y"),"")))</f>
        <v/>
      </c>
      <c r="AZ75" s="142" t="str">
        <f>IF(Hidden!AS$47="Yes","H",IF($B75="","",IF(AND($C75&lt;=Hidden!AS$46,$D75&gt;=Hidden!AS$46),IF($G75="","x","y"),"")))</f>
        <v/>
      </c>
      <c r="BA75" s="146" t="str">
        <f>IF(Hidden!AT$47="Yes","H",IF($B75="","",IF(AND($C75&lt;=Hidden!AT$46,$D75&gt;=Hidden!AT$46),IF($G75="","x","y"),"")))</f>
        <v/>
      </c>
      <c r="BB75" s="145" t="str">
        <f>IF(Hidden!AU$47="Yes","H",IF($B75="","",IF(AND($C75&lt;=Hidden!AU$46,$D75&gt;=Hidden!AU$46),IF($G75="","x","y"),"")))</f>
        <v/>
      </c>
      <c r="BC75" s="142" t="str">
        <f>IF(Hidden!AV$47="Yes","H",IF($B75="","",IF(AND($C75&lt;=Hidden!AV$46,$D75&gt;=Hidden!AV$46),IF($G75="","x","y"),"")))</f>
        <v/>
      </c>
      <c r="BD75" s="142" t="str">
        <f>IF(Hidden!AW$47="Yes","H",IF($B75="","",IF(AND($C75&lt;=Hidden!AW$46,$D75&gt;=Hidden!AW$46),IF($G75="","x","y"),"")))</f>
        <v/>
      </c>
      <c r="BE75" s="142" t="str">
        <f>IF(Hidden!AX$47="Yes","H",IF($B75="","",IF(AND($C75&lt;=Hidden!AX$46,$D75&gt;=Hidden!AX$46),IF($G75="","x","y"),"")))</f>
        <v/>
      </c>
      <c r="BF75" s="144" t="str">
        <f>IF(Hidden!AY$47="Yes","H",IF($B75="","",IF(AND($C75&lt;=Hidden!AY$46,$D75&gt;=Hidden!AY$46),IF($G75="","x","y"),"")))</f>
        <v/>
      </c>
      <c r="BG75" s="143" t="str">
        <f>IF(Hidden!AZ$47="Yes","H",IF($B75="","",IF(AND($C75&lt;=Hidden!AZ$46,$D75&gt;=Hidden!AZ$46),IF($G75="","x","y"),"")))</f>
        <v/>
      </c>
      <c r="BH75" s="142" t="str">
        <f>IF(Hidden!BA$47="Yes","H",IF($B75="","",IF(AND($C75&lt;=Hidden!BA$46,$D75&gt;=Hidden!BA$46),IF($G75="","x","y"),"")))</f>
        <v/>
      </c>
      <c r="BI75" s="142" t="str">
        <f>IF(Hidden!BB$47="Yes","H",IF($B75="","",IF(AND($C75&lt;=Hidden!BB$46,$D75&gt;=Hidden!BB$46),IF($G75="","x","y"),"")))</f>
        <v/>
      </c>
      <c r="BJ75" s="142" t="str">
        <f>IF(Hidden!BC$47="Yes","H",IF($B75="","",IF(AND($C75&lt;=Hidden!BC$46,$D75&gt;=Hidden!BC$46),IF($G75="","x","y"),"")))</f>
        <v/>
      </c>
      <c r="BK75" s="146" t="str">
        <f>IF(Hidden!BD$47="Yes","H",IF($B75="","",IF(AND($C75&lt;=Hidden!BD$46,$D75&gt;=Hidden!BD$46),IF($G75="","x","y"),"")))</f>
        <v/>
      </c>
      <c r="BL75" s="145" t="str">
        <f>IF(Hidden!BE$47="Yes","H",IF($B75="","",IF(AND($C75&lt;=Hidden!BE$46,$D75&gt;=Hidden!BE$46),IF($G75="","x","y"),"")))</f>
        <v/>
      </c>
      <c r="BM75" s="142" t="str">
        <f>IF(Hidden!BF$47="Yes","H",IF($B75="","",IF(AND($C75&lt;=Hidden!BF$46,$D75&gt;=Hidden!BF$46),IF($G75="","x","y"),"")))</f>
        <v/>
      </c>
      <c r="BN75" s="142" t="str">
        <f>IF(Hidden!BG$47="Yes","H",IF($B75="","",IF(AND($C75&lt;=Hidden!BG$46,$D75&gt;=Hidden!BG$46),IF($G75="","x","y"),"")))</f>
        <v/>
      </c>
      <c r="BO75" s="142" t="str">
        <f>IF(Hidden!BH$47="Yes","H",IF($B75="","",IF(AND($C75&lt;=Hidden!BH$46,$D75&gt;=Hidden!BH$46),IF($G75="","x","y"),"")))</f>
        <v/>
      </c>
      <c r="BP75" s="144" t="str">
        <f>IF(Hidden!BI$47="Yes","H",IF($B75="","",IF(AND($C75&lt;=Hidden!BI$46,$D75&gt;=Hidden!BI$46),IF($G75="","x","y"),"")))</f>
        <v/>
      </c>
      <c r="BQ75" s="143" t="str">
        <f>IF(Hidden!BJ$47="Yes","H",IF($B75="","",IF(AND($C75&lt;=Hidden!BJ$46,$D75&gt;=Hidden!BJ$46),IF($G75="","x","y"),"")))</f>
        <v/>
      </c>
      <c r="BR75" s="142" t="str">
        <f>IF(Hidden!BK$47="Yes","H",IF($B75="","",IF(AND($C75&lt;=Hidden!BK$46,$D75&gt;=Hidden!BK$46),IF($G75="","x","y"),"")))</f>
        <v/>
      </c>
      <c r="BS75" s="142" t="str">
        <f>IF(Hidden!BL$47="Yes","H",IF($B75="","",IF(AND($C75&lt;=Hidden!BL$46,$D75&gt;=Hidden!BL$46),IF($G75="","x","y"),"")))</f>
        <v/>
      </c>
      <c r="BT75" s="142" t="str">
        <f>IF(Hidden!BM$47="Yes","H",IF($B75="","",IF(AND($C75&lt;=Hidden!BM$46,$D75&gt;=Hidden!BM$46),IF($G75="","x","y"),"")))</f>
        <v/>
      </c>
      <c r="BU75" s="146" t="str">
        <f>IF(Hidden!BN$47="Yes","H",IF($B75="","",IF(AND($C75&lt;=Hidden!BN$46,$D75&gt;=Hidden!BN$46),IF($G75="","x","y"),"")))</f>
        <v/>
      </c>
      <c r="BV75" s="145" t="str">
        <f>IF(Hidden!BO$47="Yes","H",IF($B75="","",IF(AND($C75&lt;=Hidden!BO$46,$D75&gt;=Hidden!BO$46),IF($G75="","x","y"),"")))</f>
        <v/>
      </c>
      <c r="BW75" s="142" t="str">
        <f>IF(Hidden!BP$47="Yes","H",IF($B75="","",IF(AND($C75&lt;=Hidden!BP$46,$D75&gt;=Hidden!BP$46),IF($G75="","x","y"),"")))</f>
        <v/>
      </c>
      <c r="BX75" s="142" t="str">
        <f>IF(Hidden!BQ$47="Yes","H",IF($B75="","",IF(AND($C75&lt;=Hidden!BQ$46,$D75&gt;=Hidden!BQ$46),IF($G75="","x","y"),"")))</f>
        <v/>
      </c>
      <c r="BY75" s="142" t="str">
        <f>IF(Hidden!BR$47="Yes","H",IF($B75="","",IF(AND($C75&lt;=Hidden!BR$46,$D75&gt;=Hidden!BR$46),IF($G75="","x","y"),"")))</f>
        <v/>
      </c>
      <c r="BZ75" s="144" t="str">
        <f>IF(Hidden!BS$47="Yes","H",IF($B75="","",IF(AND($C75&lt;=Hidden!BS$46,$D75&gt;=Hidden!BS$46),IF($G75="","x","y"),"")))</f>
        <v/>
      </c>
      <c r="CA75" s="143" t="str">
        <f>IF(Hidden!BT$47="Yes","H",IF($B75="","",IF(AND($C75&lt;=Hidden!BT$46,$D75&gt;=Hidden!BT$46),IF($G75="","x","y"),"")))</f>
        <v/>
      </c>
      <c r="CB75" s="142" t="str">
        <f>IF(Hidden!BU$47="Yes","H",IF($B75="","",IF(AND($C75&lt;=Hidden!BU$46,$D75&gt;=Hidden!BU$46),IF($G75="","x","y"),"")))</f>
        <v/>
      </c>
      <c r="CC75" s="142" t="str">
        <f>IF(Hidden!BV$47="Yes","H",IF($B75="","",IF(AND($C75&lt;=Hidden!BV$46,$D75&gt;=Hidden!BV$46),IF($G75="","x","y"),"")))</f>
        <v/>
      </c>
      <c r="CD75" s="142" t="str">
        <f>IF(Hidden!BW$47="Yes","H",IF($B75="","",IF(AND($C75&lt;=Hidden!BW$46,$D75&gt;=Hidden!BW$46),IF($G75="","x","y"),"")))</f>
        <v/>
      </c>
      <c r="CE75" s="146" t="str">
        <f>IF(Hidden!BX$47="Yes","H",IF($B75="","",IF(AND($C75&lt;=Hidden!BX$46,$D75&gt;=Hidden!BX$46),IF($G75="","x","y"),"")))</f>
        <v/>
      </c>
      <c r="CF75" s="145" t="str">
        <f>IF(Hidden!BY$47="Yes","H",IF($B75="","",IF(AND($C75&lt;=Hidden!BY$46,$D75&gt;=Hidden!BY$46),IF($G75="","x","y"),"")))</f>
        <v/>
      </c>
      <c r="CG75" s="142" t="str">
        <f>IF(Hidden!BZ$47="Yes","H",IF($B75="","",IF(AND($C75&lt;=Hidden!BZ$46,$D75&gt;=Hidden!BZ$46),IF($G75="","x","y"),"")))</f>
        <v/>
      </c>
      <c r="CH75" s="142" t="str">
        <f>IF(Hidden!CA$47="Yes","H",IF($B75="","",IF(AND($C75&lt;=Hidden!CA$46,$D75&gt;=Hidden!CA$46),IF($G75="","x","y"),"")))</f>
        <v/>
      </c>
      <c r="CI75" s="142" t="str">
        <f>IF(Hidden!CB$47="Yes","H",IF($B75="","",IF(AND($C75&lt;=Hidden!CB$46,$D75&gt;=Hidden!CB$46),IF($G75="","x","y"),"")))</f>
        <v/>
      </c>
      <c r="CJ75" s="144" t="str">
        <f>IF(Hidden!CC$47="Yes","H",IF($B75="","",IF(AND($C75&lt;=Hidden!CC$46,$D75&gt;=Hidden!CC$46),IF($G75="","x","y"),"")))</f>
        <v/>
      </c>
      <c r="CK75" s="143" t="str">
        <f>IF(Hidden!CD$47="Yes","H",IF($B75="","",IF(AND($C75&lt;=Hidden!CD$46,$D75&gt;=Hidden!CD$46),IF($G75="","x","y"),"")))</f>
        <v/>
      </c>
      <c r="CL75" s="142" t="str">
        <f>IF(Hidden!CE$47="Yes","H",IF($B75="","",IF(AND($C75&lt;=Hidden!CE$46,$D75&gt;=Hidden!CE$46),IF($G75="","x","y"),"")))</f>
        <v/>
      </c>
      <c r="CM75" s="142" t="str">
        <f>IF(Hidden!CF$47="Yes","H",IF($B75="","",IF(AND($C75&lt;=Hidden!CF$46,$D75&gt;=Hidden!CF$46),IF($G75="","x","y"),"")))</f>
        <v/>
      </c>
      <c r="CN75" s="142" t="str">
        <f>IF(Hidden!CG$47="Yes","H",IF($B75="","",IF(AND($C75&lt;=Hidden!CG$46,$D75&gt;=Hidden!CG$46),IF($G75="","x","y"),"")))</f>
        <v/>
      </c>
      <c r="CO75" s="146" t="str">
        <f>IF(Hidden!CH$47="Yes","H",IF($B75="","",IF(AND($C75&lt;=Hidden!CH$46,$D75&gt;=Hidden!CH$46),IF($G75="","x","y"),"")))</f>
        <v/>
      </c>
      <c r="CP75" s="145" t="str">
        <f>IF(Hidden!CI$47="Yes","H",IF($B75="","",IF(AND($C75&lt;=Hidden!CI$46,$D75&gt;=Hidden!CI$46),IF($G75="","x","y"),"")))</f>
        <v/>
      </c>
      <c r="CQ75" s="142" t="str">
        <f>IF(Hidden!CJ$47="Yes","H",IF($B75="","",IF(AND($C75&lt;=Hidden!CJ$46,$D75&gt;=Hidden!CJ$46),IF($G75="","x","y"),"")))</f>
        <v/>
      </c>
      <c r="CR75" s="142" t="str">
        <f>IF(Hidden!CK$47="Yes","H",IF($B75="","",IF(AND($C75&lt;=Hidden!CK$46,$D75&gt;=Hidden!CK$46),IF($G75="","x","y"),"")))</f>
        <v/>
      </c>
      <c r="CS75" s="142" t="str">
        <f>IF(Hidden!CL$47="Yes","H",IF($B75="","",IF(AND($C75&lt;=Hidden!CL$46,$D75&gt;=Hidden!CL$46),IF($G75="","x","y"),"")))</f>
        <v/>
      </c>
      <c r="CT75" s="144" t="str">
        <f>IF(Hidden!CM$47="Yes","H",IF($B75="","",IF(AND($C75&lt;=Hidden!CM$46,$D75&gt;=Hidden!CM$46),IF($G75="","x","y"),"")))</f>
        <v/>
      </c>
      <c r="CU75" s="143" t="str">
        <f>IF(Hidden!CN$47="Yes","H",IF($B75="","",IF(AND($C75&lt;=Hidden!CN$46,$D75&gt;=Hidden!CN$46),IF($G75="","x","y"),"")))</f>
        <v/>
      </c>
      <c r="CV75" s="142" t="str">
        <f>IF(Hidden!CO$47="Yes","H",IF($B75="","",IF(AND($C75&lt;=Hidden!CO$46,$D75&gt;=Hidden!CO$46),IF($G75="","x","y"),"")))</f>
        <v/>
      </c>
      <c r="CW75" s="142" t="str">
        <f>IF(Hidden!CP$47="Yes","H",IF($B75="","",IF(AND($C75&lt;=Hidden!CP$46,$D75&gt;=Hidden!CP$46),IF($G75="","x","y"),"")))</f>
        <v/>
      </c>
      <c r="CX75" s="142" t="str">
        <f>IF(Hidden!CQ$47="Yes","H",IF($B75="","",IF(AND($C75&lt;=Hidden!CQ$46,$D75&gt;=Hidden!CQ$46),IF($G75="","x","y"),"")))</f>
        <v/>
      </c>
      <c r="CY75" s="146" t="str">
        <f>IF(Hidden!CR$47="Yes","H",IF($B75="","",IF(AND($C75&lt;=Hidden!CR$46,$D75&gt;=Hidden!CR$46),IF($G75="","x","y"),"")))</f>
        <v/>
      </c>
      <c r="CZ75" s="145" t="str">
        <f>IF(Hidden!CS$47="Yes","H",IF($B75="","",IF(AND($C75&lt;=Hidden!CS$46,$D75&gt;=Hidden!CS$46),IF($G75="","x","y"),"")))</f>
        <v/>
      </c>
      <c r="DA75" s="142" t="str">
        <f>IF(Hidden!CT$47="Yes","H",IF($B75="","",IF(AND($C75&lt;=Hidden!CT$46,$D75&gt;=Hidden!CT$46),IF($G75="","x","y"),"")))</f>
        <v/>
      </c>
      <c r="DB75" s="142" t="str">
        <f>IF(Hidden!CU$47="Yes","H",IF($B75="","",IF(AND($C75&lt;=Hidden!CU$46,$D75&gt;=Hidden!CU$46),IF($G75="","x","y"),"")))</f>
        <v/>
      </c>
      <c r="DC75" s="142" t="str">
        <f>IF(Hidden!CV$47="Yes","H",IF($B75="","",IF(AND($C75&lt;=Hidden!CV$46,$D75&gt;=Hidden!CV$46),IF($G75="","x","y"),"")))</f>
        <v/>
      </c>
      <c r="DD75" s="144" t="str">
        <f>IF(Hidden!CW$47="Yes","H",IF($B75="","",IF(AND($C75&lt;=Hidden!CW$46,$D75&gt;=Hidden!CW$46),IF($G75="","x","y"),"")))</f>
        <v/>
      </c>
      <c r="DE75" s="143" t="str">
        <f>IF(Hidden!CX$47="Yes","H",IF($B75="","",IF(AND($C75&lt;=Hidden!CX$46,$D75&gt;=Hidden!CX$46),IF($G75="","x","y"),"")))</f>
        <v/>
      </c>
      <c r="DF75" s="142" t="str">
        <f>IF(Hidden!CY$47="Yes","H",IF($B75="","",IF(AND($C75&lt;=Hidden!CY$46,$D75&gt;=Hidden!CY$46),IF($G75="","x","y"),"")))</f>
        <v/>
      </c>
      <c r="DG75" s="142" t="str">
        <f>IF(Hidden!CZ$47="Yes","H",IF($B75="","",IF(AND($C75&lt;=Hidden!CZ$46,$D75&gt;=Hidden!CZ$46),IF($G75="","x","y"),"")))</f>
        <v/>
      </c>
      <c r="DH75" s="142" t="str">
        <f>IF(Hidden!DA$47="Yes","H",IF($B75="","",IF(AND($C75&lt;=Hidden!DA$46,$D75&gt;=Hidden!DA$46),IF($G75="","x","y"),"")))</f>
        <v/>
      </c>
      <c r="DI75" s="146" t="str">
        <f>IF(Hidden!DB$47="Yes","H",IF($B75="","",IF(AND($C75&lt;=Hidden!DB$46,$D75&gt;=Hidden!DB$46),IF($G75="","x","y"),"")))</f>
        <v/>
      </c>
      <c r="DJ75" s="145" t="str">
        <f>IF(Hidden!DC$47="Yes","H",IF($B75="","",IF(AND($C75&lt;=Hidden!DC$46,$D75&gt;=Hidden!DC$46),IF($G75="","x","y"),"")))</f>
        <v/>
      </c>
      <c r="DK75" s="142" t="str">
        <f>IF(Hidden!DD$47="Yes","H",IF($B75="","",IF(AND($C75&lt;=Hidden!DD$46,$D75&gt;=Hidden!DD$46),IF($G75="","x","y"),"")))</f>
        <v/>
      </c>
      <c r="DL75" s="142" t="str">
        <f>IF(Hidden!DE$47="Yes","H",IF($B75="","",IF(AND($C75&lt;=Hidden!DE$46,$D75&gt;=Hidden!DE$46),IF($G75="","x","y"),"")))</f>
        <v/>
      </c>
      <c r="DM75" s="142" t="str">
        <f>IF(Hidden!DF$47="Yes","H",IF($B75="","",IF(AND($C75&lt;=Hidden!DF$46,$D75&gt;=Hidden!DF$46),IF($G75="","x","y"),"")))</f>
        <v/>
      </c>
      <c r="DN75" s="144" t="str">
        <f>IF(Hidden!DG$47="Yes","H",IF($B75="","",IF(AND($C75&lt;=Hidden!DG$46,$D75&gt;=Hidden!DG$46),IF($G75="","x","y"),"")))</f>
        <v/>
      </c>
      <c r="DO75" s="143" t="str">
        <f>IF(Hidden!DH$47="Yes","H",IF($B75="","",IF(AND($C75&lt;=Hidden!DH$46,$D75&gt;=Hidden!DH$46),IF($G75="","x","y"),"")))</f>
        <v/>
      </c>
      <c r="DP75" s="142" t="str">
        <f>IF(Hidden!DI$47="Yes","H",IF($B75="","",IF(AND($C75&lt;=Hidden!DI$46,$D75&gt;=Hidden!DI$46),IF($G75="","x","y"),"")))</f>
        <v/>
      </c>
      <c r="DQ75" s="142" t="str">
        <f>IF(Hidden!DJ$47="Yes","H",IF($B75="","",IF(AND($C75&lt;=Hidden!DJ$46,$D75&gt;=Hidden!DJ$46),IF($G75="","x","y"),"")))</f>
        <v/>
      </c>
      <c r="DR75" s="142" t="str">
        <f>IF(Hidden!DK$47="Yes","H",IF($B75="","",IF(AND($C75&lt;=Hidden!DK$46,$D75&gt;=Hidden!DK$46),IF($G75="","x","y"),"")))</f>
        <v/>
      </c>
      <c r="DS75" s="146" t="str">
        <f>IF(Hidden!DL$47="Yes","H",IF($B75="","",IF(AND($C75&lt;=Hidden!DL$46,$D75&gt;=Hidden!DL$46),IF($G75="","x","y"),"")))</f>
        <v/>
      </c>
      <c r="DT75" s="145" t="str">
        <f>IF(Hidden!DM$47="Yes","H",IF($B75="","",IF(AND($C75&lt;=Hidden!DM$46,$D75&gt;=Hidden!DM$46),IF($G75="","x","y"),"")))</f>
        <v/>
      </c>
      <c r="DU75" s="142" t="str">
        <f>IF(Hidden!DN$47="Yes","H",IF($B75="","",IF(AND($C75&lt;=Hidden!DN$46,$D75&gt;=Hidden!DN$46),IF($G75="","x","y"),"")))</f>
        <v/>
      </c>
      <c r="DV75" s="142" t="str">
        <f>IF(Hidden!DO$47="Yes","H",IF($B75="","",IF(AND($C75&lt;=Hidden!DO$46,$D75&gt;=Hidden!DO$46),IF($G75="","x","y"),"")))</f>
        <v/>
      </c>
      <c r="DW75" s="142" t="str">
        <f>IF(Hidden!DP$47="Yes","H",IF($B75="","",IF(AND($C75&lt;=Hidden!DP$46,$D75&gt;=Hidden!DP$46),IF($G75="","x","y"),"")))</f>
        <v/>
      </c>
      <c r="DX75" s="144" t="str">
        <f>IF(Hidden!DQ$47="Yes","H",IF($B75="","",IF(AND($C75&lt;=Hidden!DQ$46,$D75&gt;=Hidden!DQ$46),IF($G75="","x","y"),"")))</f>
        <v/>
      </c>
      <c r="DY75" s="145" t="str">
        <f>IF(Hidden!DR$47="Yes","H",IF($B75="","",IF(AND($C75&lt;=Hidden!DR$46,$D75&gt;=Hidden!DR$46),IF($G75="","x","y"),"")))</f>
        <v/>
      </c>
      <c r="DZ75" s="142" t="str">
        <f>IF(Hidden!DS$47="Yes","H",IF($B75="","",IF(AND($C75&lt;=Hidden!DS$46,$D75&gt;=Hidden!DS$46),IF($G75="","x","y"),"")))</f>
        <v/>
      </c>
      <c r="EA75" s="142" t="str">
        <f>IF(Hidden!DT$47="Yes","H",IF($B75="","",IF(AND($C75&lt;=Hidden!DT$46,$D75&gt;=Hidden!DT$46),IF($G75="","x","y"),"")))</f>
        <v/>
      </c>
      <c r="EB75" s="142" t="str">
        <f>IF(Hidden!DU$47="Yes","H",IF($B75="","",IF(AND($C75&lt;=Hidden!DU$46,$D75&gt;=Hidden!DU$46),IF($G75="","x","y"),"")))</f>
        <v/>
      </c>
      <c r="EC75" s="144" t="str">
        <f>IF(Hidden!DV$47="Yes","H",IF($B75="","",IF(AND($C75&lt;=Hidden!DV$46,$D75&gt;=Hidden!DV$46),IF($G75="","x","y"),"")))</f>
        <v/>
      </c>
      <c r="ED75" s="143" t="str">
        <f>IF(Hidden!DW$47="Yes","H",IF($B75="","",IF(AND($C75&lt;=Hidden!DW$46,$D75&gt;=Hidden!DW$46),IF($G75="","x","y"),"")))</f>
        <v/>
      </c>
      <c r="EE75" s="142" t="str">
        <f>IF(Hidden!DX$47="Yes","H",IF($B75="","",IF(AND($C75&lt;=Hidden!DX$46,$D75&gt;=Hidden!DX$46),IF($G75="","x","y"),"")))</f>
        <v/>
      </c>
      <c r="EF75" s="142" t="str">
        <f>IF(Hidden!DY$47="Yes","H",IF($B75="","",IF(AND($C75&lt;=Hidden!DY$46,$D75&gt;=Hidden!DY$46),IF($G75="","x","y"),"")))</f>
        <v/>
      </c>
      <c r="EG75" s="142" t="str">
        <f>IF(Hidden!DZ$47="Yes","H",IF($B75="","",IF(AND($C75&lt;=Hidden!DZ$46,$D75&gt;=Hidden!DZ$46),IF($G75="","x","y"),"")))</f>
        <v/>
      </c>
      <c r="EH75" s="141" t="str">
        <f>IF(Hidden!EA$47="Yes","H",IF($B75="","",IF(AND($C75&lt;=Hidden!EA$46,$D75&gt;=Hidden!EA$46),IF($G75="","x","y"),"")))</f>
        <v/>
      </c>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row>
    <row r="76" spans="1:257" ht="15" customHeight="1">
      <c r="A76" s="79"/>
      <c r="B76" s="730"/>
      <c r="C76" s="724"/>
      <c r="D76" s="725"/>
      <c r="E76" s="693"/>
      <c r="F76" s="243"/>
      <c r="G76" s="696"/>
      <c r="H76" s="694"/>
      <c r="I76" s="147" t="str">
        <f>IF(Hidden!B$47="Yes","H",IF($B76="","",IF(AND($C76&lt;=Hidden!B$46,$D76&gt;=Hidden!B$46),IF($G76="","x","y"),"")))</f>
        <v/>
      </c>
      <c r="J76" s="142" t="str">
        <f>IF(Hidden!C$47="Yes","H",IF($B76="","",IF(AND($C76&lt;=Hidden!C$46,$D76&gt;=Hidden!C$46),IF($G76="","x","y"),"")))</f>
        <v/>
      </c>
      <c r="K76" s="142" t="str">
        <f>IF(Hidden!D$47="Yes","H",IF($B76="","",IF(AND($C76&lt;=Hidden!D$46,$D76&gt;=Hidden!D$46),IF($G76="","x","y"),"")))</f>
        <v/>
      </c>
      <c r="L76" s="142" t="str">
        <f>IF(Hidden!E$47="Yes","H",IF($B76="","",IF(AND($C76&lt;=Hidden!E$46,$D76&gt;=Hidden!E$46),IF($G76="","x","y"),"")))</f>
        <v/>
      </c>
      <c r="M76" s="146" t="str">
        <f>IF(Hidden!F$47="Yes","H",IF($B76="","",IF(AND($C76&lt;=Hidden!F$46,$D76&gt;=Hidden!F$46),IF($G76="","x","y"),"")))</f>
        <v/>
      </c>
      <c r="N76" s="145" t="str">
        <f>IF(Hidden!G$47="Yes","H",IF($B76="","",IF(AND($C76&lt;=Hidden!G$46,$D76&gt;=Hidden!G$46),IF($G76="","x","y"),"")))</f>
        <v/>
      </c>
      <c r="O76" s="142" t="str">
        <f>IF(Hidden!H$47="Yes","H",IF($B76="","",IF(AND($C76&lt;=Hidden!H$46,$D76&gt;=Hidden!H$46),IF($G76="","x","y"),"")))</f>
        <v/>
      </c>
      <c r="P76" s="142" t="str">
        <f>IF(Hidden!I$47="Yes","H",IF($B76="","",IF(AND($C76&lt;=Hidden!I$46,$D76&gt;=Hidden!I$46),IF($G76="","x","y"),"")))</f>
        <v/>
      </c>
      <c r="Q76" s="142" t="str">
        <f>IF(Hidden!J$47="Yes","H",IF($B76="","",IF(AND($C76&lt;=Hidden!J$46,$D76&gt;=Hidden!J$46),IF($G76="","x","y"),"")))</f>
        <v/>
      </c>
      <c r="R76" s="144" t="str">
        <f>IF(Hidden!K$47="Yes","H",IF($B76="","",IF(AND($C76&lt;=Hidden!K$46,$D76&gt;=Hidden!K$46),IF($G76="","x","y"),"")))</f>
        <v/>
      </c>
      <c r="S76" s="143" t="str">
        <f>IF(Hidden!L$47="Yes","H",IF($B76="","",IF(AND($C76&lt;=Hidden!L$46,$D76&gt;=Hidden!L$46),IF($G76="","x","y"),"")))</f>
        <v/>
      </c>
      <c r="T76" s="142" t="str">
        <f>IF(Hidden!M$47="Yes","H",IF($B76="","",IF(AND($C76&lt;=Hidden!M$46,$D76&gt;=Hidden!M$46),IF($G76="","x","y"),"")))</f>
        <v/>
      </c>
      <c r="U76" s="142" t="str">
        <f>IF(Hidden!N$47="Yes","H",IF($B76="","",IF(AND($C76&lt;=Hidden!N$46,$D76&gt;=Hidden!N$46),IF($G76="","x","y"),"")))</f>
        <v/>
      </c>
      <c r="V76" s="142" t="str">
        <f>IF(Hidden!O$47="Yes","H",IF($B76="","",IF(AND($C76&lt;=Hidden!O$46,$D76&gt;=Hidden!O$46),IF($G76="","x","y"),"")))</f>
        <v/>
      </c>
      <c r="W76" s="146" t="str">
        <f>IF(Hidden!P$47="Yes","H",IF($B76="","",IF(AND($C76&lt;=Hidden!P$46,$D76&gt;=Hidden!P$46),IF($G76="","x","y"),"")))</f>
        <v/>
      </c>
      <c r="X76" s="145" t="str">
        <f>IF(Hidden!Q$47="Yes","H",IF($B76="","",IF(AND($C76&lt;=Hidden!Q$46,$D76&gt;=Hidden!Q$46),IF($G76="","x","y"),"")))</f>
        <v/>
      </c>
      <c r="Y76" s="142" t="str">
        <f>IF(Hidden!R$47="Yes","H",IF($B76="","",IF(AND($C76&lt;=Hidden!R$46,$D76&gt;=Hidden!R$46),IF($G76="","x","y"),"")))</f>
        <v/>
      </c>
      <c r="Z76" s="142" t="str">
        <f>IF(Hidden!S$47="Yes","H",IF($B76="","",IF(AND($C76&lt;=Hidden!S$46,$D76&gt;=Hidden!S$46),IF($G76="","x","y"),"")))</f>
        <v/>
      </c>
      <c r="AA76" s="142" t="str">
        <f>IF(Hidden!T$47="Yes","H",IF($B76="","",IF(AND($C76&lt;=Hidden!T$46,$D76&gt;=Hidden!T$46),IF($G76="","x","y"),"")))</f>
        <v/>
      </c>
      <c r="AB76" s="144" t="str">
        <f>IF(Hidden!U$47="Yes","H",IF($B76="","",IF(AND($C76&lt;=Hidden!U$46,$D76&gt;=Hidden!U$46),IF($G76="","x","y"),"")))</f>
        <v/>
      </c>
      <c r="AC76" s="143" t="str">
        <f>IF(Hidden!V$47="Yes","H",IF($B76="","",IF(AND($C76&lt;=Hidden!V$46,$D76&gt;=Hidden!V$46),IF($G76="","x","y"),"")))</f>
        <v/>
      </c>
      <c r="AD76" s="142" t="str">
        <f>IF(Hidden!W$47="Yes","H",IF($B76="","",IF(AND($C76&lt;=Hidden!W$46,$D76&gt;=Hidden!W$46),IF($G76="","x","y"),"")))</f>
        <v/>
      </c>
      <c r="AE76" s="142" t="str">
        <f>IF(Hidden!X$47="Yes","H",IF($B76="","",IF(AND($C76&lt;=Hidden!X$46,$D76&gt;=Hidden!X$46),IF($G76="","x","y"),"")))</f>
        <v/>
      </c>
      <c r="AF76" s="142" t="str">
        <f>IF(Hidden!Y$47="Yes","H",IF($B76="","",IF(AND($C76&lt;=Hidden!Y$46,$D76&gt;=Hidden!Y$46),IF($G76="","x","y"),"")))</f>
        <v/>
      </c>
      <c r="AG76" s="146" t="str">
        <f>IF(Hidden!Z$47="Yes","H",IF($B76="","",IF(AND($C76&lt;=Hidden!Z$46,$D76&gt;=Hidden!Z$46),IF($G76="","x","y"),"")))</f>
        <v/>
      </c>
      <c r="AH76" s="145" t="str">
        <f>IF(Hidden!AA$47="Yes","H",IF($B76="","",IF(AND($C76&lt;=Hidden!AA$46,$D76&gt;=Hidden!AA$46),IF($G76="","x","y"),"")))</f>
        <v/>
      </c>
      <c r="AI76" s="142" t="str">
        <f>IF(Hidden!AB$47="Yes","H",IF($B76="","",IF(AND($C76&lt;=Hidden!AB$46,$D76&gt;=Hidden!AB$46),IF($G76="","x","y"),"")))</f>
        <v/>
      </c>
      <c r="AJ76" s="142" t="str">
        <f>IF(Hidden!AC$47="Yes","H",IF($B76="","",IF(AND($C76&lt;=Hidden!AC$46,$D76&gt;=Hidden!AC$46),IF($G76="","x","y"),"")))</f>
        <v/>
      </c>
      <c r="AK76" s="142" t="str">
        <f>IF(Hidden!AD$47="Yes","H",IF($B76="","",IF(AND($C76&lt;=Hidden!AD$46,$D76&gt;=Hidden!AD$46),IF($G76="","x","y"),"")))</f>
        <v/>
      </c>
      <c r="AL76" s="144" t="str">
        <f>IF(Hidden!AE$47="Yes","H",IF($B76="","",IF(AND($C76&lt;=Hidden!AE$46,$D76&gt;=Hidden!AE$46),IF($G76="","x","y"),"")))</f>
        <v/>
      </c>
      <c r="AM76" s="143" t="str">
        <f>IF(Hidden!AF$47="Yes","H",IF($B76="","",IF(AND($C76&lt;=Hidden!AF$46,$D76&gt;=Hidden!AF$46),IF($G76="","x","y"),"")))</f>
        <v/>
      </c>
      <c r="AN76" s="142" t="str">
        <f>IF(Hidden!AG$47="Yes","H",IF($B76="","",IF(AND($C76&lt;=Hidden!AG$46,$D76&gt;=Hidden!AG$46),IF($G76="","x","y"),"")))</f>
        <v/>
      </c>
      <c r="AO76" s="142" t="str">
        <f>IF(Hidden!AH$47="Yes","H",IF($B76="","",IF(AND($C76&lt;=Hidden!AH$46,$D76&gt;=Hidden!AH$46),IF($G76="","x","y"),"")))</f>
        <v/>
      </c>
      <c r="AP76" s="142" t="str">
        <f>IF(Hidden!AI$47="Yes","H",IF($B76="","",IF(AND($C76&lt;=Hidden!AI$46,$D76&gt;=Hidden!AI$46),IF($G76="","x","y"),"")))</f>
        <v/>
      </c>
      <c r="AQ76" s="146" t="str">
        <f>IF(Hidden!AJ$47="Yes","H",IF($B76="","",IF(AND($C76&lt;=Hidden!AJ$46,$D76&gt;=Hidden!AJ$46),IF($G76="","x","y"),"")))</f>
        <v/>
      </c>
      <c r="AR76" s="145" t="str">
        <f>IF(Hidden!AK$47="Yes","H",IF($B76="","",IF(AND($C76&lt;=Hidden!AK$46,$D76&gt;=Hidden!AK$46),IF($G76="","x","y"),"")))</f>
        <v/>
      </c>
      <c r="AS76" s="142" t="str">
        <f>IF(Hidden!AL$47="Yes","H",IF($B76="","",IF(AND($C76&lt;=Hidden!AL$46,$D76&gt;=Hidden!AL$46),IF($G76="","x","y"),"")))</f>
        <v/>
      </c>
      <c r="AT76" s="142" t="str">
        <f>IF(Hidden!AM$47="Yes","H",IF($B76="","",IF(AND($C76&lt;=Hidden!AM$46,$D76&gt;=Hidden!AM$46),IF($G76="","x","y"),"")))</f>
        <v/>
      </c>
      <c r="AU76" s="142" t="str">
        <f>IF(Hidden!AN$47="Yes","H",IF($B76="","",IF(AND($C76&lt;=Hidden!AN$46,$D76&gt;=Hidden!AN$46),IF($G76="","x","y"),"")))</f>
        <v/>
      </c>
      <c r="AV76" s="144" t="str">
        <f>IF(Hidden!AO$47="Yes","H",IF($B76="","",IF(AND($C76&lt;=Hidden!AO$46,$D76&gt;=Hidden!AO$46),IF($G76="","x","y"),"")))</f>
        <v/>
      </c>
      <c r="AW76" s="143" t="str">
        <f>IF(Hidden!AP$47="Yes","H",IF($B76="","",IF(AND($C76&lt;=Hidden!AP$46,$D76&gt;=Hidden!AP$46),IF($G76="","x","y"),"")))</f>
        <v/>
      </c>
      <c r="AX76" s="142" t="str">
        <f>IF(Hidden!AQ$47="Yes","H",IF($B76="","",IF(AND($C76&lt;=Hidden!AQ$46,$D76&gt;=Hidden!AQ$46),IF($G76="","x","y"),"")))</f>
        <v/>
      </c>
      <c r="AY76" s="142" t="str">
        <f>IF(Hidden!AR$47="Yes","H",IF($B76="","",IF(AND($C76&lt;=Hidden!AR$46,$D76&gt;=Hidden!AR$46),IF($G76="","x","y"),"")))</f>
        <v/>
      </c>
      <c r="AZ76" s="142" t="str">
        <f>IF(Hidden!AS$47="Yes","H",IF($B76="","",IF(AND($C76&lt;=Hidden!AS$46,$D76&gt;=Hidden!AS$46),IF($G76="","x","y"),"")))</f>
        <v/>
      </c>
      <c r="BA76" s="146" t="str">
        <f>IF(Hidden!AT$47="Yes","H",IF($B76="","",IF(AND($C76&lt;=Hidden!AT$46,$D76&gt;=Hidden!AT$46),IF($G76="","x","y"),"")))</f>
        <v/>
      </c>
      <c r="BB76" s="145" t="str">
        <f>IF(Hidden!AU$47="Yes","H",IF($B76="","",IF(AND($C76&lt;=Hidden!AU$46,$D76&gt;=Hidden!AU$46),IF($G76="","x","y"),"")))</f>
        <v/>
      </c>
      <c r="BC76" s="142" t="str">
        <f>IF(Hidden!AV$47="Yes","H",IF($B76="","",IF(AND($C76&lt;=Hidden!AV$46,$D76&gt;=Hidden!AV$46),IF($G76="","x","y"),"")))</f>
        <v/>
      </c>
      <c r="BD76" s="142" t="str">
        <f>IF(Hidden!AW$47="Yes","H",IF($B76="","",IF(AND($C76&lt;=Hidden!AW$46,$D76&gt;=Hidden!AW$46),IF($G76="","x","y"),"")))</f>
        <v/>
      </c>
      <c r="BE76" s="142" t="str">
        <f>IF(Hidden!AX$47="Yes","H",IF($B76="","",IF(AND($C76&lt;=Hidden!AX$46,$D76&gt;=Hidden!AX$46),IF($G76="","x","y"),"")))</f>
        <v/>
      </c>
      <c r="BF76" s="144" t="str">
        <f>IF(Hidden!AY$47="Yes","H",IF($B76="","",IF(AND($C76&lt;=Hidden!AY$46,$D76&gt;=Hidden!AY$46),IF($G76="","x","y"),"")))</f>
        <v/>
      </c>
      <c r="BG76" s="143" t="str">
        <f>IF(Hidden!AZ$47="Yes","H",IF($B76="","",IF(AND($C76&lt;=Hidden!AZ$46,$D76&gt;=Hidden!AZ$46),IF($G76="","x","y"),"")))</f>
        <v/>
      </c>
      <c r="BH76" s="142" t="str">
        <f>IF(Hidden!BA$47="Yes","H",IF($B76="","",IF(AND($C76&lt;=Hidden!BA$46,$D76&gt;=Hidden!BA$46),IF($G76="","x","y"),"")))</f>
        <v/>
      </c>
      <c r="BI76" s="142" t="str">
        <f>IF(Hidden!BB$47="Yes","H",IF($B76="","",IF(AND($C76&lt;=Hidden!BB$46,$D76&gt;=Hidden!BB$46),IF($G76="","x","y"),"")))</f>
        <v/>
      </c>
      <c r="BJ76" s="142" t="str">
        <f>IF(Hidden!BC$47="Yes","H",IF($B76="","",IF(AND($C76&lt;=Hidden!BC$46,$D76&gt;=Hidden!BC$46),IF($G76="","x","y"),"")))</f>
        <v/>
      </c>
      <c r="BK76" s="146" t="str">
        <f>IF(Hidden!BD$47="Yes","H",IF($B76="","",IF(AND($C76&lt;=Hidden!BD$46,$D76&gt;=Hidden!BD$46),IF($G76="","x","y"),"")))</f>
        <v/>
      </c>
      <c r="BL76" s="145" t="str">
        <f>IF(Hidden!BE$47="Yes","H",IF($B76="","",IF(AND($C76&lt;=Hidden!BE$46,$D76&gt;=Hidden!BE$46),IF($G76="","x","y"),"")))</f>
        <v/>
      </c>
      <c r="BM76" s="142" t="str">
        <f>IF(Hidden!BF$47="Yes","H",IF($B76="","",IF(AND($C76&lt;=Hidden!BF$46,$D76&gt;=Hidden!BF$46),IF($G76="","x","y"),"")))</f>
        <v/>
      </c>
      <c r="BN76" s="142" t="str">
        <f>IF(Hidden!BG$47="Yes","H",IF($B76="","",IF(AND($C76&lt;=Hidden!BG$46,$D76&gt;=Hidden!BG$46),IF($G76="","x","y"),"")))</f>
        <v/>
      </c>
      <c r="BO76" s="142" t="str">
        <f>IF(Hidden!BH$47="Yes","H",IF($B76="","",IF(AND($C76&lt;=Hidden!BH$46,$D76&gt;=Hidden!BH$46),IF($G76="","x","y"),"")))</f>
        <v/>
      </c>
      <c r="BP76" s="144" t="str">
        <f>IF(Hidden!BI$47="Yes","H",IF($B76="","",IF(AND($C76&lt;=Hidden!BI$46,$D76&gt;=Hidden!BI$46),IF($G76="","x","y"),"")))</f>
        <v/>
      </c>
      <c r="BQ76" s="143" t="str">
        <f>IF(Hidden!BJ$47="Yes","H",IF($B76="","",IF(AND($C76&lt;=Hidden!BJ$46,$D76&gt;=Hidden!BJ$46),IF($G76="","x","y"),"")))</f>
        <v/>
      </c>
      <c r="BR76" s="142" t="str">
        <f>IF(Hidden!BK$47="Yes","H",IF($B76="","",IF(AND($C76&lt;=Hidden!BK$46,$D76&gt;=Hidden!BK$46),IF($G76="","x","y"),"")))</f>
        <v/>
      </c>
      <c r="BS76" s="142" t="str">
        <f>IF(Hidden!BL$47="Yes","H",IF($B76="","",IF(AND($C76&lt;=Hidden!BL$46,$D76&gt;=Hidden!BL$46),IF($G76="","x","y"),"")))</f>
        <v/>
      </c>
      <c r="BT76" s="142" t="str">
        <f>IF(Hidden!BM$47="Yes","H",IF($B76="","",IF(AND($C76&lt;=Hidden!BM$46,$D76&gt;=Hidden!BM$46),IF($G76="","x","y"),"")))</f>
        <v/>
      </c>
      <c r="BU76" s="146" t="str">
        <f>IF(Hidden!BN$47="Yes","H",IF($B76="","",IF(AND($C76&lt;=Hidden!BN$46,$D76&gt;=Hidden!BN$46),IF($G76="","x","y"),"")))</f>
        <v/>
      </c>
      <c r="BV76" s="145" t="str">
        <f>IF(Hidden!BO$47="Yes","H",IF($B76="","",IF(AND($C76&lt;=Hidden!BO$46,$D76&gt;=Hidden!BO$46),IF($G76="","x","y"),"")))</f>
        <v/>
      </c>
      <c r="BW76" s="142" t="str">
        <f>IF(Hidden!BP$47="Yes","H",IF($B76="","",IF(AND($C76&lt;=Hidden!BP$46,$D76&gt;=Hidden!BP$46),IF($G76="","x","y"),"")))</f>
        <v/>
      </c>
      <c r="BX76" s="142" t="str">
        <f>IF(Hidden!BQ$47="Yes","H",IF($B76="","",IF(AND($C76&lt;=Hidden!BQ$46,$D76&gt;=Hidden!BQ$46),IF($G76="","x","y"),"")))</f>
        <v/>
      </c>
      <c r="BY76" s="142" t="str">
        <f>IF(Hidden!BR$47="Yes","H",IF($B76="","",IF(AND($C76&lt;=Hidden!BR$46,$D76&gt;=Hidden!BR$46),IF($G76="","x","y"),"")))</f>
        <v/>
      </c>
      <c r="BZ76" s="144" t="str">
        <f>IF(Hidden!BS$47="Yes","H",IF($B76="","",IF(AND($C76&lt;=Hidden!BS$46,$D76&gt;=Hidden!BS$46),IF($G76="","x","y"),"")))</f>
        <v/>
      </c>
      <c r="CA76" s="143" t="str">
        <f>IF(Hidden!BT$47="Yes","H",IF($B76="","",IF(AND($C76&lt;=Hidden!BT$46,$D76&gt;=Hidden!BT$46),IF($G76="","x","y"),"")))</f>
        <v/>
      </c>
      <c r="CB76" s="142" t="str">
        <f>IF(Hidden!BU$47="Yes","H",IF($B76="","",IF(AND($C76&lt;=Hidden!BU$46,$D76&gt;=Hidden!BU$46),IF($G76="","x","y"),"")))</f>
        <v/>
      </c>
      <c r="CC76" s="142" t="str">
        <f>IF(Hidden!BV$47="Yes","H",IF($B76="","",IF(AND($C76&lt;=Hidden!BV$46,$D76&gt;=Hidden!BV$46),IF($G76="","x","y"),"")))</f>
        <v/>
      </c>
      <c r="CD76" s="142" t="str">
        <f>IF(Hidden!BW$47="Yes","H",IF($B76="","",IF(AND($C76&lt;=Hidden!BW$46,$D76&gt;=Hidden!BW$46),IF($G76="","x","y"),"")))</f>
        <v/>
      </c>
      <c r="CE76" s="146" t="str">
        <f>IF(Hidden!BX$47="Yes","H",IF($B76="","",IF(AND($C76&lt;=Hidden!BX$46,$D76&gt;=Hidden!BX$46),IF($G76="","x","y"),"")))</f>
        <v/>
      </c>
      <c r="CF76" s="145" t="str">
        <f>IF(Hidden!BY$47="Yes","H",IF($B76="","",IF(AND($C76&lt;=Hidden!BY$46,$D76&gt;=Hidden!BY$46),IF($G76="","x","y"),"")))</f>
        <v/>
      </c>
      <c r="CG76" s="142" t="str">
        <f>IF(Hidden!BZ$47="Yes","H",IF($B76="","",IF(AND($C76&lt;=Hidden!BZ$46,$D76&gt;=Hidden!BZ$46),IF($G76="","x","y"),"")))</f>
        <v/>
      </c>
      <c r="CH76" s="142" t="str">
        <f>IF(Hidden!CA$47="Yes","H",IF($B76="","",IF(AND($C76&lt;=Hidden!CA$46,$D76&gt;=Hidden!CA$46),IF($G76="","x","y"),"")))</f>
        <v/>
      </c>
      <c r="CI76" s="142" t="str">
        <f>IF(Hidden!CB$47="Yes","H",IF($B76="","",IF(AND($C76&lt;=Hidden!CB$46,$D76&gt;=Hidden!CB$46),IF($G76="","x","y"),"")))</f>
        <v/>
      </c>
      <c r="CJ76" s="144" t="str">
        <f>IF(Hidden!CC$47="Yes","H",IF($B76="","",IF(AND($C76&lt;=Hidden!CC$46,$D76&gt;=Hidden!CC$46),IF($G76="","x","y"),"")))</f>
        <v/>
      </c>
      <c r="CK76" s="143" t="str">
        <f>IF(Hidden!CD$47="Yes","H",IF($B76="","",IF(AND($C76&lt;=Hidden!CD$46,$D76&gt;=Hidden!CD$46),IF($G76="","x","y"),"")))</f>
        <v/>
      </c>
      <c r="CL76" s="142" t="str">
        <f>IF(Hidden!CE$47="Yes","H",IF($B76="","",IF(AND($C76&lt;=Hidden!CE$46,$D76&gt;=Hidden!CE$46),IF($G76="","x","y"),"")))</f>
        <v/>
      </c>
      <c r="CM76" s="142" t="str">
        <f>IF(Hidden!CF$47="Yes","H",IF($B76="","",IF(AND($C76&lt;=Hidden!CF$46,$D76&gt;=Hidden!CF$46),IF($G76="","x","y"),"")))</f>
        <v/>
      </c>
      <c r="CN76" s="142" t="str">
        <f>IF(Hidden!CG$47="Yes","H",IF($B76="","",IF(AND($C76&lt;=Hidden!CG$46,$D76&gt;=Hidden!CG$46),IF($G76="","x","y"),"")))</f>
        <v/>
      </c>
      <c r="CO76" s="146" t="str">
        <f>IF(Hidden!CH$47="Yes","H",IF($B76="","",IF(AND($C76&lt;=Hidden!CH$46,$D76&gt;=Hidden!CH$46),IF($G76="","x","y"),"")))</f>
        <v/>
      </c>
      <c r="CP76" s="145" t="str">
        <f>IF(Hidden!CI$47="Yes","H",IF($B76="","",IF(AND($C76&lt;=Hidden!CI$46,$D76&gt;=Hidden!CI$46),IF($G76="","x","y"),"")))</f>
        <v/>
      </c>
      <c r="CQ76" s="142" t="str">
        <f>IF(Hidden!CJ$47="Yes","H",IF($B76="","",IF(AND($C76&lt;=Hidden!CJ$46,$D76&gt;=Hidden!CJ$46),IF($G76="","x","y"),"")))</f>
        <v/>
      </c>
      <c r="CR76" s="142" t="str">
        <f>IF(Hidden!CK$47="Yes","H",IF($B76="","",IF(AND($C76&lt;=Hidden!CK$46,$D76&gt;=Hidden!CK$46),IF($G76="","x","y"),"")))</f>
        <v/>
      </c>
      <c r="CS76" s="142" t="str">
        <f>IF(Hidden!CL$47="Yes","H",IF($B76="","",IF(AND($C76&lt;=Hidden!CL$46,$D76&gt;=Hidden!CL$46),IF($G76="","x","y"),"")))</f>
        <v/>
      </c>
      <c r="CT76" s="144" t="str">
        <f>IF(Hidden!CM$47="Yes","H",IF($B76="","",IF(AND($C76&lt;=Hidden!CM$46,$D76&gt;=Hidden!CM$46),IF($G76="","x","y"),"")))</f>
        <v/>
      </c>
      <c r="CU76" s="143" t="str">
        <f>IF(Hidden!CN$47="Yes","H",IF($B76="","",IF(AND($C76&lt;=Hidden!CN$46,$D76&gt;=Hidden!CN$46),IF($G76="","x","y"),"")))</f>
        <v/>
      </c>
      <c r="CV76" s="142" t="str">
        <f>IF(Hidden!CO$47="Yes","H",IF($B76="","",IF(AND($C76&lt;=Hidden!CO$46,$D76&gt;=Hidden!CO$46),IF($G76="","x","y"),"")))</f>
        <v/>
      </c>
      <c r="CW76" s="142" t="str">
        <f>IF(Hidden!CP$47="Yes","H",IF($B76="","",IF(AND($C76&lt;=Hidden!CP$46,$D76&gt;=Hidden!CP$46),IF($G76="","x","y"),"")))</f>
        <v/>
      </c>
      <c r="CX76" s="142" t="str">
        <f>IF(Hidden!CQ$47="Yes","H",IF($B76="","",IF(AND($C76&lt;=Hidden!CQ$46,$D76&gt;=Hidden!CQ$46),IF($G76="","x","y"),"")))</f>
        <v/>
      </c>
      <c r="CY76" s="146" t="str">
        <f>IF(Hidden!CR$47="Yes","H",IF($B76="","",IF(AND($C76&lt;=Hidden!CR$46,$D76&gt;=Hidden!CR$46),IF($G76="","x","y"),"")))</f>
        <v/>
      </c>
      <c r="CZ76" s="145" t="str">
        <f>IF(Hidden!CS$47="Yes","H",IF($B76="","",IF(AND($C76&lt;=Hidden!CS$46,$D76&gt;=Hidden!CS$46),IF($G76="","x","y"),"")))</f>
        <v/>
      </c>
      <c r="DA76" s="142" t="str">
        <f>IF(Hidden!CT$47="Yes","H",IF($B76="","",IF(AND($C76&lt;=Hidden!CT$46,$D76&gt;=Hidden!CT$46),IF($G76="","x","y"),"")))</f>
        <v/>
      </c>
      <c r="DB76" s="142" t="str">
        <f>IF(Hidden!CU$47="Yes","H",IF($B76="","",IF(AND($C76&lt;=Hidden!CU$46,$D76&gt;=Hidden!CU$46),IF($G76="","x","y"),"")))</f>
        <v/>
      </c>
      <c r="DC76" s="142" t="str">
        <f>IF(Hidden!CV$47="Yes","H",IF($B76="","",IF(AND($C76&lt;=Hidden!CV$46,$D76&gt;=Hidden!CV$46),IF($G76="","x","y"),"")))</f>
        <v/>
      </c>
      <c r="DD76" s="144" t="str">
        <f>IF(Hidden!CW$47="Yes","H",IF($B76="","",IF(AND($C76&lt;=Hidden!CW$46,$D76&gt;=Hidden!CW$46),IF($G76="","x","y"),"")))</f>
        <v/>
      </c>
      <c r="DE76" s="143" t="str">
        <f>IF(Hidden!CX$47="Yes","H",IF($B76="","",IF(AND($C76&lt;=Hidden!CX$46,$D76&gt;=Hidden!CX$46),IF($G76="","x","y"),"")))</f>
        <v/>
      </c>
      <c r="DF76" s="142" t="str">
        <f>IF(Hidden!CY$47="Yes","H",IF($B76="","",IF(AND($C76&lt;=Hidden!CY$46,$D76&gt;=Hidden!CY$46),IF($G76="","x","y"),"")))</f>
        <v/>
      </c>
      <c r="DG76" s="142" t="str">
        <f>IF(Hidden!CZ$47="Yes","H",IF($B76="","",IF(AND($C76&lt;=Hidden!CZ$46,$D76&gt;=Hidden!CZ$46),IF($G76="","x","y"),"")))</f>
        <v/>
      </c>
      <c r="DH76" s="142" t="str">
        <f>IF(Hidden!DA$47="Yes","H",IF($B76="","",IF(AND($C76&lt;=Hidden!DA$46,$D76&gt;=Hidden!DA$46),IF($G76="","x","y"),"")))</f>
        <v/>
      </c>
      <c r="DI76" s="146" t="str">
        <f>IF(Hidden!DB$47="Yes","H",IF($B76="","",IF(AND($C76&lt;=Hidden!DB$46,$D76&gt;=Hidden!DB$46),IF($G76="","x","y"),"")))</f>
        <v/>
      </c>
      <c r="DJ76" s="145" t="str">
        <f>IF(Hidden!DC$47="Yes","H",IF($B76="","",IF(AND($C76&lt;=Hidden!DC$46,$D76&gt;=Hidden!DC$46),IF($G76="","x","y"),"")))</f>
        <v/>
      </c>
      <c r="DK76" s="142" t="str">
        <f>IF(Hidden!DD$47="Yes","H",IF($B76="","",IF(AND($C76&lt;=Hidden!DD$46,$D76&gt;=Hidden!DD$46),IF($G76="","x","y"),"")))</f>
        <v/>
      </c>
      <c r="DL76" s="142" t="str">
        <f>IF(Hidden!DE$47="Yes","H",IF($B76="","",IF(AND($C76&lt;=Hidden!DE$46,$D76&gt;=Hidden!DE$46),IF($G76="","x","y"),"")))</f>
        <v/>
      </c>
      <c r="DM76" s="142" t="str">
        <f>IF(Hidden!DF$47="Yes","H",IF($B76="","",IF(AND($C76&lt;=Hidden!DF$46,$D76&gt;=Hidden!DF$46),IF($G76="","x","y"),"")))</f>
        <v/>
      </c>
      <c r="DN76" s="144" t="str">
        <f>IF(Hidden!DG$47="Yes","H",IF($B76="","",IF(AND($C76&lt;=Hidden!DG$46,$D76&gt;=Hidden!DG$46),IF($G76="","x","y"),"")))</f>
        <v/>
      </c>
      <c r="DO76" s="143" t="str">
        <f>IF(Hidden!DH$47="Yes","H",IF($B76="","",IF(AND($C76&lt;=Hidden!DH$46,$D76&gt;=Hidden!DH$46),IF($G76="","x","y"),"")))</f>
        <v/>
      </c>
      <c r="DP76" s="142" t="str">
        <f>IF(Hidden!DI$47="Yes","H",IF($B76="","",IF(AND($C76&lt;=Hidden!DI$46,$D76&gt;=Hidden!DI$46),IF($G76="","x","y"),"")))</f>
        <v/>
      </c>
      <c r="DQ76" s="142" t="str">
        <f>IF(Hidden!DJ$47="Yes","H",IF($B76="","",IF(AND($C76&lt;=Hidden!DJ$46,$D76&gt;=Hidden!DJ$46),IF($G76="","x","y"),"")))</f>
        <v/>
      </c>
      <c r="DR76" s="142" t="str">
        <f>IF(Hidden!DK$47="Yes","H",IF($B76="","",IF(AND($C76&lt;=Hidden!DK$46,$D76&gt;=Hidden!DK$46),IF($G76="","x","y"),"")))</f>
        <v/>
      </c>
      <c r="DS76" s="146" t="str">
        <f>IF(Hidden!DL$47="Yes","H",IF($B76="","",IF(AND($C76&lt;=Hidden!DL$46,$D76&gt;=Hidden!DL$46),IF($G76="","x","y"),"")))</f>
        <v/>
      </c>
      <c r="DT76" s="145" t="str">
        <f>IF(Hidden!DM$47="Yes","H",IF($B76="","",IF(AND($C76&lt;=Hidden!DM$46,$D76&gt;=Hidden!DM$46),IF($G76="","x","y"),"")))</f>
        <v/>
      </c>
      <c r="DU76" s="142" t="str">
        <f>IF(Hidden!DN$47="Yes","H",IF($B76="","",IF(AND($C76&lt;=Hidden!DN$46,$D76&gt;=Hidden!DN$46),IF($G76="","x","y"),"")))</f>
        <v/>
      </c>
      <c r="DV76" s="142" t="str">
        <f>IF(Hidden!DO$47="Yes","H",IF($B76="","",IF(AND($C76&lt;=Hidden!DO$46,$D76&gt;=Hidden!DO$46),IF($G76="","x","y"),"")))</f>
        <v/>
      </c>
      <c r="DW76" s="142" t="str">
        <f>IF(Hidden!DP$47="Yes","H",IF($B76="","",IF(AND($C76&lt;=Hidden!DP$46,$D76&gt;=Hidden!DP$46),IF($G76="","x","y"),"")))</f>
        <v/>
      </c>
      <c r="DX76" s="144" t="str">
        <f>IF(Hidden!DQ$47="Yes","H",IF($B76="","",IF(AND($C76&lt;=Hidden!DQ$46,$D76&gt;=Hidden!DQ$46),IF($G76="","x","y"),"")))</f>
        <v/>
      </c>
      <c r="DY76" s="145" t="str">
        <f>IF(Hidden!DR$47="Yes","H",IF($B76="","",IF(AND($C76&lt;=Hidden!DR$46,$D76&gt;=Hidden!DR$46),IF($G76="","x","y"),"")))</f>
        <v/>
      </c>
      <c r="DZ76" s="142" t="str">
        <f>IF(Hidden!DS$47="Yes","H",IF($B76="","",IF(AND($C76&lt;=Hidden!DS$46,$D76&gt;=Hidden!DS$46),IF($G76="","x","y"),"")))</f>
        <v/>
      </c>
      <c r="EA76" s="142" t="str">
        <f>IF(Hidden!DT$47="Yes","H",IF($B76="","",IF(AND($C76&lt;=Hidden!DT$46,$D76&gt;=Hidden!DT$46),IF($G76="","x","y"),"")))</f>
        <v/>
      </c>
      <c r="EB76" s="142" t="str">
        <f>IF(Hidden!DU$47="Yes","H",IF($B76="","",IF(AND($C76&lt;=Hidden!DU$46,$D76&gt;=Hidden!DU$46),IF($G76="","x","y"),"")))</f>
        <v/>
      </c>
      <c r="EC76" s="144" t="str">
        <f>IF(Hidden!DV$47="Yes","H",IF($B76="","",IF(AND($C76&lt;=Hidden!DV$46,$D76&gt;=Hidden!DV$46),IF($G76="","x","y"),"")))</f>
        <v/>
      </c>
      <c r="ED76" s="143" t="str">
        <f>IF(Hidden!DW$47="Yes","H",IF($B76="","",IF(AND($C76&lt;=Hidden!DW$46,$D76&gt;=Hidden!DW$46),IF($G76="","x","y"),"")))</f>
        <v/>
      </c>
      <c r="EE76" s="142" t="str">
        <f>IF(Hidden!DX$47="Yes","H",IF($B76="","",IF(AND($C76&lt;=Hidden!DX$46,$D76&gt;=Hidden!DX$46),IF($G76="","x","y"),"")))</f>
        <v/>
      </c>
      <c r="EF76" s="142" t="str">
        <f>IF(Hidden!DY$47="Yes","H",IF($B76="","",IF(AND($C76&lt;=Hidden!DY$46,$D76&gt;=Hidden!DY$46),IF($G76="","x","y"),"")))</f>
        <v/>
      </c>
      <c r="EG76" s="142" t="str">
        <f>IF(Hidden!DZ$47="Yes","H",IF($B76="","",IF(AND($C76&lt;=Hidden!DZ$46,$D76&gt;=Hidden!DZ$46),IF($G76="","x","y"),"")))</f>
        <v/>
      </c>
      <c r="EH76" s="141" t="str">
        <f>IF(Hidden!EA$47="Yes","H",IF($B76="","",IF(AND($C76&lt;=Hidden!EA$46,$D76&gt;=Hidden!EA$46),IF($G76="","x","y"),"")))</f>
        <v/>
      </c>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row>
    <row r="77" spans="1:257" ht="15" customHeight="1">
      <c r="A77" s="79"/>
      <c r="B77" s="731"/>
      <c r="C77" s="724"/>
      <c r="D77" s="725"/>
      <c r="E77" s="693"/>
      <c r="F77" s="243"/>
      <c r="G77" s="696"/>
      <c r="H77" s="694"/>
      <c r="I77" s="147" t="str">
        <f>IF(Hidden!B$47="Yes","H",IF($B77="","",IF(AND($C77&lt;=Hidden!B$46,$D77&gt;=Hidden!B$46),IF($G77="","x","y"),"")))</f>
        <v/>
      </c>
      <c r="J77" s="142" t="str">
        <f>IF(Hidden!C$47="Yes","H",IF($B77="","",IF(AND($C77&lt;=Hidden!C$46,$D77&gt;=Hidden!C$46),IF($G77="","x","y"),"")))</f>
        <v/>
      </c>
      <c r="K77" s="142" t="str">
        <f>IF(Hidden!D$47="Yes","H",IF($B77="","",IF(AND($C77&lt;=Hidden!D$46,$D77&gt;=Hidden!D$46),IF($G77="","x","y"),"")))</f>
        <v/>
      </c>
      <c r="L77" s="142" t="str">
        <f>IF(Hidden!E$47="Yes","H",IF($B77="","",IF(AND($C77&lt;=Hidden!E$46,$D77&gt;=Hidden!E$46),IF($G77="","x","y"),"")))</f>
        <v/>
      </c>
      <c r="M77" s="146" t="str">
        <f>IF(Hidden!F$47="Yes","H",IF($B77="","",IF(AND($C77&lt;=Hidden!F$46,$D77&gt;=Hidden!F$46),IF($G77="","x","y"),"")))</f>
        <v/>
      </c>
      <c r="N77" s="145" t="str">
        <f>IF(Hidden!G$47="Yes","H",IF($B77="","",IF(AND($C77&lt;=Hidden!G$46,$D77&gt;=Hidden!G$46),IF($G77="","x","y"),"")))</f>
        <v/>
      </c>
      <c r="O77" s="142" t="str">
        <f>IF(Hidden!H$47="Yes","H",IF($B77="","",IF(AND($C77&lt;=Hidden!H$46,$D77&gt;=Hidden!H$46),IF($G77="","x","y"),"")))</f>
        <v/>
      </c>
      <c r="P77" s="142" t="str">
        <f>IF(Hidden!I$47="Yes","H",IF($B77="","",IF(AND($C77&lt;=Hidden!I$46,$D77&gt;=Hidden!I$46),IF($G77="","x","y"),"")))</f>
        <v/>
      </c>
      <c r="Q77" s="142" t="str">
        <f>IF(Hidden!J$47="Yes","H",IF($B77="","",IF(AND($C77&lt;=Hidden!J$46,$D77&gt;=Hidden!J$46),IF($G77="","x","y"),"")))</f>
        <v/>
      </c>
      <c r="R77" s="144" t="str">
        <f>IF(Hidden!K$47="Yes","H",IF($B77="","",IF(AND($C77&lt;=Hidden!K$46,$D77&gt;=Hidden!K$46),IF($G77="","x","y"),"")))</f>
        <v/>
      </c>
      <c r="S77" s="143" t="str">
        <f>IF(Hidden!L$47="Yes","H",IF($B77="","",IF(AND($C77&lt;=Hidden!L$46,$D77&gt;=Hidden!L$46),IF($G77="","x","y"),"")))</f>
        <v/>
      </c>
      <c r="T77" s="142" t="str">
        <f>IF(Hidden!M$47="Yes","H",IF($B77="","",IF(AND($C77&lt;=Hidden!M$46,$D77&gt;=Hidden!M$46),IF($G77="","x","y"),"")))</f>
        <v/>
      </c>
      <c r="U77" s="142" t="str">
        <f>IF(Hidden!N$47="Yes","H",IF($B77="","",IF(AND($C77&lt;=Hidden!N$46,$D77&gt;=Hidden!N$46),IF($G77="","x","y"),"")))</f>
        <v/>
      </c>
      <c r="V77" s="142" t="str">
        <f>IF(Hidden!O$47="Yes","H",IF($B77="","",IF(AND($C77&lt;=Hidden!O$46,$D77&gt;=Hidden!O$46),IF($G77="","x","y"),"")))</f>
        <v/>
      </c>
      <c r="W77" s="146" t="str">
        <f>IF(Hidden!P$47="Yes","H",IF($B77="","",IF(AND($C77&lt;=Hidden!P$46,$D77&gt;=Hidden!P$46),IF($G77="","x","y"),"")))</f>
        <v/>
      </c>
      <c r="X77" s="145" t="str">
        <f>IF(Hidden!Q$47="Yes","H",IF($B77="","",IF(AND($C77&lt;=Hidden!Q$46,$D77&gt;=Hidden!Q$46),IF($G77="","x","y"),"")))</f>
        <v/>
      </c>
      <c r="Y77" s="142" t="str">
        <f>IF(Hidden!R$47="Yes","H",IF($B77="","",IF(AND($C77&lt;=Hidden!R$46,$D77&gt;=Hidden!R$46),IF($G77="","x","y"),"")))</f>
        <v/>
      </c>
      <c r="Z77" s="142" t="str">
        <f>IF(Hidden!S$47="Yes","H",IF($B77="","",IF(AND($C77&lt;=Hidden!S$46,$D77&gt;=Hidden!S$46),IF($G77="","x","y"),"")))</f>
        <v/>
      </c>
      <c r="AA77" s="142" t="str">
        <f>IF(Hidden!T$47="Yes","H",IF($B77="","",IF(AND($C77&lt;=Hidden!T$46,$D77&gt;=Hidden!T$46),IF($G77="","x","y"),"")))</f>
        <v/>
      </c>
      <c r="AB77" s="144" t="str">
        <f>IF(Hidden!U$47="Yes","H",IF($B77="","",IF(AND($C77&lt;=Hidden!U$46,$D77&gt;=Hidden!U$46),IF($G77="","x","y"),"")))</f>
        <v/>
      </c>
      <c r="AC77" s="143" t="str">
        <f>IF(Hidden!V$47="Yes","H",IF($B77="","",IF(AND($C77&lt;=Hidden!V$46,$D77&gt;=Hidden!V$46),IF($G77="","x","y"),"")))</f>
        <v/>
      </c>
      <c r="AD77" s="142" t="str">
        <f>IF(Hidden!W$47="Yes","H",IF($B77="","",IF(AND($C77&lt;=Hidden!W$46,$D77&gt;=Hidden!W$46),IF($G77="","x","y"),"")))</f>
        <v/>
      </c>
      <c r="AE77" s="142" t="str">
        <f>IF(Hidden!X$47="Yes","H",IF($B77="","",IF(AND($C77&lt;=Hidden!X$46,$D77&gt;=Hidden!X$46),IF($G77="","x","y"),"")))</f>
        <v/>
      </c>
      <c r="AF77" s="142" t="str">
        <f>IF(Hidden!Y$47="Yes","H",IF($B77="","",IF(AND($C77&lt;=Hidden!Y$46,$D77&gt;=Hidden!Y$46),IF($G77="","x","y"),"")))</f>
        <v/>
      </c>
      <c r="AG77" s="146" t="str">
        <f>IF(Hidden!Z$47="Yes","H",IF($B77="","",IF(AND($C77&lt;=Hidden!Z$46,$D77&gt;=Hidden!Z$46),IF($G77="","x","y"),"")))</f>
        <v/>
      </c>
      <c r="AH77" s="145" t="str">
        <f>IF(Hidden!AA$47="Yes","H",IF($B77="","",IF(AND($C77&lt;=Hidden!AA$46,$D77&gt;=Hidden!AA$46),IF($G77="","x","y"),"")))</f>
        <v/>
      </c>
      <c r="AI77" s="142" t="str">
        <f>IF(Hidden!AB$47="Yes","H",IF($B77="","",IF(AND($C77&lt;=Hidden!AB$46,$D77&gt;=Hidden!AB$46),IF($G77="","x","y"),"")))</f>
        <v/>
      </c>
      <c r="AJ77" s="142" t="str">
        <f>IF(Hidden!AC$47="Yes","H",IF($B77="","",IF(AND($C77&lt;=Hidden!AC$46,$D77&gt;=Hidden!AC$46),IF($G77="","x","y"),"")))</f>
        <v/>
      </c>
      <c r="AK77" s="142" t="str">
        <f>IF(Hidden!AD$47="Yes","H",IF($B77="","",IF(AND($C77&lt;=Hidden!AD$46,$D77&gt;=Hidden!AD$46),IF($G77="","x","y"),"")))</f>
        <v/>
      </c>
      <c r="AL77" s="144" t="str">
        <f>IF(Hidden!AE$47="Yes","H",IF($B77="","",IF(AND($C77&lt;=Hidden!AE$46,$D77&gt;=Hidden!AE$46),IF($G77="","x","y"),"")))</f>
        <v/>
      </c>
      <c r="AM77" s="143" t="str">
        <f>IF(Hidden!AF$47="Yes","H",IF($B77="","",IF(AND($C77&lt;=Hidden!AF$46,$D77&gt;=Hidden!AF$46),IF($G77="","x","y"),"")))</f>
        <v/>
      </c>
      <c r="AN77" s="142" t="str">
        <f>IF(Hidden!AG$47="Yes","H",IF($B77="","",IF(AND($C77&lt;=Hidden!AG$46,$D77&gt;=Hidden!AG$46),IF($G77="","x","y"),"")))</f>
        <v/>
      </c>
      <c r="AO77" s="142" t="str">
        <f>IF(Hidden!AH$47="Yes","H",IF($B77="","",IF(AND($C77&lt;=Hidden!AH$46,$D77&gt;=Hidden!AH$46),IF($G77="","x","y"),"")))</f>
        <v/>
      </c>
      <c r="AP77" s="142" t="str">
        <f>IF(Hidden!AI$47="Yes","H",IF($B77="","",IF(AND($C77&lt;=Hidden!AI$46,$D77&gt;=Hidden!AI$46),IF($G77="","x","y"),"")))</f>
        <v/>
      </c>
      <c r="AQ77" s="146" t="str">
        <f>IF(Hidden!AJ$47="Yes","H",IF($B77="","",IF(AND($C77&lt;=Hidden!AJ$46,$D77&gt;=Hidden!AJ$46),IF($G77="","x","y"),"")))</f>
        <v/>
      </c>
      <c r="AR77" s="145" t="str">
        <f>IF(Hidden!AK$47="Yes","H",IF($B77="","",IF(AND($C77&lt;=Hidden!AK$46,$D77&gt;=Hidden!AK$46),IF($G77="","x","y"),"")))</f>
        <v/>
      </c>
      <c r="AS77" s="142" t="str">
        <f>IF(Hidden!AL$47="Yes","H",IF($B77="","",IF(AND($C77&lt;=Hidden!AL$46,$D77&gt;=Hidden!AL$46),IF($G77="","x","y"),"")))</f>
        <v/>
      </c>
      <c r="AT77" s="142" t="str">
        <f>IF(Hidden!AM$47="Yes","H",IF($B77="","",IF(AND($C77&lt;=Hidden!AM$46,$D77&gt;=Hidden!AM$46),IF($G77="","x","y"),"")))</f>
        <v/>
      </c>
      <c r="AU77" s="142" t="str">
        <f>IF(Hidden!AN$47="Yes","H",IF($B77="","",IF(AND($C77&lt;=Hidden!AN$46,$D77&gt;=Hidden!AN$46),IF($G77="","x","y"),"")))</f>
        <v/>
      </c>
      <c r="AV77" s="144" t="str">
        <f>IF(Hidden!AO$47="Yes","H",IF($B77="","",IF(AND($C77&lt;=Hidden!AO$46,$D77&gt;=Hidden!AO$46),IF($G77="","x","y"),"")))</f>
        <v/>
      </c>
      <c r="AW77" s="143" t="str">
        <f>IF(Hidden!AP$47="Yes","H",IF($B77="","",IF(AND($C77&lt;=Hidden!AP$46,$D77&gt;=Hidden!AP$46),IF($G77="","x","y"),"")))</f>
        <v/>
      </c>
      <c r="AX77" s="142" t="str">
        <f>IF(Hidden!AQ$47="Yes","H",IF($B77="","",IF(AND($C77&lt;=Hidden!AQ$46,$D77&gt;=Hidden!AQ$46),IF($G77="","x","y"),"")))</f>
        <v/>
      </c>
      <c r="AY77" s="142" t="str">
        <f>IF(Hidden!AR$47="Yes","H",IF($B77="","",IF(AND($C77&lt;=Hidden!AR$46,$D77&gt;=Hidden!AR$46),IF($G77="","x","y"),"")))</f>
        <v/>
      </c>
      <c r="AZ77" s="142" t="str">
        <f>IF(Hidden!AS$47="Yes","H",IF($B77="","",IF(AND($C77&lt;=Hidden!AS$46,$D77&gt;=Hidden!AS$46),IF($G77="","x","y"),"")))</f>
        <v/>
      </c>
      <c r="BA77" s="146" t="str">
        <f>IF(Hidden!AT$47="Yes","H",IF($B77="","",IF(AND($C77&lt;=Hidden!AT$46,$D77&gt;=Hidden!AT$46),IF($G77="","x","y"),"")))</f>
        <v/>
      </c>
      <c r="BB77" s="145" t="str">
        <f>IF(Hidden!AU$47="Yes","H",IF($B77="","",IF(AND($C77&lt;=Hidden!AU$46,$D77&gt;=Hidden!AU$46),IF($G77="","x","y"),"")))</f>
        <v/>
      </c>
      <c r="BC77" s="142" t="str">
        <f>IF(Hidden!AV$47="Yes","H",IF($B77="","",IF(AND($C77&lt;=Hidden!AV$46,$D77&gt;=Hidden!AV$46),IF($G77="","x","y"),"")))</f>
        <v/>
      </c>
      <c r="BD77" s="142" t="str">
        <f>IF(Hidden!AW$47="Yes","H",IF($B77="","",IF(AND($C77&lt;=Hidden!AW$46,$D77&gt;=Hidden!AW$46),IF($G77="","x","y"),"")))</f>
        <v/>
      </c>
      <c r="BE77" s="142" t="str">
        <f>IF(Hidden!AX$47="Yes","H",IF($B77="","",IF(AND($C77&lt;=Hidden!AX$46,$D77&gt;=Hidden!AX$46),IF($G77="","x","y"),"")))</f>
        <v/>
      </c>
      <c r="BF77" s="144" t="str">
        <f>IF(Hidden!AY$47="Yes","H",IF($B77="","",IF(AND($C77&lt;=Hidden!AY$46,$D77&gt;=Hidden!AY$46),IF($G77="","x","y"),"")))</f>
        <v/>
      </c>
      <c r="BG77" s="143" t="str">
        <f>IF(Hidden!AZ$47="Yes","H",IF($B77="","",IF(AND($C77&lt;=Hidden!AZ$46,$D77&gt;=Hidden!AZ$46),IF($G77="","x","y"),"")))</f>
        <v/>
      </c>
      <c r="BH77" s="142" t="str">
        <f>IF(Hidden!BA$47="Yes","H",IF($B77="","",IF(AND($C77&lt;=Hidden!BA$46,$D77&gt;=Hidden!BA$46),IF($G77="","x","y"),"")))</f>
        <v/>
      </c>
      <c r="BI77" s="142" t="str">
        <f>IF(Hidden!BB$47="Yes","H",IF($B77="","",IF(AND($C77&lt;=Hidden!BB$46,$D77&gt;=Hidden!BB$46),IF($G77="","x","y"),"")))</f>
        <v/>
      </c>
      <c r="BJ77" s="142" t="str">
        <f>IF(Hidden!BC$47="Yes","H",IF($B77="","",IF(AND($C77&lt;=Hidden!BC$46,$D77&gt;=Hidden!BC$46),IF($G77="","x","y"),"")))</f>
        <v/>
      </c>
      <c r="BK77" s="146" t="str">
        <f>IF(Hidden!BD$47="Yes","H",IF($B77="","",IF(AND($C77&lt;=Hidden!BD$46,$D77&gt;=Hidden!BD$46),IF($G77="","x","y"),"")))</f>
        <v/>
      </c>
      <c r="BL77" s="145" t="str">
        <f>IF(Hidden!BE$47="Yes","H",IF($B77="","",IF(AND($C77&lt;=Hidden!BE$46,$D77&gt;=Hidden!BE$46),IF($G77="","x","y"),"")))</f>
        <v/>
      </c>
      <c r="BM77" s="142" t="str">
        <f>IF(Hidden!BF$47="Yes","H",IF($B77="","",IF(AND($C77&lt;=Hidden!BF$46,$D77&gt;=Hidden!BF$46),IF($G77="","x","y"),"")))</f>
        <v/>
      </c>
      <c r="BN77" s="142" t="str">
        <f>IF(Hidden!BG$47="Yes","H",IF($B77="","",IF(AND($C77&lt;=Hidden!BG$46,$D77&gt;=Hidden!BG$46),IF($G77="","x","y"),"")))</f>
        <v/>
      </c>
      <c r="BO77" s="142" t="str">
        <f>IF(Hidden!BH$47="Yes","H",IF($B77="","",IF(AND($C77&lt;=Hidden!BH$46,$D77&gt;=Hidden!BH$46),IF($G77="","x","y"),"")))</f>
        <v/>
      </c>
      <c r="BP77" s="144" t="str">
        <f>IF(Hidden!BI$47="Yes","H",IF($B77="","",IF(AND($C77&lt;=Hidden!BI$46,$D77&gt;=Hidden!BI$46),IF($G77="","x","y"),"")))</f>
        <v/>
      </c>
      <c r="BQ77" s="143" t="str">
        <f>IF(Hidden!BJ$47="Yes","H",IF($B77="","",IF(AND($C77&lt;=Hidden!BJ$46,$D77&gt;=Hidden!BJ$46),IF($G77="","x","y"),"")))</f>
        <v/>
      </c>
      <c r="BR77" s="142" t="str">
        <f>IF(Hidden!BK$47="Yes","H",IF($B77="","",IF(AND($C77&lt;=Hidden!BK$46,$D77&gt;=Hidden!BK$46),IF($G77="","x","y"),"")))</f>
        <v/>
      </c>
      <c r="BS77" s="142" t="str">
        <f>IF(Hidden!BL$47="Yes","H",IF($B77="","",IF(AND($C77&lt;=Hidden!BL$46,$D77&gt;=Hidden!BL$46),IF($G77="","x","y"),"")))</f>
        <v/>
      </c>
      <c r="BT77" s="142" t="str">
        <f>IF(Hidden!BM$47="Yes","H",IF($B77="","",IF(AND($C77&lt;=Hidden!BM$46,$D77&gt;=Hidden!BM$46),IF($G77="","x","y"),"")))</f>
        <v/>
      </c>
      <c r="BU77" s="146" t="str">
        <f>IF(Hidden!BN$47="Yes","H",IF($B77="","",IF(AND($C77&lt;=Hidden!BN$46,$D77&gt;=Hidden!BN$46),IF($G77="","x","y"),"")))</f>
        <v/>
      </c>
      <c r="BV77" s="145" t="str">
        <f>IF(Hidden!BO$47="Yes","H",IF($B77="","",IF(AND($C77&lt;=Hidden!BO$46,$D77&gt;=Hidden!BO$46),IF($G77="","x","y"),"")))</f>
        <v/>
      </c>
      <c r="BW77" s="142" t="str">
        <f>IF(Hidden!BP$47="Yes","H",IF($B77="","",IF(AND($C77&lt;=Hidden!BP$46,$D77&gt;=Hidden!BP$46),IF($G77="","x","y"),"")))</f>
        <v/>
      </c>
      <c r="BX77" s="142" t="str">
        <f>IF(Hidden!BQ$47="Yes","H",IF($B77="","",IF(AND($C77&lt;=Hidden!BQ$46,$D77&gt;=Hidden!BQ$46),IF($G77="","x","y"),"")))</f>
        <v/>
      </c>
      <c r="BY77" s="142" t="str">
        <f>IF(Hidden!BR$47="Yes","H",IF($B77="","",IF(AND($C77&lt;=Hidden!BR$46,$D77&gt;=Hidden!BR$46),IF($G77="","x","y"),"")))</f>
        <v/>
      </c>
      <c r="BZ77" s="144" t="str">
        <f>IF(Hidden!BS$47="Yes","H",IF($B77="","",IF(AND($C77&lt;=Hidden!BS$46,$D77&gt;=Hidden!BS$46),IF($G77="","x","y"),"")))</f>
        <v/>
      </c>
      <c r="CA77" s="143" t="str">
        <f>IF(Hidden!BT$47="Yes","H",IF($B77="","",IF(AND($C77&lt;=Hidden!BT$46,$D77&gt;=Hidden!BT$46),IF($G77="","x","y"),"")))</f>
        <v/>
      </c>
      <c r="CB77" s="142" t="str">
        <f>IF(Hidden!BU$47="Yes","H",IF($B77="","",IF(AND($C77&lt;=Hidden!BU$46,$D77&gt;=Hidden!BU$46),IF($G77="","x","y"),"")))</f>
        <v/>
      </c>
      <c r="CC77" s="142" t="str">
        <f>IF(Hidden!BV$47="Yes","H",IF($B77="","",IF(AND($C77&lt;=Hidden!BV$46,$D77&gt;=Hidden!BV$46),IF($G77="","x","y"),"")))</f>
        <v/>
      </c>
      <c r="CD77" s="142" t="str">
        <f>IF(Hidden!BW$47="Yes","H",IF($B77="","",IF(AND($C77&lt;=Hidden!BW$46,$D77&gt;=Hidden!BW$46),IF($G77="","x","y"),"")))</f>
        <v/>
      </c>
      <c r="CE77" s="146" t="str">
        <f>IF(Hidden!BX$47="Yes","H",IF($B77="","",IF(AND($C77&lt;=Hidden!BX$46,$D77&gt;=Hidden!BX$46),IF($G77="","x","y"),"")))</f>
        <v/>
      </c>
      <c r="CF77" s="145" t="str">
        <f>IF(Hidden!BY$47="Yes","H",IF($B77="","",IF(AND($C77&lt;=Hidden!BY$46,$D77&gt;=Hidden!BY$46),IF($G77="","x","y"),"")))</f>
        <v/>
      </c>
      <c r="CG77" s="142" t="str">
        <f>IF(Hidden!BZ$47="Yes","H",IF($B77="","",IF(AND($C77&lt;=Hidden!BZ$46,$D77&gt;=Hidden!BZ$46),IF($G77="","x","y"),"")))</f>
        <v/>
      </c>
      <c r="CH77" s="142" t="str">
        <f>IF(Hidden!CA$47="Yes","H",IF($B77="","",IF(AND($C77&lt;=Hidden!CA$46,$D77&gt;=Hidden!CA$46),IF($G77="","x","y"),"")))</f>
        <v/>
      </c>
      <c r="CI77" s="142" t="str">
        <f>IF(Hidden!CB$47="Yes","H",IF($B77="","",IF(AND($C77&lt;=Hidden!CB$46,$D77&gt;=Hidden!CB$46),IF($G77="","x","y"),"")))</f>
        <v/>
      </c>
      <c r="CJ77" s="144" t="str">
        <f>IF(Hidden!CC$47="Yes","H",IF($B77="","",IF(AND($C77&lt;=Hidden!CC$46,$D77&gt;=Hidden!CC$46),IF($G77="","x","y"),"")))</f>
        <v/>
      </c>
      <c r="CK77" s="143" t="str">
        <f>IF(Hidden!CD$47="Yes","H",IF($B77="","",IF(AND($C77&lt;=Hidden!CD$46,$D77&gt;=Hidden!CD$46),IF($G77="","x","y"),"")))</f>
        <v/>
      </c>
      <c r="CL77" s="142" t="str">
        <f>IF(Hidden!CE$47="Yes","H",IF($B77="","",IF(AND($C77&lt;=Hidden!CE$46,$D77&gt;=Hidden!CE$46),IF($G77="","x","y"),"")))</f>
        <v/>
      </c>
      <c r="CM77" s="142" t="str">
        <f>IF(Hidden!CF$47="Yes","H",IF($B77="","",IF(AND($C77&lt;=Hidden!CF$46,$D77&gt;=Hidden!CF$46),IF($G77="","x","y"),"")))</f>
        <v/>
      </c>
      <c r="CN77" s="142" t="str">
        <f>IF(Hidden!CG$47="Yes","H",IF($B77="","",IF(AND($C77&lt;=Hidden!CG$46,$D77&gt;=Hidden!CG$46),IF($G77="","x","y"),"")))</f>
        <v/>
      </c>
      <c r="CO77" s="146" t="str">
        <f>IF(Hidden!CH$47="Yes","H",IF($B77="","",IF(AND($C77&lt;=Hidden!CH$46,$D77&gt;=Hidden!CH$46),IF($G77="","x","y"),"")))</f>
        <v/>
      </c>
      <c r="CP77" s="145" t="str">
        <f>IF(Hidden!CI$47="Yes","H",IF($B77="","",IF(AND($C77&lt;=Hidden!CI$46,$D77&gt;=Hidden!CI$46),IF($G77="","x","y"),"")))</f>
        <v/>
      </c>
      <c r="CQ77" s="142" t="str">
        <f>IF(Hidden!CJ$47="Yes","H",IF($B77="","",IF(AND($C77&lt;=Hidden!CJ$46,$D77&gt;=Hidden!CJ$46),IF($G77="","x","y"),"")))</f>
        <v/>
      </c>
      <c r="CR77" s="142" t="str">
        <f>IF(Hidden!CK$47="Yes","H",IF($B77="","",IF(AND($C77&lt;=Hidden!CK$46,$D77&gt;=Hidden!CK$46),IF($G77="","x","y"),"")))</f>
        <v/>
      </c>
      <c r="CS77" s="142" t="str">
        <f>IF(Hidden!CL$47="Yes","H",IF($B77="","",IF(AND($C77&lt;=Hidden!CL$46,$D77&gt;=Hidden!CL$46),IF($G77="","x","y"),"")))</f>
        <v/>
      </c>
      <c r="CT77" s="144" t="str">
        <f>IF(Hidden!CM$47="Yes","H",IF($B77="","",IF(AND($C77&lt;=Hidden!CM$46,$D77&gt;=Hidden!CM$46),IF($G77="","x","y"),"")))</f>
        <v/>
      </c>
      <c r="CU77" s="143" t="str">
        <f>IF(Hidden!CN$47="Yes","H",IF($B77="","",IF(AND($C77&lt;=Hidden!CN$46,$D77&gt;=Hidden!CN$46),IF($G77="","x","y"),"")))</f>
        <v/>
      </c>
      <c r="CV77" s="142" t="str">
        <f>IF(Hidden!CO$47="Yes","H",IF($B77="","",IF(AND($C77&lt;=Hidden!CO$46,$D77&gt;=Hidden!CO$46),IF($G77="","x","y"),"")))</f>
        <v/>
      </c>
      <c r="CW77" s="142" t="str">
        <f>IF(Hidden!CP$47="Yes","H",IF($B77="","",IF(AND($C77&lt;=Hidden!CP$46,$D77&gt;=Hidden!CP$46),IF($G77="","x","y"),"")))</f>
        <v/>
      </c>
      <c r="CX77" s="142" t="str">
        <f>IF(Hidden!CQ$47="Yes","H",IF($B77="","",IF(AND($C77&lt;=Hidden!CQ$46,$D77&gt;=Hidden!CQ$46),IF($G77="","x","y"),"")))</f>
        <v/>
      </c>
      <c r="CY77" s="146" t="str">
        <f>IF(Hidden!CR$47="Yes","H",IF($B77="","",IF(AND($C77&lt;=Hidden!CR$46,$D77&gt;=Hidden!CR$46),IF($G77="","x","y"),"")))</f>
        <v/>
      </c>
      <c r="CZ77" s="145" t="str">
        <f>IF(Hidden!CS$47="Yes","H",IF($B77="","",IF(AND($C77&lt;=Hidden!CS$46,$D77&gt;=Hidden!CS$46),IF($G77="","x","y"),"")))</f>
        <v/>
      </c>
      <c r="DA77" s="142" t="str">
        <f>IF(Hidden!CT$47="Yes","H",IF($B77="","",IF(AND($C77&lt;=Hidden!CT$46,$D77&gt;=Hidden!CT$46),IF($G77="","x","y"),"")))</f>
        <v/>
      </c>
      <c r="DB77" s="142" t="str">
        <f>IF(Hidden!CU$47="Yes","H",IF($B77="","",IF(AND($C77&lt;=Hidden!CU$46,$D77&gt;=Hidden!CU$46),IF($G77="","x","y"),"")))</f>
        <v/>
      </c>
      <c r="DC77" s="142" t="str">
        <f>IF(Hidden!CV$47="Yes","H",IF($B77="","",IF(AND($C77&lt;=Hidden!CV$46,$D77&gt;=Hidden!CV$46),IF($G77="","x","y"),"")))</f>
        <v/>
      </c>
      <c r="DD77" s="144" t="str">
        <f>IF(Hidden!CW$47="Yes","H",IF($B77="","",IF(AND($C77&lt;=Hidden!CW$46,$D77&gt;=Hidden!CW$46),IF($G77="","x","y"),"")))</f>
        <v/>
      </c>
      <c r="DE77" s="143" t="str">
        <f>IF(Hidden!CX$47="Yes","H",IF($B77="","",IF(AND($C77&lt;=Hidden!CX$46,$D77&gt;=Hidden!CX$46),IF($G77="","x","y"),"")))</f>
        <v/>
      </c>
      <c r="DF77" s="142" t="str">
        <f>IF(Hidden!CY$47="Yes","H",IF($B77="","",IF(AND($C77&lt;=Hidden!CY$46,$D77&gt;=Hidden!CY$46),IF($G77="","x","y"),"")))</f>
        <v/>
      </c>
      <c r="DG77" s="142" t="str">
        <f>IF(Hidden!CZ$47="Yes","H",IF($B77="","",IF(AND($C77&lt;=Hidden!CZ$46,$D77&gt;=Hidden!CZ$46),IF($G77="","x","y"),"")))</f>
        <v/>
      </c>
      <c r="DH77" s="142" t="str">
        <f>IF(Hidden!DA$47="Yes","H",IF($B77="","",IF(AND($C77&lt;=Hidden!DA$46,$D77&gt;=Hidden!DA$46),IF($G77="","x","y"),"")))</f>
        <v/>
      </c>
      <c r="DI77" s="146" t="str">
        <f>IF(Hidden!DB$47="Yes","H",IF($B77="","",IF(AND($C77&lt;=Hidden!DB$46,$D77&gt;=Hidden!DB$46),IF($G77="","x","y"),"")))</f>
        <v/>
      </c>
      <c r="DJ77" s="145" t="str">
        <f>IF(Hidden!DC$47="Yes","H",IF($B77="","",IF(AND($C77&lt;=Hidden!DC$46,$D77&gt;=Hidden!DC$46),IF($G77="","x","y"),"")))</f>
        <v/>
      </c>
      <c r="DK77" s="142" t="str">
        <f>IF(Hidden!DD$47="Yes","H",IF($B77="","",IF(AND($C77&lt;=Hidden!DD$46,$D77&gt;=Hidden!DD$46),IF($G77="","x","y"),"")))</f>
        <v/>
      </c>
      <c r="DL77" s="142" t="str">
        <f>IF(Hidden!DE$47="Yes","H",IF($B77="","",IF(AND($C77&lt;=Hidden!DE$46,$D77&gt;=Hidden!DE$46),IF($G77="","x","y"),"")))</f>
        <v/>
      </c>
      <c r="DM77" s="142" t="str">
        <f>IF(Hidden!DF$47="Yes","H",IF($B77="","",IF(AND($C77&lt;=Hidden!DF$46,$D77&gt;=Hidden!DF$46),IF($G77="","x","y"),"")))</f>
        <v/>
      </c>
      <c r="DN77" s="144" t="str">
        <f>IF(Hidden!DG$47="Yes","H",IF($B77="","",IF(AND($C77&lt;=Hidden!DG$46,$D77&gt;=Hidden!DG$46),IF($G77="","x","y"),"")))</f>
        <v/>
      </c>
      <c r="DO77" s="143" t="str">
        <f>IF(Hidden!DH$47="Yes","H",IF($B77="","",IF(AND($C77&lt;=Hidden!DH$46,$D77&gt;=Hidden!DH$46),IF($G77="","x","y"),"")))</f>
        <v/>
      </c>
      <c r="DP77" s="142" t="str">
        <f>IF(Hidden!DI$47="Yes","H",IF($B77="","",IF(AND($C77&lt;=Hidden!DI$46,$D77&gt;=Hidden!DI$46),IF($G77="","x","y"),"")))</f>
        <v/>
      </c>
      <c r="DQ77" s="142" t="str">
        <f>IF(Hidden!DJ$47="Yes","H",IF($B77="","",IF(AND($C77&lt;=Hidden!DJ$46,$D77&gt;=Hidden!DJ$46),IF($G77="","x","y"),"")))</f>
        <v/>
      </c>
      <c r="DR77" s="142" t="str">
        <f>IF(Hidden!DK$47="Yes","H",IF($B77="","",IF(AND($C77&lt;=Hidden!DK$46,$D77&gt;=Hidden!DK$46),IF($G77="","x","y"),"")))</f>
        <v/>
      </c>
      <c r="DS77" s="146" t="str">
        <f>IF(Hidden!DL$47="Yes","H",IF($B77="","",IF(AND($C77&lt;=Hidden!DL$46,$D77&gt;=Hidden!DL$46),IF($G77="","x","y"),"")))</f>
        <v/>
      </c>
      <c r="DT77" s="145" t="str">
        <f>IF(Hidden!DM$47="Yes","H",IF($B77="","",IF(AND($C77&lt;=Hidden!DM$46,$D77&gt;=Hidden!DM$46),IF($G77="","x","y"),"")))</f>
        <v/>
      </c>
      <c r="DU77" s="142" t="str">
        <f>IF(Hidden!DN$47="Yes","H",IF($B77="","",IF(AND($C77&lt;=Hidden!DN$46,$D77&gt;=Hidden!DN$46),IF($G77="","x","y"),"")))</f>
        <v/>
      </c>
      <c r="DV77" s="142" t="str">
        <f>IF(Hidden!DO$47="Yes","H",IF($B77="","",IF(AND($C77&lt;=Hidden!DO$46,$D77&gt;=Hidden!DO$46),IF($G77="","x","y"),"")))</f>
        <v/>
      </c>
      <c r="DW77" s="142" t="str">
        <f>IF(Hidden!DP$47="Yes","H",IF($B77="","",IF(AND($C77&lt;=Hidden!DP$46,$D77&gt;=Hidden!DP$46),IF($G77="","x","y"),"")))</f>
        <v/>
      </c>
      <c r="DX77" s="144" t="str">
        <f>IF(Hidden!DQ$47="Yes","H",IF($B77="","",IF(AND($C77&lt;=Hidden!DQ$46,$D77&gt;=Hidden!DQ$46),IF($G77="","x","y"),"")))</f>
        <v/>
      </c>
      <c r="DY77" s="145" t="str">
        <f>IF(Hidden!DR$47="Yes","H",IF($B77="","",IF(AND($C77&lt;=Hidden!DR$46,$D77&gt;=Hidden!DR$46),IF($G77="","x","y"),"")))</f>
        <v/>
      </c>
      <c r="DZ77" s="142" t="str">
        <f>IF(Hidden!DS$47="Yes","H",IF($B77="","",IF(AND($C77&lt;=Hidden!DS$46,$D77&gt;=Hidden!DS$46),IF($G77="","x","y"),"")))</f>
        <v/>
      </c>
      <c r="EA77" s="142" t="str">
        <f>IF(Hidden!DT$47="Yes","H",IF($B77="","",IF(AND($C77&lt;=Hidden!DT$46,$D77&gt;=Hidden!DT$46),IF($G77="","x","y"),"")))</f>
        <v/>
      </c>
      <c r="EB77" s="142" t="str">
        <f>IF(Hidden!DU$47="Yes","H",IF($B77="","",IF(AND($C77&lt;=Hidden!DU$46,$D77&gt;=Hidden!DU$46),IF($G77="","x","y"),"")))</f>
        <v/>
      </c>
      <c r="EC77" s="144" t="str">
        <f>IF(Hidden!DV$47="Yes","H",IF($B77="","",IF(AND($C77&lt;=Hidden!DV$46,$D77&gt;=Hidden!DV$46),IF($G77="","x","y"),"")))</f>
        <v/>
      </c>
      <c r="ED77" s="143" t="str">
        <f>IF(Hidden!DW$47="Yes","H",IF($B77="","",IF(AND($C77&lt;=Hidden!DW$46,$D77&gt;=Hidden!DW$46),IF($G77="","x","y"),"")))</f>
        <v/>
      </c>
      <c r="EE77" s="142" t="str">
        <f>IF(Hidden!DX$47="Yes","H",IF($B77="","",IF(AND($C77&lt;=Hidden!DX$46,$D77&gt;=Hidden!DX$46),IF($G77="","x","y"),"")))</f>
        <v/>
      </c>
      <c r="EF77" s="142" t="str">
        <f>IF(Hidden!DY$47="Yes","H",IF($B77="","",IF(AND($C77&lt;=Hidden!DY$46,$D77&gt;=Hidden!DY$46),IF($G77="","x","y"),"")))</f>
        <v/>
      </c>
      <c r="EG77" s="142" t="str">
        <f>IF(Hidden!DZ$47="Yes","H",IF($B77="","",IF(AND($C77&lt;=Hidden!DZ$46,$D77&gt;=Hidden!DZ$46),IF($G77="","x","y"),"")))</f>
        <v/>
      </c>
      <c r="EH77" s="141" t="str">
        <f>IF(Hidden!EA$47="Yes","H",IF($B77="","",IF(AND($C77&lt;=Hidden!EA$46,$D77&gt;=Hidden!EA$46),IF($G77="","x","y"),"")))</f>
        <v/>
      </c>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row>
    <row r="78" spans="1:257" ht="15" customHeight="1">
      <c r="A78" s="79"/>
      <c r="B78" s="730"/>
      <c r="C78" s="724"/>
      <c r="D78" s="725"/>
      <c r="E78" s="693"/>
      <c r="F78" s="243"/>
      <c r="G78" s="696"/>
      <c r="H78" s="694"/>
      <c r="I78" s="147" t="str">
        <f>IF(Hidden!B$47="Yes","H",IF($B78="","",IF(AND($C78&lt;=Hidden!B$46,$D78&gt;=Hidden!B$46),IF($G78="","x","y"),"")))</f>
        <v/>
      </c>
      <c r="J78" s="142" t="str">
        <f>IF(Hidden!C$47="Yes","H",IF($B78="","",IF(AND($C78&lt;=Hidden!C$46,$D78&gt;=Hidden!C$46),IF($G78="","x","y"),"")))</f>
        <v/>
      </c>
      <c r="K78" s="142" t="str">
        <f>IF(Hidden!D$47="Yes","H",IF($B78="","",IF(AND($C78&lt;=Hidden!D$46,$D78&gt;=Hidden!D$46),IF($G78="","x","y"),"")))</f>
        <v/>
      </c>
      <c r="L78" s="142" t="str">
        <f>IF(Hidden!E$47="Yes","H",IF($B78="","",IF(AND($C78&lt;=Hidden!E$46,$D78&gt;=Hidden!E$46),IF($G78="","x","y"),"")))</f>
        <v/>
      </c>
      <c r="M78" s="146" t="str">
        <f>IF(Hidden!F$47="Yes","H",IF($B78="","",IF(AND($C78&lt;=Hidden!F$46,$D78&gt;=Hidden!F$46),IF($G78="","x","y"),"")))</f>
        <v/>
      </c>
      <c r="N78" s="145" t="str">
        <f>IF(Hidden!G$47="Yes","H",IF($B78="","",IF(AND($C78&lt;=Hidden!G$46,$D78&gt;=Hidden!G$46),IF($G78="","x","y"),"")))</f>
        <v/>
      </c>
      <c r="O78" s="142" t="str">
        <f>IF(Hidden!H$47="Yes","H",IF($B78="","",IF(AND($C78&lt;=Hidden!H$46,$D78&gt;=Hidden!H$46),IF($G78="","x","y"),"")))</f>
        <v/>
      </c>
      <c r="P78" s="142" t="str">
        <f>IF(Hidden!I$47="Yes","H",IF($B78="","",IF(AND($C78&lt;=Hidden!I$46,$D78&gt;=Hidden!I$46),IF($G78="","x","y"),"")))</f>
        <v/>
      </c>
      <c r="Q78" s="142" t="str">
        <f>IF(Hidden!J$47="Yes","H",IF($B78="","",IF(AND($C78&lt;=Hidden!J$46,$D78&gt;=Hidden!J$46),IF($G78="","x","y"),"")))</f>
        <v/>
      </c>
      <c r="R78" s="144" t="str">
        <f>IF(Hidden!K$47="Yes","H",IF($B78="","",IF(AND($C78&lt;=Hidden!K$46,$D78&gt;=Hidden!K$46),IF($G78="","x","y"),"")))</f>
        <v/>
      </c>
      <c r="S78" s="143" t="str">
        <f>IF(Hidden!L$47="Yes","H",IF($B78="","",IF(AND($C78&lt;=Hidden!L$46,$D78&gt;=Hidden!L$46),IF($G78="","x","y"),"")))</f>
        <v/>
      </c>
      <c r="T78" s="142" t="str">
        <f>IF(Hidden!M$47="Yes","H",IF($B78="","",IF(AND($C78&lt;=Hidden!M$46,$D78&gt;=Hidden!M$46),IF($G78="","x","y"),"")))</f>
        <v/>
      </c>
      <c r="U78" s="142" t="str">
        <f>IF(Hidden!N$47="Yes","H",IF($B78="","",IF(AND($C78&lt;=Hidden!N$46,$D78&gt;=Hidden!N$46),IF($G78="","x","y"),"")))</f>
        <v/>
      </c>
      <c r="V78" s="142" t="str">
        <f>IF(Hidden!O$47="Yes","H",IF($B78="","",IF(AND($C78&lt;=Hidden!O$46,$D78&gt;=Hidden!O$46),IF($G78="","x","y"),"")))</f>
        <v/>
      </c>
      <c r="W78" s="146" t="str">
        <f>IF(Hidden!P$47="Yes","H",IF($B78="","",IF(AND($C78&lt;=Hidden!P$46,$D78&gt;=Hidden!P$46),IF($G78="","x","y"),"")))</f>
        <v/>
      </c>
      <c r="X78" s="145" t="str">
        <f>IF(Hidden!Q$47="Yes","H",IF($B78="","",IF(AND($C78&lt;=Hidden!Q$46,$D78&gt;=Hidden!Q$46),IF($G78="","x","y"),"")))</f>
        <v/>
      </c>
      <c r="Y78" s="142" t="str">
        <f>IF(Hidden!R$47="Yes","H",IF($B78="","",IF(AND($C78&lt;=Hidden!R$46,$D78&gt;=Hidden!R$46),IF($G78="","x","y"),"")))</f>
        <v/>
      </c>
      <c r="Z78" s="142" t="str">
        <f>IF(Hidden!S$47="Yes","H",IF($B78="","",IF(AND($C78&lt;=Hidden!S$46,$D78&gt;=Hidden!S$46),IF($G78="","x","y"),"")))</f>
        <v/>
      </c>
      <c r="AA78" s="142" t="str">
        <f>IF(Hidden!T$47="Yes","H",IF($B78="","",IF(AND($C78&lt;=Hidden!T$46,$D78&gt;=Hidden!T$46),IF($G78="","x","y"),"")))</f>
        <v/>
      </c>
      <c r="AB78" s="144" t="str">
        <f>IF(Hidden!U$47="Yes","H",IF($B78="","",IF(AND($C78&lt;=Hidden!U$46,$D78&gt;=Hidden!U$46),IF($G78="","x","y"),"")))</f>
        <v/>
      </c>
      <c r="AC78" s="143" t="str">
        <f>IF(Hidden!V$47="Yes","H",IF($B78="","",IF(AND($C78&lt;=Hidden!V$46,$D78&gt;=Hidden!V$46),IF($G78="","x","y"),"")))</f>
        <v/>
      </c>
      <c r="AD78" s="142" t="str">
        <f>IF(Hidden!W$47="Yes","H",IF($B78="","",IF(AND($C78&lt;=Hidden!W$46,$D78&gt;=Hidden!W$46),IF($G78="","x","y"),"")))</f>
        <v/>
      </c>
      <c r="AE78" s="142" t="str">
        <f>IF(Hidden!X$47="Yes","H",IF($B78="","",IF(AND($C78&lt;=Hidden!X$46,$D78&gt;=Hidden!X$46),IF($G78="","x","y"),"")))</f>
        <v/>
      </c>
      <c r="AF78" s="142" t="str">
        <f>IF(Hidden!Y$47="Yes","H",IF($B78="","",IF(AND($C78&lt;=Hidden!Y$46,$D78&gt;=Hidden!Y$46),IF($G78="","x","y"),"")))</f>
        <v/>
      </c>
      <c r="AG78" s="146" t="str">
        <f>IF(Hidden!Z$47="Yes","H",IF($B78="","",IF(AND($C78&lt;=Hidden!Z$46,$D78&gt;=Hidden!Z$46),IF($G78="","x","y"),"")))</f>
        <v/>
      </c>
      <c r="AH78" s="145" t="str">
        <f>IF(Hidden!AA$47="Yes","H",IF($B78="","",IF(AND($C78&lt;=Hidden!AA$46,$D78&gt;=Hidden!AA$46),IF($G78="","x","y"),"")))</f>
        <v/>
      </c>
      <c r="AI78" s="142" t="str">
        <f>IF(Hidden!AB$47="Yes","H",IF($B78="","",IF(AND($C78&lt;=Hidden!AB$46,$D78&gt;=Hidden!AB$46),IF($G78="","x","y"),"")))</f>
        <v/>
      </c>
      <c r="AJ78" s="142" t="str">
        <f>IF(Hidden!AC$47="Yes","H",IF($B78="","",IF(AND($C78&lt;=Hidden!AC$46,$D78&gt;=Hidden!AC$46),IF($G78="","x","y"),"")))</f>
        <v/>
      </c>
      <c r="AK78" s="142" t="str">
        <f>IF(Hidden!AD$47="Yes","H",IF($B78="","",IF(AND($C78&lt;=Hidden!AD$46,$D78&gt;=Hidden!AD$46),IF($G78="","x","y"),"")))</f>
        <v/>
      </c>
      <c r="AL78" s="144" t="str">
        <f>IF(Hidden!AE$47="Yes","H",IF($B78="","",IF(AND($C78&lt;=Hidden!AE$46,$D78&gt;=Hidden!AE$46),IF($G78="","x","y"),"")))</f>
        <v/>
      </c>
      <c r="AM78" s="143" t="str">
        <f>IF(Hidden!AF$47="Yes","H",IF($B78="","",IF(AND($C78&lt;=Hidden!AF$46,$D78&gt;=Hidden!AF$46),IF($G78="","x","y"),"")))</f>
        <v/>
      </c>
      <c r="AN78" s="142" t="str">
        <f>IF(Hidden!AG$47="Yes","H",IF($B78="","",IF(AND($C78&lt;=Hidden!AG$46,$D78&gt;=Hidden!AG$46),IF($G78="","x","y"),"")))</f>
        <v/>
      </c>
      <c r="AO78" s="142" t="str">
        <f>IF(Hidden!AH$47="Yes","H",IF($B78="","",IF(AND($C78&lt;=Hidden!AH$46,$D78&gt;=Hidden!AH$46),IF($G78="","x","y"),"")))</f>
        <v/>
      </c>
      <c r="AP78" s="142" t="str">
        <f>IF(Hidden!AI$47="Yes","H",IF($B78="","",IF(AND($C78&lt;=Hidden!AI$46,$D78&gt;=Hidden!AI$46),IF($G78="","x","y"),"")))</f>
        <v/>
      </c>
      <c r="AQ78" s="146" t="str">
        <f>IF(Hidden!AJ$47="Yes","H",IF($B78="","",IF(AND($C78&lt;=Hidden!AJ$46,$D78&gt;=Hidden!AJ$46),IF($G78="","x","y"),"")))</f>
        <v/>
      </c>
      <c r="AR78" s="145" t="str">
        <f>IF(Hidden!AK$47="Yes","H",IF($B78="","",IF(AND($C78&lt;=Hidden!AK$46,$D78&gt;=Hidden!AK$46),IF($G78="","x","y"),"")))</f>
        <v/>
      </c>
      <c r="AS78" s="142" t="str">
        <f>IF(Hidden!AL$47="Yes","H",IF($B78="","",IF(AND($C78&lt;=Hidden!AL$46,$D78&gt;=Hidden!AL$46),IF($G78="","x","y"),"")))</f>
        <v/>
      </c>
      <c r="AT78" s="142" t="str">
        <f>IF(Hidden!AM$47="Yes","H",IF($B78="","",IF(AND($C78&lt;=Hidden!AM$46,$D78&gt;=Hidden!AM$46),IF($G78="","x","y"),"")))</f>
        <v/>
      </c>
      <c r="AU78" s="142" t="str">
        <f>IF(Hidden!AN$47="Yes","H",IF($B78="","",IF(AND($C78&lt;=Hidden!AN$46,$D78&gt;=Hidden!AN$46),IF($G78="","x","y"),"")))</f>
        <v/>
      </c>
      <c r="AV78" s="144" t="str">
        <f>IF(Hidden!AO$47="Yes","H",IF($B78="","",IF(AND($C78&lt;=Hidden!AO$46,$D78&gt;=Hidden!AO$46),IF($G78="","x","y"),"")))</f>
        <v/>
      </c>
      <c r="AW78" s="143" t="str">
        <f>IF(Hidden!AP$47="Yes","H",IF($B78="","",IF(AND($C78&lt;=Hidden!AP$46,$D78&gt;=Hidden!AP$46),IF($G78="","x","y"),"")))</f>
        <v/>
      </c>
      <c r="AX78" s="142" t="str">
        <f>IF(Hidden!AQ$47="Yes","H",IF($B78="","",IF(AND($C78&lt;=Hidden!AQ$46,$D78&gt;=Hidden!AQ$46),IF($G78="","x","y"),"")))</f>
        <v/>
      </c>
      <c r="AY78" s="142" t="str">
        <f>IF(Hidden!AR$47="Yes","H",IF($B78="","",IF(AND($C78&lt;=Hidden!AR$46,$D78&gt;=Hidden!AR$46),IF($G78="","x","y"),"")))</f>
        <v/>
      </c>
      <c r="AZ78" s="142" t="str">
        <f>IF(Hidden!AS$47="Yes","H",IF($B78="","",IF(AND($C78&lt;=Hidden!AS$46,$D78&gt;=Hidden!AS$46),IF($G78="","x","y"),"")))</f>
        <v/>
      </c>
      <c r="BA78" s="146" t="str">
        <f>IF(Hidden!AT$47="Yes","H",IF($B78="","",IF(AND($C78&lt;=Hidden!AT$46,$D78&gt;=Hidden!AT$46),IF($G78="","x","y"),"")))</f>
        <v/>
      </c>
      <c r="BB78" s="145" t="str">
        <f>IF(Hidden!AU$47="Yes","H",IF($B78="","",IF(AND($C78&lt;=Hidden!AU$46,$D78&gt;=Hidden!AU$46),IF($G78="","x","y"),"")))</f>
        <v/>
      </c>
      <c r="BC78" s="142" t="str">
        <f>IF(Hidden!AV$47="Yes","H",IF($B78="","",IF(AND($C78&lt;=Hidden!AV$46,$D78&gt;=Hidden!AV$46),IF($G78="","x","y"),"")))</f>
        <v/>
      </c>
      <c r="BD78" s="142" t="str">
        <f>IF(Hidden!AW$47="Yes","H",IF($B78="","",IF(AND($C78&lt;=Hidden!AW$46,$D78&gt;=Hidden!AW$46),IF($G78="","x","y"),"")))</f>
        <v/>
      </c>
      <c r="BE78" s="142" t="str">
        <f>IF(Hidden!AX$47="Yes","H",IF($B78="","",IF(AND($C78&lt;=Hidden!AX$46,$D78&gt;=Hidden!AX$46),IF($G78="","x","y"),"")))</f>
        <v/>
      </c>
      <c r="BF78" s="144" t="str">
        <f>IF(Hidden!AY$47="Yes","H",IF($B78="","",IF(AND($C78&lt;=Hidden!AY$46,$D78&gt;=Hidden!AY$46),IF($G78="","x","y"),"")))</f>
        <v/>
      </c>
      <c r="BG78" s="143" t="str">
        <f>IF(Hidden!AZ$47="Yes","H",IF($B78="","",IF(AND($C78&lt;=Hidden!AZ$46,$D78&gt;=Hidden!AZ$46),IF($G78="","x","y"),"")))</f>
        <v/>
      </c>
      <c r="BH78" s="142" t="str">
        <f>IF(Hidden!BA$47="Yes","H",IF($B78="","",IF(AND($C78&lt;=Hidden!BA$46,$D78&gt;=Hidden!BA$46),IF($G78="","x","y"),"")))</f>
        <v/>
      </c>
      <c r="BI78" s="142" t="str">
        <f>IF(Hidden!BB$47="Yes","H",IF($B78="","",IF(AND($C78&lt;=Hidden!BB$46,$D78&gt;=Hidden!BB$46),IF($G78="","x","y"),"")))</f>
        <v/>
      </c>
      <c r="BJ78" s="142" t="str">
        <f>IF(Hidden!BC$47="Yes","H",IF($B78="","",IF(AND($C78&lt;=Hidden!BC$46,$D78&gt;=Hidden!BC$46),IF($G78="","x","y"),"")))</f>
        <v/>
      </c>
      <c r="BK78" s="146" t="str">
        <f>IF(Hidden!BD$47="Yes","H",IF($B78="","",IF(AND($C78&lt;=Hidden!BD$46,$D78&gt;=Hidden!BD$46),IF($G78="","x","y"),"")))</f>
        <v/>
      </c>
      <c r="BL78" s="145" t="str">
        <f>IF(Hidden!BE$47="Yes","H",IF($B78="","",IF(AND($C78&lt;=Hidden!BE$46,$D78&gt;=Hidden!BE$46),IF($G78="","x","y"),"")))</f>
        <v/>
      </c>
      <c r="BM78" s="142" t="str">
        <f>IF(Hidden!BF$47="Yes","H",IF($B78="","",IF(AND($C78&lt;=Hidden!BF$46,$D78&gt;=Hidden!BF$46),IF($G78="","x","y"),"")))</f>
        <v/>
      </c>
      <c r="BN78" s="142" t="str">
        <f>IF(Hidden!BG$47="Yes","H",IF($B78="","",IF(AND($C78&lt;=Hidden!BG$46,$D78&gt;=Hidden!BG$46),IF($G78="","x","y"),"")))</f>
        <v/>
      </c>
      <c r="BO78" s="142" t="str">
        <f>IF(Hidden!BH$47="Yes","H",IF($B78="","",IF(AND($C78&lt;=Hidden!BH$46,$D78&gt;=Hidden!BH$46),IF($G78="","x","y"),"")))</f>
        <v/>
      </c>
      <c r="BP78" s="144" t="str">
        <f>IF(Hidden!BI$47="Yes","H",IF($B78="","",IF(AND($C78&lt;=Hidden!BI$46,$D78&gt;=Hidden!BI$46),IF($G78="","x","y"),"")))</f>
        <v/>
      </c>
      <c r="BQ78" s="143" t="str">
        <f>IF(Hidden!BJ$47="Yes","H",IF($B78="","",IF(AND($C78&lt;=Hidden!BJ$46,$D78&gt;=Hidden!BJ$46),IF($G78="","x","y"),"")))</f>
        <v/>
      </c>
      <c r="BR78" s="142" t="str">
        <f>IF(Hidden!BK$47="Yes","H",IF($B78="","",IF(AND($C78&lt;=Hidden!BK$46,$D78&gt;=Hidden!BK$46),IF($G78="","x","y"),"")))</f>
        <v/>
      </c>
      <c r="BS78" s="142" t="str">
        <f>IF(Hidden!BL$47="Yes","H",IF($B78="","",IF(AND($C78&lt;=Hidden!BL$46,$D78&gt;=Hidden!BL$46),IF($G78="","x","y"),"")))</f>
        <v/>
      </c>
      <c r="BT78" s="142" t="str">
        <f>IF(Hidden!BM$47="Yes","H",IF($B78="","",IF(AND($C78&lt;=Hidden!BM$46,$D78&gt;=Hidden!BM$46),IF($G78="","x","y"),"")))</f>
        <v/>
      </c>
      <c r="BU78" s="146" t="str">
        <f>IF(Hidden!BN$47="Yes","H",IF($B78="","",IF(AND($C78&lt;=Hidden!BN$46,$D78&gt;=Hidden!BN$46),IF($G78="","x","y"),"")))</f>
        <v/>
      </c>
      <c r="BV78" s="145" t="str">
        <f>IF(Hidden!BO$47="Yes","H",IF($B78="","",IF(AND($C78&lt;=Hidden!BO$46,$D78&gt;=Hidden!BO$46),IF($G78="","x","y"),"")))</f>
        <v/>
      </c>
      <c r="BW78" s="142" t="str">
        <f>IF(Hidden!BP$47="Yes","H",IF($B78="","",IF(AND($C78&lt;=Hidden!BP$46,$D78&gt;=Hidden!BP$46),IF($G78="","x","y"),"")))</f>
        <v/>
      </c>
      <c r="BX78" s="142" t="str">
        <f>IF(Hidden!BQ$47="Yes","H",IF($B78="","",IF(AND($C78&lt;=Hidden!BQ$46,$D78&gt;=Hidden!BQ$46),IF($G78="","x","y"),"")))</f>
        <v/>
      </c>
      <c r="BY78" s="142" t="str">
        <f>IF(Hidden!BR$47="Yes","H",IF($B78="","",IF(AND($C78&lt;=Hidden!BR$46,$D78&gt;=Hidden!BR$46),IF($G78="","x","y"),"")))</f>
        <v/>
      </c>
      <c r="BZ78" s="144" t="str">
        <f>IF(Hidden!BS$47="Yes","H",IF($B78="","",IF(AND($C78&lt;=Hidden!BS$46,$D78&gt;=Hidden!BS$46),IF($G78="","x","y"),"")))</f>
        <v/>
      </c>
      <c r="CA78" s="143" t="str">
        <f>IF(Hidden!BT$47="Yes","H",IF($B78="","",IF(AND($C78&lt;=Hidden!BT$46,$D78&gt;=Hidden!BT$46),IF($G78="","x","y"),"")))</f>
        <v/>
      </c>
      <c r="CB78" s="142" t="str">
        <f>IF(Hidden!BU$47="Yes","H",IF($B78="","",IF(AND($C78&lt;=Hidden!BU$46,$D78&gt;=Hidden!BU$46),IF($G78="","x","y"),"")))</f>
        <v/>
      </c>
      <c r="CC78" s="142" t="str">
        <f>IF(Hidden!BV$47="Yes","H",IF($B78="","",IF(AND($C78&lt;=Hidden!BV$46,$D78&gt;=Hidden!BV$46),IF($G78="","x","y"),"")))</f>
        <v/>
      </c>
      <c r="CD78" s="142" t="str">
        <f>IF(Hidden!BW$47="Yes","H",IF($B78="","",IF(AND($C78&lt;=Hidden!BW$46,$D78&gt;=Hidden!BW$46),IF($G78="","x","y"),"")))</f>
        <v/>
      </c>
      <c r="CE78" s="146" t="str">
        <f>IF(Hidden!BX$47="Yes","H",IF($B78="","",IF(AND($C78&lt;=Hidden!BX$46,$D78&gt;=Hidden!BX$46),IF($G78="","x","y"),"")))</f>
        <v/>
      </c>
      <c r="CF78" s="145" t="str">
        <f>IF(Hidden!BY$47="Yes","H",IF($B78="","",IF(AND($C78&lt;=Hidden!BY$46,$D78&gt;=Hidden!BY$46),IF($G78="","x","y"),"")))</f>
        <v/>
      </c>
      <c r="CG78" s="142" t="str">
        <f>IF(Hidden!BZ$47="Yes","H",IF($B78="","",IF(AND($C78&lt;=Hidden!BZ$46,$D78&gt;=Hidden!BZ$46),IF($G78="","x","y"),"")))</f>
        <v/>
      </c>
      <c r="CH78" s="142" t="str">
        <f>IF(Hidden!CA$47="Yes","H",IF($B78="","",IF(AND($C78&lt;=Hidden!CA$46,$D78&gt;=Hidden!CA$46),IF($G78="","x","y"),"")))</f>
        <v/>
      </c>
      <c r="CI78" s="142" t="str">
        <f>IF(Hidden!CB$47="Yes","H",IF($B78="","",IF(AND($C78&lt;=Hidden!CB$46,$D78&gt;=Hidden!CB$46),IF($G78="","x","y"),"")))</f>
        <v/>
      </c>
      <c r="CJ78" s="144" t="str">
        <f>IF(Hidden!CC$47="Yes","H",IF($B78="","",IF(AND($C78&lt;=Hidden!CC$46,$D78&gt;=Hidden!CC$46),IF($G78="","x","y"),"")))</f>
        <v/>
      </c>
      <c r="CK78" s="143" t="str">
        <f>IF(Hidden!CD$47="Yes","H",IF($B78="","",IF(AND($C78&lt;=Hidden!CD$46,$D78&gt;=Hidden!CD$46),IF($G78="","x","y"),"")))</f>
        <v/>
      </c>
      <c r="CL78" s="142" t="str">
        <f>IF(Hidden!CE$47="Yes","H",IF($B78="","",IF(AND($C78&lt;=Hidden!CE$46,$D78&gt;=Hidden!CE$46),IF($G78="","x","y"),"")))</f>
        <v/>
      </c>
      <c r="CM78" s="142" t="str">
        <f>IF(Hidden!CF$47="Yes","H",IF($B78="","",IF(AND($C78&lt;=Hidden!CF$46,$D78&gt;=Hidden!CF$46),IF($G78="","x","y"),"")))</f>
        <v/>
      </c>
      <c r="CN78" s="142" t="str">
        <f>IF(Hidden!CG$47="Yes","H",IF($B78="","",IF(AND($C78&lt;=Hidden!CG$46,$D78&gt;=Hidden!CG$46),IF($G78="","x","y"),"")))</f>
        <v/>
      </c>
      <c r="CO78" s="146" t="str">
        <f>IF(Hidden!CH$47="Yes","H",IF($B78="","",IF(AND($C78&lt;=Hidden!CH$46,$D78&gt;=Hidden!CH$46),IF($G78="","x","y"),"")))</f>
        <v/>
      </c>
      <c r="CP78" s="145" t="str">
        <f>IF(Hidden!CI$47="Yes","H",IF($B78="","",IF(AND($C78&lt;=Hidden!CI$46,$D78&gt;=Hidden!CI$46),IF($G78="","x","y"),"")))</f>
        <v/>
      </c>
      <c r="CQ78" s="142" t="str">
        <f>IF(Hidden!CJ$47="Yes","H",IF($B78="","",IF(AND($C78&lt;=Hidden!CJ$46,$D78&gt;=Hidden!CJ$46),IF($G78="","x","y"),"")))</f>
        <v/>
      </c>
      <c r="CR78" s="142" t="str">
        <f>IF(Hidden!CK$47="Yes","H",IF($B78="","",IF(AND($C78&lt;=Hidden!CK$46,$D78&gt;=Hidden!CK$46),IF($G78="","x","y"),"")))</f>
        <v/>
      </c>
      <c r="CS78" s="142" t="str">
        <f>IF(Hidden!CL$47="Yes","H",IF($B78="","",IF(AND($C78&lt;=Hidden!CL$46,$D78&gt;=Hidden!CL$46),IF($G78="","x","y"),"")))</f>
        <v/>
      </c>
      <c r="CT78" s="144" t="str">
        <f>IF(Hidden!CM$47="Yes","H",IF($B78="","",IF(AND($C78&lt;=Hidden!CM$46,$D78&gt;=Hidden!CM$46),IF($G78="","x","y"),"")))</f>
        <v/>
      </c>
      <c r="CU78" s="143" t="str">
        <f>IF(Hidden!CN$47="Yes","H",IF($B78="","",IF(AND($C78&lt;=Hidden!CN$46,$D78&gt;=Hidden!CN$46),IF($G78="","x","y"),"")))</f>
        <v/>
      </c>
      <c r="CV78" s="142" t="str">
        <f>IF(Hidden!CO$47="Yes","H",IF($B78="","",IF(AND($C78&lt;=Hidden!CO$46,$D78&gt;=Hidden!CO$46),IF($G78="","x","y"),"")))</f>
        <v/>
      </c>
      <c r="CW78" s="142" t="str">
        <f>IF(Hidden!CP$47="Yes","H",IF($B78="","",IF(AND($C78&lt;=Hidden!CP$46,$D78&gt;=Hidden!CP$46),IF($G78="","x","y"),"")))</f>
        <v/>
      </c>
      <c r="CX78" s="142" t="str">
        <f>IF(Hidden!CQ$47="Yes","H",IF($B78="","",IF(AND($C78&lt;=Hidden!CQ$46,$D78&gt;=Hidden!CQ$46),IF($G78="","x","y"),"")))</f>
        <v/>
      </c>
      <c r="CY78" s="146" t="str">
        <f>IF(Hidden!CR$47="Yes","H",IF($B78="","",IF(AND($C78&lt;=Hidden!CR$46,$D78&gt;=Hidden!CR$46),IF($G78="","x","y"),"")))</f>
        <v/>
      </c>
      <c r="CZ78" s="145" t="str">
        <f>IF(Hidden!CS$47="Yes","H",IF($B78="","",IF(AND($C78&lt;=Hidden!CS$46,$D78&gt;=Hidden!CS$46),IF($G78="","x","y"),"")))</f>
        <v/>
      </c>
      <c r="DA78" s="142" t="str">
        <f>IF(Hidden!CT$47="Yes","H",IF($B78="","",IF(AND($C78&lt;=Hidden!CT$46,$D78&gt;=Hidden!CT$46),IF($G78="","x","y"),"")))</f>
        <v/>
      </c>
      <c r="DB78" s="142" t="str">
        <f>IF(Hidden!CU$47="Yes","H",IF($B78="","",IF(AND($C78&lt;=Hidden!CU$46,$D78&gt;=Hidden!CU$46),IF($G78="","x","y"),"")))</f>
        <v/>
      </c>
      <c r="DC78" s="142" t="str">
        <f>IF(Hidden!CV$47="Yes","H",IF($B78="","",IF(AND($C78&lt;=Hidden!CV$46,$D78&gt;=Hidden!CV$46),IF($G78="","x","y"),"")))</f>
        <v/>
      </c>
      <c r="DD78" s="144" t="str">
        <f>IF(Hidden!CW$47="Yes","H",IF($B78="","",IF(AND($C78&lt;=Hidden!CW$46,$D78&gt;=Hidden!CW$46),IF($G78="","x","y"),"")))</f>
        <v/>
      </c>
      <c r="DE78" s="143" t="str">
        <f>IF(Hidden!CX$47="Yes","H",IF($B78="","",IF(AND($C78&lt;=Hidden!CX$46,$D78&gt;=Hidden!CX$46),IF($G78="","x","y"),"")))</f>
        <v/>
      </c>
      <c r="DF78" s="142" t="str">
        <f>IF(Hidden!CY$47="Yes","H",IF($B78="","",IF(AND($C78&lt;=Hidden!CY$46,$D78&gt;=Hidden!CY$46),IF($G78="","x","y"),"")))</f>
        <v/>
      </c>
      <c r="DG78" s="142" t="str">
        <f>IF(Hidden!CZ$47="Yes","H",IF($B78="","",IF(AND($C78&lt;=Hidden!CZ$46,$D78&gt;=Hidden!CZ$46),IF($G78="","x","y"),"")))</f>
        <v/>
      </c>
      <c r="DH78" s="142" t="str">
        <f>IF(Hidden!DA$47="Yes","H",IF($B78="","",IF(AND($C78&lt;=Hidden!DA$46,$D78&gt;=Hidden!DA$46),IF($G78="","x","y"),"")))</f>
        <v/>
      </c>
      <c r="DI78" s="146" t="str">
        <f>IF(Hidden!DB$47="Yes","H",IF($B78="","",IF(AND($C78&lt;=Hidden!DB$46,$D78&gt;=Hidden!DB$46),IF($G78="","x","y"),"")))</f>
        <v/>
      </c>
      <c r="DJ78" s="145" t="str">
        <f>IF(Hidden!DC$47="Yes","H",IF($B78="","",IF(AND($C78&lt;=Hidden!DC$46,$D78&gt;=Hidden!DC$46),IF($G78="","x","y"),"")))</f>
        <v/>
      </c>
      <c r="DK78" s="142" t="str">
        <f>IF(Hidden!DD$47="Yes","H",IF($B78="","",IF(AND($C78&lt;=Hidden!DD$46,$D78&gt;=Hidden!DD$46),IF($G78="","x","y"),"")))</f>
        <v/>
      </c>
      <c r="DL78" s="142" t="str">
        <f>IF(Hidden!DE$47="Yes","H",IF($B78="","",IF(AND($C78&lt;=Hidden!DE$46,$D78&gt;=Hidden!DE$46),IF($G78="","x","y"),"")))</f>
        <v/>
      </c>
      <c r="DM78" s="142" t="str">
        <f>IF(Hidden!DF$47="Yes","H",IF($B78="","",IF(AND($C78&lt;=Hidden!DF$46,$D78&gt;=Hidden!DF$46),IF($G78="","x","y"),"")))</f>
        <v/>
      </c>
      <c r="DN78" s="144" t="str">
        <f>IF(Hidden!DG$47="Yes","H",IF($B78="","",IF(AND($C78&lt;=Hidden!DG$46,$D78&gt;=Hidden!DG$46),IF($G78="","x","y"),"")))</f>
        <v/>
      </c>
      <c r="DO78" s="143" t="str">
        <f>IF(Hidden!DH$47="Yes","H",IF($B78="","",IF(AND($C78&lt;=Hidden!DH$46,$D78&gt;=Hidden!DH$46),IF($G78="","x","y"),"")))</f>
        <v/>
      </c>
      <c r="DP78" s="142" t="str">
        <f>IF(Hidden!DI$47="Yes","H",IF($B78="","",IF(AND($C78&lt;=Hidden!DI$46,$D78&gt;=Hidden!DI$46),IF($G78="","x","y"),"")))</f>
        <v/>
      </c>
      <c r="DQ78" s="142" t="str">
        <f>IF(Hidden!DJ$47="Yes","H",IF($B78="","",IF(AND($C78&lt;=Hidden!DJ$46,$D78&gt;=Hidden!DJ$46),IF($G78="","x","y"),"")))</f>
        <v/>
      </c>
      <c r="DR78" s="142" t="str">
        <f>IF(Hidden!DK$47="Yes","H",IF($B78="","",IF(AND($C78&lt;=Hidden!DK$46,$D78&gt;=Hidden!DK$46),IF($G78="","x","y"),"")))</f>
        <v/>
      </c>
      <c r="DS78" s="146" t="str">
        <f>IF(Hidden!DL$47="Yes","H",IF($B78="","",IF(AND($C78&lt;=Hidden!DL$46,$D78&gt;=Hidden!DL$46),IF($G78="","x","y"),"")))</f>
        <v/>
      </c>
      <c r="DT78" s="145" t="str">
        <f>IF(Hidden!DM$47="Yes","H",IF($B78="","",IF(AND($C78&lt;=Hidden!DM$46,$D78&gt;=Hidden!DM$46),IF($G78="","x","y"),"")))</f>
        <v/>
      </c>
      <c r="DU78" s="142" t="str">
        <f>IF(Hidden!DN$47="Yes","H",IF($B78="","",IF(AND($C78&lt;=Hidden!DN$46,$D78&gt;=Hidden!DN$46),IF($G78="","x","y"),"")))</f>
        <v/>
      </c>
      <c r="DV78" s="142" t="str">
        <f>IF(Hidden!DO$47="Yes","H",IF($B78="","",IF(AND($C78&lt;=Hidden!DO$46,$D78&gt;=Hidden!DO$46),IF($G78="","x","y"),"")))</f>
        <v/>
      </c>
      <c r="DW78" s="142" t="str">
        <f>IF(Hidden!DP$47="Yes","H",IF($B78="","",IF(AND($C78&lt;=Hidden!DP$46,$D78&gt;=Hidden!DP$46),IF($G78="","x","y"),"")))</f>
        <v/>
      </c>
      <c r="DX78" s="144" t="str">
        <f>IF(Hidden!DQ$47="Yes","H",IF($B78="","",IF(AND($C78&lt;=Hidden!DQ$46,$D78&gt;=Hidden!DQ$46),IF($G78="","x","y"),"")))</f>
        <v/>
      </c>
      <c r="DY78" s="145" t="str">
        <f>IF(Hidden!DR$47="Yes","H",IF($B78="","",IF(AND($C78&lt;=Hidden!DR$46,$D78&gt;=Hidden!DR$46),IF($G78="","x","y"),"")))</f>
        <v/>
      </c>
      <c r="DZ78" s="142" t="str">
        <f>IF(Hidden!DS$47="Yes","H",IF($B78="","",IF(AND($C78&lt;=Hidden!DS$46,$D78&gt;=Hidden!DS$46),IF($G78="","x","y"),"")))</f>
        <v/>
      </c>
      <c r="EA78" s="142" t="str">
        <f>IF(Hidden!DT$47="Yes","H",IF($B78="","",IF(AND($C78&lt;=Hidden!DT$46,$D78&gt;=Hidden!DT$46),IF($G78="","x","y"),"")))</f>
        <v/>
      </c>
      <c r="EB78" s="142" t="str">
        <f>IF(Hidden!DU$47="Yes","H",IF($B78="","",IF(AND($C78&lt;=Hidden!DU$46,$D78&gt;=Hidden!DU$46),IF($G78="","x","y"),"")))</f>
        <v/>
      </c>
      <c r="EC78" s="144" t="str">
        <f>IF(Hidden!DV$47="Yes","H",IF($B78="","",IF(AND($C78&lt;=Hidden!DV$46,$D78&gt;=Hidden!DV$46),IF($G78="","x","y"),"")))</f>
        <v/>
      </c>
      <c r="ED78" s="143" t="str">
        <f>IF(Hidden!DW$47="Yes","H",IF($B78="","",IF(AND($C78&lt;=Hidden!DW$46,$D78&gt;=Hidden!DW$46),IF($G78="","x","y"),"")))</f>
        <v/>
      </c>
      <c r="EE78" s="142" t="str">
        <f>IF(Hidden!DX$47="Yes","H",IF($B78="","",IF(AND($C78&lt;=Hidden!DX$46,$D78&gt;=Hidden!DX$46),IF($G78="","x","y"),"")))</f>
        <v/>
      </c>
      <c r="EF78" s="142" t="str">
        <f>IF(Hidden!DY$47="Yes","H",IF($B78="","",IF(AND($C78&lt;=Hidden!DY$46,$D78&gt;=Hidden!DY$46),IF($G78="","x","y"),"")))</f>
        <v/>
      </c>
      <c r="EG78" s="142" t="str">
        <f>IF(Hidden!DZ$47="Yes","H",IF($B78="","",IF(AND($C78&lt;=Hidden!DZ$46,$D78&gt;=Hidden!DZ$46),IF($G78="","x","y"),"")))</f>
        <v/>
      </c>
      <c r="EH78" s="141" t="str">
        <f>IF(Hidden!EA$47="Yes","H",IF($B78="","",IF(AND($C78&lt;=Hidden!EA$46,$D78&gt;=Hidden!EA$46),IF($G78="","x","y"),"")))</f>
        <v/>
      </c>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row>
    <row r="79" spans="1:257" ht="15" customHeight="1">
      <c r="A79" s="79"/>
      <c r="B79" s="731"/>
      <c r="C79" s="724"/>
      <c r="D79" s="725"/>
      <c r="E79" s="693"/>
      <c r="F79" s="243"/>
      <c r="G79" s="696"/>
      <c r="H79" s="694"/>
      <c r="I79" s="147" t="str">
        <f>IF(Hidden!B$47="Yes","H",IF($B79="","",IF(AND($C79&lt;=Hidden!B$46,$D79&gt;=Hidden!B$46),IF($G79="","x","y"),"")))</f>
        <v/>
      </c>
      <c r="J79" s="142" t="str">
        <f>IF(Hidden!C$47="Yes","H",IF($B79="","",IF(AND($C79&lt;=Hidden!C$46,$D79&gt;=Hidden!C$46),IF($G79="","x","y"),"")))</f>
        <v/>
      </c>
      <c r="K79" s="142" t="str">
        <f>IF(Hidden!D$47="Yes","H",IF($B79="","",IF(AND($C79&lt;=Hidden!D$46,$D79&gt;=Hidden!D$46),IF($G79="","x","y"),"")))</f>
        <v/>
      </c>
      <c r="L79" s="142" t="str">
        <f>IF(Hidden!E$47="Yes","H",IF($B79="","",IF(AND($C79&lt;=Hidden!E$46,$D79&gt;=Hidden!E$46),IF($G79="","x","y"),"")))</f>
        <v/>
      </c>
      <c r="M79" s="146" t="str">
        <f>IF(Hidden!F$47="Yes","H",IF($B79="","",IF(AND($C79&lt;=Hidden!F$46,$D79&gt;=Hidden!F$46),IF($G79="","x","y"),"")))</f>
        <v/>
      </c>
      <c r="N79" s="145" t="str">
        <f>IF(Hidden!G$47="Yes","H",IF($B79="","",IF(AND($C79&lt;=Hidden!G$46,$D79&gt;=Hidden!G$46),IF($G79="","x","y"),"")))</f>
        <v/>
      </c>
      <c r="O79" s="142" t="str">
        <f>IF(Hidden!H$47="Yes","H",IF($B79="","",IF(AND($C79&lt;=Hidden!H$46,$D79&gt;=Hidden!H$46),IF($G79="","x","y"),"")))</f>
        <v/>
      </c>
      <c r="P79" s="142" t="str">
        <f>IF(Hidden!I$47="Yes","H",IF($B79="","",IF(AND($C79&lt;=Hidden!I$46,$D79&gt;=Hidden!I$46),IF($G79="","x","y"),"")))</f>
        <v/>
      </c>
      <c r="Q79" s="142" t="str">
        <f>IF(Hidden!J$47="Yes","H",IF($B79="","",IF(AND($C79&lt;=Hidden!J$46,$D79&gt;=Hidden!J$46),IF($G79="","x","y"),"")))</f>
        <v/>
      </c>
      <c r="R79" s="144" t="str">
        <f>IF(Hidden!K$47="Yes","H",IF($B79="","",IF(AND($C79&lt;=Hidden!K$46,$D79&gt;=Hidden!K$46),IF($G79="","x","y"),"")))</f>
        <v/>
      </c>
      <c r="S79" s="143" t="str">
        <f>IF(Hidden!L$47="Yes","H",IF($B79="","",IF(AND($C79&lt;=Hidden!L$46,$D79&gt;=Hidden!L$46),IF($G79="","x","y"),"")))</f>
        <v/>
      </c>
      <c r="T79" s="142" t="str">
        <f>IF(Hidden!M$47="Yes","H",IF($B79="","",IF(AND($C79&lt;=Hidden!M$46,$D79&gt;=Hidden!M$46),IF($G79="","x","y"),"")))</f>
        <v/>
      </c>
      <c r="U79" s="142" t="str">
        <f>IF(Hidden!N$47="Yes","H",IF($B79="","",IF(AND($C79&lt;=Hidden!N$46,$D79&gt;=Hidden!N$46),IF($G79="","x","y"),"")))</f>
        <v/>
      </c>
      <c r="V79" s="142" t="str">
        <f>IF(Hidden!O$47="Yes","H",IF($B79="","",IF(AND($C79&lt;=Hidden!O$46,$D79&gt;=Hidden!O$46),IF($G79="","x","y"),"")))</f>
        <v/>
      </c>
      <c r="W79" s="146" t="str">
        <f>IF(Hidden!P$47="Yes","H",IF($B79="","",IF(AND($C79&lt;=Hidden!P$46,$D79&gt;=Hidden!P$46),IF($G79="","x","y"),"")))</f>
        <v/>
      </c>
      <c r="X79" s="145" t="str">
        <f>IF(Hidden!Q$47="Yes","H",IF($B79="","",IF(AND($C79&lt;=Hidden!Q$46,$D79&gt;=Hidden!Q$46),IF($G79="","x","y"),"")))</f>
        <v/>
      </c>
      <c r="Y79" s="142" t="str">
        <f>IF(Hidden!R$47="Yes","H",IF($B79="","",IF(AND($C79&lt;=Hidden!R$46,$D79&gt;=Hidden!R$46),IF($G79="","x","y"),"")))</f>
        <v/>
      </c>
      <c r="Z79" s="142" t="str">
        <f>IF(Hidden!S$47="Yes","H",IF($B79="","",IF(AND($C79&lt;=Hidden!S$46,$D79&gt;=Hidden!S$46),IF($G79="","x","y"),"")))</f>
        <v/>
      </c>
      <c r="AA79" s="142" t="str">
        <f>IF(Hidden!T$47="Yes","H",IF($B79="","",IF(AND($C79&lt;=Hidden!T$46,$D79&gt;=Hidden!T$46),IF($G79="","x","y"),"")))</f>
        <v/>
      </c>
      <c r="AB79" s="144" t="str">
        <f>IF(Hidden!U$47="Yes","H",IF($B79="","",IF(AND($C79&lt;=Hidden!U$46,$D79&gt;=Hidden!U$46),IF($G79="","x","y"),"")))</f>
        <v/>
      </c>
      <c r="AC79" s="143" t="str">
        <f>IF(Hidden!V$47="Yes","H",IF($B79="","",IF(AND($C79&lt;=Hidden!V$46,$D79&gt;=Hidden!V$46),IF($G79="","x","y"),"")))</f>
        <v/>
      </c>
      <c r="AD79" s="142" t="str">
        <f>IF(Hidden!W$47="Yes","H",IF($B79="","",IF(AND($C79&lt;=Hidden!W$46,$D79&gt;=Hidden!W$46),IF($G79="","x","y"),"")))</f>
        <v/>
      </c>
      <c r="AE79" s="142" t="str">
        <f>IF(Hidden!X$47="Yes","H",IF($B79="","",IF(AND($C79&lt;=Hidden!X$46,$D79&gt;=Hidden!X$46),IF($G79="","x","y"),"")))</f>
        <v/>
      </c>
      <c r="AF79" s="142" t="str">
        <f>IF(Hidden!Y$47="Yes","H",IF($B79="","",IF(AND($C79&lt;=Hidden!Y$46,$D79&gt;=Hidden!Y$46),IF($G79="","x","y"),"")))</f>
        <v/>
      </c>
      <c r="AG79" s="146" t="str">
        <f>IF(Hidden!Z$47="Yes","H",IF($B79="","",IF(AND($C79&lt;=Hidden!Z$46,$D79&gt;=Hidden!Z$46),IF($G79="","x","y"),"")))</f>
        <v/>
      </c>
      <c r="AH79" s="145" t="str">
        <f>IF(Hidden!AA$47="Yes","H",IF($B79="","",IF(AND($C79&lt;=Hidden!AA$46,$D79&gt;=Hidden!AA$46),IF($G79="","x","y"),"")))</f>
        <v/>
      </c>
      <c r="AI79" s="142" t="str">
        <f>IF(Hidden!AB$47="Yes","H",IF($B79="","",IF(AND($C79&lt;=Hidden!AB$46,$D79&gt;=Hidden!AB$46),IF($G79="","x","y"),"")))</f>
        <v/>
      </c>
      <c r="AJ79" s="142" t="str">
        <f>IF(Hidden!AC$47="Yes","H",IF($B79="","",IF(AND($C79&lt;=Hidden!AC$46,$D79&gt;=Hidden!AC$46),IF($G79="","x","y"),"")))</f>
        <v/>
      </c>
      <c r="AK79" s="142" t="str">
        <f>IF(Hidden!AD$47="Yes","H",IF($B79="","",IF(AND($C79&lt;=Hidden!AD$46,$D79&gt;=Hidden!AD$46),IF($G79="","x","y"),"")))</f>
        <v/>
      </c>
      <c r="AL79" s="144" t="str">
        <f>IF(Hidden!AE$47="Yes","H",IF($B79="","",IF(AND($C79&lt;=Hidden!AE$46,$D79&gt;=Hidden!AE$46),IF($G79="","x","y"),"")))</f>
        <v/>
      </c>
      <c r="AM79" s="143" t="str">
        <f>IF(Hidden!AF$47="Yes","H",IF($B79="","",IF(AND($C79&lt;=Hidden!AF$46,$D79&gt;=Hidden!AF$46),IF($G79="","x","y"),"")))</f>
        <v/>
      </c>
      <c r="AN79" s="142" t="str">
        <f>IF(Hidden!AG$47="Yes","H",IF($B79="","",IF(AND($C79&lt;=Hidden!AG$46,$D79&gt;=Hidden!AG$46),IF($G79="","x","y"),"")))</f>
        <v/>
      </c>
      <c r="AO79" s="142" t="str">
        <f>IF(Hidden!AH$47="Yes","H",IF($B79="","",IF(AND($C79&lt;=Hidden!AH$46,$D79&gt;=Hidden!AH$46),IF($G79="","x","y"),"")))</f>
        <v/>
      </c>
      <c r="AP79" s="142" t="str">
        <f>IF(Hidden!AI$47="Yes","H",IF($B79="","",IF(AND($C79&lt;=Hidden!AI$46,$D79&gt;=Hidden!AI$46),IF($G79="","x","y"),"")))</f>
        <v/>
      </c>
      <c r="AQ79" s="146" t="str">
        <f>IF(Hidden!AJ$47="Yes","H",IF($B79="","",IF(AND($C79&lt;=Hidden!AJ$46,$D79&gt;=Hidden!AJ$46),IF($G79="","x","y"),"")))</f>
        <v/>
      </c>
      <c r="AR79" s="145" t="str">
        <f>IF(Hidden!AK$47="Yes","H",IF($B79="","",IF(AND($C79&lt;=Hidden!AK$46,$D79&gt;=Hidden!AK$46),IF($G79="","x","y"),"")))</f>
        <v/>
      </c>
      <c r="AS79" s="142" t="str">
        <f>IF(Hidden!AL$47="Yes","H",IF($B79="","",IF(AND($C79&lt;=Hidden!AL$46,$D79&gt;=Hidden!AL$46),IF($G79="","x","y"),"")))</f>
        <v/>
      </c>
      <c r="AT79" s="142" t="str">
        <f>IF(Hidden!AM$47="Yes","H",IF($B79="","",IF(AND($C79&lt;=Hidden!AM$46,$D79&gt;=Hidden!AM$46),IF($G79="","x","y"),"")))</f>
        <v/>
      </c>
      <c r="AU79" s="142" t="str">
        <f>IF(Hidden!AN$47="Yes","H",IF($B79="","",IF(AND($C79&lt;=Hidden!AN$46,$D79&gt;=Hidden!AN$46),IF($G79="","x","y"),"")))</f>
        <v/>
      </c>
      <c r="AV79" s="144" t="str">
        <f>IF(Hidden!AO$47="Yes","H",IF($B79="","",IF(AND($C79&lt;=Hidden!AO$46,$D79&gt;=Hidden!AO$46),IF($G79="","x","y"),"")))</f>
        <v/>
      </c>
      <c r="AW79" s="143" t="str">
        <f>IF(Hidden!AP$47="Yes","H",IF($B79="","",IF(AND($C79&lt;=Hidden!AP$46,$D79&gt;=Hidden!AP$46),IF($G79="","x","y"),"")))</f>
        <v/>
      </c>
      <c r="AX79" s="142" t="str">
        <f>IF(Hidden!AQ$47="Yes","H",IF($B79="","",IF(AND($C79&lt;=Hidden!AQ$46,$D79&gt;=Hidden!AQ$46),IF($G79="","x","y"),"")))</f>
        <v/>
      </c>
      <c r="AY79" s="142" t="str">
        <f>IF(Hidden!AR$47="Yes","H",IF($B79="","",IF(AND($C79&lt;=Hidden!AR$46,$D79&gt;=Hidden!AR$46),IF($G79="","x","y"),"")))</f>
        <v/>
      </c>
      <c r="AZ79" s="142" t="str">
        <f>IF(Hidden!AS$47="Yes","H",IF($B79="","",IF(AND($C79&lt;=Hidden!AS$46,$D79&gt;=Hidden!AS$46),IF($G79="","x","y"),"")))</f>
        <v/>
      </c>
      <c r="BA79" s="146" t="str">
        <f>IF(Hidden!AT$47="Yes","H",IF($B79="","",IF(AND($C79&lt;=Hidden!AT$46,$D79&gt;=Hidden!AT$46),IF($G79="","x","y"),"")))</f>
        <v/>
      </c>
      <c r="BB79" s="145" t="str">
        <f>IF(Hidden!AU$47="Yes","H",IF($B79="","",IF(AND($C79&lt;=Hidden!AU$46,$D79&gt;=Hidden!AU$46),IF($G79="","x","y"),"")))</f>
        <v/>
      </c>
      <c r="BC79" s="142" t="str">
        <f>IF(Hidden!AV$47="Yes","H",IF($B79="","",IF(AND($C79&lt;=Hidden!AV$46,$D79&gt;=Hidden!AV$46),IF($G79="","x","y"),"")))</f>
        <v/>
      </c>
      <c r="BD79" s="142" t="str">
        <f>IF(Hidden!AW$47="Yes","H",IF($B79="","",IF(AND($C79&lt;=Hidden!AW$46,$D79&gt;=Hidden!AW$46),IF($G79="","x","y"),"")))</f>
        <v/>
      </c>
      <c r="BE79" s="142" t="str">
        <f>IF(Hidden!AX$47="Yes","H",IF($B79="","",IF(AND($C79&lt;=Hidden!AX$46,$D79&gt;=Hidden!AX$46),IF($G79="","x","y"),"")))</f>
        <v/>
      </c>
      <c r="BF79" s="144" t="str">
        <f>IF(Hidden!AY$47="Yes","H",IF($B79="","",IF(AND($C79&lt;=Hidden!AY$46,$D79&gt;=Hidden!AY$46),IF($G79="","x","y"),"")))</f>
        <v/>
      </c>
      <c r="BG79" s="143" t="str">
        <f>IF(Hidden!AZ$47="Yes","H",IF($B79="","",IF(AND($C79&lt;=Hidden!AZ$46,$D79&gt;=Hidden!AZ$46),IF($G79="","x","y"),"")))</f>
        <v/>
      </c>
      <c r="BH79" s="142" t="str">
        <f>IF(Hidden!BA$47="Yes","H",IF($B79="","",IF(AND($C79&lt;=Hidden!BA$46,$D79&gt;=Hidden!BA$46),IF($G79="","x","y"),"")))</f>
        <v/>
      </c>
      <c r="BI79" s="142" t="str">
        <f>IF(Hidden!BB$47="Yes","H",IF($B79="","",IF(AND($C79&lt;=Hidden!BB$46,$D79&gt;=Hidden!BB$46),IF($G79="","x","y"),"")))</f>
        <v/>
      </c>
      <c r="BJ79" s="142" t="str">
        <f>IF(Hidden!BC$47="Yes","H",IF($B79="","",IF(AND($C79&lt;=Hidden!BC$46,$D79&gt;=Hidden!BC$46),IF($G79="","x","y"),"")))</f>
        <v/>
      </c>
      <c r="BK79" s="146" t="str">
        <f>IF(Hidden!BD$47="Yes","H",IF($B79="","",IF(AND($C79&lt;=Hidden!BD$46,$D79&gt;=Hidden!BD$46),IF($G79="","x","y"),"")))</f>
        <v/>
      </c>
      <c r="BL79" s="145" t="str">
        <f>IF(Hidden!BE$47="Yes","H",IF($B79="","",IF(AND($C79&lt;=Hidden!BE$46,$D79&gt;=Hidden!BE$46),IF($G79="","x","y"),"")))</f>
        <v/>
      </c>
      <c r="BM79" s="142" t="str">
        <f>IF(Hidden!BF$47="Yes","H",IF($B79="","",IF(AND($C79&lt;=Hidden!BF$46,$D79&gt;=Hidden!BF$46),IF($G79="","x","y"),"")))</f>
        <v/>
      </c>
      <c r="BN79" s="142" t="str">
        <f>IF(Hidden!BG$47="Yes","H",IF($B79="","",IF(AND($C79&lt;=Hidden!BG$46,$D79&gt;=Hidden!BG$46),IF($G79="","x","y"),"")))</f>
        <v/>
      </c>
      <c r="BO79" s="142" t="str">
        <f>IF(Hidden!BH$47="Yes","H",IF($B79="","",IF(AND($C79&lt;=Hidden!BH$46,$D79&gt;=Hidden!BH$46),IF($G79="","x","y"),"")))</f>
        <v/>
      </c>
      <c r="BP79" s="144" t="str">
        <f>IF(Hidden!BI$47="Yes","H",IF($B79="","",IF(AND($C79&lt;=Hidden!BI$46,$D79&gt;=Hidden!BI$46),IF($G79="","x","y"),"")))</f>
        <v/>
      </c>
      <c r="BQ79" s="143" t="str">
        <f>IF(Hidden!BJ$47="Yes","H",IF($B79="","",IF(AND($C79&lt;=Hidden!BJ$46,$D79&gt;=Hidden!BJ$46),IF($G79="","x","y"),"")))</f>
        <v/>
      </c>
      <c r="BR79" s="142" t="str">
        <f>IF(Hidden!BK$47="Yes","H",IF($B79="","",IF(AND($C79&lt;=Hidden!BK$46,$D79&gt;=Hidden!BK$46),IF($G79="","x","y"),"")))</f>
        <v/>
      </c>
      <c r="BS79" s="142" t="str">
        <f>IF(Hidden!BL$47="Yes","H",IF($B79="","",IF(AND($C79&lt;=Hidden!BL$46,$D79&gt;=Hidden!BL$46),IF($G79="","x","y"),"")))</f>
        <v/>
      </c>
      <c r="BT79" s="142" t="str">
        <f>IF(Hidden!BM$47="Yes","H",IF($B79="","",IF(AND($C79&lt;=Hidden!BM$46,$D79&gt;=Hidden!BM$46),IF($G79="","x","y"),"")))</f>
        <v/>
      </c>
      <c r="BU79" s="146" t="str">
        <f>IF(Hidden!BN$47="Yes","H",IF($B79="","",IF(AND($C79&lt;=Hidden!BN$46,$D79&gt;=Hidden!BN$46),IF($G79="","x","y"),"")))</f>
        <v/>
      </c>
      <c r="BV79" s="145" t="str">
        <f>IF(Hidden!BO$47="Yes","H",IF($B79="","",IF(AND($C79&lt;=Hidden!BO$46,$D79&gt;=Hidden!BO$46),IF($G79="","x","y"),"")))</f>
        <v/>
      </c>
      <c r="BW79" s="142" t="str">
        <f>IF(Hidden!BP$47="Yes","H",IF($B79="","",IF(AND($C79&lt;=Hidden!BP$46,$D79&gt;=Hidden!BP$46),IF($G79="","x","y"),"")))</f>
        <v/>
      </c>
      <c r="BX79" s="142" t="str">
        <f>IF(Hidden!BQ$47="Yes","H",IF($B79="","",IF(AND($C79&lt;=Hidden!BQ$46,$D79&gt;=Hidden!BQ$46),IF($G79="","x","y"),"")))</f>
        <v/>
      </c>
      <c r="BY79" s="142" t="str">
        <f>IF(Hidden!BR$47="Yes","H",IF($B79="","",IF(AND($C79&lt;=Hidden!BR$46,$D79&gt;=Hidden!BR$46),IF($G79="","x","y"),"")))</f>
        <v/>
      </c>
      <c r="BZ79" s="144" t="str">
        <f>IF(Hidden!BS$47="Yes","H",IF($B79="","",IF(AND($C79&lt;=Hidden!BS$46,$D79&gt;=Hidden!BS$46),IF($G79="","x","y"),"")))</f>
        <v/>
      </c>
      <c r="CA79" s="143" t="str">
        <f>IF(Hidden!BT$47="Yes","H",IF($B79="","",IF(AND($C79&lt;=Hidden!BT$46,$D79&gt;=Hidden!BT$46),IF($G79="","x","y"),"")))</f>
        <v/>
      </c>
      <c r="CB79" s="142" t="str">
        <f>IF(Hidden!BU$47="Yes","H",IF($B79="","",IF(AND($C79&lt;=Hidden!BU$46,$D79&gt;=Hidden!BU$46),IF($G79="","x","y"),"")))</f>
        <v/>
      </c>
      <c r="CC79" s="142" t="str">
        <f>IF(Hidden!BV$47="Yes","H",IF($B79="","",IF(AND($C79&lt;=Hidden!BV$46,$D79&gt;=Hidden!BV$46),IF($G79="","x","y"),"")))</f>
        <v/>
      </c>
      <c r="CD79" s="142" t="str">
        <f>IF(Hidden!BW$47="Yes","H",IF($B79="","",IF(AND($C79&lt;=Hidden!BW$46,$D79&gt;=Hidden!BW$46),IF($G79="","x","y"),"")))</f>
        <v/>
      </c>
      <c r="CE79" s="146" t="str">
        <f>IF(Hidden!BX$47="Yes","H",IF($B79="","",IF(AND($C79&lt;=Hidden!BX$46,$D79&gt;=Hidden!BX$46),IF($G79="","x","y"),"")))</f>
        <v/>
      </c>
      <c r="CF79" s="145" t="str">
        <f>IF(Hidden!BY$47="Yes","H",IF($B79="","",IF(AND($C79&lt;=Hidden!BY$46,$D79&gt;=Hidden!BY$46),IF($G79="","x","y"),"")))</f>
        <v/>
      </c>
      <c r="CG79" s="142" t="str">
        <f>IF(Hidden!BZ$47="Yes","H",IF($B79="","",IF(AND($C79&lt;=Hidden!BZ$46,$D79&gt;=Hidden!BZ$46),IF($G79="","x","y"),"")))</f>
        <v/>
      </c>
      <c r="CH79" s="142" t="str">
        <f>IF(Hidden!CA$47="Yes","H",IF($B79="","",IF(AND($C79&lt;=Hidden!CA$46,$D79&gt;=Hidden!CA$46),IF($G79="","x","y"),"")))</f>
        <v/>
      </c>
      <c r="CI79" s="142" t="str">
        <f>IF(Hidden!CB$47="Yes","H",IF($B79="","",IF(AND($C79&lt;=Hidden!CB$46,$D79&gt;=Hidden!CB$46),IF($G79="","x","y"),"")))</f>
        <v/>
      </c>
      <c r="CJ79" s="144" t="str">
        <f>IF(Hidden!CC$47="Yes","H",IF($B79="","",IF(AND($C79&lt;=Hidden!CC$46,$D79&gt;=Hidden!CC$46),IF($G79="","x","y"),"")))</f>
        <v/>
      </c>
      <c r="CK79" s="143" t="str">
        <f>IF(Hidden!CD$47="Yes","H",IF($B79="","",IF(AND($C79&lt;=Hidden!CD$46,$D79&gt;=Hidden!CD$46),IF($G79="","x","y"),"")))</f>
        <v/>
      </c>
      <c r="CL79" s="142" t="str">
        <f>IF(Hidden!CE$47="Yes","H",IF($B79="","",IF(AND($C79&lt;=Hidden!CE$46,$D79&gt;=Hidden!CE$46),IF($G79="","x","y"),"")))</f>
        <v/>
      </c>
      <c r="CM79" s="142" t="str">
        <f>IF(Hidden!CF$47="Yes","H",IF($B79="","",IF(AND($C79&lt;=Hidden!CF$46,$D79&gt;=Hidden!CF$46),IF($G79="","x","y"),"")))</f>
        <v/>
      </c>
      <c r="CN79" s="142" t="str">
        <f>IF(Hidden!CG$47="Yes","H",IF($B79="","",IF(AND($C79&lt;=Hidden!CG$46,$D79&gt;=Hidden!CG$46),IF($G79="","x","y"),"")))</f>
        <v/>
      </c>
      <c r="CO79" s="146" t="str">
        <f>IF(Hidden!CH$47="Yes","H",IF($B79="","",IF(AND($C79&lt;=Hidden!CH$46,$D79&gt;=Hidden!CH$46),IF($G79="","x","y"),"")))</f>
        <v/>
      </c>
      <c r="CP79" s="145" t="str">
        <f>IF(Hidden!CI$47="Yes","H",IF($B79="","",IF(AND($C79&lt;=Hidden!CI$46,$D79&gt;=Hidden!CI$46),IF($G79="","x","y"),"")))</f>
        <v/>
      </c>
      <c r="CQ79" s="142" t="str">
        <f>IF(Hidden!CJ$47="Yes","H",IF($B79="","",IF(AND($C79&lt;=Hidden!CJ$46,$D79&gt;=Hidden!CJ$46),IF($G79="","x","y"),"")))</f>
        <v/>
      </c>
      <c r="CR79" s="142" t="str">
        <f>IF(Hidden!CK$47="Yes","H",IF($B79="","",IF(AND($C79&lt;=Hidden!CK$46,$D79&gt;=Hidden!CK$46),IF($G79="","x","y"),"")))</f>
        <v/>
      </c>
      <c r="CS79" s="142" t="str">
        <f>IF(Hidden!CL$47="Yes","H",IF($B79="","",IF(AND($C79&lt;=Hidden!CL$46,$D79&gt;=Hidden!CL$46),IF($G79="","x","y"),"")))</f>
        <v/>
      </c>
      <c r="CT79" s="144" t="str">
        <f>IF(Hidden!CM$47="Yes","H",IF($B79="","",IF(AND($C79&lt;=Hidden!CM$46,$D79&gt;=Hidden!CM$46),IF($G79="","x","y"),"")))</f>
        <v/>
      </c>
      <c r="CU79" s="143" t="str">
        <f>IF(Hidden!CN$47="Yes","H",IF($B79="","",IF(AND($C79&lt;=Hidden!CN$46,$D79&gt;=Hidden!CN$46),IF($G79="","x","y"),"")))</f>
        <v/>
      </c>
      <c r="CV79" s="142" t="str">
        <f>IF(Hidden!CO$47="Yes","H",IF($B79="","",IF(AND($C79&lt;=Hidden!CO$46,$D79&gt;=Hidden!CO$46),IF($G79="","x","y"),"")))</f>
        <v/>
      </c>
      <c r="CW79" s="142" t="str">
        <f>IF(Hidden!CP$47="Yes","H",IF($B79="","",IF(AND($C79&lt;=Hidden!CP$46,$D79&gt;=Hidden!CP$46),IF($G79="","x","y"),"")))</f>
        <v/>
      </c>
      <c r="CX79" s="142" t="str">
        <f>IF(Hidden!CQ$47="Yes","H",IF($B79="","",IF(AND($C79&lt;=Hidden!CQ$46,$D79&gt;=Hidden!CQ$46),IF($G79="","x","y"),"")))</f>
        <v/>
      </c>
      <c r="CY79" s="146" t="str">
        <f>IF(Hidden!CR$47="Yes","H",IF($B79="","",IF(AND($C79&lt;=Hidden!CR$46,$D79&gt;=Hidden!CR$46),IF($G79="","x","y"),"")))</f>
        <v/>
      </c>
      <c r="CZ79" s="145" t="str">
        <f>IF(Hidden!CS$47="Yes","H",IF($B79="","",IF(AND($C79&lt;=Hidden!CS$46,$D79&gt;=Hidden!CS$46),IF($G79="","x","y"),"")))</f>
        <v/>
      </c>
      <c r="DA79" s="142" t="str">
        <f>IF(Hidden!CT$47="Yes","H",IF($B79="","",IF(AND($C79&lt;=Hidden!CT$46,$D79&gt;=Hidden!CT$46),IF($G79="","x","y"),"")))</f>
        <v/>
      </c>
      <c r="DB79" s="142" t="str">
        <f>IF(Hidden!CU$47="Yes","H",IF($B79="","",IF(AND($C79&lt;=Hidden!CU$46,$D79&gt;=Hidden!CU$46),IF($G79="","x","y"),"")))</f>
        <v/>
      </c>
      <c r="DC79" s="142" t="str">
        <f>IF(Hidden!CV$47="Yes","H",IF($B79="","",IF(AND($C79&lt;=Hidden!CV$46,$D79&gt;=Hidden!CV$46),IF($G79="","x","y"),"")))</f>
        <v/>
      </c>
      <c r="DD79" s="144" t="str">
        <f>IF(Hidden!CW$47="Yes","H",IF($B79="","",IF(AND($C79&lt;=Hidden!CW$46,$D79&gt;=Hidden!CW$46),IF($G79="","x","y"),"")))</f>
        <v/>
      </c>
      <c r="DE79" s="143" t="str">
        <f>IF(Hidden!CX$47="Yes","H",IF($B79="","",IF(AND($C79&lt;=Hidden!CX$46,$D79&gt;=Hidden!CX$46),IF($G79="","x","y"),"")))</f>
        <v/>
      </c>
      <c r="DF79" s="142" t="str">
        <f>IF(Hidden!CY$47="Yes","H",IF($B79="","",IF(AND($C79&lt;=Hidden!CY$46,$D79&gt;=Hidden!CY$46),IF($G79="","x","y"),"")))</f>
        <v/>
      </c>
      <c r="DG79" s="142" t="str">
        <f>IF(Hidden!CZ$47="Yes","H",IF($B79="","",IF(AND($C79&lt;=Hidden!CZ$46,$D79&gt;=Hidden!CZ$46),IF($G79="","x","y"),"")))</f>
        <v/>
      </c>
      <c r="DH79" s="142" t="str">
        <f>IF(Hidden!DA$47="Yes","H",IF($B79="","",IF(AND($C79&lt;=Hidden!DA$46,$D79&gt;=Hidden!DA$46),IF($G79="","x","y"),"")))</f>
        <v/>
      </c>
      <c r="DI79" s="146" t="str">
        <f>IF(Hidden!DB$47="Yes","H",IF($B79="","",IF(AND($C79&lt;=Hidden!DB$46,$D79&gt;=Hidden!DB$46),IF($G79="","x","y"),"")))</f>
        <v/>
      </c>
      <c r="DJ79" s="145" t="str">
        <f>IF(Hidden!DC$47="Yes","H",IF($B79="","",IF(AND($C79&lt;=Hidden!DC$46,$D79&gt;=Hidden!DC$46),IF($G79="","x","y"),"")))</f>
        <v/>
      </c>
      <c r="DK79" s="142" t="str">
        <f>IF(Hidden!DD$47="Yes","H",IF($B79="","",IF(AND($C79&lt;=Hidden!DD$46,$D79&gt;=Hidden!DD$46),IF($G79="","x","y"),"")))</f>
        <v/>
      </c>
      <c r="DL79" s="142" t="str">
        <f>IF(Hidden!DE$47="Yes","H",IF($B79="","",IF(AND($C79&lt;=Hidden!DE$46,$D79&gt;=Hidden!DE$46),IF($G79="","x","y"),"")))</f>
        <v/>
      </c>
      <c r="DM79" s="142" t="str">
        <f>IF(Hidden!DF$47="Yes","H",IF($B79="","",IF(AND($C79&lt;=Hidden!DF$46,$D79&gt;=Hidden!DF$46),IF($G79="","x","y"),"")))</f>
        <v/>
      </c>
      <c r="DN79" s="144" t="str">
        <f>IF(Hidden!DG$47="Yes","H",IF($B79="","",IF(AND($C79&lt;=Hidden!DG$46,$D79&gt;=Hidden!DG$46),IF($G79="","x","y"),"")))</f>
        <v/>
      </c>
      <c r="DO79" s="143" t="str">
        <f>IF(Hidden!DH$47="Yes","H",IF($B79="","",IF(AND($C79&lt;=Hidden!DH$46,$D79&gt;=Hidden!DH$46),IF($G79="","x","y"),"")))</f>
        <v/>
      </c>
      <c r="DP79" s="142" t="str">
        <f>IF(Hidden!DI$47="Yes","H",IF($B79="","",IF(AND($C79&lt;=Hidden!DI$46,$D79&gt;=Hidden!DI$46),IF($G79="","x","y"),"")))</f>
        <v/>
      </c>
      <c r="DQ79" s="142" t="str">
        <f>IF(Hidden!DJ$47="Yes","H",IF($B79="","",IF(AND($C79&lt;=Hidden!DJ$46,$D79&gt;=Hidden!DJ$46),IF($G79="","x","y"),"")))</f>
        <v/>
      </c>
      <c r="DR79" s="142" t="str">
        <f>IF(Hidden!DK$47="Yes","H",IF($B79="","",IF(AND($C79&lt;=Hidden!DK$46,$D79&gt;=Hidden!DK$46),IF($G79="","x","y"),"")))</f>
        <v/>
      </c>
      <c r="DS79" s="146" t="str">
        <f>IF(Hidden!DL$47="Yes","H",IF($B79="","",IF(AND($C79&lt;=Hidden!DL$46,$D79&gt;=Hidden!DL$46),IF($G79="","x","y"),"")))</f>
        <v/>
      </c>
      <c r="DT79" s="145" t="str">
        <f>IF(Hidden!DM$47="Yes","H",IF($B79="","",IF(AND($C79&lt;=Hidden!DM$46,$D79&gt;=Hidden!DM$46),IF($G79="","x","y"),"")))</f>
        <v/>
      </c>
      <c r="DU79" s="142" t="str">
        <f>IF(Hidden!DN$47="Yes","H",IF($B79="","",IF(AND($C79&lt;=Hidden!DN$46,$D79&gt;=Hidden!DN$46),IF($G79="","x","y"),"")))</f>
        <v/>
      </c>
      <c r="DV79" s="142" t="str">
        <f>IF(Hidden!DO$47="Yes","H",IF($B79="","",IF(AND($C79&lt;=Hidden!DO$46,$D79&gt;=Hidden!DO$46),IF($G79="","x","y"),"")))</f>
        <v/>
      </c>
      <c r="DW79" s="142" t="str">
        <f>IF(Hidden!DP$47="Yes","H",IF($B79="","",IF(AND($C79&lt;=Hidden!DP$46,$D79&gt;=Hidden!DP$46),IF($G79="","x","y"),"")))</f>
        <v/>
      </c>
      <c r="DX79" s="144" t="str">
        <f>IF(Hidden!DQ$47="Yes","H",IF($B79="","",IF(AND($C79&lt;=Hidden!DQ$46,$D79&gt;=Hidden!DQ$46),IF($G79="","x","y"),"")))</f>
        <v/>
      </c>
      <c r="DY79" s="145" t="str">
        <f>IF(Hidden!DR$47="Yes","H",IF($B79="","",IF(AND($C79&lt;=Hidden!DR$46,$D79&gt;=Hidden!DR$46),IF($G79="","x","y"),"")))</f>
        <v/>
      </c>
      <c r="DZ79" s="142" t="str">
        <f>IF(Hidden!DS$47="Yes","H",IF($B79="","",IF(AND($C79&lt;=Hidden!DS$46,$D79&gt;=Hidden!DS$46),IF($G79="","x","y"),"")))</f>
        <v/>
      </c>
      <c r="EA79" s="142" t="str">
        <f>IF(Hidden!DT$47="Yes","H",IF($B79="","",IF(AND($C79&lt;=Hidden!DT$46,$D79&gt;=Hidden!DT$46),IF($G79="","x","y"),"")))</f>
        <v/>
      </c>
      <c r="EB79" s="142" t="str">
        <f>IF(Hidden!DU$47="Yes","H",IF($B79="","",IF(AND($C79&lt;=Hidden!DU$46,$D79&gt;=Hidden!DU$46),IF($G79="","x","y"),"")))</f>
        <v/>
      </c>
      <c r="EC79" s="144" t="str">
        <f>IF(Hidden!DV$47="Yes","H",IF($B79="","",IF(AND($C79&lt;=Hidden!DV$46,$D79&gt;=Hidden!DV$46),IF($G79="","x","y"),"")))</f>
        <v/>
      </c>
      <c r="ED79" s="143" t="str">
        <f>IF(Hidden!DW$47="Yes","H",IF($B79="","",IF(AND($C79&lt;=Hidden!DW$46,$D79&gt;=Hidden!DW$46),IF($G79="","x","y"),"")))</f>
        <v/>
      </c>
      <c r="EE79" s="142" t="str">
        <f>IF(Hidden!DX$47="Yes","H",IF($B79="","",IF(AND($C79&lt;=Hidden!DX$46,$D79&gt;=Hidden!DX$46),IF($G79="","x","y"),"")))</f>
        <v/>
      </c>
      <c r="EF79" s="142" t="str">
        <f>IF(Hidden!DY$47="Yes","H",IF($B79="","",IF(AND($C79&lt;=Hidden!DY$46,$D79&gt;=Hidden!DY$46),IF($G79="","x","y"),"")))</f>
        <v/>
      </c>
      <c r="EG79" s="142" t="str">
        <f>IF(Hidden!DZ$47="Yes","H",IF($B79="","",IF(AND($C79&lt;=Hidden!DZ$46,$D79&gt;=Hidden!DZ$46),IF($G79="","x","y"),"")))</f>
        <v/>
      </c>
      <c r="EH79" s="141" t="str">
        <f>IF(Hidden!EA$47="Yes","H",IF($B79="","",IF(AND($C79&lt;=Hidden!EA$46,$D79&gt;=Hidden!EA$46),IF($G79="","x","y"),"")))</f>
        <v/>
      </c>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row>
    <row r="80" spans="1:257" ht="15" customHeight="1">
      <c r="A80" s="79"/>
      <c r="B80" s="730"/>
      <c r="C80" s="724"/>
      <c r="D80" s="725"/>
      <c r="E80" s="693"/>
      <c r="F80" s="243"/>
      <c r="G80" s="696"/>
      <c r="H80" s="694"/>
      <c r="I80" s="147" t="str">
        <f>IF(Hidden!B$47="Yes","H",IF($B80="","",IF(AND($C80&lt;=Hidden!B$46,$D80&gt;=Hidden!B$46),IF($G80="","x","y"),"")))</f>
        <v/>
      </c>
      <c r="J80" s="142" t="str">
        <f>IF(Hidden!C$47="Yes","H",IF($B80="","",IF(AND($C80&lt;=Hidden!C$46,$D80&gt;=Hidden!C$46),IF($G80="","x","y"),"")))</f>
        <v/>
      </c>
      <c r="K80" s="142" t="str">
        <f>IF(Hidden!D$47="Yes","H",IF($B80="","",IF(AND($C80&lt;=Hidden!D$46,$D80&gt;=Hidden!D$46),IF($G80="","x","y"),"")))</f>
        <v/>
      </c>
      <c r="L80" s="142" t="str">
        <f>IF(Hidden!E$47="Yes","H",IF($B80="","",IF(AND($C80&lt;=Hidden!E$46,$D80&gt;=Hidden!E$46),IF($G80="","x","y"),"")))</f>
        <v/>
      </c>
      <c r="M80" s="146" t="str">
        <f>IF(Hidden!F$47="Yes","H",IF($B80="","",IF(AND($C80&lt;=Hidden!F$46,$D80&gt;=Hidden!F$46),IF($G80="","x","y"),"")))</f>
        <v/>
      </c>
      <c r="N80" s="145" t="str">
        <f>IF(Hidden!G$47="Yes","H",IF($B80="","",IF(AND($C80&lt;=Hidden!G$46,$D80&gt;=Hidden!G$46),IF($G80="","x","y"),"")))</f>
        <v/>
      </c>
      <c r="O80" s="142" t="str">
        <f>IF(Hidden!H$47="Yes","H",IF($B80="","",IF(AND($C80&lt;=Hidden!H$46,$D80&gt;=Hidden!H$46),IF($G80="","x","y"),"")))</f>
        <v/>
      </c>
      <c r="P80" s="142" t="str">
        <f>IF(Hidden!I$47="Yes","H",IF($B80="","",IF(AND($C80&lt;=Hidden!I$46,$D80&gt;=Hidden!I$46),IF($G80="","x","y"),"")))</f>
        <v/>
      </c>
      <c r="Q80" s="142" t="str">
        <f>IF(Hidden!J$47="Yes","H",IF($B80="","",IF(AND($C80&lt;=Hidden!J$46,$D80&gt;=Hidden!J$46),IF($G80="","x","y"),"")))</f>
        <v/>
      </c>
      <c r="R80" s="144" t="str">
        <f>IF(Hidden!K$47="Yes","H",IF($B80="","",IF(AND($C80&lt;=Hidden!K$46,$D80&gt;=Hidden!K$46),IF($G80="","x","y"),"")))</f>
        <v/>
      </c>
      <c r="S80" s="143" t="str">
        <f>IF(Hidden!L$47="Yes","H",IF($B80="","",IF(AND($C80&lt;=Hidden!L$46,$D80&gt;=Hidden!L$46),IF($G80="","x","y"),"")))</f>
        <v/>
      </c>
      <c r="T80" s="142" t="str">
        <f>IF(Hidden!M$47="Yes","H",IF($B80="","",IF(AND($C80&lt;=Hidden!M$46,$D80&gt;=Hidden!M$46),IF($G80="","x","y"),"")))</f>
        <v/>
      </c>
      <c r="U80" s="142" t="str">
        <f>IF(Hidden!N$47="Yes","H",IF($B80="","",IF(AND($C80&lt;=Hidden!N$46,$D80&gt;=Hidden!N$46),IF($G80="","x","y"),"")))</f>
        <v/>
      </c>
      <c r="V80" s="142" t="str">
        <f>IF(Hidden!O$47="Yes","H",IF($B80="","",IF(AND($C80&lt;=Hidden!O$46,$D80&gt;=Hidden!O$46),IF($G80="","x","y"),"")))</f>
        <v/>
      </c>
      <c r="W80" s="146" t="str">
        <f>IF(Hidden!P$47="Yes","H",IF($B80="","",IF(AND($C80&lt;=Hidden!P$46,$D80&gt;=Hidden!P$46),IF($G80="","x","y"),"")))</f>
        <v/>
      </c>
      <c r="X80" s="145" t="str">
        <f>IF(Hidden!Q$47="Yes","H",IF($B80="","",IF(AND($C80&lt;=Hidden!Q$46,$D80&gt;=Hidden!Q$46),IF($G80="","x","y"),"")))</f>
        <v/>
      </c>
      <c r="Y80" s="142" t="str">
        <f>IF(Hidden!R$47="Yes","H",IF($B80="","",IF(AND($C80&lt;=Hidden!R$46,$D80&gt;=Hidden!R$46),IF($G80="","x","y"),"")))</f>
        <v/>
      </c>
      <c r="Z80" s="142" t="str">
        <f>IF(Hidden!S$47="Yes","H",IF($B80="","",IF(AND($C80&lt;=Hidden!S$46,$D80&gt;=Hidden!S$46),IF($G80="","x","y"),"")))</f>
        <v/>
      </c>
      <c r="AA80" s="142" t="str">
        <f>IF(Hidden!T$47="Yes","H",IF($B80="","",IF(AND($C80&lt;=Hidden!T$46,$D80&gt;=Hidden!T$46),IF($G80="","x","y"),"")))</f>
        <v/>
      </c>
      <c r="AB80" s="144" t="str">
        <f>IF(Hidden!U$47="Yes","H",IF($B80="","",IF(AND($C80&lt;=Hidden!U$46,$D80&gt;=Hidden!U$46),IF($G80="","x","y"),"")))</f>
        <v/>
      </c>
      <c r="AC80" s="143" t="str">
        <f>IF(Hidden!V$47="Yes","H",IF($B80="","",IF(AND($C80&lt;=Hidden!V$46,$D80&gt;=Hidden!V$46),IF($G80="","x","y"),"")))</f>
        <v/>
      </c>
      <c r="AD80" s="142" t="str">
        <f>IF(Hidden!W$47="Yes","H",IF($B80="","",IF(AND($C80&lt;=Hidden!W$46,$D80&gt;=Hidden!W$46),IF($G80="","x","y"),"")))</f>
        <v/>
      </c>
      <c r="AE80" s="142" t="str">
        <f>IF(Hidden!X$47="Yes","H",IF($B80="","",IF(AND($C80&lt;=Hidden!X$46,$D80&gt;=Hidden!X$46),IF($G80="","x","y"),"")))</f>
        <v/>
      </c>
      <c r="AF80" s="142" t="str">
        <f>IF(Hidden!Y$47="Yes","H",IF($B80="","",IF(AND($C80&lt;=Hidden!Y$46,$D80&gt;=Hidden!Y$46),IF($G80="","x","y"),"")))</f>
        <v/>
      </c>
      <c r="AG80" s="146" t="str">
        <f>IF(Hidden!Z$47="Yes","H",IF($B80="","",IF(AND($C80&lt;=Hidden!Z$46,$D80&gt;=Hidden!Z$46),IF($G80="","x","y"),"")))</f>
        <v/>
      </c>
      <c r="AH80" s="145" t="str">
        <f>IF(Hidden!AA$47="Yes","H",IF($B80="","",IF(AND($C80&lt;=Hidden!AA$46,$D80&gt;=Hidden!AA$46),IF($G80="","x","y"),"")))</f>
        <v/>
      </c>
      <c r="AI80" s="142" t="str">
        <f>IF(Hidden!AB$47="Yes","H",IF($B80="","",IF(AND($C80&lt;=Hidden!AB$46,$D80&gt;=Hidden!AB$46),IF($G80="","x","y"),"")))</f>
        <v/>
      </c>
      <c r="AJ80" s="142" t="str">
        <f>IF(Hidden!AC$47="Yes","H",IF($B80="","",IF(AND($C80&lt;=Hidden!AC$46,$D80&gt;=Hidden!AC$46),IF($G80="","x","y"),"")))</f>
        <v/>
      </c>
      <c r="AK80" s="142" t="str">
        <f>IF(Hidden!AD$47="Yes","H",IF($B80="","",IF(AND($C80&lt;=Hidden!AD$46,$D80&gt;=Hidden!AD$46),IF($G80="","x","y"),"")))</f>
        <v/>
      </c>
      <c r="AL80" s="144" t="str">
        <f>IF(Hidden!AE$47="Yes","H",IF($B80="","",IF(AND($C80&lt;=Hidden!AE$46,$D80&gt;=Hidden!AE$46),IF($G80="","x","y"),"")))</f>
        <v/>
      </c>
      <c r="AM80" s="143" t="str">
        <f>IF(Hidden!AF$47="Yes","H",IF($B80="","",IF(AND($C80&lt;=Hidden!AF$46,$D80&gt;=Hidden!AF$46),IF($G80="","x","y"),"")))</f>
        <v/>
      </c>
      <c r="AN80" s="142" t="str">
        <f>IF(Hidden!AG$47="Yes","H",IF($B80="","",IF(AND($C80&lt;=Hidden!AG$46,$D80&gt;=Hidden!AG$46),IF($G80="","x","y"),"")))</f>
        <v/>
      </c>
      <c r="AO80" s="142" t="str">
        <f>IF(Hidden!AH$47="Yes","H",IF($B80="","",IF(AND($C80&lt;=Hidden!AH$46,$D80&gt;=Hidden!AH$46),IF($G80="","x","y"),"")))</f>
        <v/>
      </c>
      <c r="AP80" s="142" t="str">
        <f>IF(Hidden!AI$47="Yes","H",IF($B80="","",IF(AND($C80&lt;=Hidden!AI$46,$D80&gt;=Hidden!AI$46),IF($G80="","x","y"),"")))</f>
        <v/>
      </c>
      <c r="AQ80" s="146" t="str">
        <f>IF(Hidden!AJ$47="Yes","H",IF($B80="","",IF(AND($C80&lt;=Hidden!AJ$46,$D80&gt;=Hidden!AJ$46),IF($G80="","x","y"),"")))</f>
        <v/>
      </c>
      <c r="AR80" s="145" t="str">
        <f>IF(Hidden!AK$47="Yes","H",IF($B80="","",IF(AND($C80&lt;=Hidden!AK$46,$D80&gt;=Hidden!AK$46),IF($G80="","x","y"),"")))</f>
        <v/>
      </c>
      <c r="AS80" s="142" t="str">
        <f>IF(Hidden!AL$47="Yes","H",IF($B80="","",IF(AND($C80&lt;=Hidden!AL$46,$D80&gt;=Hidden!AL$46),IF($G80="","x","y"),"")))</f>
        <v/>
      </c>
      <c r="AT80" s="142" t="str">
        <f>IF(Hidden!AM$47="Yes","H",IF($B80="","",IF(AND($C80&lt;=Hidden!AM$46,$D80&gt;=Hidden!AM$46),IF($G80="","x","y"),"")))</f>
        <v/>
      </c>
      <c r="AU80" s="142" t="str">
        <f>IF(Hidden!AN$47="Yes","H",IF($B80="","",IF(AND($C80&lt;=Hidden!AN$46,$D80&gt;=Hidden!AN$46),IF($G80="","x","y"),"")))</f>
        <v/>
      </c>
      <c r="AV80" s="144" t="str">
        <f>IF(Hidden!AO$47="Yes","H",IF($B80="","",IF(AND($C80&lt;=Hidden!AO$46,$D80&gt;=Hidden!AO$46),IF($G80="","x","y"),"")))</f>
        <v/>
      </c>
      <c r="AW80" s="143" t="str">
        <f>IF(Hidden!AP$47="Yes","H",IF($B80="","",IF(AND($C80&lt;=Hidden!AP$46,$D80&gt;=Hidden!AP$46),IF($G80="","x","y"),"")))</f>
        <v/>
      </c>
      <c r="AX80" s="142" t="str">
        <f>IF(Hidden!AQ$47="Yes","H",IF($B80="","",IF(AND($C80&lt;=Hidden!AQ$46,$D80&gt;=Hidden!AQ$46),IF($G80="","x","y"),"")))</f>
        <v/>
      </c>
      <c r="AY80" s="142" t="str">
        <f>IF(Hidden!AR$47="Yes","H",IF($B80="","",IF(AND($C80&lt;=Hidden!AR$46,$D80&gt;=Hidden!AR$46),IF($G80="","x","y"),"")))</f>
        <v/>
      </c>
      <c r="AZ80" s="142" t="str">
        <f>IF(Hidden!AS$47="Yes","H",IF($B80="","",IF(AND($C80&lt;=Hidden!AS$46,$D80&gt;=Hidden!AS$46),IF($G80="","x","y"),"")))</f>
        <v/>
      </c>
      <c r="BA80" s="146" t="str">
        <f>IF(Hidden!AT$47="Yes","H",IF($B80="","",IF(AND($C80&lt;=Hidden!AT$46,$D80&gt;=Hidden!AT$46),IF($G80="","x","y"),"")))</f>
        <v/>
      </c>
      <c r="BB80" s="145" t="str">
        <f>IF(Hidden!AU$47="Yes","H",IF($B80="","",IF(AND($C80&lt;=Hidden!AU$46,$D80&gt;=Hidden!AU$46),IF($G80="","x","y"),"")))</f>
        <v/>
      </c>
      <c r="BC80" s="142" t="str">
        <f>IF(Hidden!AV$47="Yes","H",IF($B80="","",IF(AND($C80&lt;=Hidden!AV$46,$D80&gt;=Hidden!AV$46),IF($G80="","x","y"),"")))</f>
        <v/>
      </c>
      <c r="BD80" s="142" t="str">
        <f>IF(Hidden!AW$47="Yes","H",IF($B80="","",IF(AND($C80&lt;=Hidden!AW$46,$D80&gt;=Hidden!AW$46),IF($G80="","x","y"),"")))</f>
        <v/>
      </c>
      <c r="BE80" s="142" t="str">
        <f>IF(Hidden!AX$47="Yes","H",IF($B80="","",IF(AND($C80&lt;=Hidden!AX$46,$D80&gt;=Hidden!AX$46),IF($G80="","x","y"),"")))</f>
        <v/>
      </c>
      <c r="BF80" s="144" t="str">
        <f>IF(Hidden!AY$47="Yes","H",IF($B80="","",IF(AND($C80&lt;=Hidden!AY$46,$D80&gt;=Hidden!AY$46),IF($G80="","x","y"),"")))</f>
        <v/>
      </c>
      <c r="BG80" s="143" t="str">
        <f>IF(Hidden!AZ$47="Yes","H",IF($B80="","",IF(AND($C80&lt;=Hidden!AZ$46,$D80&gt;=Hidden!AZ$46),IF($G80="","x","y"),"")))</f>
        <v/>
      </c>
      <c r="BH80" s="142" t="str">
        <f>IF(Hidden!BA$47="Yes","H",IF($B80="","",IF(AND($C80&lt;=Hidden!BA$46,$D80&gt;=Hidden!BA$46),IF($G80="","x","y"),"")))</f>
        <v/>
      </c>
      <c r="BI80" s="142" t="str">
        <f>IF(Hidden!BB$47="Yes","H",IF($B80="","",IF(AND($C80&lt;=Hidden!BB$46,$D80&gt;=Hidden!BB$46),IF($G80="","x","y"),"")))</f>
        <v/>
      </c>
      <c r="BJ80" s="142" t="str">
        <f>IF(Hidden!BC$47="Yes","H",IF($B80="","",IF(AND($C80&lt;=Hidden!BC$46,$D80&gt;=Hidden!BC$46),IF($G80="","x","y"),"")))</f>
        <v/>
      </c>
      <c r="BK80" s="146" t="str">
        <f>IF(Hidden!BD$47="Yes","H",IF($B80="","",IF(AND($C80&lt;=Hidden!BD$46,$D80&gt;=Hidden!BD$46),IF($G80="","x","y"),"")))</f>
        <v/>
      </c>
      <c r="BL80" s="145" t="str">
        <f>IF(Hidden!BE$47="Yes","H",IF($B80="","",IF(AND($C80&lt;=Hidden!BE$46,$D80&gt;=Hidden!BE$46),IF($G80="","x","y"),"")))</f>
        <v/>
      </c>
      <c r="BM80" s="142" t="str">
        <f>IF(Hidden!BF$47="Yes","H",IF($B80="","",IF(AND($C80&lt;=Hidden!BF$46,$D80&gt;=Hidden!BF$46),IF($G80="","x","y"),"")))</f>
        <v/>
      </c>
      <c r="BN80" s="142" t="str">
        <f>IF(Hidden!BG$47="Yes","H",IF($B80="","",IF(AND($C80&lt;=Hidden!BG$46,$D80&gt;=Hidden!BG$46),IF($G80="","x","y"),"")))</f>
        <v/>
      </c>
      <c r="BO80" s="142" t="str">
        <f>IF(Hidden!BH$47="Yes","H",IF($B80="","",IF(AND($C80&lt;=Hidden!BH$46,$D80&gt;=Hidden!BH$46),IF($G80="","x","y"),"")))</f>
        <v/>
      </c>
      <c r="BP80" s="144" t="str">
        <f>IF(Hidden!BI$47="Yes","H",IF($B80="","",IF(AND($C80&lt;=Hidden!BI$46,$D80&gt;=Hidden!BI$46),IF($G80="","x","y"),"")))</f>
        <v/>
      </c>
      <c r="BQ80" s="143" t="str">
        <f>IF(Hidden!BJ$47="Yes","H",IF($B80="","",IF(AND($C80&lt;=Hidden!BJ$46,$D80&gt;=Hidden!BJ$46),IF($G80="","x","y"),"")))</f>
        <v/>
      </c>
      <c r="BR80" s="142" t="str">
        <f>IF(Hidden!BK$47="Yes","H",IF($B80="","",IF(AND($C80&lt;=Hidden!BK$46,$D80&gt;=Hidden!BK$46),IF($G80="","x","y"),"")))</f>
        <v/>
      </c>
      <c r="BS80" s="142" t="str">
        <f>IF(Hidden!BL$47="Yes","H",IF($B80="","",IF(AND($C80&lt;=Hidden!BL$46,$D80&gt;=Hidden!BL$46),IF($G80="","x","y"),"")))</f>
        <v/>
      </c>
      <c r="BT80" s="142" t="str">
        <f>IF(Hidden!BM$47="Yes","H",IF($B80="","",IF(AND($C80&lt;=Hidden!BM$46,$D80&gt;=Hidden!BM$46),IF($G80="","x","y"),"")))</f>
        <v/>
      </c>
      <c r="BU80" s="146" t="str">
        <f>IF(Hidden!BN$47="Yes","H",IF($B80="","",IF(AND($C80&lt;=Hidden!BN$46,$D80&gt;=Hidden!BN$46),IF($G80="","x","y"),"")))</f>
        <v/>
      </c>
      <c r="BV80" s="145" t="str">
        <f>IF(Hidden!BO$47="Yes","H",IF($B80="","",IF(AND($C80&lt;=Hidden!BO$46,$D80&gt;=Hidden!BO$46),IF($G80="","x","y"),"")))</f>
        <v/>
      </c>
      <c r="BW80" s="142" t="str">
        <f>IF(Hidden!BP$47="Yes","H",IF($B80="","",IF(AND($C80&lt;=Hidden!BP$46,$D80&gt;=Hidden!BP$46),IF($G80="","x","y"),"")))</f>
        <v/>
      </c>
      <c r="BX80" s="142" t="str">
        <f>IF(Hidden!BQ$47="Yes","H",IF($B80="","",IF(AND($C80&lt;=Hidden!BQ$46,$D80&gt;=Hidden!BQ$46),IF($G80="","x","y"),"")))</f>
        <v/>
      </c>
      <c r="BY80" s="142" t="str">
        <f>IF(Hidden!BR$47="Yes","H",IF($B80="","",IF(AND($C80&lt;=Hidden!BR$46,$D80&gt;=Hidden!BR$46),IF($G80="","x","y"),"")))</f>
        <v/>
      </c>
      <c r="BZ80" s="144" t="str">
        <f>IF(Hidden!BS$47="Yes","H",IF($B80="","",IF(AND($C80&lt;=Hidden!BS$46,$D80&gt;=Hidden!BS$46),IF($G80="","x","y"),"")))</f>
        <v/>
      </c>
      <c r="CA80" s="143" t="str">
        <f>IF(Hidden!BT$47="Yes","H",IF($B80="","",IF(AND($C80&lt;=Hidden!BT$46,$D80&gt;=Hidden!BT$46),IF($G80="","x","y"),"")))</f>
        <v/>
      </c>
      <c r="CB80" s="142" t="str">
        <f>IF(Hidden!BU$47="Yes","H",IF($B80="","",IF(AND($C80&lt;=Hidden!BU$46,$D80&gt;=Hidden!BU$46),IF($G80="","x","y"),"")))</f>
        <v/>
      </c>
      <c r="CC80" s="142" t="str">
        <f>IF(Hidden!BV$47="Yes","H",IF($B80="","",IF(AND($C80&lt;=Hidden!BV$46,$D80&gt;=Hidden!BV$46),IF($G80="","x","y"),"")))</f>
        <v/>
      </c>
      <c r="CD80" s="142" t="str">
        <f>IF(Hidden!BW$47="Yes","H",IF($B80="","",IF(AND($C80&lt;=Hidden!BW$46,$D80&gt;=Hidden!BW$46),IF($G80="","x","y"),"")))</f>
        <v/>
      </c>
      <c r="CE80" s="146" t="str">
        <f>IF(Hidden!BX$47="Yes","H",IF($B80="","",IF(AND($C80&lt;=Hidden!BX$46,$D80&gt;=Hidden!BX$46),IF($G80="","x","y"),"")))</f>
        <v/>
      </c>
      <c r="CF80" s="145" t="str">
        <f>IF(Hidden!BY$47="Yes","H",IF($B80="","",IF(AND($C80&lt;=Hidden!BY$46,$D80&gt;=Hidden!BY$46),IF($G80="","x","y"),"")))</f>
        <v/>
      </c>
      <c r="CG80" s="142" t="str">
        <f>IF(Hidden!BZ$47="Yes","H",IF($B80="","",IF(AND($C80&lt;=Hidden!BZ$46,$D80&gt;=Hidden!BZ$46),IF($G80="","x","y"),"")))</f>
        <v/>
      </c>
      <c r="CH80" s="142" t="str">
        <f>IF(Hidden!CA$47="Yes","H",IF($B80="","",IF(AND($C80&lt;=Hidden!CA$46,$D80&gt;=Hidden!CA$46),IF($G80="","x","y"),"")))</f>
        <v/>
      </c>
      <c r="CI80" s="142" t="str">
        <f>IF(Hidden!CB$47="Yes","H",IF($B80="","",IF(AND($C80&lt;=Hidden!CB$46,$D80&gt;=Hidden!CB$46),IF($G80="","x","y"),"")))</f>
        <v/>
      </c>
      <c r="CJ80" s="144" t="str">
        <f>IF(Hidden!CC$47="Yes","H",IF($B80="","",IF(AND($C80&lt;=Hidden!CC$46,$D80&gt;=Hidden!CC$46),IF($G80="","x","y"),"")))</f>
        <v/>
      </c>
      <c r="CK80" s="143" t="str">
        <f>IF(Hidden!CD$47="Yes","H",IF($B80="","",IF(AND($C80&lt;=Hidden!CD$46,$D80&gt;=Hidden!CD$46),IF($G80="","x","y"),"")))</f>
        <v/>
      </c>
      <c r="CL80" s="142" t="str">
        <f>IF(Hidden!CE$47="Yes","H",IF($B80="","",IF(AND($C80&lt;=Hidden!CE$46,$D80&gt;=Hidden!CE$46),IF($G80="","x","y"),"")))</f>
        <v/>
      </c>
      <c r="CM80" s="142" t="str">
        <f>IF(Hidden!CF$47="Yes","H",IF($B80="","",IF(AND($C80&lt;=Hidden!CF$46,$D80&gt;=Hidden!CF$46),IF($G80="","x","y"),"")))</f>
        <v/>
      </c>
      <c r="CN80" s="142" t="str">
        <f>IF(Hidden!CG$47="Yes","H",IF($B80="","",IF(AND($C80&lt;=Hidden!CG$46,$D80&gt;=Hidden!CG$46),IF($G80="","x","y"),"")))</f>
        <v/>
      </c>
      <c r="CO80" s="146" t="str">
        <f>IF(Hidden!CH$47="Yes","H",IF($B80="","",IF(AND($C80&lt;=Hidden!CH$46,$D80&gt;=Hidden!CH$46),IF($G80="","x","y"),"")))</f>
        <v/>
      </c>
      <c r="CP80" s="145" t="str">
        <f>IF(Hidden!CI$47="Yes","H",IF($B80="","",IF(AND($C80&lt;=Hidden!CI$46,$D80&gt;=Hidden!CI$46),IF($G80="","x","y"),"")))</f>
        <v/>
      </c>
      <c r="CQ80" s="142" t="str">
        <f>IF(Hidden!CJ$47="Yes","H",IF($B80="","",IF(AND($C80&lt;=Hidden!CJ$46,$D80&gt;=Hidden!CJ$46),IF($G80="","x","y"),"")))</f>
        <v/>
      </c>
      <c r="CR80" s="142" t="str">
        <f>IF(Hidden!CK$47="Yes","H",IF($B80="","",IF(AND($C80&lt;=Hidden!CK$46,$D80&gt;=Hidden!CK$46),IF($G80="","x","y"),"")))</f>
        <v/>
      </c>
      <c r="CS80" s="142" t="str">
        <f>IF(Hidden!CL$47="Yes","H",IF($B80="","",IF(AND($C80&lt;=Hidden!CL$46,$D80&gt;=Hidden!CL$46),IF($G80="","x","y"),"")))</f>
        <v/>
      </c>
      <c r="CT80" s="144" t="str">
        <f>IF(Hidden!CM$47="Yes","H",IF($B80="","",IF(AND($C80&lt;=Hidden!CM$46,$D80&gt;=Hidden!CM$46),IF($G80="","x","y"),"")))</f>
        <v/>
      </c>
      <c r="CU80" s="143" t="str">
        <f>IF(Hidden!CN$47="Yes","H",IF($B80="","",IF(AND($C80&lt;=Hidden!CN$46,$D80&gt;=Hidden!CN$46),IF($G80="","x","y"),"")))</f>
        <v/>
      </c>
      <c r="CV80" s="142" t="str">
        <f>IF(Hidden!CO$47="Yes","H",IF($B80="","",IF(AND($C80&lt;=Hidden!CO$46,$D80&gt;=Hidden!CO$46),IF($G80="","x","y"),"")))</f>
        <v/>
      </c>
      <c r="CW80" s="142" t="str">
        <f>IF(Hidden!CP$47="Yes","H",IF($B80="","",IF(AND($C80&lt;=Hidden!CP$46,$D80&gt;=Hidden!CP$46),IF($G80="","x","y"),"")))</f>
        <v/>
      </c>
      <c r="CX80" s="142" t="str">
        <f>IF(Hidden!CQ$47="Yes","H",IF($B80="","",IF(AND($C80&lt;=Hidden!CQ$46,$D80&gt;=Hidden!CQ$46),IF($G80="","x","y"),"")))</f>
        <v/>
      </c>
      <c r="CY80" s="146" t="str">
        <f>IF(Hidden!CR$47="Yes","H",IF($B80="","",IF(AND($C80&lt;=Hidden!CR$46,$D80&gt;=Hidden!CR$46),IF($G80="","x","y"),"")))</f>
        <v/>
      </c>
      <c r="CZ80" s="145" t="str">
        <f>IF(Hidden!CS$47="Yes","H",IF($B80="","",IF(AND($C80&lt;=Hidden!CS$46,$D80&gt;=Hidden!CS$46),IF($G80="","x","y"),"")))</f>
        <v/>
      </c>
      <c r="DA80" s="142" t="str">
        <f>IF(Hidden!CT$47="Yes","H",IF($B80="","",IF(AND($C80&lt;=Hidden!CT$46,$D80&gt;=Hidden!CT$46),IF($G80="","x","y"),"")))</f>
        <v/>
      </c>
      <c r="DB80" s="142" t="str">
        <f>IF(Hidden!CU$47="Yes","H",IF($B80="","",IF(AND($C80&lt;=Hidden!CU$46,$D80&gt;=Hidden!CU$46),IF($G80="","x","y"),"")))</f>
        <v/>
      </c>
      <c r="DC80" s="142" t="str">
        <f>IF(Hidden!CV$47="Yes","H",IF($B80="","",IF(AND($C80&lt;=Hidden!CV$46,$D80&gt;=Hidden!CV$46),IF($G80="","x","y"),"")))</f>
        <v/>
      </c>
      <c r="DD80" s="144" t="str">
        <f>IF(Hidden!CW$47="Yes","H",IF($B80="","",IF(AND($C80&lt;=Hidden!CW$46,$D80&gt;=Hidden!CW$46),IF($G80="","x","y"),"")))</f>
        <v/>
      </c>
      <c r="DE80" s="143" t="str">
        <f>IF(Hidden!CX$47="Yes","H",IF($B80="","",IF(AND($C80&lt;=Hidden!CX$46,$D80&gt;=Hidden!CX$46),IF($G80="","x","y"),"")))</f>
        <v/>
      </c>
      <c r="DF80" s="142" t="str">
        <f>IF(Hidden!CY$47="Yes","H",IF($B80="","",IF(AND($C80&lt;=Hidden!CY$46,$D80&gt;=Hidden!CY$46),IF($G80="","x","y"),"")))</f>
        <v/>
      </c>
      <c r="DG80" s="142" t="str">
        <f>IF(Hidden!CZ$47="Yes","H",IF($B80="","",IF(AND($C80&lt;=Hidden!CZ$46,$D80&gt;=Hidden!CZ$46),IF($G80="","x","y"),"")))</f>
        <v/>
      </c>
      <c r="DH80" s="142" t="str">
        <f>IF(Hidden!DA$47="Yes","H",IF($B80="","",IF(AND($C80&lt;=Hidden!DA$46,$D80&gt;=Hidden!DA$46),IF($G80="","x","y"),"")))</f>
        <v/>
      </c>
      <c r="DI80" s="146" t="str">
        <f>IF(Hidden!DB$47="Yes","H",IF($B80="","",IF(AND($C80&lt;=Hidden!DB$46,$D80&gt;=Hidden!DB$46),IF($G80="","x","y"),"")))</f>
        <v/>
      </c>
      <c r="DJ80" s="145" t="str">
        <f>IF(Hidden!DC$47="Yes","H",IF($B80="","",IF(AND($C80&lt;=Hidden!DC$46,$D80&gt;=Hidden!DC$46),IF($G80="","x","y"),"")))</f>
        <v/>
      </c>
      <c r="DK80" s="142" t="str">
        <f>IF(Hidden!DD$47="Yes","H",IF($B80="","",IF(AND($C80&lt;=Hidden!DD$46,$D80&gt;=Hidden!DD$46),IF($G80="","x","y"),"")))</f>
        <v/>
      </c>
      <c r="DL80" s="142" t="str">
        <f>IF(Hidden!DE$47="Yes","H",IF($B80="","",IF(AND($C80&lt;=Hidden!DE$46,$D80&gt;=Hidden!DE$46),IF($G80="","x","y"),"")))</f>
        <v/>
      </c>
      <c r="DM80" s="142" t="str">
        <f>IF(Hidden!DF$47="Yes","H",IF($B80="","",IF(AND($C80&lt;=Hidden!DF$46,$D80&gt;=Hidden!DF$46),IF($G80="","x","y"),"")))</f>
        <v/>
      </c>
      <c r="DN80" s="144" t="str">
        <f>IF(Hidden!DG$47="Yes","H",IF($B80="","",IF(AND($C80&lt;=Hidden!DG$46,$D80&gt;=Hidden!DG$46),IF($G80="","x","y"),"")))</f>
        <v/>
      </c>
      <c r="DO80" s="143" t="str">
        <f>IF(Hidden!DH$47="Yes","H",IF($B80="","",IF(AND($C80&lt;=Hidden!DH$46,$D80&gt;=Hidden!DH$46),IF($G80="","x","y"),"")))</f>
        <v/>
      </c>
      <c r="DP80" s="142" t="str">
        <f>IF(Hidden!DI$47="Yes","H",IF($B80="","",IF(AND($C80&lt;=Hidden!DI$46,$D80&gt;=Hidden!DI$46),IF($G80="","x","y"),"")))</f>
        <v/>
      </c>
      <c r="DQ80" s="142" t="str">
        <f>IF(Hidden!DJ$47="Yes","H",IF($B80="","",IF(AND($C80&lt;=Hidden!DJ$46,$D80&gt;=Hidden!DJ$46),IF($G80="","x","y"),"")))</f>
        <v/>
      </c>
      <c r="DR80" s="142" t="str">
        <f>IF(Hidden!DK$47="Yes","H",IF($B80="","",IF(AND($C80&lt;=Hidden!DK$46,$D80&gt;=Hidden!DK$46),IF($G80="","x","y"),"")))</f>
        <v/>
      </c>
      <c r="DS80" s="146" t="str">
        <f>IF(Hidden!DL$47="Yes","H",IF($B80="","",IF(AND($C80&lt;=Hidden!DL$46,$D80&gt;=Hidden!DL$46),IF($G80="","x","y"),"")))</f>
        <v/>
      </c>
      <c r="DT80" s="145" t="str">
        <f>IF(Hidden!DM$47="Yes","H",IF($B80="","",IF(AND($C80&lt;=Hidden!DM$46,$D80&gt;=Hidden!DM$46),IF($G80="","x","y"),"")))</f>
        <v/>
      </c>
      <c r="DU80" s="142" t="str">
        <f>IF(Hidden!DN$47="Yes","H",IF($B80="","",IF(AND($C80&lt;=Hidden!DN$46,$D80&gt;=Hidden!DN$46),IF($G80="","x","y"),"")))</f>
        <v/>
      </c>
      <c r="DV80" s="142" t="str">
        <f>IF(Hidden!DO$47="Yes","H",IF($B80="","",IF(AND($C80&lt;=Hidden!DO$46,$D80&gt;=Hidden!DO$46),IF($G80="","x","y"),"")))</f>
        <v/>
      </c>
      <c r="DW80" s="142" t="str">
        <f>IF(Hidden!DP$47="Yes","H",IF($B80="","",IF(AND($C80&lt;=Hidden!DP$46,$D80&gt;=Hidden!DP$46),IF($G80="","x","y"),"")))</f>
        <v/>
      </c>
      <c r="DX80" s="144" t="str">
        <f>IF(Hidden!DQ$47="Yes","H",IF($B80="","",IF(AND($C80&lt;=Hidden!DQ$46,$D80&gt;=Hidden!DQ$46),IF($G80="","x","y"),"")))</f>
        <v/>
      </c>
      <c r="DY80" s="145" t="str">
        <f>IF(Hidden!DR$47="Yes","H",IF($B80="","",IF(AND($C80&lt;=Hidden!DR$46,$D80&gt;=Hidden!DR$46),IF($G80="","x","y"),"")))</f>
        <v/>
      </c>
      <c r="DZ80" s="142" t="str">
        <f>IF(Hidden!DS$47="Yes","H",IF($B80="","",IF(AND($C80&lt;=Hidden!DS$46,$D80&gt;=Hidden!DS$46),IF($G80="","x","y"),"")))</f>
        <v/>
      </c>
      <c r="EA80" s="142" t="str">
        <f>IF(Hidden!DT$47="Yes","H",IF($B80="","",IF(AND($C80&lt;=Hidden!DT$46,$D80&gt;=Hidden!DT$46),IF($G80="","x","y"),"")))</f>
        <v/>
      </c>
      <c r="EB80" s="142" t="str">
        <f>IF(Hidden!DU$47="Yes","H",IF($B80="","",IF(AND($C80&lt;=Hidden!DU$46,$D80&gt;=Hidden!DU$46),IF($G80="","x","y"),"")))</f>
        <v/>
      </c>
      <c r="EC80" s="144" t="str">
        <f>IF(Hidden!DV$47="Yes","H",IF($B80="","",IF(AND($C80&lt;=Hidden!DV$46,$D80&gt;=Hidden!DV$46),IF($G80="","x","y"),"")))</f>
        <v/>
      </c>
      <c r="ED80" s="143" t="str">
        <f>IF(Hidden!DW$47="Yes","H",IF($B80="","",IF(AND($C80&lt;=Hidden!DW$46,$D80&gt;=Hidden!DW$46),IF($G80="","x","y"),"")))</f>
        <v/>
      </c>
      <c r="EE80" s="142" t="str">
        <f>IF(Hidden!DX$47="Yes","H",IF($B80="","",IF(AND($C80&lt;=Hidden!DX$46,$D80&gt;=Hidden!DX$46),IF($G80="","x","y"),"")))</f>
        <v/>
      </c>
      <c r="EF80" s="142" t="str">
        <f>IF(Hidden!DY$47="Yes","H",IF($B80="","",IF(AND($C80&lt;=Hidden!DY$46,$D80&gt;=Hidden!DY$46),IF($G80="","x","y"),"")))</f>
        <v/>
      </c>
      <c r="EG80" s="142" t="str">
        <f>IF(Hidden!DZ$47="Yes","H",IF($B80="","",IF(AND($C80&lt;=Hidden!DZ$46,$D80&gt;=Hidden!DZ$46),IF($G80="","x","y"),"")))</f>
        <v/>
      </c>
      <c r="EH80" s="141" t="str">
        <f>IF(Hidden!EA$47="Yes","H",IF($B80="","",IF(AND($C80&lt;=Hidden!EA$46,$D80&gt;=Hidden!EA$46),IF($G80="","x","y"),"")))</f>
        <v/>
      </c>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row>
    <row r="81" spans="1:257" ht="15" customHeight="1">
      <c r="A81" s="79"/>
      <c r="B81" s="731"/>
      <c r="C81" s="724"/>
      <c r="D81" s="725"/>
      <c r="E81" s="693"/>
      <c r="F81" s="243"/>
      <c r="G81" s="696"/>
      <c r="H81" s="694"/>
      <c r="I81" s="147" t="str">
        <f>IF(Hidden!B$47="Yes","H",IF($B81="","",IF(AND($C81&lt;=Hidden!B$46,$D81&gt;=Hidden!B$46),IF($G81="","x","y"),"")))</f>
        <v/>
      </c>
      <c r="J81" s="142" t="str">
        <f>IF(Hidden!C$47="Yes","H",IF($B81="","",IF(AND($C81&lt;=Hidden!C$46,$D81&gt;=Hidden!C$46),IF($G81="","x","y"),"")))</f>
        <v/>
      </c>
      <c r="K81" s="142" t="str">
        <f>IF(Hidden!D$47="Yes","H",IF($B81="","",IF(AND($C81&lt;=Hidden!D$46,$D81&gt;=Hidden!D$46),IF($G81="","x","y"),"")))</f>
        <v/>
      </c>
      <c r="L81" s="142" t="str">
        <f>IF(Hidden!E$47="Yes","H",IF($B81="","",IF(AND($C81&lt;=Hidden!E$46,$D81&gt;=Hidden!E$46),IF($G81="","x","y"),"")))</f>
        <v/>
      </c>
      <c r="M81" s="146" t="str">
        <f>IF(Hidden!F$47="Yes","H",IF($B81="","",IF(AND($C81&lt;=Hidden!F$46,$D81&gt;=Hidden!F$46),IF($G81="","x","y"),"")))</f>
        <v/>
      </c>
      <c r="N81" s="145" t="str">
        <f>IF(Hidden!G$47="Yes","H",IF($B81="","",IF(AND($C81&lt;=Hidden!G$46,$D81&gt;=Hidden!G$46),IF($G81="","x","y"),"")))</f>
        <v/>
      </c>
      <c r="O81" s="142" t="str">
        <f>IF(Hidden!H$47="Yes","H",IF($B81="","",IF(AND($C81&lt;=Hidden!H$46,$D81&gt;=Hidden!H$46),IF($G81="","x","y"),"")))</f>
        <v/>
      </c>
      <c r="P81" s="142" t="str">
        <f>IF(Hidden!I$47="Yes","H",IF($B81="","",IF(AND($C81&lt;=Hidden!I$46,$D81&gt;=Hidden!I$46),IF($G81="","x","y"),"")))</f>
        <v/>
      </c>
      <c r="Q81" s="142" t="str">
        <f>IF(Hidden!J$47="Yes","H",IF($B81="","",IF(AND($C81&lt;=Hidden!J$46,$D81&gt;=Hidden!J$46),IF($G81="","x","y"),"")))</f>
        <v/>
      </c>
      <c r="R81" s="144" t="str">
        <f>IF(Hidden!K$47="Yes","H",IF($B81="","",IF(AND($C81&lt;=Hidden!K$46,$D81&gt;=Hidden!K$46),IF($G81="","x","y"),"")))</f>
        <v/>
      </c>
      <c r="S81" s="143" t="str">
        <f>IF(Hidden!L$47="Yes","H",IF($B81="","",IF(AND($C81&lt;=Hidden!L$46,$D81&gt;=Hidden!L$46),IF($G81="","x","y"),"")))</f>
        <v/>
      </c>
      <c r="T81" s="142" t="str">
        <f>IF(Hidden!M$47="Yes","H",IF($B81="","",IF(AND($C81&lt;=Hidden!M$46,$D81&gt;=Hidden!M$46),IF($G81="","x","y"),"")))</f>
        <v/>
      </c>
      <c r="U81" s="142" t="str">
        <f>IF(Hidden!N$47="Yes","H",IF($B81="","",IF(AND($C81&lt;=Hidden!N$46,$D81&gt;=Hidden!N$46),IF($G81="","x","y"),"")))</f>
        <v/>
      </c>
      <c r="V81" s="142" t="str">
        <f>IF(Hidden!O$47="Yes","H",IF($B81="","",IF(AND($C81&lt;=Hidden!O$46,$D81&gt;=Hidden!O$46),IF($G81="","x","y"),"")))</f>
        <v/>
      </c>
      <c r="W81" s="146" t="str">
        <f>IF(Hidden!P$47="Yes","H",IF($B81="","",IF(AND($C81&lt;=Hidden!P$46,$D81&gt;=Hidden!P$46),IF($G81="","x","y"),"")))</f>
        <v/>
      </c>
      <c r="X81" s="145" t="str">
        <f>IF(Hidden!Q$47="Yes","H",IF($B81="","",IF(AND($C81&lt;=Hidden!Q$46,$D81&gt;=Hidden!Q$46),IF($G81="","x","y"),"")))</f>
        <v/>
      </c>
      <c r="Y81" s="142" t="str">
        <f>IF(Hidden!R$47="Yes","H",IF($B81="","",IF(AND($C81&lt;=Hidden!R$46,$D81&gt;=Hidden!R$46),IF($G81="","x","y"),"")))</f>
        <v/>
      </c>
      <c r="Z81" s="142" t="str">
        <f>IF(Hidden!S$47="Yes","H",IF($B81="","",IF(AND($C81&lt;=Hidden!S$46,$D81&gt;=Hidden!S$46),IF($G81="","x","y"),"")))</f>
        <v/>
      </c>
      <c r="AA81" s="142" t="str">
        <f>IF(Hidden!T$47="Yes","H",IF($B81="","",IF(AND($C81&lt;=Hidden!T$46,$D81&gt;=Hidden!T$46),IF($G81="","x","y"),"")))</f>
        <v/>
      </c>
      <c r="AB81" s="144" t="str">
        <f>IF(Hidden!U$47="Yes","H",IF($B81="","",IF(AND($C81&lt;=Hidden!U$46,$D81&gt;=Hidden!U$46),IF($G81="","x","y"),"")))</f>
        <v/>
      </c>
      <c r="AC81" s="143" t="str">
        <f>IF(Hidden!V$47="Yes","H",IF($B81="","",IF(AND($C81&lt;=Hidden!V$46,$D81&gt;=Hidden!V$46),IF($G81="","x","y"),"")))</f>
        <v/>
      </c>
      <c r="AD81" s="142" t="str">
        <f>IF(Hidden!W$47="Yes","H",IF($B81="","",IF(AND($C81&lt;=Hidden!W$46,$D81&gt;=Hidden!W$46),IF($G81="","x","y"),"")))</f>
        <v/>
      </c>
      <c r="AE81" s="142" t="str">
        <f>IF(Hidden!X$47="Yes","H",IF($B81="","",IF(AND($C81&lt;=Hidden!X$46,$D81&gt;=Hidden!X$46),IF($G81="","x","y"),"")))</f>
        <v/>
      </c>
      <c r="AF81" s="142" t="str">
        <f>IF(Hidden!Y$47="Yes","H",IF($B81="","",IF(AND($C81&lt;=Hidden!Y$46,$D81&gt;=Hidden!Y$46),IF($G81="","x","y"),"")))</f>
        <v/>
      </c>
      <c r="AG81" s="146" t="str">
        <f>IF(Hidden!Z$47="Yes","H",IF($B81="","",IF(AND($C81&lt;=Hidden!Z$46,$D81&gt;=Hidden!Z$46),IF($G81="","x","y"),"")))</f>
        <v/>
      </c>
      <c r="AH81" s="145" t="str">
        <f>IF(Hidden!AA$47="Yes","H",IF($B81="","",IF(AND($C81&lt;=Hidden!AA$46,$D81&gt;=Hidden!AA$46),IF($G81="","x","y"),"")))</f>
        <v/>
      </c>
      <c r="AI81" s="142" t="str">
        <f>IF(Hidden!AB$47="Yes","H",IF($B81="","",IF(AND($C81&lt;=Hidden!AB$46,$D81&gt;=Hidden!AB$46),IF($G81="","x","y"),"")))</f>
        <v/>
      </c>
      <c r="AJ81" s="142" t="str">
        <f>IF(Hidden!AC$47="Yes","H",IF($B81="","",IF(AND($C81&lt;=Hidden!AC$46,$D81&gt;=Hidden!AC$46),IF($G81="","x","y"),"")))</f>
        <v/>
      </c>
      <c r="AK81" s="142" t="str">
        <f>IF(Hidden!AD$47="Yes","H",IF($B81="","",IF(AND($C81&lt;=Hidden!AD$46,$D81&gt;=Hidden!AD$46),IF($G81="","x","y"),"")))</f>
        <v/>
      </c>
      <c r="AL81" s="144" t="str">
        <f>IF(Hidden!AE$47="Yes","H",IF($B81="","",IF(AND($C81&lt;=Hidden!AE$46,$D81&gt;=Hidden!AE$46),IF($G81="","x","y"),"")))</f>
        <v/>
      </c>
      <c r="AM81" s="143" t="str">
        <f>IF(Hidden!AF$47="Yes","H",IF($B81="","",IF(AND($C81&lt;=Hidden!AF$46,$D81&gt;=Hidden!AF$46),IF($G81="","x","y"),"")))</f>
        <v/>
      </c>
      <c r="AN81" s="142" t="str">
        <f>IF(Hidden!AG$47="Yes","H",IF($B81="","",IF(AND($C81&lt;=Hidden!AG$46,$D81&gt;=Hidden!AG$46),IF($G81="","x","y"),"")))</f>
        <v/>
      </c>
      <c r="AO81" s="142" t="str">
        <f>IF(Hidden!AH$47="Yes","H",IF($B81="","",IF(AND($C81&lt;=Hidden!AH$46,$D81&gt;=Hidden!AH$46),IF($G81="","x","y"),"")))</f>
        <v/>
      </c>
      <c r="AP81" s="142" t="str">
        <f>IF(Hidden!AI$47="Yes","H",IF($B81="","",IF(AND($C81&lt;=Hidden!AI$46,$D81&gt;=Hidden!AI$46),IF($G81="","x","y"),"")))</f>
        <v/>
      </c>
      <c r="AQ81" s="146" t="str">
        <f>IF(Hidden!AJ$47="Yes","H",IF($B81="","",IF(AND($C81&lt;=Hidden!AJ$46,$D81&gt;=Hidden!AJ$46),IF($G81="","x","y"),"")))</f>
        <v/>
      </c>
      <c r="AR81" s="145" t="str">
        <f>IF(Hidden!AK$47="Yes","H",IF($B81="","",IF(AND($C81&lt;=Hidden!AK$46,$D81&gt;=Hidden!AK$46),IF($G81="","x","y"),"")))</f>
        <v/>
      </c>
      <c r="AS81" s="142" t="str">
        <f>IF(Hidden!AL$47="Yes","H",IF($B81="","",IF(AND($C81&lt;=Hidden!AL$46,$D81&gt;=Hidden!AL$46),IF($G81="","x","y"),"")))</f>
        <v/>
      </c>
      <c r="AT81" s="142" t="str">
        <f>IF(Hidden!AM$47="Yes","H",IF($B81="","",IF(AND($C81&lt;=Hidden!AM$46,$D81&gt;=Hidden!AM$46),IF($G81="","x","y"),"")))</f>
        <v/>
      </c>
      <c r="AU81" s="142" t="str">
        <f>IF(Hidden!AN$47="Yes","H",IF($B81="","",IF(AND($C81&lt;=Hidden!AN$46,$D81&gt;=Hidden!AN$46),IF($G81="","x","y"),"")))</f>
        <v/>
      </c>
      <c r="AV81" s="144" t="str">
        <f>IF(Hidden!AO$47="Yes","H",IF($B81="","",IF(AND($C81&lt;=Hidden!AO$46,$D81&gt;=Hidden!AO$46),IF($G81="","x","y"),"")))</f>
        <v/>
      </c>
      <c r="AW81" s="143" t="str">
        <f>IF(Hidden!AP$47="Yes","H",IF($B81="","",IF(AND($C81&lt;=Hidden!AP$46,$D81&gt;=Hidden!AP$46),IF($G81="","x","y"),"")))</f>
        <v/>
      </c>
      <c r="AX81" s="142" t="str">
        <f>IF(Hidden!AQ$47="Yes","H",IF($B81="","",IF(AND($C81&lt;=Hidden!AQ$46,$D81&gt;=Hidden!AQ$46),IF($G81="","x","y"),"")))</f>
        <v/>
      </c>
      <c r="AY81" s="142" t="str">
        <f>IF(Hidden!AR$47="Yes","H",IF($B81="","",IF(AND($C81&lt;=Hidden!AR$46,$D81&gt;=Hidden!AR$46),IF($G81="","x","y"),"")))</f>
        <v/>
      </c>
      <c r="AZ81" s="142" t="str">
        <f>IF(Hidden!AS$47="Yes","H",IF($B81="","",IF(AND($C81&lt;=Hidden!AS$46,$D81&gt;=Hidden!AS$46),IF($G81="","x","y"),"")))</f>
        <v/>
      </c>
      <c r="BA81" s="146" t="str">
        <f>IF(Hidden!AT$47="Yes","H",IF($B81="","",IF(AND($C81&lt;=Hidden!AT$46,$D81&gt;=Hidden!AT$46),IF($G81="","x","y"),"")))</f>
        <v/>
      </c>
      <c r="BB81" s="145" t="str">
        <f>IF(Hidden!AU$47="Yes","H",IF($B81="","",IF(AND($C81&lt;=Hidden!AU$46,$D81&gt;=Hidden!AU$46),IF($G81="","x","y"),"")))</f>
        <v/>
      </c>
      <c r="BC81" s="142" t="str">
        <f>IF(Hidden!AV$47="Yes","H",IF($B81="","",IF(AND($C81&lt;=Hidden!AV$46,$D81&gt;=Hidden!AV$46),IF($G81="","x","y"),"")))</f>
        <v/>
      </c>
      <c r="BD81" s="142" t="str">
        <f>IF(Hidden!AW$47="Yes","H",IF($B81="","",IF(AND($C81&lt;=Hidden!AW$46,$D81&gt;=Hidden!AW$46),IF($G81="","x","y"),"")))</f>
        <v/>
      </c>
      <c r="BE81" s="142" t="str">
        <f>IF(Hidden!AX$47="Yes","H",IF($B81="","",IF(AND($C81&lt;=Hidden!AX$46,$D81&gt;=Hidden!AX$46),IF($G81="","x","y"),"")))</f>
        <v/>
      </c>
      <c r="BF81" s="144" t="str">
        <f>IF(Hidden!AY$47="Yes","H",IF($B81="","",IF(AND($C81&lt;=Hidden!AY$46,$D81&gt;=Hidden!AY$46),IF($G81="","x","y"),"")))</f>
        <v/>
      </c>
      <c r="BG81" s="143" t="str">
        <f>IF(Hidden!AZ$47="Yes","H",IF($B81="","",IF(AND($C81&lt;=Hidden!AZ$46,$D81&gt;=Hidden!AZ$46),IF($G81="","x","y"),"")))</f>
        <v/>
      </c>
      <c r="BH81" s="142" t="str">
        <f>IF(Hidden!BA$47="Yes","H",IF($B81="","",IF(AND($C81&lt;=Hidden!BA$46,$D81&gt;=Hidden!BA$46),IF($G81="","x","y"),"")))</f>
        <v/>
      </c>
      <c r="BI81" s="142" t="str">
        <f>IF(Hidden!BB$47="Yes","H",IF($B81="","",IF(AND($C81&lt;=Hidden!BB$46,$D81&gt;=Hidden!BB$46),IF($G81="","x","y"),"")))</f>
        <v/>
      </c>
      <c r="BJ81" s="142" t="str">
        <f>IF(Hidden!BC$47="Yes","H",IF($B81="","",IF(AND($C81&lt;=Hidden!BC$46,$D81&gt;=Hidden!BC$46),IF($G81="","x","y"),"")))</f>
        <v/>
      </c>
      <c r="BK81" s="146" t="str">
        <f>IF(Hidden!BD$47="Yes","H",IF($B81="","",IF(AND($C81&lt;=Hidden!BD$46,$D81&gt;=Hidden!BD$46),IF($G81="","x","y"),"")))</f>
        <v/>
      </c>
      <c r="BL81" s="145" t="str">
        <f>IF(Hidden!BE$47="Yes","H",IF($B81="","",IF(AND($C81&lt;=Hidden!BE$46,$D81&gt;=Hidden!BE$46),IF($G81="","x","y"),"")))</f>
        <v/>
      </c>
      <c r="BM81" s="142" t="str">
        <f>IF(Hidden!BF$47="Yes","H",IF($B81="","",IF(AND($C81&lt;=Hidden!BF$46,$D81&gt;=Hidden!BF$46),IF($G81="","x","y"),"")))</f>
        <v/>
      </c>
      <c r="BN81" s="142" t="str">
        <f>IF(Hidden!BG$47="Yes","H",IF($B81="","",IF(AND($C81&lt;=Hidden!BG$46,$D81&gt;=Hidden!BG$46),IF($G81="","x","y"),"")))</f>
        <v/>
      </c>
      <c r="BO81" s="142" t="str">
        <f>IF(Hidden!BH$47="Yes","H",IF($B81="","",IF(AND($C81&lt;=Hidden!BH$46,$D81&gt;=Hidden!BH$46),IF($G81="","x","y"),"")))</f>
        <v/>
      </c>
      <c r="BP81" s="144" t="str">
        <f>IF(Hidden!BI$47="Yes","H",IF($B81="","",IF(AND($C81&lt;=Hidden!BI$46,$D81&gt;=Hidden!BI$46),IF($G81="","x","y"),"")))</f>
        <v/>
      </c>
      <c r="BQ81" s="143" t="str">
        <f>IF(Hidden!BJ$47="Yes","H",IF($B81="","",IF(AND($C81&lt;=Hidden!BJ$46,$D81&gt;=Hidden!BJ$46),IF($G81="","x","y"),"")))</f>
        <v/>
      </c>
      <c r="BR81" s="142" t="str">
        <f>IF(Hidden!BK$47="Yes","H",IF($B81="","",IF(AND($C81&lt;=Hidden!BK$46,$D81&gt;=Hidden!BK$46),IF($G81="","x","y"),"")))</f>
        <v/>
      </c>
      <c r="BS81" s="142" t="str">
        <f>IF(Hidden!BL$47="Yes","H",IF($B81="","",IF(AND($C81&lt;=Hidden!BL$46,$D81&gt;=Hidden!BL$46),IF($G81="","x","y"),"")))</f>
        <v/>
      </c>
      <c r="BT81" s="142" t="str">
        <f>IF(Hidden!BM$47="Yes","H",IF($B81="","",IF(AND($C81&lt;=Hidden!BM$46,$D81&gt;=Hidden!BM$46),IF($G81="","x","y"),"")))</f>
        <v/>
      </c>
      <c r="BU81" s="146" t="str">
        <f>IF(Hidden!BN$47="Yes","H",IF($B81="","",IF(AND($C81&lt;=Hidden!BN$46,$D81&gt;=Hidden!BN$46),IF($G81="","x","y"),"")))</f>
        <v/>
      </c>
      <c r="BV81" s="145" t="str">
        <f>IF(Hidden!BO$47="Yes","H",IF($B81="","",IF(AND($C81&lt;=Hidden!BO$46,$D81&gt;=Hidden!BO$46),IF($G81="","x","y"),"")))</f>
        <v/>
      </c>
      <c r="BW81" s="142" t="str">
        <f>IF(Hidden!BP$47="Yes","H",IF($B81="","",IF(AND($C81&lt;=Hidden!BP$46,$D81&gt;=Hidden!BP$46),IF($G81="","x","y"),"")))</f>
        <v/>
      </c>
      <c r="BX81" s="142" t="str">
        <f>IF(Hidden!BQ$47="Yes","H",IF($B81="","",IF(AND($C81&lt;=Hidden!BQ$46,$D81&gt;=Hidden!BQ$46),IF($G81="","x","y"),"")))</f>
        <v/>
      </c>
      <c r="BY81" s="142" t="str">
        <f>IF(Hidden!BR$47="Yes","H",IF($B81="","",IF(AND($C81&lt;=Hidden!BR$46,$D81&gt;=Hidden!BR$46),IF($G81="","x","y"),"")))</f>
        <v/>
      </c>
      <c r="BZ81" s="144" t="str">
        <f>IF(Hidden!BS$47="Yes","H",IF($B81="","",IF(AND($C81&lt;=Hidden!BS$46,$D81&gt;=Hidden!BS$46),IF($G81="","x","y"),"")))</f>
        <v/>
      </c>
      <c r="CA81" s="143" t="str">
        <f>IF(Hidden!BT$47="Yes","H",IF($B81="","",IF(AND($C81&lt;=Hidden!BT$46,$D81&gt;=Hidden!BT$46),IF($G81="","x","y"),"")))</f>
        <v/>
      </c>
      <c r="CB81" s="142" t="str">
        <f>IF(Hidden!BU$47="Yes","H",IF($B81="","",IF(AND($C81&lt;=Hidden!BU$46,$D81&gt;=Hidden!BU$46),IF($G81="","x","y"),"")))</f>
        <v/>
      </c>
      <c r="CC81" s="142" t="str">
        <f>IF(Hidden!BV$47="Yes","H",IF($B81="","",IF(AND($C81&lt;=Hidden!BV$46,$D81&gt;=Hidden!BV$46),IF($G81="","x","y"),"")))</f>
        <v/>
      </c>
      <c r="CD81" s="142" t="str">
        <f>IF(Hidden!BW$47="Yes","H",IF($B81="","",IF(AND($C81&lt;=Hidden!BW$46,$D81&gt;=Hidden!BW$46),IF($G81="","x","y"),"")))</f>
        <v/>
      </c>
      <c r="CE81" s="146" t="str">
        <f>IF(Hidden!BX$47="Yes","H",IF($B81="","",IF(AND($C81&lt;=Hidden!BX$46,$D81&gt;=Hidden!BX$46),IF($G81="","x","y"),"")))</f>
        <v/>
      </c>
      <c r="CF81" s="145" t="str">
        <f>IF(Hidden!BY$47="Yes","H",IF($B81="","",IF(AND($C81&lt;=Hidden!BY$46,$D81&gt;=Hidden!BY$46),IF($G81="","x","y"),"")))</f>
        <v/>
      </c>
      <c r="CG81" s="142" t="str">
        <f>IF(Hidden!BZ$47="Yes","H",IF($B81="","",IF(AND($C81&lt;=Hidden!BZ$46,$D81&gt;=Hidden!BZ$46),IF($G81="","x","y"),"")))</f>
        <v/>
      </c>
      <c r="CH81" s="142" t="str">
        <f>IF(Hidden!CA$47="Yes","H",IF($B81="","",IF(AND($C81&lt;=Hidden!CA$46,$D81&gt;=Hidden!CA$46),IF($G81="","x","y"),"")))</f>
        <v/>
      </c>
      <c r="CI81" s="142" t="str">
        <f>IF(Hidden!CB$47="Yes","H",IF($B81="","",IF(AND($C81&lt;=Hidden!CB$46,$D81&gt;=Hidden!CB$46),IF($G81="","x","y"),"")))</f>
        <v/>
      </c>
      <c r="CJ81" s="144" t="str">
        <f>IF(Hidden!CC$47="Yes","H",IF($B81="","",IF(AND($C81&lt;=Hidden!CC$46,$D81&gt;=Hidden!CC$46),IF($G81="","x","y"),"")))</f>
        <v/>
      </c>
      <c r="CK81" s="143" t="str">
        <f>IF(Hidden!CD$47="Yes","H",IF($B81="","",IF(AND($C81&lt;=Hidden!CD$46,$D81&gt;=Hidden!CD$46),IF($G81="","x","y"),"")))</f>
        <v/>
      </c>
      <c r="CL81" s="142" t="str">
        <f>IF(Hidden!CE$47="Yes","H",IF($B81="","",IF(AND($C81&lt;=Hidden!CE$46,$D81&gt;=Hidden!CE$46),IF($G81="","x","y"),"")))</f>
        <v/>
      </c>
      <c r="CM81" s="142" t="str">
        <f>IF(Hidden!CF$47="Yes","H",IF($B81="","",IF(AND($C81&lt;=Hidden!CF$46,$D81&gt;=Hidden!CF$46),IF($G81="","x","y"),"")))</f>
        <v/>
      </c>
      <c r="CN81" s="142" t="str">
        <f>IF(Hidden!CG$47="Yes","H",IF($B81="","",IF(AND($C81&lt;=Hidden!CG$46,$D81&gt;=Hidden!CG$46),IF($G81="","x","y"),"")))</f>
        <v/>
      </c>
      <c r="CO81" s="146" t="str">
        <f>IF(Hidden!CH$47="Yes","H",IF($B81="","",IF(AND($C81&lt;=Hidden!CH$46,$D81&gt;=Hidden!CH$46),IF($G81="","x","y"),"")))</f>
        <v/>
      </c>
      <c r="CP81" s="145" t="str">
        <f>IF(Hidden!CI$47="Yes","H",IF($B81="","",IF(AND($C81&lt;=Hidden!CI$46,$D81&gt;=Hidden!CI$46),IF($G81="","x","y"),"")))</f>
        <v/>
      </c>
      <c r="CQ81" s="142" t="str">
        <f>IF(Hidden!CJ$47="Yes","H",IF($B81="","",IF(AND($C81&lt;=Hidden!CJ$46,$D81&gt;=Hidden!CJ$46),IF($G81="","x","y"),"")))</f>
        <v/>
      </c>
      <c r="CR81" s="142" t="str">
        <f>IF(Hidden!CK$47="Yes","H",IF($B81="","",IF(AND($C81&lt;=Hidden!CK$46,$D81&gt;=Hidden!CK$46),IF($G81="","x","y"),"")))</f>
        <v/>
      </c>
      <c r="CS81" s="142" t="str">
        <f>IF(Hidden!CL$47="Yes","H",IF($B81="","",IF(AND($C81&lt;=Hidden!CL$46,$D81&gt;=Hidden!CL$46),IF($G81="","x","y"),"")))</f>
        <v/>
      </c>
      <c r="CT81" s="144" t="str">
        <f>IF(Hidden!CM$47="Yes","H",IF($B81="","",IF(AND($C81&lt;=Hidden!CM$46,$D81&gt;=Hidden!CM$46),IF($G81="","x","y"),"")))</f>
        <v/>
      </c>
      <c r="CU81" s="143" t="str">
        <f>IF(Hidden!CN$47="Yes","H",IF($B81="","",IF(AND($C81&lt;=Hidden!CN$46,$D81&gt;=Hidden!CN$46),IF($G81="","x","y"),"")))</f>
        <v/>
      </c>
      <c r="CV81" s="142" t="str">
        <f>IF(Hidden!CO$47="Yes","H",IF($B81="","",IF(AND($C81&lt;=Hidden!CO$46,$D81&gt;=Hidden!CO$46),IF($G81="","x","y"),"")))</f>
        <v/>
      </c>
      <c r="CW81" s="142" t="str">
        <f>IF(Hidden!CP$47="Yes","H",IF($B81="","",IF(AND($C81&lt;=Hidden!CP$46,$D81&gt;=Hidden!CP$46),IF($G81="","x","y"),"")))</f>
        <v/>
      </c>
      <c r="CX81" s="142" t="str">
        <f>IF(Hidden!CQ$47="Yes","H",IF($B81="","",IF(AND($C81&lt;=Hidden!CQ$46,$D81&gt;=Hidden!CQ$46),IF($G81="","x","y"),"")))</f>
        <v/>
      </c>
      <c r="CY81" s="146" t="str">
        <f>IF(Hidden!CR$47="Yes","H",IF($B81="","",IF(AND($C81&lt;=Hidden!CR$46,$D81&gt;=Hidden!CR$46),IF($G81="","x","y"),"")))</f>
        <v/>
      </c>
      <c r="CZ81" s="145" t="str">
        <f>IF(Hidden!CS$47="Yes","H",IF($B81="","",IF(AND($C81&lt;=Hidden!CS$46,$D81&gt;=Hidden!CS$46),IF($G81="","x","y"),"")))</f>
        <v/>
      </c>
      <c r="DA81" s="142" t="str">
        <f>IF(Hidden!CT$47="Yes","H",IF($B81="","",IF(AND($C81&lt;=Hidden!CT$46,$D81&gt;=Hidden!CT$46),IF($G81="","x","y"),"")))</f>
        <v/>
      </c>
      <c r="DB81" s="142" t="str">
        <f>IF(Hidden!CU$47="Yes","H",IF($B81="","",IF(AND($C81&lt;=Hidden!CU$46,$D81&gt;=Hidden!CU$46),IF($G81="","x","y"),"")))</f>
        <v/>
      </c>
      <c r="DC81" s="142" t="str">
        <f>IF(Hidden!CV$47="Yes","H",IF($B81="","",IF(AND($C81&lt;=Hidden!CV$46,$D81&gt;=Hidden!CV$46),IF($G81="","x","y"),"")))</f>
        <v/>
      </c>
      <c r="DD81" s="144" t="str">
        <f>IF(Hidden!CW$47="Yes","H",IF($B81="","",IF(AND($C81&lt;=Hidden!CW$46,$D81&gt;=Hidden!CW$46),IF($G81="","x","y"),"")))</f>
        <v/>
      </c>
      <c r="DE81" s="143" t="str">
        <f>IF(Hidden!CX$47="Yes","H",IF($B81="","",IF(AND($C81&lt;=Hidden!CX$46,$D81&gt;=Hidden!CX$46),IF($G81="","x","y"),"")))</f>
        <v/>
      </c>
      <c r="DF81" s="142" t="str">
        <f>IF(Hidden!CY$47="Yes","H",IF($B81="","",IF(AND($C81&lt;=Hidden!CY$46,$D81&gt;=Hidden!CY$46),IF($G81="","x","y"),"")))</f>
        <v/>
      </c>
      <c r="DG81" s="142" t="str">
        <f>IF(Hidden!CZ$47="Yes","H",IF($B81="","",IF(AND($C81&lt;=Hidden!CZ$46,$D81&gt;=Hidden!CZ$46),IF($G81="","x","y"),"")))</f>
        <v/>
      </c>
      <c r="DH81" s="142" t="str">
        <f>IF(Hidden!DA$47="Yes","H",IF($B81="","",IF(AND($C81&lt;=Hidden!DA$46,$D81&gt;=Hidden!DA$46),IF($G81="","x","y"),"")))</f>
        <v/>
      </c>
      <c r="DI81" s="146" t="str">
        <f>IF(Hidden!DB$47="Yes","H",IF($B81="","",IF(AND($C81&lt;=Hidden!DB$46,$D81&gt;=Hidden!DB$46),IF($G81="","x","y"),"")))</f>
        <v/>
      </c>
      <c r="DJ81" s="145" t="str">
        <f>IF(Hidden!DC$47="Yes","H",IF($B81="","",IF(AND($C81&lt;=Hidden!DC$46,$D81&gt;=Hidden!DC$46),IF($G81="","x","y"),"")))</f>
        <v/>
      </c>
      <c r="DK81" s="142" t="str">
        <f>IF(Hidden!DD$47="Yes","H",IF($B81="","",IF(AND($C81&lt;=Hidden!DD$46,$D81&gt;=Hidden!DD$46),IF($G81="","x","y"),"")))</f>
        <v/>
      </c>
      <c r="DL81" s="142" t="str">
        <f>IF(Hidden!DE$47="Yes","H",IF($B81="","",IF(AND($C81&lt;=Hidden!DE$46,$D81&gt;=Hidden!DE$46),IF($G81="","x","y"),"")))</f>
        <v/>
      </c>
      <c r="DM81" s="142" t="str">
        <f>IF(Hidden!DF$47="Yes","H",IF($B81="","",IF(AND($C81&lt;=Hidden!DF$46,$D81&gt;=Hidden!DF$46),IF($G81="","x","y"),"")))</f>
        <v/>
      </c>
      <c r="DN81" s="144" t="str">
        <f>IF(Hidden!DG$47="Yes","H",IF($B81="","",IF(AND($C81&lt;=Hidden!DG$46,$D81&gt;=Hidden!DG$46),IF($G81="","x","y"),"")))</f>
        <v/>
      </c>
      <c r="DO81" s="143" t="str">
        <f>IF(Hidden!DH$47="Yes","H",IF($B81="","",IF(AND($C81&lt;=Hidden!DH$46,$D81&gt;=Hidden!DH$46),IF($G81="","x","y"),"")))</f>
        <v/>
      </c>
      <c r="DP81" s="142" t="str">
        <f>IF(Hidden!DI$47="Yes","H",IF($B81="","",IF(AND($C81&lt;=Hidden!DI$46,$D81&gt;=Hidden!DI$46),IF($G81="","x","y"),"")))</f>
        <v/>
      </c>
      <c r="DQ81" s="142" t="str">
        <f>IF(Hidden!DJ$47="Yes","H",IF($B81="","",IF(AND($C81&lt;=Hidden!DJ$46,$D81&gt;=Hidden!DJ$46),IF($G81="","x","y"),"")))</f>
        <v/>
      </c>
      <c r="DR81" s="142" t="str">
        <f>IF(Hidden!DK$47="Yes","H",IF($B81="","",IF(AND($C81&lt;=Hidden!DK$46,$D81&gt;=Hidden!DK$46),IF($G81="","x","y"),"")))</f>
        <v/>
      </c>
      <c r="DS81" s="146" t="str">
        <f>IF(Hidden!DL$47="Yes","H",IF($B81="","",IF(AND($C81&lt;=Hidden!DL$46,$D81&gt;=Hidden!DL$46),IF($G81="","x","y"),"")))</f>
        <v/>
      </c>
      <c r="DT81" s="145" t="str">
        <f>IF(Hidden!DM$47="Yes","H",IF($B81="","",IF(AND($C81&lt;=Hidden!DM$46,$D81&gt;=Hidden!DM$46),IF($G81="","x","y"),"")))</f>
        <v/>
      </c>
      <c r="DU81" s="142" t="str">
        <f>IF(Hidden!DN$47="Yes","H",IF($B81="","",IF(AND($C81&lt;=Hidden!DN$46,$D81&gt;=Hidden!DN$46),IF($G81="","x","y"),"")))</f>
        <v/>
      </c>
      <c r="DV81" s="142" t="str">
        <f>IF(Hidden!DO$47="Yes","H",IF($B81="","",IF(AND($C81&lt;=Hidden!DO$46,$D81&gt;=Hidden!DO$46),IF($G81="","x","y"),"")))</f>
        <v/>
      </c>
      <c r="DW81" s="142" t="str">
        <f>IF(Hidden!DP$47="Yes","H",IF($B81="","",IF(AND($C81&lt;=Hidden!DP$46,$D81&gt;=Hidden!DP$46),IF($G81="","x","y"),"")))</f>
        <v/>
      </c>
      <c r="DX81" s="144" t="str">
        <f>IF(Hidden!DQ$47="Yes","H",IF($B81="","",IF(AND($C81&lt;=Hidden!DQ$46,$D81&gt;=Hidden!DQ$46),IF($G81="","x","y"),"")))</f>
        <v/>
      </c>
      <c r="DY81" s="145" t="str">
        <f>IF(Hidden!DR$47="Yes","H",IF($B81="","",IF(AND($C81&lt;=Hidden!DR$46,$D81&gt;=Hidden!DR$46),IF($G81="","x","y"),"")))</f>
        <v/>
      </c>
      <c r="DZ81" s="142" t="str">
        <f>IF(Hidden!DS$47="Yes","H",IF($B81="","",IF(AND($C81&lt;=Hidden!DS$46,$D81&gt;=Hidden!DS$46),IF($G81="","x","y"),"")))</f>
        <v/>
      </c>
      <c r="EA81" s="142" t="str">
        <f>IF(Hidden!DT$47="Yes","H",IF($B81="","",IF(AND($C81&lt;=Hidden!DT$46,$D81&gt;=Hidden!DT$46),IF($G81="","x","y"),"")))</f>
        <v/>
      </c>
      <c r="EB81" s="142" t="str">
        <f>IF(Hidden!DU$47="Yes","H",IF($B81="","",IF(AND($C81&lt;=Hidden!DU$46,$D81&gt;=Hidden!DU$46),IF($G81="","x","y"),"")))</f>
        <v/>
      </c>
      <c r="EC81" s="144" t="str">
        <f>IF(Hidden!DV$47="Yes","H",IF($B81="","",IF(AND($C81&lt;=Hidden!DV$46,$D81&gt;=Hidden!DV$46),IF($G81="","x","y"),"")))</f>
        <v/>
      </c>
      <c r="ED81" s="143" t="str">
        <f>IF(Hidden!DW$47="Yes","H",IF($B81="","",IF(AND($C81&lt;=Hidden!DW$46,$D81&gt;=Hidden!DW$46),IF($G81="","x","y"),"")))</f>
        <v/>
      </c>
      <c r="EE81" s="142" t="str">
        <f>IF(Hidden!DX$47="Yes","H",IF($B81="","",IF(AND($C81&lt;=Hidden!DX$46,$D81&gt;=Hidden!DX$46),IF($G81="","x","y"),"")))</f>
        <v/>
      </c>
      <c r="EF81" s="142" t="str">
        <f>IF(Hidden!DY$47="Yes","H",IF($B81="","",IF(AND($C81&lt;=Hidden!DY$46,$D81&gt;=Hidden!DY$46),IF($G81="","x","y"),"")))</f>
        <v/>
      </c>
      <c r="EG81" s="142" t="str">
        <f>IF(Hidden!DZ$47="Yes","H",IF($B81="","",IF(AND($C81&lt;=Hidden!DZ$46,$D81&gt;=Hidden!DZ$46),IF($G81="","x","y"),"")))</f>
        <v/>
      </c>
      <c r="EH81" s="141" t="str">
        <f>IF(Hidden!EA$47="Yes","H",IF($B81="","",IF(AND($C81&lt;=Hidden!EA$46,$D81&gt;=Hidden!EA$46),IF($G81="","x","y"),"")))</f>
        <v/>
      </c>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row>
    <row r="82" spans="1:257" ht="15" customHeight="1">
      <c r="A82" s="79"/>
      <c r="B82" s="730"/>
      <c r="C82" s="724"/>
      <c r="D82" s="725"/>
      <c r="E82" s="693"/>
      <c r="F82" s="243"/>
      <c r="G82" s="696"/>
      <c r="H82" s="694"/>
      <c r="I82" s="147" t="str">
        <f>IF(Hidden!B$47="Yes","H",IF($B82="","",IF(AND($C82&lt;=Hidden!B$46,$D82&gt;=Hidden!B$46),IF($G82="","x","y"),"")))</f>
        <v/>
      </c>
      <c r="J82" s="142" t="str">
        <f>IF(Hidden!C$47="Yes","H",IF($B82="","",IF(AND($C82&lt;=Hidden!C$46,$D82&gt;=Hidden!C$46),IF($G82="","x","y"),"")))</f>
        <v/>
      </c>
      <c r="K82" s="142" t="str">
        <f>IF(Hidden!D$47="Yes","H",IF($B82="","",IF(AND($C82&lt;=Hidden!D$46,$D82&gt;=Hidden!D$46),IF($G82="","x","y"),"")))</f>
        <v/>
      </c>
      <c r="L82" s="142" t="str">
        <f>IF(Hidden!E$47="Yes","H",IF($B82="","",IF(AND($C82&lt;=Hidden!E$46,$D82&gt;=Hidden!E$46),IF($G82="","x","y"),"")))</f>
        <v/>
      </c>
      <c r="M82" s="146" t="str">
        <f>IF(Hidden!F$47="Yes","H",IF($B82="","",IF(AND($C82&lt;=Hidden!F$46,$D82&gt;=Hidden!F$46),IF($G82="","x","y"),"")))</f>
        <v/>
      </c>
      <c r="N82" s="145" t="str">
        <f>IF(Hidden!G$47="Yes","H",IF($B82="","",IF(AND($C82&lt;=Hidden!G$46,$D82&gt;=Hidden!G$46),IF($G82="","x","y"),"")))</f>
        <v/>
      </c>
      <c r="O82" s="142" t="str">
        <f>IF(Hidden!H$47="Yes","H",IF($B82="","",IF(AND($C82&lt;=Hidden!H$46,$D82&gt;=Hidden!H$46),IF($G82="","x","y"),"")))</f>
        <v/>
      </c>
      <c r="P82" s="142" t="str">
        <f>IF(Hidden!I$47="Yes","H",IF($B82="","",IF(AND($C82&lt;=Hidden!I$46,$D82&gt;=Hidden!I$46),IF($G82="","x","y"),"")))</f>
        <v/>
      </c>
      <c r="Q82" s="142" t="str">
        <f>IF(Hidden!J$47="Yes","H",IF($B82="","",IF(AND($C82&lt;=Hidden!J$46,$D82&gt;=Hidden!J$46),IF($G82="","x","y"),"")))</f>
        <v/>
      </c>
      <c r="R82" s="144" t="str">
        <f>IF(Hidden!K$47="Yes","H",IF($B82="","",IF(AND($C82&lt;=Hidden!K$46,$D82&gt;=Hidden!K$46),IF($G82="","x","y"),"")))</f>
        <v/>
      </c>
      <c r="S82" s="143" t="str">
        <f>IF(Hidden!L$47="Yes","H",IF($B82="","",IF(AND($C82&lt;=Hidden!L$46,$D82&gt;=Hidden!L$46),IF($G82="","x","y"),"")))</f>
        <v/>
      </c>
      <c r="T82" s="142" t="str">
        <f>IF(Hidden!M$47="Yes","H",IF($B82="","",IF(AND($C82&lt;=Hidden!M$46,$D82&gt;=Hidden!M$46),IF($G82="","x","y"),"")))</f>
        <v/>
      </c>
      <c r="U82" s="142" t="str">
        <f>IF(Hidden!N$47="Yes","H",IF($B82="","",IF(AND($C82&lt;=Hidden!N$46,$D82&gt;=Hidden!N$46),IF($G82="","x","y"),"")))</f>
        <v/>
      </c>
      <c r="V82" s="142" t="str">
        <f>IF(Hidden!O$47="Yes","H",IF($B82="","",IF(AND($C82&lt;=Hidden!O$46,$D82&gt;=Hidden!O$46),IF($G82="","x","y"),"")))</f>
        <v/>
      </c>
      <c r="W82" s="146" t="str">
        <f>IF(Hidden!P$47="Yes","H",IF($B82="","",IF(AND($C82&lt;=Hidden!P$46,$D82&gt;=Hidden!P$46),IF($G82="","x","y"),"")))</f>
        <v/>
      </c>
      <c r="X82" s="145" t="str">
        <f>IF(Hidden!Q$47="Yes","H",IF($B82="","",IF(AND($C82&lt;=Hidden!Q$46,$D82&gt;=Hidden!Q$46),IF($G82="","x","y"),"")))</f>
        <v/>
      </c>
      <c r="Y82" s="142" t="str">
        <f>IF(Hidden!R$47="Yes","H",IF($B82="","",IF(AND($C82&lt;=Hidden!R$46,$D82&gt;=Hidden!R$46),IF($G82="","x","y"),"")))</f>
        <v/>
      </c>
      <c r="Z82" s="142" t="str">
        <f>IF(Hidden!S$47="Yes","H",IF($B82="","",IF(AND($C82&lt;=Hidden!S$46,$D82&gt;=Hidden!S$46),IF($G82="","x","y"),"")))</f>
        <v/>
      </c>
      <c r="AA82" s="142" t="str">
        <f>IF(Hidden!T$47="Yes","H",IF($B82="","",IF(AND($C82&lt;=Hidden!T$46,$D82&gt;=Hidden!T$46),IF($G82="","x","y"),"")))</f>
        <v/>
      </c>
      <c r="AB82" s="144" t="str">
        <f>IF(Hidden!U$47="Yes","H",IF($B82="","",IF(AND($C82&lt;=Hidden!U$46,$D82&gt;=Hidden!U$46),IF($G82="","x","y"),"")))</f>
        <v/>
      </c>
      <c r="AC82" s="143" t="str">
        <f>IF(Hidden!V$47="Yes","H",IF($B82="","",IF(AND($C82&lt;=Hidden!V$46,$D82&gt;=Hidden!V$46),IF($G82="","x","y"),"")))</f>
        <v/>
      </c>
      <c r="AD82" s="142" t="str">
        <f>IF(Hidden!W$47="Yes","H",IF($B82="","",IF(AND($C82&lt;=Hidden!W$46,$D82&gt;=Hidden!W$46),IF($G82="","x","y"),"")))</f>
        <v/>
      </c>
      <c r="AE82" s="142" t="str">
        <f>IF(Hidden!X$47="Yes","H",IF($B82="","",IF(AND($C82&lt;=Hidden!X$46,$D82&gt;=Hidden!X$46),IF($G82="","x","y"),"")))</f>
        <v/>
      </c>
      <c r="AF82" s="142" t="str">
        <f>IF(Hidden!Y$47="Yes","H",IF($B82="","",IF(AND($C82&lt;=Hidden!Y$46,$D82&gt;=Hidden!Y$46),IF($G82="","x","y"),"")))</f>
        <v/>
      </c>
      <c r="AG82" s="146" t="str">
        <f>IF(Hidden!Z$47="Yes","H",IF($B82="","",IF(AND($C82&lt;=Hidden!Z$46,$D82&gt;=Hidden!Z$46),IF($G82="","x","y"),"")))</f>
        <v/>
      </c>
      <c r="AH82" s="145" t="str">
        <f>IF(Hidden!AA$47="Yes","H",IF($B82="","",IF(AND($C82&lt;=Hidden!AA$46,$D82&gt;=Hidden!AA$46),IF($G82="","x","y"),"")))</f>
        <v/>
      </c>
      <c r="AI82" s="142" t="str">
        <f>IF(Hidden!AB$47="Yes","H",IF($B82="","",IF(AND($C82&lt;=Hidden!AB$46,$D82&gt;=Hidden!AB$46),IF($G82="","x","y"),"")))</f>
        <v/>
      </c>
      <c r="AJ82" s="142" t="str">
        <f>IF(Hidden!AC$47="Yes","H",IF($B82="","",IF(AND($C82&lt;=Hidden!AC$46,$D82&gt;=Hidden!AC$46),IF($G82="","x","y"),"")))</f>
        <v/>
      </c>
      <c r="AK82" s="142" t="str">
        <f>IF(Hidden!AD$47="Yes","H",IF($B82="","",IF(AND($C82&lt;=Hidden!AD$46,$D82&gt;=Hidden!AD$46),IF($G82="","x","y"),"")))</f>
        <v/>
      </c>
      <c r="AL82" s="144" t="str">
        <f>IF(Hidden!AE$47="Yes","H",IF($B82="","",IF(AND($C82&lt;=Hidden!AE$46,$D82&gt;=Hidden!AE$46),IF($G82="","x","y"),"")))</f>
        <v/>
      </c>
      <c r="AM82" s="143" t="str">
        <f>IF(Hidden!AF$47="Yes","H",IF($B82="","",IF(AND($C82&lt;=Hidden!AF$46,$D82&gt;=Hidden!AF$46),IF($G82="","x","y"),"")))</f>
        <v/>
      </c>
      <c r="AN82" s="142" t="str">
        <f>IF(Hidden!AG$47="Yes","H",IF($B82="","",IF(AND($C82&lt;=Hidden!AG$46,$D82&gt;=Hidden!AG$46),IF($G82="","x","y"),"")))</f>
        <v/>
      </c>
      <c r="AO82" s="142" t="str">
        <f>IF(Hidden!AH$47="Yes","H",IF($B82="","",IF(AND($C82&lt;=Hidden!AH$46,$D82&gt;=Hidden!AH$46),IF($G82="","x","y"),"")))</f>
        <v/>
      </c>
      <c r="AP82" s="142" t="str">
        <f>IF(Hidden!AI$47="Yes","H",IF($B82="","",IF(AND($C82&lt;=Hidden!AI$46,$D82&gt;=Hidden!AI$46),IF($G82="","x","y"),"")))</f>
        <v/>
      </c>
      <c r="AQ82" s="146" t="str">
        <f>IF(Hidden!AJ$47="Yes","H",IF($B82="","",IF(AND($C82&lt;=Hidden!AJ$46,$D82&gt;=Hidden!AJ$46),IF($G82="","x","y"),"")))</f>
        <v/>
      </c>
      <c r="AR82" s="145" t="str">
        <f>IF(Hidden!AK$47="Yes","H",IF($B82="","",IF(AND($C82&lt;=Hidden!AK$46,$D82&gt;=Hidden!AK$46),IF($G82="","x","y"),"")))</f>
        <v/>
      </c>
      <c r="AS82" s="142" t="str">
        <f>IF(Hidden!AL$47="Yes","H",IF($B82="","",IF(AND($C82&lt;=Hidden!AL$46,$D82&gt;=Hidden!AL$46),IF($G82="","x","y"),"")))</f>
        <v/>
      </c>
      <c r="AT82" s="142" t="str">
        <f>IF(Hidden!AM$47="Yes","H",IF($B82="","",IF(AND($C82&lt;=Hidden!AM$46,$D82&gt;=Hidden!AM$46),IF($G82="","x","y"),"")))</f>
        <v/>
      </c>
      <c r="AU82" s="142" t="str">
        <f>IF(Hidden!AN$47="Yes","H",IF($B82="","",IF(AND($C82&lt;=Hidden!AN$46,$D82&gt;=Hidden!AN$46),IF($G82="","x","y"),"")))</f>
        <v/>
      </c>
      <c r="AV82" s="144" t="str">
        <f>IF(Hidden!AO$47="Yes","H",IF($B82="","",IF(AND($C82&lt;=Hidden!AO$46,$D82&gt;=Hidden!AO$46),IF($G82="","x","y"),"")))</f>
        <v/>
      </c>
      <c r="AW82" s="143" t="str">
        <f>IF(Hidden!AP$47="Yes","H",IF($B82="","",IF(AND($C82&lt;=Hidden!AP$46,$D82&gt;=Hidden!AP$46),IF($G82="","x","y"),"")))</f>
        <v/>
      </c>
      <c r="AX82" s="142" t="str">
        <f>IF(Hidden!AQ$47="Yes","H",IF($B82="","",IF(AND($C82&lt;=Hidden!AQ$46,$D82&gt;=Hidden!AQ$46),IF($G82="","x","y"),"")))</f>
        <v/>
      </c>
      <c r="AY82" s="142" t="str">
        <f>IF(Hidden!AR$47="Yes","H",IF($B82="","",IF(AND($C82&lt;=Hidden!AR$46,$D82&gt;=Hidden!AR$46),IF($G82="","x","y"),"")))</f>
        <v/>
      </c>
      <c r="AZ82" s="142" t="str">
        <f>IF(Hidden!AS$47="Yes","H",IF($B82="","",IF(AND($C82&lt;=Hidden!AS$46,$D82&gt;=Hidden!AS$46),IF($G82="","x","y"),"")))</f>
        <v/>
      </c>
      <c r="BA82" s="146" t="str">
        <f>IF(Hidden!AT$47="Yes","H",IF($B82="","",IF(AND($C82&lt;=Hidden!AT$46,$D82&gt;=Hidden!AT$46),IF($G82="","x","y"),"")))</f>
        <v/>
      </c>
      <c r="BB82" s="145" t="str">
        <f>IF(Hidden!AU$47="Yes","H",IF($B82="","",IF(AND($C82&lt;=Hidden!AU$46,$D82&gt;=Hidden!AU$46),IF($G82="","x","y"),"")))</f>
        <v/>
      </c>
      <c r="BC82" s="142" t="str">
        <f>IF(Hidden!AV$47="Yes","H",IF($B82="","",IF(AND($C82&lt;=Hidden!AV$46,$D82&gt;=Hidden!AV$46),IF($G82="","x","y"),"")))</f>
        <v/>
      </c>
      <c r="BD82" s="142" t="str">
        <f>IF(Hidden!AW$47="Yes","H",IF($B82="","",IF(AND($C82&lt;=Hidden!AW$46,$D82&gt;=Hidden!AW$46),IF($G82="","x","y"),"")))</f>
        <v/>
      </c>
      <c r="BE82" s="142" t="str">
        <f>IF(Hidden!AX$47="Yes","H",IF($B82="","",IF(AND($C82&lt;=Hidden!AX$46,$D82&gt;=Hidden!AX$46),IF($G82="","x","y"),"")))</f>
        <v/>
      </c>
      <c r="BF82" s="144" t="str">
        <f>IF(Hidden!AY$47="Yes","H",IF($B82="","",IF(AND($C82&lt;=Hidden!AY$46,$D82&gt;=Hidden!AY$46),IF($G82="","x","y"),"")))</f>
        <v/>
      </c>
      <c r="BG82" s="143" t="str">
        <f>IF(Hidden!AZ$47="Yes","H",IF($B82="","",IF(AND($C82&lt;=Hidden!AZ$46,$D82&gt;=Hidden!AZ$46),IF($G82="","x","y"),"")))</f>
        <v/>
      </c>
      <c r="BH82" s="142" t="str">
        <f>IF(Hidden!BA$47="Yes","H",IF($B82="","",IF(AND($C82&lt;=Hidden!BA$46,$D82&gt;=Hidden!BA$46),IF($G82="","x","y"),"")))</f>
        <v/>
      </c>
      <c r="BI82" s="142" t="str">
        <f>IF(Hidden!BB$47="Yes","H",IF($B82="","",IF(AND($C82&lt;=Hidden!BB$46,$D82&gt;=Hidden!BB$46),IF($G82="","x","y"),"")))</f>
        <v/>
      </c>
      <c r="BJ82" s="142" t="str">
        <f>IF(Hidden!BC$47="Yes","H",IF($B82="","",IF(AND($C82&lt;=Hidden!BC$46,$D82&gt;=Hidden!BC$46),IF($G82="","x","y"),"")))</f>
        <v/>
      </c>
      <c r="BK82" s="146" t="str">
        <f>IF(Hidden!BD$47="Yes","H",IF($B82="","",IF(AND($C82&lt;=Hidden!BD$46,$D82&gt;=Hidden!BD$46),IF($G82="","x","y"),"")))</f>
        <v/>
      </c>
      <c r="BL82" s="145" t="str">
        <f>IF(Hidden!BE$47="Yes","H",IF($B82="","",IF(AND($C82&lt;=Hidden!BE$46,$D82&gt;=Hidden!BE$46),IF($G82="","x","y"),"")))</f>
        <v/>
      </c>
      <c r="BM82" s="142" t="str">
        <f>IF(Hidden!BF$47="Yes","H",IF($B82="","",IF(AND($C82&lt;=Hidden!BF$46,$D82&gt;=Hidden!BF$46),IF($G82="","x","y"),"")))</f>
        <v/>
      </c>
      <c r="BN82" s="142" t="str">
        <f>IF(Hidden!BG$47="Yes","H",IF($B82="","",IF(AND($C82&lt;=Hidden!BG$46,$D82&gt;=Hidden!BG$46),IF($G82="","x","y"),"")))</f>
        <v/>
      </c>
      <c r="BO82" s="142" t="str">
        <f>IF(Hidden!BH$47="Yes","H",IF($B82="","",IF(AND($C82&lt;=Hidden!BH$46,$D82&gt;=Hidden!BH$46),IF($G82="","x","y"),"")))</f>
        <v/>
      </c>
      <c r="BP82" s="144" t="str">
        <f>IF(Hidden!BI$47="Yes","H",IF($B82="","",IF(AND($C82&lt;=Hidden!BI$46,$D82&gt;=Hidden!BI$46),IF($G82="","x","y"),"")))</f>
        <v/>
      </c>
      <c r="BQ82" s="143" t="str">
        <f>IF(Hidden!BJ$47="Yes","H",IF($B82="","",IF(AND($C82&lt;=Hidden!BJ$46,$D82&gt;=Hidden!BJ$46),IF($G82="","x","y"),"")))</f>
        <v/>
      </c>
      <c r="BR82" s="142" t="str">
        <f>IF(Hidden!BK$47="Yes","H",IF($B82="","",IF(AND($C82&lt;=Hidden!BK$46,$D82&gt;=Hidden!BK$46),IF($G82="","x","y"),"")))</f>
        <v/>
      </c>
      <c r="BS82" s="142" t="str">
        <f>IF(Hidden!BL$47="Yes","H",IF($B82="","",IF(AND($C82&lt;=Hidden!BL$46,$D82&gt;=Hidden!BL$46),IF($G82="","x","y"),"")))</f>
        <v/>
      </c>
      <c r="BT82" s="142" t="str">
        <f>IF(Hidden!BM$47="Yes","H",IF($B82="","",IF(AND($C82&lt;=Hidden!BM$46,$D82&gt;=Hidden!BM$46),IF($G82="","x","y"),"")))</f>
        <v/>
      </c>
      <c r="BU82" s="146" t="str">
        <f>IF(Hidden!BN$47="Yes","H",IF($B82="","",IF(AND($C82&lt;=Hidden!BN$46,$D82&gt;=Hidden!BN$46),IF($G82="","x","y"),"")))</f>
        <v/>
      </c>
      <c r="BV82" s="145" t="str">
        <f>IF(Hidden!BO$47="Yes","H",IF($B82="","",IF(AND($C82&lt;=Hidden!BO$46,$D82&gt;=Hidden!BO$46),IF($G82="","x","y"),"")))</f>
        <v/>
      </c>
      <c r="BW82" s="142" t="str">
        <f>IF(Hidden!BP$47="Yes","H",IF($B82="","",IF(AND($C82&lt;=Hidden!BP$46,$D82&gt;=Hidden!BP$46),IF($G82="","x","y"),"")))</f>
        <v/>
      </c>
      <c r="BX82" s="142" t="str">
        <f>IF(Hidden!BQ$47="Yes","H",IF($B82="","",IF(AND($C82&lt;=Hidden!BQ$46,$D82&gt;=Hidden!BQ$46),IF($G82="","x","y"),"")))</f>
        <v/>
      </c>
      <c r="BY82" s="142" t="str">
        <f>IF(Hidden!BR$47="Yes","H",IF($B82="","",IF(AND($C82&lt;=Hidden!BR$46,$D82&gt;=Hidden!BR$46),IF($G82="","x","y"),"")))</f>
        <v/>
      </c>
      <c r="BZ82" s="144" t="str">
        <f>IF(Hidden!BS$47="Yes","H",IF($B82="","",IF(AND($C82&lt;=Hidden!BS$46,$D82&gt;=Hidden!BS$46),IF($G82="","x","y"),"")))</f>
        <v/>
      </c>
      <c r="CA82" s="143" t="str">
        <f>IF(Hidden!BT$47="Yes","H",IF($B82="","",IF(AND($C82&lt;=Hidden!BT$46,$D82&gt;=Hidden!BT$46),IF($G82="","x","y"),"")))</f>
        <v/>
      </c>
      <c r="CB82" s="142" t="str">
        <f>IF(Hidden!BU$47="Yes","H",IF($B82="","",IF(AND($C82&lt;=Hidden!BU$46,$D82&gt;=Hidden!BU$46),IF($G82="","x","y"),"")))</f>
        <v/>
      </c>
      <c r="CC82" s="142" t="str">
        <f>IF(Hidden!BV$47="Yes","H",IF($B82="","",IF(AND($C82&lt;=Hidden!BV$46,$D82&gt;=Hidden!BV$46),IF($G82="","x","y"),"")))</f>
        <v/>
      </c>
      <c r="CD82" s="142" t="str">
        <f>IF(Hidden!BW$47="Yes","H",IF($B82="","",IF(AND($C82&lt;=Hidden!BW$46,$D82&gt;=Hidden!BW$46),IF($G82="","x","y"),"")))</f>
        <v/>
      </c>
      <c r="CE82" s="146" t="str">
        <f>IF(Hidden!BX$47="Yes","H",IF($B82="","",IF(AND($C82&lt;=Hidden!BX$46,$D82&gt;=Hidden!BX$46),IF($G82="","x","y"),"")))</f>
        <v/>
      </c>
      <c r="CF82" s="145" t="str">
        <f>IF(Hidden!BY$47="Yes","H",IF($B82="","",IF(AND($C82&lt;=Hidden!BY$46,$D82&gt;=Hidden!BY$46),IF($G82="","x","y"),"")))</f>
        <v/>
      </c>
      <c r="CG82" s="142" t="str">
        <f>IF(Hidden!BZ$47="Yes","H",IF($B82="","",IF(AND($C82&lt;=Hidden!BZ$46,$D82&gt;=Hidden!BZ$46),IF($G82="","x","y"),"")))</f>
        <v/>
      </c>
      <c r="CH82" s="142" t="str">
        <f>IF(Hidden!CA$47="Yes","H",IF($B82="","",IF(AND($C82&lt;=Hidden!CA$46,$D82&gt;=Hidden!CA$46),IF($G82="","x","y"),"")))</f>
        <v/>
      </c>
      <c r="CI82" s="142" t="str">
        <f>IF(Hidden!CB$47="Yes","H",IF($B82="","",IF(AND($C82&lt;=Hidden!CB$46,$D82&gt;=Hidden!CB$46),IF($G82="","x","y"),"")))</f>
        <v/>
      </c>
      <c r="CJ82" s="144" t="str">
        <f>IF(Hidden!CC$47="Yes","H",IF($B82="","",IF(AND($C82&lt;=Hidden!CC$46,$D82&gt;=Hidden!CC$46),IF($G82="","x","y"),"")))</f>
        <v/>
      </c>
      <c r="CK82" s="143" t="str">
        <f>IF(Hidden!CD$47="Yes","H",IF($B82="","",IF(AND($C82&lt;=Hidden!CD$46,$D82&gt;=Hidden!CD$46),IF($G82="","x","y"),"")))</f>
        <v/>
      </c>
      <c r="CL82" s="142" t="str">
        <f>IF(Hidden!CE$47="Yes","H",IF($B82="","",IF(AND($C82&lt;=Hidden!CE$46,$D82&gt;=Hidden!CE$46),IF($G82="","x","y"),"")))</f>
        <v/>
      </c>
      <c r="CM82" s="142" t="str">
        <f>IF(Hidden!CF$47="Yes","H",IF($B82="","",IF(AND($C82&lt;=Hidden!CF$46,$D82&gt;=Hidden!CF$46),IF($G82="","x","y"),"")))</f>
        <v/>
      </c>
      <c r="CN82" s="142" t="str">
        <f>IF(Hidden!CG$47="Yes","H",IF($B82="","",IF(AND($C82&lt;=Hidden!CG$46,$D82&gt;=Hidden!CG$46),IF($G82="","x","y"),"")))</f>
        <v/>
      </c>
      <c r="CO82" s="146" t="str">
        <f>IF(Hidden!CH$47="Yes","H",IF($B82="","",IF(AND($C82&lt;=Hidden!CH$46,$D82&gt;=Hidden!CH$46),IF($G82="","x","y"),"")))</f>
        <v/>
      </c>
      <c r="CP82" s="145" t="str">
        <f>IF(Hidden!CI$47="Yes","H",IF($B82="","",IF(AND($C82&lt;=Hidden!CI$46,$D82&gt;=Hidden!CI$46),IF($G82="","x","y"),"")))</f>
        <v/>
      </c>
      <c r="CQ82" s="142" t="str">
        <f>IF(Hidden!CJ$47="Yes","H",IF($B82="","",IF(AND($C82&lt;=Hidden!CJ$46,$D82&gt;=Hidden!CJ$46),IF($G82="","x","y"),"")))</f>
        <v/>
      </c>
      <c r="CR82" s="142" t="str">
        <f>IF(Hidden!CK$47="Yes","H",IF($B82="","",IF(AND($C82&lt;=Hidden!CK$46,$D82&gt;=Hidden!CK$46),IF($G82="","x","y"),"")))</f>
        <v/>
      </c>
      <c r="CS82" s="142" t="str">
        <f>IF(Hidden!CL$47="Yes","H",IF($B82="","",IF(AND($C82&lt;=Hidden!CL$46,$D82&gt;=Hidden!CL$46),IF($G82="","x","y"),"")))</f>
        <v/>
      </c>
      <c r="CT82" s="144" t="str">
        <f>IF(Hidden!CM$47="Yes","H",IF($B82="","",IF(AND($C82&lt;=Hidden!CM$46,$D82&gt;=Hidden!CM$46),IF($G82="","x","y"),"")))</f>
        <v/>
      </c>
      <c r="CU82" s="143" t="str">
        <f>IF(Hidden!CN$47="Yes","H",IF($B82="","",IF(AND($C82&lt;=Hidden!CN$46,$D82&gt;=Hidden!CN$46),IF($G82="","x","y"),"")))</f>
        <v/>
      </c>
      <c r="CV82" s="142" t="str">
        <f>IF(Hidden!CO$47="Yes","H",IF($B82="","",IF(AND($C82&lt;=Hidden!CO$46,$D82&gt;=Hidden!CO$46),IF($G82="","x","y"),"")))</f>
        <v/>
      </c>
      <c r="CW82" s="142" t="str">
        <f>IF(Hidden!CP$47="Yes","H",IF($B82="","",IF(AND($C82&lt;=Hidden!CP$46,$D82&gt;=Hidden!CP$46),IF($G82="","x","y"),"")))</f>
        <v/>
      </c>
      <c r="CX82" s="142" t="str">
        <f>IF(Hidden!CQ$47="Yes","H",IF($B82="","",IF(AND($C82&lt;=Hidden!CQ$46,$D82&gt;=Hidden!CQ$46),IF($G82="","x","y"),"")))</f>
        <v/>
      </c>
      <c r="CY82" s="146" t="str">
        <f>IF(Hidden!CR$47="Yes","H",IF($B82="","",IF(AND($C82&lt;=Hidden!CR$46,$D82&gt;=Hidden!CR$46),IF($G82="","x","y"),"")))</f>
        <v/>
      </c>
      <c r="CZ82" s="145" t="str">
        <f>IF(Hidden!CS$47="Yes","H",IF($B82="","",IF(AND($C82&lt;=Hidden!CS$46,$D82&gt;=Hidden!CS$46),IF($G82="","x","y"),"")))</f>
        <v/>
      </c>
      <c r="DA82" s="142" t="str">
        <f>IF(Hidden!CT$47="Yes","H",IF($B82="","",IF(AND($C82&lt;=Hidden!CT$46,$D82&gt;=Hidden!CT$46),IF($G82="","x","y"),"")))</f>
        <v/>
      </c>
      <c r="DB82" s="142" t="str">
        <f>IF(Hidden!CU$47="Yes","H",IF($B82="","",IF(AND($C82&lt;=Hidden!CU$46,$D82&gt;=Hidden!CU$46),IF($G82="","x","y"),"")))</f>
        <v/>
      </c>
      <c r="DC82" s="142" t="str">
        <f>IF(Hidden!CV$47="Yes","H",IF($B82="","",IF(AND($C82&lt;=Hidden!CV$46,$D82&gt;=Hidden!CV$46),IF($G82="","x","y"),"")))</f>
        <v/>
      </c>
      <c r="DD82" s="144" t="str">
        <f>IF(Hidden!CW$47="Yes","H",IF($B82="","",IF(AND($C82&lt;=Hidden!CW$46,$D82&gt;=Hidden!CW$46),IF($G82="","x","y"),"")))</f>
        <v/>
      </c>
      <c r="DE82" s="143" t="str">
        <f>IF(Hidden!CX$47="Yes","H",IF($B82="","",IF(AND($C82&lt;=Hidden!CX$46,$D82&gt;=Hidden!CX$46),IF($G82="","x","y"),"")))</f>
        <v/>
      </c>
      <c r="DF82" s="142" t="str">
        <f>IF(Hidden!CY$47="Yes","H",IF($B82="","",IF(AND($C82&lt;=Hidden!CY$46,$D82&gt;=Hidden!CY$46),IF($G82="","x","y"),"")))</f>
        <v/>
      </c>
      <c r="DG82" s="142" t="str">
        <f>IF(Hidden!CZ$47="Yes","H",IF($B82="","",IF(AND($C82&lt;=Hidden!CZ$46,$D82&gt;=Hidden!CZ$46),IF($G82="","x","y"),"")))</f>
        <v/>
      </c>
      <c r="DH82" s="142" t="str">
        <f>IF(Hidden!DA$47="Yes","H",IF($B82="","",IF(AND($C82&lt;=Hidden!DA$46,$D82&gt;=Hidden!DA$46),IF($G82="","x","y"),"")))</f>
        <v/>
      </c>
      <c r="DI82" s="146" t="str">
        <f>IF(Hidden!DB$47="Yes","H",IF($B82="","",IF(AND($C82&lt;=Hidden!DB$46,$D82&gt;=Hidden!DB$46),IF($G82="","x","y"),"")))</f>
        <v/>
      </c>
      <c r="DJ82" s="145" t="str">
        <f>IF(Hidden!DC$47="Yes","H",IF($B82="","",IF(AND($C82&lt;=Hidden!DC$46,$D82&gt;=Hidden!DC$46),IF($G82="","x","y"),"")))</f>
        <v/>
      </c>
      <c r="DK82" s="142" t="str">
        <f>IF(Hidden!DD$47="Yes","H",IF($B82="","",IF(AND($C82&lt;=Hidden!DD$46,$D82&gt;=Hidden!DD$46),IF($G82="","x","y"),"")))</f>
        <v/>
      </c>
      <c r="DL82" s="142" t="str">
        <f>IF(Hidden!DE$47="Yes","H",IF($B82="","",IF(AND($C82&lt;=Hidden!DE$46,$D82&gt;=Hidden!DE$46),IF($G82="","x","y"),"")))</f>
        <v/>
      </c>
      <c r="DM82" s="142" t="str">
        <f>IF(Hidden!DF$47="Yes","H",IF($B82="","",IF(AND($C82&lt;=Hidden!DF$46,$D82&gt;=Hidden!DF$46),IF($G82="","x","y"),"")))</f>
        <v/>
      </c>
      <c r="DN82" s="144" t="str">
        <f>IF(Hidden!DG$47="Yes","H",IF($B82="","",IF(AND($C82&lt;=Hidden!DG$46,$D82&gt;=Hidden!DG$46),IF($G82="","x","y"),"")))</f>
        <v/>
      </c>
      <c r="DO82" s="143" t="str">
        <f>IF(Hidden!DH$47="Yes","H",IF($B82="","",IF(AND($C82&lt;=Hidden!DH$46,$D82&gt;=Hidden!DH$46),IF($G82="","x","y"),"")))</f>
        <v/>
      </c>
      <c r="DP82" s="142" t="str">
        <f>IF(Hidden!DI$47="Yes","H",IF($B82="","",IF(AND($C82&lt;=Hidden!DI$46,$D82&gt;=Hidden!DI$46),IF($G82="","x","y"),"")))</f>
        <v/>
      </c>
      <c r="DQ82" s="142" t="str">
        <f>IF(Hidden!DJ$47="Yes","H",IF($B82="","",IF(AND($C82&lt;=Hidden!DJ$46,$D82&gt;=Hidden!DJ$46),IF($G82="","x","y"),"")))</f>
        <v/>
      </c>
      <c r="DR82" s="142" t="str">
        <f>IF(Hidden!DK$47="Yes","H",IF($B82="","",IF(AND($C82&lt;=Hidden!DK$46,$D82&gt;=Hidden!DK$46),IF($G82="","x","y"),"")))</f>
        <v/>
      </c>
      <c r="DS82" s="146" t="str">
        <f>IF(Hidden!DL$47="Yes","H",IF($B82="","",IF(AND($C82&lt;=Hidden!DL$46,$D82&gt;=Hidden!DL$46),IF($G82="","x","y"),"")))</f>
        <v/>
      </c>
      <c r="DT82" s="145" t="str">
        <f>IF(Hidden!DM$47="Yes","H",IF($B82="","",IF(AND($C82&lt;=Hidden!DM$46,$D82&gt;=Hidden!DM$46),IF($G82="","x","y"),"")))</f>
        <v/>
      </c>
      <c r="DU82" s="142" t="str">
        <f>IF(Hidden!DN$47="Yes","H",IF($B82="","",IF(AND($C82&lt;=Hidden!DN$46,$D82&gt;=Hidden!DN$46),IF($G82="","x","y"),"")))</f>
        <v/>
      </c>
      <c r="DV82" s="142" t="str">
        <f>IF(Hidden!DO$47="Yes","H",IF($B82="","",IF(AND($C82&lt;=Hidden!DO$46,$D82&gt;=Hidden!DO$46),IF($G82="","x","y"),"")))</f>
        <v/>
      </c>
      <c r="DW82" s="142" t="str">
        <f>IF(Hidden!DP$47="Yes","H",IF($B82="","",IF(AND($C82&lt;=Hidden!DP$46,$D82&gt;=Hidden!DP$46),IF($G82="","x","y"),"")))</f>
        <v/>
      </c>
      <c r="DX82" s="144" t="str">
        <f>IF(Hidden!DQ$47="Yes","H",IF($B82="","",IF(AND($C82&lt;=Hidden!DQ$46,$D82&gt;=Hidden!DQ$46),IF($G82="","x","y"),"")))</f>
        <v/>
      </c>
      <c r="DY82" s="145" t="str">
        <f>IF(Hidden!DR$47="Yes","H",IF($B82="","",IF(AND($C82&lt;=Hidden!DR$46,$D82&gt;=Hidden!DR$46),IF($G82="","x","y"),"")))</f>
        <v/>
      </c>
      <c r="DZ82" s="142" t="str">
        <f>IF(Hidden!DS$47="Yes","H",IF($B82="","",IF(AND($C82&lt;=Hidden!DS$46,$D82&gt;=Hidden!DS$46),IF($G82="","x","y"),"")))</f>
        <v/>
      </c>
      <c r="EA82" s="142" t="str">
        <f>IF(Hidden!DT$47="Yes","H",IF($B82="","",IF(AND($C82&lt;=Hidden!DT$46,$D82&gt;=Hidden!DT$46),IF($G82="","x","y"),"")))</f>
        <v/>
      </c>
      <c r="EB82" s="142" t="str">
        <f>IF(Hidden!DU$47="Yes","H",IF($B82="","",IF(AND($C82&lt;=Hidden!DU$46,$D82&gt;=Hidden!DU$46),IF($G82="","x","y"),"")))</f>
        <v/>
      </c>
      <c r="EC82" s="144" t="str">
        <f>IF(Hidden!DV$47="Yes","H",IF($B82="","",IF(AND($C82&lt;=Hidden!DV$46,$D82&gt;=Hidden!DV$46),IF($G82="","x","y"),"")))</f>
        <v/>
      </c>
      <c r="ED82" s="143" t="str">
        <f>IF(Hidden!DW$47="Yes","H",IF($B82="","",IF(AND($C82&lt;=Hidden!DW$46,$D82&gt;=Hidden!DW$46),IF($G82="","x","y"),"")))</f>
        <v/>
      </c>
      <c r="EE82" s="142" t="str">
        <f>IF(Hidden!DX$47="Yes","H",IF($B82="","",IF(AND($C82&lt;=Hidden!DX$46,$D82&gt;=Hidden!DX$46),IF($G82="","x","y"),"")))</f>
        <v/>
      </c>
      <c r="EF82" s="142" t="str">
        <f>IF(Hidden!DY$47="Yes","H",IF($B82="","",IF(AND($C82&lt;=Hidden!DY$46,$D82&gt;=Hidden!DY$46),IF($G82="","x","y"),"")))</f>
        <v/>
      </c>
      <c r="EG82" s="142" t="str">
        <f>IF(Hidden!DZ$47="Yes","H",IF($B82="","",IF(AND($C82&lt;=Hidden!DZ$46,$D82&gt;=Hidden!DZ$46),IF($G82="","x","y"),"")))</f>
        <v/>
      </c>
      <c r="EH82" s="141" t="str">
        <f>IF(Hidden!EA$47="Yes","H",IF($B82="","",IF(AND($C82&lt;=Hidden!EA$46,$D82&gt;=Hidden!EA$46),IF($G82="","x","y"),"")))</f>
        <v/>
      </c>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row>
    <row r="83" spans="1:257" ht="15" customHeight="1">
      <c r="A83" s="79"/>
      <c r="B83" s="731"/>
      <c r="C83" s="724"/>
      <c r="D83" s="725"/>
      <c r="E83" s="693"/>
      <c r="F83" s="243"/>
      <c r="G83" s="696"/>
      <c r="H83" s="694"/>
      <c r="I83" s="147" t="str">
        <f>IF(Hidden!B$47="Yes","H",IF($B83="","",IF(AND($C83&lt;=Hidden!B$46,$D83&gt;=Hidden!B$46),IF($G83="","x","y"),"")))</f>
        <v/>
      </c>
      <c r="J83" s="142" t="str">
        <f>IF(Hidden!C$47="Yes","H",IF($B83="","",IF(AND($C83&lt;=Hidden!C$46,$D83&gt;=Hidden!C$46),IF($G83="","x","y"),"")))</f>
        <v/>
      </c>
      <c r="K83" s="142" t="str">
        <f>IF(Hidden!D$47="Yes","H",IF($B83="","",IF(AND($C83&lt;=Hidden!D$46,$D83&gt;=Hidden!D$46),IF($G83="","x","y"),"")))</f>
        <v/>
      </c>
      <c r="L83" s="142" t="str">
        <f>IF(Hidden!E$47="Yes","H",IF($B83="","",IF(AND($C83&lt;=Hidden!E$46,$D83&gt;=Hidden!E$46),IF($G83="","x","y"),"")))</f>
        <v/>
      </c>
      <c r="M83" s="146" t="str">
        <f>IF(Hidden!F$47="Yes","H",IF($B83="","",IF(AND($C83&lt;=Hidden!F$46,$D83&gt;=Hidden!F$46),IF($G83="","x","y"),"")))</f>
        <v/>
      </c>
      <c r="N83" s="145" t="str">
        <f>IF(Hidden!G$47="Yes","H",IF($B83="","",IF(AND($C83&lt;=Hidden!G$46,$D83&gt;=Hidden!G$46),IF($G83="","x","y"),"")))</f>
        <v/>
      </c>
      <c r="O83" s="142" t="str">
        <f>IF(Hidden!H$47="Yes","H",IF($B83="","",IF(AND($C83&lt;=Hidden!H$46,$D83&gt;=Hidden!H$46),IF($G83="","x","y"),"")))</f>
        <v/>
      </c>
      <c r="P83" s="142" t="str">
        <f>IF(Hidden!I$47="Yes","H",IF($B83="","",IF(AND($C83&lt;=Hidden!I$46,$D83&gt;=Hidden!I$46),IF($G83="","x","y"),"")))</f>
        <v/>
      </c>
      <c r="Q83" s="142" t="str">
        <f>IF(Hidden!J$47="Yes","H",IF($B83="","",IF(AND($C83&lt;=Hidden!J$46,$D83&gt;=Hidden!J$46),IF($G83="","x","y"),"")))</f>
        <v/>
      </c>
      <c r="R83" s="144" t="str">
        <f>IF(Hidden!K$47="Yes","H",IF($B83="","",IF(AND($C83&lt;=Hidden!K$46,$D83&gt;=Hidden!K$46),IF($G83="","x","y"),"")))</f>
        <v/>
      </c>
      <c r="S83" s="143" t="str">
        <f>IF(Hidden!L$47="Yes","H",IF($B83="","",IF(AND($C83&lt;=Hidden!L$46,$D83&gt;=Hidden!L$46),IF($G83="","x","y"),"")))</f>
        <v/>
      </c>
      <c r="T83" s="142" t="str">
        <f>IF(Hidden!M$47="Yes","H",IF($B83="","",IF(AND($C83&lt;=Hidden!M$46,$D83&gt;=Hidden!M$46),IF($G83="","x","y"),"")))</f>
        <v/>
      </c>
      <c r="U83" s="142" t="str">
        <f>IF(Hidden!N$47="Yes","H",IF($B83="","",IF(AND($C83&lt;=Hidden!N$46,$D83&gt;=Hidden!N$46),IF($G83="","x","y"),"")))</f>
        <v/>
      </c>
      <c r="V83" s="142" t="str">
        <f>IF(Hidden!O$47="Yes","H",IF($B83="","",IF(AND($C83&lt;=Hidden!O$46,$D83&gt;=Hidden!O$46),IF($G83="","x","y"),"")))</f>
        <v/>
      </c>
      <c r="W83" s="146" t="str">
        <f>IF(Hidden!P$47="Yes","H",IF($B83="","",IF(AND($C83&lt;=Hidden!P$46,$D83&gt;=Hidden!P$46),IF($G83="","x","y"),"")))</f>
        <v/>
      </c>
      <c r="X83" s="145" t="str">
        <f>IF(Hidden!Q$47="Yes","H",IF($B83="","",IF(AND($C83&lt;=Hidden!Q$46,$D83&gt;=Hidden!Q$46),IF($G83="","x","y"),"")))</f>
        <v/>
      </c>
      <c r="Y83" s="142" t="str">
        <f>IF(Hidden!R$47="Yes","H",IF($B83="","",IF(AND($C83&lt;=Hidden!R$46,$D83&gt;=Hidden!R$46),IF($G83="","x","y"),"")))</f>
        <v/>
      </c>
      <c r="Z83" s="142" t="str">
        <f>IF(Hidden!S$47="Yes","H",IF($B83="","",IF(AND($C83&lt;=Hidden!S$46,$D83&gt;=Hidden!S$46),IF($G83="","x","y"),"")))</f>
        <v/>
      </c>
      <c r="AA83" s="142" t="str">
        <f>IF(Hidden!T$47="Yes","H",IF($B83="","",IF(AND($C83&lt;=Hidden!T$46,$D83&gt;=Hidden!T$46),IF($G83="","x","y"),"")))</f>
        <v/>
      </c>
      <c r="AB83" s="144" t="str">
        <f>IF(Hidden!U$47="Yes","H",IF($B83="","",IF(AND($C83&lt;=Hidden!U$46,$D83&gt;=Hidden!U$46),IF($G83="","x","y"),"")))</f>
        <v/>
      </c>
      <c r="AC83" s="143" t="str">
        <f>IF(Hidden!V$47="Yes","H",IF($B83="","",IF(AND($C83&lt;=Hidden!V$46,$D83&gt;=Hidden!V$46),IF($G83="","x","y"),"")))</f>
        <v/>
      </c>
      <c r="AD83" s="142" t="str">
        <f>IF(Hidden!W$47="Yes","H",IF($B83="","",IF(AND($C83&lt;=Hidden!W$46,$D83&gt;=Hidden!W$46),IF($G83="","x","y"),"")))</f>
        <v/>
      </c>
      <c r="AE83" s="142" t="str">
        <f>IF(Hidden!X$47="Yes","H",IF($B83="","",IF(AND($C83&lt;=Hidden!X$46,$D83&gt;=Hidden!X$46),IF($G83="","x","y"),"")))</f>
        <v/>
      </c>
      <c r="AF83" s="142" t="str">
        <f>IF(Hidden!Y$47="Yes","H",IF($B83="","",IF(AND($C83&lt;=Hidden!Y$46,$D83&gt;=Hidden!Y$46),IF($G83="","x","y"),"")))</f>
        <v/>
      </c>
      <c r="AG83" s="146" t="str">
        <f>IF(Hidden!Z$47="Yes","H",IF($B83="","",IF(AND($C83&lt;=Hidden!Z$46,$D83&gt;=Hidden!Z$46),IF($G83="","x","y"),"")))</f>
        <v/>
      </c>
      <c r="AH83" s="145" t="str">
        <f>IF(Hidden!AA$47="Yes","H",IF($B83="","",IF(AND($C83&lt;=Hidden!AA$46,$D83&gt;=Hidden!AA$46),IF($G83="","x","y"),"")))</f>
        <v/>
      </c>
      <c r="AI83" s="142" t="str">
        <f>IF(Hidden!AB$47="Yes","H",IF($B83="","",IF(AND($C83&lt;=Hidden!AB$46,$D83&gt;=Hidden!AB$46),IF($G83="","x","y"),"")))</f>
        <v/>
      </c>
      <c r="AJ83" s="142" t="str">
        <f>IF(Hidden!AC$47="Yes","H",IF($B83="","",IF(AND($C83&lt;=Hidden!AC$46,$D83&gt;=Hidden!AC$46),IF($G83="","x","y"),"")))</f>
        <v/>
      </c>
      <c r="AK83" s="142" t="str">
        <f>IF(Hidden!AD$47="Yes","H",IF($B83="","",IF(AND($C83&lt;=Hidden!AD$46,$D83&gt;=Hidden!AD$46),IF($G83="","x","y"),"")))</f>
        <v/>
      </c>
      <c r="AL83" s="144" t="str">
        <f>IF(Hidden!AE$47="Yes","H",IF($B83="","",IF(AND($C83&lt;=Hidden!AE$46,$D83&gt;=Hidden!AE$46),IF($G83="","x","y"),"")))</f>
        <v/>
      </c>
      <c r="AM83" s="143" t="str">
        <f>IF(Hidden!AF$47="Yes","H",IF($B83="","",IF(AND($C83&lt;=Hidden!AF$46,$D83&gt;=Hidden!AF$46),IF($G83="","x","y"),"")))</f>
        <v/>
      </c>
      <c r="AN83" s="142" t="str">
        <f>IF(Hidden!AG$47="Yes","H",IF($B83="","",IF(AND($C83&lt;=Hidden!AG$46,$D83&gt;=Hidden!AG$46),IF($G83="","x","y"),"")))</f>
        <v/>
      </c>
      <c r="AO83" s="142" t="str">
        <f>IF(Hidden!AH$47="Yes","H",IF($B83="","",IF(AND($C83&lt;=Hidden!AH$46,$D83&gt;=Hidden!AH$46),IF($G83="","x","y"),"")))</f>
        <v/>
      </c>
      <c r="AP83" s="142" t="str">
        <f>IF(Hidden!AI$47="Yes","H",IF($B83="","",IF(AND($C83&lt;=Hidden!AI$46,$D83&gt;=Hidden!AI$46),IF($G83="","x","y"),"")))</f>
        <v/>
      </c>
      <c r="AQ83" s="146" t="str">
        <f>IF(Hidden!AJ$47="Yes","H",IF($B83="","",IF(AND($C83&lt;=Hidden!AJ$46,$D83&gt;=Hidden!AJ$46),IF($G83="","x","y"),"")))</f>
        <v/>
      </c>
      <c r="AR83" s="145" t="str">
        <f>IF(Hidden!AK$47="Yes","H",IF($B83="","",IF(AND($C83&lt;=Hidden!AK$46,$D83&gt;=Hidden!AK$46),IF($G83="","x","y"),"")))</f>
        <v/>
      </c>
      <c r="AS83" s="142" t="str">
        <f>IF(Hidden!AL$47="Yes","H",IF($B83="","",IF(AND($C83&lt;=Hidden!AL$46,$D83&gt;=Hidden!AL$46),IF($G83="","x","y"),"")))</f>
        <v/>
      </c>
      <c r="AT83" s="142" t="str">
        <f>IF(Hidden!AM$47="Yes","H",IF($B83="","",IF(AND($C83&lt;=Hidden!AM$46,$D83&gt;=Hidden!AM$46),IF($G83="","x","y"),"")))</f>
        <v/>
      </c>
      <c r="AU83" s="142" t="str">
        <f>IF(Hidden!AN$47="Yes","H",IF($B83="","",IF(AND($C83&lt;=Hidden!AN$46,$D83&gt;=Hidden!AN$46),IF($G83="","x","y"),"")))</f>
        <v/>
      </c>
      <c r="AV83" s="144" t="str">
        <f>IF(Hidden!AO$47="Yes","H",IF($B83="","",IF(AND($C83&lt;=Hidden!AO$46,$D83&gt;=Hidden!AO$46),IF($G83="","x","y"),"")))</f>
        <v/>
      </c>
      <c r="AW83" s="143" t="str">
        <f>IF(Hidden!AP$47="Yes","H",IF($B83="","",IF(AND($C83&lt;=Hidden!AP$46,$D83&gt;=Hidden!AP$46),IF($G83="","x","y"),"")))</f>
        <v/>
      </c>
      <c r="AX83" s="142" t="str">
        <f>IF(Hidden!AQ$47="Yes","H",IF($B83="","",IF(AND($C83&lt;=Hidden!AQ$46,$D83&gt;=Hidden!AQ$46),IF($G83="","x","y"),"")))</f>
        <v/>
      </c>
      <c r="AY83" s="142" t="str">
        <f>IF(Hidden!AR$47="Yes","H",IF($B83="","",IF(AND($C83&lt;=Hidden!AR$46,$D83&gt;=Hidden!AR$46),IF($G83="","x","y"),"")))</f>
        <v/>
      </c>
      <c r="AZ83" s="142" t="str">
        <f>IF(Hidden!AS$47="Yes","H",IF($B83="","",IF(AND($C83&lt;=Hidden!AS$46,$D83&gt;=Hidden!AS$46),IF($G83="","x","y"),"")))</f>
        <v/>
      </c>
      <c r="BA83" s="146" t="str">
        <f>IF(Hidden!AT$47="Yes","H",IF($B83="","",IF(AND($C83&lt;=Hidden!AT$46,$D83&gt;=Hidden!AT$46),IF($G83="","x","y"),"")))</f>
        <v/>
      </c>
      <c r="BB83" s="145" t="str">
        <f>IF(Hidden!AU$47="Yes","H",IF($B83="","",IF(AND($C83&lt;=Hidden!AU$46,$D83&gt;=Hidden!AU$46),IF($G83="","x","y"),"")))</f>
        <v/>
      </c>
      <c r="BC83" s="142" t="str">
        <f>IF(Hidden!AV$47="Yes","H",IF($B83="","",IF(AND($C83&lt;=Hidden!AV$46,$D83&gt;=Hidden!AV$46),IF($G83="","x","y"),"")))</f>
        <v/>
      </c>
      <c r="BD83" s="142" t="str">
        <f>IF(Hidden!AW$47="Yes","H",IF($B83="","",IF(AND($C83&lt;=Hidden!AW$46,$D83&gt;=Hidden!AW$46),IF($G83="","x","y"),"")))</f>
        <v/>
      </c>
      <c r="BE83" s="142" t="str">
        <f>IF(Hidden!AX$47="Yes","H",IF($B83="","",IF(AND($C83&lt;=Hidden!AX$46,$D83&gt;=Hidden!AX$46),IF($G83="","x","y"),"")))</f>
        <v/>
      </c>
      <c r="BF83" s="144" t="str">
        <f>IF(Hidden!AY$47="Yes","H",IF($B83="","",IF(AND($C83&lt;=Hidden!AY$46,$D83&gt;=Hidden!AY$46),IF($G83="","x","y"),"")))</f>
        <v/>
      </c>
      <c r="BG83" s="143" t="str">
        <f>IF(Hidden!AZ$47="Yes","H",IF($B83="","",IF(AND($C83&lt;=Hidden!AZ$46,$D83&gt;=Hidden!AZ$46),IF($G83="","x","y"),"")))</f>
        <v/>
      </c>
      <c r="BH83" s="142" t="str">
        <f>IF(Hidden!BA$47="Yes","H",IF($B83="","",IF(AND($C83&lt;=Hidden!BA$46,$D83&gt;=Hidden!BA$46),IF($G83="","x","y"),"")))</f>
        <v/>
      </c>
      <c r="BI83" s="142" t="str">
        <f>IF(Hidden!BB$47="Yes","H",IF($B83="","",IF(AND($C83&lt;=Hidden!BB$46,$D83&gt;=Hidden!BB$46),IF($G83="","x","y"),"")))</f>
        <v/>
      </c>
      <c r="BJ83" s="142" t="str">
        <f>IF(Hidden!BC$47="Yes","H",IF($B83="","",IF(AND($C83&lt;=Hidden!BC$46,$D83&gt;=Hidden!BC$46),IF($G83="","x","y"),"")))</f>
        <v/>
      </c>
      <c r="BK83" s="146" t="str">
        <f>IF(Hidden!BD$47="Yes","H",IF($B83="","",IF(AND($C83&lt;=Hidden!BD$46,$D83&gt;=Hidden!BD$46),IF($G83="","x","y"),"")))</f>
        <v/>
      </c>
      <c r="BL83" s="145" t="str">
        <f>IF(Hidden!BE$47="Yes","H",IF($B83="","",IF(AND($C83&lt;=Hidden!BE$46,$D83&gt;=Hidden!BE$46),IF($G83="","x","y"),"")))</f>
        <v/>
      </c>
      <c r="BM83" s="142" t="str">
        <f>IF(Hidden!BF$47="Yes","H",IF($B83="","",IF(AND($C83&lt;=Hidden!BF$46,$D83&gt;=Hidden!BF$46),IF($G83="","x","y"),"")))</f>
        <v/>
      </c>
      <c r="BN83" s="142" t="str">
        <f>IF(Hidden!BG$47="Yes","H",IF($B83="","",IF(AND($C83&lt;=Hidden!BG$46,$D83&gt;=Hidden!BG$46),IF($G83="","x","y"),"")))</f>
        <v/>
      </c>
      <c r="BO83" s="142" t="str">
        <f>IF(Hidden!BH$47="Yes","H",IF($B83="","",IF(AND($C83&lt;=Hidden!BH$46,$D83&gt;=Hidden!BH$46),IF($G83="","x","y"),"")))</f>
        <v/>
      </c>
      <c r="BP83" s="144" t="str">
        <f>IF(Hidden!BI$47="Yes","H",IF($B83="","",IF(AND($C83&lt;=Hidden!BI$46,$D83&gt;=Hidden!BI$46),IF($G83="","x","y"),"")))</f>
        <v/>
      </c>
      <c r="BQ83" s="143" t="str">
        <f>IF(Hidden!BJ$47="Yes","H",IF($B83="","",IF(AND($C83&lt;=Hidden!BJ$46,$D83&gt;=Hidden!BJ$46),IF($G83="","x","y"),"")))</f>
        <v/>
      </c>
      <c r="BR83" s="142" t="str">
        <f>IF(Hidden!BK$47="Yes","H",IF($B83="","",IF(AND($C83&lt;=Hidden!BK$46,$D83&gt;=Hidden!BK$46),IF($G83="","x","y"),"")))</f>
        <v/>
      </c>
      <c r="BS83" s="142" t="str">
        <f>IF(Hidden!BL$47="Yes","H",IF($B83="","",IF(AND($C83&lt;=Hidden!BL$46,$D83&gt;=Hidden!BL$46),IF($G83="","x","y"),"")))</f>
        <v/>
      </c>
      <c r="BT83" s="142" t="str">
        <f>IF(Hidden!BM$47="Yes","H",IF($B83="","",IF(AND($C83&lt;=Hidden!BM$46,$D83&gt;=Hidden!BM$46),IF($G83="","x","y"),"")))</f>
        <v/>
      </c>
      <c r="BU83" s="146" t="str">
        <f>IF(Hidden!BN$47="Yes","H",IF($B83="","",IF(AND($C83&lt;=Hidden!BN$46,$D83&gt;=Hidden!BN$46),IF($G83="","x","y"),"")))</f>
        <v/>
      </c>
      <c r="BV83" s="145" t="str">
        <f>IF(Hidden!BO$47="Yes","H",IF($B83="","",IF(AND($C83&lt;=Hidden!BO$46,$D83&gt;=Hidden!BO$46),IF($G83="","x","y"),"")))</f>
        <v/>
      </c>
      <c r="BW83" s="142" t="str">
        <f>IF(Hidden!BP$47="Yes","H",IF($B83="","",IF(AND($C83&lt;=Hidden!BP$46,$D83&gt;=Hidden!BP$46),IF($G83="","x","y"),"")))</f>
        <v/>
      </c>
      <c r="BX83" s="142" t="str">
        <f>IF(Hidden!BQ$47="Yes","H",IF($B83="","",IF(AND($C83&lt;=Hidden!BQ$46,$D83&gt;=Hidden!BQ$46),IF($G83="","x","y"),"")))</f>
        <v/>
      </c>
      <c r="BY83" s="142" t="str">
        <f>IF(Hidden!BR$47="Yes","H",IF($B83="","",IF(AND($C83&lt;=Hidden!BR$46,$D83&gt;=Hidden!BR$46),IF($G83="","x","y"),"")))</f>
        <v/>
      </c>
      <c r="BZ83" s="144" t="str">
        <f>IF(Hidden!BS$47="Yes","H",IF($B83="","",IF(AND($C83&lt;=Hidden!BS$46,$D83&gt;=Hidden!BS$46),IF($G83="","x","y"),"")))</f>
        <v/>
      </c>
      <c r="CA83" s="143" t="str">
        <f>IF(Hidden!BT$47="Yes","H",IF($B83="","",IF(AND($C83&lt;=Hidden!BT$46,$D83&gt;=Hidden!BT$46),IF($G83="","x","y"),"")))</f>
        <v/>
      </c>
      <c r="CB83" s="142" t="str">
        <f>IF(Hidden!BU$47="Yes","H",IF($B83="","",IF(AND($C83&lt;=Hidden!BU$46,$D83&gt;=Hidden!BU$46),IF($G83="","x","y"),"")))</f>
        <v/>
      </c>
      <c r="CC83" s="142" t="str">
        <f>IF(Hidden!BV$47="Yes","H",IF($B83="","",IF(AND($C83&lt;=Hidden!BV$46,$D83&gt;=Hidden!BV$46),IF($G83="","x","y"),"")))</f>
        <v/>
      </c>
      <c r="CD83" s="142" t="str">
        <f>IF(Hidden!BW$47="Yes","H",IF($B83="","",IF(AND($C83&lt;=Hidden!BW$46,$D83&gt;=Hidden!BW$46),IF($G83="","x","y"),"")))</f>
        <v/>
      </c>
      <c r="CE83" s="146" t="str">
        <f>IF(Hidden!BX$47="Yes","H",IF($B83="","",IF(AND($C83&lt;=Hidden!BX$46,$D83&gt;=Hidden!BX$46),IF($G83="","x","y"),"")))</f>
        <v/>
      </c>
      <c r="CF83" s="145" t="str">
        <f>IF(Hidden!BY$47="Yes","H",IF($B83="","",IF(AND($C83&lt;=Hidden!BY$46,$D83&gt;=Hidden!BY$46),IF($G83="","x","y"),"")))</f>
        <v/>
      </c>
      <c r="CG83" s="142" t="str">
        <f>IF(Hidden!BZ$47="Yes","H",IF($B83="","",IF(AND($C83&lt;=Hidden!BZ$46,$D83&gt;=Hidden!BZ$46),IF($G83="","x","y"),"")))</f>
        <v/>
      </c>
      <c r="CH83" s="142" t="str">
        <f>IF(Hidden!CA$47="Yes","H",IF($B83="","",IF(AND($C83&lt;=Hidden!CA$46,$D83&gt;=Hidden!CA$46),IF($G83="","x","y"),"")))</f>
        <v/>
      </c>
      <c r="CI83" s="142" t="str">
        <f>IF(Hidden!CB$47="Yes","H",IF($B83="","",IF(AND($C83&lt;=Hidden!CB$46,$D83&gt;=Hidden!CB$46),IF($G83="","x","y"),"")))</f>
        <v/>
      </c>
      <c r="CJ83" s="144" t="str">
        <f>IF(Hidden!CC$47="Yes","H",IF($B83="","",IF(AND($C83&lt;=Hidden!CC$46,$D83&gt;=Hidden!CC$46),IF($G83="","x","y"),"")))</f>
        <v/>
      </c>
      <c r="CK83" s="143" t="str">
        <f>IF(Hidden!CD$47="Yes","H",IF($B83="","",IF(AND($C83&lt;=Hidden!CD$46,$D83&gt;=Hidden!CD$46),IF($G83="","x","y"),"")))</f>
        <v/>
      </c>
      <c r="CL83" s="142" t="str">
        <f>IF(Hidden!CE$47="Yes","H",IF($B83="","",IF(AND($C83&lt;=Hidden!CE$46,$D83&gt;=Hidden!CE$46),IF($G83="","x","y"),"")))</f>
        <v/>
      </c>
      <c r="CM83" s="142" t="str">
        <f>IF(Hidden!CF$47="Yes","H",IF($B83="","",IF(AND($C83&lt;=Hidden!CF$46,$D83&gt;=Hidden!CF$46),IF($G83="","x","y"),"")))</f>
        <v/>
      </c>
      <c r="CN83" s="142" t="str">
        <f>IF(Hidden!CG$47="Yes","H",IF($B83="","",IF(AND($C83&lt;=Hidden!CG$46,$D83&gt;=Hidden!CG$46),IF($G83="","x","y"),"")))</f>
        <v/>
      </c>
      <c r="CO83" s="146" t="str">
        <f>IF(Hidden!CH$47="Yes","H",IF($B83="","",IF(AND($C83&lt;=Hidden!CH$46,$D83&gt;=Hidden!CH$46),IF($G83="","x","y"),"")))</f>
        <v/>
      </c>
      <c r="CP83" s="145" t="str">
        <f>IF(Hidden!CI$47="Yes","H",IF($B83="","",IF(AND($C83&lt;=Hidden!CI$46,$D83&gt;=Hidden!CI$46),IF($G83="","x","y"),"")))</f>
        <v/>
      </c>
      <c r="CQ83" s="142" t="str">
        <f>IF(Hidden!CJ$47="Yes","H",IF($B83="","",IF(AND($C83&lt;=Hidden!CJ$46,$D83&gt;=Hidden!CJ$46),IF($G83="","x","y"),"")))</f>
        <v/>
      </c>
      <c r="CR83" s="142" t="str">
        <f>IF(Hidden!CK$47="Yes","H",IF($B83="","",IF(AND($C83&lt;=Hidden!CK$46,$D83&gt;=Hidden!CK$46),IF($G83="","x","y"),"")))</f>
        <v/>
      </c>
      <c r="CS83" s="142" t="str">
        <f>IF(Hidden!CL$47="Yes","H",IF($B83="","",IF(AND($C83&lt;=Hidden!CL$46,$D83&gt;=Hidden!CL$46),IF($G83="","x","y"),"")))</f>
        <v/>
      </c>
      <c r="CT83" s="144" t="str">
        <f>IF(Hidden!CM$47="Yes","H",IF($B83="","",IF(AND($C83&lt;=Hidden!CM$46,$D83&gt;=Hidden!CM$46),IF($G83="","x","y"),"")))</f>
        <v/>
      </c>
      <c r="CU83" s="143" t="str">
        <f>IF(Hidden!CN$47="Yes","H",IF($B83="","",IF(AND($C83&lt;=Hidden!CN$46,$D83&gt;=Hidden!CN$46),IF($G83="","x","y"),"")))</f>
        <v/>
      </c>
      <c r="CV83" s="142" t="str">
        <f>IF(Hidden!CO$47="Yes","H",IF($B83="","",IF(AND($C83&lt;=Hidden!CO$46,$D83&gt;=Hidden!CO$46),IF($G83="","x","y"),"")))</f>
        <v/>
      </c>
      <c r="CW83" s="142" t="str">
        <f>IF(Hidden!CP$47="Yes","H",IF($B83="","",IF(AND($C83&lt;=Hidden!CP$46,$D83&gt;=Hidden!CP$46),IF($G83="","x","y"),"")))</f>
        <v/>
      </c>
      <c r="CX83" s="142" t="str">
        <f>IF(Hidden!CQ$47="Yes","H",IF($B83="","",IF(AND($C83&lt;=Hidden!CQ$46,$D83&gt;=Hidden!CQ$46),IF($G83="","x","y"),"")))</f>
        <v/>
      </c>
      <c r="CY83" s="146" t="str">
        <f>IF(Hidden!CR$47="Yes","H",IF($B83="","",IF(AND($C83&lt;=Hidden!CR$46,$D83&gt;=Hidden!CR$46),IF($G83="","x","y"),"")))</f>
        <v/>
      </c>
      <c r="CZ83" s="145" t="str">
        <f>IF(Hidden!CS$47="Yes","H",IF($B83="","",IF(AND($C83&lt;=Hidden!CS$46,$D83&gt;=Hidden!CS$46),IF($G83="","x","y"),"")))</f>
        <v/>
      </c>
      <c r="DA83" s="142" t="str">
        <f>IF(Hidden!CT$47="Yes","H",IF($B83="","",IF(AND($C83&lt;=Hidden!CT$46,$D83&gt;=Hidden!CT$46),IF($G83="","x","y"),"")))</f>
        <v/>
      </c>
      <c r="DB83" s="142" t="str">
        <f>IF(Hidden!CU$47="Yes","H",IF($B83="","",IF(AND($C83&lt;=Hidden!CU$46,$D83&gt;=Hidden!CU$46),IF($G83="","x","y"),"")))</f>
        <v/>
      </c>
      <c r="DC83" s="142" t="str">
        <f>IF(Hidden!CV$47="Yes","H",IF($B83="","",IF(AND($C83&lt;=Hidden!CV$46,$D83&gt;=Hidden!CV$46),IF($G83="","x","y"),"")))</f>
        <v/>
      </c>
      <c r="DD83" s="144" t="str">
        <f>IF(Hidden!CW$47="Yes","H",IF($B83="","",IF(AND($C83&lt;=Hidden!CW$46,$D83&gt;=Hidden!CW$46),IF($G83="","x","y"),"")))</f>
        <v/>
      </c>
      <c r="DE83" s="143" t="str">
        <f>IF(Hidden!CX$47="Yes","H",IF($B83="","",IF(AND($C83&lt;=Hidden!CX$46,$D83&gt;=Hidden!CX$46),IF($G83="","x","y"),"")))</f>
        <v/>
      </c>
      <c r="DF83" s="142" t="str">
        <f>IF(Hidden!CY$47="Yes","H",IF($B83="","",IF(AND($C83&lt;=Hidden!CY$46,$D83&gt;=Hidden!CY$46),IF($G83="","x","y"),"")))</f>
        <v/>
      </c>
      <c r="DG83" s="142" t="str">
        <f>IF(Hidden!CZ$47="Yes","H",IF($B83="","",IF(AND($C83&lt;=Hidden!CZ$46,$D83&gt;=Hidden!CZ$46),IF($G83="","x","y"),"")))</f>
        <v/>
      </c>
      <c r="DH83" s="142" t="str">
        <f>IF(Hidden!DA$47="Yes","H",IF($B83="","",IF(AND($C83&lt;=Hidden!DA$46,$D83&gt;=Hidden!DA$46),IF($G83="","x","y"),"")))</f>
        <v/>
      </c>
      <c r="DI83" s="146" t="str">
        <f>IF(Hidden!DB$47="Yes","H",IF($B83="","",IF(AND($C83&lt;=Hidden!DB$46,$D83&gt;=Hidden!DB$46),IF($G83="","x","y"),"")))</f>
        <v/>
      </c>
      <c r="DJ83" s="145" t="str">
        <f>IF(Hidden!DC$47="Yes","H",IF($B83="","",IF(AND($C83&lt;=Hidden!DC$46,$D83&gt;=Hidden!DC$46),IF($G83="","x","y"),"")))</f>
        <v/>
      </c>
      <c r="DK83" s="142" t="str">
        <f>IF(Hidden!DD$47="Yes","H",IF($B83="","",IF(AND($C83&lt;=Hidden!DD$46,$D83&gt;=Hidden!DD$46),IF($G83="","x","y"),"")))</f>
        <v/>
      </c>
      <c r="DL83" s="142" t="str">
        <f>IF(Hidden!DE$47="Yes","H",IF($B83="","",IF(AND($C83&lt;=Hidden!DE$46,$D83&gt;=Hidden!DE$46),IF($G83="","x","y"),"")))</f>
        <v/>
      </c>
      <c r="DM83" s="142" t="str">
        <f>IF(Hidden!DF$47="Yes","H",IF($B83="","",IF(AND($C83&lt;=Hidden!DF$46,$D83&gt;=Hidden!DF$46),IF($G83="","x","y"),"")))</f>
        <v/>
      </c>
      <c r="DN83" s="144" t="str">
        <f>IF(Hidden!DG$47="Yes","H",IF($B83="","",IF(AND($C83&lt;=Hidden!DG$46,$D83&gt;=Hidden!DG$46),IF($G83="","x","y"),"")))</f>
        <v/>
      </c>
      <c r="DO83" s="143" t="str">
        <f>IF(Hidden!DH$47="Yes","H",IF($B83="","",IF(AND($C83&lt;=Hidden!DH$46,$D83&gt;=Hidden!DH$46),IF($G83="","x","y"),"")))</f>
        <v/>
      </c>
      <c r="DP83" s="142" t="str">
        <f>IF(Hidden!DI$47="Yes","H",IF($B83="","",IF(AND($C83&lt;=Hidden!DI$46,$D83&gt;=Hidden!DI$46),IF($G83="","x","y"),"")))</f>
        <v/>
      </c>
      <c r="DQ83" s="142" t="str">
        <f>IF(Hidden!DJ$47="Yes","H",IF($B83="","",IF(AND($C83&lt;=Hidden!DJ$46,$D83&gt;=Hidden!DJ$46),IF($G83="","x","y"),"")))</f>
        <v/>
      </c>
      <c r="DR83" s="142" t="str">
        <f>IF(Hidden!DK$47="Yes","H",IF($B83="","",IF(AND($C83&lt;=Hidden!DK$46,$D83&gt;=Hidden!DK$46),IF($G83="","x","y"),"")))</f>
        <v/>
      </c>
      <c r="DS83" s="146" t="str">
        <f>IF(Hidden!DL$47="Yes","H",IF($B83="","",IF(AND($C83&lt;=Hidden!DL$46,$D83&gt;=Hidden!DL$46),IF($G83="","x","y"),"")))</f>
        <v/>
      </c>
      <c r="DT83" s="145" t="str">
        <f>IF(Hidden!DM$47="Yes","H",IF($B83="","",IF(AND($C83&lt;=Hidden!DM$46,$D83&gt;=Hidden!DM$46),IF($G83="","x","y"),"")))</f>
        <v/>
      </c>
      <c r="DU83" s="142" t="str">
        <f>IF(Hidden!DN$47="Yes","H",IF($B83="","",IF(AND($C83&lt;=Hidden!DN$46,$D83&gt;=Hidden!DN$46),IF($G83="","x","y"),"")))</f>
        <v/>
      </c>
      <c r="DV83" s="142" t="str">
        <f>IF(Hidden!DO$47="Yes","H",IF($B83="","",IF(AND($C83&lt;=Hidden!DO$46,$D83&gt;=Hidden!DO$46),IF($G83="","x","y"),"")))</f>
        <v/>
      </c>
      <c r="DW83" s="142" t="str">
        <f>IF(Hidden!DP$47="Yes","H",IF($B83="","",IF(AND($C83&lt;=Hidden!DP$46,$D83&gt;=Hidden!DP$46),IF($G83="","x","y"),"")))</f>
        <v/>
      </c>
      <c r="DX83" s="144" t="str">
        <f>IF(Hidden!DQ$47="Yes","H",IF($B83="","",IF(AND($C83&lt;=Hidden!DQ$46,$D83&gt;=Hidden!DQ$46),IF($G83="","x","y"),"")))</f>
        <v/>
      </c>
      <c r="DY83" s="145" t="str">
        <f>IF(Hidden!DR$47="Yes","H",IF($B83="","",IF(AND($C83&lt;=Hidden!DR$46,$D83&gt;=Hidden!DR$46),IF($G83="","x","y"),"")))</f>
        <v/>
      </c>
      <c r="DZ83" s="142" t="str">
        <f>IF(Hidden!DS$47="Yes","H",IF($B83="","",IF(AND($C83&lt;=Hidden!DS$46,$D83&gt;=Hidden!DS$46),IF($G83="","x","y"),"")))</f>
        <v/>
      </c>
      <c r="EA83" s="142" t="str">
        <f>IF(Hidden!DT$47="Yes","H",IF($B83="","",IF(AND($C83&lt;=Hidden!DT$46,$D83&gt;=Hidden!DT$46),IF($G83="","x","y"),"")))</f>
        <v/>
      </c>
      <c r="EB83" s="142" t="str">
        <f>IF(Hidden!DU$47="Yes","H",IF($B83="","",IF(AND($C83&lt;=Hidden!DU$46,$D83&gt;=Hidden!DU$46),IF($G83="","x","y"),"")))</f>
        <v/>
      </c>
      <c r="EC83" s="144" t="str">
        <f>IF(Hidden!DV$47="Yes","H",IF($B83="","",IF(AND($C83&lt;=Hidden!DV$46,$D83&gt;=Hidden!DV$46),IF($G83="","x","y"),"")))</f>
        <v/>
      </c>
      <c r="ED83" s="143" t="str">
        <f>IF(Hidden!DW$47="Yes","H",IF($B83="","",IF(AND($C83&lt;=Hidden!DW$46,$D83&gt;=Hidden!DW$46),IF($G83="","x","y"),"")))</f>
        <v/>
      </c>
      <c r="EE83" s="142" t="str">
        <f>IF(Hidden!DX$47="Yes","H",IF($B83="","",IF(AND($C83&lt;=Hidden!DX$46,$D83&gt;=Hidden!DX$46),IF($G83="","x","y"),"")))</f>
        <v/>
      </c>
      <c r="EF83" s="142" t="str">
        <f>IF(Hidden!DY$47="Yes","H",IF($B83="","",IF(AND($C83&lt;=Hidden!DY$46,$D83&gt;=Hidden!DY$46),IF($G83="","x","y"),"")))</f>
        <v/>
      </c>
      <c r="EG83" s="142" t="str">
        <f>IF(Hidden!DZ$47="Yes","H",IF($B83="","",IF(AND($C83&lt;=Hidden!DZ$46,$D83&gt;=Hidden!DZ$46),IF($G83="","x","y"),"")))</f>
        <v/>
      </c>
      <c r="EH83" s="141" t="str">
        <f>IF(Hidden!EA$47="Yes","H",IF($B83="","",IF(AND($C83&lt;=Hidden!EA$46,$D83&gt;=Hidden!EA$46),IF($G83="","x","y"),"")))</f>
        <v/>
      </c>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row>
    <row r="84" spans="1:257" ht="15" customHeight="1">
      <c r="A84" s="79"/>
      <c r="B84" s="730"/>
      <c r="C84" s="724"/>
      <c r="D84" s="725"/>
      <c r="E84" s="693"/>
      <c r="F84" s="243"/>
      <c r="G84" s="696"/>
      <c r="H84" s="694"/>
      <c r="I84" s="147" t="str">
        <f>IF(Hidden!B$47="Yes","H",IF($B84="","",IF(AND($C84&lt;=Hidden!B$46,$D84&gt;=Hidden!B$46),IF($G84="","x","y"),"")))</f>
        <v/>
      </c>
      <c r="J84" s="142" t="str">
        <f>IF(Hidden!C$47="Yes","H",IF($B84="","",IF(AND($C84&lt;=Hidden!C$46,$D84&gt;=Hidden!C$46),IF($G84="","x","y"),"")))</f>
        <v/>
      </c>
      <c r="K84" s="142" t="str">
        <f>IF(Hidden!D$47="Yes","H",IF($B84="","",IF(AND($C84&lt;=Hidden!D$46,$D84&gt;=Hidden!D$46),IF($G84="","x","y"),"")))</f>
        <v/>
      </c>
      <c r="L84" s="142" t="str">
        <f>IF(Hidden!E$47="Yes","H",IF($B84="","",IF(AND($C84&lt;=Hidden!E$46,$D84&gt;=Hidden!E$46),IF($G84="","x","y"),"")))</f>
        <v/>
      </c>
      <c r="M84" s="146" t="str">
        <f>IF(Hidden!F$47="Yes","H",IF($B84="","",IF(AND($C84&lt;=Hidden!F$46,$D84&gt;=Hidden!F$46),IF($G84="","x","y"),"")))</f>
        <v/>
      </c>
      <c r="N84" s="145" t="str">
        <f>IF(Hidden!G$47="Yes","H",IF($B84="","",IF(AND($C84&lt;=Hidden!G$46,$D84&gt;=Hidden!G$46),IF($G84="","x","y"),"")))</f>
        <v/>
      </c>
      <c r="O84" s="142" t="str">
        <f>IF(Hidden!H$47="Yes","H",IF($B84="","",IF(AND($C84&lt;=Hidden!H$46,$D84&gt;=Hidden!H$46),IF($G84="","x","y"),"")))</f>
        <v/>
      </c>
      <c r="P84" s="142" t="str">
        <f>IF(Hidden!I$47="Yes","H",IF($B84="","",IF(AND($C84&lt;=Hidden!I$46,$D84&gt;=Hidden!I$46),IF($G84="","x","y"),"")))</f>
        <v/>
      </c>
      <c r="Q84" s="142" t="str">
        <f>IF(Hidden!J$47="Yes","H",IF($B84="","",IF(AND($C84&lt;=Hidden!J$46,$D84&gt;=Hidden!J$46),IF($G84="","x","y"),"")))</f>
        <v/>
      </c>
      <c r="R84" s="144" t="str">
        <f>IF(Hidden!K$47="Yes","H",IF($B84="","",IF(AND($C84&lt;=Hidden!K$46,$D84&gt;=Hidden!K$46),IF($G84="","x","y"),"")))</f>
        <v/>
      </c>
      <c r="S84" s="143" t="str">
        <f>IF(Hidden!L$47="Yes","H",IF($B84="","",IF(AND($C84&lt;=Hidden!L$46,$D84&gt;=Hidden!L$46),IF($G84="","x","y"),"")))</f>
        <v/>
      </c>
      <c r="T84" s="142" t="str">
        <f>IF(Hidden!M$47="Yes","H",IF($B84="","",IF(AND($C84&lt;=Hidden!M$46,$D84&gt;=Hidden!M$46),IF($G84="","x","y"),"")))</f>
        <v/>
      </c>
      <c r="U84" s="142" t="str">
        <f>IF(Hidden!N$47="Yes","H",IF($B84="","",IF(AND($C84&lt;=Hidden!N$46,$D84&gt;=Hidden!N$46),IF($G84="","x","y"),"")))</f>
        <v/>
      </c>
      <c r="V84" s="142" t="str">
        <f>IF(Hidden!O$47="Yes","H",IF($B84="","",IF(AND($C84&lt;=Hidden!O$46,$D84&gt;=Hidden!O$46),IF($G84="","x","y"),"")))</f>
        <v/>
      </c>
      <c r="W84" s="146" t="str">
        <f>IF(Hidden!P$47="Yes","H",IF($B84="","",IF(AND($C84&lt;=Hidden!P$46,$D84&gt;=Hidden!P$46),IF($G84="","x","y"),"")))</f>
        <v/>
      </c>
      <c r="X84" s="145" t="str">
        <f>IF(Hidden!Q$47="Yes","H",IF($B84="","",IF(AND($C84&lt;=Hidden!Q$46,$D84&gt;=Hidden!Q$46),IF($G84="","x","y"),"")))</f>
        <v/>
      </c>
      <c r="Y84" s="142" t="str">
        <f>IF(Hidden!R$47="Yes","H",IF($B84="","",IF(AND($C84&lt;=Hidden!R$46,$D84&gt;=Hidden!R$46),IF($G84="","x","y"),"")))</f>
        <v/>
      </c>
      <c r="Z84" s="142" t="str">
        <f>IF(Hidden!S$47="Yes","H",IF($B84="","",IF(AND($C84&lt;=Hidden!S$46,$D84&gt;=Hidden!S$46),IF($G84="","x","y"),"")))</f>
        <v/>
      </c>
      <c r="AA84" s="142" t="str">
        <f>IF(Hidden!T$47="Yes","H",IF($B84="","",IF(AND($C84&lt;=Hidden!T$46,$D84&gt;=Hidden!T$46),IF($G84="","x","y"),"")))</f>
        <v/>
      </c>
      <c r="AB84" s="144" t="str">
        <f>IF(Hidden!U$47="Yes","H",IF($B84="","",IF(AND($C84&lt;=Hidden!U$46,$D84&gt;=Hidden!U$46),IF($G84="","x","y"),"")))</f>
        <v/>
      </c>
      <c r="AC84" s="143" t="str">
        <f>IF(Hidden!V$47="Yes","H",IF($B84="","",IF(AND($C84&lt;=Hidden!V$46,$D84&gt;=Hidden!V$46),IF($G84="","x","y"),"")))</f>
        <v/>
      </c>
      <c r="AD84" s="142" t="str">
        <f>IF(Hidden!W$47="Yes","H",IF($B84="","",IF(AND($C84&lt;=Hidden!W$46,$D84&gt;=Hidden!W$46),IF($G84="","x","y"),"")))</f>
        <v/>
      </c>
      <c r="AE84" s="142" t="str">
        <f>IF(Hidden!X$47="Yes","H",IF($B84="","",IF(AND($C84&lt;=Hidden!X$46,$D84&gt;=Hidden!X$46),IF($G84="","x","y"),"")))</f>
        <v/>
      </c>
      <c r="AF84" s="142" t="str">
        <f>IF(Hidden!Y$47="Yes","H",IF($B84="","",IF(AND($C84&lt;=Hidden!Y$46,$D84&gt;=Hidden!Y$46),IF($G84="","x","y"),"")))</f>
        <v/>
      </c>
      <c r="AG84" s="146" t="str">
        <f>IF(Hidden!Z$47="Yes","H",IF($B84="","",IF(AND($C84&lt;=Hidden!Z$46,$D84&gt;=Hidden!Z$46),IF($G84="","x","y"),"")))</f>
        <v/>
      </c>
      <c r="AH84" s="145" t="str">
        <f>IF(Hidden!AA$47="Yes","H",IF($B84="","",IF(AND($C84&lt;=Hidden!AA$46,$D84&gt;=Hidden!AA$46),IF($G84="","x","y"),"")))</f>
        <v/>
      </c>
      <c r="AI84" s="142" t="str">
        <f>IF(Hidden!AB$47="Yes","H",IF($B84="","",IF(AND($C84&lt;=Hidden!AB$46,$D84&gt;=Hidden!AB$46),IF($G84="","x","y"),"")))</f>
        <v/>
      </c>
      <c r="AJ84" s="142" t="str">
        <f>IF(Hidden!AC$47="Yes","H",IF($B84="","",IF(AND($C84&lt;=Hidden!AC$46,$D84&gt;=Hidden!AC$46),IF($G84="","x","y"),"")))</f>
        <v/>
      </c>
      <c r="AK84" s="142" t="str">
        <f>IF(Hidden!AD$47="Yes","H",IF($B84="","",IF(AND($C84&lt;=Hidden!AD$46,$D84&gt;=Hidden!AD$46),IF($G84="","x","y"),"")))</f>
        <v/>
      </c>
      <c r="AL84" s="144" t="str">
        <f>IF(Hidden!AE$47="Yes","H",IF($B84="","",IF(AND($C84&lt;=Hidden!AE$46,$D84&gt;=Hidden!AE$46),IF($G84="","x","y"),"")))</f>
        <v/>
      </c>
      <c r="AM84" s="143" t="str">
        <f>IF(Hidden!AF$47="Yes","H",IF($B84="","",IF(AND($C84&lt;=Hidden!AF$46,$D84&gt;=Hidden!AF$46),IF($G84="","x","y"),"")))</f>
        <v/>
      </c>
      <c r="AN84" s="142" t="str">
        <f>IF(Hidden!AG$47="Yes","H",IF($B84="","",IF(AND($C84&lt;=Hidden!AG$46,$D84&gt;=Hidden!AG$46),IF($G84="","x","y"),"")))</f>
        <v/>
      </c>
      <c r="AO84" s="142" t="str">
        <f>IF(Hidden!AH$47="Yes","H",IF($B84="","",IF(AND($C84&lt;=Hidden!AH$46,$D84&gt;=Hidden!AH$46),IF($G84="","x","y"),"")))</f>
        <v/>
      </c>
      <c r="AP84" s="142" t="str">
        <f>IF(Hidden!AI$47="Yes","H",IF($B84="","",IF(AND($C84&lt;=Hidden!AI$46,$D84&gt;=Hidden!AI$46),IF($G84="","x","y"),"")))</f>
        <v/>
      </c>
      <c r="AQ84" s="146" t="str">
        <f>IF(Hidden!AJ$47="Yes","H",IF($B84="","",IF(AND($C84&lt;=Hidden!AJ$46,$D84&gt;=Hidden!AJ$46),IF($G84="","x","y"),"")))</f>
        <v/>
      </c>
      <c r="AR84" s="145" t="str">
        <f>IF(Hidden!AK$47="Yes","H",IF($B84="","",IF(AND($C84&lt;=Hidden!AK$46,$D84&gt;=Hidden!AK$46),IF($G84="","x","y"),"")))</f>
        <v/>
      </c>
      <c r="AS84" s="142" t="str">
        <f>IF(Hidden!AL$47="Yes","H",IF($B84="","",IF(AND($C84&lt;=Hidden!AL$46,$D84&gt;=Hidden!AL$46),IF($G84="","x","y"),"")))</f>
        <v/>
      </c>
      <c r="AT84" s="142" t="str">
        <f>IF(Hidden!AM$47="Yes","H",IF($B84="","",IF(AND($C84&lt;=Hidden!AM$46,$D84&gt;=Hidden!AM$46),IF($G84="","x","y"),"")))</f>
        <v/>
      </c>
      <c r="AU84" s="142" t="str">
        <f>IF(Hidden!AN$47="Yes","H",IF($B84="","",IF(AND($C84&lt;=Hidden!AN$46,$D84&gt;=Hidden!AN$46),IF($G84="","x","y"),"")))</f>
        <v/>
      </c>
      <c r="AV84" s="144" t="str">
        <f>IF(Hidden!AO$47="Yes","H",IF($B84="","",IF(AND($C84&lt;=Hidden!AO$46,$D84&gt;=Hidden!AO$46),IF($G84="","x","y"),"")))</f>
        <v/>
      </c>
      <c r="AW84" s="143" t="str">
        <f>IF(Hidden!AP$47="Yes","H",IF($B84="","",IF(AND($C84&lt;=Hidden!AP$46,$D84&gt;=Hidden!AP$46),IF($G84="","x","y"),"")))</f>
        <v/>
      </c>
      <c r="AX84" s="142" t="str">
        <f>IF(Hidden!AQ$47="Yes","H",IF($B84="","",IF(AND($C84&lt;=Hidden!AQ$46,$D84&gt;=Hidden!AQ$46),IF($G84="","x","y"),"")))</f>
        <v/>
      </c>
      <c r="AY84" s="142" t="str">
        <f>IF(Hidden!AR$47="Yes","H",IF($B84="","",IF(AND($C84&lt;=Hidden!AR$46,$D84&gt;=Hidden!AR$46),IF($G84="","x","y"),"")))</f>
        <v/>
      </c>
      <c r="AZ84" s="142" t="str">
        <f>IF(Hidden!AS$47="Yes","H",IF($B84="","",IF(AND($C84&lt;=Hidden!AS$46,$D84&gt;=Hidden!AS$46),IF($G84="","x","y"),"")))</f>
        <v/>
      </c>
      <c r="BA84" s="146" t="str">
        <f>IF(Hidden!AT$47="Yes","H",IF($B84="","",IF(AND($C84&lt;=Hidden!AT$46,$D84&gt;=Hidden!AT$46),IF($G84="","x","y"),"")))</f>
        <v/>
      </c>
      <c r="BB84" s="145" t="str">
        <f>IF(Hidden!AU$47="Yes","H",IF($B84="","",IF(AND($C84&lt;=Hidden!AU$46,$D84&gt;=Hidden!AU$46),IF($G84="","x","y"),"")))</f>
        <v/>
      </c>
      <c r="BC84" s="142" t="str">
        <f>IF(Hidden!AV$47="Yes","H",IF($B84="","",IF(AND($C84&lt;=Hidden!AV$46,$D84&gt;=Hidden!AV$46),IF($G84="","x","y"),"")))</f>
        <v/>
      </c>
      <c r="BD84" s="142" t="str">
        <f>IF(Hidden!AW$47="Yes","H",IF($B84="","",IF(AND($C84&lt;=Hidden!AW$46,$D84&gt;=Hidden!AW$46),IF($G84="","x","y"),"")))</f>
        <v/>
      </c>
      <c r="BE84" s="142" t="str">
        <f>IF(Hidden!AX$47="Yes","H",IF($B84="","",IF(AND($C84&lt;=Hidden!AX$46,$D84&gt;=Hidden!AX$46),IF($G84="","x","y"),"")))</f>
        <v/>
      </c>
      <c r="BF84" s="144" t="str">
        <f>IF(Hidden!AY$47="Yes","H",IF($B84="","",IF(AND($C84&lt;=Hidden!AY$46,$D84&gt;=Hidden!AY$46),IF($G84="","x","y"),"")))</f>
        <v/>
      </c>
      <c r="BG84" s="143" t="str">
        <f>IF(Hidden!AZ$47="Yes","H",IF($B84="","",IF(AND($C84&lt;=Hidden!AZ$46,$D84&gt;=Hidden!AZ$46),IF($G84="","x","y"),"")))</f>
        <v/>
      </c>
      <c r="BH84" s="142" t="str">
        <f>IF(Hidden!BA$47="Yes","H",IF($B84="","",IF(AND($C84&lt;=Hidden!BA$46,$D84&gt;=Hidden!BA$46),IF($G84="","x","y"),"")))</f>
        <v/>
      </c>
      <c r="BI84" s="142" t="str">
        <f>IF(Hidden!BB$47="Yes","H",IF($B84="","",IF(AND($C84&lt;=Hidden!BB$46,$D84&gt;=Hidden!BB$46),IF($G84="","x","y"),"")))</f>
        <v/>
      </c>
      <c r="BJ84" s="142" t="str">
        <f>IF(Hidden!BC$47="Yes","H",IF($B84="","",IF(AND($C84&lt;=Hidden!BC$46,$D84&gt;=Hidden!BC$46),IF($G84="","x","y"),"")))</f>
        <v/>
      </c>
      <c r="BK84" s="146" t="str">
        <f>IF(Hidden!BD$47="Yes","H",IF($B84="","",IF(AND($C84&lt;=Hidden!BD$46,$D84&gt;=Hidden!BD$46),IF($G84="","x","y"),"")))</f>
        <v/>
      </c>
      <c r="BL84" s="145" t="str">
        <f>IF(Hidden!BE$47="Yes","H",IF($B84="","",IF(AND($C84&lt;=Hidden!BE$46,$D84&gt;=Hidden!BE$46),IF($G84="","x","y"),"")))</f>
        <v/>
      </c>
      <c r="BM84" s="142" t="str">
        <f>IF(Hidden!BF$47="Yes","H",IF($B84="","",IF(AND($C84&lt;=Hidden!BF$46,$D84&gt;=Hidden!BF$46),IF($G84="","x","y"),"")))</f>
        <v/>
      </c>
      <c r="BN84" s="142" t="str">
        <f>IF(Hidden!BG$47="Yes","H",IF($B84="","",IF(AND($C84&lt;=Hidden!BG$46,$D84&gt;=Hidden!BG$46),IF($G84="","x","y"),"")))</f>
        <v/>
      </c>
      <c r="BO84" s="142" t="str">
        <f>IF(Hidden!BH$47="Yes","H",IF($B84="","",IF(AND($C84&lt;=Hidden!BH$46,$D84&gt;=Hidden!BH$46),IF($G84="","x","y"),"")))</f>
        <v/>
      </c>
      <c r="BP84" s="144" t="str">
        <f>IF(Hidden!BI$47="Yes","H",IF($B84="","",IF(AND($C84&lt;=Hidden!BI$46,$D84&gt;=Hidden!BI$46),IF($G84="","x","y"),"")))</f>
        <v/>
      </c>
      <c r="BQ84" s="143" t="str">
        <f>IF(Hidden!BJ$47="Yes","H",IF($B84="","",IF(AND($C84&lt;=Hidden!BJ$46,$D84&gt;=Hidden!BJ$46),IF($G84="","x","y"),"")))</f>
        <v/>
      </c>
      <c r="BR84" s="142" t="str">
        <f>IF(Hidden!BK$47="Yes","H",IF($B84="","",IF(AND($C84&lt;=Hidden!BK$46,$D84&gt;=Hidden!BK$46),IF($G84="","x","y"),"")))</f>
        <v/>
      </c>
      <c r="BS84" s="142" t="str">
        <f>IF(Hidden!BL$47="Yes","H",IF($B84="","",IF(AND($C84&lt;=Hidden!BL$46,$D84&gt;=Hidden!BL$46),IF($G84="","x","y"),"")))</f>
        <v/>
      </c>
      <c r="BT84" s="142" t="str">
        <f>IF(Hidden!BM$47="Yes","H",IF($B84="","",IF(AND($C84&lt;=Hidden!BM$46,$D84&gt;=Hidden!BM$46),IF($G84="","x","y"),"")))</f>
        <v/>
      </c>
      <c r="BU84" s="146" t="str">
        <f>IF(Hidden!BN$47="Yes","H",IF($B84="","",IF(AND($C84&lt;=Hidden!BN$46,$D84&gt;=Hidden!BN$46),IF($G84="","x","y"),"")))</f>
        <v/>
      </c>
      <c r="BV84" s="145" t="str">
        <f>IF(Hidden!BO$47="Yes","H",IF($B84="","",IF(AND($C84&lt;=Hidden!BO$46,$D84&gt;=Hidden!BO$46),IF($G84="","x","y"),"")))</f>
        <v/>
      </c>
      <c r="BW84" s="142" t="str">
        <f>IF(Hidden!BP$47="Yes","H",IF($B84="","",IF(AND($C84&lt;=Hidden!BP$46,$D84&gt;=Hidden!BP$46),IF($G84="","x","y"),"")))</f>
        <v/>
      </c>
      <c r="BX84" s="142" t="str">
        <f>IF(Hidden!BQ$47="Yes","H",IF($B84="","",IF(AND($C84&lt;=Hidden!BQ$46,$D84&gt;=Hidden!BQ$46),IF($G84="","x","y"),"")))</f>
        <v/>
      </c>
      <c r="BY84" s="142" t="str">
        <f>IF(Hidden!BR$47="Yes","H",IF($B84="","",IF(AND($C84&lt;=Hidden!BR$46,$D84&gt;=Hidden!BR$46),IF($G84="","x","y"),"")))</f>
        <v/>
      </c>
      <c r="BZ84" s="144" t="str">
        <f>IF(Hidden!BS$47="Yes","H",IF($B84="","",IF(AND($C84&lt;=Hidden!BS$46,$D84&gt;=Hidden!BS$46),IF($G84="","x","y"),"")))</f>
        <v/>
      </c>
      <c r="CA84" s="143" t="str">
        <f>IF(Hidden!BT$47="Yes","H",IF($B84="","",IF(AND($C84&lt;=Hidden!BT$46,$D84&gt;=Hidden!BT$46),IF($G84="","x","y"),"")))</f>
        <v/>
      </c>
      <c r="CB84" s="142" t="str">
        <f>IF(Hidden!BU$47="Yes","H",IF($B84="","",IF(AND($C84&lt;=Hidden!BU$46,$D84&gt;=Hidden!BU$46),IF($G84="","x","y"),"")))</f>
        <v/>
      </c>
      <c r="CC84" s="142" t="str">
        <f>IF(Hidden!BV$47="Yes","H",IF($B84="","",IF(AND($C84&lt;=Hidden!BV$46,$D84&gt;=Hidden!BV$46),IF($G84="","x","y"),"")))</f>
        <v/>
      </c>
      <c r="CD84" s="142" t="str">
        <f>IF(Hidden!BW$47="Yes","H",IF($B84="","",IF(AND($C84&lt;=Hidden!BW$46,$D84&gt;=Hidden!BW$46),IF($G84="","x","y"),"")))</f>
        <v/>
      </c>
      <c r="CE84" s="146" t="str">
        <f>IF(Hidden!BX$47="Yes","H",IF($B84="","",IF(AND($C84&lt;=Hidden!BX$46,$D84&gt;=Hidden!BX$46),IF($G84="","x","y"),"")))</f>
        <v/>
      </c>
      <c r="CF84" s="145" t="str">
        <f>IF(Hidden!BY$47="Yes","H",IF($B84="","",IF(AND($C84&lt;=Hidden!BY$46,$D84&gt;=Hidden!BY$46),IF($G84="","x","y"),"")))</f>
        <v/>
      </c>
      <c r="CG84" s="142" t="str">
        <f>IF(Hidden!BZ$47="Yes","H",IF($B84="","",IF(AND($C84&lt;=Hidden!BZ$46,$D84&gt;=Hidden!BZ$46),IF($G84="","x","y"),"")))</f>
        <v/>
      </c>
      <c r="CH84" s="142" t="str">
        <f>IF(Hidden!CA$47="Yes","H",IF($B84="","",IF(AND($C84&lt;=Hidden!CA$46,$D84&gt;=Hidden!CA$46),IF($G84="","x","y"),"")))</f>
        <v/>
      </c>
      <c r="CI84" s="142" t="str">
        <f>IF(Hidden!CB$47="Yes","H",IF($B84="","",IF(AND($C84&lt;=Hidden!CB$46,$D84&gt;=Hidden!CB$46),IF($G84="","x","y"),"")))</f>
        <v/>
      </c>
      <c r="CJ84" s="144" t="str">
        <f>IF(Hidden!CC$47="Yes","H",IF($B84="","",IF(AND($C84&lt;=Hidden!CC$46,$D84&gt;=Hidden!CC$46),IF($G84="","x","y"),"")))</f>
        <v/>
      </c>
      <c r="CK84" s="143" t="str">
        <f>IF(Hidden!CD$47="Yes","H",IF($B84="","",IF(AND($C84&lt;=Hidden!CD$46,$D84&gt;=Hidden!CD$46),IF($G84="","x","y"),"")))</f>
        <v/>
      </c>
      <c r="CL84" s="142" t="str">
        <f>IF(Hidden!CE$47="Yes","H",IF($B84="","",IF(AND($C84&lt;=Hidden!CE$46,$D84&gt;=Hidden!CE$46),IF($G84="","x","y"),"")))</f>
        <v/>
      </c>
      <c r="CM84" s="142" t="str">
        <f>IF(Hidden!CF$47="Yes","H",IF($B84="","",IF(AND($C84&lt;=Hidden!CF$46,$D84&gt;=Hidden!CF$46),IF($G84="","x","y"),"")))</f>
        <v/>
      </c>
      <c r="CN84" s="142" t="str">
        <f>IF(Hidden!CG$47="Yes","H",IF($B84="","",IF(AND($C84&lt;=Hidden!CG$46,$D84&gt;=Hidden!CG$46),IF($G84="","x","y"),"")))</f>
        <v/>
      </c>
      <c r="CO84" s="146" t="str">
        <f>IF(Hidden!CH$47="Yes","H",IF($B84="","",IF(AND($C84&lt;=Hidden!CH$46,$D84&gt;=Hidden!CH$46),IF($G84="","x","y"),"")))</f>
        <v/>
      </c>
      <c r="CP84" s="145" t="str">
        <f>IF(Hidden!CI$47="Yes","H",IF($B84="","",IF(AND($C84&lt;=Hidden!CI$46,$D84&gt;=Hidden!CI$46),IF($G84="","x","y"),"")))</f>
        <v/>
      </c>
      <c r="CQ84" s="142" t="str">
        <f>IF(Hidden!CJ$47="Yes","H",IF($B84="","",IF(AND($C84&lt;=Hidden!CJ$46,$D84&gt;=Hidden!CJ$46),IF($G84="","x","y"),"")))</f>
        <v/>
      </c>
      <c r="CR84" s="142" t="str">
        <f>IF(Hidden!CK$47="Yes","H",IF($B84="","",IF(AND($C84&lt;=Hidden!CK$46,$D84&gt;=Hidden!CK$46),IF($G84="","x","y"),"")))</f>
        <v/>
      </c>
      <c r="CS84" s="142" t="str">
        <f>IF(Hidden!CL$47="Yes","H",IF($B84="","",IF(AND($C84&lt;=Hidden!CL$46,$D84&gt;=Hidden!CL$46),IF($G84="","x","y"),"")))</f>
        <v/>
      </c>
      <c r="CT84" s="144" t="str">
        <f>IF(Hidden!CM$47="Yes","H",IF($B84="","",IF(AND($C84&lt;=Hidden!CM$46,$D84&gt;=Hidden!CM$46),IF($G84="","x","y"),"")))</f>
        <v/>
      </c>
      <c r="CU84" s="143" t="str">
        <f>IF(Hidden!CN$47="Yes","H",IF($B84="","",IF(AND($C84&lt;=Hidden!CN$46,$D84&gt;=Hidden!CN$46),IF($G84="","x","y"),"")))</f>
        <v/>
      </c>
      <c r="CV84" s="142" t="str">
        <f>IF(Hidden!CO$47="Yes","H",IF($B84="","",IF(AND($C84&lt;=Hidden!CO$46,$D84&gt;=Hidden!CO$46),IF($G84="","x","y"),"")))</f>
        <v/>
      </c>
      <c r="CW84" s="142" t="str">
        <f>IF(Hidden!CP$47="Yes","H",IF($B84="","",IF(AND($C84&lt;=Hidden!CP$46,$D84&gt;=Hidden!CP$46),IF($G84="","x","y"),"")))</f>
        <v/>
      </c>
      <c r="CX84" s="142" t="str">
        <f>IF(Hidden!CQ$47="Yes","H",IF($B84="","",IF(AND($C84&lt;=Hidden!CQ$46,$D84&gt;=Hidden!CQ$46),IF($G84="","x","y"),"")))</f>
        <v/>
      </c>
      <c r="CY84" s="146" t="str">
        <f>IF(Hidden!CR$47="Yes","H",IF($B84="","",IF(AND($C84&lt;=Hidden!CR$46,$D84&gt;=Hidden!CR$46),IF($G84="","x","y"),"")))</f>
        <v/>
      </c>
      <c r="CZ84" s="145" t="str">
        <f>IF(Hidden!CS$47="Yes","H",IF($B84="","",IF(AND($C84&lt;=Hidden!CS$46,$D84&gt;=Hidden!CS$46),IF($G84="","x","y"),"")))</f>
        <v/>
      </c>
      <c r="DA84" s="142" t="str">
        <f>IF(Hidden!CT$47="Yes","H",IF($B84="","",IF(AND($C84&lt;=Hidden!CT$46,$D84&gt;=Hidden!CT$46),IF($G84="","x","y"),"")))</f>
        <v/>
      </c>
      <c r="DB84" s="142" t="str">
        <f>IF(Hidden!CU$47="Yes","H",IF($B84="","",IF(AND($C84&lt;=Hidden!CU$46,$D84&gt;=Hidden!CU$46),IF($G84="","x","y"),"")))</f>
        <v/>
      </c>
      <c r="DC84" s="142" t="str">
        <f>IF(Hidden!CV$47="Yes","H",IF($B84="","",IF(AND($C84&lt;=Hidden!CV$46,$D84&gt;=Hidden!CV$46),IF($G84="","x","y"),"")))</f>
        <v/>
      </c>
      <c r="DD84" s="144" t="str">
        <f>IF(Hidden!CW$47="Yes","H",IF($B84="","",IF(AND($C84&lt;=Hidden!CW$46,$D84&gt;=Hidden!CW$46),IF($G84="","x","y"),"")))</f>
        <v/>
      </c>
      <c r="DE84" s="143" t="str">
        <f>IF(Hidden!CX$47="Yes","H",IF($B84="","",IF(AND($C84&lt;=Hidden!CX$46,$D84&gt;=Hidden!CX$46),IF($G84="","x","y"),"")))</f>
        <v/>
      </c>
      <c r="DF84" s="142" t="str">
        <f>IF(Hidden!CY$47="Yes","H",IF($B84="","",IF(AND($C84&lt;=Hidden!CY$46,$D84&gt;=Hidden!CY$46),IF($G84="","x","y"),"")))</f>
        <v/>
      </c>
      <c r="DG84" s="142" t="str">
        <f>IF(Hidden!CZ$47="Yes","H",IF($B84="","",IF(AND($C84&lt;=Hidden!CZ$46,$D84&gt;=Hidden!CZ$46),IF($G84="","x","y"),"")))</f>
        <v/>
      </c>
      <c r="DH84" s="142" t="str">
        <f>IF(Hidden!DA$47="Yes","H",IF($B84="","",IF(AND($C84&lt;=Hidden!DA$46,$D84&gt;=Hidden!DA$46),IF($G84="","x","y"),"")))</f>
        <v/>
      </c>
      <c r="DI84" s="146" t="str">
        <f>IF(Hidden!DB$47="Yes","H",IF($B84="","",IF(AND($C84&lt;=Hidden!DB$46,$D84&gt;=Hidden!DB$46),IF($G84="","x","y"),"")))</f>
        <v/>
      </c>
      <c r="DJ84" s="145" t="str">
        <f>IF(Hidden!DC$47="Yes","H",IF($B84="","",IF(AND($C84&lt;=Hidden!DC$46,$D84&gt;=Hidden!DC$46),IF($G84="","x","y"),"")))</f>
        <v/>
      </c>
      <c r="DK84" s="142" t="str">
        <f>IF(Hidden!DD$47="Yes","H",IF($B84="","",IF(AND($C84&lt;=Hidden!DD$46,$D84&gt;=Hidden!DD$46),IF($G84="","x","y"),"")))</f>
        <v/>
      </c>
      <c r="DL84" s="142" t="str">
        <f>IF(Hidden!DE$47="Yes","H",IF($B84="","",IF(AND($C84&lt;=Hidden!DE$46,$D84&gt;=Hidden!DE$46),IF($G84="","x","y"),"")))</f>
        <v/>
      </c>
      <c r="DM84" s="142" t="str">
        <f>IF(Hidden!DF$47="Yes","H",IF($B84="","",IF(AND($C84&lt;=Hidden!DF$46,$D84&gt;=Hidden!DF$46),IF($G84="","x","y"),"")))</f>
        <v/>
      </c>
      <c r="DN84" s="144" t="str">
        <f>IF(Hidden!DG$47="Yes","H",IF($B84="","",IF(AND($C84&lt;=Hidden!DG$46,$D84&gt;=Hidden!DG$46),IF($G84="","x","y"),"")))</f>
        <v/>
      </c>
      <c r="DO84" s="143" t="str">
        <f>IF(Hidden!DH$47="Yes","H",IF($B84="","",IF(AND($C84&lt;=Hidden!DH$46,$D84&gt;=Hidden!DH$46),IF($G84="","x","y"),"")))</f>
        <v/>
      </c>
      <c r="DP84" s="142" t="str">
        <f>IF(Hidden!DI$47="Yes","H",IF($B84="","",IF(AND($C84&lt;=Hidden!DI$46,$D84&gt;=Hidden!DI$46),IF($G84="","x","y"),"")))</f>
        <v/>
      </c>
      <c r="DQ84" s="142" t="str">
        <f>IF(Hidden!DJ$47="Yes","H",IF($B84="","",IF(AND($C84&lt;=Hidden!DJ$46,$D84&gt;=Hidden!DJ$46),IF($G84="","x","y"),"")))</f>
        <v/>
      </c>
      <c r="DR84" s="142" t="str">
        <f>IF(Hidden!DK$47="Yes","H",IF($B84="","",IF(AND($C84&lt;=Hidden!DK$46,$D84&gt;=Hidden!DK$46),IF($G84="","x","y"),"")))</f>
        <v/>
      </c>
      <c r="DS84" s="146" t="str">
        <f>IF(Hidden!DL$47="Yes","H",IF($B84="","",IF(AND($C84&lt;=Hidden!DL$46,$D84&gt;=Hidden!DL$46),IF($G84="","x","y"),"")))</f>
        <v/>
      </c>
      <c r="DT84" s="145" t="str">
        <f>IF(Hidden!DM$47="Yes","H",IF($B84="","",IF(AND($C84&lt;=Hidden!DM$46,$D84&gt;=Hidden!DM$46),IF($G84="","x","y"),"")))</f>
        <v/>
      </c>
      <c r="DU84" s="142" t="str">
        <f>IF(Hidden!DN$47="Yes","H",IF($B84="","",IF(AND($C84&lt;=Hidden!DN$46,$D84&gt;=Hidden!DN$46),IF($G84="","x","y"),"")))</f>
        <v/>
      </c>
      <c r="DV84" s="142" t="str">
        <f>IF(Hidden!DO$47="Yes","H",IF($B84="","",IF(AND($C84&lt;=Hidden!DO$46,$D84&gt;=Hidden!DO$46),IF($G84="","x","y"),"")))</f>
        <v/>
      </c>
      <c r="DW84" s="142" t="str">
        <f>IF(Hidden!DP$47="Yes","H",IF($B84="","",IF(AND($C84&lt;=Hidden!DP$46,$D84&gt;=Hidden!DP$46),IF($G84="","x","y"),"")))</f>
        <v/>
      </c>
      <c r="DX84" s="144" t="str">
        <f>IF(Hidden!DQ$47="Yes","H",IF($B84="","",IF(AND($C84&lt;=Hidden!DQ$46,$D84&gt;=Hidden!DQ$46),IF($G84="","x","y"),"")))</f>
        <v/>
      </c>
      <c r="DY84" s="145" t="str">
        <f>IF(Hidden!DR$47="Yes","H",IF($B84="","",IF(AND($C84&lt;=Hidden!DR$46,$D84&gt;=Hidden!DR$46),IF($G84="","x","y"),"")))</f>
        <v/>
      </c>
      <c r="DZ84" s="142" t="str">
        <f>IF(Hidden!DS$47="Yes","H",IF($B84="","",IF(AND($C84&lt;=Hidden!DS$46,$D84&gt;=Hidden!DS$46),IF($G84="","x","y"),"")))</f>
        <v/>
      </c>
      <c r="EA84" s="142" t="str">
        <f>IF(Hidden!DT$47="Yes","H",IF($B84="","",IF(AND($C84&lt;=Hidden!DT$46,$D84&gt;=Hidden!DT$46),IF($G84="","x","y"),"")))</f>
        <v/>
      </c>
      <c r="EB84" s="142" t="str">
        <f>IF(Hidden!DU$47="Yes","H",IF($B84="","",IF(AND($C84&lt;=Hidden!DU$46,$D84&gt;=Hidden!DU$46),IF($G84="","x","y"),"")))</f>
        <v/>
      </c>
      <c r="EC84" s="144" t="str">
        <f>IF(Hidden!DV$47="Yes","H",IF($B84="","",IF(AND($C84&lt;=Hidden!DV$46,$D84&gt;=Hidden!DV$46),IF($G84="","x","y"),"")))</f>
        <v/>
      </c>
      <c r="ED84" s="143" t="str">
        <f>IF(Hidden!DW$47="Yes","H",IF($B84="","",IF(AND($C84&lt;=Hidden!DW$46,$D84&gt;=Hidden!DW$46),IF($G84="","x","y"),"")))</f>
        <v/>
      </c>
      <c r="EE84" s="142" t="str">
        <f>IF(Hidden!DX$47="Yes","H",IF($B84="","",IF(AND($C84&lt;=Hidden!DX$46,$D84&gt;=Hidden!DX$46),IF($G84="","x","y"),"")))</f>
        <v/>
      </c>
      <c r="EF84" s="142" t="str">
        <f>IF(Hidden!DY$47="Yes","H",IF($B84="","",IF(AND($C84&lt;=Hidden!DY$46,$D84&gt;=Hidden!DY$46),IF($G84="","x","y"),"")))</f>
        <v/>
      </c>
      <c r="EG84" s="142" t="str">
        <f>IF(Hidden!DZ$47="Yes","H",IF($B84="","",IF(AND($C84&lt;=Hidden!DZ$46,$D84&gt;=Hidden!DZ$46),IF($G84="","x","y"),"")))</f>
        <v/>
      </c>
      <c r="EH84" s="141" t="str">
        <f>IF(Hidden!EA$47="Yes","H",IF($B84="","",IF(AND($C84&lt;=Hidden!EA$46,$D84&gt;=Hidden!EA$46),IF($G84="","x","y"),"")))</f>
        <v/>
      </c>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row>
    <row r="85" spans="1:257" ht="15" customHeight="1">
      <c r="A85" s="79"/>
      <c r="B85" s="731"/>
      <c r="C85" s="724"/>
      <c r="D85" s="725"/>
      <c r="E85" s="693"/>
      <c r="F85" s="243"/>
      <c r="G85" s="696"/>
      <c r="H85" s="694"/>
      <c r="I85" s="147" t="str">
        <f>IF(Hidden!B$47="Yes","H",IF($B85="","",IF(AND($C85&lt;=Hidden!B$46,$D85&gt;=Hidden!B$46),IF($G85="","x","y"),"")))</f>
        <v/>
      </c>
      <c r="J85" s="142" t="str">
        <f>IF(Hidden!C$47="Yes","H",IF($B85="","",IF(AND($C85&lt;=Hidden!C$46,$D85&gt;=Hidden!C$46),IF($G85="","x","y"),"")))</f>
        <v/>
      </c>
      <c r="K85" s="142" t="str">
        <f>IF(Hidden!D$47="Yes","H",IF($B85="","",IF(AND($C85&lt;=Hidden!D$46,$D85&gt;=Hidden!D$46),IF($G85="","x","y"),"")))</f>
        <v/>
      </c>
      <c r="L85" s="142" t="str">
        <f>IF(Hidden!E$47="Yes","H",IF($B85="","",IF(AND($C85&lt;=Hidden!E$46,$D85&gt;=Hidden!E$46),IF($G85="","x","y"),"")))</f>
        <v/>
      </c>
      <c r="M85" s="146" t="str">
        <f>IF(Hidden!F$47="Yes","H",IF($B85="","",IF(AND($C85&lt;=Hidden!F$46,$D85&gt;=Hidden!F$46),IF($G85="","x","y"),"")))</f>
        <v/>
      </c>
      <c r="N85" s="145" t="str">
        <f>IF(Hidden!G$47="Yes","H",IF($B85="","",IF(AND($C85&lt;=Hidden!G$46,$D85&gt;=Hidden!G$46),IF($G85="","x","y"),"")))</f>
        <v/>
      </c>
      <c r="O85" s="142" t="str">
        <f>IF(Hidden!H$47="Yes","H",IF($B85="","",IF(AND($C85&lt;=Hidden!H$46,$D85&gt;=Hidden!H$46),IF($G85="","x","y"),"")))</f>
        <v/>
      </c>
      <c r="P85" s="142" t="str">
        <f>IF(Hidden!I$47="Yes","H",IF($B85="","",IF(AND($C85&lt;=Hidden!I$46,$D85&gt;=Hidden!I$46),IF($G85="","x","y"),"")))</f>
        <v/>
      </c>
      <c r="Q85" s="142" t="str">
        <f>IF(Hidden!J$47="Yes","H",IF($B85="","",IF(AND($C85&lt;=Hidden!J$46,$D85&gt;=Hidden!J$46),IF($G85="","x","y"),"")))</f>
        <v/>
      </c>
      <c r="R85" s="144" t="str">
        <f>IF(Hidden!K$47="Yes","H",IF($B85="","",IF(AND($C85&lt;=Hidden!K$46,$D85&gt;=Hidden!K$46),IF($G85="","x","y"),"")))</f>
        <v/>
      </c>
      <c r="S85" s="143" t="str">
        <f>IF(Hidden!L$47="Yes","H",IF($B85="","",IF(AND($C85&lt;=Hidden!L$46,$D85&gt;=Hidden!L$46),IF($G85="","x","y"),"")))</f>
        <v/>
      </c>
      <c r="T85" s="142" t="str">
        <f>IF(Hidden!M$47="Yes","H",IF($B85="","",IF(AND($C85&lt;=Hidden!M$46,$D85&gt;=Hidden!M$46),IF($G85="","x","y"),"")))</f>
        <v/>
      </c>
      <c r="U85" s="142" t="str">
        <f>IF(Hidden!N$47="Yes","H",IF($B85="","",IF(AND($C85&lt;=Hidden!N$46,$D85&gt;=Hidden!N$46),IF($G85="","x","y"),"")))</f>
        <v/>
      </c>
      <c r="V85" s="142" t="str">
        <f>IF(Hidden!O$47="Yes","H",IF($B85="","",IF(AND($C85&lt;=Hidden!O$46,$D85&gt;=Hidden!O$46),IF($G85="","x","y"),"")))</f>
        <v/>
      </c>
      <c r="W85" s="146" t="str">
        <f>IF(Hidden!P$47="Yes","H",IF($B85="","",IF(AND($C85&lt;=Hidden!P$46,$D85&gt;=Hidden!P$46),IF($G85="","x","y"),"")))</f>
        <v/>
      </c>
      <c r="X85" s="145" t="str">
        <f>IF(Hidden!Q$47="Yes","H",IF($B85="","",IF(AND($C85&lt;=Hidden!Q$46,$D85&gt;=Hidden!Q$46),IF($G85="","x","y"),"")))</f>
        <v/>
      </c>
      <c r="Y85" s="142" t="str">
        <f>IF(Hidden!R$47="Yes","H",IF($B85="","",IF(AND($C85&lt;=Hidden!R$46,$D85&gt;=Hidden!R$46),IF($G85="","x","y"),"")))</f>
        <v/>
      </c>
      <c r="Z85" s="142" t="str">
        <f>IF(Hidden!S$47="Yes","H",IF($B85="","",IF(AND($C85&lt;=Hidden!S$46,$D85&gt;=Hidden!S$46),IF($G85="","x","y"),"")))</f>
        <v/>
      </c>
      <c r="AA85" s="142" t="str">
        <f>IF(Hidden!T$47="Yes","H",IF($B85="","",IF(AND($C85&lt;=Hidden!T$46,$D85&gt;=Hidden!T$46),IF($G85="","x","y"),"")))</f>
        <v/>
      </c>
      <c r="AB85" s="144" t="str">
        <f>IF(Hidden!U$47="Yes","H",IF($B85="","",IF(AND($C85&lt;=Hidden!U$46,$D85&gt;=Hidden!U$46),IF($G85="","x","y"),"")))</f>
        <v/>
      </c>
      <c r="AC85" s="143" t="str">
        <f>IF(Hidden!V$47="Yes","H",IF($B85="","",IF(AND($C85&lt;=Hidden!V$46,$D85&gt;=Hidden!V$46),IF($G85="","x","y"),"")))</f>
        <v/>
      </c>
      <c r="AD85" s="142" t="str">
        <f>IF(Hidden!W$47="Yes","H",IF($B85="","",IF(AND($C85&lt;=Hidden!W$46,$D85&gt;=Hidden!W$46),IF($G85="","x","y"),"")))</f>
        <v/>
      </c>
      <c r="AE85" s="142" t="str">
        <f>IF(Hidden!X$47="Yes","H",IF($B85="","",IF(AND($C85&lt;=Hidden!X$46,$D85&gt;=Hidden!X$46),IF($G85="","x","y"),"")))</f>
        <v/>
      </c>
      <c r="AF85" s="142" t="str">
        <f>IF(Hidden!Y$47="Yes","H",IF($B85="","",IF(AND($C85&lt;=Hidden!Y$46,$D85&gt;=Hidden!Y$46),IF($G85="","x","y"),"")))</f>
        <v/>
      </c>
      <c r="AG85" s="146" t="str">
        <f>IF(Hidden!Z$47="Yes","H",IF($B85="","",IF(AND($C85&lt;=Hidden!Z$46,$D85&gt;=Hidden!Z$46),IF($G85="","x","y"),"")))</f>
        <v/>
      </c>
      <c r="AH85" s="145" t="str">
        <f>IF(Hidden!AA$47="Yes","H",IF($B85="","",IF(AND($C85&lt;=Hidden!AA$46,$D85&gt;=Hidden!AA$46),IF($G85="","x","y"),"")))</f>
        <v/>
      </c>
      <c r="AI85" s="142" t="str">
        <f>IF(Hidden!AB$47="Yes","H",IF($B85="","",IF(AND($C85&lt;=Hidden!AB$46,$D85&gt;=Hidden!AB$46),IF($G85="","x","y"),"")))</f>
        <v/>
      </c>
      <c r="AJ85" s="142" t="str">
        <f>IF(Hidden!AC$47="Yes","H",IF($B85="","",IF(AND($C85&lt;=Hidden!AC$46,$D85&gt;=Hidden!AC$46),IF($G85="","x","y"),"")))</f>
        <v/>
      </c>
      <c r="AK85" s="142" t="str">
        <f>IF(Hidden!AD$47="Yes","H",IF($B85="","",IF(AND($C85&lt;=Hidden!AD$46,$D85&gt;=Hidden!AD$46),IF($G85="","x","y"),"")))</f>
        <v/>
      </c>
      <c r="AL85" s="144" t="str">
        <f>IF(Hidden!AE$47="Yes","H",IF($B85="","",IF(AND($C85&lt;=Hidden!AE$46,$D85&gt;=Hidden!AE$46),IF($G85="","x","y"),"")))</f>
        <v/>
      </c>
      <c r="AM85" s="143" t="str">
        <f>IF(Hidden!AF$47="Yes","H",IF($B85="","",IF(AND($C85&lt;=Hidden!AF$46,$D85&gt;=Hidden!AF$46),IF($G85="","x","y"),"")))</f>
        <v/>
      </c>
      <c r="AN85" s="142" t="str">
        <f>IF(Hidden!AG$47="Yes","H",IF($B85="","",IF(AND($C85&lt;=Hidden!AG$46,$D85&gt;=Hidden!AG$46),IF($G85="","x","y"),"")))</f>
        <v/>
      </c>
      <c r="AO85" s="142" t="str">
        <f>IF(Hidden!AH$47="Yes","H",IF($B85="","",IF(AND($C85&lt;=Hidden!AH$46,$D85&gt;=Hidden!AH$46),IF($G85="","x","y"),"")))</f>
        <v/>
      </c>
      <c r="AP85" s="142" t="str">
        <f>IF(Hidden!AI$47="Yes","H",IF($B85="","",IF(AND($C85&lt;=Hidden!AI$46,$D85&gt;=Hidden!AI$46),IF($G85="","x","y"),"")))</f>
        <v/>
      </c>
      <c r="AQ85" s="146" t="str">
        <f>IF(Hidden!AJ$47="Yes","H",IF($B85="","",IF(AND($C85&lt;=Hidden!AJ$46,$D85&gt;=Hidden!AJ$46),IF($G85="","x","y"),"")))</f>
        <v/>
      </c>
      <c r="AR85" s="145" t="str">
        <f>IF(Hidden!AK$47="Yes","H",IF($B85="","",IF(AND($C85&lt;=Hidden!AK$46,$D85&gt;=Hidden!AK$46),IF($G85="","x","y"),"")))</f>
        <v/>
      </c>
      <c r="AS85" s="142" t="str">
        <f>IF(Hidden!AL$47="Yes","H",IF($B85="","",IF(AND($C85&lt;=Hidden!AL$46,$D85&gt;=Hidden!AL$46),IF($G85="","x","y"),"")))</f>
        <v/>
      </c>
      <c r="AT85" s="142" t="str">
        <f>IF(Hidden!AM$47="Yes","H",IF($B85="","",IF(AND($C85&lt;=Hidden!AM$46,$D85&gt;=Hidden!AM$46),IF($G85="","x","y"),"")))</f>
        <v/>
      </c>
      <c r="AU85" s="142" t="str">
        <f>IF(Hidden!AN$47="Yes","H",IF($B85="","",IF(AND($C85&lt;=Hidden!AN$46,$D85&gt;=Hidden!AN$46),IF($G85="","x","y"),"")))</f>
        <v/>
      </c>
      <c r="AV85" s="144" t="str">
        <f>IF(Hidden!AO$47="Yes","H",IF($B85="","",IF(AND($C85&lt;=Hidden!AO$46,$D85&gt;=Hidden!AO$46),IF($G85="","x","y"),"")))</f>
        <v/>
      </c>
      <c r="AW85" s="143" t="str">
        <f>IF(Hidden!AP$47="Yes","H",IF($B85="","",IF(AND($C85&lt;=Hidden!AP$46,$D85&gt;=Hidden!AP$46),IF($G85="","x","y"),"")))</f>
        <v/>
      </c>
      <c r="AX85" s="142" t="str">
        <f>IF(Hidden!AQ$47="Yes","H",IF($B85="","",IF(AND($C85&lt;=Hidden!AQ$46,$D85&gt;=Hidden!AQ$46),IF($G85="","x","y"),"")))</f>
        <v/>
      </c>
      <c r="AY85" s="142" t="str">
        <f>IF(Hidden!AR$47="Yes","H",IF($B85="","",IF(AND($C85&lt;=Hidden!AR$46,$D85&gt;=Hidden!AR$46),IF($G85="","x","y"),"")))</f>
        <v/>
      </c>
      <c r="AZ85" s="142" t="str">
        <f>IF(Hidden!AS$47="Yes","H",IF($B85="","",IF(AND($C85&lt;=Hidden!AS$46,$D85&gt;=Hidden!AS$46),IF($G85="","x","y"),"")))</f>
        <v/>
      </c>
      <c r="BA85" s="146" t="str">
        <f>IF(Hidden!AT$47="Yes","H",IF($B85="","",IF(AND($C85&lt;=Hidden!AT$46,$D85&gt;=Hidden!AT$46),IF($G85="","x","y"),"")))</f>
        <v/>
      </c>
      <c r="BB85" s="145" t="str">
        <f>IF(Hidden!AU$47="Yes","H",IF($B85="","",IF(AND($C85&lt;=Hidden!AU$46,$D85&gt;=Hidden!AU$46),IF($G85="","x","y"),"")))</f>
        <v/>
      </c>
      <c r="BC85" s="142" t="str">
        <f>IF(Hidden!AV$47="Yes","H",IF($B85="","",IF(AND($C85&lt;=Hidden!AV$46,$D85&gt;=Hidden!AV$46),IF($G85="","x","y"),"")))</f>
        <v/>
      </c>
      <c r="BD85" s="142" t="str">
        <f>IF(Hidden!AW$47="Yes","H",IF($B85="","",IF(AND($C85&lt;=Hidden!AW$46,$D85&gt;=Hidden!AW$46),IF($G85="","x","y"),"")))</f>
        <v/>
      </c>
      <c r="BE85" s="142" t="str">
        <f>IF(Hidden!AX$47="Yes","H",IF($B85="","",IF(AND($C85&lt;=Hidden!AX$46,$D85&gt;=Hidden!AX$46),IF($G85="","x","y"),"")))</f>
        <v/>
      </c>
      <c r="BF85" s="144" t="str">
        <f>IF(Hidden!AY$47="Yes","H",IF($B85="","",IF(AND($C85&lt;=Hidden!AY$46,$D85&gt;=Hidden!AY$46),IF($G85="","x","y"),"")))</f>
        <v/>
      </c>
      <c r="BG85" s="143" t="str">
        <f>IF(Hidden!AZ$47="Yes","H",IF($B85="","",IF(AND($C85&lt;=Hidden!AZ$46,$D85&gt;=Hidden!AZ$46),IF($G85="","x","y"),"")))</f>
        <v/>
      </c>
      <c r="BH85" s="142" t="str">
        <f>IF(Hidden!BA$47="Yes","H",IF($B85="","",IF(AND($C85&lt;=Hidden!BA$46,$D85&gt;=Hidden!BA$46),IF($G85="","x","y"),"")))</f>
        <v/>
      </c>
      <c r="BI85" s="142" t="str">
        <f>IF(Hidden!BB$47="Yes","H",IF($B85="","",IF(AND($C85&lt;=Hidden!BB$46,$D85&gt;=Hidden!BB$46),IF($G85="","x","y"),"")))</f>
        <v/>
      </c>
      <c r="BJ85" s="142" t="str">
        <f>IF(Hidden!BC$47="Yes","H",IF($B85="","",IF(AND($C85&lt;=Hidden!BC$46,$D85&gt;=Hidden!BC$46),IF($G85="","x","y"),"")))</f>
        <v/>
      </c>
      <c r="BK85" s="146" t="str">
        <f>IF(Hidden!BD$47="Yes","H",IF($B85="","",IF(AND($C85&lt;=Hidden!BD$46,$D85&gt;=Hidden!BD$46),IF($G85="","x","y"),"")))</f>
        <v/>
      </c>
      <c r="BL85" s="145" t="str">
        <f>IF(Hidden!BE$47="Yes","H",IF($B85="","",IF(AND($C85&lt;=Hidden!BE$46,$D85&gt;=Hidden!BE$46),IF($G85="","x","y"),"")))</f>
        <v/>
      </c>
      <c r="BM85" s="142" t="str">
        <f>IF(Hidden!BF$47="Yes","H",IF($B85="","",IF(AND($C85&lt;=Hidden!BF$46,$D85&gt;=Hidden!BF$46),IF($G85="","x","y"),"")))</f>
        <v/>
      </c>
      <c r="BN85" s="142" t="str">
        <f>IF(Hidden!BG$47="Yes","H",IF($B85="","",IF(AND($C85&lt;=Hidden!BG$46,$D85&gt;=Hidden!BG$46),IF($G85="","x","y"),"")))</f>
        <v/>
      </c>
      <c r="BO85" s="142" t="str">
        <f>IF(Hidden!BH$47="Yes","H",IF($B85="","",IF(AND($C85&lt;=Hidden!BH$46,$D85&gt;=Hidden!BH$46),IF($G85="","x","y"),"")))</f>
        <v/>
      </c>
      <c r="BP85" s="144" t="str">
        <f>IF(Hidden!BI$47="Yes","H",IF($B85="","",IF(AND($C85&lt;=Hidden!BI$46,$D85&gt;=Hidden!BI$46),IF($G85="","x","y"),"")))</f>
        <v/>
      </c>
      <c r="BQ85" s="143" t="str">
        <f>IF(Hidden!BJ$47="Yes","H",IF($B85="","",IF(AND($C85&lt;=Hidden!BJ$46,$D85&gt;=Hidden!BJ$46),IF($G85="","x","y"),"")))</f>
        <v/>
      </c>
      <c r="BR85" s="142" t="str">
        <f>IF(Hidden!BK$47="Yes","H",IF($B85="","",IF(AND($C85&lt;=Hidden!BK$46,$D85&gt;=Hidden!BK$46),IF($G85="","x","y"),"")))</f>
        <v/>
      </c>
      <c r="BS85" s="142" t="str">
        <f>IF(Hidden!BL$47="Yes","H",IF($B85="","",IF(AND($C85&lt;=Hidden!BL$46,$D85&gt;=Hidden!BL$46),IF($G85="","x","y"),"")))</f>
        <v/>
      </c>
      <c r="BT85" s="142" t="str">
        <f>IF(Hidden!BM$47="Yes","H",IF($B85="","",IF(AND($C85&lt;=Hidden!BM$46,$D85&gt;=Hidden!BM$46),IF($G85="","x","y"),"")))</f>
        <v/>
      </c>
      <c r="BU85" s="146" t="str">
        <f>IF(Hidden!BN$47="Yes","H",IF($B85="","",IF(AND($C85&lt;=Hidden!BN$46,$D85&gt;=Hidden!BN$46),IF($G85="","x","y"),"")))</f>
        <v/>
      </c>
      <c r="BV85" s="145" t="str">
        <f>IF(Hidden!BO$47="Yes","H",IF($B85="","",IF(AND($C85&lt;=Hidden!BO$46,$D85&gt;=Hidden!BO$46),IF($G85="","x","y"),"")))</f>
        <v/>
      </c>
      <c r="BW85" s="142" t="str">
        <f>IF(Hidden!BP$47="Yes","H",IF($B85="","",IF(AND($C85&lt;=Hidden!BP$46,$D85&gt;=Hidden!BP$46),IF($G85="","x","y"),"")))</f>
        <v/>
      </c>
      <c r="BX85" s="142" t="str">
        <f>IF(Hidden!BQ$47="Yes","H",IF($B85="","",IF(AND($C85&lt;=Hidden!BQ$46,$D85&gt;=Hidden!BQ$46),IF($G85="","x","y"),"")))</f>
        <v/>
      </c>
      <c r="BY85" s="142" t="str">
        <f>IF(Hidden!BR$47="Yes","H",IF($B85="","",IF(AND($C85&lt;=Hidden!BR$46,$D85&gt;=Hidden!BR$46),IF($G85="","x","y"),"")))</f>
        <v/>
      </c>
      <c r="BZ85" s="144" t="str">
        <f>IF(Hidden!BS$47="Yes","H",IF($B85="","",IF(AND($C85&lt;=Hidden!BS$46,$D85&gt;=Hidden!BS$46),IF($G85="","x","y"),"")))</f>
        <v/>
      </c>
      <c r="CA85" s="143" t="str">
        <f>IF(Hidden!BT$47="Yes","H",IF($B85="","",IF(AND($C85&lt;=Hidden!BT$46,$D85&gt;=Hidden!BT$46),IF($G85="","x","y"),"")))</f>
        <v/>
      </c>
      <c r="CB85" s="142" t="str">
        <f>IF(Hidden!BU$47="Yes","H",IF($B85="","",IF(AND($C85&lt;=Hidden!BU$46,$D85&gt;=Hidden!BU$46),IF($G85="","x","y"),"")))</f>
        <v/>
      </c>
      <c r="CC85" s="142" t="str">
        <f>IF(Hidden!BV$47="Yes","H",IF($B85="","",IF(AND($C85&lt;=Hidden!BV$46,$D85&gt;=Hidden!BV$46),IF($G85="","x","y"),"")))</f>
        <v/>
      </c>
      <c r="CD85" s="142" t="str">
        <f>IF(Hidden!BW$47="Yes","H",IF($B85="","",IF(AND($C85&lt;=Hidden!BW$46,$D85&gt;=Hidden!BW$46),IF($G85="","x","y"),"")))</f>
        <v/>
      </c>
      <c r="CE85" s="146" t="str">
        <f>IF(Hidden!BX$47="Yes","H",IF($B85="","",IF(AND($C85&lt;=Hidden!BX$46,$D85&gt;=Hidden!BX$46),IF($G85="","x","y"),"")))</f>
        <v/>
      </c>
      <c r="CF85" s="145" t="str">
        <f>IF(Hidden!BY$47="Yes","H",IF($B85="","",IF(AND($C85&lt;=Hidden!BY$46,$D85&gt;=Hidden!BY$46),IF($G85="","x","y"),"")))</f>
        <v/>
      </c>
      <c r="CG85" s="142" t="str">
        <f>IF(Hidden!BZ$47="Yes","H",IF($B85="","",IF(AND($C85&lt;=Hidden!BZ$46,$D85&gt;=Hidden!BZ$46),IF($G85="","x","y"),"")))</f>
        <v/>
      </c>
      <c r="CH85" s="142" t="str">
        <f>IF(Hidden!CA$47="Yes","H",IF($B85="","",IF(AND($C85&lt;=Hidden!CA$46,$D85&gt;=Hidden!CA$46),IF($G85="","x","y"),"")))</f>
        <v/>
      </c>
      <c r="CI85" s="142" t="str">
        <f>IF(Hidden!CB$47="Yes","H",IF($B85="","",IF(AND($C85&lt;=Hidden!CB$46,$D85&gt;=Hidden!CB$46),IF($G85="","x","y"),"")))</f>
        <v/>
      </c>
      <c r="CJ85" s="144" t="str">
        <f>IF(Hidden!CC$47="Yes","H",IF($B85="","",IF(AND($C85&lt;=Hidden!CC$46,$D85&gt;=Hidden!CC$46),IF($G85="","x","y"),"")))</f>
        <v/>
      </c>
      <c r="CK85" s="143" t="str">
        <f>IF(Hidden!CD$47="Yes","H",IF($B85="","",IF(AND($C85&lt;=Hidden!CD$46,$D85&gt;=Hidden!CD$46),IF($G85="","x","y"),"")))</f>
        <v/>
      </c>
      <c r="CL85" s="142" t="str">
        <f>IF(Hidden!CE$47="Yes","H",IF($B85="","",IF(AND($C85&lt;=Hidden!CE$46,$D85&gt;=Hidden!CE$46),IF($G85="","x","y"),"")))</f>
        <v/>
      </c>
      <c r="CM85" s="142" t="str">
        <f>IF(Hidden!CF$47="Yes","H",IF($B85="","",IF(AND($C85&lt;=Hidden!CF$46,$D85&gt;=Hidden!CF$46),IF($G85="","x","y"),"")))</f>
        <v/>
      </c>
      <c r="CN85" s="142" t="str">
        <f>IF(Hidden!CG$47="Yes","H",IF($B85="","",IF(AND($C85&lt;=Hidden!CG$46,$D85&gt;=Hidden!CG$46),IF($G85="","x","y"),"")))</f>
        <v/>
      </c>
      <c r="CO85" s="146" t="str">
        <f>IF(Hidden!CH$47="Yes","H",IF($B85="","",IF(AND($C85&lt;=Hidden!CH$46,$D85&gt;=Hidden!CH$46),IF($G85="","x","y"),"")))</f>
        <v/>
      </c>
      <c r="CP85" s="145" t="str">
        <f>IF(Hidden!CI$47="Yes","H",IF($B85="","",IF(AND($C85&lt;=Hidden!CI$46,$D85&gt;=Hidden!CI$46),IF($G85="","x","y"),"")))</f>
        <v/>
      </c>
      <c r="CQ85" s="142" t="str">
        <f>IF(Hidden!CJ$47="Yes","H",IF($B85="","",IF(AND($C85&lt;=Hidden!CJ$46,$D85&gt;=Hidden!CJ$46),IF($G85="","x","y"),"")))</f>
        <v/>
      </c>
      <c r="CR85" s="142" t="str">
        <f>IF(Hidden!CK$47="Yes","H",IF($B85="","",IF(AND($C85&lt;=Hidden!CK$46,$D85&gt;=Hidden!CK$46),IF($G85="","x","y"),"")))</f>
        <v/>
      </c>
      <c r="CS85" s="142" t="str">
        <f>IF(Hidden!CL$47="Yes","H",IF($B85="","",IF(AND($C85&lt;=Hidden!CL$46,$D85&gt;=Hidden!CL$46),IF($G85="","x","y"),"")))</f>
        <v/>
      </c>
      <c r="CT85" s="144" t="str">
        <f>IF(Hidden!CM$47="Yes","H",IF($B85="","",IF(AND($C85&lt;=Hidden!CM$46,$D85&gt;=Hidden!CM$46),IF($G85="","x","y"),"")))</f>
        <v/>
      </c>
      <c r="CU85" s="143" t="str">
        <f>IF(Hidden!CN$47="Yes","H",IF($B85="","",IF(AND($C85&lt;=Hidden!CN$46,$D85&gt;=Hidden!CN$46),IF($G85="","x","y"),"")))</f>
        <v/>
      </c>
      <c r="CV85" s="142" t="str">
        <f>IF(Hidden!CO$47="Yes","H",IF($B85="","",IF(AND($C85&lt;=Hidden!CO$46,$D85&gt;=Hidden!CO$46),IF($G85="","x","y"),"")))</f>
        <v/>
      </c>
      <c r="CW85" s="142" t="str">
        <f>IF(Hidden!CP$47="Yes","H",IF($B85="","",IF(AND($C85&lt;=Hidden!CP$46,$D85&gt;=Hidden!CP$46),IF($G85="","x","y"),"")))</f>
        <v/>
      </c>
      <c r="CX85" s="142" t="str">
        <f>IF(Hidden!CQ$47="Yes","H",IF($B85="","",IF(AND($C85&lt;=Hidden!CQ$46,$D85&gt;=Hidden!CQ$46),IF($G85="","x","y"),"")))</f>
        <v/>
      </c>
      <c r="CY85" s="146" t="str">
        <f>IF(Hidden!CR$47="Yes","H",IF($B85="","",IF(AND($C85&lt;=Hidden!CR$46,$D85&gt;=Hidden!CR$46),IF($G85="","x","y"),"")))</f>
        <v/>
      </c>
      <c r="CZ85" s="145" t="str">
        <f>IF(Hidden!CS$47="Yes","H",IF($B85="","",IF(AND($C85&lt;=Hidden!CS$46,$D85&gt;=Hidden!CS$46),IF($G85="","x","y"),"")))</f>
        <v/>
      </c>
      <c r="DA85" s="142" t="str">
        <f>IF(Hidden!CT$47="Yes","H",IF($B85="","",IF(AND($C85&lt;=Hidden!CT$46,$D85&gt;=Hidden!CT$46),IF($G85="","x","y"),"")))</f>
        <v/>
      </c>
      <c r="DB85" s="142" t="str">
        <f>IF(Hidden!CU$47="Yes","H",IF($B85="","",IF(AND($C85&lt;=Hidden!CU$46,$D85&gt;=Hidden!CU$46),IF($G85="","x","y"),"")))</f>
        <v/>
      </c>
      <c r="DC85" s="142" t="str">
        <f>IF(Hidden!CV$47="Yes","H",IF($B85="","",IF(AND($C85&lt;=Hidden!CV$46,$D85&gt;=Hidden!CV$46),IF($G85="","x","y"),"")))</f>
        <v/>
      </c>
      <c r="DD85" s="144" t="str">
        <f>IF(Hidden!CW$47="Yes","H",IF($B85="","",IF(AND($C85&lt;=Hidden!CW$46,$D85&gt;=Hidden!CW$46),IF($G85="","x","y"),"")))</f>
        <v/>
      </c>
      <c r="DE85" s="143" t="str">
        <f>IF(Hidden!CX$47="Yes","H",IF($B85="","",IF(AND($C85&lt;=Hidden!CX$46,$D85&gt;=Hidden!CX$46),IF($G85="","x","y"),"")))</f>
        <v/>
      </c>
      <c r="DF85" s="142" t="str">
        <f>IF(Hidden!CY$47="Yes","H",IF($B85="","",IF(AND($C85&lt;=Hidden!CY$46,$D85&gt;=Hidden!CY$46),IF($G85="","x","y"),"")))</f>
        <v/>
      </c>
      <c r="DG85" s="142" t="str">
        <f>IF(Hidden!CZ$47="Yes","H",IF($B85="","",IF(AND($C85&lt;=Hidden!CZ$46,$D85&gt;=Hidden!CZ$46),IF($G85="","x","y"),"")))</f>
        <v/>
      </c>
      <c r="DH85" s="142" t="str">
        <f>IF(Hidden!DA$47="Yes","H",IF($B85="","",IF(AND($C85&lt;=Hidden!DA$46,$D85&gt;=Hidden!DA$46),IF($G85="","x","y"),"")))</f>
        <v/>
      </c>
      <c r="DI85" s="146" t="str">
        <f>IF(Hidden!DB$47="Yes","H",IF($B85="","",IF(AND($C85&lt;=Hidden!DB$46,$D85&gt;=Hidden!DB$46),IF($G85="","x","y"),"")))</f>
        <v/>
      </c>
      <c r="DJ85" s="145" t="str">
        <f>IF(Hidden!DC$47="Yes","H",IF($B85="","",IF(AND($C85&lt;=Hidden!DC$46,$D85&gt;=Hidden!DC$46),IF($G85="","x","y"),"")))</f>
        <v/>
      </c>
      <c r="DK85" s="142" t="str">
        <f>IF(Hidden!DD$47="Yes","H",IF($B85="","",IF(AND($C85&lt;=Hidden!DD$46,$D85&gt;=Hidden!DD$46),IF($G85="","x","y"),"")))</f>
        <v/>
      </c>
      <c r="DL85" s="142" t="str">
        <f>IF(Hidden!DE$47="Yes","H",IF($B85="","",IF(AND($C85&lt;=Hidden!DE$46,$D85&gt;=Hidden!DE$46),IF($G85="","x","y"),"")))</f>
        <v/>
      </c>
      <c r="DM85" s="142" t="str">
        <f>IF(Hidden!DF$47="Yes","H",IF($B85="","",IF(AND($C85&lt;=Hidden!DF$46,$D85&gt;=Hidden!DF$46),IF($G85="","x","y"),"")))</f>
        <v/>
      </c>
      <c r="DN85" s="144" t="str">
        <f>IF(Hidden!DG$47="Yes","H",IF($B85="","",IF(AND($C85&lt;=Hidden!DG$46,$D85&gt;=Hidden!DG$46),IF($G85="","x","y"),"")))</f>
        <v/>
      </c>
      <c r="DO85" s="143" t="str">
        <f>IF(Hidden!DH$47="Yes","H",IF($B85="","",IF(AND($C85&lt;=Hidden!DH$46,$D85&gt;=Hidden!DH$46),IF($G85="","x","y"),"")))</f>
        <v/>
      </c>
      <c r="DP85" s="142" t="str">
        <f>IF(Hidden!DI$47="Yes","H",IF($B85="","",IF(AND($C85&lt;=Hidden!DI$46,$D85&gt;=Hidden!DI$46),IF($G85="","x","y"),"")))</f>
        <v/>
      </c>
      <c r="DQ85" s="142" t="str">
        <f>IF(Hidden!DJ$47="Yes","H",IF($B85="","",IF(AND($C85&lt;=Hidden!DJ$46,$D85&gt;=Hidden!DJ$46),IF($G85="","x","y"),"")))</f>
        <v/>
      </c>
      <c r="DR85" s="142" t="str">
        <f>IF(Hidden!DK$47="Yes","H",IF($B85="","",IF(AND($C85&lt;=Hidden!DK$46,$D85&gt;=Hidden!DK$46),IF($G85="","x","y"),"")))</f>
        <v/>
      </c>
      <c r="DS85" s="146" t="str">
        <f>IF(Hidden!DL$47="Yes","H",IF($B85="","",IF(AND($C85&lt;=Hidden!DL$46,$D85&gt;=Hidden!DL$46),IF($G85="","x","y"),"")))</f>
        <v/>
      </c>
      <c r="DT85" s="145" t="str">
        <f>IF(Hidden!DM$47="Yes","H",IF($B85="","",IF(AND($C85&lt;=Hidden!DM$46,$D85&gt;=Hidden!DM$46),IF($G85="","x","y"),"")))</f>
        <v/>
      </c>
      <c r="DU85" s="142" t="str">
        <f>IF(Hidden!DN$47="Yes","H",IF($B85="","",IF(AND($C85&lt;=Hidden!DN$46,$D85&gt;=Hidden!DN$46),IF($G85="","x","y"),"")))</f>
        <v/>
      </c>
      <c r="DV85" s="142" t="str">
        <f>IF(Hidden!DO$47="Yes","H",IF($B85="","",IF(AND($C85&lt;=Hidden!DO$46,$D85&gt;=Hidden!DO$46),IF($G85="","x","y"),"")))</f>
        <v/>
      </c>
      <c r="DW85" s="142" t="str">
        <f>IF(Hidden!DP$47="Yes","H",IF($B85="","",IF(AND($C85&lt;=Hidden!DP$46,$D85&gt;=Hidden!DP$46),IF($G85="","x","y"),"")))</f>
        <v/>
      </c>
      <c r="DX85" s="144" t="str">
        <f>IF(Hidden!DQ$47="Yes","H",IF($B85="","",IF(AND($C85&lt;=Hidden!DQ$46,$D85&gt;=Hidden!DQ$46),IF($G85="","x","y"),"")))</f>
        <v/>
      </c>
      <c r="DY85" s="145" t="str">
        <f>IF(Hidden!DR$47="Yes","H",IF($B85="","",IF(AND($C85&lt;=Hidden!DR$46,$D85&gt;=Hidden!DR$46),IF($G85="","x","y"),"")))</f>
        <v/>
      </c>
      <c r="DZ85" s="142" t="str">
        <f>IF(Hidden!DS$47="Yes","H",IF($B85="","",IF(AND($C85&lt;=Hidden!DS$46,$D85&gt;=Hidden!DS$46),IF($G85="","x","y"),"")))</f>
        <v/>
      </c>
      <c r="EA85" s="142" t="str">
        <f>IF(Hidden!DT$47="Yes","H",IF($B85="","",IF(AND($C85&lt;=Hidden!DT$46,$D85&gt;=Hidden!DT$46),IF($G85="","x","y"),"")))</f>
        <v/>
      </c>
      <c r="EB85" s="142" t="str">
        <f>IF(Hidden!DU$47="Yes","H",IF($B85="","",IF(AND($C85&lt;=Hidden!DU$46,$D85&gt;=Hidden!DU$46),IF($G85="","x","y"),"")))</f>
        <v/>
      </c>
      <c r="EC85" s="144" t="str">
        <f>IF(Hidden!DV$47="Yes","H",IF($B85="","",IF(AND($C85&lt;=Hidden!DV$46,$D85&gt;=Hidden!DV$46),IF($G85="","x","y"),"")))</f>
        <v/>
      </c>
      <c r="ED85" s="143" t="str">
        <f>IF(Hidden!DW$47="Yes","H",IF($B85="","",IF(AND($C85&lt;=Hidden!DW$46,$D85&gt;=Hidden!DW$46),IF($G85="","x","y"),"")))</f>
        <v/>
      </c>
      <c r="EE85" s="142" t="str">
        <f>IF(Hidden!DX$47="Yes","H",IF($B85="","",IF(AND($C85&lt;=Hidden!DX$46,$D85&gt;=Hidden!DX$46),IF($G85="","x","y"),"")))</f>
        <v/>
      </c>
      <c r="EF85" s="142" t="str">
        <f>IF(Hidden!DY$47="Yes","H",IF($B85="","",IF(AND($C85&lt;=Hidden!DY$46,$D85&gt;=Hidden!DY$46),IF($G85="","x","y"),"")))</f>
        <v/>
      </c>
      <c r="EG85" s="142" t="str">
        <f>IF(Hidden!DZ$47="Yes","H",IF($B85="","",IF(AND($C85&lt;=Hidden!DZ$46,$D85&gt;=Hidden!DZ$46),IF($G85="","x","y"),"")))</f>
        <v/>
      </c>
      <c r="EH85" s="141" t="str">
        <f>IF(Hidden!EA$47="Yes","H",IF($B85="","",IF(AND($C85&lt;=Hidden!EA$46,$D85&gt;=Hidden!EA$46),IF($G85="","x","y"),"")))</f>
        <v/>
      </c>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row>
    <row r="86" spans="1:257" ht="15" customHeight="1">
      <c r="A86" s="79"/>
      <c r="B86" s="730"/>
      <c r="C86" s="724"/>
      <c r="D86" s="725"/>
      <c r="E86" s="693"/>
      <c r="F86" s="243"/>
      <c r="G86" s="696"/>
      <c r="H86" s="694"/>
      <c r="I86" s="147" t="str">
        <f>IF(Hidden!B$47="Yes","H",IF($B86="","",IF(AND($C86&lt;=Hidden!B$46,$D86&gt;=Hidden!B$46),IF($G86="","x","y"),"")))</f>
        <v/>
      </c>
      <c r="J86" s="142" t="str">
        <f>IF(Hidden!C$47="Yes","H",IF($B86="","",IF(AND($C86&lt;=Hidden!C$46,$D86&gt;=Hidden!C$46),IF($G86="","x","y"),"")))</f>
        <v/>
      </c>
      <c r="K86" s="142" t="str">
        <f>IF(Hidden!D$47="Yes","H",IF($B86="","",IF(AND($C86&lt;=Hidden!D$46,$D86&gt;=Hidden!D$46),IF($G86="","x","y"),"")))</f>
        <v/>
      </c>
      <c r="L86" s="142" t="str">
        <f>IF(Hidden!E$47="Yes","H",IF($B86="","",IF(AND($C86&lt;=Hidden!E$46,$D86&gt;=Hidden!E$46),IF($G86="","x","y"),"")))</f>
        <v/>
      </c>
      <c r="M86" s="146" t="str">
        <f>IF(Hidden!F$47="Yes","H",IF($B86="","",IF(AND($C86&lt;=Hidden!F$46,$D86&gt;=Hidden!F$46),IF($G86="","x","y"),"")))</f>
        <v/>
      </c>
      <c r="N86" s="145" t="str">
        <f>IF(Hidden!G$47="Yes","H",IF($B86="","",IF(AND($C86&lt;=Hidden!G$46,$D86&gt;=Hidden!G$46),IF($G86="","x","y"),"")))</f>
        <v/>
      </c>
      <c r="O86" s="142" t="str">
        <f>IF(Hidden!H$47="Yes","H",IF($B86="","",IF(AND($C86&lt;=Hidden!H$46,$D86&gt;=Hidden!H$46),IF($G86="","x","y"),"")))</f>
        <v/>
      </c>
      <c r="P86" s="142" t="str">
        <f>IF(Hidden!I$47="Yes","H",IF($B86="","",IF(AND($C86&lt;=Hidden!I$46,$D86&gt;=Hidden!I$46),IF($G86="","x","y"),"")))</f>
        <v/>
      </c>
      <c r="Q86" s="142" t="str">
        <f>IF(Hidden!J$47="Yes","H",IF($B86="","",IF(AND($C86&lt;=Hidden!J$46,$D86&gt;=Hidden!J$46),IF($G86="","x","y"),"")))</f>
        <v/>
      </c>
      <c r="R86" s="144" t="str">
        <f>IF(Hidden!K$47="Yes","H",IF($B86="","",IF(AND($C86&lt;=Hidden!K$46,$D86&gt;=Hidden!K$46),IF($G86="","x","y"),"")))</f>
        <v/>
      </c>
      <c r="S86" s="143" t="str">
        <f>IF(Hidden!L$47="Yes","H",IF($B86="","",IF(AND($C86&lt;=Hidden!L$46,$D86&gt;=Hidden!L$46),IF($G86="","x","y"),"")))</f>
        <v/>
      </c>
      <c r="T86" s="142" t="str">
        <f>IF(Hidden!M$47="Yes","H",IF($B86="","",IF(AND($C86&lt;=Hidden!M$46,$D86&gt;=Hidden!M$46),IF($G86="","x","y"),"")))</f>
        <v/>
      </c>
      <c r="U86" s="142" t="str">
        <f>IF(Hidden!N$47="Yes","H",IF($B86="","",IF(AND($C86&lt;=Hidden!N$46,$D86&gt;=Hidden!N$46),IF($G86="","x","y"),"")))</f>
        <v/>
      </c>
      <c r="V86" s="142" t="str">
        <f>IF(Hidden!O$47="Yes","H",IF($B86="","",IF(AND($C86&lt;=Hidden!O$46,$D86&gt;=Hidden!O$46),IF($G86="","x","y"),"")))</f>
        <v/>
      </c>
      <c r="W86" s="146" t="str">
        <f>IF(Hidden!P$47="Yes","H",IF($B86="","",IF(AND($C86&lt;=Hidden!P$46,$D86&gt;=Hidden!P$46),IF($G86="","x","y"),"")))</f>
        <v/>
      </c>
      <c r="X86" s="145" t="str">
        <f>IF(Hidden!Q$47="Yes","H",IF($B86="","",IF(AND($C86&lt;=Hidden!Q$46,$D86&gt;=Hidden!Q$46),IF($G86="","x","y"),"")))</f>
        <v/>
      </c>
      <c r="Y86" s="142" t="str">
        <f>IF(Hidden!R$47="Yes","H",IF($B86="","",IF(AND($C86&lt;=Hidden!R$46,$D86&gt;=Hidden!R$46),IF($G86="","x","y"),"")))</f>
        <v/>
      </c>
      <c r="Z86" s="142" t="str">
        <f>IF(Hidden!S$47="Yes","H",IF($B86="","",IF(AND($C86&lt;=Hidden!S$46,$D86&gt;=Hidden!S$46),IF($G86="","x","y"),"")))</f>
        <v/>
      </c>
      <c r="AA86" s="142" t="str">
        <f>IF(Hidden!T$47="Yes","H",IF($B86="","",IF(AND($C86&lt;=Hidden!T$46,$D86&gt;=Hidden!T$46),IF($G86="","x","y"),"")))</f>
        <v/>
      </c>
      <c r="AB86" s="144" t="str">
        <f>IF(Hidden!U$47="Yes","H",IF($B86="","",IF(AND($C86&lt;=Hidden!U$46,$D86&gt;=Hidden!U$46),IF($G86="","x","y"),"")))</f>
        <v/>
      </c>
      <c r="AC86" s="143" t="str">
        <f>IF(Hidden!V$47="Yes","H",IF($B86="","",IF(AND($C86&lt;=Hidden!V$46,$D86&gt;=Hidden!V$46),IF($G86="","x","y"),"")))</f>
        <v/>
      </c>
      <c r="AD86" s="142" t="str">
        <f>IF(Hidden!W$47="Yes","H",IF($B86="","",IF(AND($C86&lt;=Hidden!W$46,$D86&gt;=Hidden!W$46),IF($G86="","x","y"),"")))</f>
        <v/>
      </c>
      <c r="AE86" s="142" t="str">
        <f>IF(Hidden!X$47="Yes","H",IF($B86="","",IF(AND($C86&lt;=Hidden!X$46,$D86&gt;=Hidden!X$46),IF($G86="","x","y"),"")))</f>
        <v/>
      </c>
      <c r="AF86" s="142" t="str">
        <f>IF(Hidden!Y$47="Yes","H",IF($B86="","",IF(AND($C86&lt;=Hidden!Y$46,$D86&gt;=Hidden!Y$46),IF($G86="","x","y"),"")))</f>
        <v/>
      </c>
      <c r="AG86" s="146" t="str">
        <f>IF(Hidden!Z$47="Yes","H",IF($B86="","",IF(AND($C86&lt;=Hidden!Z$46,$D86&gt;=Hidden!Z$46),IF($G86="","x","y"),"")))</f>
        <v/>
      </c>
      <c r="AH86" s="145" t="str">
        <f>IF(Hidden!AA$47="Yes","H",IF($B86="","",IF(AND($C86&lt;=Hidden!AA$46,$D86&gt;=Hidden!AA$46),IF($G86="","x","y"),"")))</f>
        <v/>
      </c>
      <c r="AI86" s="142" t="str">
        <f>IF(Hidden!AB$47="Yes","H",IF($B86="","",IF(AND($C86&lt;=Hidden!AB$46,$D86&gt;=Hidden!AB$46),IF($G86="","x","y"),"")))</f>
        <v/>
      </c>
      <c r="AJ86" s="142" t="str">
        <f>IF(Hidden!AC$47="Yes","H",IF($B86="","",IF(AND($C86&lt;=Hidden!AC$46,$D86&gt;=Hidden!AC$46),IF($G86="","x","y"),"")))</f>
        <v/>
      </c>
      <c r="AK86" s="142" t="str">
        <f>IF(Hidden!AD$47="Yes","H",IF($B86="","",IF(AND($C86&lt;=Hidden!AD$46,$D86&gt;=Hidden!AD$46),IF($G86="","x","y"),"")))</f>
        <v/>
      </c>
      <c r="AL86" s="144" t="str">
        <f>IF(Hidden!AE$47="Yes","H",IF($B86="","",IF(AND($C86&lt;=Hidden!AE$46,$D86&gt;=Hidden!AE$46),IF($G86="","x","y"),"")))</f>
        <v/>
      </c>
      <c r="AM86" s="143" t="str">
        <f>IF(Hidden!AF$47="Yes","H",IF($B86="","",IF(AND($C86&lt;=Hidden!AF$46,$D86&gt;=Hidden!AF$46),IF($G86="","x","y"),"")))</f>
        <v/>
      </c>
      <c r="AN86" s="142" t="str">
        <f>IF(Hidden!AG$47="Yes","H",IF($B86="","",IF(AND($C86&lt;=Hidden!AG$46,$D86&gt;=Hidden!AG$46),IF($G86="","x","y"),"")))</f>
        <v/>
      </c>
      <c r="AO86" s="142" t="str">
        <f>IF(Hidden!AH$47="Yes","H",IF($B86="","",IF(AND($C86&lt;=Hidden!AH$46,$D86&gt;=Hidden!AH$46),IF($G86="","x","y"),"")))</f>
        <v/>
      </c>
      <c r="AP86" s="142" t="str">
        <f>IF(Hidden!AI$47="Yes","H",IF($B86="","",IF(AND($C86&lt;=Hidden!AI$46,$D86&gt;=Hidden!AI$46),IF($G86="","x","y"),"")))</f>
        <v/>
      </c>
      <c r="AQ86" s="146" t="str">
        <f>IF(Hidden!AJ$47="Yes","H",IF($B86="","",IF(AND($C86&lt;=Hidden!AJ$46,$D86&gt;=Hidden!AJ$46),IF($G86="","x","y"),"")))</f>
        <v/>
      </c>
      <c r="AR86" s="145" t="str">
        <f>IF(Hidden!AK$47="Yes","H",IF($B86="","",IF(AND($C86&lt;=Hidden!AK$46,$D86&gt;=Hidden!AK$46),IF($G86="","x","y"),"")))</f>
        <v/>
      </c>
      <c r="AS86" s="142" t="str">
        <f>IF(Hidden!AL$47="Yes","H",IF($B86="","",IF(AND($C86&lt;=Hidden!AL$46,$D86&gt;=Hidden!AL$46),IF($G86="","x","y"),"")))</f>
        <v/>
      </c>
      <c r="AT86" s="142" t="str">
        <f>IF(Hidden!AM$47="Yes","H",IF($B86="","",IF(AND($C86&lt;=Hidden!AM$46,$D86&gt;=Hidden!AM$46),IF($G86="","x","y"),"")))</f>
        <v/>
      </c>
      <c r="AU86" s="142" t="str">
        <f>IF(Hidden!AN$47="Yes","H",IF($B86="","",IF(AND($C86&lt;=Hidden!AN$46,$D86&gt;=Hidden!AN$46),IF($G86="","x","y"),"")))</f>
        <v/>
      </c>
      <c r="AV86" s="144" t="str">
        <f>IF(Hidden!AO$47="Yes","H",IF($B86="","",IF(AND($C86&lt;=Hidden!AO$46,$D86&gt;=Hidden!AO$46),IF($G86="","x","y"),"")))</f>
        <v/>
      </c>
      <c r="AW86" s="143" t="str">
        <f>IF(Hidden!AP$47="Yes","H",IF($B86="","",IF(AND($C86&lt;=Hidden!AP$46,$D86&gt;=Hidden!AP$46),IF($G86="","x","y"),"")))</f>
        <v/>
      </c>
      <c r="AX86" s="142" t="str">
        <f>IF(Hidden!AQ$47="Yes","H",IF($B86="","",IF(AND($C86&lt;=Hidden!AQ$46,$D86&gt;=Hidden!AQ$46),IF($G86="","x","y"),"")))</f>
        <v/>
      </c>
      <c r="AY86" s="142" t="str">
        <f>IF(Hidden!AR$47="Yes","H",IF($B86="","",IF(AND($C86&lt;=Hidden!AR$46,$D86&gt;=Hidden!AR$46),IF($G86="","x","y"),"")))</f>
        <v/>
      </c>
      <c r="AZ86" s="142" t="str">
        <f>IF(Hidden!AS$47="Yes","H",IF($B86="","",IF(AND($C86&lt;=Hidden!AS$46,$D86&gt;=Hidden!AS$46),IF($G86="","x","y"),"")))</f>
        <v/>
      </c>
      <c r="BA86" s="146" t="str">
        <f>IF(Hidden!AT$47="Yes","H",IF($B86="","",IF(AND($C86&lt;=Hidden!AT$46,$D86&gt;=Hidden!AT$46),IF($G86="","x","y"),"")))</f>
        <v/>
      </c>
      <c r="BB86" s="145" t="str">
        <f>IF(Hidden!AU$47="Yes","H",IF($B86="","",IF(AND($C86&lt;=Hidden!AU$46,$D86&gt;=Hidden!AU$46),IF($G86="","x","y"),"")))</f>
        <v/>
      </c>
      <c r="BC86" s="142" t="str">
        <f>IF(Hidden!AV$47="Yes","H",IF($B86="","",IF(AND($C86&lt;=Hidden!AV$46,$D86&gt;=Hidden!AV$46),IF($G86="","x","y"),"")))</f>
        <v/>
      </c>
      <c r="BD86" s="142" t="str">
        <f>IF(Hidden!AW$47="Yes","H",IF($B86="","",IF(AND($C86&lt;=Hidden!AW$46,$D86&gt;=Hidden!AW$46),IF($G86="","x","y"),"")))</f>
        <v/>
      </c>
      <c r="BE86" s="142" t="str">
        <f>IF(Hidden!AX$47="Yes","H",IF($B86="","",IF(AND($C86&lt;=Hidden!AX$46,$D86&gt;=Hidden!AX$46),IF($G86="","x","y"),"")))</f>
        <v/>
      </c>
      <c r="BF86" s="144" t="str">
        <f>IF(Hidden!AY$47="Yes","H",IF($B86="","",IF(AND($C86&lt;=Hidden!AY$46,$D86&gt;=Hidden!AY$46),IF($G86="","x","y"),"")))</f>
        <v/>
      </c>
      <c r="BG86" s="143" t="str">
        <f>IF(Hidden!AZ$47="Yes","H",IF($B86="","",IF(AND($C86&lt;=Hidden!AZ$46,$D86&gt;=Hidden!AZ$46),IF($G86="","x","y"),"")))</f>
        <v/>
      </c>
      <c r="BH86" s="142" t="str">
        <f>IF(Hidden!BA$47="Yes","H",IF($B86="","",IF(AND($C86&lt;=Hidden!BA$46,$D86&gt;=Hidden!BA$46),IF($G86="","x","y"),"")))</f>
        <v/>
      </c>
      <c r="BI86" s="142" t="str">
        <f>IF(Hidden!BB$47="Yes","H",IF($B86="","",IF(AND($C86&lt;=Hidden!BB$46,$D86&gt;=Hidden!BB$46),IF($G86="","x","y"),"")))</f>
        <v/>
      </c>
      <c r="BJ86" s="142" t="str">
        <f>IF(Hidden!BC$47="Yes","H",IF($B86="","",IF(AND($C86&lt;=Hidden!BC$46,$D86&gt;=Hidden!BC$46),IF($G86="","x","y"),"")))</f>
        <v/>
      </c>
      <c r="BK86" s="146" t="str">
        <f>IF(Hidden!BD$47="Yes","H",IF($B86="","",IF(AND($C86&lt;=Hidden!BD$46,$D86&gt;=Hidden!BD$46),IF($G86="","x","y"),"")))</f>
        <v/>
      </c>
      <c r="BL86" s="145" t="str">
        <f>IF(Hidden!BE$47="Yes","H",IF($B86="","",IF(AND($C86&lt;=Hidden!BE$46,$D86&gt;=Hidden!BE$46),IF($G86="","x","y"),"")))</f>
        <v/>
      </c>
      <c r="BM86" s="142" t="str">
        <f>IF(Hidden!BF$47="Yes","H",IF($B86="","",IF(AND($C86&lt;=Hidden!BF$46,$D86&gt;=Hidden!BF$46),IF($G86="","x","y"),"")))</f>
        <v/>
      </c>
      <c r="BN86" s="142" t="str">
        <f>IF(Hidden!BG$47="Yes","H",IF($B86="","",IF(AND($C86&lt;=Hidden!BG$46,$D86&gt;=Hidden!BG$46),IF($G86="","x","y"),"")))</f>
        <v/>
      </c>
      <c r="BO86" s="142" t="str">
        <f>IF(Hidden!BH$47="Yes","H",IF($B86="","",IF(AND($C86&lt;=Hidden!BH$46,$D86&gt;=Hidden!BH$46),IF($G86="","x","y"),"")))</f>
        <v/>
      </c>
      <c r="BP86" s="144" t="str">
        <f>IF(Hidden!BI$47="Yes","H",IF($B86="","",IF(AND($C86&lt;=Hidden!BI$46,$D86&gt;=Hidden!BI$46),IF($G86="","x","y"),"")))</f>
        <v/>
      </c>
      <c r="BQ86" s="143" t="str">
        <f>IF(Hidden!BJ$47="Yes","H",IF($B86="","",IF(AND($C86&lt;=Hidden!BJ$46,$D86&gt;=Hidden!BJ$46),IF($G86="","x","y"),"")))</f>
        <v/>
      </c>
      <c r="BR86" s="142" t="str">
        <f>IF(Hidden!BK$47="Yes","H",IF($B86="","",IF(AND($C86&lt;=Hidden!BK$46,$D86&gt;=Hidden!BK$46),IF($G86="","x","y"),"")))</f>
        <v/>
      </c>
      <c r="BS86" s="142" t="str">
        <f>IF(Hidden!BL$47="Yes","H",IF($B86="","",IF(AND($C86&lt;=Hidden!BL$46,$D86&gt;=Hidden!BL$46),IF($G86="","x","y"),"")))</f>
        <v/>
      </c>
      <c r="BT86" s="142" t="str">
        <f>IF(Hidden!BM$47="Yes","H",IF($B86="","",IF(AND($C86&lt;=Hidden!BM$46,$D86&gt;=Hidden!BM$46),IF($G86="","x","y"),"")))</f>
        <v/>
      </c>
      <c r="BU86" s="146" t="str">
        <f>IF(Hidden!BN$47="Yes","H",IF($B86="","",IF(AND($C86&lt;=Hidden!BN$46,$D86&gt;=Hidden!BN$46),IF($G86="","x","y"),"")))</f>
        <v/>
      </c>
      <c r="BV86" s="145" t="str">
        <f>IF(Hidden!BO$47="Yes","H",IF($B86="","",IF(AND($C86&lt;=Hidden!BO$46,$D86&gt;=Hidden!BO$46),IF($G86="","x","y"),"")))</f>
        <v/>
      </c>
      <c r="BW86" s="142" t="str">
        <f>IF(Hidden!BP$47="Yes","H",IF($B86="","",IF(AND($C86&lt;=Hidden!BP$46,$D86&gt;=Hidden!BP$46),IF($G86="","x","y"),"")))</f>
        <v/>
      </c>
      <c r="BX86" s="142" t="str">
        <f>IF(Hidden!BQ$47="Yes","H",IF($B86="","",IF(AND($C86&lt;=Hidden!BQ$46,$D86&gt;=Hidden!BQ$46),IF($G86="","x","y"),"")))</f>
        <v/>
      </c>
      <c r="BY86" s="142" t="str">
        <f>IF(Hidden!BR$47="Yes","H",IF($B86="","",IF(AND($C86&lt;=Hidden!BR$46,$D86&gt;=Hidden!BR$46),IF($G86="","x","y"),"")))</f>
        <v/>
      </c>
      <c r="BZ86" s="144" t="str">
        <f>IF(Hidden!BS$47="Yes","H",IF($B86="","",IF(AND($C86&lt;=Hidden!BS$46,$D86&gt;=Hidden!BS$46),IF($G86="","x","y"),"")))</f>
        <v/>
      </c>
      <c r="CA86" s="143" t="str">
        <f>IF(Hidden!BT$47="Yes","H",IF($B86="","",IF(AND($C86&lt;=Hidden!BT$46,$D86&gt;=Hidden!BT$46),IF($G86="","x","y"),"")))</f>
        <v/>
      </c>
      <c r="CB86" s="142" t="str">
        <f>IF(Hidden!BU$47="Yes","H",IF($B86="","",IF(AND($C86&lt;=Hidden!BU$46,$D86&gt;=Hidden!BU$46),IF($G86="","x","y"),"")))</f>
        <v/>
      </c>
      <c r="CC86" s="142" t="str">
        <f>IF(Hidden!BV$47="Yes","H",IF($B86="","",IF(AND($C86&lt;=Hidden!BV$46,$D86&gt;=Hidden!BV$46),IF($G86="","x","y"),"")))</f>
        <v/>
      </c>
      <c r="CD86" s="142" t="str">
        <f>IF(Hidden!BW$47="Yes","H",IF($B86="","",IF(AND($C86&lt;=Hidden!BW$46,$D86&gt;=Hidden!BW$46),IF($G86="","x","y"),"")))</f>
        <v/>
      </c>
      <c r="CE86" s="146" t="str">
        <f>IF(Hidden!BX$47="Yes","H",IF($B86="","",IF(AND($C86&lt;=Hidden!BX$46,$D86&gt;=Hidden!BX$46),IF($G86="","x","y"),"")))</f>
        <v/>
      </c>
      <c r="CF86" s="145" t="str">
        <f>IF(Hidden!BY$47="Yes","H",IF($B86="","",IF(AND($C86&lt;=Hidden!BY$46,$D86&gt;=Hidden!BY$46),IF($G86="","x","y"),"")))</f>
        <v/>
      </c>
      <c r="CG86" s="142" t="str">
        <f>IF(Hidden!BZ$47="Yes","H",IF($B86="","",IF(AND($C86&lt;=Hidden!BZ$46,$D86&gt;=Hidden!BZ$46),IF($G86="","x","y"),"")))</f>
        <v/>
      </c>
      <c r="CH86" s="142" t="str">
        <f>IF(Hidden!CA$47="Yes","H",IF($B86="","",IF(AND($C86&lt;=Hidden!CA$46,$D86&gt;=Hidden!CA$46),IF($G86="","x","y"),"")))</f>
        <v/>
      </c>
      <c r="CI86" s="142" t="str">
        <f>IF(Hidden!CB$47="Yes","H",IF($B86="","",IF(AND($C86&lt;=Hidden!CB$46,$D86&gt;=Hidden!CB$46),IF($G86="","x","y"),"")))</f>
        <v/>
      </c>
      <c r="CJ86" s="144" t="str">
        <f>IF(Hidden!CC$47="Yes","H",IF($B86="","",IF(AND($C86&lt;=Hidden!CC$46,$D86&gt;=Hidden!CC$46),IF($G86="","x","y"),"")))</f>
        <v/>
      </c>
      <c r="CK86" s="143" t="str">
        <f>IF(Hidden!CD$47="Yes","H",IF($B86="","",IF(AND($C86&lt;=Hidden!CD$46,$D86&gt;=Hidden!CD$46),IF($G86="","x","y"),"")))</f>
        <v/>
      </c>
      <c r="CL86" s="142" t="str">
        <f>IF(Hidden!CE$47="Yes","H",IF($B86="","",IF(AND($C86&lt;=Hidden!CE$46,$D86&gt;=Hidden!CE$46),IF($G86="","x","y"),"")))</f>
        <v/>
      </c>
      <c r="CM86" s="142" t="str">
        <f>IF(Hidden!CF$47="Yes","H",IF($B86="","",IF(AND($C86&lt;=Hidden!CF$46,$D86&gt;=Hidden!CF$46),IF($G86="","x","y"),"")))</f>
        <v/>
      </c>
      <c r="CN86" s="142" t="str">
        <f>IF(Hidden!CG$47="Yes","H",IF($B86="","",IF(AND($C86&lt;=Hidden!CG$46,$D86&gt;=Hidden!CG$46),IF($G86="","x","y"),"")))</f>
        <v/>
      </c>
      <c r="CO86" s="146" t="str">
        <f>IF(Hidden!CH$47="Yes","H",IF($B86="","",IF(AND($C86&lt;=Hidden!CH$46,$D86&gt;=Hidden!CH$46),IF($G86="","x","y"),"")))</f>
        <v/>
      </c>
      <c r="CP86" s="145" t="str">
        <f>IF(Hidden!CI$47="Yes","H",IF($B86="","",IF(AND($C86&lt;=Hidden!CI$46,$D86&gt;=Hidden!CI$46),IF($G86="","x","y"),"")))</f>
        <v/>
      </c>
      <c r="CQ86" s="142" t="str">
        <f>IF(Hidden!CJ$47="Yes","H",IF($B86="","",IF(AND($C86&lt;=Hidden!CJ$46,$D86&gt;=Hidden!CJ$46),IF($G86="","x","y"),"")))</f>
        <v/>
      </c>
      <c r="CR86" s="142" t="str">
        <f>IF(Hidden!CK$47="Yes","H",IF($B86="","",IF(AND($C86&lt;=Hidden!CK$46,$D86&gt;=Hidden!CK$46),IF($G86="","x","y"),"")))</f>
        <v/>
      </c>
      <c r="CS86" s="142" t="str">
        <f>IF(Hidden!CL$47="Yes","H",IF($B86="","",IF(AND($C86&lt;=Hidden!CL$46,$D86&gt;=Hidden!CL$46),IF($G86="","x","y"),"")))</f>
        <v/>
      </c>
      <c r="CT86" s="144" t="str">
        <f>IF(Hidden!CM$47="Yes","H",IF($B86="","",IF(AND($C86&lt;=Hidden!CM$46,$D86&gt;=Hidden!CM$46),IF($G86="","x","y"),"")))</f>
        <v/>
      </c>
      <c r="CU86" s="143" t="str">
        <f>IF(Hidden!CN$47="Yes","H",IF($B86="","",IF(AND($C86&lt;=Hidden!CN$46,$D86&gt;=Hidden!CN$46),IF($G86="","x","y"),"")))</f>
        <v/>
      </c>
      <c r="CV86" s="142" t="str">
        <f>IF(Hidden!CO$47="Yes","H",IF($B86="","",IF(AND($C86&lt;=Hidden!CO$46,$D86&gt;=Hidden!CO$46),IF($G86="","x","y"),"")))</f>
        <v/>
      </c>
      <c r="CW86" s="142" t="str">
        <f>IF(Hidden!CP$47="Yes","H",IF($B86="","",IF(AND($C86&lt;=Hidden!CP$46,$D86&gt;=Hidden!CP$46),IF($G86="","x","y"),"")))</f>
        <v/>
      </c>
      <c r="CX86" s="142" t="str">
        <f>IF(Hidden!CQ$47="Yes","H",IF($B86="","",IF(AND($C86&lt;=Hidden!CQ$46,$D86&gt;=Hidden!CQ$46),IF($G86="","x","y"),"")))</f>
        <v/>
      </c>
      <c r="CY86" s="146" t="str">
        <f>IF(Hidden!CR$47="Yes","H",IF($B86="","",IF(AND($C86&lt;=Hidden!CR$46,$D86&gt;=Hidden!CR$46),IF($G86="","x","y"),"")))</f>
        <v/>
      </c>
      <c r="CZ86" s="145" t="str">
        <f>IF(Hidden!CS$47="Yes","H",IF($B86="","",IF(AND($C86&lt;=Hidden!CS$46,$D86&gt;=Hidden!CS$46),IF($G86="","x","y"),"")))</f>
        <v/>
      </c>
      <c r="DA86" s="142" t="str">
        <f>IF(Hidden!CT$47="Yes","H",IF($B86="","",IF(AND($C86&lt;=Hidden!CT$46,$D86&gt;=Hidden!CT$46),IF($G86="","x","y"),"")))</f>
        <v/>
      </c>
      <c r="DB86" s="142" t="str">
        <f>IF(Hidden!CU$47="Yes","H",IF($B86="","",IF(AND($C86&lt;=Hidden!CU$46,$D86&gt;=Hidden!CU$46),IF($G86="","x","y"),"")))</f>
        <v/>
      </c>
      <c r="DC86" s="142" t="str">
        <f>IF(Hidden!CV$47="Yes","H",IF($B86="","",IF(AND($C86&lt;=Hidden!CV$46,$D86&gt;=Hidden!CV$46),IF($G86="","x","y"),"")))</f>
        <v/>
      </c>
      <c r="DD86" s="144" t="str">
        <f>IF(Hidden!CW$47="Yes","H",IF($B86="","",IF(AND($C86&lt;=Hidden!CW$46,$D86&gt;=Hidden!CW$46),IF($G86="","x","y"),"")))</f>
        <v/>
      </c>
      <c r="DE86" s="143" t="str">
        <f>IF(Hidden!CX$47="Yes","H",IF($B86="","",IF(AND($C86&lt;=Hidden!CX$46,$D86&gt;=Hidden!CX$46),IF($G86="","x","y"),"")))</f>
        <v/>
      </c>
      <c r="DF86" s="142" t="str">
        <f>IF(Hidden!CY$47="Yes","H",IF($B86="","",IF(AND($C86&lt;=Hidden!CY$46,$D86&gt;=Hidden!CY$46),IF($G86="","x","y"),"")))</f>
        <v/>
      </c>
      <c r="DG86" s="142" t="str">
        <f>IF(Hidden!CZ$47="Yes","H",IF($B86="","",IF(AND($C86&lt;=Hidden!CZ$46,$D86&gt;=Hidden!CZ$46),IF($G86="","x","y"),"")))</f>
        <v/>
      </c>
      <c r="DH86" s="142" t="str">
        <f>IF(Hidden!DA$47="Yes","H",IF($B86="","",IF(AND($C86&lt;=Hidden!DA$46,$D86&gt;=Hidden!DA$46),IF($G86="","x","y"),"")))</f>
        <v/>
      </c>
      <c r="DI86" s="146" t="str">
        <f>IF(Hidden!DB$47="Yes","H",IF($B86="","",IF(AND($C86&lt;=Hidden!DB$46,$D86&gt;=Hidden!DB$46),IF($G86="","x","y"),"")))</f>
        <v/>
      </c>
      <c r="DJ86" s="145" t="str">
        <f>IF(Hidden!DC$47="Yes","H",IF($B86="","",IF(AND($C86&lt;=Hidden!DC$46,$D86&gt;=Hidden!DC$46),IF($G86="","x","y"),"")))</f>
        <v/>
      </c>
      <c r="DK86" s="142" t="str">
        <f>IF(Hidden!DD$47="Yes","H",IF($B86="","",IF(AND($C86&lt;=Hidden!DD$46,$D86&gt;=Hidden!DD$46),IF($G86="","x","y"),"")))</f>
        <v/>
      </c>
      <c r="DL86" s="142" t="str">
        <f>IF(Hidden!DE$47="Yes","H",IF($B86="","",IF(AND($C86&lt;=Hidden!DE$46,$D86&gt;=Hidden!DE$46),IF($G86="","x","y"),"")))</f>
        <v/>
      </c>
      <c r="DM86" s="142" t="str">
        <f>IF(Hidden!DF$47="Yes","H",IF($B86="","",IF(AND($C86&lt;=Hidden!DF$46,$D86&gt;=Hidden!DF$46),IF($G86="","x","y"),"")))</f>
        <v/>
      </c>
      <c r="DN86" s="144" t="str">
        <f>IF(Hidden!DG$47="Yes","H",IF($B86="","",IF(AND($C86&lt;=Hidden!DG$46,$D86&gt;=Hidden!DG$46),IF($G86="","x","y"),"")))</f>
        <v/>
      </c>
      <c r="DO86" s="143" t="str">
        <f>IF(Hidden!DH$47="Yes","H",IF($B86="","",IF(AND($C86&lt;=Hidden!DH$46,$D86&gt;=Hidden!DH$46),IF($G86="","x","y"),"")))</f>
        <v/>
      </c>
      <c r="DP86" s="142" t="str">
        <f>IF(Hidden!DI$47="Yes","H",IF($B86="","",IF(AND($C86&lt;=Hidden!DI$46,$D86&gt;=Hidden!DI$46),IF($G86="","x","y"),"")))</f>
        <v/>
      </c>
      <c r="DQ86" s="142" t="str">
        <f>IF(Hidden!DJ$47="Yes","H",IF($B86="","",IF(AND($C86&lt;=Hidden!DJ$46,$D86&gt;=Hidden!DJ$46),IF($G86="","x","y"),"")))</f>
        <v/>
      </c>
      <c r="DR86" s="142" t="str">
        <f>IF(Hidden!DK$47="Yes","H",IF($B86="","",IF(AND($C86&lt;=Hidden!DK$46,$D86&gt;=Hidden!DK$46),IF($G86="","x","y"),"")))</f>
        <v/>
      </c>
      <c r="DS86" s="146" t="str">
        <f>IF(Hidden!DL$47="Yes","H",IF($B86="","",IF(AND($C86&lt;=Hidden!DL$46,$D86&gt;=Hidden!DL$46),IF($G86="","x","y"),"")))</f>
        <v/>
      </c>
      <c r="DT86" s="145" t="str">
        <f>IF(Hidden!DM$47="Yes","H",IF($B86="","",IF(AND($C86&lt;=Hidden!DM$46,$D86&gt;=Hidden!DM$46),IF($G86="","x","y"),"")))</f>
        <v/>
      </c>
      <c r="DU86" s="142" t="str">
        <f>IF(Hidden!DN$47="Yes","H",IF($B86="","",IF(AND($C86&lt;=Hidden!DN$46,$D86&gt;=Hidden!DN$46),IF($G86="","x","y"),"")))</f>
        <v/>
      </c>
      <c r="DV86" s="142" t="str">
        <f>IF(Hidden!DO$47="Yes","H",IF($B86="","",IF(AND($C86&lt;=Hidden!DO$46,$D86&gt;=Hidden!DO$46),IF($G86="","x","y"),"")))</f>
        <v/>
      </c>
      <c r="DW86" s="142" t="str">
        <f>IF(Hidden!DP$47="Yes","H",IF($B86="","",IF(AND($C86&lt;=Hidden!DP$46,$D86&gt;=Hidden!DP$46),IF($G86="","x","y"),"")))</f>
        <v/>
      </c>
      <c r="DX86" s="144" t="str">
        <f>IF(Hidden!DQ$47="Yes","H",IF($B86="","",IF(AND($C86&lt;=Hidden!DQ$46,$D86&gt;=Hidden!DQ$46),IF($G86="","x","y"),"")))</f>
        <v/>
      </c>
      <c r="DY86" s="145" t="str">
        <f>IF(Hidden!DR$47="Yes","H",IF($B86="","",IF(AND($C86&lt;=Hidden!DR$46,$D86&gt;=Hidden!DR$46),IF($G86="","x","y"),"")))</f>
        <v/>
      </c>
      <c r="DZ86" s="142" t="str">
        <f>IF(Hidden!DS$47="Yes","H",IF($B86="","",IF(AND($C86&lt;=Hidden!DS$46,$D86&gt;=Hidden!DS$46),IF($G86="","x","y"),"")))</f>
        <v/>
      </c>
      <c r="EA86" s="142" t="str">
        <f>IF(Hidden!DT$47="Yes","H",IF($B86="","",IF(AND($C86&lt;=Hidden!DT$46,$D86&gt;=Hidden!DT$46),IF($G86="","x","y"),"")))</f>
        <v/>
      </c>
      <c r="EB86" s="142" t="str">
        <f>IF(Hidden!DU$47="Yes","H",IF($B86="","",IF(AND($C86&lt;=Hidden!DU$46,$D86&gt;=Hidden!DU$46),IF($G86="","x","y"),"")))</f>
        <v/>
      </c>
      <c r="EC86" s="144" t="str">
        <f>IF(Hidden!DV$47="Yes","H",IF($B86="","",IF(AND($C86&lt;=Hidden!DV$46,$D86&gt;=Hidden!DV$46),IF($G86="","x","y"),"")))</f>
        <v/>
      </c>
      <c r="ED86" s="143" t="str">
        <f>IF(Hidden!DW$47="Yes","H",IF($B86="","",IF(AND($C86&lt;=Hidden!DW$46,$D86&gt;=Hidden!DW$46),IF($G86="","x","y"),"")))</f>
        <v/>
      </c>
      <c r="EE86" s="142" t="str">
        <f>IF(Hidden!DX$47="Yes","H",IF($B86="","",IF(AND($C86&lt;=Hidden!DX$46,$D86&gt;=Hidden!DX$46),IF($G86="","x","y"),"")))</f>
        <v/>
      </c>
      <c r="EF86" s="142" t="str">
        <f>IF(Hidden!DY$47="Yes","H",IF($B86="","",IF(AND($C86&lt;=Hidden!DY$46,$D86&gt;=Hidden!DY$46),IF($G86="","x","y"),"")))</f>
        <v/>
      </c>
      <c r="EG86" s="142" t="str">
        <f>IF(Hidden!DZ$47="Yes","H",IF($B86="","",IF(AND($C86&lt;=Hidden!DZ$46,$D86&gt;=Hidden!DZ$46),IF($G86="","x","y"),"")))</f>
        <v/>
      </c>
      <c r="EH86" s="141" t="str">
        <f>IF(Hidden!EA$47="Yes","H",IF($B86="","",IF(AND($C86&lt;=Hidden!EA$46,$D86&gt;=Hidden!EA$46),IF($G86="","x","y"),"")))</f>
        <v/>
      </c>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row>
    <row r="87" spans="1:257" ht="15" customHeight="1">
      <c r="A87" s="79"/>
      <c r="B87" s="731"/>
      <c r="C87" s="724"/>
      <c r="D87" s="725"/>
      <c r="E87" s="693"/>
      <c r="F87" s="243"/>
      <c r="G87" s="696"/>
      <c r="H87" s="694"/>
      <c r="I87" s="147" t="str">
        <f>IF(Hidden!B$47="Yes","H",IF($B87="","",IF(AND($C87&lt;=Hidden!B$46,$D87&gt;=Hidden!B$46),IF($G87="","x","y"),"")))</f>
        <v/>
      </c>
      <c r="J87" s="142" t="str">
        <f>IF(Hidden!C$47="Yes","H",IF($B87="","",IF(AND($C87&lt;=Hidden!C$46,$D87&gt;=Hidden!C$46),IF($G87="","x","y"),"")))</f>
        <v/>
      </c>
      <c r="K87" s="142" t="str">
        <f>IF(Hidden!D$47="Yes","H",IF($B87="","",IF(AND($C87&lt;=Hidden!D$46,$D87&gt;=Hidden!D$46),IF($G87="","x","y"),"")))</f>
        <v/>
      </c>
      <c r="L87" s="142" t="str">
        <f>IF(Hidden!E$47="Yes","H",IF($B87="","",IF(AND($C87&lt;=Hidden!E$46,$D87&gt;=Hidden!E$46),IF($G87="","x","y"),"")))</f>
        <v/>
      </c>
      <c r="M87" s="146" t="str">
        <f>IF(Hidden!F$47="Yes","H",IF($B87="","",IF(AND($C87&lt;=Hidden!F$46,$D87&gt;=Hidden!F$46),IF($G87="","x","y"),"")))</f>
        <v/>
      </c>
      <c r="N87" s="145" t="str">
        <f>IF(Hidden!G$47="Yes","H",IF($B87="","",IF(AND($C87&lt;=Hidden!G$46,$D87&gt;=Hidden!G$46),IF($G87="","x","y"),"")))</f>
        <v/>
      </c>
      <c r="O87" s="142" t="str">
        <f>IF(Hidden!H$47="Yes","H",IF($B87="","",IF(AND($C87&lt;=Hidden!H$46,$D87&gt;=Hidden!H$46),IF($G87="","x","y"),"")))</f>
        <v/>
      </c>
      <c r="P87" s="142" t="str">
        <f>IF(Hidden!I$47="Yes","H",IF($B87="","",IF(AND($C87&lt;=Hidden!I$46,$D87&gt;=Hidden!I$46),IF($G87="","x","y"),"")))</f>
        <v/>
      </c>
      <c r="Q87" s="142" t="str">
        <f>IF(Hidden!J$47="Yes","H",IF($B87="","",IF(AND($C87&lt;=Hidden!J$46,$D87&gt;=Hidden!J$46),IF($G87="","x","y"),"")))</f>
        <v/>
      </c>
      <c r="R87" s="144" t="str">
        <f>IF(Hidden!K$47="Yes","H",IF($B87="","",IF(AND($C87&lt;=Hidden!K$46,$D87&gt;=Hidden!K$46),IF($G87="","x","y"),"")))</f>
        <v/>
      </c>
      <c r="S87" s="143" t="str">
        <f>IF(Hidden!L$47="Yes","H",IF($B87="","",IF(AND($C87&lt;=Hidden!L$46,$D87&gt;=Hidden!L$46),IF($G87="","x","y"),"")))</f>
        <v/>
      </c>
      <c r="T87" s="142" t="str">
        <f>IF(Hidden!M$47="Yes","H",IF($B87="","",IF(AND($C87&lt;=Hidden!M$46,$D87&gt;=Hidden!M$46),IF($G87="","x","y"),"")))</f>
        <v/>
      </c>
      <c r="U87" s="142" t="str">
        <f>IF(Hidden!N$47="Yes","H",IF($B87="","",IF(AND($C87&lt;=Hidden!N$46,$D87&gt;=Hidden!N$46),IF($G87="","x","y"),"")))</f>
        <v/>
      </c>
      <c r="V87" s="142" t="str">
        <f>IF(Hidden!O$47="Yes","H",IF($B87="","",IF(AND($C87&lt;=Hidden!O$46,$D87&gt;=Hidden!O$46),IF($G87="","x","y"),"")))</f>
        <v/>
      </c>
      <c r="W87" s="146" t="str">
        <f>IF(Hidden!P$47="Yes","H",IF($B87="","",IF(AND($C87&lt;=Hidden!P$46,$D87&gt;=Hidden!P$46),IF($G87="","x","y"),"")))</f>
        <v/>
      </c>
      <c r="X87" s="145" t="str">
        <f>IF(Hidden!Q$47="Yes","H",IF($B87="","",IF(AND($C87&lt;=Hidden!Q$46,$D87&gt;=Hidden!Q$46),IF($G87="","x","y"),"")))</f>
        <v/>
      </c>
      <c r="Y87" s="142" t="str">
        <f>IF(Hidden!R$47="Yes","H",IF($B87="","",IF(AND($C87&lt;=Hidden!R$46,$D87&gt;=Hidden!R$46),IF($G87="","x","y"),"")))</f>
        <v/>
      </c>
      <c r="Z87" s="142" t="str">
        <f>IF(Hidden!S$47="Yes","H",IF($B87="","",IF(AND($C87&lt;=Hidden!S$46,$D87&gt;=Hidden!S$46),IF($G87="","x","y"),"")))</f>
        <v/>
      </c>
      <c r="AA87" s="142" t="str">
        <f>IF(Hidden!T$47="Yes","H",IF($B87="","",IF(AND($C87&lt;=Hidden!T$46,$D87&gt;=Hidden!T$46),IF($G87="","x","y"),"")))</f>
        <v/>
      </c>
      <c r="AB87" s="144" t="str">
        <f>IF(Hidden!U$47="Yes","H",IF($B87="","",IF(AND($C87&lt;=Hidden!U$46,$D87&gt;=Hidden!U$46),IF($G87="","x","y"),"")))</f>
        <v/>
      </c>
      <c r="AC87" s="143" t="str">
        <f>IF(Hidden!V$47="Yes","H",IF($B87="","",IF(AND($C87&lt;=Hidden!V$46,$D87&gt;=Hidden!V$46),IF($G87="","x","y"),"")))</f>
        <v/>
      </c>
      <c r="AD87" s="142" t="str">
        <f>IF(Hidden!W$47="Yes","H",IF($B87="","",IF(AND($C87&lt;=Hidden!W$46,$D87&gt;=Hidden!W$46),IF($G87="","x","y"),"")))</f>
        <v/>
      </c>
      <c r="AE87" s="142" t="str">
        <f>IF(Hidden!X$47="Yes","H",IF($B87="","",IF(AND($C87&lt;=Hidden!X$46,$D87&gt;=Hidden!X$46),IF($G87="","x","y"),"")))</f>
        <v/>
      </c>
      <c r="AF87" s="142" t="str">
        <f>IF(Hidden!Y$47="Yes","H",IF($B87="","",IF(AND($C87&lt;=Hidden!Y$46,$D87&gt;=Hidden!Y$46),IF($G87="","x","y"),"")))</f>
        <v/>
      </c>
      <c r="AG87" s="146" t="str">
        <f>IF(Hidden!Z$47="Yes","H",IF($B87="","",IF(AND($C87&lt;=Hidden!Z$46,$D87&gt;=Hidden!Z$46),IF($G87="","x","y"),"")))</f>
        <v/>
      </c>
      <c r="AH87" s="145" t="str">
        <f>IF(Hidden!AA$47="Yes","H",IF($B87="","",IF(AND($C87&lt;=Hidden!AA$46,$D87&gt;=Hidden!AA$46),IF($G87="","x","y"),"")))</f>
        <v/>
      </c>
      <c r="AI87" s="142" t="str">
        <f>IF(Hidden!AB$47="Yes","H",IF($B87="","",IF(AND($C87&lt;=Hidden!AB$46,$D87&gt;=Hidden!AB$46),IF($G87="","x","y"),"")))</f>
        <v/>
      </c>
      <c r="AJ87" s="142" t="str">
        <f>IF(Hidden!AC$47="Yes","H",IF($B87="","",IF(AND($C87&lt;=Hidden!AC$46,$D87&gt;=Hidden!AC$46),IF($G87="","x","y"),"")))</f>
        <v/>
      </c>
      <c r="AK87" s="142" t="str">
        <f>IF(Hidden!AD$47="Yes","H",IF($B87="","",IF(AND($C87&lt;=Hidden!AD$46,$D87&gt;=Hidden!AD$46),IF($G87="","x","y"),"")))</f>
        <v/>
      </c>
      <c r="AL87" s="144" t="str">
        <f>IF(Hidden!AE$47="Yes","H",IF($B87="","",IF(AND($C87&lt;=Hidden!AE$46,$D87&gt;=Hidden!AE$46),IF($G87="","x","y"),"")))</f>
        <v/>
      </c>
      <c r="AM87" s="143" t="str">
        <f>IF(Hidden!AF$47="Yes","H",IF($B87="","",IF(AND($C87&lt;=Hidden!AF$46,$D87&gt;=Hidden!AF$46),IF($G87="","x","y"),"")))</f>
        <v/>
      </c>
      <c r="AN87" s="142" t="str">
        <f>IF(Hidden!AG$47="Yes","H",IF($B87="","",IF(AND($C87&lt;=Hidden!AG$46,$D87&gt;=Hidden!AG$46),IF($G87="","x","y"),"")))</f>
        <v/>
      </c>
      <c r="AO87" s="142" t="str">
        <f>IF(Hidden!AH$47="Yes","H",IF($B87="","",IF(AND($C87&lt;=Hidden!AH$46,$D87&gt;=Hidden!AH$46),IF($G87="","x","y"),"")))</f>
        <v/>
      </c>
      <c r="AP87" s="142" t="str">
        <f>IF(Hidden!AI$47="Yes","H",IF($B87="","",IF(AND($C87&lt;=Hidden!AI$46,$D87&gt;=Hidden!AI$46),IF($G87="","x","y"),"")))</f>
        <v/>
      </c>
      <c r="AQ87" s="146" t="str">
        <f>IF(Hidden!AJ$47="Yes","H",IF($B87="","",IF(AND($C87&lt;=Hidden!AJ$46,$D87&gt;=Hidden!AJ$46),IF($G87="","x","y"),"")))</f>
        <v/>
      </c>
      <c r="AR87" s="145" t="str">
        <f>IF(Hidden!AK$47="Yes","H",IF($B87="","",IF(AND($C87&lt;=Hidden!AK$46,$D87&gt;=Hidden!AK$46),IF($G87="","x","y"),"")))</f>
        <v/>
      </c>
      <c r="AS87" s="142" t="str">
        <f>IF(Hidden!AL$47="Yes","H",IF($B87="","",IF(AND($C87&lt;=Hidden!AL$46,$D87&gt;=Hidden!AL$46),IF($G87="","x","y"),"")))</f>
        <v/>
      </c>
      <c r="AT87" s="142" t="str">
        <f>IF(Hidden!AM$47="Yes","H",IF($B87="","",IF(AND($C87&lt;=Hidden!AM$46,$D87&gt;=Hidden!AM$46),IF($G87="","x","y"),"")))</f>
        <v/>
      </c>
      <c r="AU87" s="142" t="str">
        <f>IF(Hidden!AN$47="Yes","H",IF($B87="","",IF(AND($C87&lt;=Hidden!AN$46,$D87&gt;=Hidden!AN$46),IF($G87="","x","y"),"")))</f>
        <v/>
      </c>
      <c r="AV87" s="144" t="str">
        <f>IF(Hidden!AO$47="Yes","H",IF($B87="","",IF(AND($C87&lt;=Hidden!AO$46,$D87&gt;=Hidden!AO$46),IF($G87="","x","y"),"")))</f>
        <v/>
      </c>
      <c r="AW87" s="143" t="str">
        <f>IF(Hidden!AP$47="Yes","H",IF($B87="","",IF(AND($C87&lt;=Hidden!AP$46,$D87&gt;=Hidden!AP$46),IF($G87="","x","y"),"")))</f>
        <v/>
      </c>
      <c r="AX87" s="142" t="str">
        <f>IF(Hidden!AQ$47="Yes","H",IF($B87="","",IF(AND($C87&lt;=Hidden!AQ$46,$D87&gt;=Hidden!AQ$46),IF($G87="","x","y"),"")))</f>
        <v/>
      </c>
      <c r="AY87" s="142" t="str">
        <f>IF(Hidden!AR$47="Yes","H",IF($B87="","",IF(AND($C87&lt;=Hidden!AR$46,$D87&gt;=Hidden!AR$46),IF($G87="","x","y"),"")))</f>
        <v/>
      </c>
      <c r="AZ87" s="142" t="str">
        <f>IF(Hidden!AS$47="Yes","H",IF($B87="","",IF(AND($C87&lt;=Hidden!AS$46,$D87&gt;=Hidden!AS$46),IF($G87="","x","y"),"")))</f>
        <v/>
      </c>
      <c r="BA87" s="146" t="str">
        <f>IF(Hidden!AT$47="Yes","H",IF($B87="","",IF(AND($C87&lt;=Hidden!AT$46,$D87&gt;=Hidden!AT$46),IF($G87="","x","y"),"")))</f>
        <v/>
      </c>
      <c r="BB87" s="145" t="str">
        <f>IF(Hidden!AU$47="Yes","H",IF($B87="","",IF(AND($C87&lt;=Hidden!AU$46,$D87&gt;=Hidden!AU$46),IF($G87="","x","y"),"")))</f>
        <v/>
      </c>
      <c r="BC87" s="142" t="str">
        <f>IF(Hidden!AV$47="Yes","H",IF($B87="","",IF(AND($C87&lt;=Hidden!AV$46,$D87&gt;=Hidden!AV$46),IF($G87="","x","y"),"")))</f>
        <v/>
      </c>
      <c r="BD87" s="142" t="str">
        <f>IF(Hidden!AW$47="Yes","H",IF($B87="","",IF(AND($C87&lt;=Hidden!AW$46,$D87&gt;=Hidden!AW$46),IF($G87="","x","y"),"")))</f>
        <v/>
      </c>
      <c r="BE87" s="142" t="str">
        <f>IF(Hidden!AX$47="Yes","H",IF($B87="","",IF(AND($C87&lt;=Hidden!AX$46,$D87&gt;=Hidden!AX$46),IF($G87="","x","y"),"")))</f>
        <v/>
      </c>
      <c r="BF87" s="144" t="str">
        <f>IF(Hidden!AY$47="Yes","H",IF($B87="","",IF(AND($C87&lt;=Hidden!AY$46,$D87&gt;=Hidden!AY$46),IF($G87="","x","y"),"")))</f>
        <v/>
      </c>
      <c r="BG87" s="143" t="str">
        <f>IF(Hidden!AZ$47="Yes","H",IF($B87="","",IF(AND($C87&lt;=Hidden!AZ$46,$D87&gt;=Hidden!AZ$46),IF($G87="","x","y"),"")))</f>
        <v/>
      </c>
      <c r="BH87" s="142" t="str">
        <f>IF(Hidden!BA$47="Yes","H",IF($B87="","",IF(AND($C87&lt;=Hidden!BA$46,$D87&gt;=Hidden!BA$46),IF($G87="","x","y"),"")))</f>
        <v/>
      </c>
      <c r="BI87" s="142" t="str">
        <f>IF(Hidden!BB$47="Yes","H",IF($B87="","",IF(AND($C87&lt;=Hidden!BB$46,$D87&gt;=Hidden!BB$46),IF($G87="","x","y"),"")))</f>
        <v/>
      </c>
      <c r="BJ87" s="142" t="str">
        <f>IF(Hidden!BC$47="Yes","H",IF($B87="","",IF(AND($C87&lt;=Hidden!BC$46,$D87&gt;=Hidden!BC$46),IF($G87="","x","y"),"")))</f>
        <v/>
      </c>
      <c r="BK87" s="146" t="str">
        <f>IF(Hidden!BD$47="Yes","H",IF($B87="","",IF(AND($C87&lt;=Hidden!BD$46,$D87&gt;=Hidden!BD$46),IF($G87="","x","y"),"")))</f>
        <v/>
      </c>
      <c r="BL87" s="145" t="str">
        <f>IF(Hidden!BE$47="Yes","H",IF($B87="","",IF(AND($C87&lt;=Hidden!BE$46,$D87&gt;=Hidden!BE$46),IF($G87="","x","y"),"")))</f>
        <v/>
      </c>
      <c r="BM87" s="142" t="str">
        <f>IF(Hidden!BF$47="Yes","H",IF($B87="","",IF(AND($C87&lt;=Hidden!BF$46,$D87&gt;=Hidden!BF$46),IF($G87="","x","y"),"")))</f>
        <v/>
      </c>
      <c r="BN87" s="142" t="str">
        <f>IF(Hidden!BG$47="Yes","H",IF($B87="","",IF(AND($C87&lt;=Hidden!BG$46,$D87&gt;=Hidden!BG$46),IF($G87="","x","y"),"")))</f>
        <v/>
      </c>
      <c r="BO87" s="142" t="str">
        <f>IF(Hidden!BH$47="Yes","H",IF($B87="","",IF(AND($C87&lt;=Hidden!BH$46,$D87&gt;=Hidden!BH$46),IF($G87="","x","y"),"")))</f>
        <v/>
      </c>
      <c r="BP87" s="144" t="str">
        <f>IF(Hidden!BI$47="Yes","H",IF($B87="","",IF(AND($C87&lt;=Hidden!BI$46,$D87&gt;=Hidden!BI$46),IF($G87="","x","y"),"")))</f>
        <v/>
      </c>
      <c r="BQ87" s="143" t="str">
        <f>IF(Hidden!BJ$47="Yes","H",IF($B87="","",IF(AND($C87&lt;=Hidden!BJ$46,$D87&gt;=Hidden!BJ$46),IF($G87="","x","y"),"")))</f>
        <v/>
      </c>
      <c r="BR87" s="142" t="str">
        <f>IF(Hidden!BK$47="Yes","H",IF($B87="","",IF(AND($C87&lt;=Hidden!BK$46,$D87&gt;=Hidden!BK$46),IF($G87="","x","y"),"")))</f>
        <v/>
      </c>
      <c r="BS87" s="142" t="str">
        <f>IF(Hidden!BL$47="Yes","H",IF($B87="","",IF(AND($C87&lt;=Hidden!BL$46,$D87&gt;=Hidden!BL$46),IF($G87="","x","y"),"")))</f>
        <v/>
      </c>
      <c r="BT87" s="142" t="str">
        <f>IF(Hidden!BM$47="Yes","H",IF($B87="","",IF(AND($C87&lt;=Hidden!BM$46,$D87&gt;=Hidden!BM$46),IF($G87="","x","y"),"")))</f>
        <v/>
      </c>
      <c r="BU87" s="146" t="str">
        <f>IF(Hidden!BN$47="Yes","H",IF($B87="","",IF(AND($C87&lt;=Hidden!BN$46,$D87&gt;=Hidden!BN$46),IF($G87="","x","y"),"")))</f>
        <v/>
      </c>
      <c r="BV87" s="145" t="str">
        <f>IF(Hidden!BO$47="Yes","H",IF($B87="","",IF(AND($C87&lt;=Hidden!BO$46,$D87&gt;=Hidden!BO$46),IF($G87="","x","y"),"")))</f>
        <v/>
      </c>
      <c r="BW87" s="142" t="str">
        <f>IF(Hidden!BP$47="Yes","H",IF($B87="","",IF(AND($C87&lt;=Hidden!BP$46,$D87&gt;=Hidden!BP$46),IF($G87="","x","y"),"")))</f>
        <v/>
      </c>
      <c r="BX87" s="142" t="str">
        <f>IF(Hidden!BQ$47="Yes","H",IF($B87="","",IF(AND($C87&lt;=Hidden!BQ$46,$D87&gt;=Hidden!BQ$46),IF($G87="","x","y"),"")))</f>
        <v/>
      </c>
      <c r="BY87" s="142" t="str">
        <f>IF(Hidden!BR$47="Yes","H",IF($B87="","",IF(AND($C87&lt;=Hidden!BR$46,$D87&gt;=Hidden!BR$46),IF($G87="","x","y"),"")))</f>
        <v/>
      </c>
      <c r="BZ87" s="144" t="str">
        <f>IF(Hidden!BS$47="Yes","H",IF($B87="","",IF(AND($C87&lt;=Hidden!BS$46,$D87&gt;=Hidden!BS$46),IF($G87="","x","y"),"")))</f>
        <v/>
      </c>
      <c r="CA87" s="143" t="str">
        <f>IF(Hidden!BT$47="Yes","H",IF($B87="","",IF(AND($C87&lt;=Hidden!BT$46,$D87&gt;=Hidden!BT$46),IF($G87="","x","y"),"")))</f>
        <v/>
      </c>
      <c r="CB87" s="142" t="str">
        <f>IF(Hidden!BU$47="Yes","H",IF($B87="","",IF(AND($C87&lt;=Hidden!BU$46,$D87&gt;=Hidden!BU$46),IF($G87="","x","y"),"")))</f>
        <v/>
      </c>
      <c r="CC87" s="142" t="str">
        <f>IF(Hidden!BV$47="Yes","H",IF($B87="","",IF(AND($C87&lt;=Hidden!BV$46,$D87&gt;=Hidden!BV$46),IF($G87="","x","y"),"")))</f>
        <v/>
      </c>
      <c r="CD87" s="142" t="str">
        <f>IF(Hidden!BW$47="Yes","H",IF($B87="","",IF(AND($C87&lt;=Hidden!BW$46,$D87&gt;=Hidden!BW$46),IF($G87="","x","y"),"")))</f>
        <v/>
      </c>
      <c r="CE87" s="146" t="str">
        <f>IF(Hidden!BX$47="Yes","H",IF($B87="","",IF(AND($C87&lt;=Hidden!BX$46,$D87&gt;=Hidden!BX$46),IF($G87="","x","y"),"")))</f>
        <v/>
      </c>
      <c r="CF87" s="145" t="str">
        <f>IF(Hidden!BY$47="Yes","H",IF($B87="","",IF(AND($C87&lt;=Hidden!BY$46,$D87&gt;=Hidden!BY$46),IF($G87="","x","y"),"")))</f>
        <v/>
      </c>
      <c r="CG87" s="142" t="str">
        <f>IF(Hidden!BZ$47="Yes","H",IF($B87="","",IF(AND($C87&lt;=Hidden!BZ$46,$D87&gt;=Hidden!BZ$46),IF($G87="","x","y"),"")))</f>
        <v/>
      </c>
      <c r="CH87" s="142" t="str">
        <f>IF(Hidden!CA$47="Yes","H",IF($B87="","",IF(AND($C87&lt;=Hidden!CA$46,$D87&gt;=Hidden!CA$46),IF($G87="","x","y"),"")))</f>
        <v/>
      </c>
      <c r="CI87" s="142" t="str">
        <f>IF(Hidden!CB$47="Yes","H",IF($B87="","",IF(AND($C87&lt;=Hidden!CB$46,$D87&gt;=Hidden!CB$46),IF($G87="","x","y"),"")))</f>
        <v/>
      </c>
      <c r="CJ87" s="144" t="str">
        <f>IF(Hidden!CC$47="Yes","H",IF($B87="","",IF(AND($C87&lt;=Hidden!CC$46,$D87&gt;=Hidden!CC$46),IF($G87="","x","y"),"")))</f>
        <v/>
      </c>
      <c r="CK87" s="143" t="str">
        <f>IF(Hidden!CD$47="Yes","H",IF($B87="","",IF(AND($C87&lt;=Hidden!CD$46,$D87&gt;=Hidden!CD$46),IF($G87="","x","y"),"")))</f>
        <v/>
      </c>
      <c r="CL87" s="142" t="str">
        <f>IF(Hidden!CE$47="Yes","H",IF($B87="","",IF(AND($C87&lt;=Hidden!CE$46,$D87&gt;=Hidden!CE$46),IF($G87="","x","y"),"")))</f>
        <v/>
      </c>
      <c r="CM87" s="142" t="str">
        <f>IF(Hidden!CF$47="Yes","H",IF($B87="","",IF(AND($C87&lt;=Hidden!CF$46,$D87&gt;=Hidden!CF$46),IF($G87="","x","y"),"")))</f>
        <v/>
      </c>
      <c r="CN87" s="142" t="str">
        <f>IF(Hidden!CG$47="Yes","H",IF($B87="","",IF(AND($C87&lt;=Hidden!CG$46,$D87&gt;=Hidden!CG$46),IF($G87="","x","y"),"")))</f>
        <v/>
      </c>
      <c r="CO87" s="146" t="str">
        <f>IF(Hidden!CH$47="Yes","H",IF($B87="","",IF(AND($C87&lt;=Hidden!CH$46,$D87&gt;=Hidden!CH$46),IF($G87="","x","y"),"")))</f>
        <v/>
      </c>
      <c r="CP87" s="145" t="str">
        <f>IF(Hidden!CI$47="Yes","H",IF($B87="","",IF(AND($C87&lt;=Hidden!CI$46,$D87&gt;=Hidden!CI$46),IF($G87="","x","y"),"")))</f>
        <v/>
      </c>
      <c r="CQ87" s="142" t="str">
        <f>IF(Hidden!CJ$47="Yes","H",IF($B87="","",IF(AND($C87&lt;=Hidden!CJ$46,$D87&gt;=Hidden!CJ$46),IF($G87="","x","y"),"")))</f>
        <v/>
      </c>
      <c r="CR87" s="142" t="str">
        <f>IF(Hidden!CK$47="Yes","H",IF($B87="","",IF(AND($C87&lt;=Hidden!CK$46,$D87&gt;=Hidden!CK$46),IF($G87="","x","y"),"")))</f>
        <v/>
      </c>
      <c r="CS87" s="142" t="str">
        <f>IF(Hidden!CL$47="Yes","H",IF($B87="","",IF(AND($C87&lt;=Hidden!CL$46,$D87&gt;=Hidden!CL$46),IF($G87="","x","y"),"")))</f>
        <v/>
      </c>
      <c r="CT87" s="144" t="str">
        <f>IF(Hidden!CM$47="Yes","H",IF($B87="","",IF(AND($C87&lt;=Hidden!CM$46,$D87&gt;=Hidden!CM$46),IF($G87="","x","y"),"")))</f>
        <v/>
      </c>
      <c r="CU87" s="143" t="str">
        <f>IF(Hidden!CN$47="Yes","H",IF($B87="","",IF(AND($C87&lt;=Hidden!CN$46,$D87&gt;=Hidden!CN$46),IF($G87="","x","y"),"")))</f>
        <v/>
      </c>
      <c r="CV87" s="142" t="str">
        <f>IF(Hidden!CO$47="Yes","H",IF($B87="","",IF(AND($C87&lt;=Hidden!CO$46,$D87&gt;=Hidden!CO$46),IF($G87="","x","y"),"")))</f>
        <v/>
      </c>
      <c r="CW87" s="142" t="str">
        <f>IF(Hidden!CP$47="Yes","H",IF($B87="","",IF(AND($C87&lt;=Hidden!CP$46,$D87&gt;=Hidden!CP$46),IF($G87="","x","y"),"")))</f>
        <v/>
      </c>
      <c r="CX87" s="142" t="str">
        <f>IF(Hidden!CQ$47="Yes","H",IF($B87="","",IF(AND($C87&lt;=Hidden!CQ$46,$D87&gt;=Hidden!CQ$46),IF($G87="","x","y"),"")))</f>
        <v/>
      </c>
      <c r="CY87" s="146" t="str">
        <f>IF(Hidden!CR$47="Yes","H",IF($B87="","",IF(AND($C87&lt;=Hidden!CR$46,$D87&gt;=Hidden!CR$46),IF($G87="","x","y"),"")))</f>
        <v/>
      </c>
      <c r="CZ87" s="145" t="str">
        <f>IF(Hidden!CS$47="Yes","H",IF($B87="","",IF(AND($C87&lt;=Hidden!CS$46,$D87&gt;=Hidden!CS$46),IF($G87="","x","y"),"")))</f>
        <v/>
      </c>
      <c r="DA87" s="142" t="str">
        <f>IF(Hidden!CT$47="Yes","H",IF($B87="","",IF(AND($C87&lt;=Hidden!CT$46,$D87&gt;=Hidden!CT$46),IF($G87="","x","y"),"")))</f>
        <v/>
      </c>
      <c r="DB87" s="142" t="str">
        <f>IF(Hidden!CU$47="Yes","H",IF($B87="","",IF(AND($C87&lt;=Hidden!CU$46,$D87&gt;=Hidden!CU$46),IF($G87="","x","y"),"")))</f>
        <v/>
      </c>
      <c r="DC87" s="142" t="str">
        <f>IF(Hidden!CV$47="Yes","H",IF($B87="","",IF(AND($C87&lt;=Hidden!CV$46,$D87&gt;=Hidden!CV$46),IF($G87="","x","y"),"")))</f>
        <v/>
      </c>
      <c r="DD87" s="144" t="str">
        <f>IF(Hidden!CW$47="Yes","H",IF($B87="","",IF(AND($C87&lt;=Hidden!CW$46,$D87&gt;=Hidden!CW$46),IF($G87="","x","y"),"")))</f>
        <v/>
      </c>
      <c r="DE87" s="143" t="str">
        <f>IF(Hidden!CX$47="Yes","H",IF($B87="","",IF(AND($C87&lt;=Hidden!CX$46,$D87&gt;=Hidden!CX$46),IF($G87="","x","y"),"")))</f>
        <v/>
      </c>
      <c r="DF87" s="142" t="str">
        <f>IF(Hidden!CY$47="Yes","H",IF($B87="","",IF(AND($C87&lt;=Hidden!CY$46,$D87&gt;=Hidden!CY$46),IF($G87="","x","y"),"")))</f>
        <v/>
      </c>
      <c r="DG87" s="142" t="str">
        <f>IF(Hidden!CZ$47="Yes","H",IF($B87="","",IF(AND($C87&lt;=Hidden!CZ$46,$D87&gt;=Hidden!CZ$46),IF($G87="","x","y"),"")))</f>
        <v/>
      </c>
      <c r="DH87" s="142" t="str">
        <f>IF(Hidden!DA$47="Yes","H",IF($B87="","",IF(AND($C87&lt;=Hidden!DA$46,$D87&gt;=Hidden!DA$46),IF($G87="","x","y"),"")))</f>
        <v/>
      </c>
      <c r="DI87" s="146" t="str">
        <f>IF(Hidden!DB$47="Yes","H",IF($B87="","",IF(AND($C87&lt;=Hidden!DB$46,$D87&gt;=Hidden!DB$46),IF($G87="","x","y"),"")))</f>
        <v/>
      </c>
      <c r="DJ87" s="145" t="str">
        <f>IF(Hidden!DC$47="Yes","H",IF($B87="","",IF(AND($C87&lt;=Hidden!DC$46,$D87&gt;=Hidden!DC$46),IF($G87="","x","y"),"")))</f>
        <v/>
      </c>
      <c r="DK87" s="142" t="str">
        <f>IF(Hidden!DD$47="Yes","H",IF($B87="","",IF(AND($C87&lt;=Hidden!DD$46,$D87&gt;=Hidden!DD$46),IF($G87="","x","y"),"")))</f>
        <v/>
      </c>
      <c r="DL87" s="142" t="str">
        <f>IF(Hidden!DE$47="Yes","H",IF($B87="","",IF(AND($C87&lt;=Hidden!DE$46,$D87&gt;=Hidden!DE$46),IF($G87="","x","y"),"")))</f>
        <v/>
      </c>
      <c r="DM87" s="142" t="str">
        <f>IF(Hidden!DF$47="Yes","H",IF($B87="","",IF(AND($C87&lt;=Hidden!DF$46,$D87&gt;=Hidden!DF$46),IF($G87="","x","y"),"")))</f>
        <v/>
      </c>
      <c r="DN87" s="144" t="str">
        <f>IF(Hidden!DG$47="Yes","H",IF($B87="","",IF(AND($C87&lt;=Hidden!DG$46,$D87&gt;=Hidden!DG$46),IF($G87="","x","y"),"")))</f>
        <v/>
      </c>
      <c r="DO87" s="143" t="str">
        <f>IF(Hidden!DH$47="Yes","H",IF($B87="","",IF(AND($C87&lt;=Hidden!DH$46,$D87&gt;=Hidden!DH$46),IF($G87="","x","y"),"")))</f>
        <v/>
      </c>
      <c r="DP87" s="142" t="str">
        <f>IF(Hidden!DI$47="Yes","H",IF($B87="","",IF(AND($C87&lt;=Hidden!DI$46,$D87&gt;=Hidden!DI$46),IF($G87="","x","y"),"")))</f>
        <v/>
      </c>
      <c r="DQ87" s="142" t="str">
        <f>IF(Hidden!DJ$47="Yes","H",IF($B87="","",IF(AND($C87&lt;=Hidden!DJ$46,$D87&gt;=Hidden!DJ$46),IF($G87="","x","y"),"")))</f>
        <v/>
      </c>
      <c r="DR87" s="142" t="str">
        <f>IF(Hidden!DK$47="Yes","H",IF($B87="","",IF(AND($C87&lt;=Hidden!DK$46,$D87&gt;=Hidden!DK$46),IF($G87="","x","y"),"")))</f>
        <v/>
      </c>
      <c r="DS87" s="146" t="str">
        <f>IF(Hidden!DL$47="Yes","H",IF($B87="","",IF(AND($C87&lt;=Hidden!DL$46,$D87&gt;=Hidden!DL$46),IF($G87="","x","y"),"")))</f>
        <v/>
      </c>
      <c r="DT87" s="145" t="str">
        <f>IF(Hidden!DM$47="Yes","H",IF($B87="","",IF(AND($C87&lt;=Hidden!DM$46,$D87&gt;=Hidden!DM$46),IF($G87="","x","y"),"")))</f>
        <v/>
      </c>
      <c r="DU87" s="142" t="str">
        <f>IF(Hidden!DN$47="Yes","H",IF($B87="","",IF(AND($C87&lt;=Hidden!DN$46,$D87&gt;=Hidden!DN$46),IF($G87="","x","y"),"")))</f>
        <v/>
      </c>
      <c r="DV87" s="142" t="str">
        <f>IF(Hidden!DO$47="Yes","H",IF($B87="","",IF(AND($C87&lt;=Hidden!DO$46,$D87&gt;=Hidden!DO$46),IF($G87="","x","y"),"")))</f>
        <v/>
      </c>
      <c r="DW87" s="142" t="str">
        <f>IF(Hidden!DP$47="Yes","H",IF($B87="","",IF(AND($C87&lt;=Hidden!DP$46,$D87&gt;=Hidden!DP$46),IF($G87="","x","y"),"")))</f>
        <v/>
      </c>
      <c r="DX87" s="144" t="str">
        <f>IF(Hidden!DQ$47="Yes","H",IF($B87="","",IF(AND($C87&lt;=Hidden!DQ$46,$D87&gt;=Hidden!DQ$46),IF($G87="","x","y"),"")))</f>
        <v/>
      </c>
      <c r="DY87" s="145" t="str">
        <f>IF(Hidden!DR$47="Yes","H",IF($B87="","",IF(AND($C87&lt;=Hidden!DR$46,$D87&gt;=Hidden!DR$46),IF($G87="","x","y"),"")))</f>
        <v/>
      </c>
      <c r="DZ87" s="142" t="str">
        <f>IF(Hidden!DS$47="Yes","H",IF($B87="","",IF(AND($C87&lt;=Hidden!DS$46,$D87&gt;=Hidden!DS$46),IF($G87="","x","y"),"")))</f>
        <v/>
      </c>
      <c r="EA87" s="142" t="str">
        <f>IF(Hidden!DT$47="Yes","H",IF($B87="","",IF(AND($C87&lt;=Hidden!DT$46,$D87&gt;=Hidden!DT$46),IF($G87="","x","y"),"")))</f>
        <v/>
      </c>
      <c r="EB87" s="142" t="str">
        <f>IF(Hidden!DU$47="Yes","H",IF($B87="","",IF(AND($C87&lt;=Hidden!DU$46,$D87&gt;=Hidden!DU$46),IF($G87="","x","y"),"")))</f>
        <v/>
      </c>
      <c r="EC87" s="144" t="str">
        <f>IF(Hidden!DV$47="Yes","H",IF($B87="","",IF(AND($C87&lt;=Hidden!DV$46,$D87&gt;=Hidden!DV$46),IF($G87="","x","y"),"")))</f>
        <v/>
      </c>
      <c r="ED87" s="143" t="str">
        <f>IF(Hidden!DW$47="Yes","H",IF($B87="","",IF(AND($C87&lt;=Hidden!DW$46,$D87&gt;=Hidden!DW$46),IF($G87="","x","y"),"")))</f>
        <v/>
      </c>
      <c r="EE87" s="142" t="str">
        <f>IF(Hidden!DX$47="Yes","H",IF($B87="","",IF(AND($C87&lt;=Hidden!DX$46,$D87&gt;=Hidden!DX$46),IF($G87="","x","y"),"")))</f>
        <v/>
      </c>
      <c r="EF87" s="142" t="str">
        <f>IF(Hidden!DY$47="Yes","H",IF($B87="","",IF(AND($C87&lt;=Hidden!DY$46,$D87&gt;=Hidden!DY$46),IF($G87="","x","y"),"")))</f>
        <v/>
      </c>
      <c r="EG87" s="142" t="str">
        <f>IF(Hidden!DZ$47="Yes","H",IF($B87="","",IF(AND($C87&lt;=Hidden!DZ$46,$D87&gt;=Hidden!DZ$46),IF($G87="","x","y"),"")))</f>
        <v/>
      </c>
      <c r="EH87" s="141" t="str">
        <f>IF(Hidden!EA$47="Yes","H",IF($B87="","",IF(AND($C87&lt;=Hidden!EA$46,$D87&gt;=Hidden!EA$46),IF($G87="","x","y"),"")))</f>
        <v/>
      </c>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row>
    <row r="88" spans="1:257" ht="15" customHeight="1">
      <c r="A88" s="79"/>
      <c r="B88" s="730"/>
      <c r="C88" s="724"/>
      <c r="D88" s="725"/>
      <c r="E88" s="693"/>
      <c r="F88" s="243"/>
      <c r="G88" s="696"/>
      <c r="H88" s="694"/>
      <c r="I88" s="147" t="str">
        <f>IF(Hidden!B$47="Yes","H",IF($B88="","",IF(AND($C88&lt;=Hidden!B$46,$D88&gt;=Hidden!B$46),IF($G88="","x","y"),"")))</f>
        <v/>
      </c>
      <c r="J88" s="142" t="str">
        <f>IF(Hidden!C$47="Yes","H",IF($B88="","",IF(AND($C88&lt;=Hidden!C$46,$D88&gt;=Hidden!C$46),IF($G88="","x","y"),"")))</f>
        <v/>
      </c>
      <c r="K88" s="142" t="str">
        <f>IF(Hidden!D$47="Yes","H",IF($B88="","",IF(AND($C88&lt;=Hidden!D$46,$D88&gt;=Hidden!D$46),IF($G88="","x","y"),"")))</f>
        <v/>
      </c>
      <c r="L88" s="142" t="str">
        <f>IF(Hidden!E$47="Yes","H",IF($B88="","",IF(AND($C88&lt;=Hidden!E$46,$D88&gt;=Hidden!E$46),IF($G88="","x","y"),"")))</f>
        <v/>
      </c>
      <c r="M88" s="146" t="str">
        <f>IF(Hidden!F$47="Yes","H",IF($B88="","",IF(AND($C88&lt;=Hidden!F$46,$D88&gt;=Hidden!F$46),IF($G88="","x","y"),"")))</f>
        <v/>
      </c>
      <c r="N88" s="145" t="str">
        <f>IF(Hidden!G$47="Yes","H",IF($B88="","",IF(AND($C88&lt;=Hidden!G$46,$D88&gt;=Hidden!G$46),IF($G88="","x","y"),"")))</f>
        <v/>
      </c>
      <c r="O88" s="142" t="str">
        <f>IF(Hidden!H$47="Yes","H",IF($B88="","",IF(AND($C88&lt;=Hidden!H$46,$D88&gt;=Hidden!H$46),IF($G88="","x","y"),"")))</f>
        <v/>
      </c>
      <c r="P88" s="142" t="str">
        <f>IF(Hidden!I$47="Yes","H",IF($B88="","",IF(AND($C88&lt;=Hidden!I$46,$D88&gt;=Hidden!I$46),IF($G88="","x","y"),"")))</f>
        <v/>
      </c>
      <c r="Q88" s="142" t="str">
        <f>IF(Hidden!J$47="Yes","H",IF($B88="","",IF(AND($C88&lt;=Hidden!J$46,$D88&gt;=Hidden!J$46),IF($G88="","x","y"),"")))</f>
        <v/>
      </c>
      <c r="R88" s="144" t="str">
        <f>IF(Hidden!K$47="Yes","H",IF($B88="","",IF(AND($C88&lt;=Hidden!K$46,$D88&gt;=Hidden!K$46),IF($G88="","x","y"),"")))</f>
        <v/>
      </c>
      <c r="S88" s="143" t="str">
        <f>IF(Hidden!L$47="Yes","H",IF($B88="","",IF(AND($C88&lt;=Hidden!L$46,$D88&gt;=Hidden!L$46),IF($G88="","x","y"),"")))</f>
        <v/>
      </c>
      <c r="T88" s="142" t="str">
        <f>IF(Hidden!M$47="Yes","H",IF($B88="","",IF(AND($C88&lt;=Hidden!M$46,$D88&gt;=Hidden!M$46),IF($G88="","x","y"),"")))</f>
        <v/>
      </c>
      <c r="U88" s="142" t="str">
        <f>IF(Hidden!N$47="Yes","H",IF($B88="","",IF(AND($C88&lt;=Hidden!N$46,$D88&gt;=Hidden!N$46),IF($G88="","x","y"),"")))</f>
        <v/>
      </c>
      <c r="V88" s="142" t="str">
        <f>IF(Hidden!O$47="Yes","H",IF($B88="","",IF(AND($C88&lt;=Hidden!O$46,$D88&gt;=Hidden!O$46),IF($G88="","x","y"),"")))</f>
        <v/>
      </c>
      <c r="W88" s="146" t="str">
        <f>IF(Hidden!P$47="Yes","H",IF($B88="","",IF(AND($C88&lt;=Hidden!P$46,$D88&gt;=Hidden!P$46),IF($G88="","x","y"),"")))</f>
        <v/>
      </c>
      <c r="X88" s="145" t="str">
        <f>IF(Hidden!Q$47="Yes","H",IF($B88="","",IF(AND($C88&lt;=Hidden!Q$46,$D88&gt;=Hidden!Q$46),IF($G88="","x","y"),"")))</f>
        <v/>
      </c>
      <c r="Y88" s="142" t="str">
        <f>IF(Hidden!R$47="Yes","H",IF($B88="","",IF(AND($C88&lt;=Hidden!R$46,$D88&gt;=Hidden!R$46),IF($G88="","x","y"),"")))</f>
        <v/>
      </c>
      <c r="Z88" s="142" t="str">
        <f>IF(Hidden!S$47="Yes","H",IF($B88="","",IF(AND($C88&lt;=Hidden!S$46,$D88&gt;=Hidden!S$46),IF($G88="","x","y"),"")))</f>
        <v/>
      </c>
      <c r="AA88" s="142" t="str">
        <f>IF(Hidden!T$47="Yes","H",IF($B88="","",IF(AND($C88&lt;=Hidden!T$46,$D88&gt;=Hidden!T$46),IF($G88="","x","y"),"")))</f>
        <v/>
      </c>
      <c r="AB88" s="144" t="str">
        <f>IF(Hidden!U$47="Yes","H",IF($B88="","",IF(AND($C88&lt;=Hidden!U$46,$D88&gt;=Hidden!U$46),IF($G88="","x","y"),"")))</f>
        <v/>
      </c>
      <c r="AC88" s="143" t="str">
        <f>IF(Hidden!V$47="Yes","H",IF($B88="","",IF(AND($C88&lt;=Hidden!V$46,$D88&gt;=Hidden!V$46),IF($G88="","x","y"),"")))</f>
        <v/>
      </c>
      <c r="AD88" s="142" t="str">
        <f>IF(Hidden!W$47="Yes","H",IF($B88="","",IF(AND($C88&lt;=Hidden!W$46,$D88&gt;=Hidden!W$46),IF($G88="","x","y"),"")))</f>
        <v/>
      </c>
      <c r="AE88" s="142" t="str">
        <f>IF(Hidden!X$47="Yes","H",IF($B88="","",IF(AND($C88&lt;=Hidden!X$46,$D88&gt;=Hidden!X$46),IF($G88="","x","y"),"")))</f>
        <v/>
      </c>
      <c r="AF88" s="142" t="str">
        <f>IF(Hidden!Y$47="Yes","H",IF($B88="","",IF(AND($C88&lt;=Hidden!Y$46,$D88&gt;=Hidden!Y$46),IF($G88="","x","y"),"")))</f>
        <v/>
      </c>
      <c r="AG88" s="146" t="str">
        <f>IF(Hidden!Z$47="Yes","H",IF($B88="","",IF(AND($C88&lt;=Hidden!Z$46,$D88&gt;=Hidden!Z$46),IF($G88="","x","y"),"")))</f>
        <v/>
      </c>
      <c r="AH88" s="145" t="str">
        <f>IF(Hidden!AA$47="Yes","H",IF($B88="","",IF(AND($C88&lt;=Hidden!AA$46,$D88&gt;=Hidden!AA$46),IF($G88="","x","y"),"")))</f>
        <v/>
      </c>
      <c r="AI88" s="142" t="str">
        <f>IF(Hidden!AB$47="Yes","H",IF($B88="","",IF(AND($C88&lt;=Hidden!AB$46,$D88&gt;=Hidden!AB$46),IF($G88="","x","y"),"")))</f>
        <v/>
      </c>
      <c r="AJ88" s="142" t="str">
        <f>IF(Hidden!AC$47="Yes","H",IF($B88="","",IF(AND($C88&lt;=Hidden!AC$46,$D88&gt;=Hidden!AC$46),IF($G88="","x","y"),"")))</f>
        <v/>
      </c>
      <c r="AK88" s="142" t="str">
        <f>IF(Hidden!AD$47="Yes","H",IF($B88="","",IF(AND($C88&lt;=Hidden!AD$46,$D88&gt;=Hidden!AD$46),IF($G88="","x","y"),"")))</f>
        <v/>
      </c>
      <c r="AL88" s="144" t="str">
        <f>IF(Hidden!AE$47="Yes","H",IF($B88="","",IF(AND($C88&lt;=Hidden!AE$46,$D88&gt;=Hidden!AE$46),IF($G88="","x","y"),"")))</f>
        <v/>
      </c>
      <c r="AM88" s="143" t="str">
        <f>IF(Hidden!AF$47="Yes","H",IF($B88="","",IF(AND($C88&lt;=Hidden!AF$46,$D88&gt;=Hidden!AF$46),IF($G88="","x","y"),"")))</f>
        <v/>
      </c>
      <c r="AN88" s="142" t="str">
        <f>IF(Hidden!AG$47="Yes","H",IF($B88="","",IF(AND($C88&lt;=Hidden!AG$46,$D88&gt;=Hidden!AG$46),IF($G88="","x","y"),"")))</f>
        <v/>
      </c>
      <c r="AO88" s="142" t="str">
        <f>IF(Hidden!AH$47="Yes","H",IF($B88="","",IF(AND($C88&lt;=Hidden!AH$46,$D88&gt;=Hidden!AH$46),IF($G88="","x","y"),"")))</f>
        <v/>
      </c>
      <c r="AP88" s="142" t="str">
        <f>IF(Hidden!AI$47="Yes","H",IF($B88="","",IF(AND($C88&lt;=Hidden!AI$46,$D88&gt;=Hidden!AI$46),IF($G88="","x","y"),"")))</f>
        <v/>
      </c>
      <c r="AQ88" s="146" t="str">
        <f>IF(Hidden!AJ$47="Yes","H",IF($B88="","",IF(AND($C88&lt;=Hidden!AJ$46,$D88&gt;=Hidden!AJ$46),IF($G88="","x","y"),"")))</f>
        <v/>
      </c>
      <c r="AR88" s="145" t="str">
        <f>IF(Hidden!AK$47="Yes","H",IF($B88="","",IF(AND($C88&lt;=Hidden!AK$46,$D88&gt;=Hidden!AK$46),IF($G88="","x","y"),"")))</f>
        <v/>
      </c>
      <c r="AS88" s="142" t="str">
        <f>IF(Hidden!AL$47="Yes","H",IF($B88="","",IF(AND($C88&lt;=Hidden!AL$46,$D88&gt;=Hidden!AL$46),IF($G88="","x","y"),"")))</f>
        <v/>
      </c>
      <c r="AT88" s="142" t="str">
        <f>IF(Hidden!AM$47="Yes","H",IF($B88="","",IF(AND($C88&lt;=Hidden!AM$46,$D88&gt;=Hidden!AM$46),IF($G88="","x","y"),"")))</f>
        <v/>
      </c>
      <c r="AU88" s="142" t="str">
        <f>IF(Hidden!AN$47="Yes","H",IF($B88="","",IF(AND($C88&lt;=Hidden!AN$46,$D88&gt;=Hidden!AN$46),IF($G88="","x","y"),"")))</f>
        <v/>
      </c>
      <c r="AV88" s="144" t="str">
        <f>IF(Hidden!AO$47="Yes","H",IF($B88="","",IF(AND($C88&lt;=Hidden!AO$46,$D88&gt;=Hidden!AO$46),IF($G88="","x","y"),"")))</f>
        <v/>
      </c>
      <c r="AW88" s="143" t="str">
        <f>IF(Hidden!AP$47="Yes","H",IF($B88="","",IF(AND($C88&lt;=Hidden!AP$46,$D88&gt;=Hidden!AP$46),IF($G88="","x","y"),"")))</f>
        <v/>
      </c>
      <c r="AX88" s="142" t="str">
        <f>IF(Hidden!AQ$47="Yes","H",IF($B88="","",IF(AND($C88&lt;=Hidden!AQ$46,$D88&gt;=Hidden!AQ$46),IF($G88="","x","y"),"")))</f>
        <v/>
      </c>
      <c r="AY88" s="142" t="str">
        <f>IF(Hidden!AR$47="Yes","H",IF($B88="","",IF(AND($C88&lt;=Hidden!AR$46,$D88&gt;=Hidden!AR$46),IF($G88="","x","y"),"")))</f>
        <v/>
      </c>
      <c r="AZ88" s="142" t="str">
        <f>IF(Hidden!AS$47="Yes","H",IF($B88="","",IF(AND($C88&lt;=Hidden!AS$46,$D88&gt;=Hidden!AS$46),IF($G88="","x","y"),"")))</f>
        <v/>
      </c>
      <c r="BA88" s="146" t="str">
        <f>IF(Hidden!AT$47="Yes","H",IF($B88="","",IF(AND($C88&lt;=Hidden!AT$46,$D88&gt;=Hidden!AT$46),IF($G88="","x","y"),"")))</f>
        <v/>
      </c>
      <c r="BB88" s="145" t="str">
        <f>IF(Hidden!AU$47="Yes","H",IF($B88="","",IF(AND($C88&lt;=Hidden!AU$46,$D88&gt;=Hidden!AU$46),IF($G88="","x","y"),"")))</f>
        <v/>
      </c>
      <c r="BC88" s="142" t="str">
        <f>IF(Hidden!AV$47="Yes","H",IF($B88="","",IF(AND($C88&lt;=Hidden!AV$46,$D88&gt;=Hidden!AV$46),IF($G88="","x","y"),"")))</f>
        <v/>
      </c>
      <c r="BD88" s="142" t="str">
        <f>IF(Hidden!AW$47="Yes","H",IF($B88="","",IF(AND($C88&lt;=Hidden!AW$46,$D88&gt;=Hidden!AW$46),IF($G88="","x","y"),"")))</f>
        <v/>
      </c>
      <c r="BE88" s="142" t="str">
        <f>IF(Hidden!AX$47="Yes","H",IF($B88="","",IF(AND($C88&lt;=Hidden!AX$46,$D88&gt;=Hidden!AX$46),IF($G88="","x","y"),"")))</f>
        <v/>
      </c>
      <c r="BF88" s="144" t="str">
        <f>IF(Hidden!AY$47="Yes","H",IF($B88="","",IF(AND($C88&lt;=Hidden!AY$46,$D88&gt;=Hidden!AY$46),IF($G88="","x","y"),"")))</f>
        <v/>
      </c>
      <c r="BG88" s="143" t="str">
        <f>IF(Hidden!AZ$47="Yes","H",IF($B88="","",IF(AND($C88&lt;=Hidden!AZ$46,$D88&gt;=Hidden!AZ$46),IF($G88="","x","y"),"")))</f>
        <v/>
      </c>
      <c r="BH88" s="142" t="str">
        <f>IF(Hidden!BA$47="Yes","H",IF($B88="","",IF(AND($C88&lt;=Hidden!BA$46,$D88&gt;=Hidden!BA$46),IF($G88="","x","y"),"")))</f>
        <v/>
      </c>
      <c r="BI88" s="142" t="str">
        <f>IF(Hidden!BB$47="Yes","H",IF($B88="","",IF(AND($C88&lt;=Hidden!BB$46,$D88&gt;=Hidden!BB$46),IF($G88="","x","y"),"")))</f>
        <v/>
      </c>
      <c r="BJ88" s="142" t="str">
        <f>IF(Hidden!BC$47="Yes","H",IF($B88="","",IF(AND($C88&lt;=Hidden!BC$46,$D88&gt;=Hidden!BC$46),IF($G88="","x","y"),"")))</f>
        <v/>
      </c>
      <c r="BK88" s="146" t="str">
        <f>IF(Hidden!BD$47="Yes","H",IF($B88="","",IF(AND($C88&lt;=Hidden!BD$46,$D88&gt;=Hidden!BD$46),IF($G88="","x","y"),"")))</f>
        <v/>
      </c>
      <c r="BL88" s="145" t="str">
        <f>IF(Hidden!BE$47="Yes","H",IF($B88="","",IF(AND($C88&lt;=Hidden!BE$46,$D88&gt;=Hidden!BE$46),IF($G88="","x","y"),"")))</f>
        <v/>
      </c>
      <c r="BM88" s="142" t="str">
        <f>IF(Hidden!BF$47="Yes","H",IF($B88="","",IF(AND($C88&lt;=Hidden!BF$46,$D88&gt;=Hidden!BF$46),IF($G88="","x","y"),"")))</f>
        <v/>
      </c>
      <c r="BN88" s="142" t="str">
        <f>IF(Hidden!BG$47="Yes","H",IF($B88="","",IF(AND($C88&lt;=Hidden!BG$46,$D88&gt;=Hidden!BG$46),IF($G88="","x","y"),"")))</f>
        <v/>
      </c>
      <c r="BO88" s="142" t="str">
        <f>IF(Hidden!BH$47="Yes","H",IF($B88="","",IF(AND($C88&lt;=Hidden!BH$46,$D88&gt;=Hidden!BH$46),IF($G88="","x","y"),"")))</f>
        <v/>
      </c>
      <c r="BP88" s="144" t="str">
        <f>IF(Hidden!BI$47="Yes","H",IF($B88="","",IF(AND($C88&lt;=Hidden!BI$46,$D88&gt;=Hidden!BI$46),IF($G88="","x","y"),"")))</f>
        <v/>
      </c>
      <c r="BQ88" s="143" t="str">
        <f>IF(Hidden!BJ$47="Yes","H",IF($B88="","",IF(AND($C88&lt;=Hidden!BJ$46,$D88&gt;=Hidden!BJ$46),IF($G88="","x","y"),"")))</f>
        <v/>
      </c>
      <c r="BR88" s="142" t="str">
        <f>IF(Hidden!BK$47="Yes","H",IF($B88="","",IF(AND($C88&lt;=Hidden!BK$46,$D88&gt;=Hidden!BK$46),IF($G88="","x","y"),"")))</f>
        <v/>
      </c>
      <c r="BS88" s="142" t="str">
        <f>IF(Hidden!BL$47="Yes","H",IF($B88="","",IF(AND($C88&lt;=Hidden!BL$46,$D88&gt;=Hidden!BL$46),IF($G88="","x","y"),"")))</f>
        <v/>
      </c>
      <c r="BT88" s="142" t="str">
        <f>IF(Hidden!BM$47="Yes","H",IF($B88="","",IF(AND($C88&lt;=Hidden!BM$46,$D88&gt;=Hidden!BM$46),IF($G88="","x","y"),"")))</f>
        <v/>
      </c>
      <c r="BU88" s="146" t="str">
        <f>IF(Hidden!BN$47="Yes","H",IF($B88="","",IF(AND($C88&lt;=Hidden!BN$46,$D88&gt;=Hidden!BN$46),IF($G88="","x","y"),"")))</f>
        <v/>
      </c>
      <c r="BV88" s="145" t="str">
        <f>IF(Hidden!BO$47="Yes","H",IF($B88="","",IF(AND($C88&lt;=Hidden!BO$46,$D88&gt;=Hidden!BO$46),IF($G88="","x","y"),"")))</f>
        <v/>
      </c>
      <c r="BW88" s="142" t="str">
        <f>IF(Hidden!BP$47="Yes","H",IF($B88="","",IF(AND($C88&lt;=Hidden!BP$46,$D88&gt;=Hidden!BP$46),IF($G88="","x","y"),"")))</f>
        <v/>
      </c>
      <c r="BX88" s="142" t="str">
        <f>IF(Hidden!BQ$47="Yes","H",IF($B88="","",IF(AND($C88&lt;=Hidden!BQ$46,$D88&gt;=Hidden!BQ$46),IF($G88="","x","y"),"")))</f>
        <v/>
      </c>
      <c r="BY88" s="142" t="str">
        <f>IF(Hidden!BR$47="Yes","H",IF($B88="","",IF(AND($C88&lt;=Hidden!BR$46,$D88&gt;=Hidden!BR$46),IF($G88="","x","y"),"")))</f>
        <v/>
      </c>
      <c r="BZ88" s="144" t="str">
        <f>IF(Hidden!BS$47="Yes","H",IF($B88="","",IF(AND($C88&lt;=Hidden!BS$46,$D88&gt;=Hidden!BS$46),IF($G88="","x","y"),"")))</f>
        <v/>
      </c>
      <c r="CA88" s="143" t="str">
        <f>IF(Hidden!BT$47="Yes","H",IF($B88="","",IF(AND($C88&lt;=Hidden!BT$46,$D88&gt;=Hidden!BT$46),IF($G88="","x","y"),"")))</f>
        <v/>
      </c>
      <c r="CB88" s="142" t="str">
        <f>IF(Hidden!BU$47="Yes","H",IF($B88="","",IF(AND($C88&lt;=Hidden!BU$46,$D88&gt;=Hidden!BU$46),IF($G88="","x","y"),"")))</f>
        <v/>
      </c>
      <c r="CC88" s="142" t="str">
        <f>IF(Hidden!BV$47="Yes","H",IF($B88="","",IF(AND($C88&lt;=Hidden!BV$46,$D88&gt;=Hidden!BV$46),IF($G88="","x","y"),"")))</f>
        <v/>
      </c>
      <c r="CD88" s="142" t="str">
        <f>IF(Hidden!BW$47="Yes","H",IF($B88="","",IF(AND($C88&lt;=Hidden!BW$46,$D88&gt;=Hidden!BW$46),IF($G88="","x","y"),"")))</f>
        <v/>
      </c>
      <c r="CE88" s="146" t="str">
        <f>IF(Hidden!BX$47="Yes","H",IF($B88="","",IF(AND($C88&lt;=Hidden!BX$46,$D88&gt;=Hidden!BX$46),IF($G88="","x","y"),"")))</f>
        <v/>
      </c>
      <c r="CF88" s="145" t="str">
        <f>IF(Hidden!BY$47="Yes","H",IF($B88="","",IF(AND($C88&lt;=Hidden!BY$46,$D88&gt;=Hidden!BY$46),IF($G88="","x","y"),"")))</f>
        <v/>
      </c>
      <c r="CG88" s="142" t="str">
        <f>IF(Hidden!BZ$47="Yes","H",IF($B88="","",IF(AND($C88&lt;=Hidden!BZ$46,$D88&gt;=Hidden!BZ$46),IF($G88="","x","y"),"")))</f>
        <v/>
      </c>
      <c r="CH88" s="142" t="str">
        <f>IF(Hidden!CA$47="Yes","H",IF($B88="","",IF(AND($C88&lt;=Hidden!CA$46,$D88&gt;=Hidden!CA$46),IF($G88="","x","y"),"")))</f>
        <v/>
      </c>
      <c r="CI88" s="142" t="str">
        <f>IF(Hidden!CB$47="Yes","H",IF($B88="","",IF(AND($C88&lt;=Hidden!CB$46,$D88&gt;=Hidden!CB$46),IF($G88="","x","y"),"")))</f>
        <v/>
      </c>
      <c r="CJ88" s="144" t="str">
        <f>IF(Hidden!CC$47="Yes","H",IF($B88="","",IF(AND($C88&lt;=Hidden!CC$46,$D88&gt;=Hidden!CC$46),IF($G88="","x","y"),"")))</f>
        <v/>
      </c>
      <c r="CK88" s="143" t="str">
        <f>IF(Hidden!CD$47="Yes","H",IF($B88="","",IF(AND($C88&lt;=Hidden!CD$46,$D88&gt;=Hidden!CD$46),IF($G88="","x","y"),"")))</f>
        <v/>
      </c>
      <c r="CL88" s="142" t="str">
        <f>IF(Hidden!CE$47="Yes","H",IF($B88="","",IF(AND($C88&lt;=Hidden!CE$46,$D88&gt;=Hidden!CE$46),IF($G88="","x","y"),"")))</f>
        <v/>
      </c>
      <c r="CM88" s="142" t="str">
        <f>IF(Hidden!CF$47="Yes","H",IF($B88="","",IF(AND($C88&lt;=Hidden!CF$46,$D88&gt;=Hidden!CF$46),IF($G88="","x","y"),"")))</f>
        <v/>
      </c>
      <c r="CN88" s="142" t="str">
        <f>IF(Hidden!CG$47="Yes","H",IF($B88="","",IF(AND($C88&lt;=Hidden!CG$46,$D88&gt;=Hidden!CG$46),IF($G88="","x","y"),"")))</f>
        <v/>
      </c>
      <c r="CO88" s="146" t="str">
        <f>IF(Hidden!CH$47="Yes","H",IF($B88="","",IF(AND($C88&lt;=Hidden!CH$46,$D88&gt;=Hidden!CH$46),IF($G88="","x","y"),"")))</f>
        <v/>
      </c>
      <c r="CP88" s="145" t="str">
        <f>IF(Hidden!CI$47="Yes","H",IF($B88="","",IF(AND($C88&lt;=Hidden!CI$46,$D88&gt;=Hidden!CI$46),IF($G88="","x","y"),"")))</f>
        <v/>
      </c>
      <c r="CQ88" s="142" t="str">
        <f>IF(Hidden!CJ$47="Yes","H",IF($B88="","",IF(AND($C88&lt;=Hidden!CJ$46,$D88&gt;=Hidden!CJ$46),IF($G88="","x","y"),"")))</f>
        <v/>
      </c>
      <c r="CR88" s="142" t="str">
        <f>IF(Hidden!CK$47="Yes","H",IF($B88="","",IF(AND($C88&lt;=Hidden!CK$46,$D88&gt;=Hidden!CK$46),IF($G88="","x","y"),"")))</f>
        <v/>
      </c>
      <c r="CS88" s="142" t="str">
        <f>IF(Hidden!CL$47="Yes","H",IF($B88="","",IF(AND($C88&lt;=Hidden!CL$46,$D88&gt;=Hidden!CL$46),IF($G88="","x","y"),"")))</f>
        <v/>
      </c>
      <c r="CT88" s="144" t="str">
        <f>IF(Hidden!CM$47="Yes","H",IF($B88="","",IF(AND($C88&lt;=Hidden!CM$46,$D88&gt;=Hidden!CM$46),IF($G88="","x","y"),"")))</f>
        <v/>
      </c>
      <c r="CU88" s="143" t="str">
        <f>IF(Hidden!CN$47="Yes","H",IF($B88="","",IF(AND($C88&lt;=Hidden!CN$46,$D88&gt;=Hidden!CN$46),IF($G88="","x","y"),"")))</f>
        <v/>
      </c>
      <c r="CV88" s="142" t="str">
        <f>IF(Hidden!CO$47="Yes","H",IF($B88="","",IF(AND($C88&lt;=Hidden!CO$46,$D88&gt;=Hidden!CO$46),IF($G88="","x","y"),"")))</f>
        <v/>
      </c>
      <c r="CW88" s="142" t="str">
        <f>IF(Hidden!CP$47="Yes","H",IF($B88="","",IF(AND($C88&lt;=Hidden!CP$46,$D88&gt;=Hidden!CP$46),IF($G88="","x","y"),"")))</f>
        <v/>
      </c>
      <c r="CX88" s="142" t="str">
        <f>IF(Hidden!CQ$47="Yes","H",IF($B88="","",IF(AND($C88&lt;=Hidden!CQ$46,$D88&gt;=Hidden!CQ$46),IF($G88="","x","y"),"")))</f>
        <v/>
      </c>
      <c r="CY88" s="146" t="str">
        <f>IF(Hidden!CR$47="Yes","H",IF($B88="","",IF(AND($C88&lt;=Hidden!CR$46,$D88&gt;=Hidden!CR$46),IF($G88="","x","y"),"")))</f>
        <v/>
      </c>
      <c r="CZ88" s="145" t="str">
        <f>IF(Hidden!CS$47="Yes","H",IF($B88="","",IF(AND($C88&lt;=Hidden!CS$46,$D88&gt;=Hidden!CS$46),IF($G88="","x","y"),"")))</f>
        <v/>
      </c>
      <c r="DA88" s="142" t="str">
        <f>IF(Hidden!CT$47="Yes","H",IF($B88="","",IF(AND($C88&lt;=Hidden!CT$46,$D88&gt;=Hidden!CT$46),IF($G88="","x","y"),"")))</f>
        <v/>
      </c>
      <c r="DB88" s="142" t="str">
        <f>IF(Hidden!CU$47="Yes","H",IF($B88="","",IF(AND($C88&lt;=Hidden!CU$46,$D88&gt;=Hidden!CU$46),IF($G88="","x","y"),"")))</f>
        <v/>
      </c>
      <c r="DC88" s="142" t="str">
        <f>IF(Hidden!CV$47="Yes","H",IF($B88="","",IF(AND($C88&lt;=Hidden!CV$46,$D88&gt;=Hidden!CV$46),IF($G88="","x","y"),"")))</f>
        <v/>
      </c>
      <c r="DD88" s="144" t="str">
        <f>IF(Hidden!CW$47="Yes","H",IF($B88="","",IF(AND($C88&lt;=Hidden!CW$46,$D88&gt;=Hidden!CW$46),IF($G88="","x","y"),"")))</f>
        <v/>
      </c>
      <c r="DE88" s="143" t="str">
        <f>IF(Hidden!CX$47="Yes","H",IF($B88="","",IF(AND($C88&lt;=Hidden!CX$46,$D88&gt;=Hidden!CX$46),IF($G88="","x","y"),"")))</f>
        <v/>
      </c>
      <c r="DF88" s="142" t="str">
        <f>IF(Hidden!CY$47="Yes","H",IF($B88="","",IF(AND($C88&lt;=Hidden!CY$46,$D88&gt;=Hidden!CY$46),IF($G88="","x","y"),"")))</f>
        <v/>
      </c>
      <c r="DG88" s="142" t="str">
        <f>IF(Hidden!CZ$47="Yes","H",IF($B88="","",IF(AND($C88&lt;=Hidden!CZ$46,$D88&gt;=Hidden!CZ$46),IF($G88="","x","y"),"")))</f>
        <v/>
      </c>
      <c r="DH88" s="142" t="str">
        <f>IF(Hidden!DA$47="Yes","H",IF($B88="","",IF(AND($C88&lt;=Hidden!DA$46,$D88&gt;=Hidden!DA$46),IF($G88="","x","y"),"")))</f>
        <v/>
      </c>
      <c r="DI88" s="146" t="str">
        <f>IF(Hidden!DB$47="Yes","H",IF($B88="","",IF(AND($C88&lt;=Hidden!DB$46,$D88&gt;=Hidden!DB$46),IF($G88="","x","y"),"")))</f>
        <v/>
      </c>
      <c r="DJ88" s="145" t="str">
        <f>IF(Hidden!DC$47="Yes","H",IF($B88="","",IF(AND($C88&lt;=Hidden!DC$46,$D88&gt;=Hidden!DC$46),IF($G88="","x","y"),"")))</f>
        <v/>
      </c>
      <c r="DK88" s="142" t="str">
        <f>IF(Hidden!DD$47="Yes","H",IF($B88="","",IF(AND($C88&lt;=Hidden!DD$46,$D88&gt;=Hidden!DD$46),IF($G88="","x","y"),"")))</f>
        <v/>
      </c>
      <c r="DL88" s="142" t="str">
        <f>IF(Hidden!DE$47="Yes","H",IF($B88="","",IF(AND($C88&lt;=Hidden!DE$46,$D88&gt;=Hidden!DE$46),IF($G88="","x","y"),"")))</f>
        <v/>
      </c>
      <c r="DM88" s="142" t="str">
        <f>IF(Hidden!DF$47="Yes","H",IF($B88="","",IF(AND($C88&lt;=Hidden!DF$46,$D88&gt;=Hidden!DF$46),IF($G88="","x","y"),"")))</f>
        <v/>
      </c>
      <c r="DN88" s="144" t="str">
        <f>IF(Hidden!DG$47="Yes","H",IF($B88="","",IF(AND($C88&lt;=Hidden!DG$46,$D88&gt;=Hidden!DG$46),IF($G88="","x","y"),"")))</f>
        <v/>
      </c>
      <c r="DO88" s="143" t="str">
        <f>IF(Hidden!DH$47="Yes","H",IF($B88="","",IF(AND($C88&lt;=Hidden!DH$46,$D88&gt;=Hidden!DH$46),IF($G88="","x","y"),"")))</f>
        <v/>
      </c>
      <c r="DP88" s="142" t="str">
        <f>IF(Hidden!DI$47="Yes","H",IF($B88="","",IF(AND($C88&lt;=Hidden!DI$46,$D88&gt;=Hidden!DI$46),IF($G88="","x","y"),"")))</f>
        <v/>
      </c>
      <c r="DQ88" s="142" t="str">
        <f>IF(Hidden!DJ$47="Yes","H",IF($B88="","",IF(AND($C88&lt;=Hidden!DJ$46,$D88&gt;=Hidden!DJ$46),IF($G88="","x","y"),"")))</f>
        <v/>
      </c>
      <c r="DR88" s="142" t="str">
        <f>IF(Hidden!DK$47="Yes","H",IF($B88="","",IF(AND($C88&lt;=Hidden!DK$46,$D88&gt;=Hidden!DK$46),IF($G88="","x","y"),"")))</f>
        <v/>
      </c>
      <c r="DS88" s="146" t="str">
        <f>IF(Hidden!DL$47="Yes","H",IF($B88="","",IF(AND($C88&lt;=Hidden!DL$46,$D88&gt;=Hidden!DL$46),IF($G88="","x","y"),"")))</f>
        <v/>
      </c>
      <c r="DT88" s="145" t="str">
        <f>IF(Hidden!DM$47="Yes","H",IF($B88="","",IF(AND($C88&lt;=Hidden!DM$46,$D88&gt;=Hidden!DM$46),IF($G88="","x","y"),"")))</f>
        <v/>
      </c>
      <c r="DU88" s="142" t="str">
        <f>IF(Hidden!DN$47="Yes","H",IF($B88="","",IF(AND($C88&lt;=Hidden!DN$46,$D88&gt;=Hidden!DN$46),IF($G88="","x","y"),"")))</f>
        <v/>
      </c>
      <c r="DV88" s="142" t="str">
        <f>IF(Hidden!DO$47="Yes","H",IF($B88="","",IF(AND($C88&lt;=Hidden!DO$46,$D88&gt;=Hidden!DO$46),IF($G88="","x","y"),"")))</f>
        <v/>
      </c>
      <c r="DW88" s="142" t="str">
        <f>IF(Hidden!DP$47="Yes","H",IF($B88="","",IF(AND($C88&lt;=Hidden!DP$46,$D88&gt;=Hidden!DP$46),IF($G88="","x","y"),"")))</f>
        <v/>
      </c>
      <c r="DX88" s="144" t="str">
        <f>IF(Hidden!DQ$47="Yes","H",IF($B88="","",IF(AND($C88&lt;=Hidden!DQ$46,$D88&gt;=Hidden!DQ$46),IF($G88="","x","y"),"")))</f>
        <v/>
      </c>
      <c r="DY88" s="145" t="str">
        <f>IF(Hidden!DR$47="Yes","H",IF($B88="","",IF(AND($C88&lt;=Hidden!DR$46,$D88&gt;=Hidden!DR$46),IF($G88="","x","y"),"")))</f>
        <v/>
      </c>
      <c r="DZ88" s="142" t="str">
        <f>IF(Hidden!DS$47="Yes","H",IF($B88="","",IF(AND($C88&lt;=Hidden!DS$46,$D88&gt;=Hidden!DS$46),IF($G88="","x","y"),"")))</f>
        <v/>
      </c>
      <c r="EA88" s="142" t="str">
        <f>IF(Hidden!DT$47="Yes","H",IF($B88="","",IF(AND($C88&lt;=Hidden!DT$46,$D88&gt;=Hidden!DT$46),IF($G88="","x","y"),"")))</f>
        <v/>
      </c>
      <c r="EB88" s="142" t="str">
        <f>IF(Hidden!DU$47="Yes","H",IF($B88="","",IF(AND($C88&lt;=Hidden!DU$46,$D88&gt;=Hidden!DU$46),IF($G88="","x","y"),"")))</f>
        <v/>
      </c>
      <c r="EC88" s="144" t="str">
        <f>IF(Hidden!DV$47="Yes","H",IF($B88="","",IF(AND($C88&lt;=Hidden!DV$46,$D88&gt;=Hidden!DV$46),IF($G88="","x","y"),"")))</f>
        <v/>
      </c>
      <c r="ED88" s="143" t="str">
        <f>IF(Hidden!DW$47="Yes","H",IF($B88="","",IF(AND($C88&lt;=Hidden!DW$46,$D88&gt;=Hidden!DW$46),IF($G88="","x","y"),"")))</f>
        <v/>
      </c>
      <c r="EE88" s="142" t="str">
        <f>IF(Hidden!DX$47="Yes","H",IF($B88="","",IF(AND($C88&lt;=Hidden!DX$46,$D88&gt;=Hidden!DX$46),IF($G88="","x","y"),"")))</f>
        <v/>
      </c>
      <c r="EF88" s="142" t="str">
        <f>IF(Hidden!DY$47="Yes","H",IF($B88="","",IF(AND($C88&lt;=Hidden!DY$46,$D88&gt;=Hidden!DY$46),IF($G88="","x","y"),"")))</f>
        <v/>
      </c>
      <c r="EG88" s="142" t="str">
        <f>IF(Hidden!DZ$47="Yes","H",IF($B88="","",IF(AND($C88&lt;=Hidden!DZ$46,$D88&gt;=Hidden!DZ$46),IF($G88="","x","y"),"")))</f>
        <v/>
      </c>
      <c r="EH88" s="141" t="str">
        <f>IF(Hidden!EA$47="Yes","H",IF($B88="","",IF(AND($C88&lt;=Hidden!EA$46,$D88&gt;=Hidden!EA$46),IF($G88="","x","y"),"")))</f>
        <v/>
      </c>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row>
    <row r="89" spans="1:257" ht="15" customHeight="1">
      <c r="A89" s="79"/>
      <c r="B89" s="731"/>
      <c r="C89" s="724"/>
      <c r="D89" s="725"/>
      <c r="E89" s="693"/>
      <c r="F89" s="243"/>
      <c r="G89" s="696"/>
      <c r="H89" s="694"/>
      <c r="I89" s="147" t="str">
        <f>IF(Hidden!B$47="Yes","H",IF($B89="","",IF(AND($C89&lt;=Hidden!B$46,$D89&gt;=Hidden!B$46),IF($G89="","x","y"),"")))</f>
        <v/>
      </c>
      <c r="J89" s="142" t="str">
        <f>IF(Hidden!C$47="Yes","H",IF($B89="","",IF(AND($C89&lt;=Hidden!C$46,$D89&gt;=Hidden!C$46),IF($G89="","x","y"),"")))</f>
        <v/>
      </c>
      <c r="K89" s="142" t="str">
        <f>IF(Hidden!D$47="Yes","H",IF($B89="","",IF(AND($C89&lt;=Hidden!D$46,$D89&gt;=Hidden!D$46),IF($G89="","x","y"),"")))</f>
        <v/>
      </c>
      <c r="L89" s="142" t="str">
        <f>IF(Hidden!E$47="Yes","H",IF($B89="","",IF(AND($C89&lt;=Hidden!E$46,$D89&gt;=Hidden!E$46),IF($G89="","x","y"),"")))</f>
        <v/>
      </c>
      <c r="M89" s="146" t="str">
        <f>IF(Hidden!F$47="Yes","H",IF($B89="","",IF(AND($C89&lt;=Hidden!F$46,$D89&gt;=Hidden!F$46),IF($G89="","x","y"),"")))</f>
        <v/>
      </c>
      <c r="N89" s="145" t="str">
        <f>IF(Hidden!G$47="Yes","H",IF($B89="","",IF(AND($C89&lt;=Hidden!G$46,$D89&gt;=Hidden!G$46),IF($G89="","x","y"),"")))</f>
        <v/>
      </c>
      <c r="O89" s="142" t="str">
        <f>IF(Hidden!H$47="Yes","H",IF($B89="","",IF(AND($C89&lt;=Hidden!H$46,$D89&gt;=Hidden!H$46),IF($G89="","x","y"),"")))</f>
        <v/>
      </c>
      <c r="P89" s="142" t="str">
        <f>IF(Hidden!I$47="Yes","H",IF($B89="","",IF(AND($C89&lt;=Hidden!I$46,$D89&gt;=Hidden!I$46),IF($G89="","x","y"),"")))</f>
        <v/>
      </c>
      <c r="Q89" s="142" t="str">
        <f>IF(Hidden!J$47="Yes","H",IF($B89="","",IF(AND($C89&lt;=Hidden!J$46,$D89&gt;=Hidden!J$46),IF($G89="","x","y"),"")))</f>
        <v/>
      </c>
      <c r="R89" s="144" t="str">
        <f>IF(Hidden!K$47="Yes","H",IF($B89="","",IF(AND($C89&lt;=Hidden!K$46,$D89&gt;=Hidden!K$46),IF($G89="","x","y"),"")))</f>
        <v/>
      </c>
      <c r="S89" s="143" t="str">
        <f>IF(Hidden!L$47="Yes","H",IF($B89="","",IF(AND($C89&lt;=Hidden!L$46,$D89&gt;=Hidden!L$46),IF($G89="","x","y"),"")))</f>
        <v/>
      </c>
      <c r="T89" s="142" t="str">
        <f>IF(Hidden!M$47="Yes","H",IF($B89="","",IF(AND($C89&lt;=Hidden!M$46,$D89&gt;=Hidden!M$46),IF($G89="","x","y"),"")))</f>
        <v/>
      </c>
      <c r="U89" s="142" t="str">
        <f>IF(Hidden!N$47="Yes","H",IF($B89="","",IF(AND($C89&lt;=Hidden!N$46,$D89&gt;=Hidden!N$46),IF($G89="","x","y"),"")))</f>
        <v/>
      </c>
      <c r="V89" s="142" t="str">
        <f>IF(Hidden!O$47="Yes","H",IF($B89="","",IF(AND($C89&lt;=Hidden!O$46,$D89&gt;=Hidden!O$46),IF($G89="","x","y"),"")))</f>
        <v/>
      </c>
      <c r="W89" s="146" t="str">
        <f>IF(Hidden!P$47="Yes","H",IF($B89="","",IF(AND($C89&lt;=Hidden!P$46,$D89&gt;=Hidden!P$46),IF($G89="","x","y"),"")))</f>
        <v/>
      </c>
      <c r="X89" s="145" t="str">
        <f>IF(Hidden!Q$47="Yes","H",IF($B89="","",IF(AND($C89&lt;=Hidden!Q$46,$D89&gt;=Hidden!Q$46),IF($G89="","x","y"),"")))</f>
        <v/>
      </c>
      <c r="Y89" s="142" t="str">
        <f>IF(Hidden!R$47="Yes","H",IF($B89="","",IF(AND($C89&lt;=Hidden!R$46,$D89&gt;=Hidden!R$46),IF($G89="","x","y"),"")))</f>
        <v/>
      </c>
      <c r="Z89" s="142" t="str">
        <f>IF(Hidden!S$47="Yes","H",IF($B89="","",IF(AND($C89&lt;=Hidden!S$46,$D89&gt;=Hidden!S$46),IF($G89="","x","y"),"")))</f>
        <v/>
      </c>
      <c r="AA89" s="142" t="str">
        <f>IF(Hidden!T$47="Yes","H",IF($B89="","",IF(AND($C89&lt;=Hidden!T$46,$D89&gt;=Hidden!T$46),IF($G89="","x","y"),"")))</f>
        <v/>
      </c>
      <c r="AB89" s="144" t="str">
        <f>IF(Hidden!U$47="Yes","H",IF($B89="","",IF(AND($C89&lt;=Hidden!U$46,$D89&gt;=Hidden!U$46),IF($G89="","x","y"),"")))</f>
        <v/>
      </c>
      <c r="AC89" s="143" t="str">
        <f>IF(Hidden!V$47="Yes","H",IF($B89="","",IF(AND($C89&lt;=Hidden!V$46,$D89&gt;=Hidden!V$46),IF($G89="","x","y"),"")))</f>
        <v/>
      </c>
      <c r="AD89" s="142" t="str">
        <f>IF(Hidden!W$47="Yes","H",IF($B89="","",IF(AND($C89&lt;=Hidden!W$46,$D89&gt;=Hidden!W$46),IF($G89="","x","y"),"")))</f>
        <v/>
      </c>
      <c r="AE89" s="142" t="str">
        <f>IF(Hidden!X$47="Yes","H",IF($B89="","",IF(AND($C89&lt;=Hidden!X$46,$D89&gt;=Hidden!X$46),IF($G89="","x","y"),"")))</f>
        <v/>
      </c>
      <c r="AF89" s="142" t="str">
        <f>IF(Hidden!Y$47="Yes","H",IF($B89="","",IF(AND($C89&lt;=Hidden!Y$46,$D89&gt;=Hidden!Y$46),IF($G89="","x","y"),"")))</f>
        <v/>
      </c>
      <c r="AG89" s="146" t="str">
        <f>IF(Hidden!Z$47="Yes","H",IF($B89="","",IF(AND($C89&lt;=Hidden!Z$46,$D89&gt;=Hidden!Z$46),IF($G89="","x","y"),"")))</f>
        <v/>
      </c>
      <c r="AH89" s="145" t="str">
        <f>IF(Hidden!AA$47="Yes","H",IF($B89="","",IF(AND($C89&lt;=Hidden!AA$46,$D89&gt;=Hidden!AA$46),IF($G89="","x","y"),"")))</f>
        <v/>
      </c>
      <c r="AI89" s="142" t="str">
        <f>IF(Hidden!AB$47="Yes","H",IF($B89="","",IF(AND($C89&lt;=Hidden!AB$46,$D89&gt;=Hidden!AB$46),IF($G89="","x","y"),"")))</f>
        <v/>
      </c>
      <c r="AJ89" s="142" t="str">
        <f>IF(Hidden!AC$47="Yes","H",IF($B89="","",IF(AND($C89&lt;=Hidden!AC$46,$D89&gt;=Hidden!AC$46),IF($G89="","x","y"),"")))</f>
        <v/>
      </c>
      <c r="AK89" s="142" t="str">
        <f>IF(Hidden!AD$47="Yes","H",IF($B89="","",IF(AND($C89&lt;=Hidden!AD$46,$D89&gt;=Hidden!AD$46),IF($G89="","x","y"),"")))</f>
        <v/>
      </c>
      <c r="AL89" s="144" t="str">
        <f>IF(Hidden!AE$47="Yes","H",IF($B89="","",IF(AND($C89&lt;=Hidden!AE$46,$D89&gt;=Hidden!AE$46),IF($G89="","x","y"),"")))</f>
        <v/>
      </c>
      <c r="AM89" s="143" t="str">
        <f>IF(Hidden!AF$47="Yes","H",IF($B89="","",IF(AND($C89&lt;=Hidden!AF$46,$D89&gt;=Hidden!AF$46),IF($G89="","x","y"),"")))</f>
        <v/>
      </c>
      <c r="AN89" s="142" t="str">
        <f>IF(Hidden!AG$47="Yes","H",IF($B89="","",IF(AND($C89&lt;=Hidden!AG$46,$D89&gt;=Hidden!AG$46),IF($G89="","x","y"),"")))</f>
        <v/>
      </c>
      <c r="AO89" s="142" t="str">
        <f>IF(Hidden!AH$47="Yes","H",IF($B89="","",IF(AND($C89&lt;=Hidden!AH$46,$D89&gt;=Hidden!AH$46),IF($G89="","x","y"),"")))</f>
        <v/>
      </c>
      <c r="AP89" s="142" t="str">
        <f>IF(Hidden!AI$47="Yes","H",IF($B89="","",IF(AND($C89&lt;=Hidden!AI$46,$D89&gt;=Hidden!AI$46),IF($G89="","x","y"),"")))</f>
        <v/>
      </c>
      <c r="AQ89" s="146" t="str">
        <f>IF(Hidden!AJ$47="Yes","H",IF($B89="","",IF(AND($C89&lt;=Hidden!AJ$46,$D89&gt;=Hidden!AJ$46),IF($G89="","x","y"),"")))</f>
        <v/>
      </c>
      <c r="AR89" s="145" t="str">
        <f>IF(Hidden!AK$47="Yes","H",IF($B89="","",IF(AND($C89&lt;=Hidden!AK$46,$D89&gt;=Hidden!AK$46),IF($G89="","x","y"),"")))</f>
        <v/>
      </c>
      <c r="AS89" s="142" t="str">
        <f>IF(Hidden!AL$47="Yes","H",IF($B89="","",IF(AND($C89&lt;=Hidden!AL$46,$D89&gt;=Hidden!AL$46),IF($G89="","x","y"),"")))</f>
        <v/>
      </c>
      <c r="AT89" s="142" t="str">
        <f>IF(Hidden!AM$47="Yes","H",IF($B89="","",IF(AND($C89&lt;=Hidden!AM$46,$D89&gt;=Hidden!AM$46),IF($G89="","x","y"),"")))</f>
        <v/>
      </c>
      <c r="AU89" s="142" t="str">
        <f>IF(Hidden!AN$47="Yes","H",IF($B89="","",IF(AND($C89&lt;=Hidden!AN$46,$D89&gt;=Hidden!AN$46),IF($G89="","x","y"),"")))</f>
        <v/>
      </c>
      <c r="AV89" s="144" t="str">
        <f>IF(Hidden!AO$47="Yes","H",IF($B89="","",IF(AND($C89&lt;=Hidden!AO$46,$D89&gt;=Hidden!AO$46),IF($G89="","x","y"),"")))</f>
        <v/>
      </c>
      <c r="AW89" s="143" t="str">
        <f>IF(Hidden!AP$47="Yes","H",IF($B89="","",IF(AND($C89&lt;=Hidden!AP$46,$D89&gt;=Hidden!AP$46),IF($G89="","x","y"),"")))</f>
        <v/>
      </c>
      <c r="AX89" s="142" t="str">
        <f>IF(Hidden!AQ$47="Yes","H",IF($B89="","",IF(AND($C89&lt;=Hidden!AQ$46,$D89&gt;=Hidden!AQ$46),IF($G89="","x","y"),"")))</f>
        <v/>
      </c>
      <c r="AY89" s="142" t="str">
        <f>IF(Hidden!AR$47="Yes","H",IF($B89="","",IF(AND($C89&lt;=Hidden!AR$46,$D89&gt;=Hidden!AR$46),IF($G89="","x","y"),"")))</f>
        <v/>
      </c>
      <c r="AZ89" s="142" t="str">
        <f>IF(Hidden!AS$47="Yes","H",IF($B89="","",IF(AND($C89&lt;=Hidden!AS$46,$D89&gt;=Hidden!AS$46),IF($G89="","x","y"),"")))</f>
        <v/>
      </c>
      <c r="BA89" s="146" t="str">
        <f>IF(Hidden!AT$47="Yes","H",IF($B89="","",IF(AND($C89&lt;=Hidden!AT$46,$D89&gt;=Hidden!AT$46),IF($G89="","x","y"),"")))</f>
        <v/>
      </c>
      <c r="BB89" s="145" t="str">
        <f>IF(Hidden!AU$47="Yes","H",IF($B89="","",IF(AND($C89&lt;=Hidden!AU$46,$D89&gt;=Hidden!AU$46),IF($G89="","x","y"),"")))</f>
        <v/>
      </c>
      <c r="BC89" s="142" t="str">
        <f>IF(Hidden!AV$47="Yes","H",IF($B89="","",IF(AND($C89&lt;=Hidden!AV$46,$D89&gt;=Hidden!AV$46),IF($G89="","x","y"),"")))</f>
        <v/>
      </c>
      <c r="BD89" s="142" t="str">
        <f>IF(Hidden!AW$47="Yes","H",IF($B89="","",IF(AND($C89&lt;=Hidden!AW$46,$D89&gt;=Hidden!AW$46),IF($G89="","x","y"),"")))</f>
        <v/>
      </c>
      <c r="BE89" s="142" t="str">
        <f>IF(Hidden!AX$47="Yes","H",IF($B89="","",IF(AND($C89&lt;=Hidden!AX$46,$D89&gt;=Hidden!AX$46),IF($G89="","x","y"),"")))</f>
        <v/>
      </c>
      <c r="BF89" s="144" t="str">
        <f>IF(Hidden!AY$47="Yes","H",IF($B89="","",IF(AND($C89&lt;=Hidden!AY$46,$D89&gt;=Hidden!AY$46),IF($G89="","x","y"),"")))</f>
        <v/>
      </c>
      <c r="BG89" s="143" t="str">
        <f>IF(Hidden!AZ$47="Yes","H",IF($B89="","",IF(AND($C89&lt;=Hidden!AZ$46,$D89&gt;=Hidden!AZ$46),IF($G89="","x","y"),"")))</f>
        <v/>
      </c>
      <c r="BH89" s="142" t="str">
        <f>IF(Hidden!BA$47="Yes","H",IF($B89="","",IF(AND($C89&lt;=Hidden!BA$46,$D89&gt;=Hidden!BA$46),IF($G89="","x","y"),"")))</f>
        <v/>
      </c>
      <c r="BI89" s="142" t="str">
        <f>IF(Hidden!BB$47="Yes","H",IF($B89="","",IF(AND($C89&lt;=Hidden!BB$46,$D89&gt;=Hidden!BB$46),IF($G89="","x","y"),"")))</f>
        <v/>
      </c>
      <c r="BJ89" s="142" t="str">
        <f>IF(Hidden!BC$47="Yes","H",IF($B89="","",IF(AND($C89&lt;=Hidden!BC$46,$D89&gt;=Hidden!BC$46),IF($G89="","x","y"),"")))</f>
        <v/>
      </c>
      <c r="BK89" s="146" t="str">
        <f>IF(Hidden!BD$47="Yes","H",IF($B89="","",IF(AND($C89&lt;=Hidden!BD$46,$D89&gt;=Hidden!BD$46),IF($G89="","x","y"),"")))</f>
        <v/>
      </c>
      <c r="BL89" s="145" t="str">
        <f>IF(Hidden!BE$47="Yes","H",IF($B89="","",IF(AND($C89&lt;=Hidden!BE$46,$D89&gt;=Hidden!BE$46),IF($G89="","x","y"),"")))</f>
        <v/>
      </c>
      <c r="BM89" s="142" t="str">
        <f>IF(Hidden!BF$47="Yes","H",IF($B89="","",IF(AND($C89&lt;=Hidden!BF$46,$D89&gt;=Hidden!BF$46),IF($G89="","x","y"),"")))</f>
        <v/>
      </c>
      <c r="BN89" s="142" t="str">
        <f>IF(Hidden!BG$47="Yes","H",IF($B89="","",IF(AND($C89&lt;=Hidden!BG$46,$D89&gt;=Hidden!BG$46),IF($G89="","x","y"),"")))</f>
        <v/>
      </c>
      <c r="BO89" s="142" t="str">
        <f>IF(Hidden!BH$47="Yes","H",IF($B89="","",IF(AND($C89&lt;=Hidden!BH$46,$D89&gt;=Hidden!BH$46),IF($G89="","x","y"),"")))</f>
        <v/>
      </c>
      <c r="BP89" s="144" t="str">
        <f>IF(Hidden!BI$47="Yes","H",IF($B89="","",IF(AND($C89&lt;=Hidden!BI$46,$D89&gt;=Hidden!BI$46),IF($G89="","x","y"),"")))</f>
        <v/>
      </c>
      <c r="BQ89" s="143" t="str">
        <f>IF(Hidden!BJ$47="Yes","H",IF($B89="","",IF(AND($C89&lt;=Hidden!BJ$46,$D89&gt;=Hidden!BJ$46),IF($G89="","x","y"),"")))</f>
        <v/>
      </c>
      <c r="BR89" s="142" t="str">
        <f>IF(Hidden!BK$47="Yes","H",IF($B89="","",IF(AND($C89&lt;=Hidden!BK$46,$D89&gt;=Hidden!BK$46),IF($G89="","x","y"),"")))</f>
        <v/>
      </c>
      <c r="BS89" s="142" t="str">
        <f>IF(Hidden!BL$47="Yes","H",IF($B89="","",IF(AND($C89&lt;=Hidden!BL$46,$D89&gt;=Hidden!BL$46),IF($G89="","x","y"),"")))</f>
        <v/>
      </c>
      <c r="BT89" s="142" t="str">
        <f>IF(Hidden!BM$47="Yes","H",IF($B89="","",IF(AND($C89&lt;=Hidden!BM$46,$D89&gt;=Hidden!BM$46),IF($G89="","x","y"),"")))</f>
        <v/>
      </c>
      <c r="BU89" s="146" t="str">
        <f>IF(Hidden!BN$47="Yes","H",IF($B89="","",IF(AND($C89&lt;=Hidden!BN$46,$D89&gt;=Hidden!BN$46),IF($G89="","x","y"),"")))</f>
        <v/>
      </c>
      <c r="BV89" s="145" t="str">
        <f>IF(Hidden!BO$47="Yes","H",IF($B89="","",IF(AND($C89&lt;=Hidden!BO$46,$D89&gt;=Hidden!BO$46),IF($G89="","x","y"),"")))</f>
        <v/>
      </c>
      <c r="BW89" s="142" t="str">
        <f>IF(Hidden!BP$47="Yes","H",IF($B89="","",IF(AND($C89&lt;=Hidden!BP$46,$D89&gt;=Hidden!BP$46),IF($G89="","x","y"),"")))</f>
        <v/>
      </c>
      <c r="BX89" s="142" t="str">
        <f>IF(Hidden!BQ$47="Yes","H",IF($B89="","",IF(AND($C89&lt;=Hidden!BQ$46,$D89&gt;=Hidden!BQ$46),IF($G89="","x","y"),"")))</f>
        <v/>
      </c>
      <c r="BY89" s="142" t="str">
        <f>IF(Hidden!BR$47="Yes","H",IF($B89="","",IF(AND($C89&lt;=Hidden!BR$46,$D89&gt;=Hidden!BR$46),IF($G89="","x","y"),"")))</f>
        <v/>
      </c>
      <c r="BZ89" s="144" t="str">
        <f>IF(Hidden!BS$47="Yes","H",IF($B89="","",IF(AND($C89&lt;=Hidden!BS$46,$D89&gt;=Hidden!BS$46),IF($G89="","x","y"),"")))</f>
        <v/>
      </c>
      <c r="CA89" s="143" t="str">
        <f>IF(Hidden!BT$47="Yes","H",IF($B89="","",IF(AND($C89&lt;=Hidden!BT$46,$D89&gt;=Hidden!BT$46),IF($G89="","x","y"),"")))</f>
        <v/>
      </c>
      <c r="CB89" s="142" t="str">
        <f>IF(Hidden!BU$47="Yes","H",IF($B89="","",IF(AND($C89&lt;=Hidden!BU$46,$D89&gt;=Hidden!BU$46),IF($G89="","x","y"),"")))</f>
        <v/>
      </c>
      <c r="CC89" s="142" t="str">
        <f>IF(Hidden!BV$47="Yes","H",IF($B89="","",IF(AND($C89&lt;=Hidden!BV$46,$D89&gt;=Hidden!BV$46),IF($G89="","x","y"),"")))</f>
        <v/>
      </c>
      <c r="CD89" s="142" t="str">
        <f>IF(Hidden!BW$47="Yes","H",IF($B89="","",IF(AND($C89&lt;=Hidden!BW$46,$D89&gt;=Hidden!BW$46),IF($G89="","x","y"),"")))</f>
        <v/>
      </c>
      <c r="CE89" s="146" t="str">
        <f>IF(Hidden!BX$47="Yes","H",IF($B89="","",IF(AND($C89&lt;=Hidden!BX$46,$D89&gt;=Hidden!BX$46),IF($G89="","x","y"),"")))</f>
        <v/>
      </c>
      <c r="CF89" s="145" t="str">
        <f>IF(Hidden!BY$47="Yes","H",IF($B89="","",IF(AND($C89&lt;=Hidden!BY$46,$D89&gt;=Hidden!BY$46),IF($G89="","x","y"),"")))</f>
        <v/>
      </c>
      <c r="CG89" s="142" t="str">
        <f>IF(Hidden!BZ$47="Yes","H",IF($B89="","",IF(AND($C89&lt;=Hidden!BZ$46,$D89&gt;=Hidden!BZ$46),IF($G89="","x","y"),"")))</f>
        <v/>
      </c>
      <c r="CH89" s="142" t="str">
        <f>IF(Hidden!CA$47="Yes","H",IF($B89="","",IF(AND($C89&lt;=Hidden!CA$46,$D89&gt;=Hidden!CA$46),IF($G89="","x","y"),"")))</f>
        <v/>
      </c>
      <c r="CI89" s="142" t="str">
        <f>IF(Hidden!CB$47="Yes","H",IF($B89="","",IF(AND($C89&lt;=Hidden!CB$46,$D89&gt;=Hidden!CB$46),IF($G89="","x","y"),"")))</f>
        <v/>
      </c>
      <c r="CJ89" s="144" t="str">
        <f>IF(Hidden!CC$47="Yes","H",IF($B89="","",IF(AND($C89&lt;=Hidden!CC$46,$D89&gt;=Hidden!CC$46),IF($G89="","x","y"),"")))</f>
        <v/>
      </c>
      <c r="CK89" s="143" t="str">
        <f>IF(Hidden!CD$47="Yes","H",IF($B89="","",IF(AND($C89&lt;=Hidden!CD$46,$D89&gt;=Hidden!CD$46),IF($G89="","x","y"),"")))</f>
        <v/>
      </c>
      <c r="CL89" s="142" t="str">
        <f>IF(Hidden!CE$47="Yes","H",IF($B89="","",IF(AND($C89&lt;=Hidden!CE$46,$D89&gt;=Hidden!CE$46),IF($G89="","x","y"),"")))</f>
        <v/>
      </c>
      <c r="CM89" s="142" t="str">
        <f>IF(Hidden!CF$47="Yes","H",IF($B89="","",IF(AND($C89&lt;=Hidden!CF$46,$D89&gt;=Hidden!CF$46),IF($G89="","x","y"),"")))</f>
        <v/>
      </c>
      <c r="CN89" s="142" t="str">
        <f>IF(Hidden!CG$47="Yes","H",IF($B89="","",IF(AND($C89&lt;=Hidden!CG$46,$D89&gt;=Hidden!CG$46),IF($G89="","x","y"),"")))</f>
        <v/>
      </c>
      <c r="CO89" s="146" t="str">
        <f>IF(Hidden!CH$47="Yes","H",IF($B89="","",IF(AND($C89&lt;=Hidden!CH$46,$D89&gt;=Hidden!CH$46),IF($G89="","x","y"),"")))</f>
        <v/>
      </c>
      <c r="CP89" s="145" t="str">
        <f>IF(Hidden!CI$47="Yes","H",IF($B89="","",IF(AND($C89&lt;=Hidden!CI$46,$D89&gt;=Hidden!CI$46),IF($G89="","x","y"),"")))</f>
        <v/>
      </c>
      <c r="CQ89" s="142" t="str">
        <f>IF(Hidden!CJ$47="Yes","H",IF($B89="","",IF(AND($C89&lt;=Hidden!CJ$46,$D89&gt;=Hidden!CJ$46),IF($G89="","x","y"),"")))</f>
        <v/>
      </c>
      <c r="CR89" s="142" t="str">
        <f>IF(Hidden!CK$47="Yes","H",IF($B89="","",IF(AND($C89&lt;=Hidden!CK$46,$D89&gt;=Hidden!CK$46),IF($G89="","x","y"),"")))</f>
        <v/>
      </c>
      <c r="CS89" s="142" t="str">
        <f>IF(Hidden!CL$47="Yes","H",IF($B89="","",IF(AND($C89&lt;=Hidden!CL$46,$D89&gt;=Hidden!CL$46),IF($G89="","x","y"),"")))</f>
        <v/>
      </c>
      <c r="CT89" s="144" t="str">
        <f>IF(Hidden!CM$47="Yes","H",IF($B89="","",IF(AND($C89&lt;=Hidden!CM$46,$D89&gt;=Hidden!CM$46),IF($G89="","x","y"),"")))</f>
        <v/>
      </c>
      <c r="CU89" s="143" t="str">
        <f>IF(Hidden!CN$47="Yes","H",IF($B89="","",IF(AND($C89&lt;=Hidden!CN$46,$D89&gt;=Hidden!CN$46),IF($G89="","x","y"),"")))</f>
        <v/>
      </c>
      <c r="CV89" s="142" t="str">
        <f>IF(Hidden!CO$47="Yes","H",IF($B89="","",IF(AND($C89&lt;=Hidden!CO$46,$D89&gt;=Hidden!CO$46),IF($G89="","x","y"),"")))</f>
        <v/>
      </c>
      <c r="CW89" s="142" t="str">
        <f>IF(Hidden!CP$47="Yes","H",IF($B89="","",IF(AND($C89&lt;=Hidden!CP$46,$D89&gt;=Hidden!CP$46),IF($G89="","x","y"),"")))</f>
        <v/>
      </c>
      <c r="CX89" s="142" t="str">
        <f>IF(Hidden!CQ$47="Yes","H",IF($B89="","",IF(AND($C89&lt;=Hidden!CQ$46,$D89&gt;=Hidden!CQ$46),IF($G89="","x","y"),"")))</f>
        <v/>
      </c>
      <c r="CY89" s="146" t="str">
        <f>IF(Hidden!CR$47="Yes","H",IF($B89="","",IF(AND($C89&lt;=Hidden!CR$46,$D89&gt;=Hidden!CR$46),IF($G89="","x","y"),"")))</f>
        <v/>
      </c>
      <c r="CZ89" s="145" t="str">
        <f>IF(Hidden!CS$47="Yes","H",IF($B89="","",IF(AND($C89&lt;=Hidden!CS$46,$D89&gt;=Hidden!CS$46),IF($G89="","x","y"),"")))</f>
        <v/>
      </c>
      <c r="DA89" s="142" t="str">
        <f>IF(Hidden!CT$47="Yes","H",IF($B89="","",IF(AND($C89&lt;=Hidden!CT$46,$D89&gt;=Hidden!CT$46),IF($G89="","x","y"),"")))</f>
        <v/>
      </c>
      <c r="DB89" s="142" t="str">
        <f>IF(Hidden!CU$47="Yes","H",IF($B89="","",IF(AND($C89&lt;=Hidden!CU$46,$D89&gt;=Hidden!CU$46),IF($G89="","x","y"),"")))</f>
        <v/>
      </c>
      <c r="DC89" s="142" t="str">
        <f>IF(Hidden!CV$47="Yes","H",IF($B89="","",IF(AND($C89&lt;=Hidden!CV$46,$D89&gt;=Hidden!CV$46),IF($G89="","x","y"),"")))</f>
        <v/>
      </c>
      <c r="DD89" s="144" t="str">
        <f>IF(Hidden!CW$47="Yes","H",IF($B89="","",IF(AND($C89&lt;=Hidden!CW$46,$D89&gt;=Hidden!CW$46),IF($G89="","x","y"),"")))</f>
        <v/>
      </c>
      <c r="DE89" s="143" t="str">
        <f>IF(Hidden!CX$47="Yes","H",IF($B89="","",IF(AND($C89&lt;=Hidden!CX$46,$D89&gt;=Hidden!CX$46),IF($G89="","x","y"),"")))</f>
        <v/>
      </c>
      <c r="DF89" s="142" t="str">
        <f>IF(Hidden!CY$47="Yes","H",IF($B89="","",IF(AND($C89&lt;=Hidden!CY$46,$D89&gt;=Hidden!CY$46),IF($G89="","x","y"),"")))</f>
        <v/>
      </c>
      <c r="DG89" s="142" t="str">
        <f>IF(Hidden!CZ$47="Yes","H",IF($B89="","",IF(AND($C89&lt;=Hidden!CZ$46,$D89&gt;=Hidden!CZ$46),IF($G89="","x","y"),"")))</f>
        <v/>
      </c>
      <c r="DH89" s="142" t="str">
        <f>IF(Hidden!DA$47="Yes","H",IF($B89="","",IF(AND($C89&lt;=Hidden!DA$46,$D89&gt;=Hidden!DA$46),IF($G89="","x","y"),"")))</f>
        <v/>
      </c>
      <c r="DI89" s="146" t="str">
        <f>IF(Hidden!DB$47="Yes","H",IF($B89="","",IF(AND($C89&lt;=Hidden!DB$46,$D89&gt;=Hidden!DB$46),IF($G89="","x","y"),"")))</f>
        <v/>
      </c>
      <c r="DJ89" s="145" t="str">
        <f>IF(Hidden!DC$47="Yes","H",IF($B89="","",IF(AND($C89&lt;=Hidden!DC$46,$D89&gt;=Hidden!DC$46),IF($G89="","x","y"),"")))</f>
        <v/>
      </c>
      <c r="DK89" s="142" t="str">
        <f>IF(Hidden!DD$47="Yes","H",IF($B89="","",IF(AND($C89&lt;=Hidden!DD$46,$D89&gt;=Hidden!DD$46),IF($G89="","x","y"),"")))</f>
        <v/>
      </c>
      <c r="DL89" s="142" t="str">
        <f>IF(Hidden!DE$47="Yes","H",IF($B89="","",IF(AND($C89&lt;=Hidden!DE$46,$D89&gt;=Hidden!DE$46),IF($G89="","x","y"),"")))</f>
        <v/>
      </c>
      <c r="DM89" s="142" t="str">
        <f>IF(Hidden!DF$47="Yes","H",IF($B89="","",IF(AND($C89&lt;=Hidden!DF$46,$D89&gt;=Hidden!DF$46),IF($G89="","x","y"),"")))</f>
        <v/>
      </c>
      <c r="DN89" s="144" t="str">
        <f>IF(Hidden!DG$47="Yes","H",IF($B89="","",IF(AND($C89&lt;=Hidden!DG$46,$D89&gt;=Hidden!DG$46),IF($G89="","x","y"),"")))</f>
        <v/>
      </c>
      <c r="DO89" s="143" t="str">
        <f>IF(Hidden!DH$47="Yes","H",IF($B89="","",IF(AND($C89&lt;=Hidden!DH$46,$D89&gt;=Hidden!DH$46),IF($G89="","x","y"),"")))</f>
        <v/>
      </c>
      <c r="DP89" s="142" t="str">
        <f>IF(Hidden!DI$47="Yes","H",IF($B89="","",IF(AND($C89&lt;=Hidden!DI$46,$D89&gt;=Hidden!DI$46),IF($G89="","x","y"),"")))</f>
        <v/>
      </c>
      <c r="DQ89" s="142" t="str">
        <f>IF(Hidden!DJ$47="Yes","H",IF($B89="","",IF(AND($C89&lt;=Hidden!DJ$46,$D89&gt;=Hidden!DJ$46),IF($G89="","x","y"),"")))</f>
        <v/>
      </c>
      <c r="DR89" s="142" t="str">
        <f>IF(Hidden!DK$47="Yes","H",IF($B89="","",IF(AND($C89&lt;=Hidden!DK$46,$D89&gt;=Hidden!DK$46),IF($G89="","x","y"),"")))</f>
        <v/>
      </c>
      <c r="DS89" s="146" t="str">
        <f>IF(Hidden!DL$47="Yes","H",IF($B89="","",IF(AND($C89&lt;=Hidden!DL$46,$D89&gt;=Hidden!DL$46),IF($G89="","x","y"),"")))</f>
        <v/>
      </c>
      <c r="DT89" s="145" t="str">
        <f>IF(Hidden!DM$47="Yes","H",IF($B89="","",IF(AND($C89&lt;=Hidden!DM$46,$D89&gt;=Hidden!DM$46),IF($G89="","x","y"),"")))</f>
        <v/>
      </c>
      <c r="DU89" s="142" t="str">
        <f>IF(Hidden!DN$47="Yes","H",IF($B89="","",IF(AND($C89&lt;=Hidden!DN$46,$D89&gt;=Hidden!DN$46),IF($G89="","x","y"),"")))</f>
        <v/>
      </c>
      <c r="DV89" s="142" t="str">
        <f>IF(Hidden!DO$47="Yes","H",IF($B89="","",IF(AND($C89&lt;=Hidden!DO$46,$D89&gt;=Hidden!DO$46),IF($G89="","x","y"),"")))</f>
        <v/>
      </c>
      <c r="DW89" s="142" t="str">
        <f>IF(Hidden!DP$47="Yes","H",IF($B89="","",IF(AND($C89&lt;=Hidden!DP$46,$D89&gt;=Hidden!DP$46),IF($G89="","x","y"),"")))</f>
        <v/>
      </c>
      <c r="DX89" s="144" t="str">
        <f>IF(Hidden!DQ$47="Yes","H",IF($B89="","",IF(AND($C89&lt;=Hidden!DQ$46,$D89&gt;=Hidden!DQ$46),IF($G89="","x","y"),"")))</f>
        <v/>
      </c>
      <c r="DY89" s="145" t="str">
        <f>IF(Hidden!DR$47="Yes","H",IF($B89="","",IF(AND($C89&lt;=Hidden!DR$46,$D89&gt;=Hidden!DR$46),IF($G89="","x","y"),"")))</f>
        <v/>
      </c>
      <c r="DZ89" s="142" t="str">
        <f>IF(Hidden!DS$47="Yes","H",IF($B89="","",IF(AND($C89&lt;=Hidden!DS$46,$D89&gt;=Hidden!DS$46),IF($G89="","x","y"),"")))</f>
        <v/>
      </c>
      <c r="EA89" s="142" t="str">
        <f>IF(Hidden!DT$47="Yes","H",IF($B89="","",IF(AND($C89&lt;=Hidden!DT$46,$D89&gt;=Hidden!DT$46),IF($G89="","x","y"),"")))</f>
        <v/>
      </c>
      <c r="EB89" s="142" t="str">
        <f>IF(Hidden!DU$47="Yes","H",IF($B89="","",IF(AND($C89&lt;=Hidden!DU$46,$D89&gt;=Hidden!DU$46),IF($G89="","x","y"),"")))</f>
        <v/>
      </c>
      <c r="EC89" s="144" t="str">
        <f>IF(Hidden!DV$47="Yes","H",IF($B89="","",IF(AND($C89&lt;=Hidden!DV$46,$D89&gt;=Hidden!DV$46),IF($G89="","x","y"),"")))</f>
        <v/>
      </c>
      <c r="ED89" s="143" t="str">
        <f>IF(Hidden!DW$47="Yes","H",IF($B89="","",IF(AND($C89&lt;=Hidden!DW$46,$D89&gt;=Hidden!DW$46),IF($G89="","x","y"),"")))</f>
        <v/>
      </c>
      <c r="EE89" s="142" t="str">
        <f>IF(Hidden!DX$47="Yes","H",IF($B89="","",IF(AND($C89&lt;=Hidden!DX$46,$D89&gt;=Hidden!DX$46),IF($G89="","x","y"),"")))</f>
        <v/>
      </c>
      <c r="EF89" s="142" t="str">
        <f>IF(Hidden!DY$47="Yes","H",IF($B89="","",IF(AND($C89&lt;=Hidden!DY$46,$D89&gt;=Hidden!DY$46),IF($G89="","x","y"),"")))</f>
        <v/>
      </c>
      <c r="EG89" s="142" t="str">
        <f>IF(Hidden!DZ$47="Yes","H",IF($B89="","",IF(AND($C89&lt;=Hidden!DZ$46,$D89&gt;=Hidden!DZ$46),IF($G89="","x","y"),"")))</f>
        <v/>
      </c>
      <c r="EH89" s="141" t="str">
        <f>IF(Hidden!EA$47="Yes","H",IF($B89="","",IF(AND($C89&lt;=Hidden!EA$46,$D89&gt;=Hidden!EA$46),IF($G89="","x","y"),"")))</f>
        <v/>
      </c>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row>
    <row r="90" spans="1:257" ht="15" customHeight="1">
      <c r="A90" s="79"/>
      <c r="B90" s="730"/>
      <c r="C90" s="724"/>
      <c r="D90" s="725"/>
      <c r="E90" s="693"/>
      <c r="F90" s="243"/>
      <c r="G90" s="696"/>
      <c r="H90" s="694"/>
      <c r="I90" s="147" t="str">
        <f>IF(Hidden!B$47="Yes","H",IF($B90="","",IF(AND($C90&lt;=Hidden!B$46,$D90&gt;=Hidden!B$46),IF($G90="","x","y"),"")))</f>
        <v/>
      </c>
      <c r="J90" s="142" t="str">
        <f>IF(Hidden!C$47="Yes","H",IF($B90="","",IF(AND($C90&lt;=Hidden!C$46,$D90&gt;=Hidden!C$46),IF($G90="","x","y"),"")))</f>
        <v/>
      </c>
      <c r="K90" s="142" t="str">
        <f>IF(Hidden!D$47="Yes","H",IF($B90="","",IF(AND($C90&lt;=Hidden!D$46,$D90&gt;=Hidden!D$46),IF($G90="","x","y"),"")))</f>
        <v/>
      </c>
      <c r="L90" s="142" t="str">
        <f>IF(Hidden!E$47="Yes","H",IF($B90="","",IF(AND($C90&lt;=Hidden!E$46,$D90&gt;=Hidden!E$46),IF($G90="","x","y"),"")))</f>
        <v/>
      </c>
      <c r="M90" s="146" t="str">
        <f>IF(Hidden!F$47="Yes","H",IF($B90="","",IF(AND($C90&lt;=Hidden!F$46,$D90&gt;=Hidden!F$46),IF($G90="","x","y"),"")))</f>
        <v/>
      </c>
      <c r="N90" s="145" t="str">
        <f>IF(Hidden!G$47="Yes","H",IF($B90="","",IF(AND($C90&lt;=Hidden!G$46,$D90&gt;=Hidden!G$46),IF($G90="","x","y"),"")))</f>
        <v/>
      </c>
      <c r="O90" s="142" t="str">
        <f>IF(Hidden!H$47="Yes","H",IF($B90="","",IF(AND($C90&lt;=Hidden!H$46,$D90&gt;=Hidden!H$46),IF($G90="","x","y"),"")))</f>
        <v/>
      </c>
      <c r="P90" s="142" t="str">
        <f>IF(Hidden!I$47="Yes","H",IF($B90="","",IF(AND($C90&lt;=Hidden!I$46,$D90&gt;=Hidden!I$46),IF($G90="","x","y"),"")))</f>
        <v/>
      </c>
      <c r="Q90" s="142" t="str">
        <f>IF(Hidden!J$47="Yes","H",IF($B90="","",IF(AND($C90&lt;=Hidden!J$46,$D90&gt;=Hidden!J$46),IF($G90="","x","y"),"")))</f>
        <v/>
      </c>
      <c r="R90" s="144" t="str">
        <f>IF(Hidden!K$47="Yes","H",IF($B90="","",IF(AND($C90&lt;=Hidden!K$46,$D90&gt;=Hidden!K$46),IF($G90="","x","y"),"")))</f>
        <v/>
      </c>
      <c r="S90" s="143" t="str">
        <f>IF(Hidden!L$47="Yes","H",IF($B90="","",IF(AND($C90&lt;=Hidden!L$46,$D90&gt;=Hidden!L$46),IF($G90="","x","y"),"")))</f>
        <v/>
      </c>
      <c r="T90" s="142" t="str">
        <f>IF(Hidden!M$47="Yes","H",IF($B90="","",IF(AND($C90&lt;=Hidden!M$46,$D90&gt;=Hidden!M$46),IF($G90="","x","y"),"")))</f>
        <v/>
      </c>
      <c r="U90" s="142" t="str">
        <f>IF(Hidden!N$47="Yes","H",IF($B90="","",IF(AND($C90&lt;=Hidden!N$46,$D90&gt;=Hidden!N$46),IF($G90="","x","y"),"")))</f>
        <v/>
      </c>
      <c r="V90" s="142" t="str">
        <f>IF(Hidden!O$47="Yes","H",IF($B90="","",IF(AND($C90&lt;=Hidden!O$46,$D90&gt;=Hidden!O$46),IF($G90="","x","y"),"")))</f>
        <v/>
      </c>
      <c r="W90" s="146" t="str">
        <f>IF(Hidden!P$47="Yes","H",IF($B90="","",IF(AND($C90&lt;=Hidden!P$46,$D90&gt;=Hidden!P$46),IF($G90="","x","y"),"")))</f>
        <v/>
      </c>
      <c r="X90" s="145" t="str">
        <f>IF(Hidden!Q$47="Yes","H",IF($B90="","",IF(AND($C90&lt;=Hidden!Q$46,$D90&gt;=Hidden!Q$46),IF($G90="","x","y"),"")))</f>
        <v/>
      </c>
      <c r="Y90" s="142" t="str">
        <f>IF(Hidden!R$47="Yes","H",IF($B90="","",IF(AND($C90&lt;=Hidden!R$46,$D90&gt;=Hidden!R$46),IF($G90="","x","y"),"")))</f>
        <v/>
      </c>
      <c r="Z90" s="142" t="str">
        <f>IF(Hidden!S$47="Yes","H",IF($B90="","",IF(AND($C90&lt;=Hidden!S$46,$D90&gt;=Hidden!S$46),IF($G90="","x","y"),"")))</f>
        <v/>
      </c>
      <c r="AA90" s="142" t="str">
        <f>IF(Hidden!T$47="Yes","H",IF($B90="","",IF(AND($C90&lt;=Hidden!T$46,$D90&gt;=Hidden!T$46),IF($G90="","x","y"),"")))</f>
        <v/>
      </c>
      <c r="AB90" s="144" t="str">
        <f>IF(Hidden!U$47="Yes","H",IF($B90="","",IF(AND($C90&lt;=Hidden!U$46,$D90&gt;=Hidden!U$46),IF($G90="","x","y"),"")))</f>
        <v/>
      </c>
      <c r="AC90" s="143" t="str">
        <f>IF(Hidden!V$47="Yes","H",IF($B90="","",IF(AND($C90&lt;=Hidden!V$46,$D90&gt;=Hidden!V$46),IF($G90="","x","y"),"")))</f>
        <v/>
      </c>
      <c r="AD90" s="142" t="str">
        <f>IF(Hidden!W$47="Yes","H",IF($B90="","",IF(AND($C90&lt;=Hidden!W$46,$D90&gt;=Hidden!W$46),IF($G90="","x","y"),"")))</f>
        <v/>
      </c>
      <c r="AE90" s="142" t="str">
        <f>IF(Hidden!X$47="Yes","H",IF($B90="","",IF(AND($C90&lt;=Hidden!X$46,$D90&gt;=Hidden!X$46),IF($G90="","x","y"),"")))</f>
        <v/>
      </c>
      <c r="AF90" s="142" t="str">
        <f>IF(Hidden!Y$47="Yes","H",IF($B90="","",IF(AND($C90&lt;=Hidden!Y$46,$D90&gt;=Hidden!Y$46),IF($G90="","x","y"),"")))</f>
        <v/>
      </c>
      <c r="AG90" s="146" t="str">
        <f>IF(Hidden!Z$47="Yes","H",IF($B90="","",IF(AND($C90&lt;=Hidden!Z$46,$D90&gt;=Hidden!Z$46),IF($G90="","x","y"),"")))</f>
        <v/>
      </c>
      <c r="AH90" s="145" t="str">
        <f>IF(Hidden!AA$47="Yes","H",IF($B90="","",IF(AND($C90&lt;=Hidden!AA$46,$D90&gt;=Hidden!AA$46),IF($G90="","x","y"),"")))</f>
        <v/>
      </c>
      <c r="AI90" s="142" t="str">
        <f>IF(Hidden!AB$47="Yes","H",IF($B90="","",IF(AND($C90&lt;=Hidden!AB$46,$D90&gt;=Hidden!AB$46),IF($G90="","x","y"),"")))</f>
        <v/>
      </c>
      <c r="AJ90" s="142" t="str">
        <f>IF(Hidden!AC$47="Yes","H",IF($B90="","",IF(AND($C90&lt;=Hidden!AC$46,$D90&gt;=Hidden!AC$46),IF($G90="","x","y"),"")))</f>
        <v/>
      </c>
      <c r="AK90" s="142" t="str">
        <f>IF(Hidden!AD$47="Yes","H",IF($B90="","",IF(AND($C90&lt;=Hidden!AD$46,$D90&gt;=Hidden!AD$46),IF($G90="","x","y"),"")))</f>
        <v/>
      </c>
      <c r="AL90" s="144" t="str">
        <f>IF(Hidden!AE$47="Yes","H",IF($B90="","",IF(AND($C90&lt;=Hidden!AE$46,$D90&gt;=Hidden!AE$46),IF($G90="","x","y"),"")))</f>
        <v/>
      </c>
      <c r="AM90" s="143" t="str">
        <f>IF(Hidden!AF$47="Yes","H",IF($B90="","",IF(AND($C90&lt;=Hidden!AF$46,$D90&gt;=Hidden!AF$46),IF($G90="","x","y"),"")))</f>
        <v/>
      </c>
      <c r="AN90" s="142" t="str">
        <f>IF(Hidden!AG$47="Yes","H",IF($B90="","",IF(AND($C90&lt;=Hidden!AG$46,$D90&gt;=Hidden!AG$46),IF($G90="","x","y"),"")))</f>
        <v/>
      </c>
      <c r="AO90" s="142" t="str">
        <f>IF(Hidden!AH$47="Yes","H",IF($B90="","",IF(AND($C90&lt;=Hidden!AH$46,$D90&gt;=Hidden!AH$46),IF($G90="","x","y"),"")))</f>
        <v/>
      </c>
      <c r="AP90" s="142" t="str">
        <f>IF(Hidden!AI$47="Yes","H",IF($B90="","",IF(AND($C90&lt;=Hidden!AI$46,$D90&gt;=Hidden!AI$46),IF($G90="","x","y"),"")))</f>
        <v/>
      </c>
      <c r="AQ90" s="146" t="str">
        <f>IF(Hidden!AJ$47="Yes","H",IF($B90="","",IF(AND($C90&lt;=Hidden!AJ$46,$D90&gt;=Hidden!AJ$46),IF($G90="","x","y"),"")))</f>
        <v/>
      </c>
      <c r="AR90" s="145" t="str">
        <f>IF(Hidden!AK$47="Yes","H",IF($B90="","",IF(AND($C90&lt;=Hidden!AK$46,$D90&gt;=Hidden!AK$46),IF($G90="","x","y"),"")))</f>
        <v/>
      </c>
      <c r="AS90" s="142" t="str">
        <f>IF(Hidden!AL$47="Yes","H",IF($B90="","",IF(AND($C90&lt;=Hidden!AL$46,$D90&gt;=Hidden!AL$46),IF($G90="","x","y"),"")))</f>
        <v/>
      </c>
      <c r="AT90" s="142" t="str">
        <f>IF(Hidden!AM$47="Yes","H",IF($B90="","",IF(AND($C90&lt;=Hidden!AM$46,$D90&gt;=Hidden!AM$46),IF($G90="","x","y"),"")))</f>
        <v/>
      </c>
      <c r="AU90" s="142" t="str">
        <f>IF(Hidden!AN$47="Yes","H",IF($B90="","",IF(AND($C90&lt;=Hidden!AN$46,$D90&gt;=Hidden!AN$46),IF($G90="","x","y"),"")))</f>
        <v/>
      </c>
      <c r="AV90" s="144" t="str">
        <f>IF(Hidden!AO$47="Yes","H",IF($B90="","",IF(AND($C90&lt;=Hidden!AO$46,$D90&gt;=Hidden!AO$46),IF($G90="","x","y"),"")))</f>
        <v/>
      </c>
      <c r="AW90" s="143" t="str">
        <f>IF(Hidden!AP$47="Yes","H",IF($B90="","",IF(AND($C90&lt;=Hidden!AP$46,$D90&gt;=Hidden!AP$46),IF($G90="","x","y"),"")))</f>
        <v/>
      </c>
      <c r="AX90" s="142" t="str">
        <f>IF(Hidden!AQ$47="Yes","H",IF($B90="","",IF(AND($C90&lt;=Hidden!AQ$46,$D90&gt;=Hidden!AQ$46),IF($G90="","x","y"),"")))</f>
        <v/>
      </c>
      <c r="AY90" s="142" t="str">
        <f>IF(Hidden!AR$47="Yes","H",IF($B90="","",IF(AND($C90&lt;=Hidden!AR$46,$D90&gt;=Hidden!AR$46),IF($G90="","x","y"),"")))</f>
        <v/>
      </c>
      <c r="AZ90" s="142" t="str">
        <f>IF(Hidden!AS$47="Yes","H",IF($B90="","",IF(AND($C90&lt;=Hidden!AS$46,$D90&gt;=Hidden!AS$46),IF($G90="","x","y"),"")))</f>
        <v/>
      </c>
      <c r="BA90" s="146" t="str">
        <f>IF(Hidden!AT$47="Yes","H",IF($B90="","",IF(AND($C90&lt;=Hidden!AT$46,$D90&gt;=Hidden!AT$46),IF($G90="","x","y"),"")))</f>
        <v/>
      </c>
      <c r="BB90" s="145" t="str">
        <f>IF(Hidden!AU$47="Yes","H",IF($B90="","",IF(AND($C90&lt;=Hidden!AU$46,$D90&gt;=Hidden!AU$46),IF($G90="","x","y"),"")))</f>
        <v/>
      </c>
      <c r="BC90" s="142" t="str">
        <f>IF(Hidden!AV$47="Yes","H",IF($B90="","",IF(AND($C90&lt;=Hidden!AV$46,$D90&gt;=Hidden!AV$46),IF($G90="","x","y"),"")))</f>
        <v/>
      </c>
      <c r="BD90" s="142" t="str">
        <f>IF(Hidden!AW$47="Yes","H",IF($B90="","",IF(AND($C90&lt;=Hidden!AW$46,$D90&gt;=Hidden!AW$46),IF($G90="","x","y"),"")))</f>
        <v/>
      </c>
      <c r="BE90" s="142" t="str">
        <f>IF(Hidden!AX$47="Yes","H",IF($B90="","",IF(AND($C90&lt;=Hidden!AX$46,$D90&gt;=Hidden!AX$46),IF($G90="","x","y"),"")))</f>
        <v/>
      </c>
      <c r="BF90" s="144" t="str">
        <f>IF(Hidden!AY$47="Yes","H",IF($B90="","",IF(AND($C90&lt;=Hidden!AY$46,$D90&gt;=Hidden!AY$46),IF($G90="","x","y"),"")))</f>
        <v/>
      </c>
      <c r="BG90" s="143" t="str">
        <f>IF(Hidden!AZ$47="Yes","H",IF($B90="","",IF(AND($C90&lt;=Hidden!AZ$46,$D90&gt;=Hidden!AZ$46),IF($G90="","x","y"),"")))</f>
        <v/>
      </c>
      <c r="BH90" s="142" t="str">
        <f>IF(Hidden!BA$47="Yes","H",IF($B90="","",IF(AND($C90&lt;=Hidden!BA$46,$D90&gt;=Hidden!BA$46),IF($G90="","x","y"),"")))</f>
        <v/>
      </c>
      <c r="BI90" s="142" t="str">
        <f>IF(Hidden!BB$47="Yes","H",IF($B90="","",IF(AND($C90&lt;=Hidden!BB$46,$D90&gt;=Hidden!BB$46),IF($G90="","x","y"),"")))</f>
        <v/>
      </c>
      <c r="BJ90" s="142" t="str">
        <f>IF(Hidden!BC$47="Yes","H",IF($B90="","",IF(AND($C90&lt;=Hidden!BC$46,$D90&gt;=Hidden!BC$46),IF($G90="","x","y"),"")))</f>
        <v/>
      </c>
      <c r="BK90" s="146" t="str">
        <f>IF(Hidden!BD$47="Yes","H",IF($B90="","",IF(AND($C90&lt;=Hidden!BD$46,$D90&gt;=Hidden!BD$46),IF($G90="","x","y"),"")))</f>
        <v/>
      </c>
      <c r="BL90" s="145" t="str">
        <f>IF(Hidden!BE$47="Yes","H",IF($B90="","",IF(AND($C90&lt;=Hidden!BE$46,$D90&gt;=Hidden!BE$46),IF($G90="","x","y"),"")))</f>
        <v/>
      </c>
      <c r="BM90" s="142" t="str">
        <f>IF(Hidden!BF$47="Yes","H",IF($B90="","",IF(AND($C90&lt;=Hidden!BF$46,$D90&gt;=Hidden!BF$46),IF($G90="","x","y"),"")))</f>
        <v/>
      </c>
      <c r="BN90" s="142" t="str">
        <f>IF(Hidden!BG$47="Yes","H",IF($B90="","",IF(AND($C90&lt;=Hidden!BG$46,$D90&gt;=Hidden!BG$46),IF($G90="","x","y"),"")))</f>
        <v/>
      </c>
      <c r="BO90" s="142" t="str">
        <f>IF(Hidden!BH$47="Yes","H",IF($B90="","",IF(AND($C90&lt;=Hidden!BH$46,$D90&gt;=Hidden!BH$46),IF($G90="","x","y"),"")))</f>
        <v/>
      </c>
      <c r="BP90" s="144" t="str">
        <f>IF(Hidden!BI$47="Yes","H",IF($B90="","",IF(AND($C90&lt;=Hidden!BI$46,$D90&gt;=Hidden!BI$46),IF($G90="","x","y"),"")))</f>
        <v/>
      </c>
      <c r="BQ90" s="143" t="str">
        <f>IF(Hidden!BJ$47="Yes","H",IF($B90="","",IF(AND($C90&lt;=Hidden!BJ$46,$D90&gt;=Hidden!BJ$46),IF($G90="","x","y"),"")))</f>
        <v/>
      </c>
      <c r="BR90" s="142" t="str">
        <f>IF(Hidden!BK$47="Yes","H",IF($B90="","",IF(AND($C90&lt;=Hidden!BK$46,$D90&gt;=Hidden!BK$46),IF($G90="","x","y"),"")))</f>
        <v/>
      </c>
      <c r="BS90" s="142" t="str">
        <f>IF(Hidden!BL$47="Yes","H",IF($B90="","",IF(AND($C90&lt;=Hidden!BL$46,$D90&gt;=Hidden!BL$46),IF($G90="","x","y"),"")))</f>
        <v/>
      </c>
      <c r="BT90" s="142" t="str">
        <f>IF(Hidden!BM$47="Yes","H",IF($B90="","",IF(AND($C90&lt;=Hidden!BM$46,$D90&gt;=Hidden!BM$46),IF($G90="","x","y"),"")))</f>
        <v/>
      </c>
      <c r="BU90" s="146" t="str">
        <f>IF(Hidden!BN$47="Yes","H",IF($B90="","",IF(AND($C90&lt;=Hidden!BN$46,$D90&gt;=Hidden!BN$46),IF($G90="","x","y"),"")))</f>
        <v/>
      </c>
      <c r="BV90" s="145" t="str">
        <f>IF(Hidden!BO$47="Yes","H",IF($B90="","",IF(AND($C90&lt;=Hidden!BO$46,$D90&gt;=Hidden!BO$46),IF($G90="","x","y"),"")))</f>
        <v/>
      </c>
      <c r="BW90" s="142" t="str">
        <f>IF(Hidden!BP$47="Yes","H",IF($B90="","",IF(AND($C90&lt;=Hidden!BP$46,$D90&gt;=Hidden!BP$46),IF($G90="","x","y"),"")))</f>
        <v/>
      </c>
      <c r="BX90" s="142" t="str">
        <f>IF(Hidden!BQ$47="Yes","H",IF($B90="","",IF(AND($C90&lt;=Hidden!BQ$46,$D90&gt;=Hidden!BQ$46),IF($G90="","x","y"),"")))</f>
        <v/>
      </c>
      <c r="BY90" s="142" t="str">
        <f>IF(Hidden!BR$47="Yes","H",IF($B90="","",IF(AND($C90&lt;=Hidden!BR$46,$D90&gt;=Hidden!BR$46),IF($G90="","x","y"),"")))</f>
        <v/>
      </c>
      <c r="BZ90" s="144" t="str">
        <f>IF(Hidden!BS$47="Yes","H",IF($B90="","",IF(AND($C90&lt;=Hidden!BS$46,$D90&gt;=Hidden!BS$46),IF($G90="","x","y"),"")))</f>
        <v/>
      </c>
      <c r="CA90" s="143" t="str">
        <f>IF(Hidden!BT$47="Yes","H",IF($B90="","",IF(AND($C90&lt;=Hidden!BT$46,$D90&gt;=Hidden!BT$46),IF($G90="","x","y"),"")))</f>
        <v/>
      </c>
      <c r="CB90" s="142" t="str">
        <f>IF(Hidden!BU$47="Yes","H",IF($B90="","",IF(AND($C90&lt;=Hidden!BU$46,$D90&gt;=Hidden!BU$46),IF($G90="","x","y"),"")))</f>
        <v/>
      </c>
      <c r="CC90" s="142" t="str">
        <f>IF(Hidden!BV$47="Yes","H",IF($B90="","",IF(AND($C90&lt;=Hidden!BV$46,$D90&gt;=Hidden!BV$46),IF($G90="","x","y"),"")))</f>
        <v/>
      </c>
      <c r="CD90" s="142" t="str">
        <f>IF(Hidden!BW$47="Yes","H",IF($B90="","",IF(AND($C90&lt;=Hidden!BW$46,$D90&gt;=Hidden!BW$46),IF($G90="","x","y"),"")))</f>
        <v/>
      </c>
      <c r="CE90" s="146" t="str">
        <f>IF(Hidden!BX$47="Yes","H",IF($B90="","",IF(AND($C90&lt;=Hidden!BX$46,$D90&gt;=Hidden!BX$46),IF($G90="","x","y"),"")))</f>
        <v/>
      </c>
      <c r="CF90" s="145" t="str">
        <f>IF(Hidden!BY$47="Yes","H",IF($B90="","",IF(AND($C90&lt;=Hidden!BY$46,$D90&gt;=Hidden!BY$46),IF($G90="","x","y"),"")))</f>
        <v/>
      </c>
      <c r="CG90" s="142" t="str">
        <f>IF(Hidden!BZ$47="Yes","H",IF($B90="","",IF(AND($C90&lt;=Hidden!BZ$46,$D90&gt;=Hidden!BZ$46),IF($G90="","x","y"),"")))</f>
        <v/>
      </c>
      <c r="CH90" s="142" t="str">
        <f>IF(Hidden!CA$47="Yes","H",IF($B90="","",IF(AND($C90&lt;=Hidden!CA$46,$D90&gt;=Hidden!CA$46),IF($G90="","x","y"),"")))</f>
        <v/>
      </c>
      <c r="CI90" s="142" t="str">
        <f>IF(Hidden!CB$47="Yes","H",IF($B90="","",IF(AND($C90&lt;=Hidden!CB$46,$D90&gt;=Hidden!CB$46),IF($G90="","x","y"),"")))</f>
        <v/>
      </c>
      <c r="CJ90" s="144" t="str">
        <f>IF(Hidden!CC$47="Yes","H",IF($B90="","",IF(AND($C90&lt;=Hidden!CC$46,$D90&gt;=Hidden!CC$46),IF($G90="","x","y"),"")))</f>
        <v/>
      </c>
      <c r="CK90" s="143" t="str">
        <f>IF(Hidden!CD$47="Yes","H",IF($B90="","",IF(AND($C90&lt;=Hidden!CD$46,$D90&gt;=Hidden!CD$46),IF($G90="","x","y"),"")))</f>
        <v/>
      </c>
      <c r="CL90" s="142" t="str">
        <f>IF(Hidden!CE$47="Yes","H",IF($B90="","",IF(AND($C90&lt;=Hidden!CE$46,$D90&gt;=Hidden!CE$46),IF($G90="","x","y"),"")))</f>
        <v/>
      </c>
      <c r="CM90" s="142" t="str">
        <f>IF(Hidden!CF$47="Yes","H",IF($B90="","",IF(AND($C90&lt;=Hidden!CF$46,$D90&gt;=Hidden!CF$46),IF($G90="","x","y"),"")))</f>
        <v/>
      </c>
      <c r="CN90" s="142" t="str">
        <f>IF(Hidden!CG$47="Yes","H",IF($B90="","",IF(AND($C90&lt;=Hidden!CG$46,$D90&gt;=Hidden!CG$46),IF($G90="","x","y"),"")))</f>
        <v/>
      </c>
      <c r="CO90" s="146" t="str">
        <f>IF(Hidden!CH$47="Yes","H",IF($B90="","",IF(AND($C90&lt;=Hidden!CH$46,$D90&gt;=Hidden!CH$46),IF($G90="","x","y"),"")))</f>
        <v/>
      </c>
      <c r="CP90" s="145" t="str">
        <f>IF(Hidden!CI$47="Yes","H",IF($B90="","",IF(AND($C90&lt;=Hidden!CI$46,$D90&gt;=Hidden!CI$46),IF($G90="","x","y"),"")))</f>
        <v/>
      </c>
      <c r="CQ90" s="142" t="str">
        <f>IF(Hidden!CJ$47="Yes","H",IF($B90="","",IF(AND($C90&lt;=Hidden!CJ$46,$D90&gt;=Hidden!CJ$46),IF($G90="","x","y"),"")))</f>
        <v/>
      </c>
      <c r="CR90" s="142" t="str">
        <f>IF(Hidden!CK$47="Yes","H",IF($B90="","",IF(AND($C90&lt;=Hidden!CK$46,$D90&gt;=Hidden!CK$46),IF($G90="","x","y"),"")))</f>
        <v/>
      </c>
      <c r="CS90" s="142" t="str">
        <f>IF(Hidden!CL$47="Yes","H",IF($B90="","",IF(AND($C90&lt;=Hidden!CL$46,$D90&gt;=Hidden!CL$46),IF($G90="","x","y"),"")))</f>
        <v/>
      </c>
      <c r="CT90" s="144" t="str">
        <f>IF(Hidden!CM$47="Yes","H",IF($B90="","",IF(AND($C90&lt;=Hidden!CM$46,$D90&gt;=Hidden!CM$46),IF($G90="","x","y"),"")))</f>
        <v/>
      </c>
      <c r="CU90" s="143" t="str">
        <f>IF(Hidden!CN$47="Yes","H",IF($B90="","",IF(AND($C90&lt;=Hidden!CN$46,$D90&gt;=Hidden!CN$46),IF($G90="","x","y"),"")))</f>
        <v/>
      </c>
      <c r="CV90" s="142" t="str">
        <f>IF(Hidden!CO$47="Yes","H",IF($B90="","",IF(AND($C90&lt;=Hidden!CO$46,$D90&gt;=Hidden!CO$46),IF($G90="","x","y"),"")))</f>
        <v/>
      </c>
      <c r="CW90" s="142" t="str">
        <f>IF(Hidden!CP$47="Yes","H",IF($B90="","",IF(AND($C90&lt;=Hidden!CP$46,$D90&gt;=Hidden!CP$46),IF($G90="","x","y"),"")))</f>
        <v/>
      </c>
      <c r="CX90" s="142" t="str">
        <f>IF(Hidden!CQ$47="Yes","H",IF($B90="","",IF(AND($C90&lt;=Hidden!CQ$46,$D90&gt;=Hidden!CQ$46),IF($G90="","x","y"),"")))</f>
        <v/>
      </c>
      <c r="CY90" s="146" t="str">
        <f>IF(Hidden!CR$47="Yes","H",IF($B90="","",IF(AND($C90&lt;=Hidden!CR$46,$D90&gt;=Hidden!CR$46),IF($G90="","x","y"),"")))</f>
        <v/>
      </c>
      <c r="CZ90" s="145" t="str">
        <f>IF(Hidden!CS$47="Yes","H",IF($B90="","",IF(AND($C90&lt;=Hidden!CS$46,$D90&gt;=Hidden!CS$46),IF($G90="","x","y"),"")))</f>
        <v/>
      </c>
      <c r="DA90" s="142" t="str">
        <f>IF(Hidden!CT$47="Yes","H",IF($B90="","",IF(AND($C90&lt;=Hidden!CT$46,$D90&gt;=Hidden!CT$46),IF($G90="","x","y"),"")))</f>
        <v/>
      </c>
      <c r="DB90" s="142" t="str">
        <f>IF(Hidden!CU$47="Yes","H",IF($B90="","",IF(AND($C90&lt;=Hidden!CU$46,$D90&gt;=Hidden!CU$46),IF($G90="","x","y"),"")))</f>
        <v/>
      </c>
      <c r="DC90" s="142" t="str">
        <f>IF(Hidden!CV$47="Yes","H",IF($B90="","",IF(AND($C90&lt;=Hidden!CV$46,$D90&gt;=Hidden!CV$46),IF($G90="","x","y"),"")))</f>
        <v/>
      </c>
      <c r="DD90" s="144" t="str">
        <f>IF(Hidden!CW$47="Yes","H",IF($B90="","",IF(AND($C90&lt;=Hidden!CW$46,$D90&gt;=Hidden!CW$46),IF($G90="","x","y"),"")))</f>
        <v/>
      </c>
      <c r="DE90" s="143" t="str">
        <f>IF(Hidden!CX$47="Yes","H",IF($B90="","",IF(AND($C90&lt;=Hidden!CX$46,$D90&gt;=Hidden!CX$46),IF($G90="","x","y"),"")))</f>
        <v/>
      </c>
      <c r="DF90" s="142" t="str">
        <f>IF(Hidden!CY$47="Yes","H",IF($B90="","",IF(AND($C90&lt;=Hidden!CY$46,$D90&gt;=Hidden!CY$46),IF($G90="","x","y"),"")))</f>
        <v/>
      </c>
      <c r="DG90" s="142" t="str">
        <f>IF(Hidden!CZ$47="Yes","H",IF($B90="","",IF(AND($C90&lt;=Hidden!CZ$46,$D90&gt;=Hidden!CZ$46),IF($G90="","x","y"),"")))</f>
        <v/>
      </c>
      <c r="DH90" s="142" t="str">
        <f>IF(Hidden!DA$47="Yes","H",IF($B90="","",IF(AND($C90&lt;=Hidden!DA$46,$D90&gt;=Hidden!DA$46),IF($G90="","x","y"),"")))</f>
        <v/>
      </c>
      <c r="DI90" s="146" t="str">
        <f>IF(Hidden!DB$47="Yes","H",IF($B90="","",IF(AND($C90&lt;=Hidden!DB$46,$D90&gt;=Hidden!DB$46),IF($G90="","x","y"),"")))</f>
        <v/>
      </c>
      <c r="DJ90" s="145" t="str">
        <f>IF(Hidden!DC$47="Yes","H",IF($B90="","",IF(AND($C90&lt;=Hidden!DC$46,$D90&gt;=Hidden!DC$46),IF($G90="","x","y"),"")))</f>
        <v/>
      </c>
      <c r="DK90" s="142" t="str">
        <f>IF(Hidden!DD$47="Yes","H",IF($B90="","",IF(AND($C90&lt;=Hidden!DD$46,$D90&gt;=Hidden!DD$46),IF($G90="","x","y"),"")))</f>
        <v/>
      </c>
      <c r="DL90" s="142" t="str">
        <f>IF(Hidden!DE$47="Yes","H",IF($B90="","",IF(AND($C90&lt;=Hidden!DE$46,$D90&gt;=Hidden!DE$46),IF($G90="","x","y"),"")))</f>
        <v/>
      </c>
      <c r="DM90" s="142" t="str">
        <f>IF(Hidden!DF$47="Yes","H",IF($B90="","",IF(AND($C90&lt;=Hidden!DF$46,$D90&gt;=Hidden!DF$46),IF($G90="","x","y"),"")))</f>
        <v/>
      </c>
      <c r="DN90" s="144" t="str">
        <f>IF(Hidden!DG$47="Yes","H",IF($B90="","",IF(AND($C90&lt;=Hidden!DG$46,$D90&gt;=Hidden!DG$46),IF($G90="","x","y"),"")))</f>
        <v/>
      </c>
      <c r="DO90" s="143" t="str">
        <f>IF(Hidden!DH$47="Yes","H",IF($B90="","",IF(AND($C90&lt;=Hidden!DH$46,$D90&gt;=Hidden!DH$46),IF($G90="","x","y"),"")))</f>
        <v/>
      </c>
      <c r="DP90" s="142" t="str">
        <f>IF(Hidden!DI$47="Yes","H",IF($B90="","",IF(AND($C90&lt;=Hidden!DI$46,$D90&gt;=Hidden!DI$46),IF($G90="","x","y"),"")))</f>
        <v/>
      </c>
      <c r="DQ90" s="142" t="str">
        <f>IF(Hidden!DJ$47="Yes","H",IF($B90="","",IF(AND($C90&lt;=Hidden!DJ$46,$D90&gt;=Hidden!DJ$46),IF($G90="","x","y"),"")))</f>
        <v/>
      </c>
      <c r="DR90" s="142" t="str">
        <f>IF(Hidden!DK$47="Yes","H",IF($B90="","",IF(AND($C90&lt;=Hidden!DK$46,$D90&gt;=Hidden!DK$46),IF($G90="","x","y"),"")))</f>
        <v/>
      </c>
      <c r="DS90" s="146" t="str">
        <f>IF(Hidden!DL$47="Yes","H",IF($B90="","",IF(AND($C90&lt;=Hidden!DL$46,$D90&gt;=Hidden!DL$46),IF($G90="","x","y"),"")))</f>
        <v/>
      </c>
      <c r="DT90" s="145" t="str">
        <f>IF(Hidden!DM$47="Yes","H",IF($B90="","",IF(AND($C90&lt;=Hidden!DM$46,$D90&gt;=Hidden!DM$46),IF($G90="","x","y"),"")))</f>
        <v/>
      </c>
      <c r="DU90" s="142" t="str">
        <f>IF(Hidden!DN$47="Yes","H",IF($B90="","",IF(AND($C90&lt;=Hidden!DN$46,$D90&gt;=Hidden!DN$46),IF($G90="","x","y"),"")))</f>
        <v/>
      </c>
      <c r="DV90" s="142" t="str">
        <f>IF(Hidden!DO$47="Yes","H",IF($B90="","",IF(AND($C90&lt;=Hidden!DO$46,$D90&gt;=Hidden!DO$46),IF($G90="","x","y"),"")))</f>
        <v/>
      </c>
      <c r="DW90" s="142" t="str">
        <f>IF(Hidden!DP$47="Yes","H",IF($B90="","",IF(AND($C90&lt;=Hidden!DP$46,$D90&gt;=Hidden!DP$46),IF($G90="","x","y"),"")))</f>
        <v/>
      </c>
      <c r="DX90" s="144" t="str">
        <f>IF(Hidden!DQ$47="Yes","H",IF($B90="","",IF(AND($C90&lt;=Hidden!DQ$46,$D90&gt;=Hidden!DQ$46),IF($G90="","x","y"),"")))</f>
        <v/>
      </c>
      <c r="DY90" s="145" t="str">
        <f>IF(Hidden!DR$47="Yes","H",IF($B90="","",IF(AND($C90&lt;=Hidden!DR$46,$D90&gt;=Hidden!DR$46),IF($G90="","x","y"),"")))</f>
        <v/>
      </c>
      <c r="DZ90" s="142" t="str">
        <f>IF(Hidden!DS$47="Yes","H",IF($B90="","",IF(AND($C90&lt;=Hidden!DS$46,$D90&gt;=Hidden!DS$46),IF($G90="","x","y"),"")))</f>
        <v/>
      </c>
      <c r="EA90" s="142" t="str">
        <f>IF(Hidden!DT$47="Yes","H",IF($B90="","",IF(AND($C90&lt;=Hidden!DT$46,$D90&gt;=Hidden!DT$46),IF($G90="","x","y"),"")))</f>
        <v/>
      </c>
      <c r="EB90" s="142" t="str">
        <f>IF(Hidden!DU$47="Yes","H",IF($B90="","",IF(AND($C90&lt;=Hidden!DU$46,$D90&gt;=Hidden!DU$46),IF($G90="","x","y"),"")))</f>
        <v/>
      </c>
      <c r="EC90" s="144" t="str">
        <f>IF(Hidden!DV$47="Yes","H",IF($B90="","",IF(AND($C90&lt;=Hidden!DV$46,$D90&gt;=Hidden!DV$46),IF($G90="","x","y"),"")))</f>
        <v/>
      </c>
      <c r="ED90" s="143" t="str">
        <f>IF(Hidden!DW$47="Yes","H",IF($B90="","",IF(AND($C90&lt;=Hidden!DW$46,$D90&gt;=Hidden!DW$46),IF($G90="","x","y"),"")))</f>
        <v/>
      </c>
      <c r="EE90" s="142" t="str">
        <f>IF(Hidden!DX$47="Yes","H",IF($B90="","",IF(AND($C90&lt;=Hidden!DX$46,$D90&gt;=Hidden!DX$46),IF($G90="","x","y"),"")))</f>
        <v/>
      </c>
      <c r="EF90" s="142" t="str">
        <f>IF(Hidden!DY$47="Yes","H",IF($B90="","",IF(AND($C90&lt;=Hidden!DY$46,$D90&gt;=Hidden!DY$46),IF($G90="","x","y"),"")))</f>
        <v/>
      </c>
      <c r="EG90" s="142" t="str">
        <f>IF(Hidden!DZ$47="Yes","H",IF($B90="","",IF(AND($C90&lt;=Hidden!DZ$46,$D90&gt;=Hidden!DZ$46),IF($G90="","x","y"),"")))</f>
        <v/>
      </c>
      <c r="EH90" s="141" t="str">
        <f>IF(Hidden!EA$47="Yes","H",IF($B90="","",IF(AND($C90&lt;=Hidden!EA$46,$D90&gt;=Hidden!EA$46),IF($G90="","x","y"),"")))</f>
        <v/>
      </c>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row>
    <row r="91" spans="1:257" ht="15" customHeight="1">
      <c r="A91" s="79"/>
      <c r="B91" s="731"/>
      <c r="C91" s="724"/>
      <c r="D91" s="725"/>
      <c r="E91" s="693"/>
      <c r="F91" s="243"/>
      <c r="G91" s="696"/>
      <c r="H91" s="694"/>
      <c r="I91" s="147" t="str">
        <f>IF(Hidden!B$47="Yes","H",IF($B91="","",IF(AND($C91&lt;=Hidden!B$46,$D91&gt;=Hidden!B$46),IF($G91="","x","y"),"")))</f>
        <v/>
      </c>
      <c r="J91" s="142" t="str">
        <f>IF(Hidden!C$47="Yes","H",IF($B91="","",IF(AND($C91&lt;=Hidden!C$46,$D91&gt;=Hidden!C$46),IF($G91="","x","y"),"")))</f>
        <v/>
      </c>
      <c r="K91" s="142" t="str">
        <f>IF(Hidden!D$47="Yes","H",IF($B91="","",IF(AND($C91&lt;=Hidden!D$46,$D91&gt;=Hidden!D$46),IF($G91="","x","y"),"")))</f>
        <v/>
      </c>
      <c r="L91" s="142" t="str">
        <f>IF(Hidden!E$47="Yes","H",IF($B91="","",IF(AND($C91&lt;=Hidden!E$46,$D91&gt;=Hidden!E$46),IF($G91="","x","y"),"")))</f>
        <v/>
      </c>
      <c r="M91" s="146" t="str">
        <f>IF(Hidden!F$47="Yes","H",IF($B91="","",IF(AND($C91&lt;=Hidden!F$46,$D91&gt;=Hidden!F$46),IF($G91="","x","y"),"")))</f>
        <v/>
      </c>
      <c r="N91" s="145" t="str">
        <f>IF(Hidden!G$47="Yes","H",IF($B91="","",IF(AND($C91&lt;=Hidden!G$46,$D91&gt;=Hidden!G$46),IF($G91="","x","y"),"")))</f>
        <v/>
      </c>
      <c r="O91" s="142" t="str">
        <f>IF(Hidden!H$47="Yes","H",IF($B91="","",IF(AND($C91&lt;=Hidden!H$46,$D91&gt;=Hidden!H$46),IF($G91="","x","y"),"")))</f>
        <v/>
      </c>
      <c r="P91" s="142" t="str">
        <f>IF(Hidden!I$47="Yes","H",IF($B91="","",IF(AND($C91&lt;=Hidden!I$46,$D91&gt;=Hidden!I$46),IF($G91="","x","y"),"")))</f>
        <v/>
      </c>
      <c r="Q91" s="142" t="str">
        <f>IF(Hidden!J$47="Yes","H",IF($B91="","",IF(AND($C91&lt;=Hidden!J$46,$D91&gt;=Hidden!J$46),IF($G91="","x","y"),"")))</f>
        <v/>
      </c>
      <c r="R91" s="144" t="str">
        <f>IF(Hidden!K$47="Yes","H",IF($B91="","",IF(AND($C91&lt;=Hidden!K$46,$D91&gt;=Hidden!K$46),IF($G91="","x","y"),"")))</f>
        <v/>
      </c>
      <c r="S91" s="143" t="str">
        <f>IF(Hidden!L$47="Yes","H",IF($B91="","",IF(AND($C91&lt;=Hidden!L$46,$D91&gt;=Hidden!L$46),IF($G91="","x","y"),"")))</f>
        <v/>
      </c>
      <c r="T91" s="142" t="str">
        <f>IF(Hidden!M$47="Yes","H",IF($B91="","",IF(AND($C91&lt;=Hidden!M$46,$D91&gt;=Hidden!M$46),IF($G91="","x","y"),"")))</f>
        <v/>
      </c>
      <c r="U91" s="142" t="str">
        <f>IF(Hidden!N$47="Yes","H",IF($B91="","",IF(AND($C91&lt;=Hidden!N$46,$D91&gt;=Hidden!N$46),IF($G91="","x","y"),"")))</f>
        <v/>
      </c>
      <c r="V91" s="142" t="str">
        <f>IF(Hidden!O$47="Yes","H",IF($B91="","",IF(AND($C91&lt;=Hidden!O$46,$D91&gt;=Hidden!O$46),IF($G91="","x","y"),"")))</f>
        <v/>
      </c>
      <c r="W91" s="146" t="str">
        <f>IF(Hidden!P$47="Yes","H",IF($B91="","",IF(AND($C91&lt;=Hidden!P$46,$D91&gt;=Hidden!P$46),IF($G91="","x","y"),"")))</f>
        <v/>
      </c>
      <c r="X91" s="145" t="str">
        <f>IF(Hidden!Q$47="Yes","H",IF($B91="","",IF(AND($C91&lt;=Hidden!Q$46,$D91&gt;=Hidden!Q$46),IF($G91="","x","y"),"")))</f>
        <v/>
      </c>
      <c r="Y91" s="142" t="str">
        <f>IF(Hidden!R$47="Yes","H",IF($B91="","",IF(AND($C91&lt;=Hidden!R$46,$D91&gt;=Hidden!R$46),IF($G91="","x","y"),"")))</f>
        <v/>
      </c>
      <c r="Z91" s="142" t="str">
        <f>IF(Hidden!S$47="Yes","H",IF($B91="","",IF(AND($C91&lt;=Hidden!S$46,$D91&gt;=Hidden!S$46),IF($G91="","x","y"),"")))</f>
        <v/>
      </c>
      <c r="AA91" s="142" t="str">
        <f>IF(Hidden!T$47="Yes","H",IF($B91="","",IF(AND($C91&lt;=Hidden!T$46,$D91&gt;=Hidden!T$46),IF($G91="","x","y"),"")))</f>
        <v/>
      </c>
      <c r="AB91" s="144" t="str">
        <f>IF(Hidden!U$47="Yes","H",IF($B91="","",IF(AND($C91&lt;=Hidden!U$46,$D91&gt;=Hidden!U$46),IF($G91="","x","y"),"")))</f>
        <v/>
      </c>
      <c r="AC91" s="143" t="str">
        <f>IF(Hidden!V$47="Yes","H",IF($B91="","",IF(AND($C91&lt;=Hidden!V$46,$D91&gt;=Hidden!V$46),IF($G91="","x","y"),"")))</f>
        <v/>
      </c>
      <c r="AD91" s="142" t="str">
        <f>IF(Hidden!W$47="Yes","H",IF($B91="","",IF(AND($C91&lt;=Hidden!W$46,$D91&gt;=Hidden!W$46),IF($G91="","x","y"),"")))</f>
        <v/>
      </c>
      <c r="AE91" s="142" t="str">
        <f>IF(Hidden!X$47="Yes","H",IF($B91="","",IF(AND($C91&lt;=Hidden!X$46,$D91&gt;=Hidden!X$46),IF($G91="","x","y"),"")))</f>
        <v/>
      </c>
      <c r="AF91" s="142" t="str">
        <f>IF(Hidden!Y$47="Yes","H",IF($B91="","",IF(AND($C91&lt;=Hidden!Y$46,$D91&gt;=Hidden!Y$46),IF($G91="","x","y"),"")))</f>
        <v/>
      </c>
      <c r="AG91" s="146" t="str">
        <f>IF(Hidden!Z$47="Yes","H",IF($B91="","",IF(AND($C91&lt;=Hidden!Z$46,$D91&gt;=Hidden!Z$46),IF($G91="","x","y"),"")))</f>
        <v/>
      </c>
      <c r="AH91" s="145" t="str">
        <f>IF(Hidden!AA$47="Yes","H",IF($B91="","",IF(AND($C91&lt;=Hidden!AA$46,$D91&gt;=Hidden!AA$46),IF($G91="","x","y"),"")))</f>
        <v/>
      </c>
      <c r="AI91" s="142" t="str">
        <f>IF(Hidden!AB$47="Yes","H",IF($B91="","",IF(AND($C91&lt;=Hidden!AB$46,$D91&gt;=Hidden!AB$46),IF($G91="","x","y"),"")))</f>
        <v/>
      </c>
      <c r="AJ91" s="142" t="str">
        <f>IF(Hidden!AC$47="Yes","H",IF($B91="","",IF(AND($C91&lt;=Hidden!AC$46,$D91&gt;=Hidden!AC$46),IF($G91="","x","y"),"")))</f>
        <v/>
      </c>
      <c r="AK91" s="142" t="str">
        <f>IF(Hidden!AD$47="Yes","H",IF($B91="","",IF(AND($C91&lt;=Hidden!AD$46,$D91&gt;=Hidden!AD$46),IF($G91="","x","y"),"")))</f>
        <v/>
      </c>
      <c r="AL91" s="144" t="str">
        <f>IF(Hidden!AE$47="Yes","H",IF($B91="","",IF(AND($C91&lt;=Hidden!AE$46,$D91&gt;=Hidden!AE$46),IF($G91="","x","y"),"")))</f>
        <v/>
      </c>
      <c r="AM91" s="143" t="str">
        <f>IF(Hidden!AF$47="Yes","H",IF($B91="","",IF(AND($C91&lt;=Hidden!AF$46,$D91&gt;=Hidden!AF$46),IF($G91="","x","y"),"")))</f>
        <v/>
      </c>
      <c r="AN91" s="142" t="str">
        <f>IF(Hidden!AG$47="Yes","H",IF($B91="","",IF(AND($C91&lt;=Hidden!AG$46,$D91&gt;=Hidden!AG$46),IF($G91="","x","y"),"")))</f>
        <v/>
      </c>
      <c r="AO91" s="142" t="str">
        <f>IF(Hidden!AH$47="Yes","H",IF($B91="","",IF(AND($C91&lt;=Hidden!AH$46,$D91&gt;=Hidden!AH$46),IF($G91="","x","y"),"")))</f>
        <v/>
      </c>
      <c r="AP91" s="142" t="str">
        <f>IF(Hidden!AI$47="Yes","H",IF($B91="","",IF(AND($C91&lt;=Hidden!AI$46,$D91&gt;=Hidden!AI$46),IF($G91="","x","y"),"")))</f>
        <v/>
      </c>
      <c r="AQ91" s="146" t="str">
        <f>IF(Hidden!AJ$47="Yes","H",IF($B91="","",IF(AND($C91&lt;=Hidden!AJ$46,$D91&gt;=Hidden!AJ$46),IF($G91="","x","y"),"")))</f>
        <v/>
      </c>
      <c r="AR91" s="145" t="str">
        <f>IF(Hidden!AK$47="Yes","H",IF($B91="","",IF(AND($C91&lt;=Hidden!AK$46,$D91&gt;=Hidden!AK$46),IF($G91="","x","y"),"")))</f>
        <v/>
      </c>
      <c r="AS91" s="142" t="str">
        <f>IF(Hidden!AL$47="Yes","H",IF($B91="","",IF(AND($C91&lt;=Hidden!AL$46,$D91&gt;=Hidden!AL$46),IF($G91="","x","y"),"")))</f>
        <v/>
      </c>
      <c r="AT91" s="142" t="str">
        <f>IF(Hidden!AM$47="Yes","H",IF($B91="","",IF(AND($C91&lt;=Hidden!AM$46,$D91&gt;=Hidden!AM$46),IF($G91="","x","y"),"")))</f>
        <v/>
      </c>
      <c r="AU91" s="142" t="str">
        <f>IF(Hidden!AN$47="Yes","H",IF($B91="","",IF(AND($C91&lt;=Hidden!AN$46,$D91&gt;=Hidden!AN$46),IF($G91="","x","y"),"")))</f>
        <v/>
      </c>
      <c r="AV91" s="144" t="str">
        <f>IF(Hidden!AO$47="Yes","H",IF($B91="","",IF(AND($C91&lt;=Hidden!AO$46,$D91&gt;=Hidden!AO$46),IF($G91="","x","y"),"")))</f>
        <v/>
      </c>
      <c r="AW91" s="143" t="str">
        <f>IF(Hidden!AP$47="Yes","H",IF($B91="","",IF(AND($C91&lt;=Hidden!AP$46,$D91&gt;=Hidden!AP$46),IF($G91="","x","y"),"")))</f>
        <v/>
      </c>
      <c r="AX91" s="142" t="str">
        <f>IF(Hidden!AQ$47="Yes","H",IF($B91="","",IF(AND($C91&lt;=Hidden!AQ$46,$D91&gt;=Hidden!AQ$46),IF($G91="","x","y"),"")))</f>
        <v/>
      </c>
      <c r="AY91" s="142" t="str">
        <f>IF(Hidden!AR$47="Yes","H",IF($B91="","",IF(AND($C91&lt;=Hidden!AR$46,$D91&gt;=Hidden!AR$46),IF($G91="","x","y"),"")))</f>
        <v/>
      </c>
      <c r="AZ91" s="142" t="str">
        <f>IF(Hidden!AS$47="Yes","H",IF($B91="","",IF(AND($C91&lt;=Hidden!AS$46,$D91&gt;=Hidden!AS$46),IF($G91="","x","y"),"")))</f>
        <v/>
      </c>
      <c r="BA91" s="146" t="str">
        <f>IF(Hidden!AT$47="Yes","H",IF($B91="","",IF(AND($C91&lt;=Hidden!AT$46,$D91&gt;=Hidden!AT$46),IF($G91="","x","y"),"")))</f>
        <v/>
      </c>
      <c r="BB91" s="145" t="str">
        <f>IF(Hidden!AU$47="Yes","H",IF($B91="","",IF(AND($C91&lt;=Hidden!AU$46,$D91&gt;=Hidden!AU$46),IF($G91="","x","y"),"")))</f>
        <v/>
      </c>
      <c r="BC91" s="142" t="str">
        <f>IF(Hidden!AV$47="Yes","H",IF($B91="","",IF(AND($C91&lt;=Hidden!AV$46,$D91&gt;=Hidden!AV$46),IF($G91="","x","y"),"")))</f>
        <v/>
      </c>
      <c r="BD91" s="142" t="str">
        <f>IF(Hidden!AW$47="Yes","H",IF($B91="","",IF(AND($C91&lt;=Hidden!AW$46,$D91&gt;=Hidden!AW$46),IF($G91="","x","y"),"")))</f>
        <v/>
      </c>
      <c r="BE91" s="142" t="str">
        <f>IF(Hidden!AX$47="Yes","H",IF($B91="","",IF(AND($C91&lt;=Hidden!AX$46,$D91&gt;=Hidden!AX$46),IF($G91="","x","y"),"")))</f>
        <v/>
      </c>
      <c r="BF91" s="144" t="str">
        <f>IF(Hidden!AY$47="Yes","H",IF($B91="","",IF(AND($C91&lt;=Hidden!AY$46,$D91&gt;=Hidden!AY$46),IF($G91="","x","y"),"")))</f>
        <v/>
      </c>
      <c r="BG91" s="143" t="str">
        <f>IF(Hidden!AZ$47="Yes","H",IF($B91="","",IF(AND($C91&lt;=Hidden!AZ$46,$D91&gt;=Hidden!AZ$46),IF($G91="","x","y"),"")))</f>
        <v/>
      </c>
      <c r="BH91" s="142" t="str">
        <f>IF(Hidden!BA$47="Yes","H",IF($B91="","",IF(AND($C91&lt;=Hidden!BA$46,$D91&gt;=Hidden!BA$46),IF($G91="","x","y"),"")))</f>
        <v/>
      </c>
      <c r="BI91" s="142" t="str">
        <f>IF(Hidden!BB$47="Yes","H",IF($B91="","",IF(AND($C91&lt;=Hidden!BB$46,$D91&gt;=Hidden!BB$46),IF($G91="","x","y"),"")))</f>
        <v/>
      </c>
      <c r="BJ91" s="142" t="str">
        <f>IF(Hidden!BC$47="Yes","H",IF($B91="","",IF(AND($C91&lt;=Hidden!BC$46,$D91&gt;=Hidden!BC$46),IF($G91="","x","y"),"")))</f>
        <v/>
      </c>
      <c r="BK91" s="146" t="str">
        <f>IF(Hidden!BD$47="Yes","H",IF($B91="","",IF(AND($C91&lt;=Hidden!BD$46,$D91&gt;=Hidden!BD$46),IF($G91="","x","y"),"")))</f>
        <v/>
      </c>
      <c r="BL91" s="145" t="str">
        <f>IF(Hidden!BE$47="Yes","H",IF($B91="","",IF(AND($C91&lt;=Hidden!BE$46,$D91&gt;=Hidden!BE$46),IF($G91="","x","y"),"")))</f>
        <v/>
      </c>
      <c r="BM91" s="142" t="str">
        <f>IF(Hidden!BF$47="Yes","H",IF($B91="","",IF(AND($C91&lt;=Hidden!BF$46,$D91&gt;=Hidden!BF$46),IF($G91="","x","y"),"")))</f>
        <v/>
      </c>
      <c r="BN91" s="142" t="str">
        <f>IF(Hidden!BG$47="Yes","H",IF($B91="","",IF(AND($C91&lt;=Hidden!BG$46,$D91&gt;=Hidden!BG$46),IF($G91="","x","y"),"")))</f>
        <v/>
      </c>
      <c r="BO91" s="142" t="str">
        <f>IF(Hidden!BH$47="Yes","H",IF($B91="","",IF(AND($C91&lt;=Hidden!BH$46,$D91&gt;=Hidden!BH$46),IF($G91="","x","y"),"")))</f>
        <v/>
      </c>
      <c r="BP91" s="144" t="str">
        <f>IF(Hidden!BI$47="Yes","H",IF($B91="","",IF(AND($C91&lt;=Hidden!BI$46,$D91&gt;=Hidden!BI$46),IF($G91="","x","y"),"")))</f>
        <v/>
      </c>
      <c r="BQ91" s="143" t="str">
        <f>IF(Hidden!BJ$47="Yes","H",IF($B91="","",IF(AND($C91&lt;=Hidden!BJ$46,$D91&gt;=Hidden!BJ$46),IF($G91="","x","y"),"")))</f>
        <v/>
      </c>
      <c r="BR91" s="142" t="str">
        <f>IF(Hidden!BK$47="Yes","H",IF($B91="","",IF(AND($C91&lt;=Hidden!BK$46,$D91&gt;=Hidden!BK$46),IF($G91="","x","y"),"")))</f>
        <v/>
      </c>
      <c r="BS91" s="142" t="str">
        <f>IF(Hidden!BL$47="Yes","H",IF($B91="","",IF(AND($C91&lt;=Hidden!BL$46,$D91&gt;=Hidden!BL$46),IF($G91="","x","y"),"")))</f>
        <v/>
      </c>
      <c r="BT91" s="142" t="str">
        <f>IF(Hidden!BM$47="Yes","H",IF($B91="","",IF(AND($C91&lt;=Hidden!BM$46,$D91&gt;=Hidden!BM$46),IF($G91="","x","y"),"")))</f>
        <v/>
      </c>
      <c r="BU91" s="146" t="str">
        <f>IF(Hidden!BN$47="Yes","H",IF($B91="","",IF(AND($C91&lt;=Hidden!BN$46,$D91&gt;=Hidden!BN$46),IF($G91="","x","y"),"")))</f>
        <v/>
      </c>
      <c r="BV91" s="145" t="str">
        <f>IF(Hidden!BO$47="Yes","H",IF($B91="","",IF(AND($C91&lt;=Hidden!BO$46,$D91&gt;=Hidden!BO$46),IF($G91="","x","y"),"")))</f>
        <v/>
      </c>
      <c r="BW91" s="142" t="str">
        <f>IF(Hidden!BP$47="Yes","H",IF($B91="","",IF(AND($C91&lt;=Hidden!BP$46,$D91&gt;=Hidden!BP$46),IF($G91="","x","y"),"")))</f>
        <v/>
      </c>
      <c r="BX91" s="142" t="str">
        <f>IF(Hidden!BQ$47="Yes","H",IF($B91="","",IF(AND($C91&lt;=Hidden!BQ$46,$D91&gt;=Hidden!BQ$46),IF($G91="","x","y"),"")))</f>
        <v/>
      </c>
      <c r="BY91" s="142" t="str">
        <f>IF(Hidden!BR$47="Yes","H",IF($B91="","",IF(AND($C91&lt;=Hidden!BR$46,$D91&gt;=Hidden!BR$46),IF($G91="","x","y"),"")))</f>
        <v/>
      </c>
      <c r="BZ91" s="144" t="str">
        <f>IF(Hidden!BS$47="Yes","H",IF($B91="","",IF(AND($C91&lt;=Hidden!BS$46,$D91&gt;=Hidden!BS$46),IF($G91="","x","y"),"")))</f>
        <v/>
      </c>
      <c r="CA91" s="143" t="str">
        <f>IF(Hidden!BT$47="Yes","H",IF($B91="","",IF(AND($C91&lt;=Hidden!BT$46,$D91&gt;=Hidden!BT$46),IF($G91="","x","y"),"")))</f>
        <v/>
      </c>
      <c r="CB91" s="142" t="str">
        <f>IF(Hidden!BU$47="Yes","H",IF($B91="","",IF(AND($C91&lt;=Hidden!BU$46,$D91&gt;=Hidden!BU$46),IF($G91="","x","y"),"")))</f>
        <v/>
      </c>
      <c r="CC91" s="142" t="str">
        <f>IF(Hidden!BV$47="Yes","H",IF($B91="","",IF(AND($C91&lt;=Hidden!BV$46,$D91&gt;=Hidden!BV$46),IF($G91="","x","y"),"")))</f>
        <v/>
      </c>
      <c r="CD91" s="142" t="str">
        <f>IF(Hidden!BW$47="Yes","H",IF($B91="","",IF(AND($C91&lt;=Hidden!BW$46,$D91&gt;=Hidden!BW$46),IF($G91="","x","y"),"")))</f>
        <v/>
      </c>
      <c r="CE91" s="146" t="str">
        <f>IF(Hidden!BX$47="Yes","H",IF($B91="","",IF(AND($C91&lt;=Hidden!BX$46,$D91&gt;=Hidden!BX$46),IF($G91="","x","y"),"")))</f>
        <v/>
      </c>
      <c r="CF91" s="145" t="str">
        <f>IF(Hidden!BY$47="Yes","H",IF($B91="","",IF(AND($C91&lt;=Hidden!BY$46,$D91&gt;=Hidden!BY$46),IF($G91="","x","y"),"")))</f>
        <v/>
      </c>
      <c r="CG91" s="142" t="str">
        <f>IF(Hidden!BZ$47="Yes","H",IF($B91="","",IF(AND($C91&lt;=Hidden!BZ$46,$D91&gt;=Hidden!BZ$46),IF($G91="","x","y"),"")))</f>
        <v/>
      </c>
      <c r="CH91" s="142" t="str">
        <f>IF(Hidden!CA$47="Yes","H",IF($B91="","",IF(AND($C91&lt;=Hidden!CA$46,$D91&gt;=Hidden!CA$46),IF($G91="","x","y"),"")))</f>
        <v/>
      </c>
      <c r="CI91" s="142" t="str">
        <f>IF(Hidden!CB$47="Yes","H",IF($B91="","",IF(AND($C91&lt;=Hidden!CB$46,$D91&gt;=Hidden!CB$46),IF($G91="","x","y"),"")))</f>
        <v/>
      </c>
      <c r="CJ91" s="144" t="str">
        <f>IF(Hidden!CC$47="Yes","H",IF($B91="","",IF(AND($C91&lt;=Hidden!CC$46,$D91&gt;=Hidden!CC$46),IF($G91="","x","y"),"")))</f>
        <v/>
      </c>
      <c r="CK91" s="143" t="str">
        <f>IF(Hidden!CD$47="Yes","H",IF($B91="","",IF(AND($C91&lt;=Hidden!CD$46,$D91&gt;=Hidden!CD$46),IF($G91="","x","y"),"")))</f>
        <v/>
      </c>
      <c r="CL91" s="142" t="str">
        <f>IF(Hidden!CE$47="Yes","H",IF($B91="","",IF(AND($C91&lt;=Hidden!CE$46,$D91&gt;=Hidden!CE$46),IF($G91="","x","y"),"")))</f>
        <v/>
      </c>
      <c r="CM91" s="142" t="str">
        <f>IF(Hidden!CF$47="Yes","H",IF($B91="","",IF(AND($C91&lt;=Hidden!CF$46,$D91&gt;=Hidden!CF$46),IF($G91="","x","y"),"")))</f>
        <v/>
      </c>
      <c r="CN91" s="142" t="str">
        <f>IF(Hidden!CG$47="Yes","H",IF($B91="","",IF(AND($C91&lt;=Hidden!CG$46,$D91&gt;=Hidden!CG$46),IF($G91="","x","y"),"")))</f>
        <v/>
      </c>
      <c r="CO91" s="146" t="str">
        <f>IF(Hidden!CH$47="Yes","H",IF($B91="","",IF(AND($C91&lt;=Hidden!CH$46,$D91&gt;=Hidden!CH$46),IF($G91="","x","y"),"")))</f>
        <v/>
      </c>
      <c r="CP91" s="145" t="str">
        <f>IF(Hidden!CI$47="Yes","H",IF($B91="","",IF(AND($C91&lt;=Hidden!CI$46,$D91&gt;=Hidden!CI$46),IF($G91="","x","y"),"")))</f>
        <v/>
      </c>
      <c r="CQ91" s="142" t="str">
        <f>IF(Hidden!CJ$47="Yes","H",IF($B91="","",IF(AND($C91&lt;=Hidden!CJ$46,$D91&gt;=Hidden!CJ$46),IF($G91="","x","y"),"")))</f>
        <v/>
      </c>
      <c r="CR91" s="142" t="str">
        <f>IF(Hidden!CK$47="Yes","H",IF($B91="","",IF(AND($C91&lt;=Hidden!CK$46,$D91&gt;=Hidden!CK$46),IF($G91="","x","y"),"")))</f>
        <v/>
      </c>
      <c r="CS91" s="142" t="str">
        <f>IF(Hidden!CL$47="Yes","H",IF($B91="","",IF(AND($C91&lt;=Hidden!CL$46,$D91&gt;=Hidden!CL$46),IF($G91="","x","y"),"")))</f>
        <v/>
      </c>
      <c r="CT91" s="144" t="str">
        <f>IF(Hidden!CM$47="Yes","H",IF($B91="","",IF(AND($C91&lt;=Hidden!CM$46,$D91&gt;=Hidden!CM$46),IF($G91="","x","y"),"")))</f>
        <v/>
      </c>
      <c r="CU91" s="143" t="str">
        <f>IF(Hidden!CN$47="Yes","H",IF($B91="","",IF(AND($C91&lt;=Hidden!CN$46,$D91&gt;=Hidden!CN$46),IF($G91="","x","y"),"")))</f>
        <v/>
      </c>
      <c r="CV91" s="142" t="str">
        <f>IF(Hidden!CO$47="Yes","H",IF($B91="","",IF(AND($C91&lt;=Hidden!CO$46,$D91&gt;=Hidden!CO$46),IF($G91="","x","y"),"")))</f>
        <v/>
      </c>
      <c r="CW91" s="142" t="str">
        <f>IF(Hidden!CP$47="Yes","H",IF($B91="","",IF(AND($C91&lt;=Hidden!CP$46,$D91&gt;=Hidden!CP$46),IF($G91="","x","y"),"")))</f>
        <v/>
      </c>
      <c r="CX91" s="142" t="str">
        <f>IF(Hidden!CQ$47="Yes","H",IF($B91="","",IF(AND($C91&lt;=Hidden!CQ$46,$D91&gt;=Hidden!CQ$46),IF($G91="","x","y"),"")))</f>
        <v/>
      </c>
      <c r="CY91" s="146" t="str">
        <f>IF(Hidden!CR$47="Yes","H",IF($B91="","",IF(AND($C91&lt;=Hidden!CR$46,$D91&gt;=Hidden!CR$46),IF($G91="","x","y"),"")))</f>
        <v/>
      </c>
      <c r="CZ91" s="145" t="str">
        <f>IF(Hidden!CS$47="Yes","H",IF($B91="","",IF(AND($C91&lt;=Hidden!CS$46,$D91&gt;=Hidden!CS$46),IF($G91="","x","y"),"")))</f>
        <v/>
      </c>
      <c r="DA91" s="142" t="str">
        <f>IF(Hidden!CT$47="Yes","H",IF($B91="","",IF(AND($C91&lt;=Hidden!CT$46,$D91&gt;=Hidden!CT$46),IF($G91="","x","y"),"")))</f>
        <v/>
      </c>
      <c r="DB91" s="142" t="str">
        <f>IF(Hidden!CU$47="Yes","H",IF($B91="","",IF(AND($C91&lt;=Hidden!CU$46,$D91&gt;=Hidden!CU$46),IF($G91="","x","y"),"")))</f>
        <v/>
      </c>
      <c r="DC91" s="142" t="str">
        <f>IF(Hidden!CV$47="Yes","H",IF($B91="","",IF(AND($C91&lt;=Hidden!CV$46,$D91&gt;=Hidden!CV$46),IF($G91="","x","y"),"")))</f>
        <v/>
      </c>
      <c r="DD91" s="144" t="str">
        <f>IF(Hidden!CW$47="Yes","H",IF($B91="","",IF(AND($C91&lt;=Hidden!CW$46,$D91&gt;=Hidden!CW$46),IF($G91="","x","y"),"")))</f>
        <v/>
      </c>
      <c r="DE91" s="143" t="str">
        <f>IF(Hidden!CX$47="Yes","H",IF($B91="","",IF(AND($C91&lt;=Hidden!CX$46,$D91&gt;=Hidden!CX$46),IF($G91="","x","y"),"")))</f>
        <v/>
      </c>
      <c r="DF91" s="142" t="str">
        <f>IF(Hidden!CY$47="Yes","H",IF($B91="","",IF(AND($C91&lt;=Hidden!CY$46,$D91&gt;=Hidden!CY$46),IF($G91="","x","y"),"")))</f>
        <v/>
      </c>
      <c r="DG91" s="142" t="str">
        <f>IF(Hidden!CZ$47="Yes","H",IF($B91="","",IF(AND($C91&lt;=Hidden!CZ$46,$D91&gt;=Hidden!CZ$46),IF($G91="","x","y"),"")))</f>
        <v/>
      </c>
      <c r="DH91" s="142" t="str">
        <f>IF(Hidden!DA$47="Yes","H",IF($B91="","",IF(AND($C91&lt;=Hidden!DA$46,$D91&gt;=Hidden!DA$46),IF($G91="","x","y"),"")))</f>
        <v/>
      </c>
      <c r="DI91" s="146" t="str">
        <f>IF(Hidden!DB$47="Yes","H",IF($B91="","",IF(AND($C91&lt;=Hidden!DB$46,$D91&gt;=Hidden!DB$46),IF($G91="","x","y"),"")))</f>
        <v/>
      </c>
      <c r="DJ91" s="145" t="str">
        <f>IF(Hidden!DC$47="Yes","H",IF($B91="","",IF(AND($C91&lt;=Hidden!DC$46,$D91&gt;=Hidden!DC$46),IF($G91="","x","y"),"")))</f>
        <v/>
      </c>
      <c r="DK91" s="142" t="str">
        <f>IF(Hidden!DD$47="Yes","H",IF($B91="","",IF(AND($C91&lt;=Hidden!DD$46,$D91&gt;=Hidden!DD$46),IF($G91="","x","y"),"")))</f>
        <v/>
      </c>
      <c r="DL91" s="142" t="str">
        <f>IF(Hidden!DE$47="Yes","H",IF($B91="","",IF(AND($C91&lt;=Hidden!DE$46,$D91&gt;=Hidden!DE$46),IF($G91="","x","y"),"")))</f>
        <v/>
      </c>
      <c r="DM91" s="142" t="str">
        <f>IF(Hidden!DF$47="Yes","H",IF($B91="","",IF(AND($C91&lt;=Hidden!DF$46,$D91&gt;=Hidden!DF$46),IF($G91="","x","y"),"")))</f>
        <v/>
      </c>
      <c r="DN91" s="144" t="str">
        <f>IF(Hidden!DG$47="Yes","H",IF($B91="","",IF(AND($C91&lt;=Hidden!DG$46,$D91&gt;=Hidden!DG$46),IF($G91="","x","y"),"")))</f>
        <v/>
      </c>
      <c r="DO91" s="143" t="str">
        <f>IF(Hidden!DH$47="Yes","H",IF($B91="","",IF(AND($C91&lt;=Hidden!DH$46,$D91&gt;=Hidden!DH$46),IF($G91="","x","y"),"")))</f>
        <v/>
      </c>
      <c r="DP91" s="142" t="str">
        <f>IF(Hidden!DI$47="Yes","H",IF($B91="","",IF(AND($C91&lt;=Hidden!DI$46,$D91&gt;=Hidden!DI$46),IF($G91="","x","y"),"")))</f>
        <v/>
      </c>
      <c r="DQ91" s="142" t="str">
        <f>IF(Hidden!DJ$47="Yes","H",IF($B91="","",IF(AND($C91&lt;=Hidden!DJ$46,$D91&gt;=Hidden!DJ$46),IF($G91="","x","y"),"")))</f>
        <v/>
      </c>
      <c r="DR91" s="142" t="str">
        <f>IF(Hidden!DK$47="Yes","H",IF($B91="","",IF(AND($C91&lt;=Hidden!DK$46,$D91&gt;=Hidden!DK$46),IF($G91="","x","y"),"")))</f>
        <v/>
      </c>
      <c r="DS91" s="146" t="str">
        <f>IF(Hidden!DL$47="Yes","H",IF($B91="","",IF(AND($C91&lt;=Hidden!DL$46,$D91&gt;=Hidden!DL$46),IF($G91="","x","y"),"")))</f>
        <v/>
      </c>
      <c r="DT91" s="145" t="str">
        <f>IF(Hidden!DM$47="Yes","H",IF($B91="","",IF(AND($C91&lt;=Hidden!DM$46,$D91&gt;=Hidden!DM$46),IF($G91="","x","y"),"")))</f>
        <v/>
      </c>
      <c r="DU91" s="142" t="str">
        <f>IF(Hidden!DN$47="Yes","H",IF($B91="","",IF(AND($C91&lt;=Hidden!DN$46,$D91&gt;=Hidden!DN$46),IF($G91="","x","y"),"")))</f>
        <v/>
      </c>
      <c r="DV91" s="142" t="str">
        <f>IF(Hidden!DO$47="Yes","H",IF($B91="","",IF(AND($C91&lt;=Hidden!DO$46,$D91&gt;=Hidden!DO$46),IF($G91="","x","y"),"")))</f>
        <v/>
      </c>
      <c r="DW91" s="142" t="str">
        <f>IF(Hidden!DP$47="Yes","H",IF($B91="","",IF(AND($C91&lt;=Hidden!DP$46,$D91&gt;=Hidden!DP$46),IF($G91="","x","y"),"")))</f>
        <v/>
      </c>
      <c r="DX91" s="144" t="str">
        <f>IF(Hidden!DQ$47="Yes","H",IF($B91="","",IF(AND($C91&lt;=Hidden!DQ$46,$D91&gt;=Hidden!DQ$46),IF($G91="","x","y"),"")))</f>
        <v/>
      </c>
      <c r="DY91" s="145" t="str">
        <f>IF(Hidden!DR$47="Yes","H",IF($B91="","",IF(AND($C91&lt;=Hidden!DR$46,$D91&gt;=Hidden!DR$46),IF($G91="","x","y"),"")))</f>
        <v/>
      </c>
      <c r="DZ91" s="142" t="str">
        <f>IF(Hidden!DS$47="Yes","H",IF($B91="","",IF(AND($C91&lt;=Hidden!DS$46,$D91&gt;=Hidden!DS$46),IF($G91="","x","y"),"")))</f>
        <v/>
      </c>
      <c r="EA91" s="142" t="str">
        <f>IF(Hidden!DT$47="Yes","H",IF($B91="","",IF(AND($C91&lt;=Hidden!DT$46,$D91&gt;=Hidden!DT$46),IF($G91="","x","y"),"")))</f>
        <v/>
      </c>
      <c r="EB91" s="142" t="str">
        <f>IF(Hidden!DU$47="Yes","H",IF($B91="","",IF(AND($C91&lt;=Hidden!DU$46,$D91&gt;=Hidden!DU$46),IF($G91="","x","y"),"")))</f>
        <v/>
      </c>
      <c r="EC91" s="144" t="str">
        <f>IF(Hidden!DV$47="Yes","H",IF($B91="","",IF(AND($C91&lt;=Hidden!DV$46,$D91&gt;=Hidden!DV$46),IF($G91="","x","y"),"")))</f>
        <v/>
      </c>
      <c r="ED91" s="143" t="str">
        <f>IF(Hidden!DW$47="Yes","H",IF($B91="","",IF(AND($C91&lt;=Hidden!DW$46,$D91&gt;=Hidden!DW$46),IF($G91="","x","y"),"")))</f>
        <v/>
      </c>
      <c r="EE91" s="142" t="str">
        <f>IF(Hidden!DX$47="Yes","H",IF($B91="","",IF(AND($C91&lt;=Hidden!DX$46,$D91&gt;=Hidden!DX$46),IF($G91="","x","y"),"")))</f>
        <v/>
      </c>
      <c r="EF91" s="142" t="str">
        <f>IF(Hidden!DY$47="Yes","H",IF($B91="","",IF(AND($C91&lt;=Hidden!DY$46,$D91&gt;=Hidden!DY$46),IF($G91="","x","y"),"")))</f>
        <v/>
      </c>
      <c r="EG91" s="142" t="str">
        <f>IF(Hidden!DZ$47="Yes","H",IF($B91="","",IF(AND($C91&lt;=Hidden!DZ$46,$D91&gt;=Hidden!DZ$46),IF($G91="","x","y"),"")))</f>
        <v/>
      </c>
      <c r="EH91" s="141" t="str">
        <f>IF(Hidden!EA$47="Yes","H",IF($B91="","",IF(AND($C91&lt;=Hidden!EA$46,$D91&gt;=Hidden!EA$46),IF($G91="","x","y"),"")))</f>
        <v/>
      </c>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row>
    <row r="92" spans="1:257" ht="15" customHeight="1">
      <c r="A92" s="79"/>
      <c r="B92" s="730"/>
      <c r="C92" s="724"/>
      <c r="D92" s="725"/>
      <c r="E92" s="693"/>
      <c r="F92" s="243"/>
      <c r="G92" s="696"/>
      <c r="H92" s="694"/>
      <c r="I92" s="147" t="str">
        <f>IF(Hidden!B$47="Yes","H",IF($B92="","",IF(AND($C92&lt;=Hidden!B$46,$D92&gt;=Hidden!B$46),IF($G92="","x","y"),"")))</f>
        <v/>
      </c>
      <c r="J92" s="142" t="str">
        <f>IF(Hidden!C$47="Yes","H",IF($B92="","",IF(AND($C92&lt;=Hidden!C$46,$D92&gt;=Hidden!C$46),IF($G92="","x","y"),"")))</f>
        <v/>
      </c>
      <c r="K92" s="142" t="str">
        <f>IF(Hidden!D$47="Yes","H",IF($B92="","",IF(AND($C92&lt;=Hidden!D$46,$D92&gt;=Hidden!D$46),IF($G92="","x","y"),"")))</f>
        <v/>
      </c>
      <c r="L92" s="142" t="str">
        <f>IF(Hidden!E$47="Yes","H",IF($B92="","",IF(AND($C92&lt;=Hidden!E$46,$D92&gt;=Hidden!E$46),IF($G92="","x","y"),"")))</f>
        <v/>
      </c>
      <c r="M92" s="146" t="str">
        <f>IF(Hidden!F$47="Yes","H",IF($B92="","",IF(AND($C92&lt;=Hidden!F$46,$D92&gt;=Hidden!F$46),IF($G92="","x","y"),"")))</f>
        <v/>
      </c>
      <c r="N92" s="145" t="str">
        <f>IF(Hidden!G$47="Yes","H",IF($B92="","",IF(AND($C92&lt;=Hidden!G$46,$D92&gt;=Hidden!G$46),IF($G92="","x","y"),"")))</f>
        <v/>
      </c>
      <c r="O92" s="142" t="str">
        <f>IF(Hidden!H$47="Yes","H",IF($B92="","",IF(AND($C92&lt;=Hidden!H$46,$D92&gt;=Hidden!H$46),IF($G92="","x","y"),"")))</f>
        <v/>
      </c>
      <c r="P92" s="142" t="str">
        <f>IF(Hidden!I$47="Yes","H",IF($B92="","",IF(AND($C92&lt;=Hidden!I$46,$D92&gt;=Hidden!I$46),IF($G92="","x","y"),"")))</f>
        <v/>
      </c>
      <c r="Q92" s="142" t="str">
        <f>IF(Hidden!J$47="Yes","H",IF($B92="","",IF(AND($C92&lt;=Hidden!J$46,$D92&gt;=Hidden!J$46),IF($G92="","x","y"),"")))</f>
        <v/>
      </c>
      <c r="R92" s="144" t="str">
        <f>IF(Hidden!K$47="Yes","H",IF($B92="","",IF(AND($C92&lt;=Hidden!K$46,$D92&gt;=Hidden!K$46),IF($G92="","x","y"),"")))</f>
        <v/>
      </c>
      <c r="S92" s="143" t="str">
        <f>IF(Hidden!L$47="Yes","H",IF($B92="","",IF(AND($C92&lt;=Hidden!L$46,$D92&gt;=Hidden!L$46),IF($G92="","x","y"),"")))</f>
        <v/>
      </c>
      <c r="T92" s="142" t="str">
        <f>IF(Hidden!M$47="Yes","H",IF($B92="","",IF(AND($C92&lt;=Hidden!M$46,$D92&gt;=Hidden!M$46),IF($G92="","x","y"),"")))</f>
        <v/>
      </c>
      <c r="U92" s="142" t="str">
        <f>IF(Hidden!N$47="Yes","H",IF($B92="","",IF(AND($C92&lt;=Hidden!N$46,$D92&gt;=Hidden!N$46),IF($G92="","x","y"),"")))</f>
        <v/>
      </c>
      <c r="V92" s="142" t="str">
        <f>IF(Hidden!O$47="Yes","H",IF($B92="","",IF(AND($C92&lt;=Hidden!O$46,$D92&gt;=Hidden!O$46),IF($G92="","x","y"),"")))</f>
        <v/>
      </c>
      <c r="W92" s="146" t="str">
        <f>IF(Hidden!P$47="Yes","H",IF($B92="","",IF(AND($C92&lt;=Hidden!P$46,$D92&gt;=Hidden!P$46),IF($G92="","x","y"),"")))</f>
        <v/>
      </c>
      <c r="X92" s="145" t="str">
        <f>IF(Hidden!Q$47="Yes","H",IF($B92="","",IF(AND($C92&lt;=Hidden!Q$46,$D92&gt;=Hidden!Q$46),IF($G92="","x","y"),"")))</f>
        <v/>
      </c>
      <c r="Y92" s="142" t="str">
        <f>IF(Hidden!R$47="Yes","H",IF($B92="","",IF(AND($C92&lt;=Hidden!R$46,$D92&gt;=Hidden!R$46),IF($G92="","x","y"),"")))</f>
        <v/>
      </c>
      <c r="Z92" s="142" t="str">
        <f>IF(Hidden!S$47="Yes","H",IF($B92="","",IF(AND($C92&lt;=Hidden!S$46,$D92&gt;=Hidden!S$46),IF($G92="","x","y"),"")))</f>
        <v/>
      </c>
      <c r="AA92" s="142" t="str">
        <f>IF(Hidden!T$47="Yes","H",IF($B92="","",IF(AND($C92&lt;=Hidden!T$46,$D92&gt;=Hidden!T$46),IF($G92="","x","y"),"")))</f>
        <v/>
      </c>
      <c r="AB92" s="144" t="str">
        <f>IF(Hidden!U$47="Yes","H",IF($B92="","",IF(AND($C92&lt;=Hidden!U$46,$D92&gt;=Hidden!U$46),IF($G92="","x","y"),"")))</f>
        <v/>
      </c>
      <c r="AC92" s="143" t="str">
        <f>IF(Hidden!V$47="Yes","H",IF($B92="","",IF(AND($C92&lt;=Hidden!V$46,$D92&gt;=Hidden!V$46),IF($G92="","x","y"),"")))</f>
        <v/>
      </c>
      <c r="AD92" s="142" t="str">
        <f>IF(Hidden!W$47="Yes","H",IF($B92="","",IF(AND($C92&lt;=Hidden!W$46,$D92&gt;=Hidden!W$46),IF($G92="","x","y"),"")))</f>
        <v/>
      </c>
      <c r="AE92" s="142" t="str">
        <f>IF(Hidden!X$47="Yes","H",IF($B92="","",IF(AND($C92&lt;=Hidden!X$46,$D92&gt;=Hidden!X$46),IF($G92="","x","y"),"")))</f>
        <v/>
      </c>
      <c r="AF92" s="142" t="str">
        <f>IF(Hidden!Y$47="Yes","H",IF($B92="","",IF(AND($C92&lt;=Hidden!Y$46,$D92&gt;=Hidden!Y$46),IF($G92="","x","y"),"")))</f>
        <v/>
      </c>
      <c r="AG92" s="146" t="str">
        <f>IF(Hidden!Z$47="Yes","H",IF($B92="","",IF(AND($C92&lt;=Hidden!Z$46,$D92&gt;=Hidden!Z$46),IF($G92="","x","y"),"")))</f>
        <v/>
      </c>
      <c r="AH92" s="145" t="str">
        <f>IF(Hidden!AA$47="Yes","H",IF($B92="","",IF(AND($C92&lt;=Hidden!AA$46,$D92&gt;=Hidden!AA$46),IF($G92="","x","y"),"")))</f>
        <v/>
      </c>
      <c r="AI92" s="142" t="str">
        <f>IF(Hidden!AB$47="Yes","H",IF($B92="","",IF(AND($C92&lt;=Hidden!AB$46,$D92&gt;=Hidden!AB$46),IF($G92="","x","y"),"")))</f>
        <v/>
      </c>
      <c r="AJ92" s="142" t="str">
        <f>IF(Hidden!AC$47="Yes","H",IF($B92="","",IF(AND($C92&lt;=Hidden!AC$46,$D92&gt;=Hidden!AC$46),IF($G92="","x","y"),"")))</f>
        <v/>
      </c>
      <c r="AK92" s="142" t="str">
        <f>IF(Hidden!AD$47="Yes","H",IF($B92="","",IF(AND($C92&lt;=Hidden!AD$46,$D92&gt;=Hidden!AD$46),IF($G92="","x","y"),"")))</f>
        <v/>
      </c>
      <c r="AL92" s="144" t="str">
        <f>IF(Hidden!AE$47="Yes","H",IF($B92="","",IF(AND($C92&lt;=Hidden!AE$46,$D92&gt;=Hidden!AE$46),IF($G92="","x","y"),"")))</f>
        <v/>
      </c>
      <c r="AM92" s="143" t="str">
        <f>IF(Hidden!AF$47="Yes","H",IF($B92="","",IF(AND($C92&lt;=Hidden!AF$46,$D92&gt;=Hidden!AF$46),IF($G92="","x","y"),"")))</f>
        <v/>
      </c>
      <c r="AN92" s="142" t="str">
        <f>IF(Hidden!AG$47="Yes","H",IF($B92="","",IF(AND($C92&lt;=Hidden!AG$46,$D92&gt;=Hidden!AG$46),IF($G92="","x","y"),"")))</f>
        <v/>
      </c>
      <c r="AO92" s="142" t="str">
        <f>IF(Hidden!AH$47="Yes","H",IF($B92="","",IF(AND($C92&lt;=Hidden!AH$46,$D92&gt;=Hidden!AH$46),IF($G92="","x","y"),"")))</f>
        <v/>
      </c>
      <c r="AP92" s="142" t="str">
        <f>IF(Hidden!AI$47="Yes","H",IF($B92="","",IF(AND($C92&lt;=Hidden!AI$46,$D92&gt;=Hidden!AI$46),IF($G92="","x","y"),"")))</f>
        <v/>
      </c>
      <c r="AQ92" s="146" t="str">
        <f>IF(Hidden!AJ$47="Yes","H",IF($B92="","",IF(AND($C92&lt;=Hidden!AJ$46,$D92&gt;=Hidden!AJ$46),IF($G92="","x","y"),"")))</f>
        <v/>
      </c>
      <c r="AR92" s="145" t="str">
        <f>IF(Hidden!AK$47="Yes","H",IF($B92="","",IF(AND($C92&lt;=Hidden!AK$46,$D92&gt;=Hidden!AK$46),IF($G92="","x","y"),"")))</f>
        <v/>
      </c>
      <c r="AS92" s="142" t="str">
        <f>IF(Hidden!AL$47="Yes","H",IF($B92="","",IF(AND($C92&lt;=Hidden!AL$46,$D92&gt;=Hidden!AL$46),IF($G92="","x","y"),"")))</f>
        <v/>
      </c>
      <c r="AT92" s="142" t="str">
        <f>IF(Hidden!AM$47="Yes","H",IF($B92="","",IF(AND($C92&lt;=Hidden!AM$46,$D92&gt;=Hidden!AM$46),IF($G92="","x","y"),"")))</f>
        <v/>
      </c>
      <c r="AU92" s="142" t="str">
        <f>IF(Hidden!AN$47="Yes","H",IF($B92="","",IF(AND($C92&lt;=Hidden!AN$46,$D92&gt;=Hidden!AN$46),IF($G92="","x","y"),"")))</f>
        <v/>
      </c>
      <c r="AV92" s="144" t="str">
        <f>IF(Hidden!AO$47="Yes","H",IF($B92="","",IF(AND($C92&lt;=Hidden!AO$46,$D92&gt;=Hidden!AO$46),IF($G92="","x","y"),"")))</f>
        <v/>
      </c>
      <c r="AW92" s="143" t="str">
        <f>IF(Hidden!AP$47="Yes","H",IF($B92="","",IF(AND($C92&lt;=Hidden!AP$46,$D92&gt;=Hidden!AP$46),IF($G92="","x","y"),"")))</f>
        <v/>
      </c>
      <c r="AX92" s="142" t="str">
        <f>IF(Hidden!AQ$47="Yes","H",IF($B92="","",IF(AND($C92&lt;=Hidden!AQ$46,$D92&gt;=Hidden!AQ$46),IF($G92="","x","y"),"")))</f>
        <v/>
      </c>
      <c r="AY92" s="142" t="str">
        <f>IF(Hidden!AR$47="Yes","H",IF($B92="","",IF(AND($C92&lt;=Hidden!AR$46,$D92&gt;=Hidden!AR$46),IF($G92="","x","y"),"")))</f>
        <v/>
      </c>
      <c r="AZ92" s="142" t="str">
        <f>IF(Hidden!AS$47="Yes","H",IF($B92="","",IF(AND($C92&lt;=Hidden!AS$46,$D92&gt;=Hidden!AS$46),IF($G92="","x","y"),"")))</f>
        <v/>
      </c>
      <c r="BA92" s="146" t="str">
        <f>IF(Hidden!AT$47="Yes","H",IF($B92="","",IF(AND($C92&lt;=Hidden!AT$46,$D92&gt;=Hidden!AT$46),IF($G92="","x","y"),"")))</f>
        <v/>
      </c>
      <c r="BB92" s="145" t="str">
        <f>IF(Hidden!AU$47="Yes","H",IF($B92="","",IF(AND($C92&lt;=Hidden!AU$46,$D92&gt;=Hidden!AU$46),IF($G92="","x","y"),"")))</f>
        <v/>
      </c>
      <c r="BC92" s="142" t="str">
        <f>IF(Hidden!AV$47="Yes","H",IF($B92="","",IF(AND($C92&lt;=Hidden!AV$46,$D92&gt;=Hidden!AV$46),IF($G92="","x","y"),"")))</f>
        <v/>
      </c>
      <c r="BD92" s="142" t="str">
        <f>IF(Hidden!AW$47="Yes","H",IF($B92="","",IF(AND($C92&lt;=Hidden!AW$46,$D92&gt;=Hidden!AW$46),IF($G92="","x","y"),"")))</f>
        <v/>
      </c>
      <c r="BE92" s="142" t="str">
        <f>IF(Hidden!AX$47="Yes","H",IF($B92="","",IF(AND($C92&lt;=Hidden!AX$46,$D92&gt;=Hidden!AX$46),IF($G92="","x","y"),"")))</f>
        <v/>
      </c>
      <c r="BF92" s="144" t="str">
        <f>IF(Hidden!AY$47="Yes","H",IF($B92="","",IF(AND($C92&lt;=Hidden!AY$46,$D92&gt;=Hidden!AY$46),IF($G92="","x","y"),"")))</f>
        <v/>
      </c>
      <c r="BG92" s="143" t="str">
        <f>IF(Hidden!AZ$47="Yes","H",IF($B92="","",IF(AND($C92&lt;=Hidden!AZ$46,$D92&gt;=Hidden!AZ$46),IF($G92="","x","y"),"")))</f>
        <v/>
      </c>
      <c r="BH92" s="142" t="str">
        <f>IF(Hidden!BA$47="Yes","H",IF($B92="","",IF(AND($C92&lt;=Hidden!BA$46,$D92&gt;=Hidden!BA$46),IF($G92="","x","y"),"")))</f>
        <v/>
      </c>
      <c r="BI92" s="142" t="str">
        <f>IF(Hidden!BB$47="Yes","H",IF($B92="","",IF(AND($C92&lt;=Hidden!BB$46,$D92&gt;=Hidden!BB$46),IF($G92="","x","y"),"")))</f>
        <v/>
      </c>
      <c r="BJ92" s="142" t="str">
        <f>IF(Hidden!BC$47="Yes","H",IF($B92="","",IF(AND($C92&lt;=Hidden!BC$46,$D92&gt;=Hidden!BC$46),IF($G92="","x","y"),"")))</f>
        <v/>
      </c>
      <c r="BK92" s="146" t="str">
        <f>IF(Hidden!BD$47="Yes","H",IF($B92="","",IF(AND($C92&lt;=Hidden!BD$46,$D92&gt;=Hidden!BD$46),IF($G92="","x","y"),"")))</f>
        <v/>
      </c>
      <c r="BL92" s="145" t="str">
        <f>IF(Hidden!BE$47="Yes","H",IF($B92="","",IF(AND($C92&lt;=Hidden!BE$46,$D92&gt;=Hidden!BE$46),IF($G92="","x","y"),"")))</f>
        <v/>
      </c>
      <c r="BM92" s="142" t="str">
        <f>IF(Hidden!BF$47="Yes","H",IF($B92="","",IF(AND($C92&lt;=Hidden!BF$46,$D92&gt;=Hidden!BF$46),IF($G92="","x","y"),"")))</f>
        <v/>
      </c>
      <c r="BN92" s="142" t="str">
        <f>IF(Hidden!BG$47="Yes","H",IF($B92="","",IF(AND($C92&lt;=Hidden!BG$46,$D92&gt;=Hidden!BG$46),IF($G92="","x","y"),"")))</f>
        <v/>
      </c>
      <c r="BO92" s="142" t="str">
        <f>IF(Hidden!BH$47="Yes","H",IF($B92="","",IF(AND($C92&lt;=Hidden!BH$46,$D92&gt;=Hidden!BH$46),IF($G92="","x","y"),"")))</f>
        <v/>
      </c>
      <c r="BP92" s="144" t="str">
        <f>IF(Hidden!BI$47="Yes","H",IF($B92="","",IF(AND($C92&lt;=Hidden!BI$46,$D92&gt;=Hidden!BI$46),IF($G92="","x","y"),"")))</f>
        <v/>
      </c>
      <c r="BQ92" s="143" t="str">
        <f>IF(Hidden!BJ$47="Yes","H",IF($B92="","",IF(AND($C92&lt;=Hidden!BJ$46,$D92&gt;=Hidden!BJ$46),IF($G92="","x","y"),"")))</f>
        <v/>
      </c>
      <c r="BR92" s="142" t="str">
        <f>IF(Hidden!BK$47="Yes","H",IF($B92="","",IF(AND($C92&lt;=Hidden!BK$46,$D92&gt;=Hidden!BK$46),IF($G92="","x","y"),"")))</f>
        <v/>
      </c>
      <c r="BS92" s="142" t="str">
        <f>IF(Hidden!BL$47="Yes","H",IF($B92="","",IF(AND($C92&lt;=Hidden!BL$46,$D92&gt;=Hidden!BL$46),IF($G92="","x","y"),"")))</f>
        <v/>
      </c>
      <c r="BT92" s="142" t="str">
        <f>IF(Hidden!BM$47="Yes","H",IF($B92="","",IF(AND($C92&lt;=Hidden!BM$46,$D92&gt;=Hidden!BM$46),IF($G92="","x","y"),"")))</f>
        <v/>
      </c>
      <c r="BU92" s="146" t="str">
        <f>IF(Hidden!BN$47="Yes","H",IF($B92="","",IF(AND($C92&lt;=Hidden!BN$46,$D92&gt;=Hidden!BN$46),IF($G92="","x","y"),"")))</f>
        <v/>
      </c>
      <c r="BV92" s="145" t="str">
        <f>IF(Hidden!BO$47="Yes","H",IF($B92="","",IF(AND($C92&lt;=Hidden!BO$46,$D92&gt;=Hidden!BO$46),IF($G92="","x","y"),"")))</f>
        <v/>
      </c>
      <c r="BW92" s="142" t="str">
        <f>IF(Hidden!BP$47="Yes","H",IF($B92="","",IF(AND($C92&lt;=Hidden!BP$46,$D92&gt;=Hidden!BP$46),IF($G92="","x","y"),"")))</f>
        <v/>
      </c>
      <c r="BX92" s="142" t="str">
        <f>IF(Hidden!BQ$47="Yes","H",IF($B92="","",IF(AND($C92&lt;=Hidden!BQ$46,$D92&gt;=Hidden!BQ$46),IF($G92="","x","y"),"")))</f>
        <v/>
      </c>
      <c r="BY92" s="142" t="str">
        <f>IF(Hidden!BR$47="Yes","H",IF($B92="","",IF(AND($C92&lt;=Hidden!BR$46,$D92&gt;=Hidden!BR$46),IF($G92="","x","y"),"")))</f>
        <v/>
      </c>
      <c r="BZ92" s="144" t="str">
        <f>IF(Hidden!BS$47="Yes","H",IF($B92="","",IF(AND($C92&lt;=Hidden!BS$46,$D92&gt;=Hidden!BS$46),IF($G92="","x","y"),"")))</f>
        <v/>
      </c>
      <c r="CA92" s="143" t="str">
        <f>IF(Hidden!BT$47="Yes","H",IF($B92="","",IF(AND($C92&lt;=Hidden!BT$46,$D92&gt;=Hidden!BT$46),IF($G92="","x","y"),"")))</f>
        <v/>
      </c>
      <c r="CB92" s="142" t="str">
        <f>IF(Hidden!BU$47="Yes","H",IF($B92="","",IF(AND($C92&lt;=Hidden!BU$46,$D92&gt;=Hidden!BU$46),IF($G92="","x","y"),"")))</f>
        <v/>
      </c>
      <c r="CC92" s="142" t="str">
        <f>IF(Hidden!BV$47="Yes","H",IF($B92="","",IF(AND($C92&lt;=Hidden!BV$46,$D92&gt;=Hidden!BV$46),IF($G92="","x","y"),"")))</f>
        <v/>
      </c>
      <c r="CD92" s="142" t="str">
        <f>IF(Hidden!BW$47="Yes","H",IF($B92="","",IF(AND($C92&lt;=Hidden!BW$46,$D92&gt;=Hidden!BW$46),IF($G92="","x","y"),"")))</f>
        <v/>
      </c>
      <c r="CE92" s="146" t="str">
        <f>IF(Hidden!BX$47="Yes","H",IF($B92="","",IF(AND($C92&lt;=Hidden!BX$46,$D92&gt;=Hidden!BX$46),IF($G92="","x","y"),"")))</f>
        <v/>
      </c>
      <c r="CF92" s="145" t="str">
        <f>IF(Hidden!BY$47="Yes","H",IF($B92="","",IF(AND($C92&lt;=Hidden!BY$46,$D92&gt;=Hidden!BY$46),IF($G92="","x","y"),"")))</f>
        <v/>
      </c>
      <c r="CG92" s="142" t="str">
        <f>IF(Hidden!BZ$47="Yes","H",IF($B92="","",IF(AND($C92&lt;=Hidden!BZ$46,$D92&gt;=Hidden!BZ$46),IF($G92="","x","y"),"")))</f>
        <v/>
      </c>
      <c r="CH92" s="142" t="str">
        <f>IF(Hidden!CA$47="Yes","H",IF($B92="","",IF(AND($C92&lt;=Hidden!CA$46,$D92&gt;=Hidden!CA$46),IF($G92="","x","y"),"")))</f>
        <v/>
      </c>
      <c r="CI92" s="142" t="str">
        <f>IF(Hidden!CB$47="Yes","H",IF($B92="","",IF(AND($C92&lt;=Hidden!CB$46,$D92&gt;=Hidden!CB$46),IF($G92="","x","y"),"")))</f>
        <v/>
      </c>
      <c r="CJ92" s="144" t="str">
        <f>IF(Hidden!CC$47="Yes","H",IF($B92="","",IF(AND($C92&lt;=Hidden!CC$46,$D92&gt;=Hidden!CC$46),IF($G92="","x","y"),"")))</f>
        <v/>
      </c>
      <c r="CK92" s="143" t="str">
        <f>IF(Hidden!CD$47="Yes","H",IF($B92="","",IF(AND($C92&lt;=Hidden!CD$46,$D92&gt;=Hidden!CD$46),IF($G92="","x","y"),"")))</f>
        <v/>
      </c>
      <c r="CL92" s="142" t="str">
        <f>IF(Hidden!CE$47="Yes","H",IF($B92="","",IF(AND($C92&lt;=Hidden!CE$46,$D92&gt;=Hidden!CE$46),IF($G92="","x","y"),"")))</f>
        <v/>
      </c>
      <c r="CM92" s="142" t="str">
        <f>IF(Hidden!CF$47="Yes","H",IF($B92="","",IF(AND($C92&lt;=Hidden!CF$46,$D92&gt;=Hidden!CF$46),IF($G92="","x","y"),"")))</f>
        <v/>
      </c>
      <c r="CN92" s="142" t="str">
        <f>IF(Hidden!CG$47="Yes","H",IF($B92="","",IF(AND($C92&lt;=Hidden!CG$46,$D92&gt;=Hidden!CG$46),IF($G92="","x","y"),"")))</f>
        <v/>
      </c>
      <c r="CO92" s="146" t="str">
        <f>IF(Hidden!CH$47="Yes","H",IF($B92="","",IF(AND($C92&lt;=Hidden!CH$46,$D92&gt;=Hidden!CH$46),IF($G92="","x","y"),"")))</f>
        <v/>
      </c>
      <c r="CP92" s="145" t="str">
        <f>IF(Hidden!CI$47="Yes","H",IF($B92="","",IF(AND($C92&lt;=Hidden!CI$46,$D92&gt;=Hidden!CI$46),IF($G92="","x","y"),"")))</f>
        <v/>
      </c>
      <c r="CQ92" s="142" t="str">
        <f>IF(Hidden!CJ$47="Yes","H",IF($B92="","",IF(AND($C92&lt;=Hidden!CJ$46,$D92&gt;=Hidden!CJ$46),IF($G92="","x","y"),"")))</f>
        <v/>
      </c>
      <c r="CR92" s="142" t="str">
        <f>IF(Hidden!CK$47="Yes","H",IF($B92="","",IF(AND($C92&lt;=Hidden!CK$46,$D92&gt;=Hidden!CK$46),IF($G92="","x","y"),"")))</f>
        <v/>
      </c>
      <c r="CS92" s="142" t="str">
        <f>IF(Hidden!CL$47="Yes","H",IF($B92="","",IF(AND($C92&lt;=Hidden!CL$46,$D92&gt;=Hidden!CL$46),IF($G92="","x","y"),"")))</f>
        <v/>
      </c>
      <c r="CT92" s="144" t="str">
        <f>IF(Hidden!CM$47="Yes","H",IF($B92="","",IF(AND($C92&lt;=Hidden!CM$46,$D92&gt;=Hidden!CM$46),IF($G92="","x","y"),"")))</f>
        <v/>
      </c>
      <c r="CU92" s="143" t="str">
        <f>IF(Hidden!CN$47="Yes","H",IF($B92="","",IF(AND($C92&lt;=Hidden!CN$46,$D92&gt;=Hidden!CN$46),IF($G92="","x","y"),"")))</f>
        <v/>
      </c>
      <c r="CV92" s="142" t="str">
        <f>IF(Hidden!CO$47="Yes","H",IF($B92="","",IF(AND($C92&lt;=Hidden!CO$46,$D92&gt;=Hidden!CO$46),IF($G92="","x","y"),"")))</f>
        <v/>
      </c>
      <c r="CW92" s="142" t="str">
        <f>IF(Hidden!CP$47="Yes","H",IF($B92="","",IF(AND($C92&lt;=Hidden!CP$46,$D92&gt;=Hidden!CP$46),IF($G92="","x","y"),"")))</f>
        <v/>
      </c>
      <c r="CX92" s="142" t="str">
        <f>IF(Hidden!CQ$47="Yes","H",IF($B92="","",IF(AND($C92&lt;=Hidden!CQ$46,$D92&gt;=Hidden!CQ$46),IF($G92="","x","y"),"")))</f>
        <v/>
      </c>
      <c r="CY92" s="146" t="str">
        <f>IF(Hidden!CR$47="Yes","H",IF($B92="","",IF(AND($C92&lt;=Hidden!CR$46,$D92&gt;=Hidden!CR$46),IF($G92="","x","y"),"")))</f>
        <v/>
      </c>
      <c r="CZ92" s="145" t="str">
        <f>IF(Hidden!CS$47="Yes","H",IF($B92="","",IF(AND($C92&lt;=Hidden!CS$46,$D92&gt;=Hidden!CS$46),IF($G92="","x","y"),"")))</f>
        <v/>
      </c>
      <c r="DA92" s="142" t="str">
        <f>IF(Hidden!CT$47="Yes","H",IF($B92="","",IF(AND($C92&lt;=Hidden!CT$46,$D92&gt;=Hidden!CT$46),IF($G92="","x","y"),"")))</f>
        <v/>
      </c>
      <c r="DB92" s="142" t="str">
        <f>IF(Hidden!CU$47="Yes","H",IF($B92="","",IF(AND($C92&lt;=Hidden!CU$46,$D92&gt;=Hidden!CU$46),IF($G92="","x","y"),"")))</f>
        <v/>
      </c>
      <c r="DC92" s="142" t="str">
        <f>IF(Hidden!CV$47="Yes","H",IF($B92="","",IF(AND($C92&lt;=Hidden!CV$46,$D92&gt;=Hidden!CV$46),IF($G92="","x","y"),"")))</f>
        <v/>
      </c>
      <c r="DD92" s="144" t="str">
        <f>IF(Hidden!CW$47="Yes","H",IF($B92="","",IF(AND($C92&lt;=Hidden!CW$46,$D92&gt;=Hidden!CW$46),IF($G92="","x","y"),"")))</f>
        <v/>
      </c>
      <c r="DE92" s="143" t="str">
        <f>IF(Hidden!CX$47="Yes","H",IF($B92="","",IF(AND($C92&lt;=Hidden!CX$46,$D92&gt;=Hidden!CX$46),IF($G92="","x","y"),"")))</f>
        <v/>
      </c>
      <c r="DF92" s="142" t="str">
        <f>IF(Hidden!CY$47="Yes","H",IF($B92="","",IF(AND($C92&lt;=Hidden!CY$46,$D92&gt;=Hidden!CY$46),IF($G92="","x","y"),"")))</f>
        <v/>
      </c>
      <c r="DG92" s="142" t="str">
        <f>IF(Hidden!CZ$47="Yes","H",IF($B92="","",IF(AND($C92&lt;=Hidden!CZ$46,$D92&gt;=Hidden!CZ$46),IF($G92="","x","y"),"")))</f>
        <v/>
      </c>
      <c r="DH92" s="142" t="str">
        <f>IF(Hidden!DA$47="Yes","H",IF($B92="","",IF(AND($C92&lt;=Hidden!DA$46,$D92&gt;=Hidden!DA$46),IF($G92="","x","y"),"")))</f>
        <v/>
      </c>
      <c r="DI92" s="146" t="str">
        <f>IF(Hidden!DB$47="Yes","H",IF($B92="","",IF(AND($C92&lt;=Hidden!DB$46,$D92&gt;=Hidden!DB$46),IF($G92="","x","y"),"")))</f>
        <v/>
      </c>
      <c r="DJ92" s="145" t="str">
        <f>IF(Hidden!DC$47="Yes","H",IF($B92="","",IF(AND($C92&lt;=Hidden!DC$46,$D92&gt;=Hidden!DC$46),IF($G92="","x","y"),"")))</f>
        <v/>
      </c>
      <c r="DK92" s="142" t="str">
        <f>IF(Hidden!DD$47="Yes","H",IF($B92="","",IF(AND($C92&lt;=Hidden!DD$46,$D92&gt;=Hidden!DD$46),IF($G92="","x","y"),"")))</f>
        <v/>
      </c>
      <c r="DL92" s="142" t="str">
        <f>IF(Hidden!DE$47="Yes","H",IF($B92="","",IF(AND($C92&lt;=Hidden!DE$46,$D92&gt;=Hidden!DE$46),IF($G92="","x","y"),"")))</f>
        <v/>
      </c>
      <c r="DM92" s="142" t="str">
        <f>IF(Hidden!DF$47="Yes","H",IF($B92="","",IF(AND($C92&lt;=Hidden!DF$46,$D92&gt;=Hidden!DF$46),IF($G92="","x","y"),"")))</f>
        <v/>
      </c>
      <c r="DN92" s="144" t="str">
        <f>IF(Hidden!DG$47="Yes","H",IF($B92="","",IF(AND($C92&lt;=Hidden!DG$46,$D92&gt;=Hidden!DG$46),IF($G92="","x","y"),"")))</f>
        <v/>
      </c>
      <c r="DO92" s="143" t="str">
        <f>IF(Hidden!DH$47="Yes","H",IF($B92="","",IF(AND($C92&lt;=Hidden!DH$46,$D92&gt;=Hidden!DH$46),IF($G92="","x","y"),"")))</f>
        <v/>
      </c>
      <c r="DP92" s="142" t="str">
        <f>IF(Hidden!DI$47="Yes","H",IF($B92="","",IF(AND($C92&lt;=Hidden!DI$46,$D92&gt;=Hidden!DI$46),IF($G92="","x","y"),"")))</f>
        <v/>
      </c>
      <c r="DQ92" s="142" t="str">
        <f>IF(Hidden!DJ$47="Yes","H",IF($B92="","",IF(AND($C92&lt;=Hidden!DJ$46,$D92&gt;=Hidden!DJ$46),IF($G92="","x","y"),"")))</f>
        <v/>
      </c>
      <c r="DR92" s="142" t="str">
        <f>IF(Hidden!DK$47="Yes","H",IF($B92="","",IF(AND($C92&lt;=Hidden!DK$46,$D92&gt;=Hidden!DK$46),IF($G92="","x","y"),"")))</f>
        <v/>
      </c>
      <c r="DS92" s="146" t="str">
        <f>IF(Hidden!DL$47="Yes","H",IF($B92="","",IF(AND($C92&lt;=Hidden!DL$46,$D92&gt;=Hidden!DL$46),IF($G92="","x","y"),"")))</f>
        <v/>
      </c>
      <c r="DT92" s="145" t="str">
        <f>IF(Hidden!DM$47="Yes","H",IF($B92="","",IF(AND($C92&lt;=Hidden!DM$46,$D92&gt;=Hidden!DM$46),IF($G92="","x","y"),"")))</f>
        <v/>
      </c>
      <c r="DU92" s="142" t="str">
        <f>IF(Hidden!DN$47="Yes","H",IF($B92="","",IF(AND($C92&lt;=Hidden!DN$46,$D92&gt;=Hidden!DN$46),IF($G92="","x","y"),"")))</f>
        <v/>
      </c>
      <c r="DV92" s="142" t="str">
        <f>IF(Hidden!DO$47="Yes","H",IF($B92="","",IF(AND($C92&lt;=Hidden!DO$46,$D92&gt;=Hidden!DO$46),IF($G92="","x","y"),"")))</f>
        <v/>
      </c>
      <c r="DW92" s="142" t="str">
        <f>IF(Hidden!DP$47="Yes","H",IF($B92="","",IF(AND($C92&lt;=Hidden!DP$46,$D92&gt;=Hidden!DP$46),IF($G92="","x","y"),"")))</f>
        <v/>
      </c>
      <c r="DX92" s="144" t="str">
        <f>IF(Hidden!DQ$47="Yes","H",IF($B92="","",IF(AND($C92&lt;=Hidden!DQ$46,$D92&gt;=Hidden!DQ$46),IF($G92="","x","y"),"")))</f>
        <v/>
      </c>
      <c r="DY92" s="145" t="str">
        <f>IF(Hidden!DR$47="Yes","H",IF($B92="","",IF(AND($C92&lt;=Hidden!DR$46,$D92&gt;=Hidden!DR$46),IF($G92="","x","y"),"")))</f>
        <v/>
      </c>
      <c r="DZ92" s="142" t="str">
        <f>IF(Hidden!DS$47="Yes","H",IF($B92="","",IF(AND($C92&lt;=Hidden!DS$46,$D92&gt;=Hidden!DS$46),IF($G92="","x","y"),"")))</f>
        <v/>
      </c>
      <c r="EA92" s="142" t="str">
        <f>IF(Hidden!DT$47="Yes","H",IF($B92="","",IF(AND($C92&lt;=Hidden!DT$46,$D92&gt;=Hidden!DT$46),IF($G92="","x","y"),"")))</f>
        <v/>
      </c>
      <c r="EB92" s="142" t="str">
        <f>IF(Hidden!DU$47="Yes","H",IF($B92="","",IF(AND($C92&lt;=Hidden!DU$46,$D92&gt;=Hidden!DU$46),IF($G92="","x","y"),"")))</f>
        <v/>
      </c>
      <c r="EC92" s="144" t="str">
        <f>IF(Hidden!DV$47="Yes","H",IF($B92="","",IF(AND($C92&lt;=Hidden!DV$46,$D92&gt;=Hidden!DV$46),IF($G92="","x","y"),"")))</f>
        <v/>
      </c>
      <c r="ED92" s="143" t="str">
        <f>IF(Hidden!DW$47="Yes","H",IF($B92="","",IF(AND($C92&lt;=Hidden!DW$46,$D92&gt;=Hidden!DW$46),IF($G92="","x","y"),"")))</f>
        <v/>
      </c>
      <c r="EE92" s="142" t="str">
        <f>IF(Hidden!DX$47="Yes","H",IF($B92="","",IF(AND($C92&lt;=Hidden!DX$46,$D92&gt;=Hidden!DX$46),IF($G92="","x","y"),"")))</f>
        <v/>
      </c>
      <c r="EF92" s="142" t="str">
        <f>IF(Hidden!DY$47="Yes","H",IF($B92="","",IF(AND($C92&lt;=Hidden!DY$46,$D92&gt;=Hidden!DY$46),IF($G92="","x","y"),"")))</f>
        <v/>
      </c>
      <c r="EG92" s="142" t="str">
        <f>IF(Hidden!DZ$47="Yes","H",IF($B92="","",IF(AND($C92&lt;=Hidden!DZ$46,$D92&gt;=Hidden!DZ$46),IF($G92="","x","y"),"")))</f>
        <v/>
      </c>
      <c r="EH92" s="141" t="str">
        <f>IF(Hidden!EA$47="Yes","H",IF($B92="","",IF(AND($C92&lt;=Hidden!EA$46,$D92&gt;=Hidden!EA$46),IF($G92="","x","y"),"")))</f>
        <v/>
      </c>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row>
    <row r="93" spans="1:257" ht="15" customHeight="1">
      <c r="A93" s="79"/>
      <c r="B93" s="731"/>
      <c r="C93" s="724"/>
      <c r="D93" s="725"/>
      <c r="E93" s="693"/>
      <c r="F93" s="243"/>
      <c r="G93" s="696"/>
      <c r="H93" s="694"/>
      <c r="I93" s="147" t="str">
        <f>IF(Hidden!B$47="Yes","H",IF($B93="","",IF(AND($C93&lt;=Hidden!B$46,$D93&gt;=Hidden!B$46),IF($G93="","x","y"),"")))</f>
        <v/>
      </c>
      <c r="J93" s="142" t="str">
        <f>IF(Hidden!C$47="Yes","H",IF($B93="","",IF(AND($C93&lt;=Hidden!C$46,$D93&gt;=Hidden!C$46),IF($G93="","x","y"),"")))</f>
        <v/>
      </c>
      <c r="K93" s="142" t="str">
        <f>IF(Hidden!D$47="Yes","H",IF($B93="","",IF(AND($C93&lt;=Hidden!D$46,$D93&gt;=Hidden!D$46),IF($G93="","x","y"),"")))</f>
        <v/>
      </c>
      <c r="L93" s="142" t="str">
        <f>IF(Hidden!E$47="Yes","H",IF($B93="","",IF(AND($C93&lt;=Hidden!E$46,$D93&gt;=Hidden!E$46),IF($G93="","x","y"),"")))</f>
        <v/>
      </c>
      <c r="M93" s="146" t="str">
        <f>IF(Hidden!F$47="Yes","H",IF($B93="","",IF(AND($C93&lt;=Hidden!F$46,$D93&gt;=Hidden!F$46),IF($G93="","x","y"),"")))</f>
        <v/>
      </c>
      <c r="N93" s="145" t="str">
        <f>IF(Hidden!G$47="Yes","H",IF($B93="","",IF(AND($C93&lt;=Hidden!G$46,$D93&gt;=Hidden!G$46),IF($G93="","x","y"),"")))</f>
        <v/>
      </c>
      <c r="O93" s="142" t="str">
        <f>IF(Hidden!H$47="Yes","H",IF($B93="","",IF(AND($C93&lt;=Hidden!H$46,$D93&gt;=Hidden!H$46),IF($G93="","x","y"),"")))</f>
        <v/>
      </c>
      <c r="P93" s="142" t="str">
        <f>IF(Hidden!I$47="Yes","H",IF($B93="","",IF(AND($C93&lt;=Hidden!I$46,$D93&gt;=Hidden!I$46),IF($G93="","x","y"),"")))</f>
        <v/>
      </c>
      <c r="Q93" s="142" t="str">
        <f>IF(Hidden!J$47="Yes","H",IF($B93="","",IF(AND($C93&lt;=Hidden!J$46,$D93&gt;=Hidden!J$46),IF($G93="","x","y"),"")))</f>
        <v/>
      </c>
      <c r="R93" s="144" t="str">
        <f>IF(Hidden!K$47="Yes","H",IF($B93="","",IF(AND($C93&lt;=Hidden!K$46,$D93&gt;=Hidden!K$46),IF($G93="","x","y"),"")))</f>
        <v/>
      </c>
      <c r="S93" s="143" t="str">
        <f>IF(Hidden!L$47="Yes","H",IF($B93="","",IF(AND($C93&lt;=Hidden!L$46,$D93&gt;=Hidden!L$46),IF($G93="","x","y"),"")))</f>
        <v/>
      </c>
      <c r="T93" s="142" t="str">
        <f>IF(Hidden!M$47="Yes","H",IF($B93="","",IF(AND($C93&lt;=Hidden!M$46,$D93&gt;=Hidden!M$46),IF($G93="","x","y"),"")))</f>
        <v/>
      </c>
      <c r="U93" s="142" t="str">
        <f>IF(Hidden!N$47="Yes","H",IF($B93="","",IF(AND($C93&lt;=Hidden!N$46,$D93&gt;=Hidden!N$46),IF($G93="","x","y"),"")))</f>
        <v/>
      </c>
      <c r="V93" s="142" t="str">
        <f>IF(Hidden!O$47="Yes","H",IF($B93="","",IF(AND($C93&lt;=Hidden!O$46,$D93&gt;=Hidden!O$46),IF($G93="","x","y"),"")))</f>
        <v/>
      </c>
      <c r="W93" s="146" t="str">
        <f>IF(Hidden!P$47="Yes","H",IF($B93="","",IF(AND($C93&lt;=Hidden!P$46,$D93&gt;=Hidden!P$46),IF($G93="","x","y"),"")))</f>
        <v/>
      </c>
      <c r="X93" s="145" t="str">
        <f>IF(Hidden!Q$47="Yes","H",IF($B93="","",IF(AND($C93&lt;=Hidden!Q$46,$D93&gt;=Hidden!Q$46),IF($G93="","x","y"),"")))</f>
        <v/>
      </c>
      <c r="Y93" s="142" t="str">
        <f>IF(Hidden!R$47="Yes","H",IF($B93="","",IF(AND($C93&lt;=Hidden!R$46,$D93&gt;=Hidden!R$46),IF($G93="","x","y"),"")))</f>
        <v/>
      </c>
      <c r="Z93" s="142" t="str">
        <f>IF(Hidden!S$47="Yes","H",IF($B93="","",IF(AND($C93&lt;=Hidden!S$46,$D93&gt;=Hidden!S$46),IF($G93="","x","y"),"")))</f>
        <v/>
      </c>
      <c r="AA93" s="142" t="str">
        <f>IF(Hidden!T$47="Yes","H",IF($B93="","",IF(AND($C93&lt;=Hidden!T$46,$D93&gt;=Hidden!T$46),IF($G93="","x","y"),"")))</f>
        <v/>
      </c>
      <c r="AB93" s="144" t="str">
        <f>IF(Hidden!U$47="Yes","H",IF($B93="","",IF(AND($C93&lt;=Hidden!U$46,$D93&gt;=Hidden!U$46),IF($G93="","x","y"),"")))</f>
        <v/>
      </c>
      <c r="AC93" s="143" t="str">
        <f>IF(Hidden!V$47="Yes","H",IF($B93="","",IF(AND($C93&lt;=Hidden!V$46,$D93&gt;=Hidden!V$46),IF($G93="","x","y"),"")))</f>
        <v/>
      </c>
      <c r="AD93" s="142" t="str">
        <f>IF(Hidden!W$47="Yes","H",IF($B93="","",IF(AND($C93&lt;=Hidden!W$46,$D93&gt;=Hidden!W$46),IF($G93="","x","y"),"")))</f>
        <v/>
      </c>
      <c r="AE93" s="142" t="str">
        <f>IF(Hidden!X$47="Yes","H",IF($B93="","",IF(AND($C93&lt;=Hidden!X$46,$D93&gt;=Hidden!X$46),IF($G93="","x","y"),"")))</f>
        <v/>
      </c>
      <c r="AF93" s="142" t="str">
        <f>IF(Hidden!Y$47="Yes","H",IF($B93="","",IF(AND($C93&lt;=Hidden!Y$46,$D93&gt;=Hidden!Y$46),IF($G93="","x","y"),"")))</f>
        <v/>
      </c>
      <c r="AG93" s="146" t="str">
        <f>IF(Hidden!Z$47="Yes","H",IF($B93="","",IF(AND($C93&lt;=Hidden!Z$46,$D93&gt;=Hidden!Z$46),IF($G93="","x","y"),"")))</f>
        <v/>
      </c>
      <c r="AH93" s="145" t="str">
        <f>IF(Hidden!AA$47="Yes","H",IF($B93="","",IF(AND($C93&lt;=Hidden!AA$46,$D93&gt;=Hidden!AA$46),IF($G93="","x","y"),"")))</f>
        <v/>
      </c>
      <c r="AI93" s="142" t="str">
        <f>IF(Hidden!AB$47="Yes","H",IF($B93="","",IF(AND($C93&lt;=Hidden!AB$46,$D93&gt;=Hidden!AB$46),IF($G93="","x","y"),"")))</f>
        <v/>
      </c>
      <c r="AJ93" s="142" t="str">
        <f>IF(Hidden!AC$47="Yes","H",IF($B93="","",IF(AND($C93&lt;=Hidden!AC$46,$D93&gt;=Hidden!AC$46),IF($G93="","x","y"),"")))</f>
        <v/>
      </c>
      <c r="AK93" s="142" t="str">
        <f>IF(Hidden!AD$47="Yes","H",IF($B93="","",IF(AND($C93&lt;=Hidden!AD$46,$D93&gt;=Hidden!AD$46),IF($G93="","x","y"),"")))</f>
        <v/>
      </c>
      <c r="AL93" s="144" t="str">
        <f>IF(Hidden!AE$47="Yes","H",IF($B93="","",IF(AND($C93&lt;=Hidden!AE$46,$D93&gt;=Hidden!AE$46),IF($G93="","x","y"),"")))</f>
        <v/>
      </c>
      <c r="AM93" s="143" t="str">
        <f>IF(Hidden!AF$47="Yes","H",IF($B93="","",IF(AND($C93&lt;=Hidden!AF$46,$D93&gt;=Hidden!AF$46),IF($G93="","x","y"),"")))</f>
        <v/>
      </c>
      <c r="AN93" s="142" t="str">
        <f>IF(Hidden!AG$47="Yes","H",IF($B93="","",IF(AND($C93&lt;=Hidden!AG$46,$D93&gt;=Hidden!AG$46),IF($G93="","x","y"),"")))</f>
        <v/>
      </c>
      <c r="AO93" s="142" t="str">
        <f>IF(Hidden!AH$47="Yes","H",IF($B93="","",IF(AND($C93&lt;=Hidden!AH$46,$D93&gt;=Hidden!AH$46),IF($G93="","x","y"),"")))</f>
        <v/>
      </c>
      <c r="AP93" s="142" t="str">
        <f>IF(Hidden!AI$47="Yes","H",IF($B93="","",IF(AND($C93&lt;=Hidden!AI$46,$D93&gt;=Hidden!AI$46),IF($G93="","x","y"),"")))</f>
        <v/>
      </c>
      <c r="AQ93" s="146" t="str">
        <f>IF(Hidden!AJ$47="Yes","H",IF($B93="","",IF(AND($C93&lt;=Hidden!AJ$46,$D93&gt;=Hidden!AJ$46),IF($G93="","x","y"),"")))</f>
        <v/>
      </c>
      <c r="AR93" s="145" t="str">
        <f>IF(Hidden!AK$47="Yes","H",IF($B93="","",IF(AND($C93&lt;=Hidden!AK$46,$D93&gt;=Hidden!AK$46),IF($G93="","x","y"),"")))</f>
        <v/>
      </c>
      <c r="AS93" s="142" t="str">
        <f>IF(Hidden!AL$47="Yes","H",IF($B93="","",IF(AND($C93&lt;=Hidden!AL$46,$D93&gt;=Hidden!AL$46),IF($G93="","x","y"),"")))</f>
        <v/>
      </c>
      <c r="AT93" s="142" t="str">
        <f>IF(Hidden!AM$47="Yes","H",IF($B93="","",IF(AND($C93&lt;=Hidden!AM$46,$D93&gt;=Hidden!AM$46),IF($G93="","x","y"),"")))</f>
        <v/>
      </c>
      <c r="AU93" s="142" t="str">
        <f>IF(Hidden!AN$47="Yes","H",IF($B93="","",IF(AND($C93&lt;=Hidden!AN$46,$D93&gt;=Hidden!AN$46),IF($G93="","x","y"),"")))</f>
        <v/>
      </c>
      <c r="AV93" s="144" t="str">
        <f>IF(Hidden!AO$47="Yes","H",IF($B93="","",IF(AND($C93&lt;=Hidden!AO$46,$D93&gt;=Hidden!AO$46),IF($G93="","x","y"),"")))</f>
        <v/>
      </c>
      <c r="AW93" s="143" t="str">
        <f>IF(Hidden!AP$47="Yes","H",IF($B93="","",IF(AND($C93&lt;=Hidden!AP$46,$D93&gt;=Hidden!AP$46),IF($G93="","x","y"),"")))</f>
        <v/>
      </c>
      <c r="AX93" s="142" t="str">
        <f>IF(Hidden!AQ$47="Yes","H",IF($B93="","",IF(AND($C93&lt;=Hidden!AQ$46,$D93&gt;=Hidden!AQ$46),IF($G93="","x","y"),"")))</f>
        <v/>
      </c>
      <c r="AY93" s="142" t="str">
        <f>IF(Hidden!AR$47="Yes","H",IF($B93="","",IF(AND($C93&lt;=Hidden!AR$46,$D93&gt;=Hidden!AR$46),IF($G93="","x","y"),"")))</f>
        <v/>
      </c>
      <c r="AZ93" s="142" t="str">
        <f>IF(Hidden!AS$47="Yes","H",IF($B93="","",IF(AND($C93&lt;=Hidden!AS$46,$D93&gt;=Hidden!AS$46),IF($G93="","x","y"),"")))</f>
        <v/>
      </c>
      <c r="BA93" s="146" t="str">
        <f>IF(Hidden!AT$47="Yes","H",IF($B93="","",IF(AND($C93&lt;=Hidden!AT$46,$D93&gt;=Hidden!AT$46),IF($G93="","x","y"),"")))</f>
        <v/>
      </c>
      <c r="BB93" s="145" t="str">
        <f>IF(Hidden!AU$47="Yes","H",IF($B93="","",IF(AND($C93&lt;=Hidden!AU$46,$D93&gt;=Hidden!AU$46),IF($G93="","x","y"),"")))</f>
        <v/>
      </c>
      <c r="BC93" s="142" t="str">
        <f>IF(Hidden!AV$47="Yes","H",IF($B93="","",IF(AND($C93&lt;=Hidden!AV$46,$D93&gt;=Hidden!AV$46),IF($G93="","x","y"),"")))</f>
        <v/>
      </c>
      <c r="BD93" s="142" t="str">
        <f>IF(Hidden!AW$47="Yes","H",IF($B93="","",IF(AND($C93&lt;=Hidden!AW$46,$D93&gt;=Hidden!AW$46),IF($G93="","x","y"),"")))</f>
        <v/>
      </c>
      <c r="BE93" s="142" t="str">
        <f>IF(Hidden!AX$47="Yes","H",IF($B93="","",IF(AND($C93&lt;=Hidden!AX$46,$D93&gt;=Hidden!AX$46),IF($G93="","x","y"),"")))</f>
        <v/>
      </c>
      <c r="BF93" s="144" t="str">
        <f>IF(Hidden!AY$47="Yes","H",IF($B93="","",IF(AND($C93&lt;=Hidden!AY$46,$D93&gt;=Hidden!AY$46),IF($G93="","x","y"),"")))</f>
        <v/>
      </c>
      <c r="BG93" s="143" t="str">
        <f>IF(Hidden!AZ$47="Yes","H",IF($B93="","",IF(AND($C93&lt;=Hidden!AZ$46,$D93&gt;=Hidden!AZ$46),IF($G93="","x","y"),"")))</f>
        <v/>
      </c>
      <c r="BH93" s="142" t="str">
        <f>IF(Hidden!BA$47="Yes","H",IF($B93="","",IF(AND($C93&lt;=Hidden!BA$46,$D93&gt;=Hidden!BA$46),IF($G93="","x","y"),"")))</f>
        <v/>
      </c>
      <c r="BI93" s="142" t="str">
        <f>IF(Hidden!BB$47="Yes","H",IF($B93="","",IF(AND($C93&lt;=Hidden!BB$46,$D93&gt;=Hidden!BB$46),IF($G93="","x","y"),"")))</f>
        <v/>
      </c>
      <c r="BJ93" s="142" t="str">
        <f>IF(Hidden!BC$47="Yes","H",IF($B93="","",IF(AND($C93&lt;=Hidden!BC$46,$D93&gt;=Hidden!BC$46),IF($G93="","x","y"),"")))</f>
        <v/>
      </c>
      <c r="BK93" s="146" t="str">
        <f>IF(Hidden!BD$47="Yes","H",IF($B93="","",IF(AND($C93&lt;=Hidden!BD$46,$D93&gt;=Hidden!BD$46),IF($G93="","x","y"),"")))</f>
        <v/>
      </c>
      <c r="BL93" s="145" t="str">
        <f>IF(Hidden!BE$47="Yes","H",IF($B93="","",IF(AND($C93&lt;=Hidden!BE$46,$D93&gt;=Hidden!BE$46),IF($G93="","x","y"),"")))</f>
        <v/>
      </c>
      <c r="BM93" s="142" t="str">
        <f>IF(Hidden!BF$47="Yes","H",IF($B93="","",IF(AND($C93&lt;=Hidden!BF$46,$D93&gt;=Hidden!BF$46),IF($G93="","x","y"),"")))</f>
        <v/>
      </c>
      <c r="BN93" s="142" t="str">
        <f>IF(Hidden!BG$47="Yes","H",IF($B93="","",IF(AND($C93&lt;=Hidden!BG$46,$D93&gt;=Hidden!BG$46),IF($G93="","x","y"),"")))</f>
        <v/>
      </c>
      <c r="BO93" s="142" t="str">
        <f>IF(Hidden!BH$47="Yes","H",IF($B93="","",IF(AND($C93&lt;=Hidden!BH$46,$D93&gt;=Hidden!BH$46),IF($G93="","x","y"),"")))</f>
        <v/>
      </c>
      <c r="BP93" s="144" t="str">
        <f>IF(Hidden!BI$47="Yes","H",IF($B93="","",IF(AND($C93&lt;=Hidden!BI$46,$D93&gt;=Hidden!BI$46),IF($G93="","x","y"),"")))</f>
        <v/>
      </c>
      <c r="BQ93" s="143" t="str">
        <f>IF(Hidden!BJ$47="Yes","H",IF($B93="","",IF(AND($C93&lt;=Hidden!BJ$46,$D93&gt;=Hidden!BJ$46),IF($G93="","x","y"),"")))</f>
        <v/>
      </c>
      <c r="BR93" s="142" t="str">
        <f>IF(Hidden!BK$47="Yes","H",IF($B93="","",IF(AND($C93&lt;=Hidden!BK$46,$D93&gt;=Hidden!BK$46),IF($G93="","x","y"),"")))</f>
        <v/>
      </c>
      <c r="BS93" s="142" t="str">
        <f>IF(Hidden!BL$47="Yes","H",IF($B93="","",IF(AND($C93&lt;=Hidden!BL$46,$D93&gt;=Hidden!BL$46),IF($G93="","x","y"),"")))</f>
        <v/>
      </c>
      <c r="BT93" s="142" t="str">
        <f>IF(Hidden!BM$47="Yes","H",IF($B93="","",IF(AND($C93&lt;=Hidden!BM$46,$D93&gt;=Hidden!BM$46),IF($G93="","x","y"),"")))</f>
        <v/>
      </c>
      <c r="BU93" s="146" t="str">
        <f>IF(Hidden!BN$47="Yes","H",IF($B93="","",IF(AND($C93&lt;=Hidden!BN$46,$D93&gt;=Hidden!BN$46),IF($G93="","x","y"),"")))</f>
        <v/>
      </c>
      <c r="BV93" s="145" t="str">
        <f>IF(Hidden!BO$47="Yes","H",IF($B93="","",IF(AND($C93&lt;=Hidden!BO$46,$D93&gt;=Hidden!BO$46),IF($G93="","x","y"),"")))</f>
        <v/>
      </c>
      <c r="BW93" s="142" t="str">
        <f>IF(Hidden!BP$47="Yes","H",IF($B93="","",IF(AND($C93&lt;=Hidden!BP$46,$D93&gt;=Hidden!BP$46),IF($G93="","x","y"),"")))</f>
        <v/>
      </c>
      <c r="BX93" s="142" t="str">
        <f>IF(Hidden!BQ$47="Yes","H",IF($B93="","",IF(AND($C93&lt;=Hidden!BQ$46,$D93&gt;=Hidden!BQ$46),IF($G93="","x","y"),"")))</f>
        <v/>
      </c>
      <c r="BY93" s="142" t="str">
        <f>IF(Hidden!BR$47="Yes","H",IF($B93="","",IF(AND($C93&lt;=Hidden!BR$46,$D93&gt;=Hidden!BR$46),IF($G93="","x","y"),"")))</f>
        <v/>
      </c>
      <c r="BZ93" s="144" t="str">
        <f>IF(Hidden!BS$47="Yes","H",IF($B93="","",IF(AND($C93&lt;=Hidden!BS$46,$D93&gt;=Hidden!BS$46),IF($G93="","x","y"),"")))</f>
        <v/>
      </c>
      <c r="CA93" s="143" t="str">
        <f>IF(Hidden!BT$47="Yes","H",IF($B93="","",IF(AND($C93&lt;=Hidden!BT$46,$D93&gt;=Hidden!BT$46),IF($G93="","x","y"),"")))</f>
        <v/>
      </c>
      <c r="CB93" s="142" t="str">
        <f>IF(Hidden!BU$47="Yes","H",IF($B93="","",IF(AND($C93&lt;=Hidden!BU$46,$D93&gt;=Hidden!BU$46),IF($G93="","x","y"),"")))</f>
        <v/>
      </c>
      <c r="CC93" s="142" t="str">
        <f>IF(Hidden!BV$47="Yes","H",IF($B93="","",IF(AND($C93&lt;=Hidden!BV$46,$D93&gt;=Hidden!BV$46),IF($G93="","x","y"),"")))</f>
        <v/>
      </c>
      <c r="CD93" s="142" t="str">
        <f>IF(Hidden!BW$47="Yes","H",IF($B93="","",IF(AND($C93&lt;=Hidden!BW$46,$D93&gt;=Hidden!BW$46),IF($G93="","x","y"),"")))</f>
        <v/>
      </c>
      <c r="CE93" s="146" t="str">
        <f>IF(Hidden!BX$47="Yes","H",IF($B93="","",IF(AND($C93&lt;=Hidden!BX$46,$D93&gt;=Hidden!BX$46),IF($G93="","x","y"),"")))</f>
        <v/>
      </c>
      <c r="CF93" s="145" t="str">
        <f>IF(Hidden!BY$47="Yes","H",IF($B93="","",IF(AND($C93&lt;=Hidden!BY$46,$D93&gt;=Hidden!BY$46),IF($G93="","x","y"),"")))</f>
        <v/>
      </c>
      <c r="CG93" s="142" t="str">
        <f>IF(Hidden!BZ$47="Yes","H",IF($B93="","",IF(AND($C93&lt;=Hidden!BZ$46,$D93&gt;=Hidden!BZ$46),IF($G93="","x","y"),"")))</f>
        <v/>
      </c>
      <c r="CH93" s="142" t="str">
        <f>IF(Hidden!CA$47="Yes","H",IF($B93="","",IF(AND($C93&lt;=Hidden!CA$46,$D93&gt;=Hidden!CA$46),IF($G93="","x","y"),"")))</f>
        <v/>
      </c>
      <c r="CI93" s="142" t="str">
        <f>IF(Hidden!CB$47="Yes","H",IF($B93="","",IF(AND($C93&lt;=Hidden!CB$46,$D93&gt;=Hidden!CB$46),IF($G93="","x","y"),"")))</f>
        <v/>
      </c>
      <c r="CJ93" s="144" t="str">
        <f>IF(Hidden!CC$47="Yes","H",IF($B93="","",IF(AND($C93&lt;=Hidden!CC$46,$D93&gt;=Hidden!CC$46),IF($G93="","x","y"),"")))</f>
        <v/>
      </c>
      <c r="CK93" s="143" t="str">
        <f>IF(Hidden!CD$47="Yes","H",IF($B93="","",IF(AND($C93&lt;=Hidden!CD$46,$D93&gt;=Hidden!CD$46),IF($G93="","x","y"),"")))</f>
        <v/>
      </c>
      <c r="CL93" s="142" t="str">
        <f>IF(Hidden!CE$47="Yes","H",IF($B93="","",IF(AND($C93&lt;=Hidden!CE$46,$D93&gt;=Hidden!CE$46),IF($G93="","x","y"),"")))</f>
        <v/>
      </c>
      <c r="CM93" s="142" t="str">
        <f>IF(Hidden!CF$47="Yes","H",IF($B93="","",IF(AND($C93&lt;=Hidden!CF$46,$D93&gt;=Hidden!CF$46),IF($G93="","x","y"),"")))</f>
        <v/>
      </c>
      <c r="CN93" s="142" t="str">
        <f>IF(Hidden!CG$47="Yes","H",IF($B93="","",IF(AND($C93&lt;=Hidden!CG$46,$D93&gt;=Hidden!CG$46),IF($G93="","x","y"),"")))</f>
        <v/>
      </c>
      <c r="CO93" s="146" t="str">
        <f>IF(Hidden!CH$47="Yes","H",IF($B93="","",IF(AND($C93&lt;=Hidden!CH$46,$D93&gt;=Hidden!CH$46),IF($G93="","x","y"),"")))</f>
        <v/>
      </c>
      <c r="CP93" s="145" t="str">
        <f>IF(Hidden!CI$47="Yes","H",IF($B93="","",IF(AND($C93&lt;=Hidden!CI$46,$D93&gt;=Hidden!CI$46),IF($G93="","x","y"),"")))</f>
        <v/>
      </c>
      <c r="CQ93" s="142" t="str">
        <f>IF(Hidden!CJ$47="Yes","H",IF($B93="","",IF(AND($C93&lt;=Hidden!CJ$46,$D93&gt;=Hidden!CJ$46),IF($G93="","x","y"),"")))</f>
        <v/>
      </c>
      <c r="CR93" s="142" t="str">
        <f>IF(Hidden!CK$47="Yes","H",IF($B93="","",IF(AND($C93&lt;=Hidden!CK$46,$D93&gt;=Hidden!CK$46),IF($G93="","x","y"),"")))</f>
        <v/>
      </c>
      <c r="CS93" s="142" t="str">
        <f>IF(Hidden!CL$47="Yes","H",IF($B93="","",IF(AND($C93&lt;=Hidden!CL$46,$D93&gt;=Hidden!CL$46),IF($G93="","x","y"),"")))</f>
        <v/>
      </c>
      <c r="CT93" s="144" t="str">
        <f>IF(Hidden!CM$47="Yes","H",IF($B93="","",IF(AND($C93&lt;=Hidden!CM$46,$D93&gt;=Hidden!CM$46),IF($G93="","x","y"),"")))</f>
        <v/>
      </c>
      <c r="CU93" s="143" t="str">
        <f>IF(Hidden!CN$47="Yes","H",IF($B93="","",IF(AND($C93&lt;=Hidden!CN$46,$D93&gt;=Hidden!CN$46),IF($G93="","x","y"),"")))</f>
        <v/>
      </c>
      <c r="CV93" s="142" t="str">
        <f>IF(Hidden!CO$47="Yes","H",IF($B93="","",IF(AND($C93&lt;=Hidden!CO$46,$D93&gt;=Hidden!CO$46),IF($G93="","x","y"),"")))</f>
        <v/>
      </c>
      <c r="CW93" s="142" t="str">
        <f>IF(Hidden!CP$47="Yes","H",IF($B93="","",IF(AND($C93&lt;=Hidden!CP$46,$D93&gt;=Hidden!CP$46),IF($G93="","x","y"),"")))</f>
        <v/>
      </c>
      <c r="CX93" s="142" t="str">
        <f>IF(Hidden!CQ$47="Yes","H",IF($B93="","",IF(AND($C93&lt;=Hidden!CQ$46,$D93&gt;=Hidden!CQ$46),IF($G93="","x","y"),"")))</f>
        <v/>
      </c>
      <c r="CY93" s="146" t="str">
        <f>IF(Hidden!CR$47="Yes","H",IF($B93="","",IF(AND($C93&lt;=Hidden!CR$46,$D93&gt;=Hidden!CR$46),IF($G93="","x","y"),"")))</f>
        <v/>
      </c>
      <c r="CZ93" s="145" t="str">
        <f>IF(Hidden!CS$47="Yes","H",IF($B93="","",IF(AND($C93&lt;=Hidden!CS$46,$D93&gt;=Hidden!CS$46),IF($G93="","x","y"),"")))</f>
        <v/>
      </c>
      <c r="DA93" s="142" t="str">
        <f>IF(Hidden!CT$47="Yes","H",IF($B93="","",IF(AND($C93&lt;=Hidden!CT$46,$D93&gt;=Hidden!CT$46),IF($G93="","x","y"),"")))</f>
        <v/>
      </c>
      <c r="DB93" s="142" t="str">
        <f>IF(Hidden!CU$47="Yes","H",IF($B93="","",IF(AND($C93&lt;=Hidden!CU$46,$D93&gt;=Hidden!CU$46),IF($G93="","x","y"),"")))</f>
        <v/>
      </c>
      <c r="DC93" s="142" t="str">
        <f>IF(Hidden!CV$47="Yes","H",IF($B93="","",IF(AND($C93&lt;=Hidden!CV$46,$D93&gt;=Hidden!CV$46),IF($G93="","x","y"),"")))</f>
        <v/>
      </c>
      <c r="DD93" s="144" t="str">
        <f>IF(Hidden!CW$47="Yes","H",IF($B93="","",IF(AND($C93&lt;=Hidden!CW$46,$D93&gt;=Hidden!CW$46),IF($G93="","x","y"),"")))</f>
        <v/>
      </c>
      <c r="DE93" s="143" t="str">
        <f>IF(Hidden!CX$47="Yes","H",IF($B93="","",IF(AND($C93&lt;=Hidden!CX$46,$D93&gt;=Hidden!CX$46),IF($G93="","x","y"),"")))</f>
        <v/>
      </c>
      <c r="DF93" s="142" t="str">
        <f>IF(Hidden!CY$47="Yes","H",IF($B93="","",IF(AND($C93&lt;=Hidden!CY$46,$D93&gt;=Hidden!CY$46),IF($G93="","x","y"),"")))</f>
        <v/>
      </c>
      <c r="DG93" s="142" t="str">
        <f>IF(Hidden!CZ$47="Yes","H",IF($B93="","",IF(AND($C93&lt;=Hidden!CZ$46,$D93&gt;=Hidden!CZ$46),IF($G93="","x","y"),"")))</f>
        <v/>
      </c>
      <c r="DH93" s="142" t="str">
        <f>IF(Hidden!DA$47="Yes","H",IF($B93="","",IF(AND($C93&lt;=Hidden!DA$46,$D93&gt;=Hidden!DA$46),IF($G93="","x","y"),"")))</f>
        <v/>
      </c>
      <c r="DI93" s="146" t="str">
        <f>IF(Hidden!DB$47="Yes","H",IF($B93="","",IF(AND($C93&lt;=Hidden!DB$46,$D93&gt;=Hidden!DB$46),IF($G93="","x","y"),"")))</f>
        <v/>
      </c>
      <c r="DJ93" s="145" t="str">
        <f>IF(Hidden!DC$47="Yes","H",IF($B93="","",IF(AND($C93&lt;=Hidden!DC$46,$D93&gt;=Hidden!DC$46),IF($G93="","x","y"),"")))</f>
        <v/>
      </c>
      <c r="DK93" s="142" t="str">
        <f>IF(Hidden!DD$47="Yes","H",IF($B93="","",IF(AND($C93&lt;=Hidden!DD$46,$D93&gt;=Hidden!DD$46),IF($G93="","x","y"),"")))</f>
        <v/>
      </c>
      <c r="DL93" s="142" t="str">
        <f>IF(Hidden!DE$47="Yes","H",IF($B93="","",IF(AND($C93&lt;=Hidden!DE$46,$D93&gt;=Hidden!DE$46),IF($G93="","x","y"),"")))</f>
        <v/>
      </c>
      <c r="DM93" s="142" t="str">
        <f>IF(Hidden!DF$47="Yes","H",IF($B93="","",IF(AND($C93&lt;=Hidden!DF$46,$D93&gt;=Hidden!DF$46),IF($G93="","x","y"),"")))</f>
        <v/>
      </c>
      <c r="DN93" s="144" t="str">
        <f>IF(Hidden!DG$47="Yes","H",IF($B93="","",IF(AND($C93&lt;=Hidden!DG$46,$D93&gt;=Hidden!DG$46),IF($G93="","x","y"),"")))</f>
        <v/>
      </c>
      <c r="DO93" s="143" t="str">
        <f>IF(Hidden!DH$47="Yes","H",IF($B93="","",IF(AND($C93&lt;=Hidden!DH$46,$D93&gt;=Hidden!DH$46),IF($G93="","x","y"),"")))</f>
        <v/>
      </c>
      <c r="DP93" s="142" t="str">
        <f>IF(Hidden!DI$47="Yes","H",IF($B93="","",IF(AND($C93&lt;=Hidden!DI$46,$D93&gt;=Hidden!DI$46),IF($G93="","x","y"),"")))</f>
        <v/>
      </c>
      <c r="DQ93" s="142" t="str">
        <f>IF(Hidden!DJ$47="Yes","H",IF($B93="","",IF(AND($C93&lt;=Hidden!DJ$46,$D93&gt;=Hidden!DJ$46),IF($G93="","x","y"),"")))</f>
        <v/>
      </c>
      <c r="DR93" s="142" t="str">
        <f>IF(Hidden!DK$47="Yes","H",IF($B93="","",IF(AND($C93&lt;=Hidden!DK$46,$D93&gt;=Hidden!DK$46),IF($G93="","x","y"),"")))</f>
        <v/>
      </c>
      <c r="DS93" s="146" t="str">
        <f>IF(Hidden!DL$47="Yes","H",IF($B93="","",IF(AND($C93&lt;=Hidden!DL$46,$D93&gt;=Hidden!DL$46),IF($G93="","x","y"),"")))</f>
        <v/>
      </c>
      <c r="DT93" s="145" t="str">
        <f>IF(Hidden!DM$47="Yes","H",IF($B93="","",IF(AND($C93&lt;=Hidden!DM$46,$D93&gt;=Hidden!DM$46),IF($G93="","x","y"),"")))</f>
        <v/>
      </c>
      <c r="DU93" s="142" t="str">
        <f>IF(Hidden!DN$47="Yes","H",IF($B93="","",IF(AND($C93&lt;=Hidden!DN$46,$D93&gt;=Hidden!DN$46),IF($G93="","x","y"),"")))</f>
        <v/>
      </c>
      <c r="DV93" s="142" t="str">
        <f>IF(Hidden!DO$47="Yes","H",IF($B93="","",IF(AND($C93&lt;=Hidden!DO$46,$D93&gt;=Hidden!DO$46),IF($G93="","x","y"),"")))</f>
        <v/>
      </c>
      <c r="DW93" s="142" t="str">
        <f>IF(Hidden!DP$47="Yes","H",IF($B93="","",IF(AND($C93&lt;=Hidden!DP$46,$D93&gt;=Hidden!DP$46),IF($G93="","x","y"),"")))</f>
        <v/>
      </c>
      <c r="DX93" s="144" t="str">
        <f>IF(Hidden!DQ$47="Yes","H",IF($B93="","",IF(AND($C93&lt;=Hidden!DQ$46,$D93&gt;=Hidden!DQ$46),IF($G93="","x","y"),"")))</f>
        <v/>
      </c>
      <c r="DY93" s="145" t="str">
        <f>IF(Hidden!DR$47="Yes","H",IF($B93="","",IF(AND($C93&lt;=Hidden!DR$46,$D93&gt;=Hidden!DR$46),IF($G93="","x","y"),"")))</f>
        <v/>
      </c>
      <c r="DZ93" s="142" t="str">
        <f>IF(Hidden!DS$47="Yes","H",IF($B93="","",IF(AND($C93&lt;=Hidden!DS$46,$D93&gt;=Hidden!DS$46),IF($G93="","x","y"),"")))</f>
        <v/>
      </c>
      <c r="EA93" s="142" t="str">
        <f>IF(Hidden!DT$47="Yes","H",IF($B93="","",IF(AND($C93&lt;=Hidden!DT$46,$D93&gt;=Hidden!DT$46),IF($G93="","x","y"),"")))</f>
        <v/>
      </c>
      <c r="EB93" s="142" t="str">
        <f>IF(Hidden!DU$47="Yes","H",IF($B93="","",IF(AND($C93&lt;=Hidden!DU$46,$D93&gt;=Hidden!DU$46),IF($G93="","x","y"),"")))</f>
        <v/>
      </c>
      <c r="EC93" s="144" t="str">
        <f>IF(Hidden!DV$47="Yes","H",IF($B93="","",IF(AND($C93&lt;=Hidden!DV$46,$D93&gt;=Hidden!DV$46),IF($G93="","x","y"),"")))</f>
        <v/>
      </c>
      <c r="ED93" s="143" t="str">
        <f>IF(Hidden!DW$47="Yes","H",IF($B93="","",IF(AND($C93&lt;=Hidden!DW$46,$D93&gt;=Hidden!DW$46),IF($G93="","x","y"),"")))</f>
        <v/>
      </c>
      <c r="EE93" s="142" t="str">
        <f>IF(Hidden!DX$47="Yes","H",IF($B93="","",IF(AND($C93&lt;=Hidden!DX$46,$D93&gt;=Hidden!DX$46),IF($G93="","x","y"),"")))</f>
        <v/>
      </c>
      <c r="EF93" s="142" t="str">
        <f>IF(Hidden!DY$47="Yes","H",IF($B93="","",IF(AND($C93&lt;=Hidden!DY$46,$D93&gt;=Hidden!DY$46),IF($G93="","x","y"),"")))</f>
        <v/>
      </c>
      <c r="EG93" s="142" t="str">
        <f>IF(Hidden!DZ$47="Yes","H",IF($B93="","",IF(AND($C93&lt;=Hidden!DZ$46,$D93&gt;=Hidden!DZ$46),IF($G93="","x","y"),"")))</f>
        <v/>
      </c>
      <c r="EH93" s="141" t="str">
        <f>IF(Hidden!EA$47="Yes","H",IF($B93="","",IF(AND($C93&lt;=Hidden!EA$46,$D93&gt;=Hidden!EA$46),IF($G93="","x","y"),"")))</f>
        <v/>
      </c>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row>
    <row r="94" spans="1:257" ht="15" customHeight="1">
      <c r="A94" s="79"/>
      <c r="B94" s="730"/>
      <c r="C94" s="724"/>
      <c r="D94" s="725"/>
      <c r="E94" s="693"/>
      <c r="F94" s="243"/>
      <c r="G94" s="696"/>
      <c r="H94" s="694"/>
      <c r="I94" s="147" t="str">
        <f>IF(Hidden!B$47="Yes","H",IF($B94="","",IF(AND($C94&lt;=Hidden!B$46,$D94&gt;=Hidden!B$46),IF($G94="","x","y"),"")))</f>
        <v/>
      </c>
      <c r="J94" s="142" t="str">
        <f>IF(Hidden!C$47="Yes","H",IF($B94="","",IF(AND($C94&lt;=Hidden!C$46,$D94&gt;=Hidden!C$46),IF($G94="","x","y"),"")))</f>
        <v/>
      </c>
      <c r="K94" s="142" t="str">
        <f>IF(Hidden!D$47="Yes","H",IF($B94="","",IF(AND($C94&lt;=Hidden!D$46,$D94&gt;=Hidden!D$46),IF($G94="","x","y"),"")))</f>
        <v/>
      </c>
      <c r="L94" s="142" t="str">
        <f>IF(Hidden!E$47="Yes","H",IF($B94="","",IF(AND($C94&lt;=Hidden!E$46,$D94&gt;=Hidden!E$46),IF($G94="","x","y"),"")))</f>
        <v/>
      </c>
      <c r="M94" s="146" t="str">
        <f>IF(Hidden!F$47="Yes","H",IF($B94="","",IF(AND($C94&lt;=Hidden!F$46,$D94&gt;=Hidden!F$46),IF($G94="","x","y"),"")))</f>
        <v/>
      </c>
      <c r="N94" s="145" t="str">
        <f>IF(Hidden!G$47="Yes","H",IF($B94="","",IF(AND($C94&lt;=Hidden!G$46,$D94&gt;=Hidden!G$46),IF($G94="","x","y"),"")))</f>
        <v/>
      </c>
      <c r="O94" s="142" t="str">
        <f>IF(Hidden!H$47="Yes","H",IF($B94="","",IF(AND($C94&lt;=Hidden!H$46,$D94&gt;=Hidden!H$46),IF($G94="","x","y"),"")))</f>
        <v/>
      </c>
      <c r="P94" s="142" t="str">
        <f>IF(Hidden!I$47="Yes","H",IF($B94="","",IF(AND($C94&lt;=Hidden!I$46,$D94&gt;=Hidden!I$46),IF($G94="","x","y"),"")))</f>
        <v/>
      </c>
      <c r="Q94" s="142" t="str">
        <f>IF(Hidden!J$47="Yes","H",IF($B94="","",IF(AND($C94&lt;=Hidden!J$46,$D94&gt;=Hidden!J$46),IF($G94="","x","y"),"")))</f>
        <v/>
      </c>
      <c r="R94" s="144" t="str">
        <f>IF(Hidden!K$47="Yes","H",IF($B94="","",IF(AND($C94&lt;=Hidden!K$46,$D94&gt;=Hidden!K$46),IF($G94="","x","y"),"")))</f>
        <v/>
      </c>
      <c r="S94" s="143" t="str">
        <f>IF(Hidden!L$47="Yes","H",IF($B94="","",IF(AND($C94&lt;=Hidden!L$46,$D94&gt;=Hidden!L$46),IF($G94="","x","y"),"")))</f>
        <v/>
      </c>
      <c r="T94" s="142" t="str">
        <f>IF(Hidden!M$47="Yes","H",IF($B94="","",IF(AND($C94&lt;=Hidden!M$46,$D94&gt;=Hidden!M$46),IF($G94="","x","y"),"")))</f>
        <v/>
      </c>
      <c r="U94" s="142" t="str">
        <f>IF(Hidden!N$47="Yes","H",IF($B94="","",IF(AND($C94&lt;=Hidden!N$46,$D94&gt;=Hidden!N$46),IF($G94="","x","y"),"")))</f>
        <v/>
      </c>
      <c r="V94" s="142" t="str">
        <f>IF(Hidden!O$47="Yes","H",IF($B94="","",IF(AND($C94&lt;=Hidden!O$46,$D94&gt;=Hidden!O$46),IF($G94="","x","y"),"")))</f>
        <v/>
      </c>
      <c r="W94" s="146" t="str">
        <f>IF(Hidden!P$47="Yes","H",IF($B94="","",IF(AND($C94&lt;=Hidden!P$46,$D94&gt;=Hidden!P$46),IF($G94="","x","y"),"")))</f>
        <v/>
      </c>
      <c r="X94" s="145" t="str">
        <f>IF(Hidden!Q$47="Yes","H",IF($B94="","",IF(AND($C94&lt;=Hidden!Q$46,$D94&gt;=Hidden!Q$46),IF($G94="","x","y"),"")))</f>
        <v/>
      </c>
      <c r="Y94" s="142" t="str">
        <f>IF(Hidden!R$47="Yes","H",IF($B94="","",IF(AND($C94&lt;=Hidden!R$46,$D94&gt;=Hidden!R$46),IF($G94="","x","y"),"")))</f>
        <v/>
      </c>
      <c r="Z94" s="142" t="str">
        <f>IF(Hidden!S$47="Yes","H",IF($B94="","",IF(AND($C94&lt;=Hidden!S$46,$D94&gt;=Hidden!S$46),IF($G94="","x","y"),"")))</f>
        <v/>
      </c>
      <c r="AA94" s="142" t="str">
        <f>IF(Hidden!T$47="Yes","H",IF($B94="","",IF(AND($C94&lt;=Hidden!T$46,$D94&gt;=Hidden!T$46),IF($G94="","x","y"),"")))</f>
        <v/>
      </c>
      <c r="AB94" s="144" t="str">
        <f>IF(Hidden!U$47="Yes","H",IF($B94="","",IF(AND($C94&lt;=Hidden!U$46,$D94&gt;=Hidden!U$46),IF($G94="","x","y"),"")))</f>
        <v/>
      </c>
      <c r="AC94" s="143" t="str">
        <f>IF(Hidden!V$47="Yes","H",IF($B94="","",IF(AND($C94&lt;=Hidden!V$46,$D94&gt;=Hidden!V$46),IF($G94="","x","y"),"")))</f>
        <v/>
      </c>
      <c r="AD94" s="142" t="str">
        <f>IF(Hidden!W$47="Yes","H",IF($B94="","",IF(AND($C94&lt;=Hidden!W$46,$D94&gt;=Hidden!W$46),IF($G94="","x","y"),"")))</f>
        <v/>
      </c>
      <c r="AE94" s="142" t="str">
        <f>IF(Hidden!X$47="Yes","H",IF($B94="","",IF(AND($C94&lt;=Hidden!X$46,$D94&gt;=Hidden!X$46),IF($G94="","x","y"),"")))</f>
        <v/>
      </c>
      <c r="AF94" s="142" t="str">
        <f>IF(Hidden!Y$47="Yes","H",IF($B94="","",IF(AND($C94&lt;=Hidden!Y$46,$D94&gt;=Hidden!Y$46),IF($G94="","x","y"),"")))</f>
        <v/>
      </c>
      <c r="AG94" s="146" t="str">
        <f>IF(Hidden!Z$47="Yes","H",IF($B94="","",IF(AND($C94&lt;=Hidden!Z$46,$D94&gt;=Hidden!Z$46),IF($G94="","x","y"),"")))</f>
        <v/>
      </c>
      <c r="AH94" s="145" t="str">
        <f>IF(Hidden!AA$47="Yes","H",IF($B94="","",IF(AND($C94&lt;=Hidden!AA$46,$D94&gt;=Hidden!AA$46),IF($G94="","x","y"),"")))</f>
        <v/>
      </c>
      <c r="AI94" s="142" t="str">
        <f>IF(Hidden!AB$47="Yes","H",IF($B94="","",IF(AND($C94&lt;=Hidden!AB$46,$D94&gt;=Hidden!AB$46),IF($G94="","x","y"),"")))</f>
        <v/>
      </c>
      <c r="AJ94" s="142" t="str">
        <f>IF(Hidden!AC$47="Yes","H",IF($B94="","",IF(AND($C94&lt;=Hidden!AC$46,$D94&gt;=Hidden!AC$46),IF($G94="","x","y"),"")))</f>
        <v/>
      </c>
      <c r="AK94" s="142" t="str">
        <f>IF(Hidden!AD$47="Yes","H",IF($B94="","",IF(AND($C94&lt;=Hidden!AD$46,$D94&gt;=Hidden!AD$46),IF($G94="","x","y"),"")))</f>
        <v/>
      </c>
      <c r="AL94" s="144" t="str">
        <f>IF(Hidden!AE$47="Yes","H",IF($B94="","",IF(AND($C94&lt;=Hidden!AE$46,$D94&gt;=Hidden!AE$46),IF($G94="","x","y"),"")))</f>
        <v/>
      </c>
      <c r="AM94" s="143" t="str">
        <f>IF(Hidden!AF$47="Yes","H",IF($B94="","",IF(AND($C94&lt;=Hidden!AF$46,$D94&gt;=Hidden!AF$46),IF($G94="","x","y"),"")))</f>
        <v/>
      </c>
      <c r="AN94" s="142" t="str">
        <f>IF(Hidden!AG$47="Yes","H",IF($B94="","",IF(AND($C94&lt;=Hidden!AG$46,$D94&gt;=Hidden!AG$46),IF($G94="","x","y"),"")))</f>
        <v/>
      </c>
      <c r="AO94" s="142" t="str">
        <f>IF(Hidden!AH$47="Yes","H",IF($B94="","",IF(AND($C94&lt;=Hidden!AH$46,$D94&gt;=Hidden!AH$46),IF($G94="","x","y"),"")))</f>
        <v/>
      </c>
      <c r="AP94" s="142" t="str">
        <f>IF(Hidden!AI$47="Yes","H",IF($B94="","",IF(AND($C94&lt;=Hidden!AI$46,$D94&gt;=Hidden!AI$46),IF($G94="","x","y"),"")))</f>
        <v/>
      </c>
      <c r="AQ94" s="146" t="str">
        <f>IF(Hidden!AJ$47="Yes","H",IF($B94="","",IF(AND($C94&lt;=Hidden!AJ$46,$D94&gt;=Hidden!AJ$46),IF($G94="","x","y"),"")))</f>
        <v/>
      </c>
      <c r="AR94" s="145" t="str">
        <f>IF(Hidden!AK$47="Yes","H",IF($B94="","",IF(AND($C94&lt;=Hidden!AK$46,$D94&gt;=Hidden!AK$46),IF($G94="","x","y"),"")))</f>
        <v/>
      </c>
      <c r="AS94" s="142" t="str">
        <f>IF(Hidden!AL$47="Yes","H",IF($B94="","",IF(AND($C94&lt;=Hidden!AL$46,$D94&gt;=Hidden!AL$46),IF($G94="","x","y"),"")))</f>
        <v/>
      </c>
      <c r="AT94" s="142" t="str">
        <f>IF(Hidden!AM$47="Yes","H",IF($B94="","",IF(AND($C94&lt;=Hidden!AM$46,$D94&gt;=Hidden!AM$46),IF($G94="","x","y"),"")))</f>
        <v/>
      </c>
      <c r="AU94" s="142" t="str">
        <f>IF(Hidden!AN$47="Yes","H",IF($B94="","",IF(AND($C94&lt;=Hidden!AN$46,$D94&gt;=Hidden!AN$46),IF($G94="","x","y"),"")))</f>
        <v/>
      </c>
      <c r="AV94" s="144" t="str">
        <f>IF(Hidden!AO$47="Yes","H",IF($B94="","",IF(AND($C94&lt;=Hidden!AO$46,$D94&gt;=Hidden!AO$46),IF($G94="","x","y"),"")))</f>
        <v/>
      </c>
      <c r="AW94" s="143" t="str">
        <f>IF(Hidden!AP$47="Yes","H",IF($B94="","",IF(AND($C94&lt;=Hidden!AP$46,$D94&gt;=Hidden!AP$46),IF($G94="","x","y"),"")))</f>
        <v/>
      </c>
      <c r="AX94" s="142" t="str">
        <f>IF(Hidden!AQ$47="Yes","H",IF($B94="","",IF(AND($C94&lt;=Hidden!AQ$46,$D94&gt;=Hidden!AQ$46),IF($G94="","x","y"),"")))</f>
        <v/>
      </c>
      <c r="AY94" s="142" t="str">
        <f>IF(Hidden!AR$47="Yes","H",IF($B94="","",IF(AND($C94&lt;=Hidden!AR$46,$D94&gt;=Hidden!AR$46),IF($G94="","x","y"),"")))</f>
        <v/>
      </c>
      <c r="AZ94" s="142" t="str">
        <f>IF(Hidden!AS$47="Yes","H",IF($B94="","",IF(AND($C94&lt;=Hidden!AS$46,$D94&gt;=Hidden!AS$46),IF($G94="","x","y"),"")))</f>
        <v/>
      </c>
      <c r="BA94" s="146" t="str">
        <f>IF(Hidden!AT$47="Yes","H",IF($B94="","",IF(AND($C94&lt;=Hidden!AT$46,$D94&gt;=Hidden!AT$46),IF($G94="","x","y"),"")))</f>
        <v/>
      </c>
      <c r="BB94" s="145" t="str">
        <f>IF(Hidden!AU$47="Yes","H",IF($B94="","",IF(AND($C94&lt;=Hidden!AU$46,$D94&gt;=Hidden!AU$46),IF($G94="","x","y"),"")))</f>
        <v/>
      </c>
      <c r="BC94" s="142" t="str">
        <f>IF(Hidden!AV$47="Yes","H",IF($B94="","",IF(AND($C94&lt;=Hidden!AV$46,$D94&gt;=Hidden!AV$46),IF($G94="","x","y"),"")))</f>
        <v/>
      </c>
      <c r="BD94" s="142" t="str">
        <f>IF(Hidden!AW$47="Yes","H",IF($B94="","",IF(AND($C94&lt;=Hidden!AW$46,$D94&gt;=Hidden!AW$46),IF($G94="","x","y"),"")))</f>
        <v/>
      </c>
      <c r="BE94" s="142" t="str">
        <f>IF(Hidden!AX$47="Yes","H",IF($B94="","",IF(AND($C94&lt;=Hidden!AX$46,$D94&gt;=Hidden!AX$46),IF($G94="","x","y"),"")))</f>
        <v/>
      </c>
      <c r="BF94" s="144" t="str">
        <f>IF(Hidden!AY$47="Yes","H",IF($B94="","",IF(AND($C94&lt;=Hidden!AY$46,$D94&gt;=Hidden!AY$46),IF($G94="","x","y"),"")))</f>
        <v/>
      </c>
      <c r="BG94" s="143" t="str">
        <f>IF(Hidden!AZ$47="Yes","H",IF($B94="","",IF(AND($C94&lt;=Hidden!AZ$46,$D94&gt;=Hidden!AZ$46),IF($G94="","x","y"),"")))</f>
        <v/>
      </c>
      <c r="BH94" s="142" t="str">
        <f>IF(Hidden!BA$47="Yes","H",IF($B94="","",IF(AND($C94&lt;=Hidden!BA$46,$D94&gt;=Hidden!BA$46),IF($G94="","x","y"),"")))</f>
        <v/>
      </c>
      <c r="BI94" s="142" t="str">
        <f>IF(Hidden!BB$47="Yes","H",IF($B94="","",IF(AND($C94&lt;=Hidden!BB$46,$D94&gt;=Hidden!BB$46),IF($G94="","x","y"),"")))</f>
        <v/>
      </c>
      <c r="BJ94" s="142" t="str">
        <f>IF(Hidden!BC$47="Yes","H",IF($B94="","",IF(AND($C94&lt;=Hidden!BC$46,$D94&gt;=Hidden!BC$46),IF($G94="","x","y"),"")))</f>
        <v/>
      </c>
      <c r="BK94" s="146" t="str">
        <f>IF(Hidden!BD$47="Yes","H",IF($B94="","",IF(AND($C94&lt;=Hidden!BD$46,$D94&gt;=Hidden!BD$46),IF($G94="","x","y"),"")))</f>
        <v/>
      </c>
      <c r="BL94" s="145" t="str">
        <f>IF(Hidden!BE$47="Yes","H",IF($B94="","",IF(AND($C94&lt;=Hidden!BE$46,$D94&gt;=Hidden!BE$46),IF($G94="","x","y"),"")))</f>
        <v/>
      </c>
      <c r="BM94" s="142" t="str">
        <f>IF(Hidden!BF$47="Yes","H",IF($B94="","",IF(AND($C94&lt;=Hidden!BF$46,$D94&gt;=Hidden!BF$46),IF($G94="","x","y"),"")))</f>
        <v/>
      </c>
      <c r="BN94" s="142" t="str">
        <f>IF(Hidden!BG$47="Yes","H",IF($B94="","",IF(AND($C94&lt;=Hidden!BG$46,$D94&gt;=Hidden!BG$46),IF($G94="","x","y"),"")))</f>
        <v/>
      </c>
      <c r="BO94" s="142" t="str">
        <f>IF(Hidden!BH$47="Yes","H",IF($B94="","",IF(AND($C94&lt;=Hidden!BH$46,$D94&gt;=Hidden!BH$46),IF($G94="","x","y"),"")))</f>
        <v/>
      </c>
      <c r="BP94" s="144" t="str">
        <f>IF(Hidden!BI$47="Yes","H",IF($B94="","",IF(AND($C94&lt;=Hidden!BI$46,$D94&gt;=Hidden!BI$46),IF($G94="","x","y"),"")))</f>
        <v/>
      </c>
      <c r="BQ94" s="143" t="str">
        <f>IF(Hidden!BJ$47="Yes","H",IF($B94="","",IF(AND($C94&lt;=Hidden!BJ$46,$D94&gt;=Hidden!BJ$46),IF($G94="","x","y"),"")))</f>
        <v/>
      </c>
      <c r="BR94" s="142" t="str">
        <f>IF(Hidden!BK$47="Yes","H",IF($B94="","",IF(AND($C94&lt;=Hidden!BK$46,$D94&gt;=Hidden!BK$46),IF($G94="","x","y"),"")))</f>
        <v/>
      </c>
      <c r="BS94" s="142" t="str">
        <f>IF(Hidden!BL$47="Yes","H",IF($B94="","",IF(AND($C94&lt;=Hidden!BL$46,$D94&gt;=Hidden!BL$46),IF($G94="","x","y"),"")))</f>
        <v/>
      </c>
      <c r="BT94" s="142" t="str">
        <f>IF(Hidden!BM$47="Yes","H",IF($B94="","",IF(AND($C94&lt;=Hidden!BM$46,$D94&gt;=Hidden!BM$46),IF($G94="","x","y"),"")))</f>
        <v/>
      </c>
      <c r="BU94" s="146" t="str">
        <f>IF(Hidden!BN$47="Yes","H",IF($B94="","",IF(AND($C94&lt;=Hidden!BN$46,$D94&gt;=Hidden!BN$46),IF($G94="","x","y"),"")))</f>
        <v/>
      </c>
      <c r="BV94" s="145" t="str">
        <f>IF(Hidden!BO$47="Yes","H",IF($B94="","",IF(AND($C94&lt;=Hidden!BO$46,$D94&gt;=Hidden!BO$46),IF($G94="","x","y"),"")))</f>
        <v/>
      </c>
      <c r="BW94" s="142" t="str">
        <f>IF(Hidden!BP$47="Yes","H",IF($B94="","",IF(AND($C94&lt;=Hidden!BP$46,$D94&gt;=Hidden!BP$46),IF($G94="","x","y"),"")))</f>
        <v/>
      </c>
      <c r="BX94" s="142" t="str">
        <f>IF(Hidden!BQ$47="Yes","H",IF($B94="","",IF(AND($C94&lt;=Hidden!BQ$46,$D94&gt;=Hidden!BQ$46),IF($G94="","x","y"),"")))</f>
        <v/>
      </c>
      <c r="BY94" s="142" t="str">
        <f>IF(Hidden!BR$47="Yes","H",IF($B94="","",IF(AND($C94&lt;=Hidden!BR$46,$D94&gt;=Hidden!BR$46),IF($G94="","x","y"),"")))</f>
        <v/>
      </c>
      <c r="BZ94" s="144" t="str">
        <f>IF(Hidden!BS$47="Yes","H",IF($B94="","",IF(AND($C94&lt;=Hidden!BS$46,$D94&gt;=Hidden!BS$46),IF($G94="","x","y"),"")))</f>
        <v/>
      </c>
      <c r="CA94" s="143" t="str">
        <f>IF(Hidden!BT$47="Yes","H",IF($B94="","",IF(AND($C94&lt;=Hidden!BT$46,$D94&gt;=Hidden!BT$46),IF($G94="","x","y"),"")))</f>
        <v/>
      </c>
      <c r="CB94" s="142" t="str">
        <f>IF(Hidden!BU$47="Yes","H",IF($B94="","",IF(AND($C94&lt;=Hidden!BU$46,$D94&gt;=Hidden!BU$46),IF($G94="","x","y"),"")))</f>
        <v/>
      </c>
      <c r="CC94" s="142" t="str">
        <f>IF(Hidden!BV$47="Yes","H",IF($B94="","",IF(AND($C94&lt;=Hidden!BV$46,$D94&gt;=Hidden!BV$46),IF($G94="","x","y"),"")))</f>
        <v/>
      </c>
      <c r="CD94" s="142" t="str">
        <f>IF(Hidden!BW$47="Yes","H",IF($B94="","",IF(AND($C94&lt;=Hidden!BW$46,$D94&gt;=Hidden!BW$46),IF($G94="","x","y"),"")))</f>
        <v/>
      </c>
      <c r="CE94" s="146" t="str">
        <f>IF(Hidden!BX$47="Yes","H",IF($B94="","",IF(AND($C94&lt;=Hidden!BX$46,$D94&gt;=Hidden!BX$46),IF($G94="","x","y"),"")))</f>
        <v/>
      </c>
      <c r="CF94" s="145" t="str">
        <f>IF(Hidden!BY$47="Yes","H",IF($B94="","",IF(AND($C94&lt;=Hidden!BY$46,$D94&gt;=Hidden!BY$46),IF($G94="","x","y"),"")))</f>
        <v/>
      </c>
      <c r="CG94" s="142" t="str">
        <f>IF(Hidden!BZ$47="Yes","H",IF($B94="","",IF(AND($C94&lt;=Hidden!BZ$46,$D94&gt;=Hidden!BZ$46),IF($G94="","x","y"),"")))</f>
        <v/>
      </c>
      <c r="CH94" s="142" t="str">
        <f>IF(Hidden!CA$47="Yes","H",IF($B94="","",IF(AND($C94&lt;=Hidden!CA$46,$D94&gt;=Hidden!CA$46),IF($G94="","x","y"),"")))</f>
        <v/>
      </c>
      <c r="CI94" s="142" t="str">
        <f>IF(Hidden!CB$47="Yes","H",IF($B94="","",IF(AND($C94&lt;=Hidden!CB$46,$D94&gt;=Hidden!CB$46),IF($G94="","x","y"),"")))</f>
        <v/>
      </c>
      <c r="CJ94" s="144" t="str">
        <f>IF(Hidden!CC$47="Yes","H",IF($B94="","",IF(AND($C94&lt;=Hidden!CC$46,$D94&gt;=Hidden!CC$46),IF($G94="","x","y"),"")))</f>
        <v/>
      </c>
      <c r="CK94" s="143" t="str">
        <f>IF(Hidden!CD$47="Yes","H",IF($B94="","",IF(AND($C94&lt;=Hidden!CD$46,$D94&gt;=Hidden!CD$46),IF($G94="","x","y"),"")))</f>
        <v/>
      </c>
      <c r="CL94" s="142" t="str">
        <f>IF(Hidden!CE$47="Yes","H",IF($B94="","",IF(AND($C94&lt;=Hidden!CE$46,$D94&gt;=Hidden!CE$46),IF($G94="","x","y"),"")))</f>
        <v/>
      </c>
      <c r="CM94" s="142" t="str">
        <f>IF(Hidden!CF$47="Yes","H",IF($B94="","",IF(AND($C94&lt;=Hidden!CF$46,$D94&gt;=Hidden!CF$46),IF($G94="","x","y"),"")))</f>
        <v/>
      </c>
      <c r="CN94" s="142" t="str">
        <f>IF(Hidden!CG$47="Yes","H",IF($B94="","",IF(AND($C94&lt;=Hidden!CG$46,$D94&gt;=Hidden!CG$46),IF($G94="","x","y"),"")))</f>
        <v/>
      </c>
      <c r="CO94" s="146" t="str">
        <f>IF(Hidden!CH$47="Yes","H",IF($B94="","",IF(AND($C94&lt;=Hidden!CH$46,$D94&gt;=Hidden!CH$46),IF($G94="","x","y"),"")))</f>
        <v/>
      </c>
      <c r="CP94" s="145" t="str">
        <f>IF(Hidden!CI$47="Yes","H",IF($B94="","",IF(AND($C94&lt;=Hidden!CI$46,$D94&gt;=Hidden!CI$46),IF($G94="","x","y"),"")))</f>
        <v/>
      </c>
      <c r="CQ94" s="142" t="str">
        <f>IF(Hidden!CJ$47="Yes","H",IF($B94="","",IF(AND($C94&lt;=Hidden!CJ$46,$D94&gt;=Hidden!CJ$46),IF($G94="","x","y"),"")))</f>
        <v/>
      </c>
      <c r="CR94" s="142" t="str">
        <f>IF(Hidden!CK$47="Yes","H",IF($B94="","",IF(AND($C94&lt;=Hidden!CK$46,$D94&gt;=Hidden!CK$46),IF($G94="","x","y"),"")))</f>
        <v/>
      </c>
      <c r="CS94" s="142" t="str">
        <f>IF(Hidden!CL$47="Yes","H",IF($B94="","",IF(AND($C94&lt;=Hidden!CL$46,$D94&gt;=Hidden!CL$46),IF($G94="","x","y"),"")))</f>
        <v/>
      </c>
      <c r="CT94" s="144" t="str">
        <f>IF(Hidden!CM$47="Yes","H",IF($B94="","",IF(AND($C94&lt;=Hidden!CM$46,$D94&gt;=Hidden!CM$46),IF($G94="","x","y"),"")))</f>
        <v/>
      </c>
      <c r="CU94" s="143" t="str">
        <f>IF(Hidden!CN$47="Yes","H",IF($B94="","",IF(AND($C94&lt;=Hidden!CN$46,$D94&gt;=Hidden!CN$46),IF($G94="","x","y"),"")))</f>
        <v/>
      </c>
      <c r="CV94" s="142" t="str">
        <f>IF(Hidden!CO$47="Yes","H",IF($B94="","",IF(AND($C94&lt;=Hidden!CO$46,$D94&gt;=Hidden!CO$46),IF($G94="","x","y"),"")))</f>
        <v/>
      </c>
      <c r="CW94" s="142" t="str">
        <f>IF(Hidden!CP$47="Yes","H",IF($B94="","",IF(AND($C94&lt;=Hidden!CP$46,$D94&gt;=Hidden!CP$46),IF($G94="","x","y"),"")))</f>
        <v/>
      </c>
      <c r="CX94" s="142" t="str">
        <f>IF(Hidden!CQ$47="Yes","H",IF($B94="","",IF(AND($C94&lt;=Hidden!CQ$46,$D94&gt;=Hidden!CQ$46),IF($G94="","x","y"),"")))</f>
        <v/>
      </c>
      <c r="CY94" s="146" t="str">
        <f>IF(Hidden!CR$47="Yes","H",IF($B94="","",IF(AND($C94&lt;=Hidden!CR$46,$D94&gt;=Hidden!CR$46),IF($G94="","x","y"),"")))</f>
        <v/>
      </c>
      <c r="CZ94" s="145" t="str">
        <f>IF(Hidden!CS$47="Yes","H",IF($B94="","",IF(AND($C94&lt;=Hidden!CS$46,$D94&gt;=Hidden!CS$46),IF($G94="","x","y"),"")))</f>
        <v/>
      </c>
      <c r="DA94" s="142" t="str">
        <f>IF(Hidden!CT$47="Yes","H",IF($B94="","",IF(AND($C94&lt;=Hidden!CT$46,$D94&gt;=Hidden!CT$46),IF($G94="","x","y"),"")))</f>
        <v/>
      </c>
      <c r="DB94" s="142" t="str">
        <f>IF(Hidden!CU$47="Yes","H",IF($B94="","",IF(AND($C94&lt;=Hidden!CU$46,$D94&gt;=Hidden!CU$46),IF($G94="","x","y"),"")))</f>
        <v/>
      </c>
      <c r="DC94" s="142" t="str">
        <f>IF(Hidden!CV$47="Yes","H",IF($B94="","",IF(AND($C94&lt;=Hidden!CV$46,$D94&gt;=Hidden!CV$46),IF($G94="","x","y"),"")))</f>
        <v/>
      </c>
      <c r="DD94" s="144" t="str">
        <f>IF(Hidden!CW$47="Yes","H",IF($B94="","",IF(AND($C94&lt;=Hidden!CW$46,$D94&gt;=Hidden!CW$46),IF($G94="","x","y"),"")))</f>
        <v/>
      </c>
      <c r="DE94" s="143" t="str">
        <f>IF(Hidden!CX$47="Yes","H",IF($B94="","",IF(AND($C94&lt;=Hidden!CX$46,$D94&gt;=Hidden!CX$46),IF($G94="","x","y"),"")))</f>
        <v/>
      </c>
      <c r="DF94" s="142" t="str">
        <f>IF(Hidden!CY$47="Yes","H",IF($B94="","",IF(AND($C94&lt;=Hidden!CY$46,$D94&gt;=Hidden!CY$46),IF($G94="","x","y"),"")))</f>
        <v/>
      </c>
      <c r="DG94" s="142" t="str">
        <f>IF(Hidden!CZ$47="Yes","H",IF($B94="","",IF(AND($C94&lt;=Hidden!CZ$46,$D94&gt;=Hidden!CZ$46),IF($G94="","x","y"),"")))</f>
        <v/>
      </c>
      <c r="DH94" s="142" t="str">
        <f>IF(Hidden!DA$47="Yes","H",IF($B94="","",IF(AND($C94&lt;=Hidden!DA$46,$D94&gt;=Hidden!DA$46),IF($G94="","x","y"),"")))</f>
        <v/>
      </c>
      <c r="DI94" s="146" t="str">
        <f>IF(Hidden!DB$47="Yes","H",IF($B94="","",IF(AND($C94&lt;=Hidden!DB$46,$D94&gt;=Hidden!DB$46),IF($G94="","x","y"),"")))</f>
        <v/>
      </c>
      <c r="DJ94" s="145" t="str">
        <f>IF(Hidden!DC$47="Yes","H",IF($B94="","",IF(AND($C94&lt;=Hidden!DC$46,$D94&gt;=Hidden!DC$46),IF($G94="","x","y"),"")))</f>
        <v/>
      </c>
      <c r="DK94" s="142" t="str">
        <f>IF(Hidden!DD$47="Yes","H",IF($B94="","",IF(AND($C94&lt;=Hidden!DD$46,$D94&gt;=Hidden!DD$46),IF($G94="","x","y"),"")))</f>
        <v/>
      </c>
      <c r="DL94" s="142" t="str">
        <f>IF(Hidden!DE$47="Yes","H",IF($B94="","",IF(AND($C94&lt;=Hidden!DE$46,$D94&gt;=Hidden!DE$46),IF($G94="","x","y"),"")))</f>
        <v/>
      </c>
      <c r="DM94" s="142" t="str">
        <f>IF(Hidden!DF$47="Yes","H",IF($B94="","",IF(AND($C94&lt;=Hidden!DF$46,$D94&gt;=Hidden!DF$46),IF($G94="","x","y"),"")))</f>
        <v/>
      </c>
      <c r="DN94" s="144" t="str">
        <f>IF(Hidden!DG$47="Yes","H",IF($B94="","",IF(AND($C94&lt;=Hidden!DG$46,$D94&gt;=Hidden!DG$46),IF($G94="","x","y"),"")))</f>
        <v/>
      </c>
      <c r="DO94" s="143" t="str">
        <f>IF(Hidden!DH$47="Yes","H",IF($B94="","",IF(AND($C94&lt;=Hidden!DH$46,$D94&gt;=Hidden!DH$46),IF($G94="","x","y"),"")))</f>
        <v/>
      </c>
      <c r="DP94" s="142" t="str">
        <f>IF(Hidden!DI$47="Yes","H",IF($B94="","",IF(AND($C94&lt;=Hidden!DI$46,$D94&gt;=Hidden!DI$46),IF($G94="","x","y"),"")))</f>
        <v/>
      </c>
      <c r="DQ94" s="142" t="str">
        <f>IF(Hidden!DJ$47="Yes","H",IF($B94="","",IF(AND($C94&lt;=Hidden!DJ$46,$D94&gt;=Hidden!DJ$46),IF($G94="","x","y"),"")))</f>
        <v/>
      </c>
      <c r="DR94" s="142" t="str">
        <f>IF(Hidden!DK$47="Yes","H",IF($B94="","",IF(AND($C94&lt;=Hidden!DK$46,$D94&gt;=Hidden!DK$46),IF($G94="","x","y"),"")))</f>
        <v/>
      </c>
      <c r="DS94" s="146" t="str">
        <f>IF(Hidden!DL$47="Yes","H",IF($B94="","",IF(AND($C94&lt;=Hidden!DL$46,$D94&gt;=Hidden!DL$46),IF($G94="","x","y"),"")))</f>
        <v/>
      </c>
      <c r="DT94" s="145" t="str">
        <f>IF(Hidden!DM$47="Yes","H",IF($B94="","",IF(AND($C94&lt;=Hidden!DM$46,$D94&gt;=Hidden!DM$46),IF($G94="","x","y"),"")))</f>
        <v/>
      </c>
      <c r="DU94" s="142" t="str">
        <f>IF(Hidden!DN$47="Yes","H",IF($B94="","",IF(AND($C94&lt;=Hidden!DN$46,$D94&gt;=Hidden!DN$46),IF($G94="","x","y"),"")))</f>
        <v/>
      </c>
      <c r="DV94" s="142" t="str">
        <f>IF(Hidden!DO$47="Yes","H",IF($B94="","",IF(AND($C94&lt;=Hidden!DO$46,$D94&gt;=Hidden!DO$46),IF($G94="","x","y"),"")))</f>
        <v/>
      </c>
      <c r="DW94" s="142" t="str">
        <f>IF(Hidden!DP$47="Yes","H",IF($B94="","",IF(AND($C94&lt;=Hidden!DP$46,$D94&gt;=Hidden!DP$46),IF($G94="","x","y"),"")))</f>
        <v/>
      </c>
      <c r="DX94" s="144" t="str">
        <f>IF(Hidden!DQ$47="Yes","H",IF($B94="","",IF(AND($C94&lt;=Hidden!DQ$46,$D94&gt;=Hidden!DQ$46),IF($G94="","x","y"),"")))</f>
        <v/>
      </c>
      <c r="DY94" s="145" t="str">
        <f>IF(Hidden!DR$47="Yes","H",IF($B94="","",IF(AND($C94&lt;=Hidden!DR$46,$D94&gt;=Hidden!DR$46),IF($G94="","x","y"),"")))</f>
        <v/>
      </c>
      <c r="DZ94" s="142" t="str">
        <f>IF(Hidden!DS$47="Yes","H",IF($B94="","",IF(AND($C94&lt;=Hidden!DS$46,$D94&gt;=Hidden!DS$46),IF($G94="","x","y"),"")))</f>
        <v/>
      </c>
      <c r="EA94" s="142" t="str">
        <f>IF(Hidden!DT$47="Yes","H",IF($B94="","",IF(AND($C94&lt;=Hidden!DT$46,$D94&gt;=Hidden!DT$46),IF($G94="","x","y"),"")))</f>
        <v/>
      </c>
      <c r="EB94" s="142" t="str">
        <f>IF(Hidden!DU$47="Yes","H",IF($B94="","",IF(AND($C94&lt;=Hidden!DU$46,$D94&gt;=Hidden!DU$46),IF($G94="","x","y"),"")))</f>
        <v/>
      </c>
      <c r="EC94" s="144" t="str">
        <f>IF(Hidden!DV$47="Yes","H",IF($B94="","",IF(AND($C94&lt;=Hidden!DV$46,$D94&gt;=Hidden!DV$46),IF($G94="","x","y"),"")))</f>
        <v/>
      </c>
      <c r="ED94" s="143" t="str">
        <f>IF(Hidden!DW$47="Yes","H",IF($B94="","",IF(AND($C94&lt;=Hidden!DW$46,$D94&gt;=Hidden!DW$46),IF($G94="","x","y"),"")))</f>
        <v/>
      </c>
      <c r="EE94" s="142" t="str">
        <f>IF(Hidden!DX$47="Yes","H",IF($B94="","",IF(AND($C94&lt;=Hidden!DX$46,$D94&gt;=Hidden!DX$46),IF($G94="","x","y"),"")))</f>
        <v/>
      </c>
      <c r="EF94" s="142" t="str">
        <f>IF(Hidden!DY$47="Yes","H",IF($B94="","",IF(AND($C94&lt;=Hidden!DY$46,$D94&gt;=Hidden!DY$46),IF($G94="","x","y"),"")))</f>
        <v/>
      </c>
      <c r="EG94" s="142" t="str">
        <f>IF(Hidden!DZ$47="Yes","H",IF($B94="","",IF(AND($C94&lt;=Hidden!DZ$46,$D94&gt;=Hidden!DZ$46),IF($G94="","x","y"),"")))</f>
        <v/>
      </c>
      <c r="EH94" s="141" t="str">
        <f>IF(Hidden!EA$47="Yes","H",IF($B94="","",IF(AND($C94&lt;=Hidden!EA$46,$D94&gt;=Hidden!EA$46),IF($G94="","x","y"),"")))</f>
        <v/>
      </c>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row>
    <row r="95" spans="1:257" ht="15" customHeight="1">
      <c r="A95" s="79"/>
      <c r="B95" s="731"/>
      <c r="C95" s="724"/>
      <c r="D95" s="725"/>
      <c r="E95" s="693"/>
      <c r="F95" s="243"/>
      <c r="G95" s="696"/>
      <c r="H95" s="694"/>
      <c r="I95" s="147" t="str">
        <f>IF(Hidden!B$47="Yes","H",IF($B95="","",IF(AND($C95&lt;=Hidden!B$46,$D95&gt;=Hidden!B$46),IF($G95="","x","y"),"")))</f>
        <v/>
      </c>
      <c r="J95" s="142" t="str">
        <f>IF(Hidden!C$47="Yes","H",IF($B95="","",IF(AND($C95&lt;=Hidden!C$46,$D95&gt;=Hidden!C$46),IF($G95="","x","y"),"")))</f>
        <v/>
      </c>
      <c r="K95" s="142" t="str">
        <f>IF(Hidden!D$47="Yes","H",IF($B95="","",IF(AND($C95&lt;=Hidden!D$46,$D95&gt;=Hidden!D$46),IF($G95="","x","y"),"")))</f>
        <v/>
      </c>
      <c r="L95" s="142" t="str">
        <f>IF(Hidden!E$47="Yes","H",IF($B95="","",IF(AND($C95&lt;=Hidden!E$46,$D95&gt;=Hidden!E$46),IF($G95="","x","y"),"")))</f>
        <v/>
      </c>
      <c r="M95" s="146" t="str">
        <f>IF(Hidden!F$47="Yes","H",IF($B95="","",IF(AND($C95&lt;=Hidden!F$46,$D95&gt;=Hidden!F$46),IF($G95="","x","y"),"")))</f>
        <v/>
      </c>
      <c r="N95" s="145" t="str">
        <f>IF(Hidden!G$47="Yes","H",IF($B95="","",IF(AND($C95&lt;=Hidden!G$46,$D95&gt;=Hidden!G$46),IF($G95="","x","y"),"")))</f>
        <v/>
      </c>
      <c r="O95" s="142" t="str">
        <f>IF(Hidden!H$47="Yes","H",IF($B95="","",IF(AND($C95&lt;=Hidden!H$46,$D95&gt;=Hidden!H$46),IF($G95="","x","y"),"")))</f>
        <v/>
      </c>
      <c r="P95" s="142" t="str">
        <f>IF(Hidden!I$47="Yes","H",IF($B95="","",IF(AND($C95&lt;=Hidden!I$46,$D95&gt;=Hidden!I$46),IF($G95="","x","y"),"")))</f>
        <v/>
      </c>
      <c r="Q95" s="142" t="str">
        <f>IF(Hidden!J$47="Yes","H",IF($B95="","",IF(AND($C95&lt;=Hidden!J$46,$D95&gt;=Hidden!J$46),IF($G95="","x","y"),"")))</f>
        <v/>
      </c>
      <c r="R95" s="144" t="str">
        <f>IF(Hidden!K$47="Yes","H",IF($B95="","",IF(AND($C95&lt;=Hidden!K$46,$D95&gt;=Hidden!K$46),IF($G95="","x","y"),"")))</f>
        <v/>
      </c>
      <c r="S95" s="143" t="str">
        <f>IF(Hidden!L$47="Yes","H",IF($B95="","",IF(AND($C95&lt;=Hidden!L$46,$D95&gt;=Hidden!L$46),IF($G95="","x","y"),"")))</f>
        <v/>
      </c>
      <c r="T95" s="142" t="str">
        <f>IF(Hidden!M$47="Yes","H",IF($B95="","",IF(AND($C95&lt;=Hidden!M$46,$D95&gt;=Hidden!M$46),IF($G95="","x","y"),"")))</f>
        <v/>
      </c>
      <c r="U95" s="142" t="str">
        <f>IF(Hidden!N$47="Yes","H",IF($B95="","",IF(AND($C95&lt;=Hidden!N$46,$D95&gt;=Hidden!N$46),IF($G95="","x","y"),"")))</f>
        <v/>
      </c>
      <c r="V95" s="142" t="str">
        <f>IF(Hidden!O$47="Yes","H",IF($B95="","",IF(AND($C95&lt;=Hidden!O$46,$D95&gt;=Hidden!O$46),IF($G95="","x","y"),"")))</f>
        <v/>
      </c>
      <c r="W95" s="146" t="str">
        <f>IF(Hidden!P$47="Yes","H",IF($B95="","",IF(AND($C95&lt;=Hidden!P$46,$D95&gt;=Hidden!P$46),IF($G95="","x","y"),"")))</f>
        <v/>
      </c>
      <c r="X95" s="145" t="str">
        <f>IF(Hidden!Q$47="Yes","H",IF($B95="","",IF(AND($C95&lt;=Hidden!Q$46,$D95&gt;=Hidden!Q$46),IF($G95="","x","y"),"")))</f>
        <v/>
      </c>
      <c r="Y95" s="142" t="str">
        <f>IF(Hidden!R$47="Yes","H",IF($B95="","",IF(AND($C95&lt;=Hidden!R$46,$D95&gt;=Hidden!R$46),IF($G95="","x","y"),"")))</f>
        <v/>
      </c>
      <c r="Z95" s="142" t="str">
        <f>IF(Hidden!S$47="Yes","H",IF($B95="","",IF(AND($C95&lt;=Hidden!S$46,$D95&gt;=Hidden!S$46),IF($G95="","x","y"),"")))</f>
        <v/>
      </c>
      <c r="AA95" s="142" t="str">
        <f>IF(Hidden!T$47="Yes","H",IF($B95="","",IF(AND($C95&lt;=Hidden!T$46,$D95&gt;=Hidden!T$46),IF($G95="","x","y"),"")))</f>
        <v/>
      </c>
      <c r="AB95" s="144" t="str">
        <f>IF(Hidden!U$47="Yes","H",IF($B95="","",IF(AND($C95&lt;=Hidden!U$46,$D95&gt;=Hidden!U$46),IF($G95="","x","y"),"")))</f>
        <v/>
      </c>
      <c r="AC95" s="143" t="str">
        <f>IF(Hidden!V$47="Yes","H",IF($B95="","",IF(AND($C95&lt;=Hidden!V$46,$D95&gt;=Hidden!V$46),IF($G95="","x","y"),"")))</f>
        <v/>
      </c>
      <c r="AD95" s="142" t="str">
        <f>IF(Hidden!W$47="Yes","H",IF($B95="","",IF(AND($C95&lt;=Hidden!W$46,$D95&gt;=Hidden!W$46),IF($G95="","x","y"),"")))</f>
        <v/>
      </c>
      <c r="AE95" s="142" t="str">
        <f>IF(Hidden!X$47="Yes","H",IF($B95="","",IF(AND($C95&lt;=Hidden!X$46,$D95&gt;=Hidden!X$46),IF($G95="","x","y"),"")))</f>
        <v/>
      </c>
      <c r="AF95" s="142" t="str">
        <f>IF(Hidden!Y$47="Yes","H",IF($B95="","",IF(AND($C95&lt;=Hidden!Y$46,$D95&gt;=Hidden!Y$46),IF($G95="","x","y"),"")))</f>
        <v/>
      </c>
      <c r="AG95" s="146" t="str">
        <f>IF(Hidden!Z$47="Yes","H",IF($B95="","",IF(AND($C95&lt;=Hidden!Z$46,$D95&gt;=Hidden!Z$46),IF($G95="","x","y"),"")))</f>
        <v/>
      </c>
      <c r="AH95" s="145" t="str">
        <f>IF(Hidden!AA$47="Yes","H",IF($B95="","",IF(AND($C95&lt;=Hidden!AA$46,$D95&gt;=Hidden!AA$46),IF($G95="","x","y"),"")))</f>
        <v/>
      </c>
      <c r="AI95" s="142" t="str">
        <f>IF(Hidden!AB$47="Yes","H",IF($B95="","",IF(AND($C95&lt;=Hidden!AB$46,$D95&gt;=Hidden!AB$46),IF($G95="","x","y"),"")))</f>
        <v/>
      </c>
      <c r="AJ95" s="142" t="str">
        <f>IF(Hidden!AC$47="Yes","H",IF($B95="","",IF(AND($C95&lt;=Hidden!AC$46,$D95&gt;=Hidden!AC$46),IF($G95="","x","y"),"")))</f>
        <v/>
      </c>
      <c r="AK95" s="142" t="str">
        <f>IF(Hidden!AD$47="Yes","H",IF($B95="","",IF(AND($C95&lt;=Hidden!AD$46,$D95&gt;=Hidden!AD$46),IF($G95="","x","y"),"")))</f>
        <v/>
      </c>
      <c r="AL95" s="144" t="str">
        <f>IF(Hidden!AE$47="Yes","H",IF($B95="","",IF(AND($C95&lt;=Hidden!AE$46,$D95&gt;=Hidden!AE$46),IF($G95="","x","y"),"")))</f>
        <v/>
      </c>
      <c r="AM95" s="143" t="str">
        <f>IF(Hidden!AF$47="Yes","H",IF($B95="","",IF(AND($C95&lt;=Hidden!AF$46,$D95&gt;=Hidden!AF$46),IF($G95="","x","y"),"")))</f>
        <v/>
      </c>
      <c r="AN95" s="142" t="str">
        <f>IF(Hidden!AG$47="Yes","H",IF($B95="","",IF(AND($C95&lt;=Hidden!AG$46,$D95&gt;=Hidden!AG$46),IF($G95="","x","y"),"")))</f>
        <v/>
      </c>
      <c r="AO95" s="142" t="str">
        <f>IF(Hidden!AH$47="Yes","H",IF($B95="","",IF(AND($C95&lt;=Hidden!AH$46,$D95&gt;=Hidden!AH$46),IF($G95="","x","y"),"")))</f>
        <v/>
      </c>
      <c r="AP95" s="142" t="str">
        <f>IF(Hidden!AI$47="Yes","H",IF($B95="","",IF(AND($C95&lt;=Hidden!AI$46,$D95&gt;=Hidden!AI$46),IF($G95="","x","y"),"")))</f>
        <v/>
      </c>
      <c r="AQ95" s="146" t="str">
        <f>IF(Hidden!AJ$47="Yes","H",IF($B95="","",IF(AND($C95&lt;=Hidden!AJ$46,$D95&gt;=Hidden!AJ$46),IF($G95="","x","y"),"")))</f>
        <v/>
      </c>
      <c r="AR95" s="145" t="str">
        <f>IF(Hidden!AK$47="Yes","H",IF($B95="","",IF(AND($C95&lt;=Hidden!AK$46,$D95&gt;=Hidden!AK$46),IF($G95="","x","y"),"")))</f>
        <v/>
      </c>
      <c r="AS95" s="142" t="str">
        <f>IF(Hidden!AL$47="Yes","H",IF($B95="","",IF(AND($C95&lt;=Hidden!AL$46,$D95&gt;=Hidden!AL$46),IF($G95="","x","y"),"")))</f>
        <v/>
      </c>
      <c r="AT95" s="142" t="str">
        <f>IF(Hidden!AM$47="Yes","H",IF($B95="","",IF(AND($C95&lt;=Hidden!AM$46,$D95&gt;=Hidden!AM$46),IF($G95="","x","y"),"")))</f>
        <v/>
      </c>
      <c r="AU95" s="142" t="str">
        <f>IF(Hidden!AN$47="Yes","H",IF($B95="","",IF(AND($C95&lt;=Hidden!AN$46,$D95&gt;=Hidden!AN$46),IF($G95="","x","y"),"")))</f>
        <v/>
      </c>
      <c r="AV95" s="144" t="str">
        <f>IF(Hidden!AO$47="Yes","H",IF($B95="","",IF(AND($C95&lt;=Hidden!AO$46,$D95&gt;=Hidden!AO$46),IF($G95="","x","y"),"")))</f>
        <v/>
      </c>
      <c r="AW95" s="143" t="str">
        <f>IF(Hidden!AP$47="Yes","H",IF($B95="","",IF(AND($C95&lt;=Hidden!AP$46,$D95&gt;=Hidden!AP$46),IF($G95="","x","y"),"")))</f>
        <v/>
      </c>
      <c r="AX95" s="142" t="str">
        <f>IF(Hidden!AQ$47="Yes","H",IF($B95="","",IF(AND($C95&lt;=Hidden!AQ$46,$D95&gt;=Hidden!AQ$46),IF($G95="","x","y"),"")))</f>
        <v/>
      </c>
      <c r="AY95" s="142" t="str">
        <f>IF(Hidden!AR$47="Yes","H",IF($B95="","",IF(AND($C95&lt;=Hidden!AR$46,$D95&gt;=Hidden!AR$46),IF($G95="","x","y"),"")))</f>
        <v/>
      </c>
      <c r="AZ95" s="142" t="str">
        <f>IF(Hidden!AS$47="Yes","H",IF($B95="","",IF(AND($C95&lt;=Hidden!AS$46,$D95&gt;=Hidden!AS$46),IF($G95="","x","y"),"")))</f>
        <v/>
      </c>
      <c r="BA95" s="146" t="str">
        <f>IF(Hidden!AT$47="Yes","H",IF($B95="","",IF(AND($C95&lt;=Hidden!AT$46,$D95&gt;=Hidden!AT$46),IF($G95="","x","y"),"")))</f>
        <v/>
      </c>
      <c r="BB95" s="145" t="str">
        <f>IF(Hidden!AU$47="Yes","H",IF($B95="","",IF(AND($C95&lt;=Hidden!AU$46,$D95&gt;=Hidden!AU$46),IF($G95="","x","y"),"")))</f>
        <v/>
      </c>
      <c r="BC95" s="142" t="str">
        <f>IF(Hidden!AV$47="Yes","H",IF($B95="","",IF(AND($C95&lt;=Hidden!AV$46,$D95&gt;=Hidden!AV$46),IF($G95="","x","y"),"")))</f>
        <v/>
      </c>
      <c r="BD95" s="142" t="str">
        <f>IF(Hidden!AW$47="Yes","H",IF($B95="","",IF(AND($C95&lt;=Hidden!AW$46,$D95&gt;=Hidden!AW$46),IF($G95="","x","y"),"")))</f>
        <v/>
      </c>
      <c r="BE95" s="142" t="str">
        <f>IF(Hidden!AX$47="Yes","H",IF($B95="","",IF(AND($C95&lt;=Hidden!AX$46,$D95&gt;=Hidden!AX$46),IF($G95="","x","y"),"")))</f>
        <v/>
      </c>
      <c r="BF95" s="144" t="str">
        <f>IF(Hidden!AY$47="Yes","H",IF($B95="","",IF(AND($C95&lt;=Hidden!AY$46,$D95&gt;=Hidden!AY$46),IF($G95="","x","y"),"")))</f>
        <v/>
      </c>
      <c r="BG95" s="143" t="str">
        <f>IF(Hidden!AZ$47="Yes","H",IF($B95="","",IF(AND($C95&lt;=Hidden!AZ$46,$D95&gt;=Hidden!AZ$46),IF($G95="","x","y"),"")))</f>
        <v/>
      </c>
      <c r="BH95" s="142" t="str">
        <f>IF(Hidden!BA$47="Yes","H",IF($B95="","",IF(AND($C95&lt;=Hidden!BA$46,$D95&gt;=Hidden!BA$46),IF($G95="","x","y"),"")))</f>
        <v/>
      </c>
      <c r="BI95" s="142" t="str">
        <f>IF(Hidden!BB$47="Yes","H",IF($B95="","",IF(AND($C95&lt;=Hidden!BB$46,$D95&gt;=Hidden!BB$46),IF($G95="","x","y"),"")))</f>
        <v/>
      </c>
      <c r="BJ95" s="142" t="str">
        <f>IF(Hidden!BC$47="Yes","H",IF($B95="","",IF(AND($C95&lt;=Hidden!BC$46,$D95&gt;=Hidden!BC$46),IF($G95="","x","y"),"")))</f>
        <v/>
      </c>
      <c r="BK95" s="146" t="str">
        <f>IF(Hidden!BD$47="Yes","H",IF($B95="","",IF(AND($C95&lt;=Hidden!BD$46,$D95&gt;=Hidden!BD$46),IF($G95="","x","y"),"")))</f>
        <v/>
      </c>
      <c r="BL95" s="145" t="str">
        <f>IF(Hidden!BE$47="Yes","H",IF($B95="","",IF(AND($C95&lt;=Hidden!BE$46,$D95&gt;=Hidden!BE$46),IF($G95="","x","y"),"")))</f>
        <v/>
      </c>
      <c r="BM95" s="142" t="str">
        <f>IF(Hidden!BF$47="Yes","H",IF($B95="","",IF(AND($C95&lt;=Hidden!BF$46,$D95&gt;=Hidden!BF$46),IF($G95="","x","y"),"")))</f>
        <v/>
      </c>
      <c r="BN95" s="142" t="str">
        <f>IF(Hidden!BG$47="Yes","H",IF($B95="","",IF(AND($C95&lt;=Hidden!BG$46,$D95&gt;=Hidden!BG$46),IF($G95="","x","y"),"")))</f>
        <v/>
      </c>
      <c r="BO95" s="142" t="str">
        <f>IF(Hidden!BH$47="Yes","H",IF($B95="","",IF(AND($C95&lt;=Hidden!BH$46,$D95&gt;=Hidden!BH$46),IF($G95="","x","y"),"")))</f>
        <v/>
      </c>
      <c r="BP95" s="144" t="str">
        <f>IF(Hidden!BI$47="Yes","H",IF($B95="","",IF(AND($C95&lt;=Hidden!BI$46,$D95&gt;=Hidden!BI$46),IF($G95="","x","y"),"")))</f>
        <v/>
      </c>
      <c r="BQ95" s="143" t="str">
        <f>IF(Hidden!BJ$47="Yes","H",IF($B95="","",IF(AND($C95&lt;=Hidden!BJ$46,$D95&gt;=Hidden!BJ$46),IF($G95="","x","y"),"")))</f>
        <v/>
      </c>
      <c r="BR95" s="142" t="str">
        <f>IF(Hidden!BK$47="Yes","H",IF($B95="","",IF(AND($C95&lt;=Hidden!BK$46,$D95&gt;=Hidden!BK$46),IF($G95="","x","y"),"")))</f>
        <v/>
      </c>
      <c r="BS95" s="142" t="str">
        <f>IF(Hidden!BL$47="Yes","H",IF($B95="","",IF(AND($C95&lt;=Hidden!BL$46,$D95&gt;=Hidden!BL$46),IF($G95="","x","y"),"")))</f>
        <v/>
      </c>
      <c r="BT95" s="142" t="str">
        <f>IF(Hidden!BM$47="Yes","H",IF($B95="","",IF(AND($C95&lt;=Hidden!BM$46,$D95&gt;=Hidden!BM$46),IF($G95="","x","y"),"")))</f>
        <v/>
      </c>
      <c r="BU95" s="146" t="str">
        <f>IF(Hidden!BN$47="Yes","H",IF($B95="","",IF(AND($C95&lt;=Hidden!BN$46,$D95&gt;=Hidden!BN$46),IF($G95="","x","y"),"")))</f>
        <v/>
      </c>
      <c r="BV95" s="145" t="str">
        <f>IF(Hidden!BO$47="Yes","H",IF($B95="","",IF(AND($C95&lt;=Hidden!BO$46,$D95&gt;=Hidden!BO$46),IF($G95="","x","y"),"")))</f>
        <v/>
      </c>
      <c r="BW95" s="142" t="str">
        <f>IF(Hidden!BP$47="Yes","H",IF($B95="","",IF(AND($C95&lt;=Hidden!BP$46,$D95&gt;=Hidden!BP$46),IF($G95="","x","y"),"")))</f>
        <v/>
      </c>
      <c r="BX95" s="142" t="str">
        <f>IF(Hidden!BQ$47="Yes","H",IF($B95="","",IF(AND($C95&lt;=Hidden!BQ$46,$D95&gt;=Hidden!BQ$46),IF($G95="","x","y"),"")))</f>
        <v/>
      </c>
      <c r="BY95" s="142" t="str">
        <f>IF(Hidden!BR$47="Yes","H",IF($B95="","",IF(AND($C95&lt;=Hidden!BR$46,$D95&gt;=Hidden!BR$46),IF($G95="","x","y"),"")))</f>
        <v/>
      </c>
      <c r="BZ95" s="144" t="str">
        <f>IF(Hidden!BS$47="Yes","H",IF($B95="","",IF(AND($C95&lt;=Hidden!BS$46,$D95&gt;=Hidden!BS$46),IF($G95="","x","y"),"")))</f>
        <v/>
      </c>
      <c r="CA95" s="143" t="str">
        <f>IF(Hidden!BT$47="Yes","H",IF($B95="","",IF(AND($C95&lt;=Hidden!BT$46,$D95&gt;=Hidden!BT$46),IF($G95="","x","y"),"")))</f>
        <v/>
      </c>
      <c r="CB95" s="142" t="str">
        <f>IF(Hidden!BU$47="Yes","H",IF($B95="","",IF(AND($C95&lt;=Hidden!BU$46,$D95&gt;=Hidden!BU$46),IF($G95="","x","y"),"")))</f>
        <v/>
      </c>
      <c r="CC95" s="142" t="str">
        <f>IF(Hidden!BV$47="Yes","H",IF($B95="","",IF(AND($C95&lt;=Hidden!BV$46,$D95&gt;=Hidden!BV$46),IF($G95="","x","y"),"")))</f>
        <v/>
      </c>
      <c r="CD95" s="142" t="str">
        <f>IF(Hidden!BW$47="Yes","H",IF($B95="","",IF(AND($C95&lt;=Hidden!BW$46,$D95&gt;=Hidden!BW$46),IF($G95="","x","y"),"")))</f>
        <v/>
      </c>
      <c r="CE95" s="146" t="str">
        <f>IF(Hidden!BX$47="Yes","H",IF($B95="","",IF(AND($C95&lt;=Hidden!BX$46,$D95&gt;=Hidden!BX$46),IF($G95="","x","y"),"")))</f>
        <v/>
      </c>
      <c r="CF95" s="145" t="str">
        <f>IF(Hidden!BY$47="Yes","H",IF($B95="","",IF(AND($C95&lt;=Hidden!BY$46,$D95&gt;=Hidden!BY$46),IF($G95="","x","y"),"")))</f>
        <v/>
      </c>
      <c r="CG95" s="142" t="str">
        <f>IF(Hidden!BZ$47="Yes","H",IF($B95="","",IF(AND($C95&lt;=Hidden!BZ$46,$D95&gt;=Hidden!BZ$46),IF($G95="","x","y"),"")))</f>
        <v/>
      </c>
      <c r="CH95" s="142" t="str">
        <f>IF(Hidden!CA$47="Yes","H",IF($B95="","",IF(AND($C95&lt;=Hidden!CA$46,$D95&gt;=Hidden!CA$46),IF($G95="","x","y"),"")))</f>
        <v/>
      </c>
      <c r="CI95" s="142" t="str">
        <f>IF(Hidden!CB$47="Yes","H",IF($B95="","",IF(AND($C95&lt;=Hidden!CB$46,$D95&gt;=Hidden!CB$46),IF($G95="","x","y"),"")))</f>
        <v/>
      </c>
      <c r="CJ95" s="144" t="str">
        <f>IF(Hidden!CC$47="Yes","H",IF($B95="","",IF(AND($C95&lt;=Hidden!CC$46,$D95&gt;=Hidden!CC$46),IF($G95="","x","y"),"")))</f>
        <v/>
      </c>
      <c r="CK95" s="143" t="str">
        <f>IF(Hidden!CD$47="Yes","H",IF($B95="","",IF(AND($C95&lt;=Hidden!CD$46,$D95&gt;=Hidden!CD$46),IF($G95="","x","y"),"")))</f>
        <v/>
      </c>
      <c r="CL95" s="142" t="str">
        <f>IF(Hidden!CE$47="Yes","H",IF($B95="","",IF(AND($C95&lt;=Hidden!CE$46,$D95&gt;=Hidden!CE$46),IF($G95="","x","y"),"")))</f>
        <v/>
      </c>
      <c r="CM95" s="142" t="str">
        <f>IF(Hidden!CF$47="Yes","H",IF($B95="","",IF(AND($C95&lt;=Hidden!CF$46,$D95&gt;=Hidden!CF$46),IF($G95="","x","y"),"")))</f>
        <v/>
      </c>
      <c r="CN95" s="142" t="str">
        <f>IF(Hidden!CG$47="Yes","H",IF($B95="","",IF(AND($C95&lt;=Hidden!CG$46,$D95&gt;=Hidden!CG$46),IF($G95="","x","y"),"")))</f>
        <v/>
      </c>
      <c r="CO95" s="146" t="str">
        <f>IF(Hidden!CH$47="Yes","H",IF($B95="","",IF(AND($C95&lt;=Hidden!CH$46,$D95&gt;=Hidden!CH$46),IF($G95="","x","y"),"")))</f>
        <v/>
      </c>
      <c r="CP95" s="145" t="str">
        <f>IF(Hidden!CI$47="Yes","H",IF($B95="","",IF(AND($C95&lt;=Hidden!CI$46,$D95&gt;=Hidden!CI$46),IF($G95="","x","y"),"")))</f>
        <v/>
      </c>
      <c r="CQ95" s="142" t="str">
        <f>IF(Hidden!CJ$47="Yes","H",IF($B95="","",IF(AND($C95&lt;=Hidden!CJ$46,$D95&gt;=Hidden!CJ$46),IF($G95="","x","y"),"")))</f>
        <v/>
      </c>
      <c r="CR95" s="142" t="str">
        <f>IF(Hidden!CK$47="Yes","H",IF($B95="","",IF(AND($C95&lt;=Hidden!CK$46,$D95&gt;=Hidden!CK$46),IF($G95="","x","y"),"")))</f>
        <v/>
      </c>
      <c r="CS95" s="142" t="str">
        <f>IF(Hidden!CL$47="Yes","H",IF($B95="","",IF(AND($C95&lt;=Hidden!CL$46,$D95&gt;=Hidden!CL$46),IF($G95="","x","y"),"")))</f>
        <v/>
      </c>
      <c r="CT95" s="144" t="str">
        <f>IF(Hidden!CM$47="Yes","H",IF($B95="","",IF(AND($C95&lt;=Hidden!CM$46,$D95&gt;=Hidden!CM$46),IF($G95="","x","y"),"")))</f>
        <v/>
      </c>
      <c r="CU95" s="143" t="str">
        <f>IF(Hidden!CN$47="Yes","H",IF($B95="","",IF(AND($C95&lt;=Hidden!CN$46,$D95&gt;=Hidden!CN$46),IF($G95="","x","y"),"")))</f>
        <v/>
      </c>
      <c r="CV95" s="142" t="str">
        <f>IF(Hidden!CO$47="Yes","H",IF($B95="","",IF(AND($C95&lt;=Hidden!CO$46,$D95&gt;=Hidden!CO$46),IF($G95="","x","y"),"")))</f>
        <v/>
      </c>
      <c r="CW95" s="142" t="str">
        <f>IF(Hidden!CP$47="Yes","H",IF($B95="","",IF(AND($C95&lt;=Hidden!CP$46,$D95&gt;=Hidden!CP$46),IF($G95="","x","y"),"")))</f>
        <v/>
      </c>
      <c r="CX95" s="142" t="str">
        <f>IF(Hidden!CQ$47="Yes","H",IF($B95="","",IF(AND($C95&lt;=Hidden!CQ$46,$D95&gt;=Hidden!CQ$46),IF($G95="","x","y"),"")))</f>
        <v/>
      </c>
      <c r="CY95" s="146" t="str">
        <f>IF(Hidden!CR$47="Yes","H",IF($B95="","",IF(AND($C95&lt;=Hidden!CR$46,$D95&gt;=Hidden!CR$46),IF($G95="","x","y"),"")))</f>
        <v/>
      </c>
      <c r="CZ95" s="145" t="str">
        <f>IF(Hidden!CS$47="Yes","H",IF($B95="","",IF(AND($C95&lt;=Hidden!CS$46,$D95&gt;=Hidden!CS$46),IF($G95="","x","y"),"")))</f>
        <v/>
      </c>
      <c r="DA95" s="142" t="str">
        <f>IF(Hidden!CT$47="Yes","H",IF($B95="","",IF(AND($C95&lt;=Hidden!CT$46,$D95&gt;=Hidden!CT$46),IF($G95="","x","y"),"")))</f>
        <v/>
      </c>
      <c r="DB95" s="142" t="str">
        <f>IF(Hidden!CU$47="Yes","H",IF($B95="","",IF(AND($C95&lt;=Hidden!CU$46,$D95&gt;=Hidden!CU$46),IF($G95="","x","y"),"")))</f>
        <v/>
      </c>
      <c r="DC95" s="142" t="str">
        <f>IF(Hidden!CV$47="Yes","H",IF($B95="","",IF(AND($C95&lt;=Hidden!CV$46,$D95&gt;=Hidden!CV$46),IF($G95="","x","y"),"")))</f>
        <v/>
      </c>
      <c r="DD95" s="144" t="str">
        <f>IF(Hidden!CW$47="Yes","H",IF($B95="","",IF(AND($C95&lt;=Hidden!CW$46,$D95&gt;=Hidden!CW$46),IF($G95="","x","y"),"")))</f>
        <v/>
      </c>
      <c r="DE95" s="143" t="str">
        <f>IF(Hidden!CX$47="Yes","H",IF($B95="","",IF(AND($C95&lt;=Hidden!CX$46,$D95&gt;=Hidden!CX$46),IF($G95="","x","y"),"")))</f>
        <v/>
      </c>
      <c r="DF95" s="142" t="str">
        <f>IF(Hidden!CY$47="Yes","H",IF($B95="","",IF(AND($C95&lt;=Hidden!CY$46,$D95&gt;=Hidden!CY$46),IF($G95="","x","y"),"")))</f>
        <v/>
      </c>
      <c r="DG95" s="142" t="str">
        <f>IF(Hidden!CZ$47="Yes","H",IF($B95="","",IF(AND($C95&lt;=Hidden!CZ$46,$D95&gt;=Hidden!CZ$46),IF($G95="","x","y"),"")))</f>
        <v/>
      </c>
      <c r="DH95" s="142" t="str">
        <f>IF(Hidden!DA$47="Yes","H",IF($B95="","",IF(AND($C95&lt;=Hidden!DA$46,$D95&gt;=Hidden!DA$46),IF($G95="","x","y"),"")))</f>
        <v/>
      </c>
      <c r="DI95" s="146" t="str">
        <f>IF(Hidden!DB$47="Yes","H",IF($B95="","",IF(AND($C95&lt;=Hidden!DB$46,$D95&gt;=Hidden!DB$46),IF($G95="","x","y"),"")))</f>
        <v/>
      </c>
      <c r="DJ95" s="145" t="str">
        <f>IF(Hidden!DC$47="Yes","H",IF($B95="","",IF(AND($C95&lt;=Hidden!DC$46,$D95&gt;=Hidden!DC$46),IF($G95="","x","y"),"")))</f>
        <v/>
      </c>
      <c r="DK95" s="142" t="str">
        <f>IF(Hidden!DD$47="Yes","H",IF($B95="","",IF(AND($C95&lt;=Hidden!DD$46,$D95&gt;=Hidden!DD$46),IF($G95="","x","y"),"")))</f>
        <v/>
      </c>
      <c r="DL95" s="142" t="str">
        <f>IF(Hidden!DE$47="Yes","H",IF($B95="","",IF(AND($C95&lt;=Hidden!DE$46,$D95&gt;=Hidden!DE$46),IF($G95="","x","y"),"")))</f>
        <v/>
      </c>
      <c r="DM95" s="142" t="str">
        <f>IF(Hidden!DF$47="Yes","H",IF($B95="","",IF(AND($C95&lt;=Hidden!DF$46,$D95&gt;=Hidden!DF$46),IF($G95="","x","y"),"")))</f>
        <v/>
      </c>
      <c r="DN95" s="144" t="str">
        <f>IF(Hidden!DG$47="Yes","H",IF($B95="","",IF(AND($C95&lt;=Hidden!DG$46,$D95&gt;=Hidden!DG$46),IF($G95="","x","y"),"")))</f>
        <v/>
      </c>
      <c r="DO95" s="143" t="str">
        <f>IF(Hidden!DH$47="Yes","H",IF($B95="","",IF(AND($C95&lt;=Hidden!DH$46,$D95&gt;=Hidden!DH$46),IF($G95="","x","y"),"")))</f>
        <v/>
      </c>
      <c r="DP95" s="142" t="str">
        <f>IF(Hidden!DI$47="Yes","H",IF($B95="","",IF(AND($C95&lt;=Hidden!DI$46,$D95&gt;=Hidden!DI$46),IF($G95="","x","y"),"")))</f>
        <v/>
      </c>
      <c r="DQ95" s="142" t="str">
        <f>IF(Hidden!DJ$47="Yes","H",IF($B95="","",IF(AND($C95&lt;=Hidden!DJ$46,$D95&gt;=Hidden!DJ$46),IF($G95="","x","y"),"")))</f>
        <v/>
      </c>
      <c r="DR95" s="142" t="str">
        <f>IF(Hidden!DK$47="Yes","H",IF($B95="","",IF(AND($C95&lt;=Hidden!DK$46,$D95&gt;=Hidden!DK$46),IF($G95="","x","y"),"")))</f>
        <v/>
      </c>
      <c r="DS95" s="146" t="str">
        <f>IF(Hidden!DL$47="Yes","H",IF($B95="","",IF(AND($C95&lt;=Hidden!DL$46,$D95&gt;=Hidden!DL$46),IF($G95="","x","y"),"")))</f>
        <v/>
      </c>
      <c r="DT95" s="145" t="str">
        <f>IF(Hidden!DM$47="Yes","H",IF($B95="","",IF(AND($C95&lt;=Hidden!DM$46,$D95&gt;=Hidden!DM$46),IF($G95="","x","y"),"")))</f>
        <v/>
      </c>
      <c r="DU95" s="142" t="str">
        <f>IF(Hidden!DN$47="Yes","H",IF($B95="","",IF(AND($C95&lt;=Hidden!DN$46,$D95&gt;=Hidden!DN$46),IF($G95="","x","y"),"")))</f>
        <v/>
      </c>
      <c r="DV95" s="142" t="str">
        <f>IF(Hidden!DO$47="Yes","H",IF($B95="","",IF(AND($C95&lt;=Hidden!DO$46,$D95&gt;=Hidden!DO$46),IF($G95="","x","y"),"")))</f>
        <v/>
      </c>
      <c r="DW95" s="142" t="str">
        <f>IF(Hidden!DP$47="Yes","H",IF($B95="","",IF(AND($C95&lt;=Hidden!DP$46,$D95&gt;=Hidden!DP$46),IF($G95="","x","y"),"")))</f>
        <v/>
      </c>
      <c r="DX95" s="144" t="str">
        <f>IF(Hidden!DQ$47="Yes","H",IF($B95="","",IF(AND($C95&lt;=Hidden!DQ$46,$D95&gt;=Hidden!DQ$46),IF($G95="","x","y"),"")))</f>
        <v/>
      </c>
      <c r="DY95" s="145" t="str">
        <f>IF(Hidden!DR$47="Yes","H",IF($B95="","",IF(AND($C95&lt;=Hidden!DR$46,$D95&gt;=Hidden!DR$46),IF($G95="","x","y"),"")))</f>
        <v/>
      </c>
      <c r="DZ95" s="142" t="str">
        <f>IF(Hidden!DS$47="Yes","H",IF($B95="","",IF(AND($C95&lt;=Hidden!DS$46,$D95&gt;=Hidden!DS$46),IF($G95="","x","y"),"")))</f>
        <v/>
      </c>
      <c r="EA95" s="142" t="str">
        <f>IF(Hidden!DT$47="Yes","H",IF($B95="","",IF(AND($C95&lt;=Hidden!DT$46,$D95&gt;=Hidden!DT$46),IF($G95="","x","y"),"")))</f>
        <v/>
      </c>
      <c r="EB95" s="142" t="str">
        <f>IF(Hidden!DU$47="Yes","H",IF($B95="","",IF(AND($C95&lt;=Hidden!DU$46,$D95&gt;=Hidden!DU$46),IF($G95="","x","y"),"")))</f>
        <v/>
      </c>
      <c r="EC95" s="144" t="str">
        <f>IF(Hidden!DV$47="Yes","H",IF($B95="","",IF(AND($C95&lt;=Hidden!DV$46,$D95&gt;=Hidden!DV$46),IF($G95="","x","y"),"")))</f>
        <v/>
      </c>
      <c r="ED95" s="143" t="str">
        <f>IF(Hidden!DW$47="Yes","H",IF($B95="","",IF(AND($C95&lt;=Hidden!DW$46,$D95&gt;=Hidden!DW$46),IF($G95="","x","y"),"")))</f>
        <v/>
      </c>
      <c r="EE95" s="142" t="str">
        <f>IF(Hidden!DX$47="Yes","H",IF($B95="","",IF(AND($C95&lt;=Hidden!DX$46,$D95&gt;=Hidden!DX$46),IF($G95="","x","y"),"")))</f>
        <v/>
      </c>
      <c r="EF95" s="142" t="str">
        <f>IF(Hidden!DY$47="Yes","H",IF($B95="","",IF(AND($C95&lt;=Hidden!DY$46,$D95&gt;=Hidden!DY$46),IF($G95="","x","y"),"")))</f>
        <v/>
      </c>
      <c r="EG95" s="142" t="str">
        <f>IF(Hidden!DZ$47="Yes","H",IF($B95="","",IF(AND($C95&lt;=Hidden!DZ$46,$D95&gt;=Hidden!DZ$46),IF($G95="","x","y"),"")))</f>
        <v/>
      </c>
      <c r="EH95" s="141" t="str">
        <f>IF(Hidden!EA$47="Yes","H",IF($B95="","",IF(AND($C95&lt;=Hidden!EA$46,$D95&gt;=Hidden!EA$46),IF($G95="","x","y"),"")))</f>
        <v/>
      </c>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row>
    <row r="96" spans="1:257" ht="15" customHeight="1">
      <c r="A96" s="79"/>
      <c r="B96" s="730"/>
      <c r="C96" s="724"/>
      <c r="D96" s="725"/>
      <c r="E96" s="693"/>
      <c r="F96" s="243"/>
      <c r="G96" s="696"/>
      <c r="H96" s="694"/>
      <c r="I96" s="147" t="str">
        <f>IF(Hidden!B$47="Yes","H",IF($B96="","",IF(AND($C96&lt;=Hidden!B$46,$D96&gt;=Hidden!B$46),IF($G96="","x","y"),"")))</f>
        <v/>
      </c>
      <c r="J96" s="142" t="str">
        <f>IF(Hidden!C$47="Yes","H",IF($B96="","",IF(AND($C96&lt;=Hidden!C$46,$D96&gt;=Hidden!C$46),IF($G96="","x","y"),"")))</f>
        <v/>
      </c>
      <c r="K96" s="142" t="str">
        <f>IF(Hidden!D$47="Yes","H",IF($B96="","",IF(AND($C96&lt;=Hidden!D$46,$D96&gt;=Hidden!D$46),IF($G96="","x","y"),"")))</f>
        <v/>
      </c>
      <c r="L96" s="142" t="str">
        <f>IF(Hidden!E$47="Yes","H",IF($B96="","",IF(AND($C96&lt;=Hidden!E$46,$D96&gt;=Hidden!E$46),IF($G96="","x","y"),"")))</f>
        <v/>
      </c>
      <c r="M96" s="146" t="str">
        <f>IF(Hidden!F$47="Yes","H",IF($B96="","",IF(AND($C96&lt;=Hidden!F$46,$D96&gt;=Hidden!F$46),IF($G96="","x","y"),"")))</f>
        <v/>
      </c>
      <c r="N96" s="145" t="str">
        <f>IF(Hidden!G$47="Yes","H",IF($B96="","",IF(AND($C96&lt;=Hidden!G$46,$D96&gt;=Hidden!G$46),IF($G96="","x","y"),"")))</f>
        <v/>
      </c>
      <c r="O96" s="142" t="str">
        <f>IF(Hidden!H$47="Yes","H",IF($B96="","",IF(AND($C96&lt;=Hidden!H$46,$D96&gt;=Hidden!H$46),IF($G96="","x","y"),"")))</f>
        <v/>
      </c>
      <c r="P96" s="142" t="str">
        <f>IF(Hidden!I$47="Yes","H",IF($B96="","",IF(AND($C96&lt;=Hidden!I$46,$D96&gt;=Hidden!I$46),IF($G96="","x","y"),"")))</f>
        <v/>
      </c>
      <c r="Q96" s="142" t="str">
        <f>IF(Hidden!J$47="Yes","H",IF($B96="","",IF(AND($C96&lt;=Hidden!J$46,$D96&gt;=Hidden!J$46),IF($G96="","x","y"),"")))</f>
        <v/>
      </c>
      <c r="R96" s="144" t="str">
        <f>IF(Hidden!K$47="Yes","H",IF($B96="","",IF(AND($C96&lt;=Hidden!K$46,$D96&gt;=Hidden!K$46),IF($G96="","x","y"),"")))</f>
        <v/>
      </c>
      <c r="S96" s="143" t="str">
        <f>IF(Hidden!L$47="Yes","H",IF($B96="","",IF(AND($C96&lt;=Hidden!L$46,$D96&gt;=Hidden!L$46),IF($G96="","x","y"),"")))</f>
        <v/>
      </c>
      <c r="T96" s="142" t="str">
        <f>IF(Hidden!M$47="Yes","H",IF($B96="","",IF(AND($C96&lt;=Hidden!M$46,$D96&gt;=Hidden!M$46),IF($G96="","x","y"),"")))</f>
        <v/>
      </c>
      <c r="U96" s="142" t="str">
        <f>IF(Hidden!N$47="Yes","H",IF($B96="","",IF(AND($C96&lt;=Hidden!N$46,$D96&gt;=Hidden!N$46),IF($G96="","x","y"),"")))</f>
        <v/>
      </c>
      <c r="V96" s="142" t="str">
        <f>IF(Hidden!O$47="Yes","H",IF($B96="","",IF(AND($C96&lt;=Hidden!O$46,$D96&gt;=Hidden!O$46),IF($G96="","x","y"),"")))</f>
        <v/>
      </c>
      <c r="W96" s="146" t="str">
        <f>IF(Hidden!P$47="Yes","H",IF($B96="","",IF(AND($C96&lt;=Hidden!P$46,$D96&gt;=Hidden!P$46),IF($G96="","x","y"),"")))</f>
        <v/>
      </c>
      <c r="X96" s="145" t="str">
        <f>IF(Hidden!Q$47="Yes","H",IF($B96="","",IF(AND($C96&lt;=Hidden!Q$46,$D96&gt;=Hidden!Q$46),IF($G96="","x","y"),"")))</f>
        <v/>
      </c>
      <c r="Y96" s="142" t="str">
        <f>IF(Hidden!R$47="Yes","H",IF($B96="","",IF(AND($C96&lt;=Hidden!R$46,$D96&gt;=Hidden!R$46),IF($G96="","x","y"),"")))</f>
        <v/>
      </c>
      <c r="Z96" s="142" t="str">
        <f>IF(Hidden!S$47="Yes","H",IF($B96="","",IF(AND($C96&lt;=Hidden!S$46,$D96&gt;=Hidden!S$46),IF($G96="","x","y"),"")))</f>
        <v/>
      </c>
      <c r="AA96" s="142" t="str">
        <f>IF(Hidden!T$47="Yes","H",IF($B96="","",IF(AND($C96&lt;=Hidden!T$46,$D96&gt;=Hidden!T$46),IF($G96="","x","y"),"")))</f>
        <v/>
      </c>
      <c r="AB96" s="144" t="str">
        <f>IF(Hidden!U$47="Yes","H",IF($B96="","",IF(AND($C96&lt;=Hidden!U$46,$D96&gt;=Hidden!U$46),IF($G96="","x","y"),"")))</f>
        <v/>
      </c>
      <c r="AC96" s="143" t="str">
        <f>IF(Hidden!V$47="Yes","H",IF($B96="","",IF(AND($C96&lt;=Hidden!V$46,$D96&gt;=Hidden!V$46),IF($G96="","x","y"),"")))</f>
        <v/>
      </c>
      <c r="AD96" s="142" t="str">
        <f>IF(Hidden!W$47="Yes","H",IF($B96="","",IF(AND($C96&lt;=Hidden!W$46,$D96&gt;=Hidden!W$46),IF($G96="","x","y"),"")))</f>
        <v/>
      </c>
      <c r="AE96" s="142" t="str">
        <f>IF(Hidden!X$47="Yes","H",IF($B96="","",IF(AND($C96&lt;=Hidden!X$46,$D96&gt;=Hidden!X$46),IF($G96="","x","y"),"")))</f>
        <v/>
      </c>
      <c r="AF96" s="142" t="str">
        <f>IF(Hidden!Y$47="Yes","H",IF($B96="","",IF(AND($C96&lt;=Hidden!Y$46,$D96&gt;=Hidden!Y$46),IF($G96="","x","y"),"")))</f>
        <v/>
      </c>
      <c r="AG96" s="146" t="str">
        <f>IF(Hidden!Z$47="Yes","H",IF($B96="","",IF(AND($C96&lt;=Hidden!Z$46,$D96&gt;=Hidden!Z$46),IF($G96="","x","y"),"")))</f>
        <v/>
      </c>
      <c r="AH96" s="145" t="str">
        <f>IF(Hidden!AA$47="Yes","H",IF($B96="","",IF(AND($C96&lt;=Hidden!AA$46,$D96&gt;=Hidden!AA$46),IF($G96="","x","y"),"")))</f>
        <v/>
      </c>
      <c r="AI96" s="142" t="str">
        <f>IF(Hidden!AB$47="Yes","H",IF($B96="","",IF(AND($C96&lt;=Hidden!AB$46,$D96&gt;=Hidden!AB$46),IF($G96="","x","y"),"")))</f>
        <v/>
      </c>
      <c r="AJ96" s="142" t="str">
        <f>IF(Hidden!AC$47="Yes","H",IF($B96="","",IF(AND($C96&lt;=Hidden!AC$46,$D96&gt;=Hidden!AC$46),IF($G96="","x","y"),"")))</f>
        <v/>
      </c>
      <c r="AK96" s="142" t="str">
        <f>IF(Hidden!AD$47="Yes","H",IF($B96="","",IF(AND($C96&lt;=Hidden!AD$46,$D96&gt;=Hidden!AD$46),IF($G96="","x","y"),"")))</f>
        <v/>
      </c>
      <c r="AL96" s="144" t="str">
        <f>IF(Hidden!AE$47="Yes","H",IF($B96="","",IF(AND($C96&lt;=Hidden!AE$46,$D96&gt;=Hidden!AE$46),IF($G96="","x","y"),"")))</f>
        <v/>
      </c>
      <c r="AM96" s="143" t="str">
        <f>IF(Hidden!AF$47="Yes","H",IF($B96="","",IF(AND($C96&lt;=Hidden!AF$46,$D96&gt;=Hidden!AF$46),IF($G96="","x","y"),"")))</f>
        <v/>
      </c>
      <c r="AN96" s="142" t="str">
        <f>IF(Hidden!AG$47="Yes","H",IF($B96="","",IF(AND($C96&lt;=Hidden!AG$46,$D96&gt;=Hidden!AG$46),IF($G96="","x","y"),"")))</f>
        <v/>
      </c>
      <c r="AO96" s="142" t="str">
        <f>IF(Hidden!AH$47="Yes","H",IF($B96="","",IF(AND($C96&lt;=Hidden!AH$46,$D96&gt;=Hidden!AH$46),IF($G96="","x","y"),"")))</f>
        <v/>
      </c>
      <c r="AP96" s="142" t="str">
        <f>IF(Hidden!AI$47="Yes","H",IF($B96="","",IF(AND($C96&lt;=Hidden!AI$46,$D96&gt;=Hidden!AI$46),IF($G96="","x","y"),"")))</f>
        <v/>
      </c>
      <c r="AQ96" s="146" t="str">
        <f>IF(Hidden!AJ$47="Yes","H",IF($B96="","",IF(AND($C96&lt;=Hidden!AJ$46,$D96&gt;=Hidden!AJ$46),IF($G96="","x","y"),"")))</f>
        <v/>
      </c>
      <c r="AR96" s="145" t="str">
        <f>IF(Hidden!AK$47="Yes","H",IF($B96="","",IF(AND($C96&lt;=Hidden!AK$46,$D96&gt;=Hidden!AK$46),IF($G96="","x","y"),"")))</f>
        <v/>
      </c>
      <c r="AS96" s="142" t="str">
        <f>IF(Hidden!AL$47="Yes","H",IF($B96="","",IF(AND($C96&lt;=Hidden!AL$46,$D96&gt;=Hidden!AL$46),IF($G96="","x","y"),"")))</f>
        <v/>
      </c>
      <c r="AT96" s="142" t="str">
        <f>IF(Hidden!AM$47="Yes","H",IF($B96="","",IF(AND($C96&lt;=Hidden!AM$46,$D96&gt;=Hidden!AM$46),IF($G96="","x","y"),"")))</f>
        <v/>
      </c>
      <c r="AU96" s="142" t="str">
        <f>IF(Hidden!AN$47="Yes","H",IF($B96="","",IF(AND($C96&lt;=Hidden!AN$46,$D96&gt;=Hidden!AN$46),IF($G96="","x","y"),"")))</f>
        <v/>
      </c>
      <c r="AV96" s="144" t="str">
        <f>IF(Hidden!AO$47="Yes","H",IF($B96="","",IF(AND($C96&lt;=Hidden!AO$46,$D96&gt;=Hidden!AO$46),IF($G96="","x","y"),"")))</f>
        <v/>
      </c>
      <c r="AW96" s="143" t="str">
        <f>IF(Hidden!AP$47="Yes","H",IF($B96="","",IF(AND($C96&lt;=Hidden!AP$46,$D96&gt;=Hidden!AP$46),IF($G96="","x","y"),"")))</f>
        <v/>
      </c>
      <c r="AX96" s="142" t="str">
        <f>IF(Hidden!AQ$47="Yes","H",IF($B96="","",IF(AND($C96&lt;=Hidden!AQ$46,$D96&gt;=Hidden!AQ$46),IF($G96="","x","y"),"")))</f>
        <v/>
      </c>
      <c r="AY96" s="142" t="str">
        <f>IF(Hidden!AR$47="Yes","H",IF($B96="","",IF(AND($C96&lt;=Hidden!AR$46,$D96&gt;=Hidden!AR$46),IF($G96="","x","y"),"")))</f>
        <v/>
      </c>
      <c r="AZ96" s="142" t="str">
        <f>IF(Hidden!AS$47="Yes","H",IF($B96="","",IF(AND($C96&lt;=Hidden!AS$46,$D96&gt;=Hidden!AS$46),IF($G96="","x","y"),"")))</f>
        <v/>
      </c>
      <c r="BA96" s="146" t="str">
        <f>IF(Hidden!AT$47="Yes","H",IF($B96="","",IF(AND($C96&lt;=Hidden!AT$46,$D96&gt;=Hidden!AT$46),IF($G96="","x","y"),"")))</f>
        <v/>
      </c>
      <c r="BB96" s="145" t="str">
        <f>IF(Hidden!AU$47="Yes","H",IF($B96="","",IF(AND($C96&lt;=Hidden!AU$46,$D96&gt;=Hidden!AU$46),IF($G96="","x","y"),"")))</f>
        <v/>
      </c>
      <c r="BC96" s="142" t="str">
        <f>IF(Hidden!AV$47="Yes","H",IF($B96="","",IF(AND($C96&lt;=Hidden!AV$46,$D96&gt;=Hidden!AV$46),IF($G96="","x","y"),"")))</f>
        <v/>
      </c>
      <c r="BD96" s="142" t="str">
        <f>IF(Hidden!AW$47="Yes","H",IF($B96="","",IF(AND($C96&lt;=Hidden!AW$46,$D96&gt;=Hidden!AW$46),IF($G96="","x","y"),"")))</f>
        <v/>
      </c>
      <c r="BE96" s="142" t="str">
        <f>IF(Hidden!AX$47="Yes","H",IF($B96="","",IF(AND($C96&lt;=Hidden!AX$46,$D96&gt;=Hidden!AX$46),IF($G96="","x","y"),"")))</f>
        <v/>
      </c>
      <c r="BF96" s="144" t="str">
        <f>IF(Hidden!AY$47="Yes","H",IF($B96="","",IF(AND($C96&lt;=Hidden!AY$46,$D96&gt;=Hidden!AY$46),IF($G96="","x","y"),"")))</f>
        <v/>
      </c>
      <c r="BG96" s="143" t="str">
        <f>IF(Hidden!AZ$47="Yes","H",IF($B96="","",IF(AND($C96&lt;=Hidden!AZ$46,$D96&gt;=Hidden!AZ$46),IF($G96="","x","y"),"")))</f>
        <v/>
      </c>
      <c r="BH96" s="142" t="str">
        <f>IF(Hidden!BA$47="Yes","H",IF($B96="","",IF(AND($C96&lt;=Hidden!BA$46,$D96&gt;=Hidden!BA$46),IF($G96="","x","y"),"")))</f>
        <v/>
      </c>
      <c r="BI96" s="142" t="str">
        <f>IF(Hidden!BB$47="Yes","H",IF($B96="","",IF(AND($C96&lt;=Hidden!BB$46,$D96&gt;=Hidden!BB$46),IF($G96="","x","y"),"")))</f>
        <v/>
      </c>
      <c r="BJ96" s="142" t="str">
        <f>IF(Hidden!BC$47="Yes","H",IF($B96="","",IF(AND($C96&lt;=Hidden!BC$46,$D96&gt;=Hidden!BC$46),IF($G96="","x","y"),"")))</f>
        <v/>
      </c>
      <c r="BK96" s="146" t="str">
        <f>IF(Hidden!BD$47="Yes","H",IF($B96="","",IF(AND($C96&lt;=Hidden!BD$46,$D96&gt;=Hidden!BD$46),IF($G96="","x","y"),"")))</f>
        <v/>
      </c>
      <c r="BL96" s="145" t="str">
        <f>IF(Hidden!BE$47="Yes","H",IF($B96="","",IF(AND($C96&lt;=Hidden!BE$46,$D96&gt;=Hidden!BE$46),IF($G96="","x","y"),"")))</f>
        <v/>
      </c>
      <c r="BM96" s="142" t="str">
        <f>IF(Hidden!BF$47="Yes","H",IF($B96="","",IF(AND($C96&lt;=Hidden!BF$46,$D96&gt;=Hidden!BF$46),IF($G96="","x","y"),"")))</f>
        <v/>
      </c>
      <c r="BN96" s="142" t="str">
        <f>IF(Hidden!BG$47="Yes","H",IF($B96="","",IF(AND($C96&lt;=Hidden!BG$46,$D96&gt;=Hidden!BG$46),IF($G96="","x","y"),"")))</f>
        <v/>
      </c>
      <c r="BO96" s="142" t="str">
        <f>IF(Hidden!BH$47="Yes","H",IF($B96="","",IF(AND($C96&lt;=Hidden!BH$46,$D96&gt;=Hidden!BH$46),IF($G96="","x","y"),"")))</f>
        <v/>
      </c>
      <c r="BP96" s="144" t="str">
        <f>IF(Hidden!BI$47="Yes","H",IF($B96="","",IF(AND($C96&lt;=Hidden!BI$46,$D96&gt;=Hidden!BI$46),IF($G96="","x","y"),"")))</f>
        <v/>
      </c>
      <c r="BQ96" s="143" t="str">
        <f>IF(Hidden!BJ$47="Yes","H",IF($B96="","",IF(AND($C96&lt;=Hidden!BJ$46,$D96&gt;=Hidden!BJ$46),IF($G96="","x","y"),"")))</f>
        <v/>
      </c>
      <c r="BR96" s="142" t="str">
        <f>IF(Hidden!BK$47="Yes","H",IF($B96="","",IF(AND($C96&lt;=Hidden!BK$46,$D96&gt;=Hidden!BK$46),IF($G96="","x","y"),"")))</f>
        <v/>
      </c>
      <c r="BS96" s="142" t="str">
        <f>IF(Hidden!BL$47="Yes","H",IF($B96="","",IF(AND($C96&lt;=Hidden!BL$46,$D96&gt;=Hidden!BL$46),IF($G96="","x","y"),"")))</f>
        <v/>
      </c>
      <c r="BT96" s="142" t="str">
        <f>IF(Hidden!BM$47="Yes","H",IF($B96="","",IF(AND($C96&lt;=Hidden!BM$46,$D96&gt;=Hidden!BM$46),IF($G96="","x","y"),"")))</f>
        <v/>
      </c>
      <c r="BU96" s="146" t="str">
        <f>IF(Hidden!BN$47="Yes","H",IF($B96="","",IF(AND($C96&lt;=Hidden!BN$46,$D96&gt;=Hidden!BN$46),IF($G96="","x","y"),"")))</f>
        <v/>
      </c>
      <c r="BV96" s="145" t="str">
        <f>IF(Hidden!BO$47="Yes","H",IF($B96="","",IF(AND($C96&lt;=Hidden!BO$46,$D96&gt;=Hidden!BO$46),IF($G96="","x","y"),"")))</f>
        <v/>
      </c>
      <c r="BW96" s="142" t="str">
        <f>IF(Hidden!BP$47="Yes","H",IF($B96="","",IF(AND($C96&lt;=Hidden!BP$46,$D96&gt;=Hidden!BP$46),IF($G96="","x","y"),"")))</f>
        <v/>
      </c>
      <c r="BX96" s="142" t="str">
        <f>IF(Hidden!BQ$47="Yes","H",IF($B96="","",IF(AND($C96&lt;=Hidden!BQ$46,$D96&gt;=Hidden!BQ$46),IF($G96="","x","y"),"")))</f>
        <v/>
      </c>
      <c r="BY96" s="142" t="str">
        <f>IF(Hidden!BR$47="Yes","H",IF($B96="","",IF(AND($C96&lt;=Hidden!BR$46,$D96&gt;=Hidden!BR$46),IF($G96="","x","y"),"")))</f>
        <v/>
      </c>
      <c r="BZ96" s="144" t="str">
        <f>IF(Hidden!BS$47="Yes","H",IF($B96="","",IF(AND($C96&lt;=Hidden!BS$46,$D96&gt;=Hidden!BS$46),IF($G96="","x","y"),"")))</f>
        <v/>
      </c>
      <c r="CA96" s="143" t="str">
        <f>IF(Hidden!BT$47="Yes","H",IF($B96="","",IF(AND($C96&lt;=Hidden!BT$46,$D96&gt;=Hidden!BT$46),IF($G96="","x","y"),"")))</f>
        <v/>
      </c>
      <c r="CB96" s="142" t="str">
        <f>IF(Hidden!BU$47="Yes","H",IF($B96="","",IF(AND($C96&lt;=Hidden!BU$46,$D96&gt;=Hidden!BU$46),IF($G96="","x","y"),"")))</f>
        <v/>
      </c>
      <c r="CC96" s="142" t="str">
        <f>IF(Hidden!BV$47="Yes","H",IF($B96="","",IF(AND($C96&lt;=Hidden!BV$46,$D96&gt;=Hidden!BV$46),IF($G96="","x","y"),"")))</f>
        <v/>
      </c>
      <c r="CD96" s="142" t="str">
        <f>IF(Hidden!BW$47="Yes","H",IF($B96="","",IF(AND($C96&lt;=Hidden!BW$46,$D96&gt;=Hidden!BW$46),IF($G96="","x","y"),"")))</f>
        <v/>
      </c>
      <c r="CE96" s="146" t="str">
        <f>IF(Hidden!BX$47="Yes","H",IF($B96="","",IF(AND($C96&lt;=Hidden!BX$46,$D96&gt;=Hidden!BX$46),IF($G96="","x","y"),"")))</f>
        <v/>
      </c>
      <c r="CF96" s="145" t="str">
        <f>IF(Hidden!BY$47="Yes","H",IF($B96="","",IF(AND($C96&lt;=Hidden!BY$46,$D96&gt;=Hidden!BY$46),IF($G96="","x","y"),"")))</f>
        <v/>
      </c>
      <c r="CG96" s="142" t="str">
        <f>IF(Hidden!BZ$47="Yes","H",IF($B96="","",IF(AND($C96&lt;=Hidden!BZ$46,$D96&gt;=Hidden!BZ$46),IF($G96="","x","y"),"")))</f>
        <v/>
      </c>
      <c r="CH96" s="142" t="str">
        <f>IF(Hidden!CA$47="Yes","H",IF($B96="","",IF(AND($C96&lt;=Hidden!CA$46,$D96&gt;=Hidden!CA$46),IF($G96="","x","y"),"")))</f>
        <v/>
      </c>
      <c r="CI96" s="142" t="str">
        <f>IF(Hidden!CB$47="Yes","H",IF($B96="","",IF(AND($C96&lt;=Hidden!CB$46,$D96&gt;=Hidden!CB$46),IF($G96="","x","y"),"")))</f>
        <v/>
      </c>
      <c r="CJ96" s="144" t="str">
        <f>IF(Hidden!CC$47="Yes","H",IF($B96="","",IF(AND($C96&lt;=Hidden!CC$46,$D96&gt;=Hidden!CC$46),IF($G96="","x","y"),"")))</f>
        <v/>
      </c>
      <c r="CK96" s="143" t="str">
        <f>IF(Hidden!CD$47="Yes","H",IF($B96="","",IF(AND($C96&lt;=Hidden!CD$46,$D96&gt;=Hidden!CD$46),IF($G96="","x","y"),"")))</f>
        <v/>
      </c>
      <c r="CL96" s="142" t="str">
        <f>IF(Hidden!CE$47="Yes","H",IF($B96="","",IF(AND($C96&lt;=Hidden!CE$46,$D96&gt;=Hidden!CE$46),IF($G96="","x","y"),"")))</f>
        <v/>
      </c>
      <c r="CM96" s="142" t="str">
        <f>IF(Hidden!CF$47="Yes","H",IF($B96="","",IF(AND($C96&lt;=Hidden!CF$46,$D96&gt;=Hidden!CF$46),IF($G96="","x","y"),"")))</f>
        <v/>
      </c>
      <c r="CN96" s="142" t="str">
        <f>IF(Hidden!CG$47="Yes","H",IF($B96="","",IF(AND($C96&lt;=Hidden!CG$46,$D96&gt;=Hidden!CG$46),IF($G96="","x","y"),"")))</f>
        <v/>
      </c>
      <c r="CO96" s="146" t="str">
        <f>IF(Hidden!CH$47="Yes","H",IF($B96="","",IF(AND($C96&lt;=Hidden!CH$46,$D96&gt;=Hidden!CH$46),IF($G96="","x","y"),"")))</f>
        <v/>
      </c>
      <c r="CP96" s="145" t="str">
        <f>IF(Hidden!CI$47="Yes","H",IF($B96="","",IF(AND($C96&lt;=Hidden!CI$46,$D96&gt;=Hidden!CI$46),IF($G96="","x","y"),"")))</f>
        <v/>
      </c>
      <c r="CQ96" s="142" t="str">
        <f>IF(Hidden!CJ$47="Yes","H",IF($B96="","",IF(AND($C96&lt;=Hidden!CJ$46,$D96&gt;=Hidden!CJ$46),IF($G96="","x","y"),"")))</f>
        <v/>
      </c>
      <c r="CR96" s="142" t="str">
        <f>IF(Hidden!CK$47="Yes","H",IF($B96="","",IF(AND($C96&lt;=Hidden!CK$46,$D96&gt;=Hidden!CK$46),IF($G96="","x","y"),"")))</f>
        <v/>
      </c>
      <c r="CS96" s="142" t="str">
        <f>IF(Hidden!CL$47="Yes","H",IF($B96="","",IF(AND($C96&lt;=Hidden!CL$46,$D96&gt;=Hidden!CL$46),IF($G96="","x","y"),"")))</f>
        <v/>
      </c>
      <c r="CT96" s="144" t="str">
        <f>IF(Hidden!CM$47="Yes","H",IF($B96="","",IF(AND($C96&lt;=Hidden!CM$46,$D96&gt;=Hidden!CM$46),IF($G96="","x","y"),"")))</f>
        <v/>
      </c>
      <c r="CU96" s="143" t="str">
        <f>IF(Hidden!CN$47="Yes","H",IF($B96="","",IF(AND($C96&lt;=Hidden!CN$46,$D96&gt;=Hidden!CN$46),IF($G96="","x","y"),"")))</f>
        <v/>
      </c>
      <c r="CV96" s="142" t="str">
        <f>IF(Hidden!CO$47="Yes","H",IF($B96="","",IF(AND($C96&lt;=Hidden!CO$46,$D96&gt;=Hidden!CO$46),IF($G96="","x","y"),"")))</f>
        <v/>
      </c>
      <c r="CW96" s="142" t="str">
        <f>IF(Hidden!CP$47="Yes","H",IF($B96="","",IF(AND($C96&lt;=Hidden!CP$46,$D96&gt;=Hidden!CP$46),IF($G96="","x","y"),"")))</f>
        <v/>
      </c>
      <c r="CX96" s="142" t="str">
        <f>IF(Hidden!CQ$47="Yes","H",IF($B96="","",IF(AND($C96&lt;=Hidden!CQ$46,$D96&gt;=Hidden!CQ$46),IF($G96="","x","y"),"")))</f>
        <v/>
      </c>
      <c r="CY96" s="146" t="str">
        <f>IF(Hidden!CR$47="Yes","H",IF($B96="","",IF(AND($C96&lt;=Hidden!CR$46,$D96&gt;=Hidden!CR$46),IF($G96="","x","y"),"")))</f>
        <v/>
      </c>
      <c r="CZ96" s="145" t="str">
        <f>IF(Hidden!CS$47="Yes","H",IF($B96="","",IF(AND($C96&lt;=Hidden!CS$46,$D96&gt;=Hidden!CS$46),IF($G96="","x","y"),"")))</f>
        <v/>
      </c>
      <c r="DA96" s="142" t="str">
        <f>IF(Hidden!CT$47="Yes","H",IF($B96="","",IF(AND($C96&lt;=Hidden!CT$46,$D96&gt;=Hidden!CT$46),IF($G96="","x","y"),"")))</f>
        <v/>
      </c>
      <c r="DB96" s="142" t="str">
        <f>IF(Hidden!CU$47="Yes","H",IF($B96="","",IF(AND($C96&lt;=Hidden!CU$46,$D96&gt;=Hidden!CU$46),IF($G96="","x","y"),"")))</f>
        <v/>
      </c>
      <c r="DC96" s="142" t="str">
        <f>IF(Hidden!CV$47="Yes","H",IF($B96="","",IF(AND($C96&lt;=Hidden!CV$46,$D96&gt;=Hidden!CV$46),IF($G96="","x","y"),"")))</f>
        <v/>
      </c>
      <c r="DD96" s="144" t="str">
        <f>IF(Hidden!CW$47="Yes","H",IF($B96="","",IF(AND($C96&lt;=Hidden!CW$46,$D96&gt;=Hidden!CW$46),IF($G96="","x","y"),"")))</f>
        <v/>
      </c>
      <c r="DE96" s="143" t="str">
        <f>IF(Hidden!CX$47="Yes","H",IF($B96="","",IF(AND($C96&lt;=Hidden!CX$46,$D96&gt;=Hidden!CX$46),IF($G96="","x","y"),"")))</f>
        <v/>
      </c>
      <c r="DF96" s="142" t="str">
        <f>IF(Hidden!CY$47="Yes","H",IF($B96="","",IF(AND($C96&lt;=Hidden!CY$46,$D96&gt;=Hidden!CY$46),IF($G96="","x","y"),"")))</f>
        <v/>
      </c>
      <c r="DG96" s="142" t="str">
        <f>IF(Hidden!CZ$47="Yes","H",IF($B96="","",IF(AND($C96&lt;=Hidden!CZ$46,$D96&gt;=Hidden!CZ$46),IF($G96="","x","y"),"")))</f>
        <v/>
      </c>
      <c r="DH96" s="142" t="str">
        <f>IF(Hidden!DA$47="Yes","H",IF($B96="","",IF(AND($C96&lt;=Hidden!DA$46,$D96&gt;=Hidden!DA$46),IF($G96="","x","y"),"")))</f>
        <v/>
      </c>
      <c r="DI96" s="146" t="str">
        <f>IF(Hidden!DB$47="Yes","H",IF($B96="","",IF(AND($C96&lt;=Hidden!DB$46,$D96&gt;=Hidden!DB$46),IF($G96="","x","y"),"")))</f>
        <v/>
      </c>
      <c r="DJ96" s="145" t="str">
        <f>IF(Hidden!DC$47="Yes","H",IF($B96="","",IF(AND($C96&lt;=Hidden!DC$46,$D96&gt;=Hidden!DC$46),IF($G96="","x","y"),"")))</f>
        <v/>
      </c>
      <c r="DK96" s="142" t="str">
        <f>IF(Hidden!DD$47="Yes","H",IF($B96="","",IF(AND($C96&lt;=Hidden!DD$46,$D96&gt;=Hidden!DD$46),IF($G96="","x","y"),"")))</f>
        <v/>
      </c>
      <c r="DL96" s="142" t="str">
        <f>IF(Hidden!DE$47="Yes","H",IF($B96="","",IF(AND($C96&lt;=Hidden!DE$46,$D96&gt;=Hidden!DE$46),IF($G96="","x","y"),"")))</f>
        <v/>
      </c>
      <c r="DM96" s="142" t="str">
        <f>IF(Hidden!DF$47="Yes","H",IF($B96="","",IF(AND($C96&lt;=Hidden!DF$46,$D96&gt;=Hidden!DF$46),IF($G96="","x","y"),"")))</f>
        <v/>
      </c>
      <c r="DN96" s="144" t="str">
        <f>IF(Hidden!DG$47="Yes","H",IF($B96="","",IF(AND($C96&lt;=Hidden!DG$46,$D96&gt;=Hidden!DG$46),IF($G96="","x","y"),"")))</f>
        <v/>
      </c>
      <c r="DO96" s="143" t="str">
        <f>IF(Hidden!DH$47="Yes","H",IF($B96="","",IF(AND($C96&lt;=Hidden!DH$46,$D96&gt;=Hidden!DH$46),IF($G96="","x","y"),"")))</f>
        <v/>
      </c>
      <c r="DP96" s="142" t="str">
        <f>IF(Hidden!DI$47="Yes","H",IF($B96="","",IF(AND($C96&lt;=Hidden!DI$46,$D96&gt;=Hidden!DI$46),IF($G96="","x","y"),"")))</f>
        <v/>
      </c>
      <c r="DQ96" s="142" t="str">
        <f>IF(Hidden!DJ$47="Yes","H",IF($B96="","",IF(AND($C96&lt;=Hidden!DJ$46,$D96&gt;=Hidden!DJ$46),IF($G96="","x","y"),"")))</f>
        <v/>
      </c>
      <c r="DR96" s="142" t="str">
        <f>IF(Hidden!DK$47="Yes","H",IF($B96="","",IF(AND($C96&lt;=Hidden!DK$46,$D96&gt;=Hidden!DK$46),IF($G96="","x","y"),"")))</f>
        <v/>
      </c>
      <c r="DS96" s="146" t="str">
        <f>IF(Hidden!DL$47="Yes","H",IF($B96="","",IF(AND($C96&lt;=Hidden!DL$46,$D96&gt;=Hidden!DL$46),IF($G96="","x","y"),"")))</f>
        <v/>
      </c>
      <c r="DT96" s="145" t="str">
        <f>IF(Hidden!DM$47="Yes","H",IF($B96="","",IF(AND($C96&lt;=Hidden!DM$46,$D96&gt;=Hidden!DM$46),IF($G96="","x","y"),"")))</f>
        <v/>
      </c>
      <c r="DU96" s="142" t="str">
        <f>IF(Hidden!DN$47="Yes","H",IF($B96="","",IF(AND($C96&lt;=Hidden!DN$46,$D96&gt;=Hidden!DN$46),IF($G96="","x","y"),"")))</f>
        <v/>
      </c>
      <c r="DV96" s="142" t="str">
        <f>IF(Hidden!DO$47="Yes","H",IF($B96="","",IF(AND($C96&lt;=Hidden!DO$46,$D96&gt;=Hidden!DO$46),IF($G96="","x","y"),"")))</f>
        <v/>
      </c>
      <c r="DW96" s="142" t="str">
        <f>IF(Hidden!DP$47="Yes","H",IF($B96="","",IF(AND($C96&lt;=Hidden!DP$46,$D96&gt;=Hidden!DP$46),IF($G96="","x","y"),"")))</f>
        <v/>
      </c>
      <c r="DX96" s="144" t="str">
        <f>IF(Hidden!DQ$47="Yes","H",IF($B96="","",IF(AND($C96&lt;=Hidden!DQ$46,$D96&gt;=Hidden!DQ$46),IF($G96="","x","y"),"")))</f>
        <v/>
      </c>
      <c r="DY96" s="145" t="str">
        <f>IF(Hidden!DR$47="Yes","H",IF($B96="","",IF(AND($C96&lt;=Hidden!DR$46,$D96&gt;=Hidden!DR$46),IF($G96="","x","y"),"")))</f>
        <v/>
      </c>
      <c r="DZ96" s="142" t="str">
        <f>IF(Hidden!DS$47="Yes","H",IF($B96="","",IF(AND($C96&lt;=Hidden!DS$46,$D96&gt;=Hidden!DS$46),IF($G96="","x","y"),"")))</f>
        <v/>
      </c>
      <c r="EA96" s="142" t="str">
        <f>IF(Hidden!DT$47="Yes","H",IF($B96="","",IF(AND($C96&lt;=Hidden!DT$46,$D96&gt;=Hidden!DT$46),IF($G96="","x","y"),"")))</f>
        <v/>
      </c>
      <c r="EB96" s="142" t="str">
        <f>IF(Hidden!DU$47="Yes","H",IF($B96="","",IF(AND($C96&lt;=Hidden!DU$46,$D96&gt;=Hidden!DU$46),IF($G96="","x","y"),"")))</f>
        <v/>
      </c>
      <c r="EC96" s="144" t="str">
        <f>IF(Hidden!DV$47="Yes","H",IF($B96="","",IF(AND($C96&lt;=Hidden!DV$46,$D96&gt;=Hidden!DV$46),IF($G96="","x","y"),"")))</f>
        <v/>
      </c>
      <c r="ED96" s="143" t="str">
        <f>IF(Hidden!DW$47="Yes","H",IF($B96="","",IF(AND($C96&lt;=Hidden!DW$46,$D96&gt;=Hidden!DW$46),IF($G96="","x","y"),"")))</f>
        <v/>
      </c>
      <c r="EE96" s="142" t="str">
        <f>IF(Hidden!DX$47="Yes","H",IF($B96="","",IF(AND($C96&lt;=Hidden!DX$46,$D96&gt;=Hidden!DX$46),IF($G96="","x","y"),"")))</f>
        <v/>
      </c>
      <c r="EF96" s="142" t="str">
        <f>IF(Hidden!DY$47="Yes","H",IF($B96="","",IF(AND($C96&lt;=Hidden!DY$46,$D96&gt;=Hidden!DY$46),IF($G96="","x","y"),"")))</f>
        <v/>
      </c>
      <c r="EG96" s="142" t="str">
        <f>IF(Hidden!DZ$47="Yes","H",IF($B96="","",IF(AND($C96&lt;=Hidden!DZ$46,$D96&gt;=Hidden!DZ$46),IF($G96="","x","y"),"")))</f>
        <v/>
      </c>
      <c r="EH96" s="141" t="str">
        <f>IF(Hidden!EA$47="Yes","H",IF($B96="","",IF(AND($C96&lt;=Hidden!EA$46,$D96&gt;=Hidden!EA$46),IF($G96="","x","y"),"")))</f>
        <v/>
      </c>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row>
    <row r="97" spans="1:257" ht="15" customHeight="1">
      <c r="A97" s="79"/>
      <c r="B97" s="731"/>
      <c r="C97" s="724"/>
      <c r="D97" s="725"/>
      <c r="E97" s="693"/>
      <c r="F97" s="243"/>
      <c r="G97" s="696"/>
      <c r="H97" s="694"/>
      <c r="I97" s="147" t="str">
        <f>IF(Hidden!B$47="Yes","H",IF($B97="","",IF(AND($C97&lt;=Hidden!B$46,$D97&gt;=Hidden!B$46),IF($G97="","x","y"),"")))</f>
        <v/>
      </c>
      <c r="J97" s="142" t="str">
        <f>IF(Hidden!C$47="Yes","H",IF($B97="","",IF(AND($C97&lt;=Hidden!C$46,$D97&gt;=Hidden!C$46),IF($G97="","x","y"),"")))</f>
        <v/>
      </c>
      <c r="K97" s="142" t="str">
        <f>IF(Hidden!D$47="Yes","H",IF($B97="","",IF(AND($C97&lt;=Hidden!D$46,$D97&gt;=Hidden!D$46),IF($G97="","x","y"),"")))</f>
        <v/>
      </c>
      <c r="L97" s="142" t="str">
        <f>IF(Hidden!E$47="Yes","H",IF($B97="","",IF(AND($C97&lt;=Hidden!E$46,$D97&gt;=Hidden!E$46),IF($G97="","x","y"),"")))</f>
        <v/>
      </c>
      <c r="M97" s="146" t="str">
        <f>IF(Hidden!F$47="Yes","H",IF($B97="","",IF(AND($C97&lt;=Hidden!F$46,$D97&gt;=Hidden!F$46),IF($G97="","x","y"),"")))</f>
        <v/>
      </c>
      <c r="N97" s="145" t="str">
        <f>IF(Hidden!G$47="Yes","H",IF($B97="","",IF(AND($C97&lt;=Hidden!G$46,$D97&gt;=Hidden!G$46),IF($G97="","x","y"),"")))</f>
        <v/>
      </c>
      <c r="O97" s="142" t="str">
        <f>IF(Hidden!H$47="Yes","H",IF($B97="","",IF(AND($C97&lt;=Hidden!H$46,$D97&gt;=Hidden!H$46),IF($G97="","x","y"),"")))</f>
        <v/>
      </c>
      <c r="P97" s="142" t="str">
        <f>IF(Hidden!I$47="Yes","H",IF($B97="","",IF(AND($C97&lt;=Hidden!I$46,$D97&gt;=Hidden!I$46),IF($G97="","x","y"),"")))</f>
        <v/>
      </c>
      <c r="Q97" s="142" t="str">
        <f>IF(Hidden!J$47="Yes","H",IF($B97="","",IF(AND($C97&lt;=Hidden!J$46,$D97&gt;=Hidden!J$46),IF($G97="","x","y"),"")))</f>
        <v/>
      </c>
      <c r="R97" s="144" t="str">
        <f>IF(Hidden!K$47="Yes","H",IF($B97="","",IF(AND($C97&lt;=Hidden!K$46,$D97&gt;=Hidden!K$46),IF($G97="","x","y"),"")))</f>
        <v/>
      </c>
      <c r="S97" s="143" t="str">
        <f>IF(Hidden!L$47="Yes","H",IF($B97="","",IF(AND($C97&lt;=Hidden!L$46,$D97&gt;=Hidden!L$46),IF($G97="","x","y"),"")))</f>
        <v/>
      </c>
      <c r="T97" s="142" t="str">
        <f>IF(Hidden!M$47="Yes","H",IF($B97="","",IF(AND($C97&lt;=Hidden!M$46,$D97&gt;=Hidden!M$46),IF($G97="","x","y"),"")))</f>
        <v/>
      </c>
      <c r="U97" s="142" t="str">
        <f>IF(Hidden!N$47="Yes","H",IF($B97="","",IF(AND($C97&lt;=Hidden!N$46,$D97&gt;=Hidden!N$46),IF($G97="","x","y"),"")))</f>
        <v/>
      </c>
      <c r="V97" s="142" t="str">
        <f>IF(Hidden!O$47="Yes","H",IF($B97="","",IF(AND($C97&lt;=Hidden!O$46,$D97&gt;=Hidden!O$46),IF($G97="","x","y"),"")))</f>
        <v/>
      </c>
      <c r="W97" s="146" t="str">
        <f>IF(Hidden!P$47="Yes","H",IF($B97="","",IF(AND($C97&lt;=Hidden!P$46,$D97&gt;=Hidden!P$46),IF($G97="","x","y"),"")))</f>
        <v/>
      </c>
      <c r="X97" s="145" t="str">
        <f>IF(Hidden!Q$47="Yes","H",IF($B97="","",IF(AND($C97&lt;=Hidden!Q$46,$D97&gt;=Hidden!Q$46),IF($G97="","x","y"),"")))</f>
        <v/>
      </c>
      <c r="Y97" s="142" t="str">
        <f>IF(Hidden!R$47="Yes","H",IF($B97="","",IF(AND($C97&lt;=Hidden!R$46,$D97&gt;=Hidden!R$46),IF($G97="","x","y"),"")))</f>
        <v/>
      </c>
      <c r="Z97" s="142" t="str">
        <f>IF(Hidden!S$47="Yes","H",IF($B97="","",IF(AND($C97&lt;=Hidden!S$46,$D97&gt;=Hidden!S$46),IF($G97="","x","y"),"")))</f>
        <v/>
      </c>
      <c r="AA97" s="142" t="str">
        <f>IF(Hidden!T$47="Yes","H",IF($B97="","",IF(AND($C97&lt;=Hidden!T$46,$D97&gt;=Hidden!T$46),IF($G97="","x","y"),"")))</f>
        <v/>
      </c>
      <c r="AB97" s="144" t="str">
        <f>IF(Hidden!U$47="Yes","H",IF($B97="","",IF(AND($C97&lt;=Hidden!U$46,$D97&gt;=Hidden!U$46),IF($G97="","x","y"),"")))</f>
        <v/>
      </c>
      <c r="AC97" s="143" t="str">
        <f>IF(Hidden!V$47="Yes","H",IF($B97="","",IF(AND($C97&lt;=Hidden!V$46,$D97&gt;=Hidden!V$46),IF($G97="","x","y"),"")))</f>
        <v/>
      </c>
      <c r="AD97" s="142" t="str">
        <f>IF(Hidden!W$47="Yes","H",IF($B97="","",IF(AND($C97&lt;=Hidden!W$46,$D97&gt;=Hidden!W$46),IF($G97="","x","y"),"")))</f>
        <v/>
      </c>
      <c r="AE97" s="142" t="str">
        <f>IF(Hidden!X$47="Yes","H",IF($B97="","",IF(AND($C97&lt;=Hidden!X$46,$D97&gt;=Hidden!X$46),IF($G97="","x","y"),"")))</f>
        <v/>
      </c>
      <c r="AF97" s="142" t="str">
        <f>IF(Hidden!Y$47="Yes","H",IF($B97="","",IF(AND($C97&lt;=Hidden!Y$46,$D97&gt;=Hidden!Y$46),IF($G97="","x","y"),"")))</f>
        <v/>
      </c>
      <c r="AG97" s="146" t="str">
        <f>IF(Hidden!Z$47="Yes","H",IF($B97="","",IF(AND($C97&lt;=Hidden!Z$46,$D97&gt;=Hidden!Z$46),IF($G97="","x","y"),"")))</f>
        <v/>
      </c>
      <c r="AH97" s="145" t="str">
        <f>IF(Hidden!AA$47="Yes","H",IF($B97="","",IF(AND($C97&lt;=Hidden!AA$46,$D97&gt;=Hidden!AA$46),IF($G97="","x","y"),"")))</f>
        <v/>
      </c>
      <c r="AI97" s="142" t="str">
        <f>IF(Hidden!AB$47="Yes","H",IF($B97="","",IF(AND($C97&lt;=Hidden!AB$46,$D97&gt;=Hidden!AB$46),IF($G97="","x","y"),"")))</f>
        <v/>
      </c>
      <c r="AJ97" s="142" t="str">
        <f>IF(Hidden!AC$47="Yes","H",IF($B97="","",IF(AND($C97&lt;=Hidden!AC$46,$D97&gt;=Hidden!AC$46),IF($G97="","x","y"),"")))</f>
        <v/>
      </c>
      <c r="AK97" s="142" t="str">
        <f>IF(Hidden!AD$47="Yes","H",IF($B97="","",IF(AND($C97&lt;=Hidden!AD$46,$D97&gt;=Hidden!AD$46),IF($G97="","x","y"),"")))</f>
        <v/>
      </c>
      <c r="AL97" s="144" t="str">
        <f>IF(Hidden!AE$47="Yes","H",IF($B97="","",IF(AND($C97&lt;=Hidden!AE$46,$D97&gt;=Hidden!AE$46),IF($G97="","x","y"),"")))</f>
        <v/>
      </c>
      <c r="AM97" s="143" t="str">
        <f>IF(Hidden!AF$47="Yes","H",IF($B97="","",IF(AND($C97&lt;=Hidden!AF$46,$D97&gt;=Hidden!AF$46),IF($G97="","x","y"),"")))</f>
        <v/>
      </c>
      <c r="AN97" s="142" t="str">
        <f>IF(Hidden!AG$47="Yes","H",IF($B97="","",IF(AND($C97&lt;=Hidden!AG$46,$D97&gt;=Hidden!AG$46),IF($G97="","x","y"),"")))</f>
        <v/>
      </c>
      <c r="AO97" s="142" t="str">
        <f>IF(Hidden!AH$47="Yes","H",IF($B97="","",IF(AND($C97&lt;=Hidden!AH$46,$D97&gt;=Hidden!AH$46),IF($G97="","x","y"),"")))</f>
        <v/>
      </c>
      <c r="AP97" s="142" t="str">
        <f>IF(Hidden!AI$47="Yes","H",IF($B97="","",IF(AND($C97&lt;=Hidden!AI$46,$D97&gt;=Hidden!AI$46),IF($G97="","x","y"),"")))</f>
        <v/>
      </c>
      <c r="AQ97" s="146" t="str">
        <f>IF(Hidden!AJ$47="Yes","H",IF($B97="","",IF(AND($C97&lt;=Hidden!AJ$46,$D97&gt;=Hidden!AJ$46),IF($G97="","x","y"),"")))</f>
        <v/>
      </c>
      <c r="AR97" s="145" t="str">
        <f>IF(Hidden!AK$47="Yes","H",IF($B97="","",IF(AND($C97&lt;=Hidden!AK$46,$D97&gt;=Hidden!AK$46),IF($G97="","x","y"),"")))</f>
        <v/>
      </c>
      <c r="AS97" s="142" t="str">
        <f>IF(Hidden!AL$47="Yes","H",IF($B97="","",IF(AND($C97&lt;=Hidden!AL$46,$D97&gt;=Hidden!AL$46),IF($G97="","x","y"),"")))</f>
        <v/>
      </c>
      <c r="AT97" s="142" t="str">
        <f>IF(Hidden!AM$47="Yes","H",IF($B97="","",IF(AND($C97&lt;=Hidden!AM$46,$D97&gt;=Hidden!AM$46),IF($G97="","x","y"),"")))</f>
        <v/>
      </c>
      <c r="AU97" s="142" t="str">
        <f>IF(Hidden!AN$47="Yes","H",IF($B97="","",IF(AND($C97&lt;=Hidden!AN$46,$D97&gt;=Hidden!AN$46),IF($G97="","x","y"),"")))</f>
        <v/>
      </c>
      <c r="AV97" s="144" t="str">
        <f>IF(Hidden!AO$47="Yes","H",IF($B97="","",IF(AND($C97&lt;=Hidden!AO$46,$D97&gt;=Hidden!AO$46),IF($G97="","x","y"),"")))</f>
        <v/>
      </c>
      <c r="AW97" s="143" t="str">
        <f>IF(Hidden!AP$47="Yes","H",IF($B97="","",IF(AND($C97&lt;=Hidden!AP$46,$D97&gt;=Hidden!AP$46),IF($G97="","x","y"),"")))</f>
        <v/>
      </c>
      <c r="AX97" s="142" t="str">
        <f>IF(Hidden!AQ$47="Yes","H",IF($B97="","",IF(AND($C97&lt;=Hidden!AQ$46,$D97&gt;=Hidden!AQ$46),IF($G97="","x","y"),"")))</f>
        <v/>
      </c>
      <c r="AY97" s="142" t="str">
        <f>IF(Hidden!AR$47="Yes","H",IF($B97="","",IF(AND($C97&lt;=Hidden!AR$46,$D97&gt;=Hidden!AR$46),IF($G97="","x","y"),"")))</f>
        <v/>
      </c>
      <c r="AZ97" s="142" t="str">
        <f>IF(Hidden!AS$47="Yes","H",IF($B97="","",IF(AND($C97&lt;=Hidden!AS$46,$D97&gt;=Hidden!AS$46),IF($G97="","x","y"),"")))</f>
        <v/>
      </c>
      <c r="BA97" s="146" t="str">
        <f>IF(Hidden!AT$47="Yes","H",IF($B97="","",IF(AND($C97&lt;=Hidden!AT$46,$D97&gt;=Hidden!AT$46),IF($G97="","x","y"),"")))</f>
        <v/>
      </c>
      <c r="BB97" s="145" t="str">
        <f>IF(Hidden!AU$47="Yes","H",IF($B97="","",IF(AND($C97&lt;=Hidden!AU$46,$D97&gt;=Hidden!AU$46),IF($G97="","x","y"),"")))</f>
        <v/>
      </c>
      <c r="BC97" s="142" t="str">
        <f>IF(Hidden!AV$47="Yes","H",IF($B97="","",IF(AND($C97&lt;=Hidden!AV$46,$D97&gt;=Hidden!AV$46),IF($G97="","x","y"),"")))</f>
        <v/>
      </c>
      <c r="BD97" s="142" t="str">
        <f>IF(Hidden!AW$47="Yes","H",IF($B97="","",IF(AND($C97&lt;=Hidden!AW$46,$D97&gt;=Hidden!AW$46),IF($G97="","x","y"),"")))</f>
        <v/>
      </c>
      <c r="BE97" s="142" t="str">
        <f>IF(Hidden!AX$47="Yes","H",IF($B97="","",IF(AND($C97&lt;=Hidden!AX$46,$D97&gt;=Hidden!AX$46),IF($G97="","x","y"),"")))</f>
        <v/>
      </c>
      <c r="BF97" s="144" t="str">
        <f>IF(Hidden!AY$47="Yes","H",IF($B97="","",IF(AND($C97&lt;=Hidden!AY$46,$D97&gt;=Hidden!AY$46),IF($G97="","x","y"),"")))</f>
        <v/>
      </c>
      <c r="BG97" s="143" t="str">
        <f>IF(Hidden!AZ$47="Yes","H",IF($B97="","",IF(AND($C97&lt;=Hidden!AZ$46,$D97&gt;=Hidden!AZ$46),IF($G97="","x","y"),"")))</f>
        <v/>
      </c>
      <c r="BH97" s="142" t="str">
        <f>IF(Hidden!BA$47="Yes","H",IF($B97="","",IF(AND($C97&lt;=Hidden!BA$46,$D97&gt;=Hidden!BA$46),IF($G97="","x","y"),"")))</f>
        <v/>
      </c>
      <c r="BI97" s="142" t="str">
        <f>IF(Hidden!BB$47="Yes","H",IF($B97="","",IF(AND($C97&lt;=Hidden!BB$46,$D97&gt;=Hidden!BB$46),IF($G97="","x","y"),"")))</f>
        <v/>
      </c>
      <c r="BJ97" s="142" t="str">
        <f>IF(Hidden!BC$47="Yes","H",IF($B97="","",IF(AND($C97&lt;=Hidden!BC$46,$D97&gt;=Hidden!BC$46),IF($G97="","x","y"),"")))</f>
        <v/>
      </c>
      <c r="BK97" s="146" t="str">
        <f>IF(Hidden!BD$47="Yes","H",IF($B97="","",IF(AND($C97&lt;=Hidden!BD$46,$D97&gt;=Hidden!BD$46),IF($G97="","x","y"),"")))</f>
        <v/>
      </c>
      <c r="BL97" s="145" t="str">
        <f>IF(Hidden!BE$47="Yes","H",IF($B97="","",IF(AND($C97&lt;=Hidden!BE$46,$D97&gt;=Hidden!BE$46),IF($G97="","x","y"),"")))</f>
        <v/>
      </c>
      <c r="BM97" s="142" t="str">
        <f>IF(Hidden!BF$47="Yes","H",IF($B97="","",IF(AND($C97&lt;=Hidden!BF$46,$D97&gt;=Hidden!BF$46),IF($G97="","x","y"),"")))</f>
        <v/>
      </c>
      <c r="BN97" s="142" t="str">
        <f>IF(Hidden!BG$47="Yes","H",IF($B97="","",IF(AND($C97&lt;=Hidden!BG$46,$D97&gt;=Hidden!BG$46),IF($G97="","x","y"),"")))</f>
        <v/>
      </c>
      <c r="BO97" s="142" t="str">
        <f>IF(Hidden!BH$47="Yes","H",IF($B97="","",IF(AND($C97&lt;=Hidden!BH$46,$D97&gt;=Hidden!BH$46),IF($G97="","x","y"),"")))</f>
        <v/>
      </c>
      <c r="BP97" s="144" t="str">
        <f>IF(Hidden!BI$47="Yes","H",IF($B97="","",IF(AND($C97&lt;=Hidden!BI$46,$D97&gt;=Hidden!BI$46),IF($G97="","x","y"),"")))</f>
        <v/>
      </c>
      <c r="BQ97" s="143" t="str">
        <f>IF(Hidden!BJ$47="Yes","H",IF($B97="","",IF(AND($C97&lt;=Hidden!BJ$46,$D97&gt;=Hidden!BJ$46),IF($G97="","x","y"),"")))</f>
        <v/>
      </c>
      <c r="BR97" s="142" t="str">
        <f>IF(Hidden!BK$47="Yes","H",IF($B97="","",IF(AND($C97&lt;=Hidden!BK$46,$D97&gt;=Hidden!BK$46),IF($G97="","x","y"),"")))</f>
        <v/>
      </c>
      <c r="BS97" s="142" t="str">
        <f>IF(Hidden!BL$47="Yes","H",IF($B97="","",IF(AND($C97&lt;=Hidden!BL$46,$D97&gt;=Hidden!BL$46),IF($G97="","x","y"),"")))</f>
        <v/>
      </c>
      <c r="BT97" s="142" t="str">
        <f>IF(Hidden!BM$47="Yes","H",IF($B97="","",IF(AND($C97&lt;=Hidden!BM$46,$D97&gt;=Hidden!BM$46),IF($G97="","x","y"),"")))</f>
        <v/>
      </c>
      <c r="BU97" s="146" t="str">
        <f>IF(Hidden!BN$47="Yes","H",IF($B97="","",IF(AND($C97&lt;=Hidden!BN$46,$D97&gt;=Hidden!BN$46),IF($G97="","x","y"),"")))</f>
        <v/>
      </c>
      <c r="BV97" s="145" t="str">
        <f>IF(Hidden!BO$47="Yes","H",IF($B97="","",IF(AND($C97&lt;=Hidden!BO$46,$D97&gt;=Hidden!BO$46),IF($G97="","x","y"),"")))</f>
        <v/>
      </c>
      <c r="BW97" s="142" t="str">
        <f>IF(Hidden!BP$47="Yes","H",IF($B97="","",IF(AND($C97&lt;=Hidden!BP$46,$D97&gt;=Hidden!BP$46),IF($G97="","x","y"),"")))</f>
        <v/>
      </c>
      <c r="BX97" s="142" t="str">
        <f>IF(Hidden!BQ$47="Yes","H",IF($B97="","",IF(AND($C97&lt;=Hidden!BQ$46,$D97&gt;=Hidden!BQ$46),IF($G97="","x","y"),"")))</f>
        <v/>
      </c>
      <c r="BY97" s="142" t="str">
        <f>IF(Hidden!BR$47="Yes","H",IF($B97="","",IF(AND($C97&lt;=Hidden!BR$46,$D97&gt;=Hidden!BR$46),IF($G97="","x","y"),"")))</f>
        <v/>
      </c>
      <c r="BZ97" s="144" t="str">
        <f>IF(Hidden!BS$47="Yes","H",IF($B97="","",IF(AND($C97&lt;=Hidden!BS$46,$D97&gt;=Hidden!BS$46),IF($G97="","x","y"),"")))</f>
        <v/>
      </c>
      <c r="CA97" s="143" t="str">
        <f>IF(Hidden!BT$47="Yes","H",IF($B97="","",IF(AND($C97&lt;=Hidden!BT$46,$D97&gt;=Hidden!BT$46),IF($G97="","x","y"),"")))</f>
        <v/>
      </c>
      <c r="CB97" s="142" t="str">
        <f>IF(Hidden!BU$47="Yes","H",IF($B97="","",IF(AND($C97&lt;=Hidden!BU$46,$D97&gt;=Hidden!BU$46),IF($G97="","x","y"),"")))</f>
        <v/>
      </c>
      <c r="CC97" s="142" t="str">
        <f>IF(Hidden!BV$47="Yes","H",IF($B97="","",IF(AND($C97&lt;=Hidden!BV$46,$D97&gt;=Hidden!BV$46),IF($G97="","x","y"),"")))</f>
        <v/>
      </c>
      <c r="CD97" s="142" t="str">
        <f>IF(Hidden!BW$47="Yes","H",IF($B97="","",IF(AND($C97&lt;=Hidden!BW$46,$D97&gt;=Hidden!BW$46),IF($G97="","x","y"),"")))</f>
        <v/>
      </c>
      <c r="CE97" s="146" t="str">
        <f>IF(Hidden!BX$47="Yes","H",IF($B97="","",IF(AND($C97&lt;=Hidden!BX$46,$D97&gt;=Hidden!BX$46),IF($G97="","x","y"),"")))</f>
        <v/>
      </c>
      <c r="CF97" s="145" t="str">
        <f>IF(Hidden!BY$47="Yes","H",IF($B97="","",IF(AND($C97&lt;=Hidden!BY$46,$D97&gt;=Hidden!BY$46),IF($G97="","x","y"),"")))</f>
        <v/>
      </c>
      <c r="CG97" s="142" t="str">
        <f>IF(Hidden!BZ$47="Yes","H",IF($B97="","",IF(AND($C97&lt;=Hidden!BZ$46,$D97&gt;=Hidden!BZ$46),IF($G97="","x","y"),"")))</f>
        <v/>
      </c>
      <c r="CH97" s="142" t="str">
        <f>IF(Hidden!CA$47="Yes","H",IF($B97="","",IF(AND($C97&lt;=Hidden!CA$46,$D97&gt;=Hidden!CA$46),IF($G97="","x","y"),"")))</f>
        <v/>
      </c>
      <c r="CI97" s="142" t="str">
        <f>IF(Hidden!CB$47="Yes","H",IF($B97="","",IF(AND($C97&lt;=Hidden!CB$46,$D97&gt;=Hidden!CB$46),IF($G97="","x","y"),"")))</f>
        <v/>
      </c>
      <c r="CJ97" s="144" t="str">
        <f>IF(Hidden!CC$47="Yes","H",IF($B97="","",IF(AND($C97&lt;=Hidden!CC$46,$D97&gt;=Hidden!CC$46),IF($G97="","x","y"),"")))</f>
        <v/>
      </c>
      <c r="CK97" s="143" t="str">
        <f>IF(Hidden!CD$47="Yes","H",IF($B97="","",IF(AND($C97&lt;=Hidden!CD$46,$D97&gt;=Hidden!CD$46),IF($G97="","x","y"),"")))</f>
        <v/>
      </c>
      <c r="CL97" s="142" t="str">
        <f>IF(Hidden!CE$47="Yes","H",IF($B97="","",IF(AND($C97&lt;=Hidden!CE$46,$D97&gt;=Hidden!CE$46),IF($G97="","x","y"),"")))</f>
        <v/>
      </c>
      <c r="CM97" s="142" t="str">
        <f>IF(Hidden!CF$47="Yes","H",IF($B97="","",IF(AND($C97&lt;=Hidden!CF$46,$D97&gt;=Hidden!CF$46),IF($G97="","x","y"),"")))</f>
        <v/>
      </c>
      <c r="CN97" s="142" t="str">
        <f>IF(Hidden!CG$47="Yes","H",IF($B97="","",IF(AND($C97&lt;=Hidden!CG$46,$D97&gt;=Hidden!CG$46),IF($G97="","x","y"),"")))</f>
        <v/>
      </c>
      <c r="CO97" s="146" t="str">
        <f>IF(Hidden!CH$47="Yes","H",IF($B97="","",IF(AND($C97&lt;=Hidden!CH$46,$D97&gt;=Hidden!CH$46),IF($G97="","x","y"),"")))</f>
        <v/>
      </c>
      <c r="CP97" s="145" t="str">
        <f>IF(Hidden!CI$47="Yes","H",IF($B97="","",IF(AND($C97&lt;=Hidden!CI$46,$D97&gt;=Hidden!CI$46),IF($G97="","x","y"),"")))</f>
        <v/>
      </c>
      <c r="CQ97" s="142" t="str">
        <f>IF(Hidden!CJ$47="Yes","H",IF($B97="","",IF(AND($C97&lt;=Hidden!CJ$46,$D97&gt;=Hidden!CJ$46),IF($G97="","x","y"),"")))</f>
        <v/>
      </c>
      <c r="CR97" s="142" t="str">
        <f>IF(Hidden!CK$47="Yes","H",IF($B97="","",IF(AND($C97&lt;=Hidden!CK$46,$D97&gt;=Hidden!CK$46),IF($G97="","x","y"),"")))</f>
        <v/>
      </c>
      <c r="CS97" s="142" t="str">
        <f>IF(Hidden!CL$47="Yes","H",IF($B97="","",IF(AND($C97&lt;=Hidden!CL$46,$D97&gt;=Hidden!CL$46),IF($G97="","x","y"),"")))</f>
        <v/>
      </c>
      <c r="CT97" s="144" t="str">
        <f>IF(Hidden!CM$47="Yes","H",IF($B97="","",IF(AND($C97&lt;=Hidden!CM$46,$D97&gt;=Hidden!CM$46),IF($G97="","x","y"),"")))</f>
        <v/>
      </c>
      <c r="CU97" s="143" t="str">
        <f>IF(Hidden!CN$47="Yes","H",IF($B97="","",IF(AND($C97&lt;=Hidden!CN$46,$D97&gt;=Hidden!CN$46),IF($G97="","x","y"),"")))</f>
        <v/>
      </c>
      <c r="CV97" s="142" t="str">
        <f>IF(Hidden!CO$47="Yes","H",IF($B97="","",IF(AND($C97&lt;=Hidden!CO$46,$D97&gt;=Hidden!CO$46),IF($G97="","x","y"),"")))</f>
        <v/>
      </c>
      <c r="CW97" s="142" t="str">
        <f>IF(Hidden!CP$47="Yes","H",IF($B97="","",IF(AND($C97&lt;=Hidden!CP$46,$D97&gt;=Hidden!CP$46),IF($G97="","x","y"),"")))</f>
        <v/>
      </c>
      <c r="CX97" s="142" t="str">
        <f>IF(Hidden!CQ$47="Yes","H",IF($B97="","",IF(AND($C97&lt;=Hidden!CQ$46,$D97&gt;=Hidden!CQ$46),IF($G97="","x","y"),"")))</f>
        <v/>
      </c>
      <c r="CY97" s="146" t="str">
        <f>IF(Hidden!CR$47="Yes","H",IF($B97="","",IF(AND($C97&lt;=Hidden!CR$46,$D97&gt;=Hidden!CR$46),IF($G97="","x","y"),"")))</f>
        <v/>
      </c>
      <c r="CZ97" s="145" t="str">
        <f>IF(Hidden!CS$47="Yes","H",IF($B97="","",IF(AND($C97&lt;=Hidden!CS$46,$D97&gt;=Hidden!CS$46),IF($G97="","x","y"),"")))</f>
        <v/>
      </c>
      <c r="DA97" s="142" t="str">
        <f>IF(Hidden!CT$47="Yes","H",IF($B97="","",IF(AND($C97&lt;=Hidden!CT$46,$D97&gt;=Hidden!CT$46),IF($G97="","x","y"),"")))</f>
        <v/>
      </c>
      <c r="DB97" s="142" t="str">
        <f>IF(Hidden!CU$47="Yes","H",IF($B97="","",IF(AND($C97&lt;=Hidden!CU$46,$D97&gt;=Hidden!CU$46),IF($G97="","x","y"),"")))</f>
        <v/>
      </c>
      <c r="DC97" s="142" t="str">
        <f>IF(Hidden!CV$47="Yes","H",IF($B97="","",IF(AND($C97&lt;=Hidden!CV$46,$D97&gt;=Hidden!CV$46),IF($G97="","x","y"),"")))</f>
        <v/>
      </c>
      <c r="DD97" s="144" t="str">
        <f>IF(Hidden!CW$47="Yes","H",IF($B97="","",IF(AND($C97&lt;=Hidden!CW$46,$D97&gt;=Hidden!CW$46),IF($G97="","x","y"),"")))</f>
        <v/>
      </c>
      <c r="DE97" s="143" t="str">
        <f>IF(Hidden!CX$47="Yes","H",IF($B97="","",IF(AND($C97&lt;=Hidden!CX$46,$D97&gt;=Hidden!CX$46),IF($G97="","x","y"),"")))</f>
        <v/>
      </c>
      <c r="DF97" s="142" t="str">
        <f>IF(Hidden!CY$47="Yes","H",IF($B97="","",IF(AND($C97&lt;=Hidden!CY$46,$D97&gt;=Hidden!CY$46),IF($G97="","x","y"),"")))</f>
        <v/>
      </c>
      <c r="DG97" s="142" t="str">
        <f>IF(Hidden!CZ$47="Yes","H",IF($B97="","",IF(AND($C97&lt;=Hidden!CZ$46,$D97&gt;=Hidden!CZ$46),IF($G97="","x","y"),"")))</f>
        <v/>
      </c>
      <c r="DH97" s="142" t="str">
        <f>IF(Hidden!DA$47="Yes","H",IF($B97="","",IF(AND($C97&lt;=Hidden!DA$46,$D97&gt;=Hidden!DA$46),IF($G97="","x","y"),"")))</f>
        <v/>
      </c>
      <c r="DI97" s="146" t="str">
        <f>IF(Hidden!DB$47="Yes","H",IF($B97="","",IF(AND($C97&lt;=Hidden!DB$46,$D97&gt;=Hidden!DB$46),IF($G97="","x","y"),"")))</f>
        <v/>
      </c>
      <c r="DJ97" s="145" t="str">
        <f>IF(Hidden!DC$47="Yes","H",IF($B97="","",IF(AND($C97&lt;=Hidden!DC$46,$D97&gt;=Hidden!DC$46),IF($G97="","x","y"),"")))</f>
        <v/>
      </c>
      <c r="DK97" s="142" t="str">
        <f>IF(Hidden!DD$47="Yes","H",IF($B97="","",IF(AND($C97&lt;=Hidden!DD$46,$D97&gt;=Hidden!DD$46),IF($G97="","x","y"),"")))</f>
        <v/>
      </c>
      <c r="DL97" s="142" t="str">
        <f>IF(Hidden!DE$47="Yes","H",IF($B97="","",IF(AND($C97&lt;=Hidden!DE$46,$D97&gt;=Hidden!DE$46),IF($G97="","x","y"),"")))</f>
        <v/>
      </c>
      <c r="DM97" s="142" t="str">
        <f>IF(Hidden!DF$47="Yes","H",IF($B97="","",IF(AND($C97&lt;=Hidden!DF$46,$D97&gt;=Hidden!DF$46),IF($G97="","x","y"),"")))</f>
        <v/>
      </c>
      <c r="DN97" s="144" t="str">
        <f>IF(Hidden!DG$47="Yes","H",IF($B97="","",IF(AND($C97&lt;=Hidden!DG$46,$D97&gt;=Hidden!DG$46),IF($G97="","x","y"),"")))</f>
        <v/>
      </c>
      <c r="DO97" s="143" t="str">
        <f>IF(Hidden!DH$47="Yes","H",IF($B97="","",IF(AND($C97&lt;=Hidden!DH$46,$D97&gt;=Hidden!DH$46),IF($G97="","x","y"),"")))</f>
        <v/>
      </c>
      <c r="DP97" s="142" t="str">
        <f>IF(Hidden!DI$47="Yes","H",IF($B97="","",IF(AND($C97&lt;=Hidden!DI$46,$D97&gt;=Hidden!DI$46),IF($G97="","x","y"),"")))</f>
        <v/>
      </c>
      <c r="DQ97" s="142" t="str">
        <f>IF(Hidden!DJ$47="Yes","H",IF($B97="","",IF(AND($C97&lt;=Hidden!DJ$46,$D97&gt;=Hidden!DJ$46),IF($G97="","x","y"),"")))</f>
        <v/>
      </c>
      <c r="DR97" s="142" t="str">
        <f>IF(Hidden!DK$47="Yes","H",IF($B97="","",IF(AND($C97&lt;=Hidden!DK$46,$D97&gt;=Hidden!DK$46),IF($G97="","x","y"),"")))</f>
        <v/>
      </c>
      <c r="DS97" s="146" t="str">
        <f>IF(Hidden!DL$47="Yes","H",IF($B97="","",IF(AND($C97&lt;=Hidden!DL$46,$D97&gt;=Hidden!DL$46),IF($G97="","x","y"),"")))</f>
        <v/>
      </c>
      <c r="DT97" s="145" t="str">
        <f>IF(Hidden!DM$47="Yes","H",IF($B97="","",IF(AND($C97&lt;=Hidden!DM$46,$D97&gt;=Hidden!DM$46),IF($G97="","x","y"),"")))</f>
        <v/>
      </c>
      <c r="DU97" s="142" t="str">
        <f>IF(Hidden!DN$47="Yes","H",IF($B97="","",IF(AND($C97&lt;=Hidden!DN$46,$D97&gt;=Hidden!DN$46),IF($G97="","x","y"),"")))</f>
        <v/>
      </c>
      <c r="DV97" s="142" t="str">
        <f>IF(Hidden!DO$47="Yes","H",IF($B97="","",IF(AND($C97&lt;=Hidden!DO$46,$D97&gt;=Hidden!DO$46),IF($G97="","x","y"),"")))</f>
        <v/>
      </c>
      <c r="DW97" s="142" t="str">
        <f>IF(Hidden!DP$47="Yes","H",IF($B97="","",IF(AND($C97&lt;=Hidden!DP$46,$D97&gt;=Hidden!DP$46),IF($G97="","x","y"),"")))</f>
        <v/>
      </c>
      <c r="DX97" s="144" t="str">
        <f>IF(Hidden!DQ$47="Yes","H",IF($B97="","",IF(AND($C97&lt;=Hidden!DQ$46,$D97&gt;=Hidden!DQ$46),IF($G97="","x","y"),"")))</f>
        <v/>
      </c>
      <c r="DY97" s="145" t="str">
        <f>IF(Hidden!DR$47="Yes","H",IF($B97="","",IF(AND($C97&lt;=Hidden!DR$46,$D97&gt;=Hidden!DR$46),IF($G97="","x","y"),"")))</f>
        <v/>
      </c>
      <c r="DZ97" s="142" t="str">
        <f>IF(Hidden!DS$47="Yes","H",IF($B97="","",IF(AND($C97&lt;=Hidden!DS$46,$D97&gt;=Hidden!DS$46),IF($G97="","x","y"),"")))</f>
        <v/>
      </c>
      <c r="EA97" s="142" t="str">
        <f>IF(Hidden!DT$47="Yes","H",IF($B97="","",IF(AND($C97&lt;=Hidden!DT$46,$D97&gt;=Hidden!DT$46),IF($G97="","x","y"),"")))</f>
        <v/>
      </c>
      <c r="EB97" s="142" t="str">
        <f>IF(Hidden!DU$47="Yes","H",IF($B97="","",IF(AND($C97&lt;=Hidden!DU$46,$D97&gt;=Hidden!DU$46),IF($G97="","x","y"),"")))</f>
        <v/>
      </c>
      <c r="EC97" s="144" t="str">
        <f>IF(Hidden!DV$47="Yes","H",IF($B97="","",IF(AND($C97&lt;=Hidden!DV$46,$D97&gt;=Hidden!DV$46),IF($G97="","x","y"),"")))</f>
        <v/>
      </c>
      <c r="ED97" s="143" t="str">
        <f>IF(Hidden!DW$47="Yes","H",IF($B97="","",IF(AND($C97&lt;=Hidden!DW$46,$D97&gt;=Hidden!DW$46),IF($G97="","x","y"),"")))</f>
        <v/>
      </c>
      <c r="EE97" s="142" t="str">
        <f>IF(Hidden!DX$47="Yes","H",IF($B97="","",IF(AND($C97&lt;=Hidden!DX$46,$D97&gt;=Hidden!DX$46),IF($G97="","x","y"),"")))</f>
        <v/>
      </c>
      <c r="EF97" s="142" t="str">
        <f>IF(Hidden!DY$47="Yes","H",IF($B97="","",IF(AND($C97&lt;=Hidden!DY$46,$D97&gt;=Hidden!DY$46),IF($G97="","x","y"),"")))</f>
        <v/>
      </c>
      <c r="EG97" s="142" t="str">
        <f>IF(Hidden!DZ$47="Yes","H",IF($B97="","",IF(AND($C97&lt;=Hidden!DZ$46,$D97&gt;=Hidden!DZ$46),IF($G97="","x","y"),"")))</f>
        <v/>
      </c>
      <c r="EH97" s="141" t="str">
        <f>IF(Hidden!EA$47="Yes","H",IF($B97="","",IF(AND($C97&lt;=Hidden!EA$46,$D97&gt;=Hidden!EA$46),IF($G97="","x","y"),"")))</f>
        <v/>
      </c>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row>
    <row r="98" spans="1:257" ht="15" customHeight="1">
      <c r="A98" s="79"/>
      <c r="B98" s="730"/>
      <c r="C98" s="724"/>
      <c r="D98" s="725"/>
      <c r="E98" s="693"/>
      <c r="F98" s="243"/>
      <c r="G98" s="696"/>
      <c r="H98" s="694"/>
      <c r="I98" s="147" t="str">
        <f>IF(Hidden!B$47="Yes","H",IF($B98="","",IF(AND($C98&lt;=Hidden!B$46,$D98&gt;=Hidden!B$46),IF($G98="","x","y"),"")))</f>
        <v/>
      </c>
      <c r="J98" s="142" t="str">
        <f>IF(Hidden!C$47="Yes","H",IF($B98="","",IF(AND($C98&lt;=Hidden!C$46,$D98&gt;=Hidden!C$46),IF($G98="","x","y"),"")))</f>
        <v/>
      </c>
      <c r="K98" s="142" t="str">
        <f>IF(Hidden!D$47="Yes","H",IF($B98="","",IF(AND($C98&lt;=Hidden!D$46,$D98&gt;=Hidden!D$46),IF($G98="","x","y"),"")))</f>
        <v/>
      </c>
      <c r="L98" s="142" t="str">
        <f>IF(Hidden!E$47="Yes","H",IF($B98="","",IF(AND($C98&lt;=Hidden!E$46,$D98&gt;=Hidden!E$46),IF($G98="","x","y"),"")))</f>
        <v/>
      </c>
      <c r="M98" s="146" t="str">
        <f>IF(Hidden!F$47="Yes","H",IF($B98="","",IF(AND($C98&lt;=Hidden!F$46,$D98&gt;=Hidden!F$46),IF($G98="","x","y"),"")))</f>
        <v/>
      </c>
      <c r="N98" s="145" t="str">
        <f>IF(Hidden!G$47="Yes","H",IF($B98="","",IF(AND($C98&lt;=Hidden!G$46,$D98&gt;=Hidden!G$46),IF($G98="","x","y"),"")))</f>
        <v/>
      </c>
      <c r="O98" s="142" t="str">
        <f>IF(Hidden!H$47="Yes","H",IF($B98="","",IF(AND($C98&lt;=Hidden!H$46,$D98&gt;=Hidden!H$46),IF($G98="","x","y"),"")))</f>
        <v/>
      </c>
      <c r="P98" s="142" t="str">
        <f>IF(Hidden!I$47="Yes","H",IF($B98="","",IF(AND($C98&lt;=Hidden!I$46,$D98&gt;=Hidden!I$46),IF($G98="","x","y"),"")))</f>
        <v/>
      </c>
      <c r="Q98" s="142" t="str">
        <f>IF(Hidden!J$47="Yes","H",IF($B98="","",IF(AND($C98&lt;=Hidden!J$46,$D98&gt;=Hidden!J$46),IF($G98="","x","y"),"")))</f>
        <v/>
      </c>
      <c r="R98" s="144" t="str">
        <f>IF(Hidden!K$47="Yes","H",IF($B98="","",IF(AND($C98&lt;=Hidden!K$46,$D98&gt;=Hidden!K$46),IF($G98="","x","y"),"")))</f>
        <v/>
      </c>
      <c r="S98" s="143" t="str">
        <f>IF(Hidden!L$47="Yes","H",IF($B98="","",IF(AND($C98&lt;=Hidden!L$46,$D98&gt;=Hidden!L$46),IF($G98="","x","y"),"")))</f>
        <v/>
      </c>
      <c r="T98" s="142" t="str">
        <f>IF(Hidden!M$47="Yes","H",IF($B98="","",IF(AND($C98&lt;=Hidden!M$46,$D98&gt;=Hidden!M$46),IF($G98="","x","y"),"")))</f>
        <v/>
      </c>
      <c r="U98" s="142" t="str">
        <f>IF(Hidden!N$47="Yes","H",IF($B98="","",IF(AND($C98&lt;=Hidden!N$46,$D98&gt;=Hidden!N$46),IF($G98="","x","y"),"")))</f>
        <v/>
      </c>
      <c r="V98" s="142" t="str">
        <f>IF(Hidden!O$47="Yes","H",IF($B98="","",IF(AND($C98&lt;=Hidden!O$46,$D98&gt;=Hidden!O$46),IF($G98="","x","y"),"")))</f>
        <v/>
      </c>
      <c r="W98" s="146" t="str">
        <f>IF(Hidden!P$47="Yes","H",IF($B98="","",IF(AND($C98&lt;=Hidden!P$46,$D98&gt;=Hidden!P$46),IF($G98="","x","y"),"")))</f>
        <v/>
      </c>
      <c r="X98" s="145" t="str">
        <f>IF(Hidden!Q$47="Yes","H",IF($B98="","",IF(AND($C98&lt;=Hidden!Q$46,$D98&gt;=Hidden!Q$46),IF($G98="","x","y"),"")))</f>
        <v/>
      </c>
      <c r="Y98" s="142" t="str">
        <f>IF(Hidden!R$47="Yes","H",IF($B98="","",IF(AND($C98&lt;=Hidden!R$46,$D98&gt;=Hidden!R$46),IF($G98="","x","y"),"")))</f>
        <v/>
      </c>
      <c r="Z98" s="142" t="str">
        <f>IF(Hidden!S$47="Yes","H",IF($B98="","",IF(AND($C98&lt;=Hidden!S$46,$D98&gt;=Hidden!S$46),IF($G98="","x","y"),"")))</f>
        <v/>
      </c>
      <c r="AA98" s="142" t="str">
        <f>IF(Hidden!T$47="Yes","H",IF($B98="","",IF(AND($C98&lt;=Hidden!T$46,$D98&gt;=Hidden!T$46),IF($G98="","x","y"),"")))</f>
        <v/>
      </c>
      <c r="AB98" s="144" t="str">
        <f>IF(Hidden!U$47="Yes","H",IF($B98="","",IF(AND($C98&lt;=Hidden!U$46,$D98&gt;=Hidden!U$46),IF($G98="","x","y"),"")))</f>
        <v/>
      </c>
      <c r="AC98" s="143" t="str">
        <f>IF(Hidden!V$47="Yes","H",IF($B98="","",IF(AND($C98&lt;=Hidden!V$46,$D98&gt;=Hidden!V$46),IF($G98="","x","y"),"")))</f>
        <v/>
      </c>
      <c r="AD98" s="142" t="str">
        <f>IF(Hidden!W$47="Yes","H",IF($B98="","",IF(AND($C98&lt;=Hidden!W$46,$D98&gt;=Hidden!W$46),IF($G98="","x","y"),"")))</f>
        <v/>
      </c>
      <c r="AE98" s="142" t="str">
        <f>IF(Hidden!X$47="Yes","H",IF($B98="","",IF(AND($C98&lt;=Hidden!X$46,$D98&gt;=Hidden!X$46),IF($G98="","x","y"),"")))</f>
        <v/>
      </c>
      <c r="AF98" s="142" t="str">
        <f>IF(Hidden!Y$47="Yes","H",IF($B98="","",IF(AND($C98&lt;=Hidden!Y$46,$D98&gt;=Hidden!Y$46),IF($G98="","x","y"),"")))</f>
        <v/>
      </c>
      <c r="AG98" s="146" t="str">
        <f>IF(Hidden!Z$47="Yes","H",IF($B98="","",IF(AND($C98&lt;=Hidden!Z$46,$D98&gt;=Hidden!Z$46),IF($G98="","x","y"),"")))</f>
        <v/>
      </c>
      <c r="AH98" s="145" t="str">
        <f>IF(Hidden!AA$47="Yes","H",IF($B98="","",IF(AND($C98&lt;=Hidden!AA$46,$D98&gt;=Hidden!AA$46),IF($G98="","x","y"),"")))</f>
        <v/>
      </c>
      <c r="AI98" s="142" t="str">
        <f>IF(Hidden!AB$47="Yes","H",IF($B98="","",IF(AND($C98&lt;=Hidden!AB$46,$D98&gt;=Hidden!AB$46),IF($G98="","x","y"),"")))</f>
        <v/>
      </c>
      <c r="AJ98" s="142" t="str">
        <f>IF(Hidden!AC$47="Yes","H",IF($B98="","",IF(AND($C98&lt;=Hidden!AC$46,$D98&gt;=Hidden!AC$46),IF($G98="","x","y"),"")))</f>
        <v/>
      </c>
      <c r="AK98" s="142" t="str">
        <f>IF(Hidden!AD$47="Yes","H",IF($B98="","",IF(AND($C98&lt;=Hidden!AD$46,$D98&gt;=Hidden!AD$46),IF($G98="","x","y"),"")))</f>
        <v/>
      </c>
      <c r="AL98" s="144" t="str">
        <f>IF(Hidden!AE$47="Yes","H",IF($B98="","",IF(AND($C98&lt;=Hidden!AE$46,$D98&gt;=Hidden!AE$46),IF($G98="","x","y"),"")))</f>
        <v/>
      </c>
      <c r="AM98" s="143" t="str">
        <f>IF(Hidden!AF$47="Yes","H",IF($B98="","",IF(AND($C98&lt;=Hidden!AF$46,$D98&gt;=Hidden!AF$46),IF($G98="","x","y"),"")))</f>
        <v/>
      </c>
      <c r="AN98" s="142" t="str">
        <f>IF(Hidden!AG$47="Yes","H",IF($B98="","",IF(AND($C98&lt;=Hidden!AG$46,$D98&gt;=Hidden!AG$46),IF($G98="","x","y"),"")))</f>
        <v/>
      </c>
      <c r="AO98" s="142" t="str">
        <f>IF(Hidden!AH$47="Yes","H",IF($B98="","",IF(AND($C98&lt;=Hidden!AH$46,$D98&gt;=Hidden!AH$46),IF($G98="","x","y"),"")))</f>
        <v/>
      </c>
      <c r="AP98" s="142" t="str">
        <f>IF(Hidden!AI$47="Yes","H",IF($B98="","",IF(AND($C98&lt;=Hidden!AI$46,$D98&gt;=Hidden!AI$46),IF($G98="","x","y"),"")))</f>
        <v/>
      </c>
      <c r="AQ98" s="146" t="str">
        <f>IF(Hidden!AJ$47="Yes","H",IF($B98="","",IF(AND($C98&lt;=Hidden!AJ$46,$D98&gt;=Hidden!AJ$46),IF($G98="","x","y"),"")))</f>
        <v/>
      </c>
      <c r="AR98" s="145" t="str">
        <f>IF(Hidden!AK$47="Yes","H",IF($B98="","",IF(AND($C98&lt;=Hidden!AK$46,$D98&gt;=Hidden!AK$46),IF($G98="","x","y"),"")))</f>
        <v/>
      </c>
      <c r="AS98" s="142" t="str">
        <f>IF(Hidden!AL$47="Yes","H",IF($B98="","",IF(AND($C98&lt;=Hidden!AL$46,$D98&gt;=Hidden!AL$46),IF($G98="","x","y"),"")))</f>
        <v/>
      </c>
      <c r="AT98" s="142" t="str">
        <f>IF(Hidden!AM$47="Yes","H",IF($B98="","",IF(AND($C98&lt;=Hidden!AM$46,$D98&gt;=Hidden!AM$46),IF($G98="","x","y"),"")))</f>
        <v/>
      </c>
      <c r="AU98" s="142" t="str">
        <f>IF(Hidden!AN$47="Yes","H",IF($B98="","",IF(AND($C98&lt;=Hidden!AN$46,$D98&gt;=Hidden!AN$46),IF($G98="","x","y"),"")))</f>
        <v/>
      </c>
      <c r="AV98" s="144" t="str">
        <f>IF(Hidden!AO$47="Yes","H",IF($B98="","",IF(AND($C98&lt;=Hidden!AO$46,$D98&gt;=Hidden!AO$46),IF($G98="","x","y"),"")))</f>
        <v/>
      </c>
      <c r="AW98" s="143" t="str">
        <f>IF(Hidden!AP$47="Yes","H",IF($B98="","",IF(AND($C98&lt;=Hidden!AP$46,$D98&gt;=Hidden!AP$46),IF($G98="","x","y"),"")))</f>
        <v/>
      </c>
      <c r="AX98" s="142" t="str">
        <f>IF(Hidden!AQ$47="Yes","H",IF($B98="","",IF(AND($C98&lt;=Hidden!AQ$46,$D98&gt;=Hidden!AQ$46),IF($G98="","x","y"),"")))</f>
        <v/>
      </c>
      <c r="AY98" s="142" t="str">
        <f>IF(Hidden!AR$47="Yes","H",IF($B98="","",IF(AND($C98&lt;=Hidden!AR$46,$D98&gt;=Hidden!AR$46),IF($G98="","x","y"),"")))</f>
        <v/>
      </c>
      <c r="AZ98" s="142" t="str">
        <f>IF(Hidden!AS$47="Yes","H",IF($B98="","",IF(AND($C98&lt;=Hidden!AS$46,$D98&gt;=Hidden!AS$46),IF($G98="","x","y"),"")))</f>
        <v/>
      </c>
      <c r="BA98" s="146" t="str">
        <f>IF(Hidden!AT$47="Yes","H",IF($B98="","",IF(AND($C98&lt;=Hidden!AT$46,$D98&gt;=Hidden!AT$46),IF($G98="","x","y"),"")))</f>
        <v/>
      </c>
      <c r="BB98" s="145" t="str">
        <f>IF(Hidden!AU$47="Yes","H",IF($B98="","",IF(AND($C98&lt;=Hidden!AU$46,$D98&gt;=Hidden!AU$46),IF($G98="","x","y"),"")))</f>
        <v/>
      </c>
      <c r="BC98" s="142" t="str">
        <f>IF(Hidden!AV$47="Yes","H",IF($B98="","",IF(AND($C98&lt;=Hidden!AV$46,$D98&gt;=Hidden!AV$46),IF($G98="","x","y"),"")))</f>
        <v/>
      </c>
      <c r="BD98" s="142" t="str">
        <f>IF(Hidden!AW$47="Yes","H",IF($B98="","",IF(AND($C98&lt;=Hidden!AW$46,$D98&gt;=Hidden!AW$46),IF($G98="","x","y"),"")))</f>
        <v/>
      </c>
      <c r="BE98" s="142" t="str">
        <f>IF(Hidden!AX$47="Yes","H",IF($B98="","",IF(AND($C98&lt;=Hidden!AX$46,$D98&gt;=Hidden!AX$46),IF($G98="","x","y"),"")))</f>
        <v/>
      </c>
      <c r="BF98" s="144" t="str">
        <f>IF(Hidden!AY$47="Yes","H",IF($B98="","",IF(AND($C98&lt;=Hidden!AY$46,$D98&gt;=Hidden!AY$46),IF($G98="","x","y"),"")))</f>
        <v/>
      </c>
      <c r="BG98" s="143" t="str">
        <f>IF(Hidden!AZ$47="Yes","H",IF($B98="","",IF(AND($C98&lt;=Hidden!AZ$46,$D98&gt;=Hidden!AZ$46),IF($G98="","x","y"),"")))</f>
        <v/>
      </c>
      <c r="BH98" s="142" t="str">
        <f>IF(Hidden!BA$47="Yes","H",IF($B98="","",IF(AND($C98&lt;=Hidden!BA$46,$D98&gt;=Hidden!BA$46),IF($G98="","x","y"),"")))</f>
        <v/>
      </c>
      <c r="BI98" s="142" t="str">
        <f>IF(Hidden!BB$47="Yes","H",IF($B98="","",IF(AND($C98&lt;=Hidden!BB$46,$D98&gt;=Hidden!BB$46),IF($G98="","x","y"),"")))</f>
        <v/>
      </c>
      <c r="BJ98" s="142" t="str">
        <f>IF(Hidden!BC$47="Yes","H",IF($B98="","",IF(AND($C98&lt;=Hidden!BC$46,$D98&gt;=Hidden!BC$46),IF($G98="","x","y"),"")))</f>
        <v/>
      </c>
      <c r="BK98" s="146" t="str">
        <f>IF(Hidden!BD$47="Yes","H",IF($B98="","",IF(AND($C98&lt;=Hidden!BD$46,$D98&gt;=Hidden!BD$46),IF($G98="","x","y"),"")))</f>
        <v/>
      </c>
      <c r="BL98" s="145" t="str">
        <f>IF(Hidden!BE$47="Yes","H",IF($B98="","",IF(AND($C98&lt;=Hidden!BE$46,$D98&gt;=Hidden!BE$46),IF($G98="","x","y"),"")))</f>
        <v/>
      </c>
      <c r="BM98" s="142" t="str">
        <f>IF(Hidden!BF$47="Yes","H",IF($B98="","",IF(AND($C98&lt;=Hidden!BF$46,$D98&gt;=Hidden!BF$46),IF($G98="","x","y"),"")))</f>
        <v/>
      </c>
      <c r="BN98" s="142" t="str">
        <f>IF(Hidden!BG$47="Yes","H",IF($B98="","",IF(AND($C98&lt;=Hidden!BG$46,$D98&gt;=Hidden!BG$46),IF($G98="","x","y"),"")))</f>
        <v/>
      </c>
      <c r="BO98" s="142" t="str">
        <f>IF(Hidden!BH$47="Yes","H",IF($B98="","",IF(AND($C98&lt;=Hidden!BH$46,$D98&gt;=Hidden!BH$46),IF($G98="","x","y"),"")))</f>
        <v/>
      </c>
      <c r="BP98" s="144" t="str">
        <f>IF(Hidden!BI$47="Yes","H",IF($B98="","",IF(AND($C98&lt;=Hidden!BI$46,$D98&gt;=Hidden!BI$46),IF($G98="","x","y"),"")))</f>
        <v/>
      </c>
      <c r="BQ98" s="143" t="str">
        <f>IF(Hidden!BJ$47="Yes","H",IF($B98="","",IF(AND($C98&lt;=Hidden!BJ$46,$D98&gt;=Hidden!BJ$46),IF($G98="","x","y"),"")))</f>
        <v/>
      </c>
      <c r="BR98" s="142" t="str">
        <f>IF(Hidden!BK$47="Yes","H",IF($B98="","",IF(AND($C98&lt;=Hidden!BK$46,$D98&gt;=Hidden!BK$46),IF($G98="","x","y"),"")))</f>
        <v/>
      </c>
      <c r="BS98" s="142" t="str">
        <f>IF(Hidden!BL$47="Yes","H",IF($B98="","",IF(AND($C98&lt;=Hidden!BL$46,$D98&gt;=Hidden!BL$46),IF($G98="","x","y"),"")))</f>
        <v/>
      </c>
      <c r="BT98" s="142" t="str">
        <f>IF(Hidden!BM$47="Yes","H",IF($B98="","",IF(AND($C98&lt;=Hidden!BM$46,$D98&gt;=Hidden!BM$46),IF($G98="","x","y"),"")))</f>
        <v/>
      </c>
      <c r="BU98" s="146" t="str">
        <f>IF(Hidden!BN$47="Yes","H",IF($B98="","",IF(AND($C98&lt;=Hidden!BN$46,$D98&gt;=Hidden!BN$46),IF($G98="","x","y"),"")))</f>
        <v/>
      </c>
      <c r="BV98" s="145" t="str">
        <f>IF(Hidden!BO$47="Yes","H",IF($B98="","",IF(AND($C98&lt;=Hidden!BO$46,$D98&gt;=Hidden!BO$46),IF($G98="","x","y"),"")))</f>
        <v/>
      </c>
      <c r="BW98" s="142" t="str">
        <f>IF(Hidden!BP$47="Yes","H",IF($B98="","",IF(AND($C98&lt;=Hidden!BP$46,$D98&gt;=Hidden!BP$46),IF($G98="","x","y"),"")))</f>
        <v/>
      </c>
      <c r="BX98" s="142" t="str">
        <f>IF(Hidden!BQ$47="Yes","H",IF($B98="","",IF(AND($C98&lt;=Hidden!BQ$46,$D98&gt;=Hidden!BQ$46),IF($G98="","x","y"),"")))</f>
        <v/>
      </c>
      <c r="BY98" s="142" t="str">
        <f>IF(Hidden!BR$47="Yes","H",IF($B98="","",IF(AND($C98&lt;=Hidden!BR$46,$D98&gt;=Hidden!BR$46),IF($G98="","x","y"),"")))</f>
        <v/>
      </c>
      <c r="BZ98" s="144" t="str">
        <f>IF(Hidden!BS$47="Yes","H",IF($B98="","",IF(AND($C98&lt;=Hidden!BS$46,$D98&gt;=Hidden!BS$46),IF($G98="","x","y"),"")))</f>
        <v/>
      </c>
      <c r="CA98" s="143" t="str">
        <f>IF(Hidden!BT$47="Yes","H",IF($B98="","",IF(AND($C98&lt;=Hidden!BT$46,$D98&gt;=Hidden!BT$46),IF($G98="","x","y"),"")))</f>
        <v/>
      </c>
      <c r="CB98" s="142" t="str">
        <f>IF(Hidden!BU$47="Yes","H",IF($B98="","",IF(AND($C98&lt;=Hidden!BU$46,$D98&gt;=Hidden!BU$46),IF($G98="","x","y"),"")))</f>
        <v/>
      </c>
      <c r="CC98" s="142" t="str">
        <f>IF(Hidden!BV$47="Yes","H",IF($B98="","",IF(AND($C98&lt;=Hidden!BV$46,$D98&gt;=Hidden!BV$46),IF($G98="","x","y"),"")))</f>
        <v/>
      </c>
      <c r="CD98" s="142" t="str">
        <f>IF(Hidden!BW$47="Yes","H",IF($B98="","",IF(AND($C98&lt;=Hidden!BW$46,$D98&gt;=Hidden!BW$46),IF($G98="","x","y"),"")))</f>
        <v/>
      </c>
      <c r="CE98" s="146" t="str">
        <f>IF(Hidden!BX$47="Yes","H",IF($B98="","",IF(AND($C98&lt;=Hidden!BX$46,$D98&gt;=Hidden!BX$46),IF($G98="","x","y"),"")))</f>
        <v/>
      </c>
      <c r="CF98" s="145" t="str">
        <f>IF(Hidden!BY$47="Yes","H",IF($B98="","",IF(AND($C98&lt;=Hidden!BY$46,$D98&gt;=Hidden!BY$46),IF($G98="","x","y"),"")))</f>
        <v/>
      </c>
      <c r="CG98" s="142" t="str">
        <f>IF(Hidden!BZ$47="Yes","H",IF($B98="","",IF(AND($C98&lt;=Hidden!BZ$46,$D98&gt;=Hidden!BZ$46),IF($G98="","x","y"),"")))</f>
        <v/>
      </c>
      <c r="CH98" s="142" t="str">
        <f>IF(Hidden!CA$47="Yes","H",IF($B98="","",IF(AND($C98&lt;=Hidden!CA$46,$D98&gt;=Hidden!CA$46),IF($G98="","x","y"),"")))</f>
        <v/>
      </c>
      <c r="CI98" s="142" t="str">
        <f>IF(Hidden!CB$47="Yes","H",IF($B98="","",IF(AND($C98&lt;=Hidden!CB$46,$D98&gt;=Hidden!CB$46),IF($G98="","x","y"),"")))</f>
        <v/>
      </c>
      <c r="CJ98" s="144" t="str">
        <f>IF(Hidden!CC$47="Yes","H",IF($B98="","",IF(AND($C98&lt;=Hidden!CC$46,$D98&gt;=Hidden!CC$46),IF($G98="","x","y"),"")))</f>
        <v/>
      </c>
      <c r="CK98" s="143" t="str">
        <f>IF(Hidden!CD$47="Yes","H",IF($B98="","",IF(AND($C98&lt;=Hidden!CD$46,$D98&gt;=Hidden!CD$46),IF($G98="","x","y"),"")))</f>
        <v/>
      </c>
      <c r="CL98" s="142" t="str">
        <f>IF(Hidden!CE$47="Yes","H",IF($B98="","",IF(AND($C98&lt;=Hidden!CE$46,$D98&gt;=Hidden!CE$46),IF($G98="","x","y"),"")))</f>
        <v/>
      </c>
      <c r="CM98" s="142" t="str">
        <f>IF(Hidden!CF$47="Yes","H",IF($B98="","",IF(AND($C98&lt;=Hidden!CF$46,$D98&gt;=Hidden!CF$46),IF($G98="","x","y"),"")))</f>
        <v/>
      </c>
      <c r="CN98" s="142" t="str">
        <f>IF(Hidden!CG$47="Yes","H",IF($B98="","",IF(AND($C98&lt;=Hidden!CG$46,$D98&gt;=Hidden!CG$46),IF($G98="","x","y"),"")))</f>
        <v/>
      </c>
      <c r="CO98" s="146" t="str">
        <f>IF(Hidden!CH$47="Yes","H",IF($B98="","",IF(AND($C98&lt;=Hidden!CH$46,$D98&gt;=Hidden!CH$46),IF($G98="","x","y"),"")))</f>
        <v/>
      </c>
      <c r="CP98" s="145" t="str">
        <f>IF(Hidden!CI$47="Yes","H",IF($B98="","",IF(AND($C98&lt;=Hidden!CI$46,$D98&gt;=Hidden!CI$46),IF($G98="","x","y"),"")))</f>
        <v/>
      </c>
      <c r="CQ98" s="142" t="str">
        <f>IF(Hidden!CJ$47="Yes","H",IF($B98="","",IF(AND($C98&lt;=Hidden!CJ$46,$D98&gt;=Hidden!CJ$46),IF($G98="","x","y"),"")))</f>
        <v/>
      </c>
      <c r="CR98" s="142" t="str">
        <f>IF(Hidden!CK$47="Yes","H",IF($B98="","",IF(AND($C98&lt;=Hidden!CK$46,$D98&gt;=Hidden!CK$46),IF($G98="","x","y"),"")))</f>
        <v/>
      </c>
      <c r="CS98" s="142" t="str">
        <f>IF(Hidden!CL$47="Yes","H",IF($B98="","",IF(AND($C98&lt;=Hidden!CL$46,$D98&gt;=Hidden!CL$46),IF($G98="","x","y"),"")))</f>
        <v/>
      </c>
      <c r="CT98" s="144" t="str">
        <f>IF(Hidden!CM$47="Yes","H",IF($B98="","",IF(AND($C98&lt;=Hidden!CM$46,$D98&gt;=Hidden!CM$46),IF($G98="","x","y"),"")))</f>
        <v/>
      </c>
      <c r="CU98" s="143" t="str">
        <f>IF(Hidden!CN$47="Yes","H",IF($B98="","",IF(AND($C98&lt;=Hidden!CN$46,$D98&gt;=Hidden!CN$46),IF($G98="","x","y"),"")))</f>
        <v/>
      </c>
      <c r="CV98" s="142" t="str">
        <f>IF(Hidden!CO$47="Yes","H",IF($B98="","",IF(AND($C98&lt;=Hidden!CO$46,$D98&gt;=Hidden!CO$46),IF($G98="","x","y"),"")))</f>
        <v/>
      </c>
      <c r="CW98" s="142" t="str">
        <f>IF(Hidden!CP$47="Yes","H",IF($B98="","",IF(AND($C98&lt;=Hidden!CP$46,$D98&gt;=Hidden!CP$46),IF($G98="","x","y"),"")))</f>
        <v/>
      </c>
      <c r="CX98" s="142" t="str">
        <f>IF(Hidden!CQ$47="Yes","H",IF($B98="","",IF(AND($C98&lt;=Hidden!CQ$46,$D98&gt;=Hidden!CQ$46),IF($G98="","x","y"),"")))</f>
        <v/>
      </c>
      <c r="CY98" s="146" t="str">
        <f>IF(Hidden!CR$47="Yes","H",IF($B98="","",IF(AND($C98&lt;=Hidden!CR$46,$D98&gt;=Hidden!CR$46),IF($G98="","x","y"),"")))</f>
        <v/>
      </c>
      <c r="CZ98" s="145" t="str">
        <f>IF(Hidden!CS$47="Yes","H",IF($B98="","",IF(AND($C98&lt;=Hidden!CS$46,$D98&gt;=Hidden!CS$46),IF($G98="","x","y"),"")))</f>
        <v/>
      </c>
      <c r="DA98" s="142" t="str">
        <f>IF(Hidden!CT$47="Yes","H",IF($B98="","",IF(AND($C98&lt;=Hidden!CT$46,$D98&gt;=Hidden!CT$46),IF($G98="","x","y"),"")))</f>
        <v/>
      </c>
      <c r="DB98" s="142" t="str">
        <f>IF(Hidden!CU$47="Yes","H",IF($B98="","",IF(AND($C98&lt;=Hidden!CU$46,$D98&gt;=Hidden!CU$46),IF($G98="","x","y"),"")))</f>
        <v/>
      </c>
      <c r="DC98" s="142" t="str">
        <f>IF(Hidden!CV$47="Yes","H",IF($B98="","",IF(AND($C98&lt;=Hidden!CV$46,$D98&gt;=Hidden!CV$46),IF($G98="","x","y"),"")))</f>
        <v/>
      </c>
      <c r="DD98" s="144" t="str">
        <f>IF(Hidden!CW$47="Yes","H",IF($B98="","",IF(AND($C98&lt;=Hidden!CW$46,$D98&gt;=Hidden!CW$46),IF($G98="","x","y"),"")))</f>
        <v/>
      </c>
      <c r="DE98" s="143" t="str">
        <f>IF(Hidden!CX$47="Yes","H",IF($B98="","",IF(AND($C98&lt;=Hidden!CX$46,$D98&gt;=Hidden!CX$46),IF($G98="","x","y"),"")))</f>
        <v/>
      </c>
      <c r="DF98" s="142" t="str">
        <f>IF(Hidden!CY$47="Yes","H",IF($B98="","",IF(AND($C98&lt;=Hidden!CY$46,$D98&gt;=Hidden!CY$46),IF($G98="","x","y"),"")))</f>
        <v/>
      </c>
      <c r="DG98" s="142" t="str">
        <f>IF(Hidden!CZ$47="Yes","H",IF($B98="","",IF(AND($C98&lt;=Hidden!CZ$46,$D98&gt;=Hidden!CZ$46),IF($G98="","x","y"),"")))</f>
        <v/>
      </c>
      <c r="DH98" s="142" t="str">
        <f>IF(Hidden!DA$47="Yes","H",IF($B98="","",IF(AND($C98&lt;=Hidden!DA$46,$D98&gt;=Hidden!DA$46),IF($G98="","x","y"),"")))</f>
        <v/>
      </c>
      <c r="DI98" s="146" t="str">
        <f>IF(Hidden!DB$47="Yes","H",IF($B98="","",IF(AND($C98&lt;=Hidden!DB$46,$D98&gt;=Hidden!DB$46),IF($G98="","x","y"),"")))</f>
        <v/>
      </c>
      <c r="DJ98" s="145" t="str">
        <f>IF(Hidden!DC$47="Yes","H",IF($B98="","",IF(AND($C98&lt;=Hidden!DC$46,$D98&gt;=Hidden!DC$46),IF($G98="","x","y"),"")))</f>
        <v/>
      </c>
      <c r="DK98" s="142" t="str">
        <f>IF(Hidden!DD$47="Yes","H",IF($B98="","",IF(AND($C98&lt;=Hidden!DD$46,$D98&gt;=Hidden!DD$46),IF($G98="","x","y"),"")))</f>
        <v/>
      </c>
      <c r="DL98" s="142" t="str">
        <f>IF(Hidden!DE$47="Yes","H",IF($B98="","",IF(AND($C98&lt;=Hidden!DE$46,$D98&gt;=Hidden!DE$46),IF($G98="","x","y"),"")))</f>
        <v/>
      </c>
      <c r="DM98" s="142" t="str">
        <f>IF(Hidden!DF$47="Yes","H",IF($B98="","",IF(AND($C98&lt;=Hidden!DF$46,$D98&gt;=Hidden!DF$46),IF($G98="","x","y"),"")))</f>
        <v/>
      </c>
      <c r="DN98" s="144" t="str">
        <f>IF(Hidden!DG$47="Yes","H",IF($B98="","",IF(AND($C98&lt;=Hidden!DG$46,$D98&gt;=Hidden!DG$46),IF($G98="","x","y"),"")))</f>
        <v/>
      </c>
      <c r="DO98" s="143" t="str">
        <f>IF(Hidden!DH$47="Yes","H",IF($B98="","",IF(AND($C98&lt;=Hidden!DH$46,$D98&gt;=Hidden!DH$46),IF($G98="","x","y"),"")))</f>
        <v/>
      </c>
      <c r="DP98" s="142" t="str">
        <f>IF(Hidden!DI$47="Yes","H",IF($B98="","",IF(AND($C98&lt;=Hidden!DI$46,$D98&gt;=Hidden!DI$46),IF($G98="","x","y"),"")))</f>
        <v/>
      </c>
      <c r="DQ98" s="142" t="str">
        <f>IF(Hidden!DJ$47="Yes","H",IF($B98="","",IF(AND($C98&lt;=Hidden!DJ$46,$D98&gt;=Hidden!DJ$46),IF($G98="","x","y"),"")))</f>
        <v/>
      </c>
      <c r="DR98" s="142" t="str">
        <f>IF(Hidden!DK$47="Yes","H",IF($B98="","",IF(AND($C98&lt;=Hidden!DK$46,$D98&gt;=Hidden!DK$46),IF($G98="","x","y"),"")))</f>
        <v/>
      </c>
      <c r="DS98" s="146" t="str">
        <f>IF(Hidden!DL$47="Yes","H",IF($B98="","",IF(AND($C98&lt;=Hidden!DL$46,$D98&gt;=Hidden!DL$46),IF($G98="","x","y"),"")))</f>
        <v/>
      </c>
      <c r="DT98" s="145" t="str">
        <f>IF(Hidden!DM$47="Yes","H",IF($B98="","",IF(AND($C98&lt;=Hidden!DM$46,$D98&gt;=Hidden!DM$46),IF($G98="","x","y"),"")))</f>
        <v/>
      </c>
      <c r="DU98" s="142" t="str">
        <f>IF(Hidden!DN$47="Yes","H",IF($B98="","",IF(AND($C98&lt;=Hidden!DN$46,$D98&gt;=Hidden!DN$46),IF($G98="","x","y"),"")))</f>
        <v/>
      </c>
      <c r="DV98" s="142" t="str">
        <f>IF(Hidden!DO$47="Yes","H",IF($B98="","",IF(AND($C98&lt;=Hidden!DO$46,$D98&gt;=Hidden!DO$46),IF($G98="","x","y"),"")))</f>
        <v/>
      </c>
      <c r="DW98" s="142" t="str">
        <f>IF(Hidden!DP$47="Yes","H",IF($B98="","",IF(AND($C98&lt;=Hidden!DP$46,$D98&gt;=Hidden!DP$46),IF($G98="","x","y"),"")))</f>
        <v/>
      </c>
      <c r="DX98" s="144" t="str">
        <f>IF(Hidden!DQ$47="Yes","H",IF($B98="","",IF(AND($C98&lt;=Hidden!DQ$46,$D98&gt;=Hidden!DQ$46),IF($G98="","x","y"),"")))</f>
        <v/>
      </c>
      <c r="DY98" s="145" t="str">
        <f>IF(Hidden!DR$47="Yes","H",IF($B98="","",IF(AND($C98&lt;=Hidden!DR$46,$D98&gt;=Hidden!DR$46),IF($G98="","x","y"),"")))</f>
        <v/>
      </c>
      <c r="DZ98" s="142" t="str">
        <f>IF(Hidden!DS$47="Yes","H",IF($B98="","",IF(AND($C98&lt;=Hidden!DS$46,$D98&gt;=Hidden!DS$46),IF($G98="","x","y"),"")))</f>
        <v/>
      </c>
      <c r="EA98" s="142" t="str">
        <f>IF(Hidden!DT$47="Yes","H",IF($B98="","",IF(AND($C98&lt;=Hidden!DT$46,$D98&gt;=Hidden!DT$46),IF($G98="","x","y"),"")))</f>
        <v/>
      </c>
      <c r="EB98" s="142" t="str">
        <f>IF(Hidden!DU$47="Yes","H",IF($B98="","",IF(AND($C98&lt;=Hidden!DU$46,$D98&gt;=Hidden!DU$46),IF($G98="","x","y"),"")))</f>
        <v/>
      </c>
      <c r="EC98" s="144" t="str">
        <f>IF(Hidden!DV$47="Yes","H",IF($B98="","",IF(AND($C98&lt;=Hidden!DV$46,$D98&gt;=Hidden!DV$46),IF($G98="","x","y"),"")))</f>
        <v/>
      </c>
      <c r="ED98" s="143" t="str">
        <f>IF(Hidden!DW$47="Yes","H",IF($B98="","",IF(AND($C98&lt;=Hidden!DW$46,$D98&gt;=Hidden!DW$46),IF($G98="","x","y"),"")))</f>
        <v/>
      </c>
      <c r="EE98" s="142" t="str">
        <f>IF(Hidden!DX$47="Yes","H",IF($B98="","",IF(AND($C98&lt;=Hidden!DX$46,$D98&gt;=Hidden!DX$46),IF($G98="","x","y"),"")))</f>
        <v/>
      </c>
      <c r="EF98" s="142" t="str">
        <f>IF(Hidden!DY$47="Yes","H",IF($B98="","",IF(AND($C98&lt;=Hidden!DY$46,$D98&gt;=Hidden!DY$46),IF($G98="","x","y"),"")))</f>
        <v/>
      </c>
      <c r="EG98" s="142" t="str">
        <f>IF(Hidden!DZ$47="Yes","H",IF($B98="","",IF(AND($C98&lt;=Hidden!DZ$46,$D98&gt;=Hidden!DZ$46),IF($G98="","x","y"),"")))</f>
        <v/>
      </c>
      <c r="EH98" s="141" t="str">
        <f>IF(Hidden!EA$47="Yes","H",IF($B98="","",IF(AND($C98&lt;=Hidden!EA$46,$D98&gt;=Hidden!EA$46),IF($G98="","x","y"),"")))</f>
        <v/>
      </c>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row>
    <row r="99" spans="1:257" ht="15" customHeight="1">
      <c r="A99" s="79"/>
      <c r="B99" s="731"/>
      <c r="C99" s="724"/>
      <c r="D99" s="725"/>
      <c r="E99" s="693"/>
      <c r="F99" s="243"/>
      <c r="G99" s="696"/>
      <c r="H99" s="694"/>
      <c r="I99" s="147" t="str">
        <f>IF(Hidden!B$47="Yes","H",IF($B99="","",IF(AND($C99&lt;=Hidden!B$46,$D99&gt;=Hidden!B$46),IF($G99="","x","y"),"")))</f>
        <v/>
      </c>
      <c r="J99" s="142" t="str">
        <f>IF(Hidden!C$47="Yes","H",IF($B99="","",IF(AND($C99&lt;=Hidden!C$46,$D99&gt;=Hidden!C$46),IF($G99="","x","y"),"")))</f>
        <v/>
      </c>
      <c r="K99" s="142" t="str">
        <f>IF(Hidden!D$47="Yes","H",IF($B99="","",IF(AND($C99&lt;=Hidden!D$46,$D99&gt;=Hidden!D$46),IF($G99="","x","y"),"")))</f>
        <v/>
      </c>
      <c r="L99" s="142" t="str">
        <f>IF(Hidden!E$47="Yes","H",IF($B99="","",IF(AND($C99&lt;=Hidden!E$46,$D99&gt;=Hidden!E$46),IF($G99="","x","y"),"")))</f>
        <v/>
      </c>
      <c r="M99" s="146" t="str">
        <f>IF(Hidden!F$47="Yes","H",IF($B99="","",IF(AND($C99&lt;=Hidden!F$46,$D99&gt;=Hidden!F$46),IF($G99="","x","y"),"")))</f>
        <v/>
      </c>
      <c r="N99" s="145" t="str">
        <f>IF(Hidden!G$47="Yes","H",IF($B99="","",IF(AND($C99&lt;=Hidden!G$46,$D99&gt;=Hidden!G$46),IF($G99="","x","y"),"")))</f>
        <v/>
      </c>
      <c r="O99" s="142" t="str">
        <f>IF(Hidden!H$47="Yes","H",IF($B99="","",IF(AND($C99&lt;=Hidden!H$46,$D99&gt;=Hidden!H$46),IF($G99="","x","y"),"")))</f>
        <v/>
      </c>
      <c r="P99" s="142" t="str">
        <f>IF(Hidden!I$47="Yes","H",IF($B99="","",IF(AND($C99&lt;=Hidden!I$46,$D99&gt;=Hidden!I$46),IF($G99="","x","y"),"")))</f>
        <v/>
      </c>
      <c r="Q99" s="142" t="str">
        <f>IF(Hidden!J$47="Yes","H",IF($B99="","",IF(AND($C99&lt;=Hidden!J$46,$D99&gt;=Hidden!J$46),IF($G99="","x","y"),"")))</f>
        <v/>
      </c>
      <c r="R99" s="144" t="str">
        <f>IF(Hidden!K$47="Yes","H",IF($B99="","",IF(AND($C99&lt;=Hidden!K$46,$D99&gt;=Hidden!K$46),IF($G99="","x","y"),"")))</f>
        <v/>
      </c>
      <c r="S99" s="143" t="str">
        <f>IF(Hidden!L$47="Yes","H",IF($B99="","",IF(AND($C99&lt;=Hidden!L$46,$D99&gt;=Hidden!L$46),IF($G99="","x","y"),"")))</f>
        <v/>
      </c>
      <c r="T99" s="142" t="str">
        <f>IF(Hidden!M$47="Yes","H",IF($B99="","",IF(AND($C99&lt;=Hidden!M$46,$D99&gt;=Hidden!M$46),IF($G99="","x","y"),"")))</f>
        <v/>
      </c>
      <c r="U99" s="142" t="str">
        <f>IF(Hidden!N$47="Yes","H",IF($B99="","",IF(AND($C99&lt;=Hidden!N$46,$D99&gt;=Hidden!N$46),IF($G99="","x","y"),"")))</f>
        <v/>
      </c>
      <c r="V99" s="142" t="str">
        <f>IF(Hidden!O$47="Yes","H",IF($B99="","",IF(AND($C99&lt;=Hidden!O$46,$D99&gt;=Hidden!O$46),IF($G99="","x","y"),"")))</f>
        <v/>
      </c>
      <c r="W99" s="146" t="str">
        <f>IF(Hidden!P$47="Yes","H",IF($B99="","",IF(AND($C99&lt;=Hidden!P$46,$D99&gt;=Hidden!P$46),IF($G99="","x","y"),"")))</f>
        <v/>
      </c>
      <c r="X99" s="145" t="str">
        <f>IF(Hidden!Q$47="Yes","H",IF($B99="","",IF(AND($C99&lt;=Hidden!Q$46,$D99&gt;=Hidden!Q$46),IF($G99="","x","y"),"")))</f>
        <v/>
      </c>
      <c r="Y99" s="142" t="str">
        <f>IF(Hidden!R$47="Yes","H",IF($B99="","",IF(AND($C99&lt;=Hidden!R$46,$D99&gt;=Hidden!R$46),IF($G99="","x","y"),"")))</f>
        <v/>
      </c>
      <c r="Z99" s="142" t="str">
        <f>IF(Hidden!S$47="Yes","H",IF($B99="","",IF(AND($C99&lt;=Hidden!S$46,$D99&gt;=Hidden!S$46),IF($G99="","x","y"),"")))</f>
        <v/>
      </c>
      <c r="AA99" s="142" t="str">
        <f>IF(Hidden!T$47="Yes","H",IF($B99="","",IF(AND($C99&lt;=Hidden!T$46,$D99&gt;=Hidden!T$46),IF($G99="","x","y"),"")))</f>
        <v/>
      </c>
      <c r="AB99" s="144" t="str">
        <f>IF(Hidden!U$47="Yes","H",IF($B99="","",IF(AND($C99&lt;=Hidden!U$46,$D99&gt;=Hidden!U$46),IF($G99="","x","y"),"")))</f>
        <v/>
      </c>
      <c r="AC99" s="143" t="str">
        <f>IF(Hidden!V$47="Yes","H",IF($B99="","",IF(AND($C99&lt;=Hidden!V$46,$D99&gt;=Hidden!V$46),IF($G99="","x","y"),"")))</f>
        <v/>
      </c>
      <c r="AD99" s="142" t="str">
        <f>IF(Hidden!W$47="Yes","H",IF($B99="","",IF(AND($C99&lt;=Hidden!W$46,$D99&gt;=Hidden!W$46),IF($G99="","x","y"),"")))</f>
        <v/>
      </c>
      <c r="AE99" s="142" t="str">
        <f>IF(Hidden!X$47="Yes","H",IF($B99="","",IF(AND($C99&lt;=Hidden!X$46,$D99&gt;=Hidden!X$46),IF($G99="","x","y"),"")))</f>
        <v/>
      </c>
      <c r="AF99" s="142" t="str">
        <f>IF(Hidden!Y$47="Yes","H",IF($B99="","",IF(AND($C99&lt;=Hidden!Y$46,$D99&gt;=Hidden!Y$46),IF($G99="","x","y"),"")))</f>
        <v/>
      </c>
      <c r="AG99" s="146" t="str">
        <f>IF(Hidden!Z$47="Yes","H",IF($B99="","",IF(AND($C99&lt;=Hidden!Z$46,$D99&gt;=Hidden!Z$46),IF($G99="","x","y"),"")))</f>
        <v/>
      </c>
      <c r="AH99" s="145" t="str">
        <f>IF(Hidden!AA$47="Yes","H",IF($B99="","",IF(AND($C99&lt;=Hidden!AA$46,$D99&gt;=Hidden!AA$46),IF($G99="","x","y"),"")))</f>
        <v/>
      </c>
      <c r="AI99" s="142" t="str">
        <f>IF(Hidden!AB$47="Yes","H",IF($B99="","",IF(AND($C99&lt;=Hidden!AB$46,$D99&gt;=Hidden!AB$46),IF($G99="","x","y"),"")))</f>
        <v/>
      </c>
      <c r="AJ99" s="142" t="str">
        <f>IF(Hidden!AC$47="Yes","H",IF($B99="","",IF(AND($C99&lt;=Hidden!AC$46,$D99&gt;=Hidden!AC$46),IF($G99="","x","y"),"")))</f>
        <v/>
      </c>
      <c r="AK99" s="142" t="str">
        <f>IF(Hidden!AD$47="Yes","H",IF($B99="","",IF(AND($C99&lt;=Hidden!AD$46,$D99&gt;=Hidden!AD$46),IF($G99="","x","y"),"")))</f>
        <v/>
      </c>
      <c r="AL99" s="144" t="str">
        <f>IF(Hidden!AE$47="Yes","H",IF($B99="","",IF(AND($C99&lt;=Hidden!AE$46,$D99&gt;=Hidden!AE$46),IF($G99="","x","y"),"")))</f>
        <v/>
      </c>
      <c r="AM99" s="143" t="str">
        <f>IF(Hidden!AF$47="Yes","H",IF($B99="","",IF(AND($C99&lt;=Hidden!AF$46,$D99&gt;=Hidden!AF$46),IF($G99="","x","y"),"")))</f>
        <v/>
      </c>
      <c r="AN99" s="142" t="str">
        <f>IF(Hidden!AG$47="Yes","H",IF($B99="","",IF(AND($C99&lt;=Hidden!AG$46,$D99&gt;=Hidden!AG$46),IF($G99="","x","y"),"")))</f>
        <v/>
      </c>
      <c r="AO99" s="142" t="str">
        <f>IF(Hidden!AH$47="Yes","H",IF($B99="","",IF(AND($C99&lt;=Hidden!AH$46,$D99&gt;=Hidden!AH$46),IF($G99="","x","y"),"")))</f>
        <v/>
      </c>
      <c r="AP99" s="142" t="str">
        <f>IF(Hidden!AI$47="Yes","H",IF($B99="","",IF(AND($C99&lt;=Hidden!AI$46,$D99&gt;=Hidden!AI$46),IF($G99="","x","y"),"")))</f>
        <v/>
      </c>
      <c r="AQ99" s="146" t="str">
        <f>IF(Hidden!AJ$47="Yes","H",IF($B99="","",IF(AND($C99&lt;=Hidden!AJ$46,$D99&gt;=Hidden!AJ$46),IF($G99="","x","y"),"")))</f>
        <v/>
      </c>
      <c r="AR99" s="145" t="str">
        <f>IF(Hidden!AK$47="Yes","H",IF($B99="","",IF(AND($C99&lt;=Hidden!AK$46,$D99&gt;=Hidden!AK$46),IF($G99="","x","y"),"")))</f>
        <v/>
      </c>
      <c r="AS99" s="142" t="str">
        <f>IF(Hidden!AL$47="Yes","H",IF($B99="","",IF(AND($C99&lt;=Hidden!AL$46,$D99&gt;=Hidden!AL$46),IF($G99="","x","y"),"")))</f>
        <v/>
      </c>
      <c r="AT99" s="142" t="str">
        <f>IF(Hidden!AM$47="Yes","H",IF($B99="","",IF(AND($C99&lt;=Hidden!AM$46,$D99&gt;=Hidden!AM$46),IF($G99="","x","y"),"")))</f>
        <v/>
      </c>
      <c r="AU99" s="142" t="str">
        <f>IF(Hidden!AN$47="Yes","H",IF($B99="","",IF(AND($C99&lt;=Hidden!AN$46,$D99&gt;=Hidden!AN$46),IF($G99="","x","y"),"")))</f>
        <v/>
      </c>
      <c r="AV99" s="144" t="str">
        <f>IF(Hidden!AO$47="Yes","H",IF($B99="","",IF(AND($C99&lt;=Hidden!AO$46,$D99&gt;=Hidden!AO$46),IF($G99="","x","y"),"")))</f>
        <v/>
      </c>
      <c r="AW99" s="143" t="str">
        <f>IF(Hidden!AP$47="Yes","H",IF($B99="","",IF(AND($C99&lt;=Hidden!AP$46,$D99&gt;=Hidden!AP$46),IF($G99="","x","y"),"")))</f>
        <v/>
      </c>
      <c r="AX99" s="142" t="str">
        <f>IF(Hidden!AQ$47="Yes","H",IF($B99="","",IF(AND($C99&lt;=Hidden!AQ$46,$D99&gt;=Hidden!AQ$46),IF($G99="","x","y"),"")))</f>
        <v/>
      </c>
      <c r="AY99" s="142" t="str">
        <f>IF(Hidden!AR$47="Yes","H",IF($B99="","",IF(AND($C99&lt;=Hidden!AR$46,$D99&gt;=Hidden!AR$46),IF($G99="","x","y"),"")))</f>
        <v/>
      </c>
      <c r="AZ99" s="142" t="str">
        <f>IF(Hidden!AS$47="Yes","H",IF($B99="","",IF(AND($C99&lt;=Hidden!AS$46,$D99&gt;=Hidden!AS$46),IF($G99="","x","y"),"")))</f>
        <v/>
      </c>
      <c r="BA99" s="146" t="str">
        <f>IF(Hidden!AT$47="Yes","H",IF($B99="","",IF(AND($C99&lt;=Hidden!AT$46,$D99&gt;=Hidden!AT$46),IF($G99="","x","y"),"")))</f>
        <v/>
      </c>
      <c r="BB99" s="145" t="str">
        <f>IF(Hidden!AU$47="Yes","H",IF($B99="","",IF(AND($C99&lt;=Hidden!AU$46,$D99&gt;=Hidden!AU$46),IF($G99="","x","y"),"")))</f>
        <v/>
      </c>
      <c r="BC99" s="142" t="str">
        <f>IF(Hidden!AV$47="Yes","H",IF($B99="","",IF(AND($C99&lt;=Hidden!AV$46,$D99&gt;=Hidden!AV$46),IF($G99="","x","y"),"")))</f>
        <v/>
      </c>
      <c r="BD99" s="142" t="str">
        <f>IF(Hidden!AW$47="Yes","H",IF($B99="","",IF(AND($C99&lt;=Hidden!AW$46,$D99&gt;=Hidden!AW$46),IF($G99="","x","y"),"")))</f>
        <v/>
      </c>
      <c r="BE99" s="142" t="str">
        <f>IF(Hidden!AX$47="Yes","H",IF($B99="","",IF(AND($C99&lt;=Hidden!AX$46,$D99&gt;=Hidden!AX$46),IF($G99="","x","y"),"")))</f>
        <v/>
      </c>
      <c r="BF99" s="144" t="str">
        <f>IF(Hidden!AY$47="Yes","H",IF($B99="","",IF(AND($C99&lt;=Hidden!AY$46,$D99&gt;=Hidden!AY$46),IF($G99="","x","y"),"")))</f>
        <v/>
      </c>
      <c r="BG99" s="143" t="str">
        <f>IF(Hidden!AZ$47="Yes","H",IF($B99="","",IF(AND($C99&lt;=Hidden!AZ$46,$D99&gt;=Hidden!AZ$46),IF($G99="","x","y"),"")))</f>
        <v/>
      </c>
      <c r="BH99" s="142" t="str">
        <f>IF(Hidden!BA$47="Yes","H",IF($B99="","",IF(AND($C99&lt;=Hidden!BA$46,$D99&gt;=Hidden!BA$46),IF($G99="","x","y"),"")))</f>
        <v/>
      </c>
      <c r="BI99" s="142" t="str">
        <f>IF(Hidden!BB$47="Yes","H",IF($B99="","",IF(AND($C99&lt;=Hidden!BB$46,$D99&gt;=Hidden!BB$46),IF($G99="","x","y"),"")))</f>
        <v/>
      </c>
      <c r="BJ99" s="142" t="str">
        <f>IF(Hidden!BC$47="Yes","H",IF($B99="","",IF(AND($C99&lt;=Hidden!BC$46,$D99&gt;=Hidden!BC$46),IF($G99="","x","y"),"")))</f>
        <v/>
      </c>
      <c r="BK99" s="146" t="str">
        <f>IF(Hidden!BD$47="Yes","H",IF($B99="","",IF(AND($C99&lt;=Hidden!BD$46,$D99&gt;=Hidden!BD$46),IF($G99="","x","y"),"")))</f>
        <v/>
      </c>
      <c r="BL99" s="145" t="str">
        <f>IF(Hidden!BE$47="Yes","H",IF($B99="","",IF(AND($C99&lt;=Hidden!BE$46,$D99&gt;=Hidden!BE$46),IF($G99="","x","y"),"")))</f>
        <v/>
      </c>
      <c r="BM99" s="142" t="str">
        <f>IF(Hidden!BF$47="Yes","H",IF($B99="","",IF(AND($C99&lt;=Hidden!BF$46,$D99&gt;=Hidden!BF$46),IF($G99="","x","y"),"")))</f>
        <v/>
      </c>
      <c r="BN99" s="142" t="str">
        <f>IF(Hidden!BG$47="Yes","H",IF($B99="","",IF(AND($C99&lt;=Hidden!BG$46,$D99&gt;=Hidden!BG$46),IF($G99="","x","y"),"")))</f>
        <v/>
      </c>
      <c r="BO99" s="142" t="str">
        <f>IF(Hidden!BH$47="Yes","H",IF($B99="","",IF(AND($C99&lt;=Hidden!BH$46,$D99&gt;=Hidden!BH$46),IF($G99="","x","y"),"")))</f>
        <v/>
      </c>
      <c r="BP99" s="144" t="str">
        <f>IF(Hidden!BI$47="Yes","H",IF($B99="","",IF(AND($C99&lt;=Hidden!BI$46,$D99&gt;=Hidden!BI$46),IF($G99="","x","y"),"")))</f>
        <v/>
      </c>
      <c r="BQ99" s="143" t="str">
        <f>IF(Hidden!BJ$47="Yes","H",IF($B99="","",IF(AND($C99&lt;=Hidden!BJ$46,$D99&gt;=Hidden!BJ$46),IF($G99="","x","y"),"")))</f>
        <v/>
      </c>
      <c r="BR99" s="142" t="str">
        <f>IF(Hidden!BK$47="Yes","H",IF($B99="","",IF(AND($C99&lt;=Hidden!BK$46,$D99&gt;=Hidden!BK$46),IF($G99="","x","y"),"")))</f>
        <v/>
      </c>
      <c r="BS99" s="142" t="str">
        <f>IF(Hidden!BL$47="Yes","H",IF($B99="","",IF(AND($C99&lt;=Hidden!BL$46,$D99&gt;=Hidden!BL$46),IF($G99="","x","y"),"")))</f>
        <v/>
      </c>
      <c r="BT99" s="142" t="str">
        <f>IF(Hidden!BM$47="Yes","H",IF($B99="","",IF(AND($C99&lt;=Hidden!BM$46,$D99&gt;=Hidden!BM$46),IF($G99="","x","y"),"")))</f>
        <v/>
      </c>
      <c r="BU99" s="146" t="str">
        <f>IF(Hidden!BN$47="Yes","H",IF($B99="","",IF(AND($C99&lt;=Hidden!BN$46,$D99&gt;=Hidden!BN$46),IF($G99="","x","y"),"")))</f>
        <v/>
      </c>
      <c r="BV99" s="145" t="str">
        <f>IF(Hidden!BO$47="Yes","H",IF($B99="","",IF(AND($C99&lt;=Hidden!BO$46,$D99&gt;=Hidden!BO$46),IF($G99="","x","y"),"")))</f>
        <v/>
      </c>
      <c r="BW99" s="142" t="str">
        <f>IF(Hidden!BP$47="Yes","H",IF($B99="","",IF(AND($C99&lt;=Hidden!BP$46,$D99&gt;=Hidden!BP$46),IF($G99="","x","y"),"")))</f>
        <v/>
      </c>
      <c r="BX99" s="142" t="str">
        <f>IF(Hidden!BQ$47="Yes","H",IF($B99="","",IF(AND($C99&lt;=Hidden!BQ$46,$D99&gt;=Hidden!BQ$46),IF($G99="","x","y"),"")))</f>
        <v/>
      </c>
      <c r="BY99" s="142" t="str">
        <f>IF(Hidden!BR$47="Yes","H",IF($B99="","",IF(AND($C99&lt;=Hidden!BR$46,$D99&gt;=Hidden!BR$46),IF($G99="","x","y"),"")))</f>
        <v/>
      </c>
      <c r="BZ99" s="144" t="str">
        <f>IF(Hidden!BS$47="Yes","H",IF($B99="","",IF(AND($C99&lt;=Hidden!BS$46,$D99&gt;=Hidden!BS$46),IF($G99="","x","y"),"")))</f>
        <v/>
      </c>
      <c r="CA99" s="143" t="str">
        <f>IF(Hidden!BT$47="Yes","H",IF($B99="","",IF(AND($C99&lt;=Hidden!BT$46,$D99&gt;=Hidden!BT$46),IF($G99="","x","y"),"")))</f>
        <v/>
      </c>
      <c r="CB99" s="142" t="str">
        <f>IF(Hidden!BU$47="Yes","H",IF($B99="","",IF(AND($C99&lt;=Hidden!BU$46,$D99&gt;=Hidden!BU$46),IF($G99="","x","y"),"")))</f>
        <v/>
      </c>
      <c r="CC99" s="142" t="str">
        <f>IF(Hidden!BV$47="Yes","H",IF($B99="","",IF(AND($C99&lt;=Hidden!BV$46,$D99&gt;=Hidden!BV$46),IF($G99="","x","y"),"")))</f>
        <v/>
      </c>
      <c r="CD99" s="142" t="str">
        <f>IF(Hidden!BW$47="Yes","H",IF($B99="","",IF(AND($C99&lt;=Hidden!BW$46,$D99&gt;=Hidden!BW$46),IF($G99="","x","y"),"")))</f>
        <v/>
      </c>
      <c r="CE99" s="146" t="str">
        <f>IF(Hidden!BX$47="Yes","H",IF($B99="","",IF(AND($C99&lt;=Hidden!BX$46,$D99&gt;=Hidden!BX$46),IF($G99="","x","y"),"")))</f>
        <v/>
      </c>
      <c r="CF99" s="145" t="str">
        <f>IF(Hidden!BY$47="Yes","H",IF($B99="","",IF(AND($C99&lt;=Hidden!BY$46,$D99&gt;=Hidden!BY$46),IF($G99="","x","y"),"")))</f>
        <v/>
      </c>
      <c r="CG99" s="142" t="str">
        <f>IF(Hidden!BZ$47="Yes","H",IF($B99="","",IF(AND($C99&lt;=Hidden!BZ$46,$D99&gt;=Hidden!BZ$46),IF($G99="","x","y"),"")))</f>
        <v/>
      </c>
      <c r="CH99" s="142" t="str">
        <f>IF(Hidden!CA$47="Yes","H",IF($B99="","",IF(AND($C99&lt;=Hidden!CA$46,$D99&gt;=Hidden!CA$46),IF($G99="","x","y"),"")))</f>
        <v/>
      </c>
      <c r="CI99" s="142" t="str">
        <f>IF(Hidden!CB$47="Yes","H",IF($B99="","",IF(AND($C99&lt;=Hidden!CB$46,$D99&gt;=Hidden!CB$46),IF($G99="","x","y"),"")))</f>
        <v/>
      </c>
      <c r="CJ99" s="144" t="str">
        <f>IF(Hidden!CC$47="Yes","H",IF($B99="","",IF(AND($C99&lt;=Hidden!CC$46,$D99&gt;=Hidden!CC$46),IF($G99="","x","y"),"")))</f>
        <v/>
      </c>
      <c r="CK99" s="143" t="str">
        <f>IF(Hidden!CD$47="Yes","H",IF($B99="","",IF(AND($C99&lt;=Hidden!CD$46,$D99&gt;=Hidden!CD$46),IF($G99="","x","y"),"")))</f>
        <v/>
      </c>
      <c r="CL99" s="142" t="str">
        <f>IF(Hidden!CE$47="Yes","H",IF($B99="","",IF(AND($C99&lt;=Hidden!CE$46,$D99&gt;=Hidden!CE$46),IF($G99="","x","y"),"")))</f>
        <v/>
      </c>
      <c r="CM99" s="142" t="str">
        <f>IF(Hidden!CF$47="Yes","H",IF($B99="","",IF(AND($C99&lt;=Hidden!CF$46,$D99&gt;=Hidden!CF$46),IF($G99="","x","y"),"")))</f>
        <v/>
      </c>
      <c r="CN99" s="142" t="str">
        <f>IF(Hidden!CG$47="Yes","H",IF($B99="","",IF(AND($C99&lt;=Hidden!CG$46,$D99&gt;=Hidden!CG$46),IF($G99="","x","y"),"")))</f>
        <v/>
      </c>
      <c r="CO99" s="146" t="str">
        <f>IF(Hidden!CH$47="Yes","H",IF($B99="","",IF(AND($C99&lt;=Hidden!CH$46,$D99&gt;=Hidden!CH$46),IF($G99="","x","y"),"")))</f>
        <v/>
      </c>
      <c r="CP99" s="145" t="str">
        <f>IF(Hidden!CI$47="Yes","H",IF($B99="","",IF(AND($C99&lt;=Hidden!CI$46,$D99&gt;=Hidden!CI$46),IF($G99="","x","y"),"")))</f>
        <v/>
      </c>
      <c r="CQ99" s="142" t="str">
        <f>IF(Hidden!CJ$47="Yes","H",IF($B99="","",IF(AND($C99&lt;=Hidden!CJ$46,$D99&gt;=Hidden!CJ$46),IF($G99="","x","y"),"")))</f>
        <v/>
      </c>
      <c r="CR99" s="142" t="str">
        <f>IF(Hidden!CK$47="Yes","H",IF($B99="","",IF(AND($C99&lt;=Hidden!CK$46,$D99&gt;=Hidden!CK$46),IF($G99="","x","y"),"")))</f>
        <v/>
      </c>
      <c r="CS99" s="142" t="str">
        <f>IF(Hidden!CL$47="Yes","H",IF($B99="","",IF(AND($C99&lt;=Hidden!CL$46,$D99&gt;=Hidden!CL$46),IF($G99="","x","y"),"")))</f>
        <v/>
      </c>
      <c r="CT99" s="144" t="str">
        <f>IF(Hidden!CM$47="Yes","H",IF($B99="","",IF(AND($C99&lt;=Hidden!CM$46,$D99&gt;=Hidden!CM$46),IF($G99="","x","y"),"")))</f>
        <v/>
      </c>
      <c r="CU99" s="143" t="str">
        <f>IF(Hidden!CN$47="Yes","H",IF($B99="","",IF(AND($C99&lt;=Hidden!CN$46,$D99&gt;=Hidden!CN$46),IF($G99="","x","y"),"")))</f>
        <v/>
      </c>
      <c r="CV99" s="142" t="str">
        <f>IF(Hidden!CO$47="Yes","H",IF($B99="","",IF(AND($C99&lt;=Hidden!CO$46,$D99&gt;=Hidden!CO$46),IF($G99="","x","y"),"")))</f>
        <v/>
      </c>
      <c r="CW99" s="142" t="str">
        <f>IF(Hidden!CP$47="Yes","H",IF($B99="","",IF(AND($C99&lt;=Hidden!CP$46,$D99&gt;=Hidden!CP$46),IF($G99="","x","y"),"")))</f>
        <v/>
      </c>
      <c r="CX99" s="142" t="str">
        <f>IF(Hidden!CQ$47="Yes","H",IF($B99="","",IF(AND($C99&lt;=Hidden!CQ$46,$D99&gt;=Hidden!CQ$46),IF($G99="","x","y"),"")))</f>
        <v/>
      </c>
      <c r="CY99" s="146" t="str">
        <f>IF(Hidden!CR$47="Yes","H",IF($B99="","",IF(AND($C99&lt;=Hidden!CR$46,$D99&gt;=Hidden!CR$46),IF($G99="","x","y"),"")))</f>
        <v/>
      </c>
      <c r="CZ99" s="145" t="str">
        <f>IF(Hidden!CS$47="Yes","H",IF($B99="","",IF(AND($C99&lt;=Hidden!CS$46,$D99&gt;=Hidden!CS$46),IF($G99="","x","y"),"")))</f>
        <v/>
      </c>
      <c r="DA99" s="142" t="str">
        <f>IF(Hidden!CT$47="Yes","H",IF($B99="","",IF(AND($C99&lt;=Hidden!CT$46,$D99&gt;=Hidden!CT$46),IF($G99="","x","y"),"")))</f>
        <v/>
      </c>
      <c r="DB99" s="142" t="str">
        <f>IF(Hidden!CU$47="Yes","H",IF($B99="","",IF(AND($C99&lt;=Hidden!CU$46,$D99&gt;=Hidden!CU$46),IF($G99="","x","y"),"")))</f>
        <v/>
      </c>
      <c r="DC99" s="142" t="str">
        <f>IF(Hidden!CV$47="Yes","H",IF($B99="","",IF(AND($C99&lt;=Hidden!CV$46,$D99&gt;=Hidden!CV$46),IF($G99="","x","y"),"")))</f>
        <v/>
      </c>
      <c r="DD99" s="144" t="str">
        <f>IF(Hidden!CW$47="Yes","H",IF($B99="","",IF(AND($C99&lt;=Hidden!CW$46,$D99&gt;=Hidden!CW$46),IF($G99="","x","y"),"")))</f>
        <v/>
      </c>
      <c r="DE99" s="143" t="str">
        <f>IF(Hidden!CX$47="Yes","H",IF($B99="","",IF(AND($C99&lt;=Hidden!CX$46,$D99&gt;=Hidden!CX$46),IF($G99="","x","y"),"")))</f>
        <v/>
      </c>
      <c r="DF99" s="142" t="str">
        <f>IF(Hidden!CY$47="Yes","H",IF($B99="","",IF(AND($C99&lt;=Hidden!CY$46,$D99&gt;=Hidden!CY$46),IF($G99="","x","y"),"")))</f>
        <v/>
      </c>
      <c r="DG99" s="142" t="str">
        <f>IF(Hidden!CZ$47="Yes","H",IF($B99="","",IF(AND($C99&lt;=Hidden!CZ$46,$D99&gt;=Hidden!CZ$46),IF($G99="","x","y"),"")))</f>
        <v/>
      </c>
      <c r="DH99" s="142" t="str">
        <f>IF(Hidden!DA$47="Yes","H",IF($B99="","",IF(AND($C99&lt;=Hidden!DA$46,$D99&gt;=Hidden!DA$46),IF($G99="","x","y"),"")))</f>
        <v/>
      </c>
      <c r="DI99" s="146" t="str">
        <f>IF(Hidden!DB$47="Yes","H",IF($B99="","",IF(AND($C99&lt;=Hidden!DB$46,$D99&gt;=Hidden!DB$46),IF($G99="","x","y"),"")))</f>
        <v/>
      </c>
      <c r="DJ99" s="145" t="str">
        <f>IF(Hidden!DC$47="Yes","H",IF($B99="","",IF(AND($C99&lt;=Hidden!DC$46,$D99&gt;=Hidden!DC$46),IF($G99="","x","y"),"")))</f>
        <v/>
      </c>
      <c r="DK99" s="142" t="str">
        <f>IF(Hidden!DD$47="Yes","H",IF($B99="","",IF(AND($C99&lt;=Hidden!DD$46,$D99&gt;=Hidden!DD$46),IF($G99="","x","y"),"")))</f>
        <v/>
      </c>
      <c r="DL99" s="142" t="str">
        <f>IF(Hidden!DE$47="Yes","H",IF($B99="","",IF(AND($C99&lt;=Hidden!DE$46,$D99&gt;=Hidden!DE$46),IF($G99="","x","y"),"")))</f>
        <v/>
      </c>
      <c r="DM99" s="142" t="str">
        <f>IF(Hidden!DF$47="Yes","H",IF($B99="","",IF(AND($C99&lt;=Hidden!DF$46,$D99&gt;=Hidden!DF$46),IF($G99="","x","y"),"")))</f>
        <v/>
      </c>
      <c r="DN99" s="144" t="str">
        <f>IF(Hidden!DG$47="Yes","H",IF($B99="","",IF(AND($C99&lt;=Hidden!DG$46,$D99&gt;=Hidden!DG$46),IF($G99="","x","y"),"")))</f>
        <v/>
      </c>
      <c r="DO99" s="143" t="str">
        <f>IF(Hidden!DH$47="Yes","H",IF($B99="","",IF(AND($C99&lt;=Hidden!DH$46,$D99&gt;=Hidden!DH$46),IF($G99="","x","y"),"")))</f>
        <v/>
      </c>
      <c r="DP99" s="142" t="str">
        <f>IF(Hidden!DI$47="Yes","H",IF($B99="","",IF(AND($C99&lt;=Hidden!DI$46,$D99&gt;=Hidden!DI$46),IF($G99="","x","y"),"")))</f>
        <v/>
      </c>
      <c r="DQ99" s="142" t="str">
        <f>IF(Hidden!DJ$47="Yes","H",IF($B99="","",IF(AND($C99&lt;=Hidden!DJ$46,$D99&gt;=Hidden!DJ$46),IF($G99="","x","y"),"")))</f>
        <v/>
      </c>
      <c r="DR99" s="142" t="str">
        <f>IF(Hidden!DK$47="Yes","H",IF($B99="","",IF(AND($C99&lt;=Hidden!DK$46,$D99&gt;=Hidden!DK$46),IF($G99="","x","y"),"")))</f>
        <v/>
      </c>
      <c r="DS99" s="146" t="str">
        <f>IF(Hidden!DL$47="Yes","H",IF($B99="","",IF(AND($C99&lt;=Hidden!DL$46,$D99&gt;=Hidden!DL$46),IF($G99="","x","y"),"")))</f>
        <v/>
      </c>
      <c r="DT99" s="145" t="str">
        <f>IF(Hidden!DM$47="Yes","H",IF($B99="","",IF(AND($C99&lt;=Hidden!DM$46,$D99&gt;=Hidden!DM$46),IF($G99="","x","y"),"")))</f>
        <v/>
      </c>
      <c r="DU99" s="142" t="str">
        <f>IF(Hidden!DN$47="Yes","H",IF($B99="","",IF(AND($C99&lt;=Hidden!DN$46,$D99&gt;=Hidden!DN$46),IF($G99="","x","y"),"")))</f>
        <v/>
      </c>
      <c r="DV99" s="142" t="str">
        <f>IF(Hidden!DO$47="Yes","H",IF($B99="","",IF(AND($C99&lt;=Hidden!DO$46,$D99&gt;=Hidden!DO$46),IF($G99="","x","y"),"")))</f>
        <v/>
      </c>
      <c r="DW99" s="142" t="str">
        <f>IF(Hidden!DP$47="Yes","H",IF($B99="","",IF(AND($C99&lt;=Hidden!DP$46,$D99&gt;=Hidden!DP$46),IF($G99="","x","y"),"")))</f>
        <v/>
      </c>
      <c r="DX99" s="144" t="str">
        <f>IF(Hidden!DQ$47="Yes","H",IF($B99="","",IF(AND($C99&lt;=Hidden!DQ$46,$D99&gt;=Hidden!DQ$46),IF($G99="","x","y"),"")))</f>
        <v/>
      </c>
      <c r="DY99" s="145" t="str">
        <f>IF(Hidden!DR$47="Yes","H",IF($B99="","",IF(AND($C99&lt;=Hidden!DR$46,$D99&gt;=Hidden!DR$46),IF($G99="","x","y"),"")))</f>
        <v/>
      </c>
      <c r="DZ99" s="142" t="str">
        <f>IF(Hidden!DS$47="Yes","H",IF($B99="","",IF(AND($C99&lt;=Hidden!DS$46,$D99&gt;=Hidden!DS$46),IF($G99="","x","y"),"")))</f>
        <v/>
      </c>
      <c r="EA99" s="142" t="str">
        <f>IF(Hidden!DT$47="Yes","H",IF($B99="","",IF(AND($C99&lt;=Hidden!DT$46,$D99&gt;=Hidden!DT$46),IF($G99="","x","y"),"")))</f>
        <v/>
      </c>
      <c r="EB99" s="142" t="str">
        <f>IF(Hidden!DU$47="Yes","H",IF($B99="","",IF(AND($C99&lt;=Hidden!DU$46,$D99&gt;=Hidden!DU$46),IF($G99="","x","y"),"")))</f>
        <v/>
      </c>
      <c r="EC99" s="144" t="str">
        <f>IF(Hidden!DV$47="Yes","H",IF($B99="","",IF(AND($C99&lt;=Hidden!DV$46,$D99&gt;=Hidden!DV$46),IF($G99="","x","y"),"")))</f>
        <v/>
      </c>
      <c r="ED99" s="143" t="str">
        <f>IF(Hidden!DW$47="Yes","H",IF($B99="","",IF(AND($C99&lt;=Hidden!DW$46,$D99&gt;=Hidden!DW$46),IF($G99="","x","y"),"")))</f>
        <v/>
      </c>
      <c r="EE99" s="142" t="str">
        <f>IF(Hidden!DX$47="Yes","H",IF($B99="","",IF(AND($C99&lt;=Hidden!DX$46,$D99&gt;=Hidden!DX$46),IF($G99="","x","y"),"")))</f>
        <v/>
      </c>
      <c r="EF99" s="142" t="str">
        <f>IF(Hidden!DY$47="Yes","H",IF($B99="","",IF(AND($C99&lt;=Hidden!DY$46,$D99&gt;=Hidden!DY$46),IF($G99="","x","y"),"")))</f>
        <v/>
      </c>
      <c r="EG99" s="142" t="str">
        <f>IF(Hidden!DZ$47="Yes","H",IF($B99="","",IF(AND($C99&lt;=Hidden!DZ$46,$D99&gt;=Hidden!DZ$46),IF($G99="","x","y"),"")))</f>
        <v/>
      </c>
      <c r="EH99" s="141" t="str">
        <f>IF(Hidden!EA$47="Yes","H",IF($B99="","",IF(AND($C99&lt;=Hidden!EA$46,$D99&gt;=Hidden!EA$46),IF($G99="","x","y"),"")))</f>
        <v/>
      </c>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row>
    <row r="100" spans="1:257" ht="15" customHeight="1">
      <c r="A100" s="79"/>
      <c r="B100" s="730"/>
      <c r="C100" s="724"/>
      <c r="D100" s="725"/>
      <c r="E100" s="693"/>
      <c r="F100" s="243"/>
      <c r="G100" s="696"/>
      <c r="H100" s="694"/>
      <c r="I100" s="147" t="str">
        <f>IF(Hidden!B$47="Yes","H",IF($B100="","",IF(AND($C100&lt;=Hidden!B$46,$D100&gt;=Hidden!B$46),IF($G100="","x","y"),"")))</f>
        <v/>
      </c>
      <c r="J100" s="142" t="str">
        <f>IF(Hidden!C$47="Yes","H",IF($B100="","",IF(AND($C100&lt;=Hidden!C$46,$D100&gt;=Hidden!C$46),IF($G100="","x","y"),"")))</f>
        <v/>
      </c>
      <c r="K100" s="142" t="str">
        <f>IF(Hidden!D$47="Yes","H",IF($B100="","",IF(AND($C100&lt;=Hidden!D$46,$D100&gt;=Hidden!D$46),IF($G100="","x","y"),"")))</f>
        <v/>
      </c>
      <c r="L100" s="142" t="str">
        <f>IF(Hidden!E$47="Yes","H",IF($B100="","",IF(AND($C100&lt;=Hidden!E$46,$D100&gt;=Hidden!E$46),IF($G100="","x","y"),"")))</f>
        <v/>
      </c>
      <c r="M100" s="146" t="str">
        <f>IF(Hidden!F$47="Yes","H",IF($B100="","",IF(AND($C100&lt;=Hidden!F$46,$D100&gt;=Hidden!F$46),IF($G100="","x","y"),"")))</f>
        <v/>
      </c>
      <c r="N100" s="145" t="str">
        <f>IF(Hidden!G$47="Yes","H",IF($B100="","",IF(AND($C100&lt;=Hidden!G$46,$D100&gt;=Hidden!G$46),IF($G100="","x","y"),"")))</f>
        <v/>
      </c>
      <c r="O100" s="142" t="str">
        <f>IF(Hidden!H$47="Yes","H",IF($B100="","",IF(AND($C100&lt;=Hidden!H$46,$D100&gt;=Hidden!H$46),IF($G100="","x","y"),"")))</f>
        <v/>
      </c>
      <c r="P100" s="142" t="str">
        <f>IF(Hidden!I$47="Yes","H",IF($B100="","",IF(AND($C100&lt;=Hidden!I$46,$D100&gt;=Hidden!I$46),IF($G100="","x","y"),"")))</f>
        <v/>
      </c>
      <c r="Q100" s="142" t="str">
        <f>IF(Hidden!J$47="Yes","H",IF($B100="","",IF(AND($C100&lt;=Hidden!J$46,$D100&gt;=Hidden!J$46),IF($G100="","x","y"),"")))</f>
        <v/>
      </c>
      <c r="R100" s="144" t="str">
        <f>IF(Hidden!K$47="Yes","H",IF($B100="","",IF(AND($C100&lt;=Hidden!K$46,$D100&gt;=Hidden!K$46),IF($G100="","x","y"),"")))</f>
        <v/>
      </c>
      <c r="S100" s="143" t="str">
        <f>IF(Hidden!L$47="Yes","H",IF($B100="","",IF(AND($C100&lt;=Hidden!L$46,$D100&gt;=Hidden!L$46),IF($G100="","x","y"),"")))</f>
        <v/>
      </c>
      <c r="T100" s="142" t="str">
        <f>IF(Hidden!M$47="Yes","H",IF($B100="","",IF(AND($C100&lt;=Hidden!M$46,$D100&gt;=Hidden!M$46),IF($G100="","x","y"),"")))</f>
        <v/>
      </c>
      <c r="U100" s="142" t="str">
        <f>IF(Hidden!N$47="Yes","H",IF($B100="","",IF(AND($C100&lt;=Hidden!N$46,$D100&gt;=Hidden!N$46),IF($G100="","x","y"),"")))</f>
        <v/>
      </c>
      <c r="V100" s="142" t="str">
        <f>IF(Hidden!O$47="Yes","H",IF($B100="","",IF(AND($C100&lt;=Hidden!O$46,$D100&gt;=Hidden!O$46),IF($G100="","x","y"),"")))</f>
        <v/>
      </c>
      <c r="W100" s="146" t="str">
        <f>IF(Hidden!P$47="Yes","H",IF($B100="","",IF(AND($C100&lt;=Hidden!P$46,$D100&gt;=Hidden!P$46),IF($G100="","x","y"),"")))</f>
        <v/>
      </c>
      <c r="X100" s="145" t="str">
        <f>IF(Hidden!Q$47="Yes","H",IF($B100="","",IF(AND($C100&lt;=Hidden!Q$46,$D100&gt;=Hidden!Q$46),IF($G100="","x","y"),"")))</f>
        <v/>
      </c>
      <c r="Y100" s="142" t="str">
        <f>IF(Hidden!R$47="Yes","H",IF($B100="","",IF(AND($C100&lt;=Hidden!R$46,$D100&gt;=Hidden!R$46),IF($G100="","x","y"),"")))</f>
        <v/>
      </c>
      <c r="Z100" s="142" t="str">
        <f>IF(Hidden!S$47="Yes","H",IF($B100="","",IF(AND($C100&lt;=Hidden!S$46,$D100&gt;=Hidden!S$46),IF($G100="","x","y"),"")))</f>
        <v/>
      </c>
      <c r="AA100" s="142" t="str">
        <f>IF(Hidden!T$47="Yes","H",IF($B100="","",IF(AND($C100&lt;=Hidden!T$46,$D100&gt;=Hidden!T$46),IF($G100="","x","y"),"")))</f>
        <v/>
      </c>
      <c r="AB100" s="144" t="str">
        <f>IF(Hidden!U$47="Yes","H",IF($B100="","",IF(AND($C100&lt;=Hidden!U$46,$D100&gt;=Hidden!U$46),IF($G100="","x","y"),"")))</f>
        <v/>
      </c>
      <c r="AC100" s="143" t="str">
        <f>IF(Hidden!V$47="Yes","H",IF($B100="","",IF(AND($C100&lt;=Hidden!V$46,$D100&gt;=Hidden!V$46),IF($G100="","x","y"),"")))</f>
        <v/>
      </c>
      <c r="AD100" s="142" t="str">
        <f>IF(Hidden!W$47="Yes","H",IF($B100="","",IF(AND($C100&lt;=Hidden!W$46,$D100&gt;=Hidden!W$46),IF($G100="","x","y"),"")))</f>
        <v/>
      </c>
      <c r="AE100" s="142" t="str">
        <f>IF(Hidden!X$47="Yes","H",IF($B100="","",IF(AND($C100&lt;=Hidden!X$46,$D100&gt;=Hidden!X$46),IF($G100="","x","y"),"")))</f>
        <v/>
      </c>
      <c r="AF100" s="142" t="str">
        <f>IF(Hidden!Y$47="Yes","H",IF($B100="","",IF(AND($C100&lt;=Hidden!Y$46,$D100&gt;=Hidden!Y$46),IF($G100="","x","y"),"")))</f>
        <v/>
      </c>
      <c r="AG100" s="146" t="str">
        <f>IF(Hidden!Z$47="Yes","H",IF($B100="","",IF(AND($C100&lt;=Hidden!Z$46,$D100&gt;=Hidden!Z$46),IF($G100="","x","y"),"")))</f>
        <v/>
      </c>
      <c r="AH100" s="145" t="str">
        <f>IF(Hidden!AA$47="Yes","H",IF($B100="","",IF(AND($C100&lt;=Hidden!AA$46,$D100&gt;=Hidden!AA$46),IF($G100="","x","y"),"")))</f>
        <v/>
      </c>
      <c r="AI100" s="142" t="str">
        <f>IF(Hidden!AB$47="Yes","H",IF($B100="","",IF(AND($C100&lt;=Hidden!AB$46,$D100&gt;=Hidden!AB$46),IF($G100="","x","y"),"")))</f>
        <v/>
      </c>
      <c r="AJ100" s="142" t="str">
        <f>IF(Hidden!AC$47="Yes","H",IF($B100="","",IF(AND($C100&lt;=Hidden!AC$46,$D100&gt;=Hidden!AC$46),IF($G100="","x","y"),"")))</f>
        <v/>
      </c>
      <c r="AK100" s="142" t="str">
        <f>IF(Hidden!AD$47="Yes","H",IF($B100="","",IF(AND($C100&lt;=Hidden!AD$46,$D100&gt;=Hidden!AD$46),IF($G100="","x","y"),"")))</f>
        <v/>
      </c>
      <c r="AL100" s="144" t="str">
        <f>IF(Hidden!AE$47="Yes","H",IF($B100="","",IF(AND($C100&lt;=Hidden!AE$46,$D100&gt;=Hidden!AE$46),IF($G100="","x","y"),"")))</f>
        <v/>
      </c>
      <c r="AM100" s="143" t="str">
        <f>IF(Hidden!AF$47="Yes","H",IF($B100="","",IF(AND($C100&lt;=Hidden!AF$46,$D100&gt;=Hidden!AF$46),IF($G100="","x","y"),"")))</f>
        <v/>
      </c>
      <c r="AN100" s="142" t="str">
        <f>IF(Hidden!AG$47="Yes","H",IF($B100="","",IF(AND($C100&lt;=Hidden!AG$46,$D100&gt;=Hidden!AG$46),IF($G100="","x","y"),"")))</f>
        <v/>
      </c>
      <c r="AO100" s="142" t="str">
        <f>IF(Hidden!AH$47="Yes","H",IF($B100="","",IF(AND($C100&lt;=Hidden!AH$46,$D100&gt;=Hidden!AH$46),IF($G100="","x","y"),"")))</f>
        <v/>
      </c>
      <c r="AP100" s="142" t="str">
        <f>IF(Hidden!AI$47="Yes","H",IF($B100="","",IF(AND($C100&lt;=Hidden!AI$46,$D100&gt;=Hidden!AI$46),IF($G100="","x","y"),"")))</f>
        <v/>
      </c>
      <c r="AQ100" s="146" t="str">
        <f>IF(Hidden!AJ$47="Yes","H",IF($B100="","",IF(AND($C100&lt;=Hidden!AJ$46,$D100&gt;=Hidden!AJ$46),IF($G100="","x","y"),"")))</f>
        <v/>
      </c>
      <c r="AR100" s="145" t="str">
        <f>IF(Hidden!AK$47="Yes","H",IF($B100="","",IF(AND($C100&lt;=Hidden!AK$46,$D100&gt;=Hidden!AK$46),IF($G100="","x","y"),"")))</f>
        <v/>
      </c>
      <c r="AS100" s="142" t="str">
        <f>IF(Hidden!AL$47="Yes","H",IF($B100="","",IF(AND($C100&lt;=Hidden!AL$46,$D100&gt;=Hidden!AL$46),IF($G100="","x","y"),"")))</f>
        <v/>
      </c>
      <c r="AT100" s="142" t="str">
        <f>IF(Hidden!AM$47="Yes","H",IF($B100="","",IF(AND($C100&lt;=Hidden!AM$46,$D100&gt;=Hidden!AM$46),IF($G100="","x","y"),"")))</f>
        <v/>
      </c>
      <c r="AU100" s="142" t="str">
        <f>IF(Hidden!AN$47="Yes","H",IF($B100="","",IF(AND($C100&lt;=Hidden!AN$46,$D100&gt;=Hidden!AN$46),IF($G100="","x","y"),"")))</f>
        <v/>
      </c>
      <c r="AV100" s="144" t="str">
        <f>IF(Hidden!AO$47="Yes","H",IF($B100="","",IF(AND($C100&lt;=Hidden!AO$46,$D100&gt;=Hidden!AO$46),IF($G100="","x","y"),"")))</f>
        <v/>
      </c>
      <c r="AW100" s="143" t="str">
        <f>IF(Hidden!AP$47="Yes","H",IF($B100="","",IF(AND($C100&lt;=Hidden!AP$46,$D100&gt;=Hidden!AP$46),IF($G100="","x","y"),"")))</f>
        <v/>
      </c>
      <c r="AX100" s="142" t="str">
        <f>IF(Hidden!AQ$47="Yes","H",IF($B100="","",IF(AND($C100&lt;=Hidden!AQ$46,$D100&gt;=Hidden!AQ$46),IF($G100="","x","y"),"")))</f>
        <v/>
      </c>
      <c r="AY100" s="142" t="str">
        <f>IF(Hidden!AR$47="Yes","H",IF($B100="","",IF(AND($C100&lt;=Hidden!AR$46,$D100&gt;=Hidden!AR$46),IF($G100="","x","y"),"")))</f>
        <v/>
      </c>
      <c r="AZ100" s="142" t="str">
        <f>IF(Hidden!AS$47="Yes","H",IF($B100="","",IF(AND($C100&lt;=Hidden!AS$46,$D100&gt;=Hidden!AS$46),IF($G100="","x","y"),"")))</f>
        <v/>
      </c>
      <c r="BA100" s="146" t="str">
        <f>IF(Hidden!AT$47="Yes","H",IF($B100="","",IF(AND($C100&lt;=Hidden!AT$46,$D100&gt;=Hidden!AT$46),IF($G100="","x","y"),"")))</f>
        <v/>
      </c>
      <c r="BB100" s="145" t="str">
        <f>IF(Hidden!AU$47="Yes","H",IF($B100="","",IF(AND($C100&lt;=Hidden!AU$46,$D100&gt;=Hidden!AU$46),IF($G100="","x","y"),"")))</f>
        <v/>
      </c>
      <c r="BC100" s="142" t="str">
        <f>IF(Hidden!AV$47="Yes","H",IF($B100="","",IF(AND($C100&lt;=Hidden!AV$46,$D100&gt;=Hidden!AV$46),IF($G100="","x","y"),"")))</f>
        <v/>
      </c>
      <c r="BD100" s="142" t="str">
        <f>IF(Hidden!AW$47="Yes","H",IF($B100="","",IF(AND($C100&lt;=Hidden!AW$46,$D100&gt;=Hidden!AW$46),IF($G100="","x","y"),"")))</f>
        <v/>
      </c>
      <c r="BE100" s="142" t="str">
        <f>IF(Hidden!AX$47="Yes","H",IF($B100="","",IF(AND($C100&lt;=Hidden!AX$46,$D100&gt;=Hidden!AX$46),IF($G100="","x","y"),"")))</f>
        <v/>
      </c>
      <c r="BF100" s="144" t="str">
        <f>IF(Hidden!AY$47="Yes","H",IF($B100="","",IF(AND($C100&lt;=Hidden!AY$46,$D100&gt;=Hidden!AY$46),IF($G100="","x","y"),"")))</f>
        <v/>
      </c>
      <c r="BG100" s="143" t="str">
        <f>IF(Hidden!AZ$47="Yes","H",IF($B100="","",IF(AND($C100&lt;=Hidden!AZ$46,$D100&gt;=Hidden!AZ$46),IF($G100="","x","y"),"")))</f>
        <v/>
      </c>
      <c r="BH100" s="142" t="str">
        <f>IF(Hidden!BA$47="Yes","H",IF($B100="","",IF(AND($C100&lt;=Hidden!BA$46,$D100&gt;=Hidden!BA$46),IF($G100="","x","y"),"")))</f>
        <v/>
      </c>
      <c r="BI100" s="142" t="str">
        <f>IF(Hidden!BB$47="Yes","H",IF($B100="","",IF(AND($C100&lt;=Hidden!BB$46,$D100&gt;=Hidden!BB$46),IF($G100="","x","y"),"")))</f>
        <v/>
      </c>
      <c r="BJ100" s="142" t="str">
        <f>IF(Hidden!BC$47="Yes","H",IF($B100="","",IF(AND($C100&lt;=Hidden!BC$46,$D100&gt;=Hidden!BC$46),IF($G100="","x","y"),"")))</f>
        <v/>
      </c>
      <c r="BK100" s="146" t="str">
        <f>IF(Hidden!BD$47="Yes","H",IF($B100="","",IF(AND($C100&lt;=Hidden!BD$46,$D100&gt;=Hidden!BD$46),IF($G100="","x","y"),"")))</f>
        <v/>
      </c>
      <c r="BL100" s="145" t="str">
        <f>IF(Hidden!BE$47="Yes","H",IF($B100="","",IF(AND($C100&lt;=Hidden!BE$46,$D100&gt;=Hidden!BE$46),IF($G100="","x","y"),"")))</f>
        <v/>
      </c>
      <c r="BM100" s="142" t="str">
        <f>IF(Hidden!BF$47="Yes","H",IF($B100="","",IF(AND($C100&lt;=Hidden!BF$46,$D100&gt;=Hidden!BF$46),IF($G100="","x","y"),"")))</f>
        <v/>
      </c>
      <c r="BN100" s="142" t="str">
        <f>IF(Hidden!BG$47="Yes","H",IF($B100="","",IF(AND($C100&lt;=Hidden!BG$46,$D100&gt;=Hidden!BG$46),IF($G100="","x","y"),"")))</f>
        <v/>
      </c>
      <c r="BO100" s="142" t="str">
        <f>IF(Hidden!BH$47="Yes","H",IF($B100="","",IF(AND($C100&lt;=Hidden!BH$46,$D100&gt;=Hidden!BH$46),IF($G100="","x","y"),"")))</f>
        <v/>
      </c>
      <c r="BP100" s="144" t="str">
        <f>IF(Hidden!BI$47="Yes","H",IF($B100="","",IF(AND($C100&lt;=Hidden!BI$46,$D100&gt;=Hidden!BI$46),IF($G100="","x","y"),"")))</f>
        <v/>
      </c>
      <c r="BQ100" s="143" t="str">
        <f>IF(Hidden!BJ$47="Yes","H",IF($B100="","",IF(AND($C100&lt;=Hidden!BJ$46,$D100&gt;=Hidden!BJ$46),IF($G100="","x","y"),"")))</f>
        <v/>
      </c>
      <c r="BR100" s="142" t="str">
        <f>IF(Hidden!BK$47="Yes","H",IF($B100="","",IF(AND($C100&lt;=Hidden!BK$46,$D100&gt;=Hidden!BK$46),IF($G100="","x","y"),"")))</f>
        <v/>
      </c>
      <c r="BS100" s="142" t="str">
        <f>IF(Hidden!BL$47="Yes","H",IF($B100="","",IF(AND($C100&lt;=Hidden!BL$46,$D100&gt;=Hidden!BL$46),IF($G100="","x","y"),"")))</f>
        <v/>
      </c>
      <c r="BT100" s="142" t="str">
        <f>IF(Hidden!BM$47="Yes","H",IF($B100="","",IF(AND($C100&lt;=Hidden!BM$46,$D100&gt;=Hidden!BM$46),IF($G100="","x","y"),"")))</f>
        <v/>
      </c>
      <c r="BU100" s="146" t="str">
        <f>IF(Hidden!BN$47="Yes","H",IF($B100="","",IF(AND($C100&lt;=Hidden!BN$46,$D100&gt;=Hidden!BN$46),IF($G100="","x","y"),"")))</f>
        <v/>
      </c>
      <c r="BV100" s="145" t="str">
        <f>IF(Hidden!BO$47="Yes","H",IF($B100="","",IF(AND($C100&lt;=Hidden!BO$46,$D100&gt;=Hidden!BO$46),IF($G100="","x","y"),"")))</f>
        <v/>
      </c>
      <c r="BW100" s="142" t="str">
        <f>IF(Hidden!BP$47="Yes","H",IF($B100="","",IF(AND($C100&lt;=Hidden!BP$46,$D100&gt;=Hidden!BP$46),IF($G100="","x","y"),"")))</f>
        <v/>
      </c>
      <c r="BX100" s="142" t="str">
        <f>IF(Hidden!BQ$47="Yes","H",IF($B100="","",IF(AND($C100&lt;=Hidden!BQ$46,$D100&gt;=Hidden!BQ$46),IF($G100="","x","y"),"")))</f>
        <v/>
      </c>
      <c r="BY100" s="142" t="str">
        <f>IF(Hidden!BR$47="Yes","H",IF($B100="","",IF(AND($C100&lt;=Hidden!BR$46,$D100&gt;=Hidden!BR$46),IF($G100="","x","y"),"")))</f>
        <v/>
      </c>
      <c r="BZ100" s="144" t="str">
        <f>IF(Hidden!BS$47="Yes","H",IF($B100="","",IF(AND($C100&lt;=Hidden!BS$46,$D100&gt;=Hidden!BS$46),IF($G100="","x","y"),"")))</f>
        <v/>
      </c>
      <c r="CA100" s="143" t="str">
        <f>IF(Hidden!BT$47="Yes","H",IF($B100="","",IF(AND($C100&lt;=Hidden!BT$46,$D100&gt;=Hidden!BT$46),IF($G100="","x","y"),"")))</f>
        <v/>
      </c>
      <c r="CB100" s="142" t="str">
        <f>IF(Hidden!BU$47="Yes","H",IF($B100="","",IF(AND($C100&lt;=Hidden!BU$46,$D100&gt;=Hidden!BU$46),IF($G100="","x","y"),"")))</f>
        <v/>
      </c>
      <c r="CC100" s="142" t="str">
        <f>IF(Hidden!BV$47="Yes","H",IF($B100="","",IF(AND($C100&lt;=Hidden!BV$46,$D100&gt;=Hidden!BV$46),IF($G100="","x","y"),"")))</f>
        <v/>
      </c>
      <c r="CD100" s="142" t="str">
        <f>IF(Hidden!BW$47="Yes","H",IF($B100="","",IF(AND($C100&lt;=Hidden!BW$46,$D100&gt;=Hidden!BW$46),IF($G100="","x","y"),"")))</f>
        <v/>
      </c>
      <c r="CE100" s="146" t="str">
        <f>IF(Hidden!BX$47="Yes","H",IF($B100="","",IF(AND($C100&lt;=Hidden!BX$46,$D100&gt;=Hidden!BX$46),IF($G100="","x","y"),"")))</f>
        <v/>
      </c>
      <c r="CF100" s="145" t="str">
        <f>IF(Hidden!BY$47="Yes","H",IF($B100="","",IF(AND($C100&lt;=Hidden!BY$46,$D100&gt;=Hidden!BY$46),IF($G100="","x","y"),"")))</f>
        <v/>
      </c>
      <c r="CG100" s="142" t="str">
        <f>IF(Hidden!BZ$47="Yes","H",IF($B100="","",IF(AND($C100&lt;=Hidden!BZ$46,$D100&gt;=Hidden!BZ$46),IF($G100="","x","y"),"")))</f>
        <v/>
      </c>
      <c r="CH100" s="142" t="str">
        <f>IF(Hidden!CA$47="Yes","H",IF($B100="","",IF(AND($C100&lt;=Hidden!CA$46,$D100&gt;=Hidden!CA$46),IF($G100="","x","y"),"")))</f>
        <v/>
      </c>
      <c r="CI100" s="142" t="str">
        <f>IF(Hidden!CB$47="Yes","H",IF($B100="","",IF(AND($C100&lt;=Hidden!CB$46,$D100&gt;=Hidden!CB$46),IF($G100="","x","y"),"")))</f>
        <v/>
      </c>
      <c r="CJ100" s="144" t="str">
        <f>IF(Hidden!CC$47="Yes","H",IF($B100="","",IF(AND($C100&lt;=Hidden!CC$46,$D100&gt;=Hidden!CC$46),IF($G100="","x","y"),"")))</f>
        <v/>
      </c>
      <c r="CK100" s="143" t="str">
        <f>IF(Hidden!CD$47="Yes","H",IF($B100="","",IF(AND($C100&lt;=Hidden!CD$46,$D100&gt;=Hidden!CD$46),IF($G100="","x","y"),"")))</f>
        <v/>
      </c>
      <c r="CL100" s="142" t="str">
        <f>IF(Hidden!CE$47="Yes","H",IF($B100="","",IF(AND($C100&lt;=Hidden!CE$46,$D100&gt;=Hidden!CE$46),IF($G100="","x","y"),"")))</f>
        <v/>
      </c>
      <c r="CM100" s="142" t="str">
        <f>IF(Hidden!CF$47="Yes","H",IF($B100="","",IF(AND($C100&lt;=Hidden!CF$46,$D100&gt;=Hidden!CF$46),IF($G100="","x","y"),"")))</f>
        <v/>
      </c>
      <c r="CN100" s="142" t="str">
        <f>IF(Hidden!CG$47="Yes","H",IF($B100="","",IF(AND($C100&lt;=Hidden!CG$46,$D100&gt;=Hidden!CG$46),IF($G100="","x","y"),"")))</f>
        <v/>
      </c>
      <c r="CO100" s="146" t="str">
        <f>IF(Hidden!CH$47="Yes","H",IF($B100="","",IF(AND($C100&lt;=Hidden!CH$46,$D100&gt;=Hidden!CH$46),IF($G100="","x","y"),"")))</f>
        <v/>
      </c>
      <c r="CP100" s="145" t="str">
        <f>IF(Hidden!CI$47="Yes","H",IF($B100="","",IF(AND($C100&lt;=Hidden!CI$46,$D100&gt;=Hidden!CI$46),IF($G100="","x","y"),"")))</f>
        <v/>
      </c>
      <c r="CQ100" s="142" t="str">
        <f>IF(Hidden!CJ$47="Yes","H",IF($B100="","",IF(AND($C100&lt;=Hidden!CJ$46,$D100&gt;=Hidden!CJ$46),IF($G100="","x","y"),"")))</f>
        <v/>
      </c>
      <c r="CR100" s="142" t="str">
        <f>IF(Hidden!CK$47="Yes","H",IF($B100="","",IF(AND($C100&lt;=Hidden!CK$46,$D100&gt;=Hidden!CK$46),IF($G100="","x","y"),"")))</f>
        <v/>
      </c>
      <c r="CS100" s="142" t="str">
        <f>IF(Hidden!CL$47="Yes","H",IF($B100="","",IF(AND($C100&lt;=Hidden!CL$46,$D100&gt;=Hidden!CL$46),IF($G100="","x","y"),"")))</f>
        <v/>
      </c>
      <c r="CT100" s="144" t="str">
        <f>IF(Hidden!CM$47="Yes","H",IF($B100="","",IF(AND($C100&lt;=Hidden!CM$46,$D100&gt;=Hidden!CM$46),IF($G100="","x","y"),"")))</f>
        <v/>
      </c>
      <c r="CU100" s="143" t="str">
        <f>IF(Hidden!CN$47="Yes","H",IF($B100="","",IF(AND($C100&lt;=Hidden!CN$46,$D100&gt;=Hidden!CN$46),IF($G100="","x","y"),"")))</f>
        <v/>
      </c>
      <c r="CV100" s="142" t="str">
        <f>IF(Hidden!CO$47="Yes","H",IF($B100="","",IF(AND($C100&lt;=Hidden!CO$46,$D100&gt;=Hidden!CO$46),IF($G100="","x","y"),"")))</f>
        <v/>
      </c>
      <c r="CW100" s="142" t="str">
        <f>IF(Hidden!CP$47="Yes","H",IF($B100="","",IF(AND($C100&lt;=Hidden!CP$46,$D100&gt;=Hidden!CP$46),IF($G100="","x","y"),"")))</f>
        <v/>
      </c>
      <c r="CX100" s="142" t="str">
        <f>IF(Hidden!CQ$47="Yes","H",IF($B100="","",IF(AND($C100&lt;=Hidden!CQ$46,$D100&gt;=Hidden!CQ$46),IF($G100="","x","y"),"")))</f>
        <v/>
      </c>
      <c r="CY100" s="146" t="str">
        <f>IF(Hidden!CR$47="Yes","H",IF($B100="","",IF(AND($C100&lt;=Hidden!CR$46,$D100&gt;=Hidden!CR$46),IF($G100="","x","y"),"")))</f>
        <v/>
      </c>
      <c r="CZ100" s="145" t="str">
        <f>IF(Hidden!CS$47="Yes","H",IF($B100="","",IF(AND($C100&lt;=Hidden!CS$46,$D100&gt;=Hidden!CS$46),IF($G100="","x","y"),"")))</f>
        <v/>
      </c>
      <c r="DA100" s="142" t="str">
        <f>IF(Hidden!CT$47="Yes","H",IF($B100="","",IF(AND($C100&lt;=Hidden!CT$46,$D100&gt;=Hidden!CT$46),IF($G100="","x","y"),"")))</f>
        <v/>
      </c>
      <c r="DB100" s="142" t="str">
        <f>IF(Hidden!CU$47="Yes","H",IF($B100="","",IF(AND($C100&lt;=Hidden!CU$46,$D100&gt;=Hidden!CU$46),IF($G100="","x","y"),"")))</f>
        <v/>
      </c>
      <c r="DC100" s="142" t="str">
        <f>IF(Hidden!CV$47="Yes","H",IF($B100="","",IF(AND($C100&lt;=Hidden!CV$46,$D100&gt;=Hidden!CV$46),IF($G100="","x","y"),"")))</f>
        <v/>
      </c>
      <c r="DD100" s="144" t="str">
        <f>IF(Hidden!CW$47="Yes","H",IF($B100="","",IF(AND($C100&lt;=Hidden!CW$46,$D100&gt;=Hidden!CW$46),IF($G100="","x","y"),"")))</f>
        <v/>
      </c>
      <c r="DE100" s="143" t="str">
        <f>IF(Hidden!CX$47="Yes","H",IF($B100="","",IF(AND($C100&lt;=Hidden!CX$46,$D100&gt;=Hidden!CX$46),IF($G100="","x","y"),"")))</f>
        <v/>
      </c>
      <c r="DF100" s="142" t="str">
        <f>IF(Hidden!CY$47="Yes","H",IF($B100="","",IF(AND($C100&lt;=Hidden!CY$46,$D100&gt;=Hidden!CY$46),IF($G100="","x","y"),"")))</f>
        <v/>
      </c>
      <c r="DG100" s="142" t="str">
        <f>IF(Hidden!CZ$47="Yes","H",IF($B100="","",IF(AND($C100&lt;=Hidden!CZ$46,$D100&gt;=Hidden!CZ$46),IF($G100="","x","y"),"")))</f>
        <v/>
      </c>
      <c r="DH100" s="142" t="str">
        <f>IF(Hidden!DA$47="Yes","H",IF($B100="","",IF(AND($C100&lt;=Hidden!DA$46,$D100&gt;=Hidden!DA$46),IF($G100="","x","y"),"")))</f>
        <v/>
      </c>
      <c r="DI100" s="146" t="str">
        <f>IF(Hidden!DB$47="Yes","H",IF($B100="","",IF(AND($C100&lt;=Hidden!DB$46,$D100&gt;=Hidden!DB$46),IF($G100="","x","y"),"")))</f>
        <v/>
      </c>
      <c r="DJ100" s="145" t="str">
        <f>IF(Hidden!DC$47="Yes","H",IF($B100="","",IF(AND($C100&lt;=Hidden!DC$46,$D100&gt;=Hidden!DC$46),IF($G100="","x","y"),"")))</f>
        <v/>
      </c>
      <c r="DK100" s="142" t="str">
        <f>IF(Hidden!DD$47="Yes","H",IF($B100="","",IF(AND($C100&lt;=Hidden!DD$46,$D100&gt;=Hidden!DD$46),IF($G100="","x","y"),"")))</f>
        <v/>
      </c>
      <c r="DL100" s="142" t="str">
        <f>IF(Hidden!DE$47="Yes","H",IF($B100="","",IF(AND($C100&lt;=Hidden!DE$46,$D100&gt;=Hidden!DE$46),IF($G100="","x","y"),"")))</f>
        <v/>
      </c>
      <c r="DM100" s="142" t="str">
        <f>IF(Hidden!DF$47="Yes","H",IF($B100="","",IF(AND($C100&lt;=Hidden!DF$46,$D100&gt;=Hidden!DF$46),IF($G100="","x","y"),"")))</f>
        <v/>
      </c>
      <c r="DN100" s="144" t="str">
        <f>IF(Hidden!DG$47="Yes","H",IF($B100="","",IF(AND($C100&lt;=Hidden!DG$46,$D100&gt;=Hidden!DG$46),IF($G100="","x","y"),"")))</f>
        <v/>
      </c>
      <c r="DO100" s="143" t="str">
        <f>IF(Hidden!DH$47="Yes","H",IF($B100="","",IF(AND($C100&lt;=Hidden!DH$46,$D100&gt;=Hidden!DH$46),IF($G100="","x","y"),"")))</f>
        <v/>
      </c>
      <c r="DP100" s="142" t="str">
        <f>IF(Hidden!DI$47="Yes","H",IF($B100="","",IF(AND($C100&lt;=Hidden!DI$46,$D100&gt;=Hidden!DI$46),IF($G100="","x","y"),"")))</f>
        <v/>
      </c>
      <c r="DQ100" s="142" t="str">
        <f>IF(Hidden!DJ$47="Yes","H",IF($B100="","",IF(AND($C100&lt;=Hidden!DJ$46,$D100&gt;=Hidden!DJ$46),IF($G100="","x","y"),"")))</f>
        <v/>
      </c>
      <c r="DR100" s="142" t="str">
        <f>IF(Hidden!DK$47="Yes","H",IF($B100="","",IF(AND($C100&lt;=Hidden!DK$46,$D100&gt;=Hidden!DK$46),IF($G100="","x","y"),"")))</f>
        <v/>
      </c>
      <c r="DS100" s="146" t="str">
        <f>IF(Hidden!DL$47="Yes","H",IF($B100="","",IF(AND($C100&lt;=Hidden!DL$46,$D100&gt;=Hidden!DL$46),IF($G100="","x","y"),"")))</f>
        <v/>
      </c>
      <c r="DT100" s="145" t="str">
        <f>IF(Hidden!DM$47="Yes","H",IF($B100="","",IF(AND($C100&lt;=Hidden!DM$46,$D100&gt;=Hidden!DM$46),IF($G100="","x","y"),"")))</f>
        <v/>
      </c>
      <c r="DU100" s="142" t="str">
        <f>IF(Hidden!DN$47="Yes","H",IF($B100="","",IF(AND($C100&lt;=Hidden!DN$46,$D100&gt;=Hidden!DN$46),IF($G100="","x","y"),"")))</f>
        <v/>
      </c>
      <c r="DV100" s="142" t="str">
        <f>IF(Hidden!DO$47="Yes","H",IF($B100="","",IF(AND($C100&lt;=Hidden!DO$46,$D100&gt;=Hidden!DO$46),IF($G100="","x","y"),"")))</f>
        <v/>
      </c>
      <c r="DW100" s="142" t="str">
        <f>IF(Hidden!DP$47="Yes","H",IF($B100="","",IF(AND($C100&lt;=Hidden!DP$46,$D100&gt;=Hidden!DP$46),IF($G100="","x","y"),"")))</f>
        <v/>
      </c>
      <c r="DX100" s="144" t="str">
        <f>IF(Hidden!DQ$47="Yes","H",IF($B100="","",IF(AND($C100&lt;=Hidden!DQ$46,$D100&gt;=Hidden!DQ$46),IF($G100="","x","y"),"")))</f>
        <v/>
      </c>
      <c r="DY100" s="145" t="str">
        <f>IF(Hidden!DR$47="Yes","H",IF($B100="","",IF(AND($C100&lt;=Hidden!DR$46,$D100&gt;=Hidden!DR$46),IF($G100="","x","y"),"")))</f>
        <v/>
      </c>
      <c r="DZ100" s="142" t="str">
        <f>IF(Hidden!DS$47="Yes","H",IF($B100="","",IF(AND($C100&lt;=Hidden!DS$46,$D100&gt;=Hidden!DS$46),IF($G100="","x","y"),"")))</f>
        <v/>
      </c>
      <c r="EA100" s="142" t="str">
        <f>IF(Hidden!DT$47="Yes","H",IF($B100="","",IF(AND($C100&lt;=Hidden!DT$46,$D100&gt;=Hidden!DT$46),IF($G100="","x","y"),"")))</f>
        <v/>
      </c>
      <c r="EB100" s="142" t="str">
        <f>IF(Hidden!DU$47="Yes","H",IF($B100="","",IF(AND($C100&lt;=Hidden!DU$46,$D100&gt;=Hidden!DU$46),IF($G100="","x","y"),"")))</f>
        <v/>
      </c>
      <c r="EC100" s="144" t="str">
        <f>IF(Hidden!DV$47="Yes","H",IF($B100="","",IF(AND($C100&lt;=Hidden!DV$46,$D100&gt;=Hidden!DV$46),IF($G100="","x","y"),"")))</f>
        <v/>
      </c>
      <c r="ED100" s="143" t="str">
        <f>IF(Hidden!DW$47="Yes","H",IF($B100="","",IF(AND($C100&lt;=Hidden!DW$46,$D100&gt;=Hidden!DW$46),IF($G100="","x","y"),"")))</f>
        <v/>
      </c>
      <c r="EE100" s="142" t="str">
        <f>IF(Hidden!DX$47="Yes","H",IF($B100="","",IF(AND($C100&lt;=Hidden!DX$46,$D100&gt;=Hidden!DX$46),IF($G100="","x","y"),"")))</f>
        <v/>
      </c>
      <c r="EF100" s="142" t="str">
        <f>IF(Hidden!DY$47="Yes","H",IF($B100="","",IF(AND($C100&lt;=Hidden!DY$46,$D100&gt;=Hidden!DY$46),IF($G100="","x","y"),"")))</f>
        <v/>
      </c>
      <c r="EG100" s="142" t="str">
        <f>IF(Hidden!DZ$47="Yes","H",IF($B100="","",IF(AND($C100&lt;=Hidden!DZ$46,$D100&gt;=Hidden!DZ$46),IF($G100="","x","y"),"")))</f>
        <v/>
      </c>
      <c r="EH100" s="141" t="str">
        <f>IF(Hidden!EA$47="Yes","H",IF($B100="","",IF(AND($C100&lt;=Hidden!EA$46,$D100&gt;=Hidden!EA$46),IF($G100="","x","y"),"")))</f>
        <v/>
      </c>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row>
    <row r="101" spans="1:257" ht="15" customHeight="1">
      <c r="A101" s="79"/>
      <c r="B101" s="731"/>
      <c r="C101" s="724"/>
      <c r="D101" s="725"/>
      <c r="E101" s="693"/>
      <c r="F101" s="243"/>
      <c r="G101" s="696"/>
      <c r="H101" s="694"/>
      <c r="I101" s="147" t="str">
        <f>IF(Hidden!B$47="Yes","H",IF($B101="","",IF(AND($C101&lt;=Hidden!B$46,$D101&gt;=Hidden!B$46),IF($G101="","x","y"),"")))</f>
        <v/>
      </c>
      <c r="J101" s="142" t="str">
        <f>IF(Hidden!C$47="Yes","H",IF($B101="","",IF(AND($C101&lt;=Hidden!C$46,$D101&gt;=Hidden!C$46),IF($G101="","x","y"),"")))</f>
        <v/>
      </c>
      <c r="K101" s="142" t="str">
        <f>IF(Hidden!D$47="Yes","H",IF($B101="","",IF(AND($C101&lt;=Hidden!D$46,$D101&gt;=Hidden!D$46),IF($G101="","x","y"),"")))</f>
        <v/>
      </c>
      <c r="L101" s="142" t="str">
        <f>IF(Hidden!E$47="Yes","H",IF($B101="","",IF(AND($C101&lt;=Hidden!E$46,$D101&gt;=Hidden!E$46),IF($G101="","x","y"),"")))</f>
        <v/>
      </c>
      <c r="M101" s="146" t="str">
        <f>IF(Hidden!F$47="Yes","H",IF($B101="","",IF(AND($C101&lt;=Hidden!F$46,$D101&gt;=Hidden!F$46),IF($G101="","x","y"),"")))</f>
        <v/>
      </c>
      <c r="N101" s="145" t="str">
        <f>IF(Hidden!G$47="Yes","H",IF($B101="","",IF(AND($C101&lt;=Hidden!G$46,$D101&gt;=Hidden!G$46),IF($G101="","x","y"),"")))</f>
        <v/>
      </c>
      <c r="O101" s="142" t="str">
        <f>IF(Hidden!H$47="Yes","H",IF($B101="","",IF(AND($C101&lt;=Hidden!H$46,$D101&gt;=Hidden!H$46),IF($G101="","x","y"),"")))</f>
        <v/>
      </c>
      <c r="P101" s="142" t="str">
        <f>IF(Hidden!I$47="Yes","H",IF($B101="","",IF(AND($C101&lt;=Hidden!I$46,$D101&gt;=Hidden!I$46),IF($G101="","x","y"),"")))</f>
        <v/>
      </c>
      <c r="Q101" s="142" t="str">
        <f>IF(Hidden!J$47="Yes","H",IF($B101="","",IF(AND($C101&lt;=Hidden!J$46,$D101&gt;=Hidden!J$46),IF($G101="","x","y"),"")))</f>
        <v/>
      </c>
      <c r="R101" s="144" t="str">
        <f>IF(Hidden!K$47="Yes","H",IF($B101="","",IF(AND($C101&lt;=Hidden!K$46,$D101&gt;=Hidden!K$46),IF($G101="","x","y"),"")))</f>
        <v/>
      </c>
      <c r="S101" s="143" t="str">
        <f>IF(Hidden!L$47="Yes","H",IF($B101="","",IF(AND($C101&lt;=Hidden!L$46,$D101&gt;=Hidden!L$46),IF($G101="","x","y"),"")))</f>
        <v/>
      </c>
      <c r="T101" s="142" t="str">
        <f>IF(Hidden!M$47="Yes","H",IF($B101="","",IF(AND($C101&lt;=Hidden!M$46,$D101&gt;=Hidden!M$46),IF($G101="","x","y"),"")))</f>
        <v/>
      </c>
      <c r="U101" s="142" t="str">
        <f>IF(Hidden!N$47="Yes","H",IF($B101="","",IF(AND($C101&lt;=Hidden!N$46,$D101&gt;=Hidden!N$46),IF($G101="","x","y"),"")))</f>
        <v/>
      </c>
      <c r="V101" s="142" t="str">
        <f>IF(Hidden!O$47="Yes","H",IF($B101="","",IF(AND($C101&lt;=Hidden!O$46,$D101&gt;=Hidden!O$46),IF($G101="","x","y"),"")))</f>
        <v/>
      </c>
      <c r="W101" s="146" t="str">
        <f>IF(Hidden!P$47="Yes","H",IF($B101="","",IF(AND($C101&lt;=Hidden!P$46,$D101&gt;=Hidden!P$46),IF($G101="","x","y"),"")))</f>
        <v/>
      </c>
      <c r="X101" s="145" t="str">
        <f>IF(Hidden!Q$47="Yes","H",IF($B101="","",IF(AND($C101&lt;=Hidden!Q$46,$D101&gt;=Hidden!Q$46),IF($G101="","x","y"),"")))</f>
        <v/>
      </c>
      <c r="Y101" s="142" t="str">
        <f>IF(Hidden!R$47="Yes","H",IF($B101="","",IF(AND($C101&lt;=Hidden!R$46,$D101&gt;=Hidden!R$46),IF($G101="","x","y"),"")))</f>
        <v/>
      </c>
      <c r="Z101" s="142" t="str">
        <f>IF(Hidden!S$47="Yes","H",IF($B101="","",IF(AND($C101&lt;=Hidden!S$46,$D101&gt;=Hidden!S$46),IF($G101="","x","y"),"")))</f>
        <v/>
      </c>
      <c r="AA101" s="142" t="str">
        <f>IF(Hidden!T$47="Yes","H",IF($B101="","",IF(AND($C101&lt;=Hidden!T$46,$D101&gt;=Hidden!T$46),IF($G101="","x","y"),"")))</f>
        <v/>
      </c>
      <c r="AB101" s="144" t="str">
        <f>IF(Hidden!U$47="Yes","H",IF($B101="","",IF(AND($C101&lt;=Hidden!U$46,$D101&gt;=Hidden!U$46),IF($G101="","x","y"),"")))</f>
        <v/>
      </c>
      <c r="AC101" s="143" t="str">
        <f>IF(Hidden!V$47="Yes","H",IF($B101="","",IF(AND($C101&lt;=Hidden!V$46,$D101&gt;=Hidden!V$46),IF($G101="","x","y"),"")))</f>
        <v/>
      </c>
      <c r="AD101" s="142" t="str">
        <f>IF(Hidden!W$47="Yes","H",IF($B101="","",IF(AND($C101&lt;=Hidden!W$46,$D101&gt;=Hidden!W$46),IF($G101="","x","y"),"")))</f>
        <v/>
      </c>
      <c r="AE101" s="142" t="str">
        <f>IF(Hidden!X$47="Yes","H",IF($B101="","",IF(AND($C101&lt;=Hidden!X$46,$D101&gt;=Hidden!X$46),IF($G101="","x","y"),"")))</f>
        <v/>
      </c>
      <c r="AF101" s="142" t="str">
        <f>IF(Hidden!Y$47="Yes","H",IF($B101="","",IF(AND($C101&lt;=Hidden!Y$46,$D101&gt;=Hidden!Y$46),IF($G101="","x","y"),"")))</f>
        <v/>
      </c>
      <c r="AG101" s="146" t="str">
        <f>IF(Hidden!Z$47="Yes","H",IF($B101="","",IF(AND($C101&lt;=Hidden!Z$46,$D101&gt;=Hidden!Z$46),IF($G101="","x","y"),"")))</f>
        <v/>
      </c>
      <c r="AH101" s="145" t="str">
        <f>IF(Hidden!AA$47="Yes","H",IF($B101="","",IF(AND($C101&lt;=Hidden!AA$46,$D101&gt;=Hidden!AA$46),IF($G101="","x","y"),"")))</f>
        <v/>
      </c>
      <c r="AI101" s="142" t="str">
        <f>IF(Hidden!AB$47="Yes","H",IF($B101="","",IF(AND($C101&lt;=Hidden!AB$46,$D101&gt;=Hidden!AB$46),IF($G101="","x","y"),"")))</f>
        <v/>
      </c>
      <c r="AJ101" s="142" t="str">
        <f>IF(Hidden!AC$47="Yes","H",IF($B101="","",IF(AND($C101&lt;=Hidden!AC$46,$D101&gt;=Hidden!AC$46),IF($G101="","x","y"),"")))</f>
        <v/>
      </c>
      <c r="AK101" s="142" t="str">
        <f>IF(Hidden!AD$47="Yes","H",IF($B101="","",IF(AND($C101&lt;=Hidden!AD$46,$D101&gt;=Hidden!AD$46),IF($G101="","x","y"),"")))</f>
        <v/>
      </c>
      <c r="AL101" s="144" t="str">
        <f>IF(Hidden!AE$47="Yes","H",IF($B101="","",IF(AND($C101&lt;=Hidden!AE$46,$D101&gt;=Hidden!AE$46),IF($G101="","x","y"),"")))</f>
        <v/>
      </c>
      <c r="AM101" s="143" t="str">
        <f>IF(Hidden!AF$47="Yes","H",IF($B101="","",IF(AND($C101&lt;=Hidden!AF$46,$D101&gt;=Hidden!AF$46),IF($G101="","x","y"),"")))</f>
        <v/>
      </c>
      <c r="AN101" s="142" t="str">
        <f>IF(Hidden!AG$47="Yes","H",IF($B101="","",IF(AND($C101&lt;=Hidden!AG$46,$D101&gt;=Hidden!AG$46),IF($G101="","x","y"),"")))</f>
        <v/>
      </c>
      <c r="AO101" s="142" t="str">
        <f>IF(Hidden!AH$47="Yes","H",IF($B101="","",IF(AND($C101&lt;=Hidden!AH$46,$D101&gt;=Hidden!AH$46),IF($G101="","x","y"),"")))</f>
        <v/>
      </c>
      <c r="AP101" s="142" t="str">
        <f>IF(Hidden!AI$47="Yes","H",IF($B101="","",IF(AND($C101&lt;=Hidden!AI$46,$D101&gt;=Hidden!AI$46),IF($G101="","x","y"),"")))</f>
        <v/>
      </c>
      <c r="AQ101" s="146" t="str">
        <f>IF(Hidden!AJ$47="Yes","H",IF($B101="","",IF(AND($C101&lt;=Hidden!AJ$46,$D101&gt;=Hidden!AJ$46),IF($G101="","x","y"),"")))</f>
        <v/>
      </c>
      <c r="AR101" s="145" t="str">
        <f>IF(Hidden!AK$47="Yes","H",IF($B101="","",IF(AND($C101&lt;=Hidden!AK$46,$D101&gt;=Hidden!AK$46),IF($G101="","x","y"),"")))</f>
        <v/>
      </c>
      <c r="AS101" s="142" t="str">
        <f>IF(Hidden!AL$47="Yes","H",IF($B101="","",IF(AND($C101&lt;=Hidden!AL$46,$D101&gt;=Hidden!AL$46),IF($G101="","x","y"),"")))</f>
        <v/>
      </c>
      <c r="AT101" s="142" t="str">
        <f>IF(Hidden!AM$47="Yes","H",IF($B101="","",IF(AND($C101&lt;=Hidden!AM$46,$D101&gt;=Hidden!AM$46),IF($G101="","x","y"),"")))</f>
        <v/>
      </c>
      <c r="AU101" s="142" t="str">
        <f>IF(Hidden!AN$47="Yes","H",IF($B101="","",IF(AND($C101&lt;=Hidden!AN$46,$D101&gt;=Hidden!AN$46),IF($G101="","x","y"),"")))</f>
        <v/>
      </c>
      <c r="AV101" s="144" t="str">
        <f>IF(Hidden!AO$47="Yes","H",IF($B101="","",IF(AND($C101&lt;=Hidden!AO$46,$D101&gt;=Hidden!AO$46),IF($G101="","x","y"),"")))</f>
        <v/>
      </c>
      <c r="AW101" s="143" t="str">
        <f>IF(Hidden!AP$47="Yes","H",IF($B101="","",IF(AND($C101&lt;=Hidden!AP$46,$D101&gt;=Hidden!AP$46),IF($G101="","x","y"),"")))</f>
        <v/>
      </c>
      <c r="AX101" s="142" t="str">
        <f>IF(Hidden!AQ$47="Yes","H",IF($B101="","",IF(AND($C101&lt;=Hidden!AQ$46,$D101&gt;=Hidden!AQ$46),IF($G101="","x","y"),"")))</f>
        <v/>
      </c>
      <c r="AY101" s="142" t="str">
        <f>IF(Hidden!AR$47="Yes","H",IF($B101="","",IF(AND($C101&lt;=Hidden!AR$46,$D101&gt;=Hidden!AR$46),IF($G101="","x","y"),"")))</f>
        <v/>
      </c>
      <c r="AZ101" s="142" t="str">
        <f>IF(Hidden!AS$47="Yes","H",IF($B101="","",IF(AND($C101&lt;=Hidden!AS$46,$D101&gt;=Hidden!AS$46),IF($G101="","x","y"),"")))</f>
        <v/>
      </c>
      <c r="BA101" s="146" t="str">
        <f>IF(Hidden!AT$47="Yes","H",IF($B101="","",IF(AND($C101&lt;=Hidden!AT$46,$D101&gt;=Hidden!AT$46),IF($G101="","x","y"),"")))</f>
        <v/>
      </c>
      <c r="BB101" s="145" t="str">
        <f>IF(Hidden!AU$47="Yes","H",IF($B101="","",IF(AND($C101&lt;=Hidden!AU$46,$D101&gt;=Hidden!AU$46),IF($G101="","x","y"),"")))</f>
        <v/>
      </c>
      <c r="BC101" s="142" t="str">
        <f>IF(Hidden!AV$47="Yes","H",IF($B101="","",IF(AND($C101&lt;=Hidden!AV$46,$D101&gt;=Hidden!AV$46),IF($G101="","x","y"),"")))</f>
        <v/>
      </c>
      <c r="BD101" s="142" t="str">
        <f>IF(Hidden!AW$47="Yes","H",IF($B101="","",IF(AND($C101&lt;=Hidden!AW$46,$D101&gt;=Hidden!AW$46),IF($G101="","x","y"),"")))</f>
        <v/>
      </c>
      <c r="BE101" s="142" t="str">
        <f>IF(Hidden!AX$47="Yes","H",IF($B101="","",IF(AND($C101&lt;=Hidden!AX$46,$D101&gt;=Hidden!AX$46),IF($G101="","x","y"),"")))</f>
        <v/>
      </c>
      <c r="BF101" s="144" t="str">
        <f>IF(Hidden!AY$47="Yes","H",IF($B101="","",IF(AND($C101&lt;=Hidden!AY$46,$D101&gt;=Hidden!AY$46),IF($G101="","x","y"),"")))</f>
        <v/>
      </c>
      <c r="BG101" s="143" t="str">
        <f>IF(Hidden!AZ$47="Yes","H",IF($B101="","",IF(AND($C101&lt;=Hidden!AZ$46,$D101&gt;=Hidden!AZ$46),IF($G101="","x","y"),"")))</f>
        <v/>
      </c>
      <c r="BH101" s="142" t="str">
        <f>IF(Hidden!BA$47="Yes","H",IF($B101="","",IF(AND($C101&lt;=Hidden!BA$46,$D101&gt;=Hidden!BA$46),IF($G101="","x","y"),"")))</f>
        <v/>
      </c>
      <c r="BI101" s="142" t="str">
        <f>IF(Hidden!BB$47="Yes","H",IF($B101="","",IF(AND($C101&lt;=Hidden!BB$46,$D101&gt;=Hidden!BB$46),IF($G101="","x","y"),"")))</f>
        <v/>
      </c>
      <c r="BJ101" s="142" t="str">
        <f>IF(Hidden!BC$47="Yes","H",IF($B101="","",IF(AND($C101&lt;=Hidden!BC$46,$D101&gt;=Hidden!BC$46),IF($G101="","x","y"),"")))</f>
        <v/>
      </c>
      <c r="BK101" s="146" t="str">
        <f>IF(Hidden!BD$47="Yes","H",IF($B101="","",IF(AND($C101&lt;=Hidden!BD$46,$D101&gt;=Hidden!BD$46),IF($G101="","x","y"),"")))</f>
        <v/>
      </c>
      <c r="BL101" s="145" t="str">
        <f>IF(Hidden!BE$47="Yes","H",IF($B101="","",IF(AND($C101&lt;=Hidden!BE$46,$D101&gt;=Hidden!BE$46),IF($G101="","x","y"),"")))</f>
        <v/>
      </c>
      <c r="BM101" s="142" t="str">
        <f>IF(Hidden!BF$47="Yes","H",IF($B101="","",IF(AND($C101&lt;=Hidden!BF$46,$D101&gt;=Hidden!BF$46),IF($G101="","x","y"),"")))</f>
        <v/>
      </c>
      <c r="BN101" s="142" t="str">
        <f>IF(Hidden!BG$47="Yes","H",IF($B101="","",IF(AND($C101&lt;=Hidden!BG$46,$D101&gt;=Hidden!BG$46),IF($G101="","x","y"),"")))</f>
        <v/>
      </c>
      <c r="BO101" s="142" t="str">
        <f>IF(Hidden!BH$47="Yes","H",IF($B101="","",IF(AND($C101&lt;=Hidden!BH$46,$D101&gt;=Hidden!BH$46),IF($G101="","x","y"),"")))</f>
        <v/>
      </c>
      <c r="BP101" s="144" t="str">
        <f>IF(Hidden!BI$47="Yes","H",IF($B101="","",IF(AND($C101&lt;=Hidden!BI$46,$D101&gt;=Hidden!BI$46),IF($G101="","x","y"),"")))</f>
        <v/>
      </c>
      <c r="BQ101" s="143" t="str">
        <f>IF(Hidden!BJ$47="Yes","H",IF($B101="","",IF(AND($C101&lt;=Hidden!BJ$46,$D101&gt;=Hidden!BJ$46),IF($G101="","x","y"),"")))</f>
        <v/>
      </c>
      <c r="BR101" s="142" t="str">
        <f>IF(Hidden!BK$47="Yes","H",IF($B101="","",IF(AND($C101&lt;=Hidden!BK$46,$D101&gt;=Hidden!BK$46),IF($G101="","x","y"),"")))</f>
        <v/>
      </c>
      <c r="BS101" s="142" t="str">
        <f>IF(Hidden!BL$47="Yes","H",IF($B101="","",IF(AND($C101&lt;=Hidden!BL$46,$D101&gt;=Hidden!BL$46),IF($G101="","x","y"),"")))</f>
        <v/>
      </c>
      <c r="BT101" s="142" t="str">
        <f>IF(Hidden!BM$47="Yes","H",IF($B101="","",IF(AND($C101&lt;=Hidden!BM$46,$D101&gt;=Hidden!BM$46),IF($G101="","x","y"),"")))</f>
        <v/>
      </c>
      <c r="BU101" s="146" t="str">
        <f>IF(Hidden!BN$47="Yes","H",IF($B101="","",IF(AND($C101&lt;=Hidden!BN$46,$D101&gt;=Hidden!BN$46),IF($G101="","x","y"),"")))</f>
        <v/>
      </c>
      <c r="BV101" s="145" t="str">
        <f>IF(Hidden!BO$47="Yes","H",IF($B101="","",IF(AND($C101&lt;=Hidden!BO$46,$D101&gt;=Hidden!BO$46),IF($G101="","x","y"),"")))</f>
        <v/>
      </c>
      <c r="BW101" s="142" t="str">
        <f>IF(Hidden!BP$47="Yes","H",IF($B101="","",IF(AND($C101&lt;=Hidden!BP$46,$D101&gt;=Hidden!BP$46),IF($G101="","x","y"),"")))</f>
        <v/>
      </c>
      <c r="BX101" s="142" t="str">
        <f>IF(Hidden!BQ$47="Yes","H",IF($B101="","",IF(AND($C101&lt;=Hidden!BQ$46,$D101&gt;=Hidden!BQ$46),IF($G101="","x","y"),"")))</f>
        <v/>
      </c>
      <c r="BY101" s="142" t="str">
        <f>IF(Hidden!BR$47="Yes","H",IF($B101="","",IF(AND($C101&lt;=Hidden!BR$46,$D101&gt;=Hidden!BR$46),IF($G101="","x","y"),"")))</f>
        <v/>
      </c>
      <c r="BZ101" s="144" t="str">
        <f>IF(Hidden!BS$47="Yes","H",IF($B101="","",IF(AND($C101&lt;=Hidden!BS$46,$D101&gt;=Hidden!BS$46),IF($G101="","x","y"),"")))</f>
        <v/>
      </c>
      <c r="CA101" s="143" t="str">
        <f>IF(Hidden!BT$47="Yes","H",IF($B101="","",IF(AND($C101&lt;=Hidden!BT$46,$D101&gt;=Hidden!BT$46),IF($G101="","x","y"),"")))</f>
        <v/>
      </c>
      <c r="CB101" s="142" t="str">
        <f>IF(Hidden!BU$47="Yes","H",IF($B101="","",IF(AND($C101&lt;=Hidden!BU$46,$D101&gt;=Hidden!BU$46),IF($G101="","x","y"),"")))</f>
        <v/>
      </c>
      <c r="CC101" s="142" t="str">
        <f>IF(Hidden!BV$47="Yes","H",IF($B101="","",IF(AND($C101&lt;=Hidden!BV$46,$D101&gt;=Hidden!BV$46),IF($G101="","x","y"),"")))</f>
        <v/>
      </c>
      <c r="CD101" s="142" t="str">
        <f>IF(Hidden!BW$47="Yes","H",IF($B101="","",IF(AND($C101&lt;=Hidden!BW$46,$D101&gt;=Hidden!BW$46),IF($G101="","x","y"),"")))</f>
        <v/>
      </c>
      <c r="CE101" s="146" t="str">
        <f>IF(Hidden!BX$47="Yes","H",IF($B101="","",IF(AND($C101&lt;=Hidden!BX$46,$D101&gt;=Hidden!BX$46),IF($G101="","x","y"),"")))</f>
        <v/>
      </c>
      <c r="CF101" s="145" t="str">
        <f>IF(Hidden!BY$47="Yes","H",IF($B101="","",IF(AND($C101&lt;=Hidden!BY$46,$D101&gt;=Hidden!BY$46),IF($G101="","x","y"),"")))</f>
        <v/>
      </c>
      <c r="CG101" s="142" t="str">
        <f>IF(Hidden!BZ$47="Yes","H",IF($B101="","",IF(AND($C101&lt;=Hidden!BZ$46,$D101&gt;=Hidden!BZ$46),IF($G101="","x","y"),"")))</f>
        <v/>
      </c>
      <c r="CH101" s="142" t="str">
        <f>IF(Hidden!CA$47="Yes","H",IF($B101="","",IF(AND($C101&lt;=Hidden!CA$46,$D101&gt;=Hidden!CA$46),IF($G101="","x","y"),"")))</f>
        <v/>
      </c>
      <c r="CI101" s="142" t="str">
        <f>IF(Hidden!CB$47="Yes","H",IF($B101="","",IF(AND($C101&lt;=Hidden!CB$46,$D101&gt;=Hidden!CB$46),IF($G101="","x","y"),"")))</f>
        <v/>
      </c>
      <c r="CJ101" s="144" t="str">
        <f>IF(Hidden!CC$47="Yes","H",IF($B101="","",IF(AND($C101&lt;=Hidden!CC$46,$D101&gt;=Hidden!CC$46),IF($G101="","x","y"),"")))</f>
        <v/>
      </c>
      <c r="CK101" s="143" t="str">
        <f>IF(Hidden!CD$47="Yes","H",IF($B101="","",IF(AND($C101&lt;=Hidden!CD$46,$D101&gt;=Hidden!CD$46),IF($G101="","x","y"),"")))</f>
        <v/>
      </c>
      <c r="CL101" s="142" t="str">
        <f>IF(Hidden!CE$47="Yes","H",IF($B101="","",IF(AND($C101&lt;=Hidden!CE$46,$D101&gt;=Hidden!CE$46),IF($G101="","x","y"),"")))</f>
        <v/>
      </c>
      <c r="CM101" s="142" t="str">
        <f>IF(Hidden!CF$47="Yes","H",IF($B101="","",IF(AND($C101&lt;=Hidden!CF$46,$D101&gt;=Hidden!CF$46),IF($G101="","x","y"),"")))</f>
        <v/>
      </c>
      <c r="CN101" s="142" t="str">
        <f>IF(Hidden!CG$47="Yes","H",IF($B101="","",IF(AND($C101&lt;=Hidden!CG$46,$D101&gt;=Hidden!CG$46),IF($G101="","x","y"),"")))</f>
        <v/>
      </c>
      <c r="CO101" s="146" t="str">
        <f>IF(Hidden!CH$47="Yes","H",IF($B101="","",IF(AND($C101&lt;=Hidden!CH$46,$D101&gt;=Hidden!CH$46),IF($G101="","x","y"),"")))</f>
        <v/>
      </c>
      <c r="CP101" s="145" t="str">
        <f>IF(Hidden!CI$47="Yes","H",IF($B101="","",IF(AND($C101&lt;=Hidden!CI$46,$D101&gt;=Hidden!CI$46),IF($G101="","x","y"),"")))</f>
        <v/>
      </c>
      <c r="CQ101" s="142" t="str">
        <f>IF(Hidden!CJ$47="Yes","H",IF($B101="","",IF(AND($C101&lt;=Hidden!CJ$46,$D101&gt;=Hidden!CJ$46),IF($G101="","x","y"),"")))</f>
        <v/>
      </c>
      <c r="CR101" s="142" t="str">
        <f>IF(Hidden!CK$47="Yes","H",IF($B101="","",IF(AND($C101&lt;=Hidden!CK$46,$D101&gt;=Hidden!CK$46),IF($G101="","x","y"),"")))</f>
        <v/>
      </c>
      <c r="CS101" s="142" t="str">
        <f>IF(Hidden!CL$47="Yes","H",IF($B101="","",IF(AND($C101&lt;=Hidden!CL$46,$D101&gt;=Hidden!CL$46),IF($G101="","x","y"),"")))</f>
        <v/>
      </c>
      <c r="CT101" s="144" t="str">
        <f>IF(Hidden!CM$47="Yes","H",IF($B101="","",IF(AND($C101&lt;=Hidden!CM$46,$D101&gt;=Hidden!CM$46),IF($G101="","x","y"),"")))</f>
        <v/>
      </c>
      <c r="CU101" s="143" t="str">
        <f>IF(Hidden!CN$47="Yes","H",IF($B101="","",IF(AND($C101&lt;=Hidden!CN$46,$D101&gt;=Hidden!CN$46),IF($G101="","x","y"),"")))</f>
        <v/>
      </c>
      <c r="CV101" s="142" t="str">
        <f>IF(Hidden!CO$47="Yes","H",IF($B101="","",IF(AND($C101&lt;=Hidden!CO$46,$D101&gt;=Hidden!CO$46),IF($G101="","x","y"),"")))</f>
        <v/>
      </c>
      <c r="CW101" s="142" t="str">
        <f>IF(Hidden!CP$47="Yes","H",IF($B101="","",IF(AND($C101&lt;=Hidden!CP$46,$D101&gt;=Hidden!CP$46),IF($G101="","x","y"),"")))</f>
        <v/>
      </c>
      <c r="CX101" s="142" t="str">
        <f>IF(Hidden!CQ$47="Yes","H",IF($B101="","",IF(AND($C101&lt;=Hidden!CQ$46,$D101&gt;=Hidden!CQ$46),IF($G101="","x","y"),"")))</f>
        <v/>
      </c>
      <c r="CY101" s="146" t="str">
        <f>IF(Hidden!CR$47="Yes","H",IF($B101="","",IF(AND($C101&lt;=Hidden!CR$46,$D101&gt;=Hidden!CR$46),IF($G101="","x","y"),"")))</f>
        <v/>
      </c>
      <c r="CZ101" s="145" t="str">
        <f>IF(Hidden!CS$47="Yes","H",IF($B101="","",IF(AND($C101&lt;=Hidden!CS$46,$D101&gt;=Hidden!CS$46),IF($G101="","x","y"),"")))</f>
        <v/>
      </c>
      <c r="DA101" s="142" t="str">
        <f>IF(Hidden!CT$47="Yes","H",IF($B101="","",IF(AND($C101&lt;=Hidden!CT$46,$D101&gt;=Hidden!CT$46),IF($G101="","x","y"),"")))</f>
        <v/>
      </c>
      <c r="DB101" s="142" t="str">
        <f>IF(Hidden!CU$47="Yes","H",IF($B101="","",IF(AND($C101&lt;=Hidden!CU$46,$D101&gt;=Hidden!CU$46),IF($G101="","x","y"),"")))</f>
        <v/>
      </c>
      <c r="DC101" s="142" t="str">
        <f>IF(Hidden!CV$47="Yes","H",IF($B101="","",IF(AND($C101&lt;=Hidden!CV$46,$D101&gt;=Hidden!CV$46),IF($G101="","x","y"),"")))</f>
        <v/>
      </c>
      <c r="DD101" s="144" t="str">
        <f>IF(Hidden!CW$47="Yes","H",IF($B101="","",IF(AND($C101&lt;=Hidden!CW$46,$D101&gt;=Hidden!CW$46),IF($G101="","x","y"),"")))</f>
        <v/>
      </c>
      <c r="DE101" s="143" t="str">
        <f>IF(Hidden!CX$47="Yes","H",IF($B101="","",IF(AND($C101&lt;=Hidden!CX$46,$D101&gt;=Hidden!CX$46),IF($G101="","x","y"),"")))</f>
        <v/>
      </c>
      <c r="DF101" s="142" t="str">
        <f>IF(Hidden!CY$47="Yes","H",IF($B101="","",IF(AND($C101&lt;=Hidden!CY$46,$D101&gt;=Hidden!CY$46),IF($G101="","x","y"),"")))</f>
        <v/>
      </c>
      <c r="DG101" s="142" t="str">
        <f>IF(Hidden!CZ$47="Yes","H",IF($B101="","",IF(AND($C101&lt;=Hidden!CZ$46,$D101&gt;=Hidden!CZ$46),IF($G101="","x","y"),"")))</f>
        <v/>
      </c>
      <c r="DH101" s="142" t="str">
        <f>IF(Hidden!DA$47="Yes","H",IF($B101="","",IF(AND($C101&lt;=Hidden!DA$46,$D101&gt;=Hidden!DA$46),IF($G101="","x","y"),"")))</f>
        <v/>
      </c>
      <c r="DI101" s="146" t="str">
        <f>IF(Hidden!DB$47="Yes","H",IF($B101="","",IF(AND($C101&lt;=Hidden!DB$46,$D101&gt;=Hidden!DB$46),IF($G101="","x","y"),"")))</f>
        <v/>
      </c>
      <c r="DJ101" s="145" t="str">
        <f>IF(Hidden!DC$47="Yes","H",IF($B101="","",IF(AND($C101&lt;=Hidden!DC$46,$D101&gt;=Hidden!DC$46),IF($G101="","x","y"),"")))</f>
        <v/>
      </c>
      <c r="DK101" s="142" t="str">
        <f>IF(Hidden!DD$47="Yes","H",IF($B101="","",IF(AND($C101&lt;=Hidden!DD$46,$D101&gt;=Hidden!DD$46),IF($G101="","x","y"),"")))</f>
        <v/>
      </c>
      <c r="DL101" s="142" t="str">
        <f>IF(Hidden!DE$47="Yes","H",IF($B101="","",IF(AND($C101&lt;=Hidden!DE$46,$D101&gt;=Hidden!DE$46),IF($G101="","x","y"),"")))</f>
        <v/>
      </c>
      <c r="DM101" s="142" t="str">
        <f>IF(Hidden!DF$47="Yes","H",IF($B101="","",IF(AND($C101&lt;=Hidden!DF$46,$D101&gt;=Hidden!DF$46),IF($G101="","x","y"),"")))</f>
        <v/>
      </c>
      <c r="DN101" s="144" t="str">
        <f>IF(Hidden!DG$47="Yes","H",IF($B101="","",IF(AND($C101&lt;=Hidden!DG$46,$D101&gt;=Hidden!DG$46),IF($G101="","x","y"),"")))</f>
        <v/>
      </c>
      <c r="DO101" s="143" t="str">
        <f>IF(Hidden!DH$47="Yes","H",IF($B101="","",IF(AND($C101&lt;=Hidden!DH$46,$D101&gt;=Hidden!DH$46),IF($G101="","x","y"),"")))</f>
        <v/>
      </c>
      <c r="DP101" s="142" t="str">
        <f>IF(Hidden!DI$47="Yes","H",IF($B101="","",IF(AND($C101&lt;=Hidden!DI$46,$D101&gt;=Hidden!DI$46),IF($G101="","x","y"),"")))</f>
        <v/>
      </c>
      <c r="DQ101" s="142" t="str">
        <f>IF(Hidden!DJ$47="Yes","H",IF($B101="","",IF(AND($C101&lt;=Hidden!DJ$46,$D101&gt;=Hidden!DJ$46),IF($G101="","x","y"),"")))</f>
        <v/>
      </c>
      <c r="DR101" s="142" t="str">
        <f>IF(Hidden!DK$47="Yes","H",IF($B101="","",IF(AND($C101&lt;=Hidden!DK$46,$D101&gt;=Hidden!DK$46),IF($G101="","x","y"),"")))</f>
        <v/>
      </c>
      <c r="DS101" s="146" t="str">
        <f>IF(Hidden!DL$47="Yes","H",IF($B101="","",IF(AND($C101&lt;=Hidden!DL$46,$D101&gt;=Hidden!DL$46),IF($G101="","x","y"),"")))</f>
        <v/>
      </c>
      <c r="DT101" s="145" t="str">
        <f>IF(Hidden!DM$47="Yes","H",IF($B101="","",IF(AND($C101&lt;=Hidden!DM$46,$D101&gt;=Hidden!DM$46),IF($G101="","x","y"),"")))</f>
        <v/>
      </c>
      <c r="DU101" s="142" t="str">
        <f>IF(Hidden!DN$47="Yes","H",IF($B101="","",IF(AND($C101&lt;=Hidden!DN$46,$D101&gt;=Hidden!DN$46),IF($G101="","x","y"),"")))</f>
        <v/>
      </c>
      <c r="DV101" s="142" t="str">
        <f>IF(Hidden!DO$47="Yes","H",IF($B101="","",IF(AND($C101&lt;=Hidden!DO$46,$D101&gt;=Hidden!DO$46),IF($G101="","x","y"),"")))</f>
        <v/>
      </c>
      <c r="DW101" s="142" t="str">
        <f>IF(Hidden!DP$47="Yes","H",IF($B101="","",IF(AND($C101&lt;=Hidden!DP$46,$D101&gt;=Hidden!DP$46),IF($G101="","x","y"),"")))</f>
        <v/>
      </c>
      <c r="DX101" s="144" t="str">
        <f>IF(Hidden!DQ$47="Yes","H",IF($B101="","",IF(AND($C101&lt;=Hidden!DQ$46,$D101&gt;=Hidden!DQ$46),IF($G101="","x","y"),"")))</f>
        <v/>
      </c>
      <c r="DY101" s="145" t="str">
        <f>IF(Hidden!DR$47="Yes","H",IF($B101="","",IF(AND($C101&lt;=Hidden!DR$46,$D101&gt;=Hidden!DR$46),IF($G101="","x","y"),"")))</f>
        <v/>
      </c>
      <c r="DZ101" s="142" t="str">
        <f>IF(Hidden!DS$47="Yes","H",IF($B101="","",IF(AND($C101&lt;=Hidden!DS$46,$D101&gt;=Hidden!DS$46),IF($G101="","x","y"),"")))</f>
        <v/>
      </c>
      <c r="EA101" s="142" t="str">
        <f>IF(Hidden!DT$47="Yes","H",IF($B101="","",IF(AND($C101&lt;=Hidden!DT$46,$D101&gt;=Hidden!DT$46),IF($G101="","x","y"),"")))</f>
        <v/>
      </c>
      <c r="EB101" s="142" t="str">
        <f>IF(Hidden!DU$47="Yes","H",IF($B101="","",IF(AND($C101&lt;=Hidden!DU$46,$D101&gt;=Hidden!DU$46),IF($G101="","x","y"),"")))</f>
        <v/>
      </c>
      <c r="EC101" s="144" t="str">
        <f>IF(Hidden!DV$47="Yes","H",IF($B101="","",IF(AND($C101&lt;=Hidden!DV$46,$D101&gt;=Hidden!DV$46),IF($G101="","x","y"),"")))</f>
        <v/>
      </c>
      <c r="ED101" s="143" t="str">
        <f>IF(Hidden!DW$47="Yes","H",IF($B101="","",IF(AND($C101&lt;=Hidden!DW$46,$D101&gt;=Hidden!DW$46),IF($G101="","x","y"),"")))</f>
        <v/>
      </c>
      <c r="EE101" s="142" t="str">
        <f>IF(Hidden!DX$47="Yes","H",IF($B101="","",IF(AND($C101&lt;=Hidden!DX$46,$D101&gt;=Hidden!DX$46),IF($G101="","x","y"),"")))</f>
        <v/>
      </c>
      <c r="EF101" s="142" t="str">
        <f>IF(Hidden!DY$47="Yes","H",IF($B101="","",IF(AND($C101&lt;=Hidden!DY$46,$D101&gt;=Hidden!DY$46),IF($G101="","x","y"),"")))</f>
        <v/>
      </c>
      <c r="EG101" s="142" t="str">
        <f>IF(Hidden!DZ$47="Yes","H",IF($B101="","",IF(AND($C101&lt;=Hidden!DZ$46,$D101&gt;=Hidden!DZ$46),IF($G101="","x","y"),"")))</f>
        <v/>
      </c>
      <c r="EH101" s="141" t="str">
        <f>IF(Hidden!EA$47="Yes","H",IF($B101="","",IF(AND($C101&lt;=Hidden!EA$46,$D101&gt;=Hidden!EA$46),IF($G101="","x","y"),"")))</f>
        <v/>
      </c>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row>
    <row r="102" spans="1:257" ht="15" customHeight="1">
      <c r="A102" s="79"/>
      <c r="B102" s="730"/>
      <c r="C102" s="724"/>
      <c r="D102" s="725"/>
      <c r="E102" s="693"/>
      <c r="F102" s="243"/>
      <c r="G102" s="696"/>
      <c r="H102" s="694"/>
      <c r="I102" s="147" t="str">
        <f>IF(Hidden!B$47="Yes","H",IF($B102="","",IF(AND($C102&lt;=Hidden!B$46,$D102&gt;=Hidden!B$46),IF($G102="","x","y"),"")))</f>
        <v/>
      </c>
      <c r="J102" s="142" t="str">
        <f>IF(Hidden!C$47="Yes","H",IF($B102="","",IF(AND($C102&lt;=Hidden!C$46,$D102&gt;=Hidden!C$46),IF($G102="","x","y"),"")))</f>
        <v/>
      </c>
      <c r="K102" s="142" t="str">
        <f>IF(Hidden!D$47="Yes","H",IF($B102="","",IF(AND($C102&lt;=Hidden!D$46,$D102&gt;=Hidden!D$46),IF($G102="","x","y"),"")))</f>
        <v/>
      </c>
      <c r="L102" s="142" t="str">
        <f>IF(Hidden!E$47="Yes","H",IF($B102="","",IF(AND($C102&lt;=Hidden!E$46,$D102&gt;=Hidden!E$46),IF($G102="","x","y"),"")))</f>
        <v/>
      </c>
      <c r="M102" s="146" t="str">
        <f>IF(Hidden!F$47="Yes","H",IF($B102="","",IF(AND($C102&lt;=Hidden!F$46,$D102&gt;=Hidden!F$46),IF($G102="","x","y"),"")))</f>
        <v/>
      </c>
      <c r="N102" s="145" t="str">
        <f>IF(Hidden!G$47="Yes","H",IF($B102="","",IF(AND($C102&lt;=Hidden!G$46,$D102&gt;=Hidden!G$46),IF($G102="","x","y"),"")))</f>
        <v/>
      </c>
      <c r="O102" s="142" t="str">
        <f>IF(Hidden!H$47="Yes","H",IF($B102="","",IF(AND($C102&lt;=Hidden!H$46,$D102&gt;=Hidden!H$46),IF($G102="","x","y"),"")))</f>
        <v/>
      </c>
      <c r="P102" s="142" t="str">
        <f>IF(Hidden!I$47="Yes","H",IF($B102="","",IF(AND($C102&lt;=Hidden!I$46,$D102&gt;=Hidden!I$46),IF($G102="","x","y"),"")))</f>
        <v/>
      </c>
      <c r="Q102" s="142" t="str">
        <f>IF(Hidden!J$47="Yes","H",IF($B102="","",IF(AND($C102&lt;=Hidden!J$46,$D102&gt;=Hidden!J$46),IF($G102="","x","y"),"")))</f>
        <v/>
      </c>
      <c r="R102" s="144" t="str">
        <f>IF(Hidden!K$47="Yes","H",IF($B102="","",IF(AND($C102&lt;=Hidden!K$46,$D102&gt;=Hidden!K$46),IF($G102="","x","y"),"")))</f>
        <v/>
      </c>
      <c r="S102" s="143" t="str">
        <f>IF(Hidden!L$47="Yes","H",IF($B102="","",IF(AND($C102&lt;=Hidden!L$46,$D102&gt;=Hidden!L$46),IF($G102="","x","y"),"")))</f>
        <v/>
      </c>
      <c r="T102" s="142" t="str">
        <f>IF(Hidden!M$47="Yes","H",IF($B102="","",IF(AND($C102&lt;=Hidden!M$46,$D102&gt;=Hidden!M$46),IF($G102="","x","y"),"")))</f>
        <v/>
      </c>
      <c r="U102" s="142" t="str">
        <f>IF(Hidden!N$47="Yes","H",IF($B102="","",IF(AND($C102&lt;=Hidden!N$46,$D102&gt;=Hidden!N$46),IF($G102="","x","y"),"")))</f>
        <v/>
      </c>
      <c r="V102" s="142" t="str">
        <f>IF(Hidden!O$47="Yes","H",IF($B102="","",IF(AND($C102&lt;=Hidden!O$46,$D102&gt;=Hidden!O$46),IF($G102="","x","y"),"")))</f>
        <v/>
      </c>
      <c r="W102" s="146" t="str">
        <f>IF(Hidden!P$47="Yes","H",IF($B102="","",IF(AND($C102&lt;=Hidden!P$46,$D102&gt;=Hidden!P$46),IF($G102="","x","y"),"")))</f>
        <v/>
      </c>
      <c r="X102" s="145" t="str">
        <f>IF(Hidden!Q$47="Yes","H",IF($B102="","",IF(AND($C102&lt;=Hidden!Q$46,$D102&gt;=Hidden!Q$46),IF($G102="","x","y"),"")))</f>
        <v/>
      </c>
      <c r="Y102" s="142" t="str">
        <f>IF(Hidden!R$47="Yes","H",IF($B102="","",IF(AND($C102&lt;=Hidden!R$46,$D102&gt;=Hidden!R$46),IF($G102="","x","y"),"")))</f>
        <v/>
      </c>
      <c r="Z102" s="142" t="str">
        <f>IF(Hidden!S$47="Yes","H",IF($B102="","",IF(AND($C102&lt;=Hidden!S$46,$D102&gt;=Hidden!S$46),IF($G102="","x","y"),"")))</f>
        <v/>
      </c>
      <c r="AA102" s="142" t="str">
        <f>IF(Hidden!T$47="Yes","H",IF($B102="","",IF(AND($C102&lt;=Hidden!T$46,$D102&gt;=Hidden!T$46),IF($G102="","x","y"),"")))</f>
        <v/>
      </c>
      <c r="AB102" s="144" t="str">
        <f>IF(Hidden!U$47="Yes","H",IF($B102="","",IF(AND($C102&lt;=Hidden!U$46,$D102&gt;=Hidden!U$46),IF($G102="","x","y"),"")))</f>
        <v/>
      </c>
      <c r="AC102" s="143" t="str">
        <f>IF(Hidden!V$47="Yes","H",IF($B102="","",IF(AND($C102&lt;=Hidden!V$46,$D102&gt;=Hidden!V$46),IF($G102="","x","y"),"")))</f>
        <v/>
      </c>
      <c r="AD102" s="142" t="str">
        <f>IF(Hidden!W$47="Yes","H",IF($B102="","",IF(AND($C102&lt;=Hidden!W$46,$D102&gt;=Hidden!W$46),IF($G102="","x","y"),"")))</f>
        <v/>
      </c>
      <c r="AE102" s="142" t="str">
        <f>IF(Hidden!X$47="Yes","H",IF($B102="","",IF(AND($C102&lt;=Hidden!X$46,$D102&gt;=Hidden!X$46),IF($G102="","x","y"),"")))</f>
        <v/>
      </c>
      <c r="AF102" s="142" t="str">
        <f>IF(Hidden!Y$47="Yes","H",IF($B102="","",IF(AND($C102&lt;=Hidden!Y$46,$D102&gt;=Hidden!Y$46),IF($G102="","x","y"),"")))</f>
        <v/>
      </c>
      <c r="AG102" s="146" t="str">
        <f>IF(Hidden!Z$47="Yes","H",IF($B102="","",IF(AND($C102&lt;=Hidden!Z$46,$D102&gt;=Hidden!Z$46),IF($G102="","x","y"),"")))</f>
        <v/>
      </c>
      <c r="AH102" s="145" t="str">
        <f>IF(Hidden!AA$47="Yes","H",IF($B102="","",IF(AND($C102&lt;=Hidden!AA$46,$D102&gt;=Hidden!AA$46),IF($G102="","x","y"),"")))</f>
        <v/>
      </c>
      <c r="AI102" s="142" t="str">
        <f>IF(Hidden!AB$47="Yes","H",IF($B102="","",IF(AND($C102&lt;=Hidden!AB$46,$D102&gt;=Hidden!AB$46),IF($G102="","x","y"),"")))</f>
        <v/>
      </c>
      <c r="AJ102" s="142" t="str">
        <f>IF(Hidden!AC$47="Yes","H",IF($B102="","",IF(AND($C102&lt;=Hidden!AC$46,$D102&gt;=Hidden!AC$46),IF($G102="","x","y"),"")))</f>
        <v/>
      </c>
      <c r="AK102" s="142" t="str">
        <f>IF(Hidden!AD$47="Yes","H",IF($B102="","",IF(AND($C102&lt;=Hidden!AD$46,$D102&gt;=Hidden!AD$46),IF($G102="","x","y"),"")))</f>
        <v/>
      </c>
      <c r="AL102" s="144" t="str">
        <f>IF(Hidden!AE$47="Yes","H",IF($B102="","",IF(AND($C102&lt;=Hidden!AE$46,$D102&gt;=Hidden!AE$46),IF($G102="","x","y"),"")))</f>
        <v/>
      </c>
      <c r="AM102" s="143" t="str">
        <f>IF(Hidden!AF$47="Yes","H",IF($B102="","",IF(AND($C102&lt;=Hidden!AF$46,$D102&gt;=Hidden!AF$46),IF($G102="","x","y"),"")))</f>
        <v/>
      </c>
      <c r="AN102" s="142" t="str">
        <f>IF(Hidden!AG$47="Yes","H",IF($B102="","",IF(AND($C102&lt;=Hidden!AG$46,$D102&gt;=Hidden!AG$46),IF($G102="","x","y"),"")))</f>
        <v/>
      </c>
      <c r="AO102" s="142" t="str">
        <f>IF(Hidden!AH$47="Yes","H",IF($B102="","",IF(AND($C102&lt;=Hidden!AH$46,$D102&gt;=Hidden!AH$46),IF($G102="","x","y"),"")))</f>
        <v/>
      </c>
      <c r="AP102" s="142" t="str">
        <f>IF(Hidden!AI$47="Yes","H",IF($B102="","",IF(AND($C102&lt;=Hidden!AI$46,$D102&gt;=Hidden!AI$46),IF($G102="","x","y"),"")))</f>
        <v/>
      </c>
      <c r="AQ102" s="146" t="str">
        <f>IF(Hidden!AJ$47="Yes","H",IF($B102="","",IF(AND($C102&lt;=Hidden!AJ$46,$D102&gt;=Hidden!AJ$46),IF($G102="","x","y"),"")))</f>
        <v/>
      </c>
      <c r="AR102" s="145" t="str">
        <f>IF(Hidden!AK$47="Yes","H",IF($B102="","",IF(AND($C102&lt;=Hidden!AK$46,$D102&gt;=Hidden!AK$46),IF($G102="","x","y"),"")))</f>
        <v/>
      </c>
      <c r="AS102" s="142" t="str">
        <f>IF(Hidden!AL$47="Yes","H",IF($B102="","",IF(AND($C102&lt;=Hidden!AL$46,$D102&gt;=Hidden!AL$46),IF($G102="","x","y"),"")))</f>
        <v/>
      </c>
      <c r="AT102" s="142" t="str">
        <f>IF(Hidden!AM$47="Yes","H",IF($B102="","",IF(AND($C102&lt;=Hidden!AM$46,$D102&gt;=Hidden!AM$46),IF($G102="","x","y"),"")))</f>
        <v/>
      </c>
      <c r="AU102" s="142" t="str">
        <f>IF(Hidden!AN$47="Yes","H",IF($B102="","",IF(AND($C102&lt;=Hidden!AN$46,$D102&gt;=Hidden!AN$46),IF($G102="","x","y"),"")))</f>
        <v/>
      </c>
      <c r="AV102" s="144" t="str">
        <f>IF(Hidden!AO$47="Yes","H",IF($B102="","",IF(AND($C102&lt;=Hidden!AO$46,$D102&gt;=Hidden!AO$46),IF($G102="","x","y"),"")))</f>
        <v/>
      </c>
      <c r="AW102" s="143" t="str">
        <f>IF(Hidden!AP$47="Yes","H",IF($B102="","",IF(AND($C102&lt;=Hidden!AP$46,$D102&gt;=Hidden!AP$46),IF($G102="","x","y"),"")))</f>
        <v/>
      </c>
      <c r="AX102" s="142" t="str">
        <f>IF(Hidden!AQ$47="Yes","H",IF($B102="","",IF(AND($C102&lt;=Hidden!AQ$46,$D102&gt;=Hidden!AQ$46),IF($G102="","x","y"),"")))</f>
        <v/>
      </c>
      <c r="AY102" s="142" t="str">
        <f>IF(Hidden!AR$47="Yes","H",IF($B102="","",IF(AND($C102&lt;=Hidden!AR$46,$D102&gt;=Hidden!AR$46),IF($G102="","x","y"),"")))</f>
        <v/>
      </c>
      <c r="AZ102" s="142" t="str">
        <f>IF(Hidden!AS$47="Yes","H",IF($B102="","",IF(AND($C102&lt;=Hidden!AS$46,$D102&gt;=Hidden!AS$46),IF($G102="","x","y"),"")))</f>
        <v/>
      </c>
      <c r="BA102" s="146" t="str">
        <f>IF(Hidden!AT$47="Yes","H",IF($B102="","",IF(AND($C102&lt;=Hidden!AT$46,$D102&gt;=Hidden!AT$46),IF($G102="","x","y"),"")))</f>
        <v/>
      </c>
      <c r="BB102" s="145" t="str">
        <f>IF(Hidden!AU$47="Yes","H",IF($B102="","",IF(AND($C102&lt;=Hidden!AU$46,$D102&gt;=Hidden!AU$46),IF($G102="","x","y"),"")))</f>
        <v/>
      </c>
      <c r="BC102" s="142" t="str">
        <f>IF(Hidden!AV$47="Yes","H",IF($B102="","",IF(AND($C102&lt;=Hidden!AV$46,$D102&gt;=Hidden!AV$46),IF($G102="","x","y"),"")))</f>
        <v/>
      </c>
      <c r="BD102" s="142" t="str">
        <f>IF(Hidden!AW$47="Yes","H",IF($B102="","",IF(AND($C102&lt;=Hidden!AW$46,$D102&gt;=Hidden!AW$46),IF($G102="","x","y"),"")))</f>
        <v/>
      </c>
      <c r="BE102" s="142" t="str">
        <f>IF(Hidden!AX$47="Yes","H",IF($B102="","",IF(AND($C102&lt;=Hidden!AX$46,$D102&gt;=Hidden!AX$46),IF($G102="","x","y"),"")))</f>
        <v/>
      </c>
      <c r="BF102" s="144" t="str">
        <f>IF(Hidden!AY$47="Yes","H",IF($B102="","",IF(AND($C102&lt;=Hidden!AY$46,$D102&gt;=Hidden!AY$46),IF($G102="","x","y"),"")))</f>
        <v/>
      </c>
      <c r="BG102" s="143" t="str">
        <f>IF(Hidden!AZ$47="Yes","H",IF($B102="","",IF(AND($C102&lt;=Hidden!AZ$46,$D102&gt;=Hidden!AZ$46),IF($G102="","x","y"),"")))</f>
        <v/>
      </c>
      <c r="BH102" s="142" t="str">
        <f>IF(Hidden!BA$47="Yes","H",IF($B102="","",IF(AND($C102&lt;=Hidden!BA$46,$D102&gt;=Hidden!BA$46),IF($G102="","x","y"),"")))</f>
        <v/>
      </c>
      <c r="BI102" s="142" t="str">
        <f>IF(Hidden!BB$47="Yes","H",IF($B102="","",IF(AND($C102&lt;=Hidden!BB$46,$D102&gt;=Hidden!BB$46),IF($G102="","x","y"),"")))</f>
        <v/>
      </c>
      <c r="BJ102" s="142" t="str">
        <f>IF(Hidden!BC$47="Yes","H",IF($B102="","",IF(AND($C102&lt;=Hidden!BC$46,$D102&gt;=Hidden!BC$46),IF($G102="","x","y"),"")))</f>
        <v/>
      </c>
      <c r="BK102" s="146" t="str">
        <f>IF(Hidden!BD$47="Yes","H",IF($B102="","",IF(AND($C102&lt;=Hidden!BD$46,$D102&gt;=Hidden!BD$46),IF($G102="","x","y"),"")))</f>
        <v/>
      </c>
      <c r="BL102" s="145" t="str">
        <f>IF(Hidden!BE$47="Yes","H",IF($B102="","",IF(AND($C102&lt;=Hidden!BE$46,$D102&gt;=Hidden!BE$46),IF($G102="","x","y"),"")))</f>
        <v/>
      </c>
      <c r="BM102" s="142" t="str">
        <f>IF(Hidden!BF$47="Yes","H",IF($B102="","",IF(AND($C102&lt;=Hidden!BF$46,$D102&gt;=Hidden!BF$46),IF($G102="","x","y"),"")))</f>
        <v/>
      </c>
      <c r="BN102" s="142" t="str">
        <f>IF(Hidden!BG$47="Yes","H",IF($B102="","",IF(AND($C102&lt;=Hidden!BG$46,$D102&gt;=Hidden!BG$46),IF($G102="","x","y"),"")))</f>
        <v/>
      </c>
      <c r="BO102" s="142" t="str">
        <f>IF(Hidden!BH$47="Yes","H",IF($B102="","",IF(AND($C102&lt;=Hidden!BH$46,$D102&gt;=Hidden!BH$46),IF($G102="","x","y"),"")))</f>
        <v/>
      </c>
      <c r="BP102" s="144" t="str">
        <f>IF(Hidden!BI$47="Yes","H",IF($B102="","",IF(AND($C102&lt;=Hidden!BI$46,$D102&gt;=Hidden!BI$46),IF($G102="","x","y"),"")))</f>
        <v/>
      </c>
      <c r="BQ102" s="143" t="str">
        <f>IF(Hidden!BJ$47="Yes","H",IF($B102="","",IF(AND($C102&lt;=Hidden!BJ$46,$D102&gt;=Hidden!BJ$46),IF($G102="","x","y"),"")))</f>
        <v/>
      </c>
      <c r="BR102" s="142" t="str">
        <f>IF(Hidden!BK$47="Yes","H",IF($B102="","",IF(AND($C102&lt;=Hidden!BK$46,$D102&gt;=Hidden!BK$46),IF($G102="","x","y"),"")))</f>
        <v/>
      </c>
      <c r="BS102" s="142" t="str">
        <f>IF(Hidden!BL$47="Yes","H",IF($B102="","",IF(AND($C102&lt;=Hidden!BL$46,$D102&gt;=Hidden!BL$46),IF($G102="","x","y"),"")))</f>
        <v/>
      </c>
      <c r="BT102" s="142" t="str">
        <f>IF(Hidden!BM$47="Yes","H",IF($B102="","",IF(AND($C102&lt;=Hidden!BM$46,$D102&gt;=Hidden!BM$46),IF($G102="","x","y"),"")))</f>
        <v/>
      </c>
      <c r="BU102" s="146" t="str">
        <f>IF(Hidden!BN$47="Yes","H",IF($B102="","",IF(AND($C102&lt;=Hidden!BN$46,$D102&gt;=Hidden!BN$46),IF($G102="","x","y"),"")))</f>
        <v/>
      </c>
      <c r="BV102" s="145" t="str">
        <f>IF(Hidden!BO$47="Yes","H",IF($B102="","",IF(AND($C102&lt;=Hidden!BO$46,$D102&gt;=Hidden!BO$46),IF($G102="","x","y"),"")))</f>
        <v/>
      </c>
      <c r="BW102" s="142" t="str">
        <f>IF(Hidden!BP$47="Yes","H",IF($B102="","",IF(AND($C102&lt;=Hidden!BP$46,$D102&gt;=Hidden!BP$46),IF($G102="","x","y"),"")))</f>
        <v/>
      </c>
      <c r="BX102" s="142" t="str">
        <f>IF(Hidden!BQ$47="Yes","H",IF($B102="","",IF(AND($C102&lt;=Hidden!BQ$46,$D102&gt;=Hidden!BQ$46),IF($G102="","x","y"),"")))</f>
        <v/>
      </c>
      <c r="BY102" s="142" t="str">
        <f>IF(Hidden!BR$47="Yes","H",IF($B102="","",IF(AND($C102&lt;=Hidden!BR$46,$D102&gt;=Hidden!BR$46),IF($G102="","x","y"),"")))</f>
        <v/>
      </c>
      <c r="BZ102" s="144" t="str">
        <f>IF(Hidden!BS$47="Yes","H",IF($B102="","",IF(AND($C102&lt;=Hidden!BS$46,$D102&gt;=Hidden!BS$46),IF($G102="","x","y"),"")))</f>
        <v/>
      </c>
      <c r="CA102" s="143" t="str">
        <f>IF(Hidden!BT$47="Yes","H",IF($B102="","",IF(AND($C102&lt;=Hidden!BT$46,$D102&gt;=Hidden!BT$46),IF($G102="","x","y"),"")))</f>
        <v/>
      </c>
      <c r="CB102" s="142" t="str">
        <f>IF(Hidden!BU$47="Yes","H",IF($B102="","",IF(AND($C102&lt;=Hidden!BU$46,$D102&gt;=Hidden!BU$46),IF($G102="","x","y"),"")))</f>
        <v/>
      </c>
      <c r="CC102" s="142" t="str">
        <f>IF(Hidden!BV$47="Yes","H",IF($B102="","",IF(AND($C102&lt;=Hidden!BV$46,$D102&gt;=Hidden!BV$46),IF($G102="","x","y"),"")))</f>
        <v/>
      </c>
      <c r="CD102" s="142" t="str">
        <f>IF(Hidden!BW$47="Yes","H",IF($B102="","",IF(AND($C102&lt;=Hidden!BW$46,$D102&gt;=Hidden!BW$46),IF($G102="","x","y"),"")))</f>
        <v/>
      </c>
      <c r="CE102" s="146" t="str">
        <f>IF(Hidden!BX$47="Yes","H",IF($B102="","",IF(AND($C102&lt;=Hidden!BX$46,$D102&gt;=Hidden!BX$46),IF($G102="","x","y"),"")))</f>
        <v/>
      </c>
      <c r="CF102" s="145" t="str">
        <f>IF(Hidden!BY$47="Yes","H",IF($B102="","",IF(AND($C102&lt;=Hidden!BY$46,$D102&gt;=Hidden!BY$46),IF($G102="","x","y"),"")))</f>
        <v/>
      </c>
      <c r="CG102" s="142" t="str">
        <f>IF(Hidden!BZ$47="Yes","H",IF($B102="","",IF(AND($C102&lt;=Hidden!BZ$46,$D102&gt;=Hidden!BZ$46),IF($G102="","x","y"),"")))</f>
        <v/>
      </c>
      <c r="CH102" s="142" t="str">
        <f>IF(Hidden!CA$47="Yes","H",IF($B102="","",IF(AND($C102&lt;=Hidden!CA$46,$D102&gt;=Hidden!CA$46),IF($G102="","x","y"),"")))</f>
        <v/>
      </c>
      <c r="CI102" s="142" t="str">
        <f>IF(Hidden!CB$47="Yes","H",IF($B102="","",IF(AND($C102&lt;=Hidden!CB$46,$D102&gt;=Hidden!CB$46),IF($G102="","x","y"),"")))</f>
        <v/>
      </c>
      <c r="CJ102" s="144" t="str">
        <f>IF(Hidden!CC$47="Yes","H",IF($B102="","",IF(AND($C102&lt;=Hidden!CC$46,$D102&gt;=Hidden!CC$46),IF($G102="","x","y"),"")))</f>
        <v/>
      </c>
      <c r="CK102" s="143" t="str">
        <f>IF(Hidden!CD$47="Yes","H",IF($B102="","",IF(AND($C102&lt;=Hidden!CD$46,$D102&gt;=Hidden!CD$46),IF($G102="","x","y"),"")))</f>
        <v/>
      </c>
      <c r="CL102" s="142" t="str">
        <f>IF(Hidden!CE$47="Yes","H",IF($B102="","",IF(AND($C102&lt;=Hidden!CE$46,$D102&gt;=Hidden!CE$46),IF($G102="","x","y"),"")))</f>
        <v/>
      </c>
      <c r="CM102" s="142" t="str">
        <f>IF(Hidden!CF$47="Yes","H",IF($B102="","",IF(AND($C102&lt;=Hidden!CF$46,$D102&gt;=Hidden!CF$46),IF($G102="","x","y"),"")))</f>
        <v/>
      </c>
      <c r="CN102" s="142" t="str">
        <f>IF(Hidden!CG$47="Yes","H",IF($B102="","",IF(AND($C102&lt;=Hidden!CG$46,$D102&gt;=Hidden!CG$46),IF($G102="","x","y"),"")))</f>
        <v/>
      </c>
      <c r="CO102" s="146" t="str">
        <f>IF(Hidden!CH$47="Yes","H",IF($B102="","",IF(AND($C102&lt;=Hidden!CH$46,$D102&gt;=Hidden!CH$46),IF($G102="","x","y"),"")))</f>
        <v/>
      </c>
      <c r="CP102" s="145" t="str">
        <f>IF(Hidden!CI$47="Yes","H",IF($B102="","",IF(AND($C102&lt;=Hidden!CI$46,$D102&gt;=Hidden!CI$46),IF($G102="","x","y"),"")))</f>
        <v/>
      </c>
      <c r="CQ102" s="142" t="str">
        <f>IF(Hidden!CJ$47="Yes","H",IF($B102="","",IF(AND($C102&lt;=Hidden!CJ$46,$D102&gt;=Hidden!CJ$46),IF($G102="","x","y"),"")))</f>
        <v/>
      </c>
      <c r="CR102" s="142" t="str">
        <f>IF(Hidden!CK$47="Yes","H",IF($B102="","",IF(AND($C102&lt;=Hidden!CK$46,$D102&gt;=Hidden!CK$46),IF($G102="","x","y"),"")))</f>
        <v/>
      </c>
      <c r="CS102" s="142" t="str">
        <f>IF(Hidden!CL$47="Yes","H",IF($B102="","",IF(AND($C102&lt;=Hidden!CL$46,$D102&gt;=Hidden!CL$46),IF($G102="","x","y"),"")))</f>
        <v/>
      </c>
      <c r="CT102" s="144" t="str">
        <f>IF(Hidden!CM$47="Yes","H",IF($B102="","",IF(AND($C102&lt;=Hidden!CM$46,$D102&gt;=Hidden!CM$46),IF($G102="","x","y"),"")))</f>
        <v/>
      </c>
      <c r="CU102" s="143" t="str">
        <f>IF(Hidden!CN$47="Yes","H",IF($B102="","",IF(AND($C102&lt;=Hidden!CN$46,$D102&gt;=Hidden!CN$46),IF($G102="","x","y"),"")))</f>
        <v/>
      </c>
      <c r="CV102" s="142" t="str">
        <f>IF(Hidden!CO$47="Yes","H",IF($B102="","",IF(AND($C102&lt;=Hidden!CO$46,$D102&gt;=Hidden!CO$46),IF($G102="","x","y"),"")))</f>
        <v/>
      </c>
      <c r="CW102" s="142" t="str">
        <f>IF(Hidden!CP$47="Yes","H",IF($B102="","",IF(AND($C102&lt;=Hidden!CP$46,$D102&gt;=Hidden!CP$46),IF($G102="","x","y"),"")))</f>
        <v/>
      </c>
      <c r="CX102" s="142" t="str">
        <f>IF(Hidden!CQ$47="Yes","H",IF($B102="","",IF(AND($C102&lt;=Hidden!CQ$46,$D102&gt;=Hidden!CQ$46),IF($G102="","x","y"),"")))</f>
        <v/>
      </c>
      <c r="CY102" s="146" t="str">
        <f>IF(Hidden!CR$47="Yes","H",IF($B102="","",IF(AND($C102&lt;=Hidden!CR$46,$D102&gt;=Hidden!CR$46),IF($G102="","x","y"),"")))</f>
        <v/>
      </c>
      <c r="CZ102" s="145" t="str">
        <f>IF(Hidden!CS$47="Yes","H",IF($B102="","",IF(AND($C102&lt;=Hidden!CS$46,$D102&gt;=Hidden!CS$46),IF($G102="","x","y"),"")))</f>
        <v/>
      </c>
      <c r="DA102" s="142" t="str">
        <f>IF(Hidden!CT$47="Yes","H",IF($B102="","",IF(AND($C102&lt;=Hidden!CT$46,$D102&gt;=Hidden!CT$46),IF($G102="","x","y"),"")))</f>
        <v/>
      </c>
      <c r="DB102" s="142" t="str">
        <f>IF(Hidden!CU$47="Yes","H",IF($B102="","",IF(AND($C102&lt;=Hidden!CU$46,$D102&gt;=Hidden!CU$46),IF($G102="","x","y"),"")))</f>
        <v/>
      </c>
      <c r="DC102" s="142" t="str">
        <f>IF(Hidden!CV$47="Yes","H",IF($B102="","",IF(AND($C102&lt;=Hidden!CV$46,$D102&gt;=Hidden!CV$46),IF($G102="","x","y"),"")))</f>
        <v/>
      </c>
      <c r="DD102" s="144" t="str">
        <f>IF(Hidden!CW$47="Yes","H",IF($B102="","",IF(AND($C102&lt;=Hidden!CW$46,$D102&gt;=Hidden!CW$46),IF($G102="","x","y"),"")))</f>
        <v/>
      </c>
      <c r="DE102" s="143" t="str">
        <f>IF(Hidden!CX$47="Yes","H",IF($B102="","",IF(AND($C102&lt;=Hidden!CX$46,$D102&gt;=Hidden!CX$46),IF($G102="","x","y"),"")))</f>
        <v/>
      </c>
      <c r="DF102" s="142" t="str">
        <f>IF(Hidden!CY$47="Yes","H",IF($B102="","",IF(AND($C102&lt;=Hidden!CY$46,$D102&gt;=Hidden!CY$46),IF($G102="","x","y"),"")))</f>
        <v/>
      </c>
      <c r="DG102" s="142" t="str">
        <f>IF(Hidden!CZ$47="Yes","H",IF($B102="","",IF(AND($C102&lt;=Hidden!CZ$46,$D102&gt;=Hidden!CZ$46),IF($G102="","x","y"),"")))</f>
        <v/>
      </c>
      <c r="DH102" s="142" t="str">
        <f>IF(Hidden!DA$47="Yes","H",IF($B102="","",IF(AND($C102&lt;=Hidden!DA$46,$D102&gt;=Hidden!DA$46),IF($G102="","x","y"),"")))</f>
        <v/>
      </c>
      <c r="DI102" s="146" t="str">
        <f>IF(Hidden!DB$47="Yes","H",IF($B102="","",IF(AND($C102&lt;=Hidden!DB$46,$D102&gt;=Hidden!DB$46),IF($G102="","x","y"),"")))</f>
        <v/>
      </c>
      <c r="DJ102" s="145" t="str">
        <f>IF(Hidden!DC$47="Yes","H",IF($B102="","",IF(AND($C102&lt;=Hidden!DC$46,$D102&gt;=Hidden!DC$46),IF($G102="","x","y"),"")))</f>
        <v/>
      </c>
      <c r="DK102" s="142" t="str">
        <f>IF(Hidden!DD$47="Yes","H",IF($B102="","",IF(AND($C102&lt;=Hidden!DD$46,$D102&gt;=Hidden!DD$46),IF($G102="","x","y"),"")))</f>
        <v/>
      </c>
      <c r="DL102" s="142" t="str">
        <f>IF(Hidden!DE$47="Yes","H",IF($B102="","",IF(AND($C102&lt;=Hidden!DE$46,$D102&gt;=Hidden!DE$46),IF($G102="","x","y"),"")))</f>
        <v/>
      </c>
      <c r="DM102" s="142" t="str">
        <f>IF(Hidden!DF$47="Yes","H",IF($B102="","",IF(AND($C102&lt;=Hidden!DF$46,$D102&gt;=Hidden!DF$46),IF($G102="","x","y"),"")))</f>
        <v/>
      </c>
      <c r="DN102" s="144" t="str">
        <f>IF(Hidden!DG$47="Yes","H",IF($B102="","",IF(AND($C102&lt;=Hidden!DG$46,$D102&gt;=Hidden!DG$46),IF($G102="","x","y"),"")))</f>
        <v/>
      </c>
      <c r="DO102" s="143" t="str">
        <f>IF(Hidden!DH$47="Yes","H",IF($B102="","",IF(AND($C102&lt;=Hidden!DH$46,$D102&gt;=Hidden!DH$46),IF($G102="","x","y"),"")))</f>
        <v/>
      </c>
      <c r="DP102" s="142" t="str">
        <f>IF(Hidden!DI$47="Yes","H",IF($B102="","",IF(AND($C102&lt;=Hidden!DI$46,$D102&gt;=Hidden!DI$46),IF($G102="","x","y"),"")))</f>
        <v/>
      </c>
      <c r="DQ102" s="142" t="str">
        <f>IF(Hidden!DJ$47="Yes","H",IF($B102="","",IF(AND($C102&lt;=Hidden!DJ$46,$D102&gt;=Hidden!DJ$46),IF($G102="","x","y"),"")))</f>
        <v/>
      </c>
      <c r="DR102" s="142" t="str">
        <f>IF(Hidden!DK$47="Yes","H",IF($B102="","",IF(AND($C102&lt;=Hidden!DK$46,$D102&gt;=Hidden!DK$46),IF($G102="","x","y"),"")))</f>
        <v/>
      </c>
      <c r="DS102" s="146" t="str">
        <f>IF(Hidden!DL$47="Yes","H",IF($B102="","",IF(AND($C102&lt;=Hidden!DL$46,$D102&gt;=Hidden!DL$46),IF($G102="","x","y"),"")))</f>
        <v/>
      </c>
      <c r="DT102" s="145" t="str">
        <f>IF(Hidden!DM$47="Yes","H",IF($B102="","",IF(AND($C102&lt;=Hidden!DM$46,$D102&gt;=Hidden!DM$46),IF($G102="","x","y"),"")))</f>
        <v/>
      </c>
      <c r="DU102" s="142" t="str">
        <f>IF(Hidden!DN$47="Yes","H",IF($B102="","",IF(AND($C102&lt;=Hidden!DN$46,$D102&gt;=Hidden!DN$46),IF($G102="","x","y"),"")))</f>
        <v/>
      </c>
      <c r="DV102" s="142" t="str">
        <f>IF(Hidden!DO$47="Yes","H",IF($B102="","",IF(AND($C102&lt;=Hidden!DO$46,$D102&gt;=Hidden!DO$46),IF($G102="","x","y"),"")))</f>
        <v/>
      </c>
      <c r="DW102" s="142" t="str">
        <f>IF(Hidden!DP$47="Yes","H",IF($B102="","",IF(AND($C102&lt;=Hidden!DP$46,$D102&gt;=Hidden!DP$46),IF($G102="","x","y"),"")))</f>
        <v/>
      </c>
      <c r="DX102" s="144" t="str">
        <f>IF(Hidden!DQ$47="Yes","H",IF($B102="","",IF(AND($C102&lt;=Hidden!DQ$46,$D102&gt;=Hidden!DQ$46),IF($G102="","x","y"),"")))</f>
        <v/>
      </c>
      <c r="DY102" s="145" t="str">
        <f>IF(Hidden!DR$47="Yes","H",IF($B102="","",IF(AND($C102&lt;=Hidden!DR$46,$D102&gt;=Hidden!DR$46),IF($G102="","x","y"),"")))</f>
        <v/>
      </c>
      <c r="DZ102" s="142" t="str">
        <f>IF(Hidden!DS$47="Yes","H",IF($B102="","",IF(AND($C102&lt;=Hidden!DS$46,$D102&gt;=Hidden!DS$46),IF($G102="","x","y"),"")))</f>
        <v/>
      </c>
      <c r="EA102" s="142" t="str">
        <f>IF(Hidden!DT$47="Yes","H",IF($B102="","",IF(AND($C102&lt;=Hidden!DT$46,$D102&gt;=Hidden!DT$46),IF($G102="","x","y"),"")))</f>
        <v/>
      </c>
      <c r="EB102" s="142" t="str">
        <f>IF(Hidden!DU$47="Yes","H",IF($B102="","",IF(AND($C102&lt;=Hidden!DU$46,$D102&gt;=Hidden!DU$46),IF($G102="","x","y"),"")))</f>
        <v/>
      </c>
      <c r="EC102" s="144" t="str">
        <f>IF(Hidden!DV$47="Yes","H",IF($B102="","",IF(AND($C102&lt;=Hidden!DV$46,$D102&gt;=Hidden!DV$46),IF($G102="","x","y"),"")))</f>
        <v/>
      </c>
      <c r="ED102" s="143" t="str">
        <f>IF(Hidden!DW$47="Yes","H",IF($B102="","",IF(AND($C102&lt;=Hidden!DW$46,$D102&gt;=Hidden!DW$46),IF($G102="","x","y"),"")))</f>
        <v/>
      </c>
      <c r="EE102" s="142" t="str">
        <f>IF(Hidden!DX$47="Yes","H",IF($B102="","",IF(AND($C102&lt;=Hidden!DX$46,$D102&gt;=Hidden!DX$46),IF($G102="","x","y"),"")))</f>
        <v/>
      </c>
      <c r="EF102" s="142" t="str">
        <f>IF(Hidden!DY$47="Yes","H",IF($B102="","",IF(AND($C102&lt;=Hidden!DY$46,$D102&gt;=Hidden!DY$46),IF($G102="","x","y"),"")))</f>
        <v/>
      </c>
      <c r="EG102" s="142" t="str">
        <f>IF(Hidden!DZ$47="Yes","H",IF($B102="","",IF(AND($C102&lt;=Hidden!DZ$46,$D102&gt;=Hidden!DZ$46),IF($G102="","x","y"),"")))</f>
        <v/>
      </c>
      <c r="EH102" s="141" t="str">
        <f>IF(Hidden!EA$47="Yes","H",IF($B102="","",IF(AND($C102&lt;=Hidden!EA$46,$D102&gt;=Hidden!EA$46),IF($G102="","x","y"),"")))</f>
        <v/>
      </c>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row>
    <row r="103" spans="1:257" ht="15" customHeight="1">
      <c r="A103" s="79"/>
      <c r="B103" s="729"/>
      <c r="C103" s="724"/>
      <c r="D103" s="725"/>
      <c r="E103" s="693"/>
      <c r="F103" s="243"/>
      <c r="G103" s="696"/>
      <c r="H103" s="694"/>
      <c r="I103" s="147" t="str">
        <f>IF(Hidden!B$47="Yes","H",IF($B103="","",IF(AND($C103&lt;=Hidden!B$46,$D103&gt;=Hidden!B$46),IF($G103="","x","y"),"")))</f>
        <v/>
      </c>
      <c r="J103" s="142" t="str">
        <f>IF(Hidden!C$47="Yes","H",IF($B103="","",IF(AND($C103&lt;=Hidden!C$46,$D103&gt;=Hidden!C$46),IF($G103="","x","y"),"")))</f>
        <v/>
      </c>
      <c r="K103" s="142" t="str">
        <f>IF(Hidden!D$47="Yes","H",IF($B103="","",IF(AND($C103&lt;=Hidden!D$46,$D103&gt;=Hidden!D$46),IF($G103="","x","y"),"")))</f>
        <v/>
      </c>
      <c r="L103" s="142" t="str">
        <f>IF(Hidden!E$47="Yes","H",IF($B103="","",IF(AND($C103&lt;=Hidden!E$46,$D103&gt;=Hidden!E$46),IF($G103="","x","y"),"")))</f>
        <v/>
      </c>
      <c r="M103" s="146" t="str">
        <f>IF(Hidden!F$47="Yes","H",IF($B103="","",IF(AND($C103&lt;=Hidden!F$46,$D103&gt;=Hidden!F$46),IF($G103="","x","y"),"")))</f>
        <v/>
      </c>
      <c r="N103" s="145" t="str">
        <f>IF(Hidden!G$47="Yes","H",IF($B103="","",IF(AND($C103&lt;=Hidden!G$46,$D103&gt;=Hidden!G$46),IF($G103="","x","y"),"")))</f>
        <v/>
      </c>
      <c r="O103" s="142" t="str">
        <f>IF(Hidden!H$47="Yes","H",IF($B103="","",IF(AND($C103&lt;=Hidden!H$46,$D103&gt;=Hidden!H$46),IF($G103="","x","y"),"")))</f>
        <v/>
      </c>
      <c r="P103" s="142" t="str">
        <f>IF(Hidden!I$47="Yes","H",IF($B103="","",IF(AND($C103&lt;=Hidden!I$46,$D103&gt;=Hidden!I$46),IF($G103="","x","y"),"")))</f>
        <v/>
      </c>
      <c r="Q103" s="142" t="str">
        <f>IF(Hidden!J$47="Yes","H",IF($B103="","",IF(AND($C103&lt;=Hidden!J$46,$D103&gt;=Hidden!J$46),IF($G103="","x","y"),"")))</f>
        <v/>
      </c>
      <c r="R103" s="144" t="str">
        <f>IF(Hidden!K$47="Yes","H",IF($B103="","",IF(AND($C103&lt;=Hidden!K$46,$D103&gt;=Hidden!K$46),IF($G103="","x","y"),"")))</f>
        <v/>
      </c>
      <c r="S103" s="143" t="str">
        <f>IF(Hidden!L$47="Yes","H",IF($B103="","",IF(AND($C103&lt;=Hidden!L$46,$D103&gt;=Hidden!L$46),IF($G103="","x","y"),"")))</f>
        <v/>
      </c>
      <c r="T103" s="142" t="str">
        <f>IF(Hidden!M$47="Yes","H",IF($B103="","",IF(AND($C103&lt;=Hidden!M$46,$D103&gt;=Hidden!M$46),IF($G103="","x","y"),"")))</f>
        <v/>
      </c>
      <c r="U103" s="142" t="str">
        <f>IF(Hidden!N$47="Yes","H",IF($B103="","",IF(AND($C103&lt;=Hidden!N$46,$D103&gt;=Hidden!N$46),IF($G103="","x","y"),"")))</f>
        <v/>
      </c>
      <c r="V103" s="142" t="str">
        <f>IF(Hidden!O$47="Yes","H",IF($B103="","",IF(AND($C103&lt;=Hidden!O$46,$D103&gt;=Hidden!O$46),IF($G103="","x","y"),"")))</f>
        <v/>
      </c>
      <c r="W103" s="146" t="str">
        <f>IF(Hidden!P$47="Yes","H",IF($B103="","",IF(AND($C103&lt;=Hidden!P$46,$D103&gt;=Hidden!P$46),IF($G103="","x","y"),"")))</f>
        <v/>
      </c>
      <c r="X103" s="145" t="str">
        <f>IF(Hidden!Q$47="Yes","H",IF($B103="","",IF(AND($C103&lt;=Hidden!Q$46,$D103&gt;=Hidden!Q$46),IF($G103="","x","y"),"")))</f>
        <v/>
      </c>
      <c r="Y103" s="142" t="str">
        <f>IF(Hidden!R$47="Yes","H",IF($B103="","",IF(AND($C103&lt;=Hidden!R$46,$D103&gt;=Hidden!R$46),IF($G103="","x","y"),"")))</f>
        <v/>
      </c>
      <c r="Z103" s="142" t="str">
        <f>IF(Hidden!S$47="Yes","H",IF($B103="","",IF(AND($C103&lt;=Hidden!S$46,$D103&gt;=Hidden!S$46),IF($G103="","x","y"),"")))</f>
        <v/>
      </c>
      <c r="AA103" s="142" t="str">
        <f>IF(Hidden!T$47="Yes","H",IF($B103="","",IF(AND($C103&lt;=Hidden!T$46,$D103&gt;=Hidden!T$46),IF($G103="","x","y"),"")))</f>
        <v/>
      </c>
      <c r="AB103" s="144" t="str">
        <f>IF(Hidden!U$47="Yes","H",IF($B103="","",IF(AND($C103&lt;=Hidden!U$46,$D103&gt;=Hidden!U$46),IF($G103="","x","y"),"")))</f>
        <v/>
      </c>
      <c r="AC103" s="143" t="str">
        <f>IF(Hidden!V$47="Yes","H",IF($B103="","",IF(AND($C103&lt;=Hidden!V$46,$D103&gt;=Hidden!V$46),IF($G103="","x","y"),"")))</f>
        <v/>
      </c>
      <c r="AD103" s="142" t="str">
        <f>IF(Hidden!W$47="Yes","H",IF($B103="","",IF(AND($C103&lt;=Hidden!W$46,$D103&gt;=Hidden!W$46),IF($G103="","x","y"),"")))</f>
        <v/>
      </c>
      <c r="AE103" s="142" t="str">
        <f>IF(Hidden!X$47="Yes","H",IF($B103="","",IF(AND($C103&lt;=Hidden!X$46,$D103&gt;=Hidden!X$46),IF($G103="","x","y"),"")))</f>
        <v/>
      </c>
      <c r="AF103" s="142" t="str">
        <f>IF(Hidden!Y$47="Yes","H",IF($B103="","",IF(AND($C103&lt;=Hidden!Y$46,$D103&gt;=Hidden!Y$46),IF($G103="","x","y"),"")))</f>
        <v/>
      </c>
      <c r="AG103" s="146" t="str">
        <f>IF(Hidden!Z$47="Yes","H",IF($B103="","",IF(AND($C103&lt;=Hidden!Z$46,$D103&gt;=Hidden!Z$46),IF($G103="","x","y"),"")))</f>
        <v/>
      </c>
      <c r="AH103" s="145" t="str">
        <f>IF(Hidden!AA$47="Yes","H",IF($B103="","",IF(AND($C103&lt;=Hidden!AA$46,$D103&gt;=Hidden!AA$46),IF($G103="","x","y"),"")))</f>
        <v/>
      </c>
      <c r="AI103" s="142" t="str">
        <f>IF(Hidden!AB$47="Yes","H",IF($B103="","",IF(AND($C103&lt;=Hidden!AB$46,$D103&gt;=Hidden!AB$46),IF($G103="","x","y"),"")))</f>
        <v/>
      </c>
      <c r="AJ103" s="142" t="str">
        <f>IF(Hidden!AC$47="Yes","H",IF($B103="","",IF(AND($C103&lt;=Hidden!AC$46,$D103&gt;=Hidden!AC$46),IF($G103="","x","y"),"")))</f>
        <v/>
      </c>
      <c r="AK103" s="142" t="str">
        <f>IF(Hidden!AD$47="Yes","H",IF($B103="","",IF(AND($C103&lt;=Hidden!AD$46,$D103&gt;=Hidden!AD$46),IF($G103="","x","y"),"")))</f>
        <v/>
      </c>
      <c r="AL103" s="144" t="str">
        <f>IF(Hidden!AE$47="Yes","H",IF($B103="","",IF(AND($C103&lt;=Hidden!AE$46,$D103&gt;=Hidden!AE$46),IF($G103="","x","y"),"")))</f>
        <v/>
      </c>
      <c r="AM103" s="143" t="str">
        <f>IF(Hidden!AF$47="Yes","H",IF($B103="","",IF(AND($C103&lt;=Hidden!AF$46,$D103&gt;=Hidden!AF$46),IF($G103="","x","y"),"")))</f>
        <v/>
      </c>
      <c r="AN103" s="142" t="str">
        <f>IF(Hidden!AG$47="Yes","H",IF($B103="","",IF(AND($C103&lt;=Hidden!AG$46,$D103&gt;=Hidden!AG$46),IF($G103="","x","y"),"")))</f>
        <v/>
      </c>
      <c r="AO103" s="142" t="str">
        <f>IF(Hidden!AH$47="Yes","H",IF($B103="","",IF(AND($C103&lt;=Hidden!AH$46,$D103&gt;=Hidden!AH$46),IF($G103="","x","y"),"")))</f>
        <v/>
      </c>
      <c r="AP103" s="142" t="str">
        <f>IF(Hidden!AI$47="Yes","H",IF($B103="","",IF(AND($C103&lt;=Hidden!AI$46,$D103&gt;=Hidden!AI$46),IF($G103="","x","y"),"")))</f>
        <v/>
      </c>
      <c r="AQ103" s="146" t="str">
        <f>IF(Hidden!AJ$47="Yes","H",IF($B103="","",IF(AND($C103&lt;=Hidden!AJ$46,$D103&gt;=Hidden!AJ$46),IF($G103="","x","y"),"")))</f>
        <v/>
      </c>
      <c r="AR103" s="145" t="str">
        <f>IF(Hidden!AK$47="Yes","H",IF($B103="","",IF(AND($C103&lt;=Hidden!AK$46,$D103&gt;=Hidden!AK$46),IF($G103="","x","y"),"")))</f>
        <v/>
      </c>
      <c r="AS103" s="142" t="str">
        <f>IF(Hidden!AL$47="Yes","H",IF($B103="","",IF(AND($C103&lt;=Hidden!AL$46,$D103&gt;=Hidden!AL$46),IF($G103="","x","y"),"")))</f>
        <v/>
      </c>
      <c r="AT103" s="142" t="str">
        <f>IF(Hidden!AM$47="Yes","H",IF($B103="","",IF(AND($C103&lt;=Hidden!AM$46,$D103&gt;=Hidden!AM$46),IF($G103="","x","y"),"")))</f>
        <v/>
      </c>
      <c r="AU103" s="142" t="str">
        <f>IF(Hidden!AN$47="Yes","H",IF($B103="","",IF(AND($C103&lt;=Hidden!AN$46,$D103&gt;=Hidden!AN$46),IF($G103="","x","y"),"")))</f>
        <v/>
      </c>
      <c r="AV103" s="144" t="str">
        <f>IF(Hidden!AO$47="Yes","H",IF($B103="","",IF(AND($C103&lt;=Hidden!AO$46,$D103&gt;=Hidden!AO$46),IF($G103="","x","y"),"")))</f>
        <v/>
      </c>
      <c r="AW103" s="143" t="str">
        <f>IF(Hidden!AP$47="Yes","H",IF($B103="","",IF(AND($C103&lt;=Hidden!AP$46,$D103&gt;=Hidden!AP$46),IF($G103="","x","y"),"")))</f>
        <v/>
      </c>
      <c r="AX103" s="142" t="str">
        <f>IF(Hidden!AQ$47="Yes","H",IF($B103="","",IF(AND($C103&lt;=Hidden!AQ$46,$D103&gt;=Hidden!AQ$46),IF($G103="","x","y"),"")))</f>
        <v/>
      </c>
      <c r="AY103" s="142" t="str">
        <f>IF(Hidden!AR$47="Yes","H",IF($B103="","",IF(AND($C103&lt;=Hidden!AR$46,$D103&gt;=Hidden!AR$46),IF($G103="","x","y"),"")))</f>
        <v/>
      </c>
      <c r="AZ103" s="142" t="str">
        <f>IF(Hidden!AS$47="Yes","H",IF($B103="","",IF(AND($C103&lt;=Hidden!AS$46,$D103&gt;=Hidden!AS$46),IF($G103="","x","y"),"")))</f>
        <v/>
      </c>
      <c r="BA103" s="146" t="str">
        <f>IF(Hidden!AT$47="Yes","H",IF($B103="","",IF(AND($C103&lt;=Hidden!AT$46,$D103&gt;=Hidden!AT$46),IF($G103="","x","y"),"")))</f>
        <v/>
      </c>
      <c r="BB103" s="145" t="str">
        <f>IF(Hidden!AU$47="Yes","H",IF($B103="","",IF(AND($C103&lt;=Hidden!AU$46,$D103&gt;=Hidden!AU$46),IF($G103="","x","y"),"")))</f>
        <v/>
      </c>
      <c r="BC103" s="142" t="str">
        <f>IF(Hidden!AV$47="Yes","H",IF($B103="","",IF(AND($C103&lt;=Hidden!AV$46,$D103&gt;=Hidden!AV$46),IF($G103="","x","y"),"")))</f>
        <v/>
      </c>
      <c r="BD103" s="142" t="str">
        <f>IF(Hidden!AW$47="Yes","H",IF($B103="","",IF(AND($C103&lt;=Hidden!AW$46,$D103&gt;=Hidden!AW$46),IF($G103="","x","y"),"")))</f>
        <v/>
      </c>
      <c r="BE103" s="142" t="str">
        <f>IF(Hidden!AX$47="Yes","H",IF($B103="","",IF(AND($C103&lt;=Hidden!AX$46,$D103&gt;=Hidden!AX$46),IF($G103="","x","y"),"")))</f>
        <v/>
      </c>
      <c r="BF103" s="144" t="str">
        <f>IF(Hidden!AY$47="Yes","H",IF($B103="","",IF(AND($C103&lt;=Hidden!AY$46,$D103&gt;=Hidden!AY$46),IF($G103="","x","y"),"")))</f>
        <v/>
      </c>
      <c r="BG103" s="143" t="str">
        <f>IF(Hidden!AZ$47="Yes","H",IF($B103="","",IF(AND($C103&lt;=Hidden!AZ$46,$D103&gt;=Hidden!AZ$46),IF($G103="","x","y"),"")))</f>
        <v/>
      </c>
      <c r="BH103" s="142" t="str">
        <f>IF(Hidden!BA$47="Yes","H",IF($B103="","",IF(AND($C103&lt;=Hidden!BA$46,$D103&gt;=Hidden!BA$46),IF($G103="","x","y"),"")))</f>
        <v/>
      </c>
      <c r="BI103" s="142" t="str">
        <f>IF(Hidden!BB$47="Yes","H",IF($B103="","",IF(AND($C103&lt;=Hidden!BB$46,$D103&gt;=Hidden!BB$46),IF($G103="","x","y"),"")))</f>
        <v/>
      </c>
      <c r="BJ103" s="142" t="str">
        <f>IF(Hidden!BC$47="Yes","H",IF($B103="","",IF(AND($C103&lt;=Hidden!BC$46,$D103&gt;=Hidden!BC$46),IF($G103="","x","y"),"")))</f>
        <v/>
      </c>
      <c r="BK103" s="146" t="str">
        <f>IF(Hidden!BD$47="Yes","H",IF($B103="","",IF(AND($C103&lt;=Hidden!BD$46,$D103&gt;=Hidden!BD$46),IF($G103="","x","y"),"")))</f>
        <v/>
      </c>
      <c r="BL103" s="145" t="str">
        <f>IF(Hidden!BE$47="Yes","H",IF($B103="","",IF(AND($C103&lt;=Hidden!BE$46,$D103&gt;=Hidden!BE$46),IF($G103="","x","y"),"")))</f>
        <v/>
      </c>
      <c r="BM103" s="142" t="str">
        <f>IF(Hidden!BF$47="Yes","H",IF($B103="","",IF(AND($C103&lt;=Hidden!BF$46,$D103&gt;=Hidden!BF$46),IF($G103="","x","y"),"")))</f>
        <v/>
      </c>
      <c r="BN103" s="142" t="str">
        <f>IF(Hidden!BG$47="Yes","H",IF($B103="","",IF(AND($C103&lt;=Hidden!BG$46,$D103&gt;=Hidden!BG$46),IF($G103="","x","y"),"")))</f>
        <v/>
      </c>
      <c r="BO103" s="142" t="str">
        <f>IF(Hidden!BH$47="Yes","H",IF($B103="","",IF(AND($C103&lt;=Hidden!BH$46,$D103&gt;=Hidden!BH$46),IF($G103="","x","y"),"")))</f>
        <v/>
      </c>
      <c r="BP103" s="144" t="str">
        <f>IF(Hidden!BI$47="Yes","H",IF($B103="","",IF(AND($C103&lt;=Hidden!BI$46,$D103&gt;=Hidden!BI$46),IF($G103="","x","y"),"")))</f>
        <v/>
      </c>
      <c r="BQ103" s="143" t="str">
        <f>IF(Hidden!BJ$47="Yes","H",IF($B103="","",IF(AND($C103&lt;=Hidden!BJ$46,$D103&gt;=Hidden!BJ$46),IF($G103="","x","y"),"")))</f>
        <v/>
      </c>
      <c r="BR103" s="142" t="str">
        <f>IF(Hidden!BK$47="Yes","H",IF($B103="","",IF(AND($C103&lt;=Hidden!BK$46,$D103&gt;=Hidden!BK$46),IF($G103="","x","y"),"")))</f>
        <v/>
      </c>
      <c r="BS103" s="142" t="str">
        <f>IF(Hidden!BL$47="Yes","H",IF($B103="","",IF(AND($C103&lt;=Hidden!BL$46,$D103&gt;=Hidden!BL$46),IF($G103="","x","y"),"")))</f>
        <v/>
      </c>
      <c r="BT103" s="142" t="str">
        <f>IF(Hidden!BM$47="Yes","H",IF($B103="","",IF(AND($C103&lt;=Hidden!BM$46,$D103&gt;=Hidden!BM$46),IF($G103="","x","y"),"")))</f>
        <v/>
      </c>
      <c r="BU103" s="146" t="str">
        <f>IF(Hidden!BN$47="Yes","H",IF($B103="","",IF(AND($C103&lt;=Hidden!BN$46,$D103&gt;=Hidden!BN$46),IF($G103="","x","y"),"")))</f>
        <v/>
      </c>
      <c r="BV103" s="145" t="str">
        <f>IF(Hidden!BO$47="Yes","H",IF($B103="","",IF(AND($C103&lt;=Hidden!BO$46,$D103&gt;=Hidden!BO$46),IF($G103="","x","y"),"")))</f>
        <v/>
      </c>
      <c r="BW103" s="142" t="str">
        <f>IF(Hidden!BP$47="Yes","H",IF($B103="","",IF(AND($C103&lt;=Hidden!BP$46,$D103&gt;=Hidden!BP$46),IF($G103="","x","y"),"")))</f>
        <v/>
      </c>
      <c r="BX103" s="142" t="str">
        <f>IF(Hidden!BQ$47="Yes","H",IF($B103="","",IF(AND($C103&lt;=Hidden!BQ$46,$D103&gt;=Hidden!BQ$46),IF($G103="","x","y"),"")))</f>
        <v/>
      </c>
      <c r="BY103" s="142" t="str">
        <f>IF(Hidden!BR$47="Yes","H",IF($B103="","",IF(AND($C103&lt;=Hidden!BR$46,$D103&gt;=Hidden!BR$46),IF($G103="","x","y"),"")))</f>
        <v/>
      </c>
      <c r="BZ103" s="144" t="str">
        <f>IF(Hidden!BS$47="Yes","H",IF($B103="","",IF(AND($C103&lt;=Hidden!BS$46,$D103&gt;=Hidden!BS$46),IF($G103="","x","y"),"")))</f>
        <v/>
      </c>
      <c r="CA103" s="143" t="str">
        <f>IF(Hidden!BT$47="Yes","H",IF($B103="","",IF(AND($C103&lt;=Hidden!BT$46,$D103&gt;=Hidden!BT$46),IF($G103="","x","y"),"")))</f>
        <v/>
      </c>
      <c r="CB103" s="142" t="str">
        <f>IF(Hidden!BU$47="Yes","H",IF($B103="","",IF(AND($C103&lt;=Hidden!BU$46,$D103&gt;=Hidden!BU$46),IF($G103="","x","y"),"")))</f>
        <v/>
      </c>
      <c r="CC103" s="142" t="str">
        <f>IF(Hidden!BV$47="Yes","H",IF($B103="","",IF(AND($C103&lt;=Hidden!BV$46,$D103&gt;=Hidden!BV$46),IF($G103="","x","y"),"")))</f>
        <v/>
      </c>
      <c r="CD103" s="142" t="str">
        <f>IF(Hidden!BW$47="Yes","H",IF($B103="","",IF(AND($C103&lt;=Hidden!BW$46,$D103&gt;=Hidden!BW$46),IF($G103="","x","y"),"")))</f>
        <v/>
      </c>
      <c r="CE103" s="146" t="str">
        <f>IF(Hidden!BX$47="Yes","H",IF($B103="","",IF(AND($C103&lt;=Hidden!BX$46,$D103&gt;=Hidden!BX$46),IF($G103="","x","y"),"")))</f>
        <v/>
      </c>
      <c r="CF103" s="145" t="str">
        <f>IF(Hidden!BY$47="Yes","H",IF($B103="","",IF(AND($C103&lt;=Hidden!BY$46,$D103&gt;=Hidden!BY$46),IF($G103="","x","y"),"")))</f>
        <v/>
      </c>
      <c r="CG103" s="142" t="str">
        <f>IF(Hidden!BZ$47="Yes","H",IF($B103="","",IF(AND($C103&lt;=Hidden!BZ$46,$D103&gt;=Hidden!BZ$46),IF($G103="","x","y"),"")))</f>
        <v/>
      </c>
      <c r="CH103" s="142" t="str">
        <f>IF(Hidden!CA$47="Yes","H",IF($B103="","",IF(AND($C103&lt;=Hidden!CA$46,$D103&gt;=Hidden!CA$46),IF($G103="","x","y"),"")))</f>
        <v/>
      </c>
      <c r="CI103" s="142" t="str">
        <f>IF(Hidden!CB$47="Yes","H",IF($B103="","",IF(AND($C103&lt;=Hidden!CB$46,$D103&gt;=Hidden!CB$46),IF($G103="","x","y"),"")))</f>
        <v/>
      </c>
      <c r="CJ103" s="144" t="str">
        <f>IF(Hidden!CC$47="Yes","H",IF($B103="","",IF(AND($C103&lt;=Hidden!CC$46,$D103&gt;=Hidden!CC$46),IF($G103="","x","y"),"")))</f>
        <v/>
      </c>
      <c r="CK103" s="143" t="str">
        <f>IF(Hidden!CD$47="Yes","H",IF($B103="","",IF(AND($C103&lt;=Hidden!CD$46,$D103&gt;=Hidden!CD$46),IF($G103="","x","y"),"")))</f>
        <v/>
      </c>
      <c r="CL103" s="142" t="str">
        <f>IF(Hidden!CE$47="Yes","H",IF($B103="","",IF(AND($C103&lt;=Hidden!CE$46,$D103&gt;=Hidden!CE$46),IF($G103="","x","y"),"")))</f>
        <v/>
      </c>
      <c r="CM103" s="142" t="str">
        <f>IF(Hidden!CF$47="Yes","H",IF($B103="","",IF(AND($C103&lt;=Hidden!CF$46,$D103&gt;=Hidden!CF$46),IF($G103="","x","y"),"")))</f>
        <v/>
      </c>
      <c r="CN103" s="142" t="str">
        <f>IF(Hidden!CG$47="Yes","H",IF($B103="","",IF(AND($C103&lt;=Hidden!CG$46,$D103&gt;=Hidden!CG$46),IF($G103="","x","y"),"")))</f>
        <v/>
      </c>
      <c r="CO103" s="146" t="str">
        <f>IF(Hidden!CH$47="Yes","H",IF($B103="","",IF(AND($C103&lt;=Hidden!CH$46,$D103&gt;=Hidden!CH$46),IF($G103="","x","y"),"")))</f>
        <v/>
      </c>
      <c r="CP103" s="145" t="str">
        <f>IF(Hidden!CI$47="Yes","H",IF($B103="","",IF(AND($C103&lt;=Hidden!CI$46,$D103&gt;=Hidden!CI$46),IF($G103="","x","y"),"")))</f>
        <v/>
      </c>
      <c r="CQ103" s="142" t="str">
        <f>IF(Hidden!CJ$47="Yes","H",IF($B103="","",IF(AND($C103&lt;=Hidden!CJ$46,$D103&gt;=Hidden!CJ$46),IF($G103="","x","y"),"")))</f>
        <v/>
      </c>
      <c r="CR103" s="142" t="str">
        <f>IF(Hidden!CK$47="Yes","H",IF($B103="","",IF(AND($C103&lt;=Hidden!CK$46,$D103&gt;=Hidden!CK$46),IF($G103="","x","y"),"")))</f>
        <v/>
      </c>
      <c r="CS103" s="142" t="str">
        <f>IF(Hidden!CL$47="Yes","H",IF($B103="","",IF(AND($C103&lt;=Hidden!CL$46,$D103&gt;=Hidden!CL$46),IF($G103="","x","y"),"")))</f>
        <v/>
      </c>
      <c r="CT103" s="144" t="str">
        <f>IF(Hidden!CM$47="Yes","H",IF($B103="","",IF(AND($C103&lt;=Hidden!CM$46,$D103&gt;=Hidden!CM$46),IF($G103="","x","y"),"")))</f>
        <v/>
      </c>
      <c r="CU103" s="143" t="str">
        <f>IF(Hidden!CN$47="Yes","H",IF($B103="","",IF(AND($C103&lt;=Hidden!CN$46,$D103&gt;=Hidden!CN$46),IF($G103="","x","y"),"")))</f>
        <v/>
      </c>
      <c r="CV103" s="142" t="str">
        <f>IF(Hidden!CO$47="Yes","H",IF($B103="","",IF(AND($C103&lt;=Hidden!CO$46,$D103&gt;=Hidden!CO$46),IF($G103="","x","y"),"")))</f>
        <v/>
      </c>
      <c r="CW103" s="142" t="str">
        <f>IF(Hidden!CP$47="Yes","H",IF($B103="","",IF(AND($C103&lt;=Hidden!CP$46,$D103&gt;=Hidden!CP$46),IF($G103="","x","y"),"")))</f>
        <v/>
      </c>
      <c r="CX103" s="142" t="str">
        <f>IF(Hidden!CQ$47="Yes","H",IF($B103="","",IF(AND($C103&lt;=Hidden!CQ$46,$D103&gt;=Hidden!CQ$46),IF($G103="","x","y"),"")))</f>
        <v/>
      </c>
      <c r="CY103" s="146" t="str">
        <f>IF(Hidden!CR$47="Yes","H",IF($B103="","",IF(AND($C103&lt;=Hidden!CR$46,$D103&gt;=Hidden!CR$46),IF($G103="","x","y"),"")))</f>
        <v/>
      </c>
      <c r="CZ103" s="145" t="str">
        <f>IF(Hidden!CS$47="Yes","H",IF($B103="","",IF(AND($C103&lt;=Hidden!CS$46,$D103&gt;=Hidden!CS$46),IF($G103="","x","y"),"")))</f>
        <v/>
      </c>
      <c r="DA103" s="142" t="str">
        <f>IF(Hidden!CT$47="Yes","H",IF($B103="","",IF(AND($C103&lt;=Hidden!CT$46,$D103&gt;=Hidden!CT$46),IF($G103="","x","y"),"")))</f>
        <v/>
      </c>
      <c r="DB103" s="142" t="str">
        <f>IF(Hidden!CU$47="Yes","H",IF($B103="","",IF(AND($C103&lt;=Hidden!CU$46,$D103&gt;=Hidden!CU$46),IF($G103="","x","y"),"")))</f>
        <v/>
      </c>
      <c r="DC103" s="142" t="str">
        <f>IF(Hidden!CV$47="Yes","H",IF($B103="","",IF(AND($C103&lt;=Hidden!CV$46,$D103&gt;=Hidden!CV$46),IF($G103="","x","y"),"")))</f>
        <v/>
      </c>
      <c r="DD103" s="144" t="str">
        <f>IF(Hidden!CW$47="Yes","H",IF($B103="","",IF(AND($C103&lt;=Hidden!CW$46,$D103&gt;=Hidden!CW$46),IF($G103="","x","y"),"")))</f>
        <v/>
      </c>
      <c r="DE103" s="143" t="str">
        <f>IF(Hidden!CX$47="Yes","H",IF($B103="","",IF(AND($C103&lt;=Hidden!CX$46,$D103&gt;=Hidden!CX$46),IF($G103="","x","y"),"")))</f>
        <v/>
      </c>
      <c r="DF103" s="142" t="str">
        <f>IF(Hidden!CY$47="Yes","H",IF($B103="","",IF(AND($C103&lt;=Hidden!CY$46,$D103&gt;=Hidden!CY$46),IF($G103="","x","y"),"")))</f>
        <v/>
      </c>
      <c r="DG103" s="142" t="str">
        <f>IF(Hidden!CZ$47="Yes","H",IF($B103="","",IF(AND($C103&lt;=Hidden!CZ$46,$D103&gt;=Hidden!CZ$46),IF($G103="","x","y"),"")))</f>
        <v/>
      </c>
      <c r="DH103" s="142" t="str">
        <f>IF(Hidden!DA$47="Yes","H",IF($B103="","",IF(AND($C103&lt;=Hidden!DA$46,$D103&gt;=Hidden!DA$46),IF($G103="","x","y"),"")))</f>
        <v/>
      </c>
      <c r="DI103" s="146" t="str">
        <f>IF(Hidden!DB$47="Yes","H",IF($B103="","",IF(AND($C103&lt;=Hidden!DB$46,$D103&gt;=Hidden!DB$46),IF($G103="","x","y"),"")))</f>
        <v/>
      </c>
      <c r="DJ103" s="145" t="str">
        <f>IF(Hidden!DC$47="Yes","H",IF($B103="","",IF(AND($C103&lt;=Hidden!DC$46,$D103&gt;=Hidden!DC$46),IF($G103="","x","y"),"")))</f>
        <v/>
      </c>
      <c r="DK103" s="142" t="str">
        <f>IF(Hidden!DD$47="Yes","H",IF($B103="","",IF(AND($C103&lt;=Hidden!DD$46,$D103&gt;=Hidden!DD$46),IF($G103="","x","y"),"")))</f>
        <v/>
      </c>
      <c r="DL103" s="142" t="str">
        <f>IF(Hidden!DE$47="Yes","H",IF($B103="","",IF(AND($C103&lt;=Hidden!DE$46,$D103&gt;=Hidden!DE$46),IF($G103="","x","y"),"")))</f>
        <v/>
      </c>
      <c r="DM103" s="142" t="str">
        <f>IF(Hidden!DF$47="Yes","H",IF($B103="","",IF(AND($C103&lt;=Hidden!DF$46,$D103&gt;=Hidden!DF$46),IF($G103="","x","y"),"")))</f>
        <v/>
      </c>
      <c r="DN103" s="144" t="str">
        <f>IF(Hidden!DG$47="Yes","H",IF($B103="","",IF(AND($C103&lt;=Hidden!DG$46,$D103&gt;=Hidden!DG$46),IF($G103="","x","y"),"")))</f>
        <v/>
      </c>
      <c r="DO103" s="143" t="str">
        <f>IF(Hidden!DH$47="Yes","H",IF($B103="","",IF(AND($C103&lt;=Hidden!DH$46,$D103&gt;=Hidden!DH$46),IF($G103="","x","y"),"")))</f>
        <v/>
      </c>
      <c r="DP103" s="142" t="str">
        <f>IF(Hidden!DI$47="Yes","H",IF($B103="","",IF(AND($C103&lt;=Hidden!DI$46,$D103&gt;=Hidden!DI$46),IF($G103="","x","y"),"")))</f>
        <v/>
      </c>
      <c r="DQ103" s="142" t="str">
        <f>IF(Hidden!DJ$47="Yes","H",IF($B103="","",IF(AND($C103&lt;=Hidden!DJ$46,$D103&gt;=Hidden!DJ$46),IF($G103="","x","y"),"")))</f>
        <v/>
      </c>
      <c r="DR103" s="142" t="str">
        <f>IF(Hidden!DK$47="Yes","H",IF($B103="","",IF(AND($C103&lt;=Hidden!DK$46,$D103&gt;=Hidden!DK$46),IF($G103="","x","y"),"")))</f>
        <v/>
      </c>
      <c r="DS103" s="146" t="str">
        <f>IF(Hidden!DL$47="Yes","H",IF($B103="","",IF(AND($C103&lt;=Hidden!DL$46,$D103&gt;=Hidden!DL$46),IF($G103="","x","y"),"")))</f>
        <v/>
      </c>
      <c r="DT103" s="145" t="str">
        <f>IF(Hidden!DM$47="Yes","H",IF($B103="","",IF(AND($C103&lt;=Hidden!DM$46,$D103&gt;=Hidden!DM$46),IF($G103="","x","y"),"")))</f>
        <v/>
      </c>
      <c r="DU103" s="142" t="str">
        <f>IF(Hidden!DN$47="Yes","H",IF($B103="","",IF(AND($C103&lt;=Hidden!DN$46,$D103&gt;=Hidden!DN$46),IF($G103="","x","y"),"")))</f>
        <v/>
      </c>
      <c r="DV103" s="142" t="str">
        <f>IF(Hidden!DO$47="Yes","H",IF($B103="","",IF(AND($C103&lt;=Hidden!DO$46,$D103&gt;=Hidden!DO$46),IF($G103="","x","y"),"")))</f>
        <v/>
      </c>
      <c r="DW103" s="142" t="str">
        <f>IF(Hidden!DP$47="Yes","H",IF($B103="","",IF(AND($C103&lt;=Hidden!DP$46,$D103&gt;=Hidden!DP$46),IF($G103="","x","y"),"")))</f>
        <v/>
      </c>
      <c r="DX103" s="144" t="str">
        <f>IF(Hidden!DQ$47="Yes","H",IF($B103="","",IF(AND($C103&lt;=Hidden!DQ$46,$D103&gt;=Hidden!DQ$46),IF($G103="","x","y"),"")))</f>
        <v/>
      </c>
      <c r="DY103" s="145" t="str">
        <f>IF(Hidden!DR$47="Yes","H",IF($B103="","",IF(AND($C103&lt;=Hidden!DR$46,$D103&gt;=Hidden!DR$46),IF($G103="","x","y"),"")))</f>
        <v/>
      </c>
      <c r="DZ103" s="142" t="str">
        <f>IF(Hidden!DS$47="Yes","H",IF($B103="","",IF(AND($C103&lt;=Hidden!DS$46,$D103&gt;=Hidden!DS$46),IF($G103="","x","y"),"")))</f>
        <v/>
      </c>
      <c r="EA103" s="142" t="str">
        <f>IF(Hidden!DT$47="Yes","H",IF($B103="","",IF(AND($C103&lt;=Hidden!DT$46,$D103&gt;=Hidden!DT$46),IF($G103="","x","y"),"")))</f>
        <v/>
      </c>
      <c r="EB103" s="142" t="str">
        <f>IF(Hidden!DU$47="Yes","H",IF($B103="","",IF(AND($C103&lt;=Hidden!DU$46,$D103&gt;=Hidden!DU$46),IF($G103="","x","y"),"")))</f>
        <v/>
      </c>
      <c r="EC103" s="144" t="str">
        <f>IF(Hidden!DV$47="Yes","H",IF($B103="","",IF(AND($C103&lt;=Hidden!DV$46,$D103&gt;=Hidden!DV$46),IF($G103="","x","y"),"")))</f>
        <v/>
      </c>
      <c r="ED103" s="143" t="str">
        <f>IF(Hidden!DW$47="Yes","H",IF($B103="","",IF(AND($C103&lt;=Hidden!DW$46,$D103&gt;=Hidden!DW$46),IF($G103="","x","y"),"")))</f>
        <v/>
      </c>
      <c r="EE103" s="142" t="str">
        <f>IF(Hidden!DX$47="Yes","H",IF($B103="","",IF(AND($C103&lt;=Hidden!DX$46,$D103&gt;=Hidden!DX$46),IF($G103="","x","y"),"")))</f>
        <v/>
      </c>
      <c r="EF103" s="142" t="str">
        <f>IF(Hidden!DY$47="Yes","H",IF($B103="","",IF(AND($C103&lt;=Hidden!DY$46,$D103&gt;=Hidden!DY$46),IF($G103="","x","y"),"")))</f>
        <v/>
      </c>
      <c r="EG103" s="142" t="str">
        <f>IF(Hidden!DZ$47="Yes","H",IF($B103="","",IF(AND($C103&lt;=Hidden!DZ$46,$D103&gt;=Hidden!DZ$46),IF($G103="","x","y"),"")))</f>
        <v/>
      </c>
      <c r="EH103" s="141" t="str">
        <f>IF(Hidden!EA$47="Yes","H",IF($B103="","",IF(AND($C103&lt;=Hidden!EA$46,$D103&gt;=Hidden!EA$46),IF($G103="","x","y"),"")))</f>
        <v/>
      </c>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row>
    <row r="104" spans="1:257" ht="15" customHeight="1">
      <c r="A104" s="79"/>
      <c r="B104" s="728"/>
      <c r="C104" s="724"/>
      <c r="D104" s="725"/>
      <c r="E104" s="693"/>
      <c r="F104" s="243"/>
      <c r="G104" s="696"/>
      <c r="H104" s="694"/>
      <c r="I104" s="147" t="str">
        <f>IF(Hidden!B$47="Yes","H",IF($B104="","",IF(AND($C104&lt;=Hidden!B$46,$D104&gt;=Hidden!B$46),IF($G104="","x","y"),"")))</f>
        <v/>
      </c>
      <c r="J104" s="142" t="str">
        <f>IF(Hidden!C$47="Yes","H",IF($B104="","",IF(AND($C104&lt;=Hidden!C$46,$D104&gt;=Hidden!C$46),IF($G104="","x","y"),"")))</f>
        <v/>
      </c>
      <c r="K104" s="142" t="str">
        <f>IF(Hidden!D$47="Yes","H",IF($B104="","",IF(AND($C104&lt;=Hidden!D$46,$D104&gt;=Hidden!D$46),IF($G104="","x","y"),"")))</f>
        <v/>
      </c>
      <c r="L104" s="142" t="str">
        <f>IF(Hidden!E$47="Yes","H",IF($B104="","",IF(AND($C104&lt;=Hidden!E$46,$D104&gt;=Hidden!E$46),IF($G104="","x","y"),"")))</f>
        <v/>
      </c>
      <c r="M104" s="146" t="str">
        <f>IF(Hidden!F$47="Yes","H",IF($B104="","",IF(AND($C104&lt;=Hidden!F$46,$D104&gt;=Hidden!F$46),IF($G104="","x","y"),"")))</f>
        <v/>
      </c>
      <c r="N104" s="145" t="str">
        <f>IF(Hidden!G$47="Yes","H",IF($B104="","",IF(AND($C104&lt;=Hidden!G$46,$D104&gt;=Hidden!G$46),IF($G104="","x","y"),"")))</f>
        <v/>
      </c>
      <c r="O104" s="142" t="str">
        <f>IF(Hidden!H$47="Yes","H",IF($B104="","",IF(AND($C104&lt;=Hidden!H$46,$D104&gt;=Hidden!H$46),IF($G104="","x","y"),"")))</f>
        <v/>
      </c>
      <c r="P104" s="142" t="str">
        <f>IF(Hidden!I$47="Yes","H",IF($B104="","",IF(AND($C104&lt;=Hidden!I$46,$D104&gt;=Hidden!I$46),IF($G104="","x","y"),"")))</f>
        <v/>
      </c>
      <c r="Q104" s="142" t="str">
        <f>IF(Hidden!J$47="Yes","H",IF($B104="","",IF(AND($C104&lt;=Hidden!J$46,$D104&gt;=Hidden!J$46),IF($G104="","x","y"),"")))</f>
        <v/>
      </c>
      <c r="R104" s="144" t="str">
        <f>IF(Hidden!K$47="Yes","H",IF($B104="","",IF(AND($C104&lt;=Hidden!K$46,$D104&gt;=Hidden!K$46),IF($G104="","x","y"),"")))</f>
        <v/>
      </c>
      <c r="S104" s="143" t="str">
        <f>IF(Hidden!L$47="Yes","H",IF($B104="","",IF(AND($C104&lt;=Hidden!L$46,$D104&gt;=Hidden!L$46),IF($G104="","x","y"),"")))</f>
        <v/>
      </c>
      <c r="T104" s="142" t="str">
        <f>IF(Hidden!M$47="Yes","H",IF($B104="","",IF(AND($C104&lt;=Hidden!M$46,$D104&gt;=Hidden!M$46),IF($G104="","x","y"),"")))</f>
        <v/>
      </c>
      <c r="U104" s="142" t="str">
        <f>IF(Hidden!N$47="Yes","H",IF($B104="","",IF(AND($C104&lt;=Hidden!N$46,$D104&gt;=Hidden!N$46),IF($G104="","x","y"),"")))</f>
        <v/>
      </c>
      <c r="V104" s="142" t="str">
        <f>IF(Hidden!O$47="Yes","H",IF($B104="","",IF(AND($C104&lt;=Hidden!O$46,$D104&gt;=Hidden!O$46),IF($G104="","x","y"),"")))</f>
        <v/>
      </c>
      <c r="W104" s="146" t="str">
        <f>IF(Hidden!P$47="Yes","H",IF($B104="","",IF(AND($C104&lt;=Hidden!P$46,$D104&gt;=Hidden!P$46),IF($G104="","x","y"),"")))</f>
        <v/>
      </c>
      <c r="X104" s="145" t="str">
        <f>IF(Hidden!Q$47="Yes","H",IF($B104="","",IF(AND($C104&lt;=Hidden!Q$46,$D104&gt;=Hidden!Q$46),IF($G104="","x","y"),"")))</f>
        <v/>
      </c>
      <c r="Y104" s="142" t="str">
        <f>IF(Hidden!R$47="Yes","H",IF($B104="","",IF(AND($C104&lt;=Hidden!R$46,$D104&gt;=Hidden!R$46),IF($G104="","x","y"),"")))</f>
        <v/>
      </c>
      <c r="Z104" s="142" t="str">
        <f>IF(Hidden!S$47="Yes","H",IF($B104="","",IF(AND($C104&lt;=Hidden!S$46,$D104&gt;=Hidden!S$46),IF($G104="","x","y"),"")))</f>
        <v/>
      </c>
      <c r="AA104" s="142" t="str">
        <f>IF(Hidden!T$47="Yes","H",IF($B104="","",IF(AND($C104&lt;=Hidden!T$46,$D104&gt;=Hidden!T$46),IF($G104="","x","y"),"")))</f>
        <v/>
      </c>
      <c r="AB104" s="144" t="str">
        <f>IF(Hidden!U$47="Yes","H",IF($B104="","",IF(AND($C104&lt;=Hidden!U$46,$D104&gt;=Hidden!U$46),IF($G104="","x","y"),"")))</f>
        <v/>
      </c>
      <c r="AC104" s="143" t="str">
        <f>IF(Hidden!V$47="Yes","H",IF($B104="","",IF(AND($C104&lt;=Hidden!V$46,$D104&gt;=Hidden!V$46),IF($G104="","x","y"),"")))</f>
        <v/>
      </c>
      <c r="AD104" s="142" t="str">
        <f>IF(Hidden!W$47="Yes","H",IF($B104="","",IF(AND($C104&lt;=Hidden!W$46,$D104&gt;=Hidden!W$46),IF($G104="","x","y"),"")))</f>
        <v/>
      </c>
      <c r="AE104" s="142" t="str">
        <f>IF(Hidden!X$47="Yes","H",IF($B104="","",IF(AND($C104&lt;=Hidden!X$46,$D104&gt;=Hidden!X$46),IF($G104="","x","y"),"")))</f>
        <v/>
      </c>
      <c r="AF104" s="142" t="str">
        <f>IF(Hidden!Y$47="Yes","H",IF($B104="","",IF(AND($C104&lt;=Hidden!Y$46,$D104&gt;=Hidden!Y$46),IF($G104="","x","y"),"")))</f>
        <v/>
      </c>
      <c r="AG104" s="146" t="str">
        <f>IF(Hidden!Z$47="Yes","H",IF($B104="","",IF(AND($C104&lt;=Hidden!Z$46,$D104&gt;=Hidden!Z$46),IF($G104="","x","y"),"")))</f>
        <v/>
      </c>
      <c r="AH104" s="145" t="str">
        <f>IF(Hidden!AA$47="Yes","H",IF($B104="","",IF(AND($C104&lt;=Hidden!AA$46,$D104&gt;=Hidden!AA$46),IF($G104="","x","y"),"")))</f>
        <v/>
      </c>
      <c r="AI104" s="142" t="str">
        <f>IF(Hidden!AB$47="Yes","H",IF($B104="","",IF(AND($C104&lt;=Hidden!AB$46,$D104&gt;=Hidden!AB$46),IF($G104="","x","y"),"")))</f>
        <v/>
      </c>
      <c r="AJ104" s="142" t="str">
        <f>IF(Hidden!AC$47="Yes","H",IF($B104="","",IF(AND($C104&lt;=Hidden!AC$46,$D104&gt;=Hidden!AC$46),IF($G104="","x","y"),"")))</f>
        <v/>
      </c>
      <c r="AK104" s="142" t="str">
        <f>IF(Hidden!AD$47="Yes","H",IF($B104="","",IF(AND($C104&lt;=Hidden!AD$46,$D104&gt;=Hidden!AD$46),IF($G104="","x","y"),"")))</f>
        <v/>
      </c>
      <c r="AL104" s="144" t="str">
        <f>IF(Hidden!AE$47="Yes","H",IF($B104="","",IF(AND($C104&lt;=Hidden!AE$46,$D104&gt;=Hidden!AE$46),IF($G104="","x","y"),"")))</f>
        <v/>
      </c>
      <c r="AM104" s="143" t="str">
        <f>IF(Hidden!AF$47="Yes","H",IF($B104="","",IF(AND($C104&lt;=Hidden!AF$46,$D104&gt;=Hidden!AF$46),IF($G104="","x","y"),"")))</f>
        <v/>
      </c>
      <c r="AN104" s="142" t="str">
        <f>IF(Hidden!AG$47="Yes","H",IF($B104="","",IF(AND($C104&lt;=Hidden!AG$46,$D104&gt;=Hidden!AG$46),IF($G104="","x","y"),"")))</f>
        <v/>
      </c>
      <c r="AO104" s="142" t="str">
        <f>IF(Hidden!AH$47="Yes","H",IF($B104="","",IF(AND($C104&lt;=Hidden!AH$46,$D104&gt;=Hidden!AH$46),IF($G104="","x","y"),"")))</f>
        <v/>
      </c>
      <c r="AP104" s="142" t="str">
        <f>IF(Hidden!AI$47="Yes","H",IF($B104="","",IF(AND($C104&lt;=Hidden!AI$46,$D104&gt;=Hidden!AI$46),IF($G104="","x","y"),"")))</f>
        <v/>
      </c>
      <c r="AQ104" s="146" t="str">
        <f>IF(Hidden!AJ$47="Yes","H",IF($B104="","",IF(AND($C104&lt;=Hidden!AJ$46,$D104&gt;=Hidden!AJ$46),IF($G104="","x","y"),"")))</f>
        <v/>
      </c>
      <c r="AR104" s="145" t="str">
        <f>IF(Hidden!AK$47="Yes","H",IF($B104="","",IF(AND($C104&lt;=Hidden!AK$46,$D104&gt;=Hidden!AK$46),IF($G104="","x","y"),"")))</f>
        <v/>
      </c>
      <c r="AS104" s="142" t="str">
        <f>IF(Hidden!AL$47="Yes","H",IF($B104="","",IF(AND($C104&lt;=Hidden!AL$46,$D104&gt;=Hidden!AL$46),IF($G104="","x","y"),"")))</f>
        <v/>
      </c>
      <c r="AT104" s="142" t="str">
        <f>IF(Hidden!AM$47="Yes","H",IF($B104="","",IF(AND($C104&lt;=Hidden!AM$46,$D104&gt;=Hidden!AM$46),IF($G104="","x","y"),"")))</f>
        <v/>
      </c>
      <c r="AU104" s="142" t="str">
        <f>IF(Hidden!AN$47="Yes","H",IF($B104="","",IF(AND($C104&lt;=Hidden!AN$46,$D104&gt;=Hidden!AN$46),IF($G104="","x","y"),"")))</f>
        <v/>
      </c>
      <c r="AV104" s="144" t="str">
        <f>IF(Hidden!AO$47="Yes","H",IF($B104="","",IF(AND($C104&lt;=Hidden!AO$46,$D104&gt;=Hidden!AO$46),IF($G104="","x","y"),"")))</f>
        <v/>
      </c>
      <c r="AW104" s="143" t="str">
        <f>IF(Hidden!AP$47="Yes","H",IF($B104="","",IF(AND($C104&lt;=Hidden!AP$46,$D104&gt;=Hidden!AP$46),IF($G104="","x","y"),"")))</f>
        <v/>
      </c>
      <c r="AX104" s="142" t="str">
        <f>IF(Hidden!AQ$47="Yes","H",IF($B104="","",IF(AND($C104&lt;=Hidden!AQ$46,$D104&gt;=Hidden!AQ$46),IF($G104="","x","y"),"")))</f>
        <v/>
      </c>
      <c r="AY104" s="142" t="str">
        <f>IF(Hidden!AR$47="Yes","H",IF($B104="","",IF(AND($C104&lt;=Hidden!AR$46,$D104&gt;=Hidden!AR$46),IF($G104="","x","y"),"")))</f>
        <v/>
      </c>
      <c r="AZ104" s="142" t="str">
        <f>IF(Hidden!AS$47="Yes","H",IF($B104="","",IF(AND($C104&lt;=Hidden!AS$46,$D104&gt;=Hidden!AS$46),IF($G104="","x","y"),"")))</f>
        <v/>
      </c>
      <c r="BA104" s="146" t="str">
        <f>IF(Hidden!AT$47="Yes","H",IF($B104="","",IF(AND($C104&lt;=Hidden!AT$46,$D104&gt;=Hidden!AT$46),IF($G104="","x","y"),"")))</f>
        <v/>
      </c>
      <c r="BB104" s="145" t="str">
        <f>IF(Hidden!AU$47="Yes","H",IF($B104="","",IF(AND($C104&lt;=Hidden!AU$46,$D104&gt;=Hidden!AU$46),IF($G104="","x","y"),"")))</f>
        <v/>
      </c>
      <c r="BC104" s="142" t="str">
        <f>IF(Hidden!AV$47="Yes","H",IF($B104="","",IF(AND($C104&lt;=Hidden!AV$46,$D104&gt;=Hidden!AV$46),IF($G104="","x","y"),"")))</f>
        <v/>
      </c>
      <c r="BD104" s="142" t="str">
        <f>IF(Hidden!AW$47="Yes","H",IF($B104="","",IF(AND($C104&lt;=Hidden!AW$46,$D104&gt;=Hidden!AW$46),IF($G104="","x","y"),"")))</f>
        <v/>
      </c>
      <c r="BE104" s="142" t="str">
        <f>IF(Hidden!AX$47="Yes","H",IF($B104="","",IF(AND($C104&lt;=Hidden!AX$46,$D104&gt;=Hidden!AX$46),IF($G104="","x","y"),"")))</f>
        <v/>
      </c>
      <c r="BF104" s="144" t="str">
        <f>IF(Hidden!AY$47="Yes","H",IF($B104="","",IF(AND($C104&lt;=Hidden!AY$46,$D104&gt;=Hidden!AY$46),IF($G104="","x","y"),"")))</f>
        <v/>
      </c>
      <c r="BG104" s="143" t="str">
        <f>IF(Hidden!AZ$47="Yes","H",IF($B104="","",IF(AND($C104&lt;=Hidden!AZ$46,$D104&gt;=Hidden!AZ$46),IF($G104="","x","y"),"")))</f>
        <v/>
      </c>
      <c r="BH104" s="142" t="str">
        <f>IF(Hidden!BA$47="Yes","H",IF($B104="","",IF(AND($C104&lt;=Hidden!BA$46,$D104&gt;=Hidden!BA$46),IF($G104="","x","y"),"")))</f>
        <v/>
      </c>
      <c r="BI104" s="142" t="str">
        <f>IF(Hidden!BB$47="Yes","H",IF($B104="","",IF(AND($C104&lt;=Hidden!BB$46,$D104&gt;=Hidden!BB$46),IF($G104="","x","y"),"")))</f>
        <v/>
      </c>
      <c r="BJ104" s="142" t="str">
        <f>IF(Hidden!BC$47="Yes","H",IF($B104="","",IF(AND($C104&lt;=Hidden!BC$46,$D104&gt;=Hidden!BC$46),IF($G104="","x","y"),"")))</f>
        <v/>
      </c>
      <c r="BK104" s="146" t="str">
        <f>IF(Hidden!BD$47="Yes","H",IF($B104="","",IF(AND($C104&lt;=Hidden!BD$46,$D104&gt;=Hidden!BD$46),IF($G104="","x","y"),"")))</f>
        <v/>
      </c>
      <c r="BL104" s="145" t="str">
        <f>IF(Hidden!BE$47="Yes","H",IF($B104="","",IF(AND($C104&lt;=Hidden!BE$46,$D104&gt;=Hidden!BE$46),IF($G104="","x","y"),"")))</f>
        <v/>
      </c>
      <c r="BM104" s="142" t="str">
        <f>IF(Hidden!BF$47="Yes","H",IF($B104="","",IF(AND($C104&lt;=Hidden!BF$46,$D104&gt;=Hidden!BF$46),IF($G104="","x","y"),"")))</f>
        <v/>
      </c>
      <c r="BN104" s="142" t="str">
        <f>IF(Hidden!BG$47="Yes","H",IF($B104="","",IF(AND($C104&lt;=Hidden!BG$46,$D104&gt;=Hidden!BG$46),IF($G104="","x","y"),"")))</f>
        <v/>
      </c>
      <c r="BO104" s="142" t="str">
        <f>IF(Hidden!BH$47="Yes","H",IF($B104="","",IF(AND($C104&lt;=Hidden!BH$46,$D104&gt;=Hidden!BH$46),IF($G104="","x","y"),"")))</f>
        <v/>
      </c>
      <c r="BP104" s="144" t="str">
        <f>IF(Hidden!BI$47="Yes","H",IF($B104="","",IF(AND($C104&lt;=Hidden!BI$46,$D104&gt;=Hidden!BI$46),IF($G104="","x","y"),"")))</f>
        <v/>
      </c>
      <c r="BQ104" s="143" t="str">
        <f>IF(Hidden!BJ$47="Yes","H",IF($B104="","",IF(AND($C104&lt;=Hidden!BJ$46,$D104&gt;=Hidden!BJ$46),IF($G104="","x","y"),"")))</f>
        <v/>
      </c>
      <c r="BR104" s="142" t="str">
        <f>IF(Hidden!BK$47="Yes","H",IF($B104="","",IF(AND($C104&lt;=Hidden!BK$46,$D104&gt;=Hidden!BK$46),IF($G104="","x","y"),"")))</f>
        <v/>
      </c>
      <c r="BS104" s="142" t="str">
        <f>IF(Hidden!BL$47="Yes","H",IF($B104="","",IF(AND($C104&lt;=Hidden!BL$46,$D104&gt;=Hidden!BL$46),IF($G104="","x","y"),"")))</f>
        <v/>
      </c>
      <c r="BT104" s="142" t="str">
        <f>IF(Hidden!BM$47="Yes","H",IF($B104="","",IF(AND($C104&lt;=Hidden!BM$46,$D104&gt;=Hidden!BM$46),IF($G104="","x","y"),"")))</f>
        <v/>
      </c>
      <c r="BU104" s="146" t="str">
        <f>IF(Hidden!BN$47="Yes","H",IF($B104="","",IF(AND($C104&lt;=Hidden!BN$46,$D104&gt;=Hidden!BN$46),IF($G104="","x","y"),"")))</f>
        <v/>
      </c>
      <c r="BV104" s="145" t="str">
        <f>IF(Hidden!BO$47="Yes","H",IF($B104="","",IF(AND($C104&lt;=Hidden!BO$46,$D104&gt;=Hidden!BO$46),IF($G104="","x","y"),"")))</f>
        <v/>
      </c>
      <c r="BW104" s="142" t="str">
        <f>IF(Hidden!BP$47="Yes","H",IF($B104="","",IF(AND($C104&lt;=Hidden!BP$46,$D104&gt;=Hidden!BP$46),IF($G104="","x","y"),"")))</f>
        <v/>
      </c>
      <c r="BX104" s="142" t="str">
        <f>IF(Hidden!BQ$47="Yes","H",IF($B104="","",IF(AND($C104&lt;=Hidden!BQ$46,$D104&gt;=Hidden!BQ$46),IF($G104="","x","y"),"")))</f>
        <v/>
      </c>
      <c r="BY104" s="142" t="str">
        <f>IF(Hidden!BR$47="Yes","H",IF($B104="","",IF(AND($C104&lt;=Hidden!BR$46,$D104&gt;=Hidden!BR$46),IF($G104="","x","y"),"")))</f>
        <v/>
      </c>
      <c r="BZ104" s="144" t="str">
        <f>IF(Hidden!BS$47="Yes","H",IF($B104="","",IF(AND($C104&lt;=Hidden!BS$46,$D104&gt;=Hidden!BS$46),IF($G104="","x","y"),"")))</f>
        <v/>
      </c>
      <c r="CA104" s="143" t="str">
        <f>IF(Hidden!BT$47="Yes","H",IF($B104="","",IF(AND($C104&lt;=Hidden!BT$46,$D104&gt;=Hidden!BT$46),IF($G104="","x","y"),"")))</f>
        <v/>
      </c>
      <c r="CB104" s="142" t="str">
        <f>IF(Hidden!BU$47="Yes","H",IF($B104="","",IF(AND($C104&lt;=Hidden!BU$46,$D104&gt;=Hidden!BU$46),IF($G104="","x","y"),"")))</f>
        <v/>
      </c>
      <c r="CC104" s="142" t="str">
        <f>IF(Hidden!BV$47="Yes","H",IF($B104="","",IF(AND($C104&lt;=Hidden!BV$46,$D104&gt;=Hidden!BV$46),IF($G104="","x","y"),"")))</f>
        <v/>
      </c>
      <c r="CD104" s="142" t="str">
        <f>IF(Hidden!BW$47="Yes","H",IF($B104="","",IF(AND($C104&lt;=Hidden!BW$46,$D104&gt;=Hidden!BW$46),IF($G104="","x","y"),"")))</f>
        <v/>
      </c>
      <c r="CE104" s="146" t="str">
        <f>IF(Hidden!BX$47="Yes","H",IF($B104="","",IF(AND($C104&lt;=Hidden!BX$46,$D104&gt;=Hidden!BX$46),IF($G104="","x","y"),"")))</f>
        <v/>
      </c>
      <c r="CF104" s="145" t="str">
        <f>IF(Hidden!BY$47="Yes","H",IF($B104="","",IF(AND($C104&lt;=Hidden!BY$46,$D104&gt;=Hidden!BY$46),IF($G104="","x","y"),"")))</f>
        <v/>
      </c>
      <c r="CG104" s="142" t="str">
        <f>IF(Hidden!BZ$47="Yes","H",IF($B104="","",IF(AND($C104&lt;=Hidden!BZ$46,$D104&gt;=Hidden!BZ$46),IF($G104="","x","y"),"")))</f>
        <v/>
      </c>
      <c r="CH104" s="142" t="str">
        <f>IF(Hidden!CA$47="Yes","H",IF($B104="","",IF(AND($C104&lt;=Hidden!CA$46,$D104&gt;=Hidden!CA$46),IF($G104="","x","y"),"")))</f>
        <v/>
      </c>
      <c r="CI104" s="142" t="str">
        <f>IF(Hidden!CB$47="Yes","H",IF($B104="","",IF(AND($C104&lt;=Hidden!CB$46,$D104&gt;=Hidden!CB$46),IF($G104="","x","y"),"")))</f>
        <v/>
      </c>
      <c r="CJ104" s="144" t="str">
        <f>IF(Hidden!CC$47="Yes","H",IF($B104="","",IF(AND($C104&lt;=Hidden!CC$46,$D104&gt;=Hidden!CC$46),IF($G104="","x","y"),"")))</f>
        <v/>
      </c>
      <c r="CK104" s="143" t="str">
        <f>IF(Hidden!CD$47="Yes","H",IF($B104="","",IF(AND($C104&lt;=Hidden!CD$46,$D104&gt;=Hidden!CD$46),IF($G104="","x","y"),"")))</f>
        <v/>
      </c>
      <c r="CL104" s="142" t="str">
        <f>IF(Hidden!CE$47="Yes","H",IF($B104="","",IF(AND($C104&lt;=Hidden!CE$46,$D104&gt;=Hidden!CE$46),IF($G104="","x","y"),"")))</f>
        <v/>
      </c>
      <c r="CM104" s="142" t="str">
        <f>IF(Hidden!CF$47="Yes","H",IF($B104="","",IF(AND($C104&lt;=Hidden!CF$46,$D104&gt;=Hidden!CF$46),IF($G104="","x","y"),"")))</f>
        <v/>
      </c>
      <c r="CN104" s="142" t="str">
        <f>IF(Hidden!CG$47="Yes","H",IF($B104="","",IF(AND($C104&lt;=Hidden!CG$46,$D104&gt;=Hidden!CG$46),IF($G104="","x","y"),"")))</f>
        <v/>
      </c>
      <c r="CO104" s="146" t="str">
        <f>IF(Hidden!CH$47="Yes","H",IF($B104="","",IF(AND($C104&lt;=Hidden!CH$46,$D104&gt;=Hidden!CH$46),IF($G104="","x","y"),"")))</f>
        <v/>
      </c>
      <c r="CP104" s="145" t="str">
        <f>IF(Hidden!CI$47="Yes","H",IF($B104="","",IF(AND($C104&lt;=Hidden!CI$46,$D104&gt;=Hidden!CI$46),IF($G104="","x","y"),"")))</f>
        <v/>
      </c>
      <c r="CQ104" s="142" t="str">
        <f>IF(Hidden!CJ$47="Yes","H",IF($B104="","",IF(AND($C104&lt;=Hidden!CJ$46,$D104&gt;=Hidden!CJ$46),IF($G104="","x","y"),"")))</f>
        <v/>
      </c>
      <c r="CR104" s="142" t="str">
        <f>IF(Hidden!CK$47="Yes","H",IF($B104="","",IF(AND($C104&lt;=Hidden!CK$46,$D104&gt;=Hidden!CK$46),IF($G104="","x","y"),"")))</f>
        <v/>
      </c>
      <c r="CS104" s="142" t="str">
        <f>IF(Hidden!CL$47="Yes","H",IF($B104="","",IF(AND($C104&lt;=Hidden!CL$46,$D104&gt;=Hidden!CL$46),IF($G104="","x","y"),"")))</f>
        <v/>
      </c>
      <c r="CT104" s="144" t="str">
        <f>IF(Hidden!CM$47="Yes","H",IF($B104="","",IF(AND($C104&lt;=Hidden!CM$46,$D104&gt;=Hidden!CM$46),IF($G104="","x","y"),"")))</f>
        <v/>
      </c>
      <c r="CU104" s="143" t="str">
        <f>IF(Hidden!CN$47="Yes","H",IF($B104="","",IF(AND($C104&lt;=Hidden!CN$46,$D104&gt;=Hidden!CN$46),IF($G104="","x","y"),"")))</f>
        <v/>
      </c>
      <c r="CV104" s="142" t="str">
        <f>IF(Hidden!CO$47="Yes","H",IF($B104="","",IF(AND($C104&lt;=Hidden!CO$46,$D104&gt;=Hidden!CO$46),IF($G104="","x","y"),"")))</f>
        <v/>
      </c>
      <c r="CW104" s="142" t="str">
        <f>IF(Hidden!CP$47="Yes","H",IF($B104="","",IF(AND($C104&lt;=Hidden!CP$46,$D104&gt;=Hidden!CP$46),IF($G104="","x","y"),"")))</f>
        <v/>
      </c>
      <c r="CX104" s="142" t="str">
        <f>IF(Hidden!CQ$47="Yes","H",IF($B104="","",IF(AND($C104&lt;=Hidden!CQ$46,$D104&gt;=Hidden!CQ$46),IF($G104="","x","y"),"")))</f>
        <v/>
      </c>
      <c r="CY104" s="146" t="str">
        <f>IF(Hidden!CR$47="Yes","H",IF($B104="","",IF(AND($C104&lt;=Hidden!CR$46,$D104&gt;=Hidden!CR$46),IF($G104="","x","y"),"")))</f>
        <v/>
      </c>
      <c r="CZ104" s="145" t="str">
        <f>IF(Hidden!CS$47="Yes","H",IF($B104="","",IF(AND($C104&lt;=Hidden!CS$46,$D104&gt;=Hidden!CS$46),IF($G104="","x","y"),"")))</f>
        <v/>
      </c>
      <c r="DA104" s="142" t="str">
        <f>IF(Hidden!CT$47="Yes","H",IF($B104="","",IF(AND($C104&lt;=Hidden!CT$46,$D104&gt;=Hidden!CT$46),IF($G104="","x","y"),"")))</f>
        <v/>
      </c>
      <c r="DB104" s="142" t="str">
        <f>IF(Hidden!CU$47="Yes","H",IF($B104="","",IF(AND($C104&lt;=Hidden!CU$46,$D104&gt;=Hidden!CU$46),IF($G104="","x","y"),"")))</f>
        <v/>
      </c>
      <c r="DC104" s="142" t="str">
        <f>IF(Hidden!CV$47="Yes","H",IF($B104="","",IF(AND($C104&lt;=Hidden!CV$46,$D104&gt;=Hidden!CV$46),IF($G104="","x","y"),"")))</f>
        <v/>
      </c>
      <c r="DD104" s="144" t="str">
        <f>IF(Hidden!CW$47="Yes","H",IF($B104="","",IF(AND($C104&lt;=Hidden!CW$46,$D104&gt;=Hidden!CW$46),IF($G104="","x","y"),"")))</f>
        <v/>
      </c>
      <c r="DE104" s="143" t="str">
        <f>IF(Hidden!CX$47="Yes","H",IF($B104="","",IF(AND($C104&lt;=Hidden!CX$46,$D104&gt;=Hidden!CX$46),IF($G104="","x","y"),"")))</f>
        <v/>
      </c>
      <c r="DF104" s="142" t="str">
        <f>IF(Hidden!CY$47="Yes","H",IF($B104="","",IF(AND($C104&lt;=Hidden!CY$46,$D104&gt;=Hidden!CY$46),IF($G104="","x","y"),"")))</f>
        <v/>
      </c>
      <c r="DG104" s="142" t="str">
        <f>IF(Hidden!CZ$47="Yes","H",IF($B104="","",IF(AND($C104&lt;=Hidden!CZ$46,$D104&gt;=Hidden!CZ$46),IF($G104="","x","y"),"")))</f>
        <v/>
      </c>
      <c r="DH104" s="142" t="str">
        <f>IF(Hidden!DA$47="Yes","H",IF($B104="","",IF(AND($C104&lt;=Hidden!DA$46,$D104&gt;=Hidden!DA$46),IF($G104="","x","y"),"")))</f>
        <v/>
      </c>
      <c r="DI104" s="146" t="str">
        <f>IF(Hidden!DB$47="Yes","H",IF($B104="","",IF(AND($C104&lt;=Hidden!DB$46,$D104&gt;=Hidden!DB$46),IF($G104="","x","y"),"")))</f>
        <v/>
      </c>
      <c r="DJ104" s="145" t="str">
        <f>IF(Hidden!DC$47="Yes","H",IF($B104="","",IF(AND($C104&lt;=Hidden!DC$46,$D104&gt;=Hidden!DC$46),IF($G104="","x","y"),"")))</f>
        <v/>
      </c>
      <c r="DK104" s="142" t="str">
        <f>IF(Hidden!DD$47="Yes","H",IF($B104="","",IF(AND($C104&lt;=Hidden!DD$46,$D104&gt;=Hidden!DD$46),IF($G104="","x","y"),"")))</f>
        <v/>
      </c>
      <c r="DL104" s="142" t="str">
        <f>IF(Hidden!DE$47="Yes","H",IF($B104="","",IF(AND($C104&lt;=Hidden!DE$46,$D104&gt;=Hidden!DE$46),IF($G104="","x","y"),"")))</f>
        <v/>
      </c>
      <c r="DM104" s="142" t="str">
        <f>IF(Hidden!DF$47="Yes","H",IF($B104="","",IF(AND($C104&lt;=Hidden!DF$46,$D104&gt;=Hidden!DF$46),IF($G104="","x","y"),"")))</f>
        <v/>
      </c>
      <c r="DN104" s="144" t="str">
        <f>IF(Hidden!DG$47="Yes","H",IF($B104="","",IF(AND($C104&lt;=Hidden!DG$46,$D104&gt;=Hidden!DG$46),IF($G104="","x","y"),"")))</f>
        <v/>
      </c>
      <c r="DO104" s="143" t="str">
        <f>IF(Hidden!DH$47="Yes","H",IF($B104="","",IF(AND($C104&lt;=Hidden!DH$46,$D104&gt;=Hidden!DH$46),IF($G104="","x","y"),"")))</f>
        <v/>
      </c>
      <c r="DP104" s="142" t="str">
        <f>IF(Hidden!DI$47="Yes","H",IF($B104="","",IF(AND($C104&lt;=Hidden!DI$46,$D104&gt;=Hidden!DI$46),IF($G104="","x","y"),"")))</f>
        <v/>
      </c>
      <c r="DQ104" s="142" t="str">
        <f>IF(Hidden!DJ$47="Yes","H",IF($B104="","",IF(AND($C104&lt;=Hidden!DJ$46,$D104&gt;=Hidden!DJ$46),IF($G104="","x","y"),"")))</f>
        <v/>
      </c>
      <c r="DR104" s="142" t="str">
        <f>IF(Hidden!DK$47="Yes","H",IF($B104="","",IF(AND($C104&lt;=Hidden!DK$46,$D104&gt;=Hidden!DK$46),IF($G104="","x","y"),"")))</f>
        <v/>
      </c>
      <c r="DS104" s="146" t="str">
        <f>IF(Hidden!DL$47="Yes","H",IF($B104="","",IF(AND($C104&lt;=Hidden!DL$46,$D104&gt;=Hidden!DL$46),IF($G104="","x","y"),"")))</f>
        <v/>
      </c>
      <c r="DT104" s="145" t="str">
        <f>IF(Hidden!DM$47="Yes","H",IF($B104="","",IF(AND($C104&lt;=Hidden!DM$46,$D104&gt;=Hidden!DM$46),IF($G104="","x","y"),"")))</f>
        <v/>
      </c>
      <c r="DU104" s="142" t="str">
        <f>IF(Hidden!DN$47="Yes","H",IF($B104="","",IF(AND($C104&lt;=Hidden!DN$46,$D104&gt;=Hidden!DN$46),IF($G104="","x","y"),"")))</f>
        <v/>
      </c>
      <c r="DV104" s="142" t="str">
        <f>IF(Hidden!DO$47="Yes","H",IF($B104="","",IF(AND($C104&lt;=Hidden!DO$46,$D104&gt;=Hidden!DO$46),IF($G104="","x","y"),"")))</f>
        <v/>
      </c>
      <c r="DW104" s="142" t="str">
        <f>IF(Hidden!DP$47="Yes","H",IF($B104="","",IF(AND($C104&lt;=Hidden!DP$46,$D104&gt;=Hidden!DP$46),IF($G104="","x","y"),"")))</f>
        <v/>
      </c>
      <c r="DX104" s="144" t="str">
        <f>IF(Hidden!DQ$47="Yes","H",IF($B104="","",IF(AND($C104&lt;=Hidden!DQ$46,$D104&gt;=Hidden!DQ$46),IF($G104="","x","y"),"")))</f>
        <v/>
      </c>
      <c r="DY104" s="145" t="str">
        <f>IF(Hidden!DR$47="Yes","H",IF($B104="","",IF(AND($C104&lt;=Hidden!DR$46,$D104&gt;=Hidden!DR$46),IF($G104="","x","y"),"")))</f>
        <v/>
      </c>
      <c r="DZ104" s="142" t="str">
        <f>IF(Hidden!DS$47="Yes","H",IF($B104="","",IF(AND($C104&lt;=Hidden!DS$46,$D104&gt;=Hidden!DS$46),IF($G104="","x","y"),"")))</f>
        <v/>
      </c>
      <c r="EA104" s="142" t="str">
        <f>IF(Hidden!DT$47="Yes","H",IF($B104="","",IF(AND($C104&lt;=Hidden!DT$46,$D104&gt;=Hidden!DT$46),IF($G104="","x","y"),"")))</f>
        <v/>
      </c>
      <c r="EB104" s="142" t="str">
        <f>IF(Hidden!DU$47="Yes","H",IF($B104="","",IF(AND($C104&lt;=Hidden!DU$46,$D104&gt;=Hidden!DU$46),IF($G104="","x","y"),"")))</f>
        <v/>
      </c>
      <c r="EC104" s="144" t="str">
        <f>IF(Hidden!DV$47="Yes","H",IF($B104="","",IF(AND($C104&lt;=Hidden!DV$46,$D104&gt;=Hidden!DV$46),IF($G104="","x","y"),"")))</f>
        <v/>
      </c>
      <c r="ED104" s="143" t="str">
        <f>IF(Hidden!DW$47="Yes","H",IF($B104="","",IF(AND($C104&lt;=Hidden!DW$46,$D104&gt;=Hidden!DW$46),IF($G104="","x","y"),"")))</f>
        <v/>
      </c>
      <c r="EE104" s="142" t="str">
        <f>IF(Hidden!DX$47="Yes","H",IF($B104="","",IF(AND($C104&lt;=Hidden!DX$46,$D104&gt;=Hidden!DX$46),IF($G104="","x","y"),"")))</f>
        <v/>
      </c>
      <c r="EF104" s="142" t="str">
        <f>IF(Hidden!DY$47="Yes","H",IF($B104="","",IF(AND($C104&lt;=Hidden!DY$46,$D104&gt;=Hidden!DY$46),IF($G104="","x","y"),"")))</f>
        <v/>
      </c>
      <c r="EG104" s="142" t="str">
        <f>IF(Hidden!DZ$47="Yes","H",IF($B104="","",IF(AND($C104&lt;=Hidden!DZ$46,$D104&gt;=Hidden!DZ$46),IF($G104="","x","y"),"")))</f>
        <v/>
      </c>
      <c r="EH104" s="141" t="str">
        <f>IF(Hidden!EA$47="Yes","H",IF($B104="","",IF(AND($C104&lt;=Hidden!EA$46,$D104&gt;=Hidden!EA$46),IF($G104="","x","y"),"")))</f>
        <v/>
      </c>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row>
    <row r="105" spans="1:257" ht="15" customHeight="1">
      <c r="A105" s="79"/>
      <c r="B105" s="729"/>
      <c r="C105" s="724"/>
      <c r="D105" s="725"/>
      <c r="E105" s="693"/>
      <c r="F105" s="243"/>
      <c r="G105" s="696"/>
      <c r="H105" s="694"/>
      <c r="I105" s="147" t="str">
        <f>IF(Hidden!B$47="Yes","H",IF($B105="","",IF(AND($C105&lt;=Hidden!B$46,$D105&gt;=Hidden!B$46),IF($G105="","x","y"),"")))</f>
        <v/>
      </c>
      <c r="J105" s="142" t="str">
        <f>IF(Hidden!C$47="Yes","H",IF($B105="","",IF(AND($C105&lt;=Hidden!C$46,$D105&gt;=Hidden!C$46),IF($G105="","x","y"),"")))</f>
        <v/>
      </c>
      <c r="K105" s="142" t="str">
        <f>IF(Hidden!D$47="Yes","H",IF($B105="","",IF(AND($C105&lt;=Hidden!D$46,$D105&gt;=Hidden!D$46),IF($G105="","x","y"),"")))</f>
        <v/>
      </c>
      <c r="L105" s="142" t="str">
        <f>IF(Hidden!E$47="Yes","H",IF($B105="","",IF(AND($C105&lt;=Hidden!E$46,$D105&gt;=Hidden!E$46),IF($G105="","x","y"),"")))</f>
        <v/>
      </c>
      <c r="M105" s="146" t="str">
        <f>IF(Hidden!F$47="Yes","H",IF($B105="","",IF(AND($C105&lt;=Hidden!F$46,$D105&gt;=Hidden!F$46),IF($G105="","x","y"),"")))</f>
        <v/>
      </c>
      <c r="N105" s="145" t="str">
        <f>IF(Hidden!G$47="Yes","H",IF($B105="","",IF(AND($C105&lt;=Hidden!G$46,$D105&gt;=Hidden!G$46),IF($G105="","x","y"),"")))</f>
        <v/>
      </c>
      <c r="O105" s="142" t="str">
        <f>IF(Hidden!H$47="Yes","H",IF($B105="","",IF(AND($C105&lt;=Hidden!H$46,$D105&gt;=Hidden!H$46),IF($G105="","x","y"),"")))</f>
        <v/>
      </c>
      <c r="P105" s="142" t="str">
        <f>IF(Hidden!I$47="Yes","H",IF($B105="","",IF(AND($C105&lt;=Hidden!I$46,$D105&gt;=Hidden!I$46),IF($G105="","x","y"),"")))</f>
        <v/>
      </c>
      <c r="Q105" s="142" t="str">
        <f>IF(Hidden!J$47="Yes","H",IF($B105="","",IF(AND($C105&lt;=Hidden!J$46,$D105&gt;=Hidden!J$46),IF($G105="","x","y"),"")))</f>
        <v/>
      </c>
      <c r="R105" s="144" t="str">
        <f>IF(Hidden!K$47="Yes","H",IF($B105="","",IF(AND($C105&lt;=Hidden!K$46,$D105&gt;=Hidden!K$46),IF($G105="","x","y"),"")))</f>
        <v/>
      </c>
      <c r="S105" s="143" t="str">
        <f>IF(Hidden!L$47="Yes","H",IF($B105="","",IF(AND($C105&lt;=Hidden!L$46,$D105&gt;=Hidden!L$46),IF($G105="","x","y"),"")))</f>
        <v/>
      </c>
      <c r="T105" s="142" t="str">
        <f>IF(Hidden!M$47="Yes","H",IF($B105="","",IF(AND($C105&lt;=Hidden!M$46,$D105&gt;=Hidden!M$46),IF($G105="","x","y"),"")))</f>
        <v/>
      </c>
      <c r="U105" s="142" t="str">
        <f>IF(Hidden!N$47="Yes","H",IF($B105="","",IF(AND($C105&lt;=Hidden!N$46,$D105&gt;=Hidden!N$46),IF($G105="","x","y"),"")))</f>
        <v/>
      </c>
      <c r="V105" s="142" t="str">
        <f>IF(Hidden!O$47="Yes","H",IF($B105="","",IF(AND($C105&lt;=Hidden!O$46,$D105&gt;=Hidden!O$46),IF($G105="","x","y"),"")))</f>
        <v/>
      </c>
      <c r="W105" s="146" t="str">
        <f>IF(Hidden!P$47="Yes","H",IF($B105="","",IF(AND($C105&lt;=Hidden!P$46,$D105&gt;=Hidden!P$46),IF($G105="","x","y"),"")))</f>
        <v/>
      </c>
      <c r="X105" s="145" t="str">
        <f>IF(Hidden!Q$47="Yes","H",IF($B105="","",IF(AND($C105&lt;=Hidden!Q$46,$D105&gt;=Hidden!Q$46),IF($G105="","x","y"),"")))</f>
        <v/>
      </c>
      <c r="Y105" s="142" t="str">
        <f>IF(Hidden!R$47="Yes","H",IF($B105="","",IF(AND($C105&lt;=Hidden!R$46,$D105&gt;=Hidden!R$46),IF($G105="","x","y"),"")))</f>
        <v/>
      </c>
      <c r="Z105" s="142" t="str">
        <f>IF(Hidden!S$47="Yes","H",IF($B105="","",IF(AND($C105&lt;=Hidden!S$46,$D105&gt;=Hidden!S$46),IF($G105="","x","y"),"")))</f>
        <v/>
      </c>
      <c r="AA105" s="142" t="str">
        <f>IF(Hidden!T$47="Yes","H",IF($B105="","",IF(AND($C105&lt;=Hidden!T$46,$D105&gt;=Hidden!T$46),IF($G105="","x","y"),"")))</f>
        <v/>
      </c>
      <c r="AB105" s="144" t="str">
        <f>IF(Hidden!U$47="Yes","H",IF($B105="","",IF(AND($C105&lt;=Hidden!U$46,$D105&gt;=Hidden!U$46),IF($G105="","x","y"),"")))</f>
        <v/>
      </c>
      <c r="AC105" s="143" t="str">
        <f>IF(Hidden!V$47="Yes","H",IF($B105="","",IF(AND($C105&lt;=Hidden!V$46,$D105&gt;=Hidden!V$46),IF($G105="","x","y"),"")))</f>
        <v/>
      </c>
      <c r="AD105" s="142" t="str">
        <f>IF(Hidden!W$47="Yes","H",IF($B105="","",IF(AND($C105&lt;=Hidden!W$46,$D105&gt;=Hidden!W$46),IF($G105="","x","y"),"")))</f>
        <v/>
      </c>
      <c r="AE105" s="142" t="str">
        <f>IF(Hidden!X$47="Yes","H",IF($B105="","",IF(AND($C105&lt;=Hidden!X$46,$D105&gt;=Hidden!X$46),IF($G105="","x","y"),"")))</f>
        <v/>
      </c>
      <c r="AF105" s="142" t="str">
        <f>IF(Hidden!Y$47="Yes","H",IF($B105="","",IF(AND($C105&lt;=Hidden!Y$46,$D105&gt;=Hidden!Y$46),IF($G105="","x","y"),"")))</f>
        <v/>
      </c>
      <c r="AG105" s="146" t="str">
        <f>IF(Hidden!Z$47="Yes","H",IF($B105="","",IF(AND($C105&lt;=Hidden!Z$46,$D105&gt;=Hidden!Z$46),IF($G105="","x","y"),"")))</f>
        <v/>
      </c>
      <c r="AH105" s="145" t="str">
        <f>IF(Hidden!AA$47="Yes","H",IF($B105="","",IF(AND($C105&lt;=Hidden!AA$46,$D105&gt;=Hidden!AA$46),IF($G105="","x","y"),"")))</f>
        <v/>
      </c>
      <c r="AI105" s="142" t="str">
        <f>IF(Hidden!AB$47="Yes","H",IF($B105="","",IF(AND($C105&lt;=Hidden!AB$46,$D105&gt;=Hidden!AB$46),IF($G105="","x","y"),"")))</f>
        <v/>
      </c>
      <c r="AJ105" s="142" t="str">
        <f>IF(Hidden!AC$47="Yes","H",IF($B105="","",IF(AND($C105&lt;=Hidden!AC$46,$D105&gt;=Hidden!AC$46),IF($G105="","x","y"),"")))</f>
        <v/>
      </c>
      <c r="AK105" s="142" t="str">
        <f>IF(Hidden!AD$47="Yes","H",IF($B105="","",IF(AND($C105&lt;=Hidden!AD$46,$D105&gt;=Hidden!AD$46),IF($G105="","x","y"),"")))</f>
        <v/>
      </c>
      <c r="AL105" s="144" t="str">
        <f>IF(Hidden!AE$47="Yes","H",IF($B105="","",IF(AND($C105&lt;=Hidden!AE$46,$D105&gt;=Hidden!AE$46),IF($G105="","x","y"),"")))</f>
        <v/>
      </c>
      <c r="AM105" s="143" t="str">
        <f>IF(Hidden!AF$47="Yes","H",IF($B105="","",IF(AND($C105&lt;=Hidden!AF$46,$D105&gt;=Hidden!AF$46),IF($G105="","x","y"),"")))</f>
        <v/>
      </c>
      <c r="AN105" s="142" t="str">
        <f>IF(Hidden!AG$47="Yes","H",IF($B105="","",IF(AND($C105&lt;=Hidden!AG$46,$D105&gt;=Hidden!AG$46),IF($G105="","x","y"),"")))</f>
        <v/>
      </c>
      <c r="AO105" s="142" t="str">
        <f>IF(Hidden!AH$47="Yes","H",IF($B105="","",IF(AND($C105&lt;=Hidden!AH$46,$D105&gt;=Hidden!AH$46),IF($G105="","x","y"),"")))</f>
        <v/>
      </c>
      <c r="AP105" s="142" t="str">
        <f>IF(Hidden!AI$47="Yes","H",IF($B105="","",IF(AND($C105&lt;=Hidden!AI$46,$D105&gt;=Hidden!AI$46),IF($G105="","x","y"),"")))</f>
        <v/>
      </c>
      <c r="AQ105" s="146" t="str">
        <f>IF(Hidden!AJ$47="Yes","H",IF($B105="","",IF(AND($C105&lt;=Hidden!AJ$46,$D105&gt;=Hidden!AJ$46),IF($G105="","x","y"),"")))</f>
        <v/>
      </c>
      <c r="AR105" s="145" t="str">
        <f>IF(Hidden!AK$47="Yes","H",IF($B105="","",IF(AND($C105&lt;=Hidden!AK$46,$D105&gt;=Hidden!AK$46),IF($G105="","x","y"),"")))</f>
        <v/>
      </c>
      <c r="AS105" s="142" t="str">
        <f>IF(Hidden!AL$47="Yes","H",IF($B105="","",IF(AND($C105&lt;=Hidden!AL$46,$D105&gt;=Hidden!AL$46),IF($G105="","x","y"),"")))</f>
        <v/>
      </c>
      <c r="AT105" s="142" t="str">
        <f>IF(Hidden!AM$47="Yes","H",IF($B105="","",IF(AND($C105&lt;=Hidden!AM$46,$D105&gt;=Hidden!AM$46),IF($G105="","x","y"),"")))</f>
        <v/>
      </c>
      <c r="AU105" s="142" t="str">
        <f>IF(Hidden!AN$47="Yes","H",IF($B105="","",IF(AND($C105&lt;=Hidden!AN$46,$D105&gt;=Hidden!AN$46),IF($G105="","x","y"),"")))</f>
        <v/>
      </c>
      <c r="AV105" s="144" t="str">
        <f>IF(Hidden!AO$47="Yes","H",IF($B105="","",IF(AND($C105&lt;=Hidden!AO$46,$D105&gt;=Hidden!AO$46),IF($G105="","x","y"),"")))</f>
        <v/>
      </c>
      <c r="AW105" s="143" t="str">
        <f>IF(Hidden!AP$47="Yes","H",IF($B105="","",IF(AND($C105&lt;=Hidden!AP$46,$D105&gt;=Hidden!AP$46),IF($G105="","x","y"),"")))</f>
        <v/>
      </c>
      <c r="AX105" s="142" t="str">
        <f>IF(Hidden!AQ$47="Yes","H",IF($B105="","",IF(AND($C105&lt;=Hidden!AQ$46,$D105&gt;=Hidden!AQ$46),IF($G105="","x","y"),"")))</f>
        <v/>
      </c>
      <c r="AY105" s="142" t="str">
        <f>IF(Hidden!AR$47="Yes","H",IF($B105="","",IF(AND($C105&lt;=Hidden!AR$46,$D105&gt;=Hidden!AR$46),IF($G105="","x","y"),"")))</f>
        <v/>
      </c>
      <c r="AZ105" s="142" t="str">
        <f>IF(Hidden!AS$47="Yes","H",IF($B105="","",IF(AND($C105&lt;=Hidden!AS$46,$D105&gt;=Hidden!AS$46),IF($G105="","x","y"),"")))</f>
        <v/>
      </c>
      <c r="BA105" s="146" t="str">
        <f>IF(Hidden!AT$47="Yes","H",IF($B105="","",IF(AND($C105&lt;=Hidden!AT$46,$D105&gt;=Hidden!AT$46),IF($G105="","x","y"),"")))</f>
        <v/>
      </c>
      <c r="BB105" s="145" t="str">
        <f>IF(Hidden!AU$47="Yes","H",IF($B105="","",IF(AND($C105&lt;=Hidden!AU$46,$D105&gt;=Hidden!AU$46),IF($G105="","x","y"),"")))</f>
        <v/>
      </c>
      <c r="BC105" s="142" t="str">
        <f>IF(Hidden!AV$47="Yes","H",IF($B105="","",IF(AND($C105&lt;=Hidden!AV$46,$D105&gt;=Hidden!AV$46),IF($G105="","x","y"),"")))</f>
        <v/>
      </c>
      <c r="BD105" s="142" t="str">
        <f>IF(Hidden!AW$47="Yes","H",IF($B105="","",IF(AND($C105&lt;=Hidden!AW$46,$D105&gt;=Hidden!AW$46),IF($G105="","x","y"),"")))</f>
        <v/>
      </c>
      <c r="BE105" s="142" t="str">
        <f>IF(Hidden!AX$47="Yes","H",IF($B105="","",IF(AND($C105&lt;=Hidden!AX$46,$D105&gt;=Hidden!AX$46),IF($G105="","x","y"),"")))</f>
        <v/>
      </c>
      <c r="BF105" s="144" t="str">
        <f>IF(Hidden!AY$47="Yes","H",IF($B105="","",IF(AND($C105&lt;=Hidden!AY$46,$D105&gt;=Hidden!AY$46),IF($G105="","x","y"),"")))</f>
        <v/>
      </c>
      <c r="BG105" s="143" t="str">
        <f>IF(Hidden!AZ$47="Yes","H",IF($B105="","",IF(AND($C105&lt;=Hidden!AZ$46,$D105&gt;=Hidden!AZ$46),IF($G105="","x","y"),"")))</f>
        <v/>
      </c>
      <c r="BH105" s="142" t="str">
        <f>IF(Hidden!BA$47="Yes","H",IF($B105="","",IF(AND($C105&lt;=Hidden!BA$46,$D105&gt;=Hidden!BA$46),IF($G105="","x","y"),"")))</f>
        <v/>
      </c>
      <c r="BI105" s="142" t="str">
        <f>IF(Hidden!BB$47="Yes","H",IF($B105="","",IF(AND($C105&lt;=Hidden!BB$46,$D105&gt;=Hidden!BB$46),IF($G105="","x","y"),"")))</f>
        <v/>
      </c>
      <c r="BJ105" s="142" t="str">
        <f>IF(Hidden!BC$47="Yes","H",IF($B105="","",IF(AND($C105&lt;=Hidden!BC$46,$D105&gt;=Hidden!BC$46),IF($G105="","x","y"),"")))</f>
        <v/>
      </c>
      <c r="BK105" s="146" t="str">
        <f>IF(Hidden!BD$47="Yes","H",IF($B105="","",IF(AND($C105&lt;=Hidden!BD$46,$D105&gt;=Hidden!BD$46),IF($G105="","x","y"),"")))</f>
        <v/>
      </c>
      <c r="BL105" s="145" t="str">
        <f>IF(Hidden!BE$47="Yes","H",IF($B105="","",IF(AND($C105&lt;=Hidden!BE$46,$D105&gt;=Hidden!BE$46),IF($G105="","x","y"),"")))</f>
        <v/>
      </c>
      <c r="BM105" s="142" t="str">
        <f>IF(Hidden!BF$47="Yes","H",IF($B105="","",IF(AND($C105&lt;=Hidden!BF$46,$D105&gt;=Hidden!BF$46),IF($G105="","x","y"),"")))</f>
        <v/>
      </c>
      <c r="BN105" s="142" t="str">
        <f>IF(Hidden!BG$47="Yes","H",IF($B105="","",IF(AND($C105&lt;=Hidden!BG$46,$D105&gt;=Hidden!BG$46),IF($G105="","x","y"),"")))</f>
        <v/>
      </c>
      <c r="BO105" s="142" t="str">
        <f>IF(Hidden!BH$47="Yes","H",IF($B105="","",IF(AND($C105&lt;=Hidden!BH$46,$D105&gt;=Hidden!BH$46),IF($G105="","x","y"),"")))</f>
        <v/>
      </c>
      <c r="BP105" s="144" t="str">
        <f>IF(Hidden!BI$47="Yes","H",IF($B105="","",IF(AND($C105&lt;=Hidden!BI$46,$D105&gt;=Hidden!BI$46),IF($G105="","x","y"),"")))</f>
        <v/>
      </c>
      <c r="BQ105" s="143" t="str">
        <f>IF(Hidden!BJ$47="Yes","H",IF($B105="","",IF(AND($C105&lt;=Hidden!BJ$46,$D105&gt;=Hidden!BJ$46),IF($G105="","x","y"),"")))</f>
        <v/>
      </c>
      <c r="BR105" s="142" t="str">
        <f>IF(Hidden!BK$47="Yes","H",IF($B105="","",IF(AND($C105&lt;=Hidden!BK$46,$D105&gt;=Hidden!BK$46),IF($G105="","x","y"),"")))</f>
        <v/>
      </c>
      <c r="BS105" s="142" t="str">
        <f>IF(Hidden!BL$47="Yes","H",IF($B105="","",IF(AND($C105&lt;=Hidden!BL$46,$D105&gt;=Hidden!BL$46),IF($G105="","x","y"),"")))</f>
        <v/>
      </c>
      <c r="BT105" s="142" t="str">
        <f>IF(Hidden!BM$47="Yes","H",IF($B105="","",IF(AND($C105&lt;=Hidden!BM$46,$D105&gt;=Hidden!BM$46),IF($G105="","x","y"),"")))</f>
        <v/>
      </c>
      <c r="BU105" s="146" t="str">
        <f>IF(Hidden!BN$47="Yes","H",IF($B105="","",IF(AND($C105&lt;=Hidden!BN$46,$D105&gt;=Hidden!BN$46),IF($G105="","x","y"),"")))</f>
        <v/>
      </c>
      <c r="BV105" s="145" t="str">
        <f>IF(Hidden!BO$47="Yes","H",IF($B105="","",IF(AND($C105&lt;=Hidden!BO$46,$D105&gt;=Hidden!BO$46),IF($G105="","x","y"),"")))</f>
        <v/>
      </c>
      <c r="BW105" s="142" t="str">
        <f>IF(Hidden!BP$47="Yes","H",IF($B105="","",IF(AND($C105&lt;=Hidden!BP$46,$D105&gt;=Hidden!BP$46),IF($G105="","x","y"),"")))</f>
        <v/>
      </c>
      <c r="BX105" s="142" t="str">
        <f>IF(Hidden!BQ$47="Yes","H",IF($B105="","",IF(AND($C105&lt;=Hidden!BQ$46,$D105&gt;=Hidden!BQ$46),IF($G105="","x","y"),"")))</f>
        <v/>
      </c>
      <c r="BY105" s="142" t="str">
        <f>IF(Hidden!BR$47="Yes","H",IF($B105="","",IF(AND($C105&lt;=Hidden!BR$46,$D105&gt;=Hidden!BR$46),IF($G105="","x","y"),"")))</f>
        <v/>
      </c>
      <c r="BZ105" s="144" t="str">
        <f>IF(Hidden!BS$47="Yes","H",IF($B105="","",IF(AND($C105&lt;=Hidden!BS$46,$D105&gt;=Hidden!BS$46),IF($G105="","x","y"),"")))</f>
        <v/>
      </c>
      <c r="CA105" s="143" t="str">
        <f>IF(Hidden!BT$47="Yes","H",IF($B105="","",IF(AND($C105&lt;=Hidden!BT$46,$D105&gt;=Hidden!BT$46),IF($G105="","x","y"),"")))</f>
        <v/>
      </c>
      <c r="CB105" s="142" t="str">
        <f>IF(Hidden!BU$47="Yes","H",IF($B105="","",IF(AND($C105&lt;=Hidden!BU$46,$D105&gt;=Hidden!BU$46),IF($G105="","x","y"),"")))</f>
        <v/>
      </c>
      <c r="CC105" s="142" t="str">
        <f>IF(Hidden!BV$47="Yes","H",IF($B105="","",IF(AND($C105&lt;=Hidden!BV$46,$D105&gt;=Hidden!BV$46),IF($G105="","x","y"),"")))</f>
        <v/>
      </c>
      <c r="CD105" s="142" t="str">
        <f>IF(Hidden!BW$47="Yes","H",IF($B105="","",IF(AND($C105&lt;=Hidden!BW$46,$D105&gt;=Hidden!BW$46),IF($G105="","x","y"),"")))</f>
        <v/>
      </c>
      <c r="CE105" s="146" t="str">
        <f>IF(Hidden!BX$47="Yes","H",IF($B105="","",IF(AND($C105&lt;=Hidden!BX$46,$D105&gt;=Hidden!BX$46),IF($G105="","x","y"),"")))</f>
        <v/>
      </c>
      <c r="CF105" s="145" t="str">
        <f>IF(Hidden!BY$47="Yes","H",IF($B105="","",IF(AND($C105&lt;=Hidden!BY$46,$D105&gt;=Hidden!BY$46),IF($G105="","x","y"),"")))</f>
        <v/>
      </c>
      <c r="CG105" s="142" t="str">
        <f>IF(Hidden!BZ$47="Yes","H",IF($B105="","",IF(AND($C105&lt;=Hidden!BZ$46,$D105&gt;=Hidden!BZ$46),IF($G105="","x","y"),"")))</f>
        <v/>
      </c>
      <c r="CH105" s="142" t="str">
        <f>IF(Hidden!CA$47="Yes","H",IF($B105="","",IF(AND($C105&lt;=Hidden!CA$46,$D105&gt;=Hidden!CA$46),IF($G105="","x","y"),"")))</f>
        <v/>
      </c>
      <c r="CI105" s="142" t="str">
        <f>IF(Hidden!CB$47="Yes","H",IF($B105="","",IF(AND($C105&lt;=Hidden!CB$46,$D105&gt;=Hidden!CB$46),IF($G105="","x","y"),"")))</f>
        <v/>
      </c>
      <c r="CJ105" s="144" t="str">
        <f>IF(Hidden!CC$47="Yes","H",IF($B105="","",IF(AND($C105&lt;=Hidden!CC$46,$D105&gt;=Hidden!CC$46),IF($G105="","x","y"),"")))</f>
        <v/>
      </c>
      <c r="CK105" s="143" t="str">
        <f>IF(Hidden!CD$47="Yes","H",IF($B105="","",IF(AND($C105&lt;=Hidden!CD$46,$D105&gt;=Hidden!CD$46),IF($G105="","x","y"),"")))</f>
        <v/>
      </c>
      <c r="CL105" s="142" t="str">
        <f>IF(Hidden!CE$47="Yes","H",IF($B105="","",IF(AND($C105&lt;=Hidden!CE$46,$D105&gt;=Hidden!CE$46),IF($G105="","x","y"),"")))</f>
        <v/>
      </c>
      <c r="CM105" s="142" t="str">
        <f>IF(Hidden!CF$47="Yes","H",IF($B105="","",IF(AND($C105&lt;=Hidden!CF$46,$D105&gt;=Hidden!CF$46),IF($G105="","x","y"),"")))</f>
        <v/>
      </c>
      <c r="CN105" s="142" t="str">
        <f>IF(Hidden!CG$47="Yes","H",IF($B105="","",IF(AND($C105&lt;=Hidden!CG$46,$D105&gt;=Hidden!CG$46),IF($G105="","x","y"),"")))</f>
        <v/>
      </c>
      <c r="CO105" s="146" t="str">
        <f>IF(Hidden!CH$47="Yes","H",IF($B105="","",IF(AND($C105&lt;=Hidden!CH$46,$D105&gt;=Hidden!CH$46),IF($G105="","x","y"),"")))</f>
        <v/>
      </c>
      <c r="CP105" s="145" t="str">
        <f>IF(Hidden!CI$47="Yes","H",IF($B105="","",IF(AND($C105&lt;=Hidden!CI$46,$D105&gt;=Hidden!CI$46),IF($G105="","x","y"),"")))</f>
        <v/>
      </c>
      <c r="CQ105" s="142" t="str">
        <f>IF(Hidden!CJ$47="Yes","H",IF($B105="","",IF(AND($C105&lt;=Hidden!CJ$46,$D105&gt;=Hidden!CJ$46),IF($G105="","x","y"),"")))</f>
        <v/>
      </c>
      <c r="CR105" s="142" t="str">
        <f>IF(Hidden!CK$47="Yes","H",IF($B105="","",IF(AND($C105&lt;=Hidden!CK$46,$D105&gt;=Hidden!CK$46),IF($G105="","x","y"),"")))</f>
        <v/>
      </c>
      <c r="CS105" s="142" t="str">
        <f>IF(Hidden!CL$47="Yes","H",IF($B105="","",IF(AND($C105&lt;=Hidden!CL$46,$D105&gt;=Hidden!CL$46),IF($G105="","x","y"),"")))</f>
        <v/>
      </c>
      <c r="CT105" s="144" t="str">
        <f>IF(Hidden!CM$47="Yes","H",IF($B105="","",IF(AND($C105&lt;=Hidden!CM$46,$D105&gt;=Hidden!CM$46),IF($G105="","x","y"),"")))</f>
        <v/>
      </c>
      <c r="CU105" s="143" t="str">
        <f>IF(Hidden!CN$47="Yes","H",IF($B105="","",IF(AND($C105&lt;=Hidden!CN$46,$D105&gt;=Hidden!CN$46),IF($G105="","x","y"),"")))</f>
        <v/>
      </c>
      <c r="CV105" s="142" t="str">
        <f>IF(Hidden!CO$47="Yes","H",IF($B105="","",IF(AND($C105&lt;=Hidden!CO$46,$D105&gt;=Hidden!CO$46),IF($G105="","x","y"),"")))</f>
        <v/>
      </c>
      <c r="CW105" s="142" t="str">
        <f>IF(Hidden!CP$47="Yes","H",IF($B105="","",IF(AND($C105&lt;=Hidden!CP$46,$D105&gt;=Hidden!CP$46),IF($G105="","x","y"),"")))</f>
        <v/>
      </c>
      <c r="CX105" s="142" t="str">
        <f>IF(Hidden!CQ$47="Yes","H",IF($B105="","",IF(AND($C105&lt;=Hidden!CQ$46,$D105&gt;=Hidden!CQ$46),IF($G105="","x","y"),"")))</f>
        <v/>
      </c>
      <c r="CY105" s="146" t="str">
        <f>IF(Hidden!CR$47="Yes","H",IF($B105="","",IF(AND($C105&lt;=Hidden!CR$46,$D105&gt;=Hidden!CR$46),IF($G105="","x","y"),"")))</f>
        <v/>
      </c>
      <c r="CZ105" s="145" t="str">
        <f>IF(Hidden!CS$47="Yes","H",IF($B105="","",IF(AND($C105&lt;=Hidden!CS$46,$D105&gt;=Hidden!CS$46),IF($G105="","x","y"),"")))</f>
        <v/>
      </c>
      <c r="DA105" s="142" t="str">
        <f>IF(Hidden!CT$47="Yes","H",IF($B105="","",IF(AND($C105&lt;=Hidden!CT$46,$D105&gt;=Hidden!CT$46),IF($G105="","x","y"),"")))</f>
        <v/>
      </c>
      <c r="DB105" s="142" t="str">
        <f>IF(Hidden!CU$47="Yes","H",IF($B105="","",IF(AND($C105&lt;=Hidden!CU$46,$D105&gt;=Hidden!CU$46),IF($G105="","x","y"),"")))</f>
        <v/>
      </c>
      <c r="DC105" s="142" t="str">
        <f>IF(Hidden!CV$47="Yes","H",IF($B105="","",IF(AND($C105&lt;=Hidden!CV$46,$D105&gt;=Hidden!CV$46),IF($G105="","x","y"),"")))</f>
        <v/>
      </c>
      <c r="DD105" s="144" t="str">
        <f>IF(Hidden!CW$47="Yes","H",IF($B105="","",IF(AND($C105&lt;=Hidden!CW$46,$D105&gt;=Hidden!CW$46),IF($G105="","x","y"),"")))</f>
        <v/>
      </c>
      <c r="DE105" s="143" t="str">
        <f>IF(Hidden!CX$47="Yes","H",IF($B105="","",IF(AND($C105&lt;=Hidden!CX$46,$D105&gt;=Hidden!CX$46),IF($G105="","x","y"),"")))</f>
        <v/>
      </c>
      <c r="DF105" s="142" t="str">
        <f>IF(Hidden!CY$47="Yes","H",IF($B105="","",IF(AND($C105&lt;=Hidden!CY$46,$D105&gt;=Hidden!CY$46),IF($G105="","x","y"),"")))</f>
        <v/>
      </c>
      <c r="DG105" s="142" t="str">
        <f>IF(Hidden!CZ$47="Yes","H",IF($B105="","",IF(AND($C105&lt;=Hidden!CZ$46,$D105&gt;=Hidden!CZ$46),IF($G105="","x","y"),"")))</f>
        <v/>
      </c>
      <c r="DH105" s="142" t="str">
        <f>IF(Hidden!DA$47="Yes","H",IF($B105="","",IF(AND($C105&lt;=Hidden!DA$46,$D105&gt;=Hidden!DA$46),IF($G105="","x","y"),"")))</f>
        <v/>
      </c>
      <c r="DI105" s="146" t="str">
        <f>IF(Hidden!DB$47="Yes","H",IF($B105="","",IF(AND($C105&lt;=Hidden!DB$46,$D105&gt;=Hidden!DB$46),IF($G105="","x","y"),"")))</f>
        <v/>
      </c>
      <c r="DJ105" s="145" t="str">
        <f>IF(Hidden!DC$47="Yes","H",IF($B105="","",IF(AND($C105&lt;=Hidden!DC$46,$D105&gt;=Hidden!DC$46),IF($G105="","x","y"),"")))</f>
        <v/>
      </c>
      <c r="DK105" s="142" t="str">
        <f>IF(Hidden!DD$47="Yes","H",IF($B105="","",IF(AND($C105&lt;=Hidden!DD$46,$D105&gt;=Hidden!DD$46),IF($G105="","x","y"),"")))</f>
        <v/>
      </c>
      <c r="DL105" s="142" t="str">
        <f>IF(Hidden!DE$47="Yes","H",IF($B105="","",IF(AND($C105&lt;=Hidden!DE$46,$D105&gt;=Hidden!DE$46),IF($G105="","x","y"),"")))</f>
        <v/>
      </c>
      <c r="DM105" s="142" t="str">
        <f>IF(Hidden!DF$47="Yes","H",IF($B105="","",IF(AND($C105&lt;=Hidden!DF$46,$D105&gt;=Hidden!DF$46),IF($G105="","x","y"),"")))</f>
        <v/>
      </c>
      <c r="DN105" s="144" t="str">
        <f>IF(Hidden!DG$47="Yes","H",IF($B105="","",IF(AND($C105&lt;=Hidden!DG$46,$D105&gt;=Hidden!DG$46),IF($G105="","x","y"),"")))</f>
        <v/>
      </c>
      <c r="DO105" s="143" t="str">
        <f>IF(Hidden!DH$47="Yes","H",IF($B105="","",IF(AND($C105&lt;=Hidden!DH$46,$D105&gt;=Hidden!DH$46),IF($G105="","x","y"),"")))</f>
        <v/>
      </c>
      <c r="DP105" s="142" t="str">
        <f>IF(Hidden!DI$47="Yes","H",IF($B105="","",IF(AND($C105&lt;=Hidden!DI$46,$D105&gt;=Hidden!DI$46),IF($G105="","x","y"),"")))</f>
        <v/>
      </c>
      <c r="DQ105" s="142" t="str">
        <f>IF(Hidden!DJ$47="Yes","H",IF($B105="","",IF(AND($C105&lt;=Hidden!DJ$46,$D105&gt;=Hidden!DJ$46),IF($G105="","x","y"),"")))</f>
        <v/>
      </c>
      <c r="DR105" s="142" t="str">
        <f>IF(Hidden!DK$47="Yes","H",IF($B105="","",IF(AND($C105&lt;=Hidden!DK$46,$D105&gt;=Hidden!DK$46),IF($G105="","x","y"),"")))</f>
        <v/>
      </c>
      <c r="DS105" s="146" t="str">
        <f>IF(Hidden!DL$47="Yes","H",IF($B105="","",IF(AND($C105&lt;=Hidden!DL$46,$D105&gt;=Hidden!DL$46),IF($G105="","x","y"),"")))</f>
        <v/>
      </c>
      <c r="DT105" s="145" t="str">
        <f>IF(Hidden!DM$47="Yes","H",IF($B105="","",IF(AND($C105&lt;=Hidden!DM$46,$D105&gt;=Hidden!DM$46),IF($G105="","x","y"),"")))</f>
        <v/>
      </c>
      <c r="DU105" s="142" t="str">
        <f>IF(Hidden!DN$47="Yes","H",IF($B105="","",IF(AND($C105&lt;=Hidden!DN$46,$D105&gt;=Hidden!DN$46),IF($G105="","x","y"),"")))</f>
        <v/>
      </c>
      <c r="DV105" s="142" t="str">
        <f>IF(Hidden!DO$47="Yes","H",IF($B105="","",IF(AND($C105&lt;=Hidden!DO$46,$D105&gt;=Hidden!DO$46),IF($G105="","x","y"),"")))</f>
        <v/>
      </c>
      <c r="DW105" s="142" t="str">
        <f>IF(Hidden!DP$47="Yes","H",IF($B105="","",IF(AND($C105&lt;=Hidden!DP$46,$D105&gt;=Hidden!DP$46),IF($G105="","x","y"),"")))</f>
        <v/>
      </c>
      <c r="DX105" s="144" t="str">
        <f>IF(Hidden!DQ$47="Yes","H",IF($B105="","",IF(AND($C105&lt;=Hidden!DQ$46,$D105&gt;=Hidden!DQ$46),IF($G105="","x","y"),"")))</f>
        <v/>
      </c>
      <c r="DY105" s="145" t="str">
        <f>IF(Hidden!DR$47="Yes","H",IF($B105="","",IF(AND($C105&lt;=Hidden!DR$46,$D105&gt;=Hidden!DR$46),IF($G105="","x","y"),"")))</f>
        <v/>
      </c>
      <c r="DZ105" s="142" t="str">
        <f>IF(Hidden!DS$47="Yes","H",IF($B105="","",IF(AND($C105&lt;=Hidden!DS$46,$D105&gt;=Hidden!DS$46),IF($G105="","x","y"),"")))</f>
        <v/>
      </c>
      <c r="EA105" s="142" t="str">
        <f>IF(Hidden!DT$47="Yes","H",IF($B105="","",IF(AND($C105&lt;=Hidden!DT$46,$D105&gt;=Hidden!DT$46),IF($G105="","x","y"),"")))</f>
        <v/>
      </c>
      <c r="EB105" s="142" t="str">
        <f>IF(Hidden!DU$47="Yes","H",IF($B105="","",IF(AND($C105&lt;=Hidden!DU$46,$D105&gt;=Hidden!DU$46),IF($G105="","x","y"),"")))</f>
        <v/>
      </c>
      <c r="EC105" s="144" t="str">
        <f>IF(Hidden!DV$47="Yes","H",IF($B105="","",IF(AND($C105&lt;=Hidden!DV$46,$D105&gt;=Hidden!DV$46),IF($G105="","x","y"),"")))</f>
        <v/>
      </c>
      <c r="ED105" s="143" t="str">
        <f>IF(Hidden!DW$47="Yes","H",IF($B105="","",IF(AND($C105&lt;=Hidden!DW$46,$D105&gt;=Hidden!DW$46),IF($G105="","x","y"),"")))</f>
        <v/>
      </c>
      <c r="EE105" s="142" t="str">
        <f>IF(Hidden!DX$47="Yes","H",IF($B105="","",IF(AND($C105&lt;=Hidden!DX$46,$D105&gt;=Hidden!DX$46),IF($G105="","x","y"),"")))</f>
        <v/>
      </c>
      <c r="EF105" s="142" t="str">
        <f>IF(Hidden!DY$47="Yes","H",IF($B105="","",IF(AND($C105&lt;=Hidden!DY$46,$D105&gt;=Hidden!DY$46),IF($G105="","x","y"),"")))</f>
        <v/>
      </c>
      <c r="EG105" s="142" t="str">
        <f>IF(Hidden!DZ$47="Yes","H",IF($B105="","",IF(AND($C105&lt;=Hidden!DZ$46,$D105&gt;=Hidden!DZ$46),IF($G105="","x","y"),"")))</f>
        <v/>
      </c>
      <c r="EH105" s="141" t="str">
        <f>IF(Hidden!EA$47="Yes","H",IF($B105="","",IF(AND($C105&lt;=Hidden!EA$46,$D105&gt;=Hidden!EA$46),IF($G105="","x","y"),"")))</f>
        <v/>
      </c>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row>
    <row r="106" spans="1:257" ht="15" customHeight="1">
      <c r="A106" s="79"/>
      <c r="B106" s="728"/>
      <c r="C106" s="724"/>
      <c r="D106" s="725"/>
      <c r="E106" s="693"/>
      <c r="F106" s="243"/>
      <c r="G106" s="696"/>
      <c r="H106" s="694"/>
      <c r="I106" s="147" t="str">
        <f>IF(Hidden!B$47="Yes","H",IF($B106="","",IF(AND($C106&lt;=Hidden!B$46,$D106&gt;=Hidden!B$46),IF($G106="","x","y"),"")))</f>
        <v/>
      </c>
      <c r="J106" s="142" t="str">
        <f>IF(Hidden!C$47="Yes","H",IF($B106="","",IF(AND($C106&lt;=Hidden!C$46,$D106&gt;=Hidden!C$46),IF($G106="","x","y"),"")))</f>
        <v/>
      </c>
      <c r="K106" s="142" t="str">
        <f>IF(Hidden!D$47="Yes","H",IF($B106="","",IF(AND($C106&lt;=Hidden!D$46,$D106&gt;=Hidden!D$46),IF($G106="","x","y"),"")))</f>
        <v/>
      </c>
      <c r="L106" s="142" t="str">
        <f>IF(Hidden!E$47="Yes","H",IF($B106="","",IF(AND($C106&lt;=Hidden!E$46,$D106&gt;=Hidden!E$46),IF($G106="","x","y"),"")))</f>
        <v/>
      </c>
      <c r="M106" s="146" t="str">
        <f>IF(Hidden!F$47="Yes","H",IF($B106="","",IF(AND($C106&lt;=Hidden!F$46,$D106&gt;=Hidden!F$46),IF($G106="","x","y"),"")))</f>
        <v/>
      </c>
      <c r="N106" s="145" t="str">
        <f>IF(Hidden!G$47="Yes","H",IF($B106="","",IF(AND($C106&lt;=Hidden!G$46,$D106&gt;=Hidden!G$46),IF($G106="","x","y"),"")))</f>
        <v/>
      </c>
      <c r="O106" s="142" t="str">
        <f>IF(Hidden!H$47="Yes","H",IF($B106="","",IF(AND($C106&lt;=Hidden!H$46,$D106&gt;=Hidden!H$46),IF($G106="","x","y"),"")))</f>
        <v/>
      </c>
      <c r="P106" s="142" t="str">
        <f>IF(Hidden!I$47="Yes","H",IF($B106="","",IF(AND($C106&lt;=Hidden!I$46,$D106&gt;=Hidden!I$46),IF($G106="","x","y"),"")))</f>
        <v/>
      </c>
      <c r="Q106" s="142" t="str">
        <f>IF(Hidden!J$47="Yes","H",IF($B106="","",IF(AND($C106&lt;=Hidden!J$46,$D106&gt;=Hidden!J$46),IF($G106="","x","y"),"")))</f>
        <v/>
      </c>
      <c r="R106" s="144" t="str">
        <f>IF(Hidden!K$47="Yes","H",IF($B106="","",IF(AND($C106&lt;=Hidden!K$46,$D106&gt;=Hidden!K$46),IF($G106="","x","y"),"")))</f>
        <v/>
      </c>
      <c r="S106" s="143" t="str">
        <f>IF(Hidden!L$47="Yes","H",IF($B106="","",IF(AND($C106&lt;=Hidden!L$46,$D106&gt;=Hidden!L$46),IF($G106="","x","y"),"")))</f>
        <v/>
      </c>
      <c r="T106" s="142" t="str">
        <f>IF(Hidden!M$47="Yes","H",IF($B106="","",IF(AND($C106&lt;=Hidden!M$46,$D106&gt;=Hidden!M$46),IF($G106="","x","y"),"")))</f>
        <v/>
      </c>
      <c r="U106" s="142" t="str">
        <f>IF(Hidden!N$47="Yes","H",IF($B106="","",IF(AND($C106&lt;=Hidden!N$46,$D106&gt;=Hidden!N$46),IF($G106="","x","y"),"")))</f>
        <v/>
      </c>
      <c r="V106" s="142" t="str">
        <f>IF(Hidden!O$47="Yes","H",IF($B106="","",IF(AND($C106&lt;=Hidden!O$46,$D106&gt;=Hidden!O$46),IF($G106="","x","y"),"")))</f>
        <v/>
      </c>
      <c r="W106" s="146" t="str">
        <f>IF(Hidden!P$47="Yes","H",IF($B106="","",IF(AND($C106&lt;=Hidden!P$46,$D106&gt;=Hidden!P$46),IF($G106="","x","y"),"")))</f>
        <v/>
      </c>
      <c r="X106" s="145" t="str">
        <f>IF(Hidden!Q$47="Yes","H",IF($B106="","",IF(AND($C106&lt;=Hidden!Q$46,$D106&gt;=Hidden!Q$46),IF($G106="","x","y"),"")))</f>
        <v/>
      </c>
      <c r="Y106" s="142" t="str">
        <f>IF(Hidden!R$47="Yes","H",IF($B106="","",IF(AND($C106&lt;=Hidden!R$46,$D106&gt;=Hidden!R$46),IF($G106="","x","y"),"")))</f>
        <v/>
      </c>
      <c r="Z106" s="142" t="str">
        <f>IF(Hidden!S$47="Yes","H",IF($B106="","",IF(AND($C106&lt;=Hidden!S$46,$D106&gt;=Hidden!S$46),IF($G106="","x","y"),"")))</f>
        <v/>
      </c>
      <c r="AA106" s="142" t="str">
        <f>IF(Hidden!T$47="Yes","H",IF($B106="","",IF(AND($C106&lt;=Hidden!T$46,$D106&gt;=Hidden!T$46),IF($G106="","x","y"),"")))</f>
        <v/>
      </c>
      <c r="AB106" s="144" t="str">
        <f>IF(Hidden!U$47="Yes","H",IF($B106="","",IF(AND($C106&lt;=Hidden!U$46,$D106&gt;=Hidden!U$46),IF($G106="","x","y"),"")))</f>
        <v/>
      </c>
      <c r="AC106" s="143" t="str">
        <f>IF(Hidden!V$47="Yes","H",IF($B106="","",IF(AND($C106&lt;=Hidden!V$46,$D106&gt;=Hidden!V$46),IF($G106="","x","y"),"")))</f>
        <v/>
      </c>
      <c r="AD106" s="142" t="str">
        <f>IF(Hidden!W$47="Yes","H",IF($B106="","",IF(AND($C106&lt;=Hidden!W$46,$D106&gt;=Hidden!W$46),IF($G106="","x","y"),"")))</f>
        <v/>
      </c>
      <c r="AE106" s="142" t="str">
        <f>IF(Hidden!X$47="Yes","H",IF($B106="","",IF(AND($C106&lt;=Hidden!X$46,$D106&gt;=Hidden!X$46),IF($G106="","x","y"),"")))</f>
        <v/>
      </c>
      <c r="AF106" s="142" t="str">
        <f>IF(Hidden!Y$47="Yes","H",IF($B106="","",IF(AND($C106&lt;=Hidden!Y$46,$D106&gt;=Hidden!Y$46),IF($G106="","x","y"),"")))</f>
        <v/>
      </c>
      <c r="AG106" s="146" t="str">
        <f>IF(Hidden!Z$47="Yes","H",IF($B106="","",IF(AND($C106&lt;=Hidden!Z$46,$D106&gt;=Hidden!Z$46),IF($G106="","x","y"),"")))</f>
        <v/>
      </c>
      <c r="AH106" s="145" t="str">
        <f>IF(Hidden!AA$47="Yes","H",IF($B106="","",IF(AND($C106&lt;=Hidden!AA$46,$D106&gt;=Hidden!AA$46),IF($G106="","x","y"),"")))</f>
        <v/>
      </c>
      <c r="AI106" s="142" t="str">
        <f>IF(Hidden!AB$47="Yes","H",IF($B106="","",IF(AND($C106&lt;=Hidden!AB$46,$D106&gt;=Hidden!AB$46),IF($G106="","x","y"),"")))</f>
        <v/>
      </c>
      <c r="AJ106" s="142" t="str">
        <f>IF(Hidden!AC$47="Yes","H",IF($B106="","",IF(AND($C106&lt;=Hidden!AC$46,$D106&gt;=Hidden!AC$46),IF($G106="","x","y"),"")))</f>
        <v/>
      </c>
      <c r="AK106" s="142" t="str">
        <f>IF(Hidden!AD$47="Yes","H",IF($B106="","",IF(AND($C106&lt;=Hidden!AD$46,$D106&gt;=Hidden!AD$46),IF($G106="","x","y"),"")))</f>
        <v/>
      </c>
      <c r="AL106" s="144" t="str">
        <f>IF(Hidden!AE$47="Yes","H",IF($B106="","",IF(AND($C106&lt;=Hidden!AE$46,$D106&gt;=Hidden!AE$46),IF($G106="","x","y"),"")))</f>
        <v/>
      </c>
      <c r="AM106" s="143" t="str">
        <f>IF(Hidden!AF$47="Yes","H",IF($B106="","",IF(AND($C106&lt;=Hidden!AF$46,$D106&gt;=Hidden!AF$46),IF($G106="","x","y"),"")))</f>
        <v/>
      </c>
      <c r="AN106" s="142" t="str">
        <f>IF(Hidden!AG$47="Yes","H",IF($B106="","",IF(AND($C106&lt;=Hidden!AG$46,$D106&gt;=Hidden!AG$46),IF($G106="","x","y"),"")))</f>
        <v/>
      </c>
      <c r="AO106" s="142" t="str">
        <f>IF(Hidden!AH$47="Yes","H",IF($B106="","",IF(AND($C106&lt;=Hidden!AH$46,$D106&gt;=Hidden!AH$46),IF($G106="","x","y"),"")))</f>
        <v/>
      </c>
      <c r="AP106" s="142" t="str">
        <f>IF(Hidden!AI$47="Yes","H",IF($B106="","",IF(AND($C106&lt;=Hidden!AI$46,$D106&gt;=Hidden!AI$46),IF($G106="","x","y"),"")))</f>
        <v/>
      </c>
      <c r="AQ106" s="146" t="str">
        <f>IF(Hidden!AJ$47="Yes","H",IF($B106="","",IF(AND($C106&lt;=Hidden!AJ$46,$D106&gt;=Hidden!AJ$46),IF($G106="","x","y"),"")))</f>
        <v/>
      </c>
      <c r="AR106" s="145" t="str">
        <f>IF(Hidden!AK$47="Yes","H",IF($B106="","",IF(AND($C106&lt;=Hidden!AK$46,$D106&gt;=Hidden!AK$46),IF($G106="","x","y"),"")))</f>
        <v/>
      </c>
      <c r="AS106" s="142" t="str">
        <f>IF(Hidden!AL$47="Yes","H",IF($B106="","",IF(AND($C106&lt;=Hidden!AL$46,$D106&gt;=Hidden!AL$46),IF($G106="","x","y"),"")))</f>
        <v/>
      </c>
      <c r="AT106" s="142" t="str">
        <f>IF(Hidden!AM$47="Yes","H",IF($B106="","",IF(AND($C106&lt;=Hidden!AM$46,$D106&gt;=Hidden!AM$46),IF($G106="","x","y"),"")))</f>
        <v/>
      </c>
      <c r="AU106" s="142" t="str">
        <f>IF(Hidden!AN$47="Yes","H",IF($B106="","",IF(AND($C106&lt;=Hidden!AN$46,$D106&gt;=Hidden!AN$46),IF($G106="","x","y"),"")))</f>
        <v/>
      </c>
      <c r="AV106" s="144" t="str">
        <f>IF(Hidden!AO$47="Yes","H",IF($B106="","",IF(AND($C106&lt;=Hidden!AO$46,$D106&gt;=Hidden!AO$46),IF($G106="","x","y"),"")))</f>
        <v/>
      </c>
      <c r="AW106" s="143" t="str">
        <f>IF(Hidden!AP$47="Yes","H",IF($B106="","",IF(AND($C106&lt;=Hidden!AP$46,$D106&gt;=Hidden!AP$46),IF($G106="","x","y"),"")))</f>
        <v/>
      </c>
      <c r="AX106" s="142" t="str">
        <f>IF(Hidden!AQ$47="Yes","H",IF($B106="","",IF(AND($C106&lt;=Hidden!AQ$46,$D106&gt;=Hidden!AQ$46),IF($G106="","x","y"),"")))</f>
        <v/>
      </c>
      <c r="AY106" s="142" t="str">
        <f>IF(Hidden!AR$47="Yes","H",IF($B106="","",IF(AND($C106&lt;=Hidden!AR$46,$D106&gt;=Hidden!AR$46),IF($G106="","x","y"),"")))</f>
        <v/>
      </c>
      <c r="AZ106" s="142" t="str">
        <f>IF(Hidden!AS$47="Yes","H",IF($B106="","",IF(AND($C106&lt;=Hidden!AS$46,$D106&gt;=Hidden!AS$46),IF($G106="","x","y"),"")))</f>
        <v/>
      </c>
      <c r="BA106" s="146" t="str">
        <f>IF(Hidden!AT$47="Yes","H",IF($B106="","",IF(AND($C106&lt;=Hidden!AT$46,$D106&gt;=Hidden!AT$46),IF($G106="","x","y"),"")))</f>
        <v/>
      </c>
      <c r="BB106" s="145" t="str">
        <f>IF(Hidden!AU$47="Yes","H",IF($B106="","",IF(AND($C106&lt;=Hidden!AU$46,$D106&gt;=Hidden!AU$46),IF($G106="","x","y"),"")))</f>
        <v/>
      </c>
      <c r="BC106" s="142" t="str">
        <f>IF(Hidden!AV$47="Yes","H",IF($B106="","",IF(AND($C106&lt;=Hidden!AV$46,$D106&gt;=Hidden!AV$46),IF($G106="","x","y"),"")))</f>
        <v/>
      </c>
      <c r="BD106" s="142" t="str">
        <f>IF(Hidden!AW$47="Yes","H",IF($B106="","",IF(AND($C106&lt;=Hidden!AW$46,$D106&gt;=Hidden!AW$46),IF($G106="","x","y"),"")))</f>
        <v/>
      </c>
      <c r="BE106" s="142" t="str">
        <f>IF(Hidden!AX$47="Yes","H",IF($B106="","",IF(AND($C106&lt;=Hidden!AX$46,$D106&gt;=Hidden!AX$46),IF($G106="","x","y"),"")))</f>
        <v/>
      </c>
      <c r="BF106" s="144" t="str">
        <f>IF(Hidden!AY$47="Yes","H",IF($B106="","",IF(AND($C106&lt;=Hidden!AY$46,$D106&gt;=Hidden!AY$46),IF($G106="","x","y"),"")))</f>
        <v/>
      </c>
      <c r="BG106" s="143" t="str">
        <f>IF(Hidden!AZ$47="Yes","H",IF($B106="","",IF(AND($C106&lt;=Hidden!AZ$46,$D106&gt;=Hidden!AZ$46),IF($G106="","x","y"),"")))</f>
        <v/>
      </c>
      <c r="BH106" s="142" t="str">
        <f>IF(Hidden!BA$47="Yes","H",IF($B106="","",IF(AND($C106&lt;=Hidden!BA$46,$D106&gt;=Hidden!BA$46),IF($G106="","x","y"),"")))</f>
        <v/>
      </c>
      <c r="BI106" s="142" t="str">
        <f>IF(Hidden!BB$47="Yes","H",IF($B106="","",IF(AND($C106&lt;=Hidden!BB$46,$D106&gt;=Hidden!BB$46),IF($G106="","x","y"),"")))</f>
        <v/>
      </c>
      <c r="BJ106" s="142" t="str">
        <f>IF(Hidden!BC$47="Yes","H",IF($B106="","",IF(AND($C106&lt;=Hidden!BC$46,$D106&gt;=Hidden!BC$46),IF($G106="","x","y"),"")))</f>
        <v/>
      </c>
      <c r="BK106" s="146" t="str">
        <f>IF(Hidden!BD$47="Yes","H",IF($B106="","",IF(AND($C106&lt;=Hidden!BD$46,$D106&gt;=Hidden!BD$46),IF($G106="","x","y"),"")))</f>
        <v/>
      </c>
      <c r="BL106" s="145" t="str">
        <f>IF(Hidden!BE$47="Yes","H",IF($B106="","",IF(AND($C106&lt;=Hidden!BE$46,$D106&gt;=Hidden!BE$46),IF($G106="","x","y"),"")))</f>
        <v/>
      </c>
      <c r="BM106" s="142" t="str">
        <f>IF(Hidden!BF$47="Yes","H",IF($B106="","",IF(AND($C106&lt;=Hidden!BF$46,$D106&gt;=Hidden!BF$46),IF($G106="","x","y"),"")))</f>
        <v/>
      </c>
      <c r="BN106" s="142" t="str">
        <f>IF(Hidden!BG$47="Yes","H",IF($B106="","",IF(AND($C106&lt;=Hidden!BG$46,$D106&gt;=Hidden!BG$46),IF($G106="","x","y"),"")))</f>
        <v/>
      </c>
      <c r="BO106" s="142" t="str">
        <f>IF(Hidden!BH$47="Yes","H",IF($B106="","",IF(AND($C106&lt;=Hidden!BH$46,$D106&gt;=Hidden!BH$46),IF($G106="","x","y"),"")))</f>
        <v/>
      </c>
      <c r="BP106" s="144" t="str">
        <f>IF(Hidden!BI$47="Yes","H",IF($B106="","",IF(AND($C106&lt;=Hidden!BI$46,$D106&gt;=Hidden!BI$46),IF($G106="","x","y"),"")))</f>
        <v/>
      </c>
      <c r="BQ106" s="143" t="str">
        <f>IF(Hidden!BJ$47="Yes","H",IF($B106="","",IF(AND($C106&lt;=Hidden!BJ$46,$D106&gt;=Hidden!BJ$46),IF($G106="","x","y"),"")))</f>
        <v/>
      </c>
      <c r="BR106" s="142" t="str">
        <f>IF(Hidden!BK$47="Yes","H",IF($B106="","",IF(AND($C106&lt;=Hidden!BK$46,$D106&gt;=Hidden!BK$46),IF($G106="","x","y"),"")))</f>
        <v/>
      </c>
      <c r="BS106" s="142" t="str">
        <f>IF(Hidden!BL$47="Yes","H",IF($B106="","",IF(AND($C106&lt;=Hidden!BL$46,$D106&gt;=Hidden!BL$46),IF($G106="","x","y"),"")))</f>
        <v/>
      </c>
      <c r="BT106" s="142" t="str">
        <f>IF(Hidden!BM$47="Yes","H",IF($B106="","",IF(AND($C106&lt;=Hidden!BM$46,$D106&gt;=Hidden!BM$46),IF($G106="","x","y"),"")))</f>
        <v/>
      </c>
      <c r="BU106" s="146" t="str">
        <f>IF(Hidden!BN$47="Yes","H",IF($B106="","",IF(AND($C106&lt;=Hidden!BN$46,$D106&gt;=Hidden!BN$46),IF($G106="","x","y"),"")))</f>
        <v/>
      </c>
      <c r="BV106" s="145" t="str">
        <f>IF(Hidden!BO$47="Yes","H",IF($B106="","",IF(AND($C106&lt;=Hidden!BO$46,$D106&gt;=Hidden!BO$46),IF($G106="","x","y"),"")))</f>
        <v/>
      </c>
      <c r="BW106" s="142" t="str">
        <f>IF(Hidden!BP$47="Yes","H",IF($B106="","",IF(AND($C106&lt;=Hidden!BP$46,$D106&gt;=Hidden!BP$46),IF($G106="","x","y"),"")))</f>
        <v/>
      </c>
      <c r="BX106" s="142" t="str">
        <f>IF(Hidden!BQ$47="Yes","H",IF($B106="","",IF(AND($C106&lt;=Hidden!BQ$46,$D106&gt;=Hidden!BQ$46),IF($G106="","x","y"),"")))</f>
        <v/>
      </c>
      <c r="BY106" s="142" t="str">
        <f>IF(Hidden!BR$47="Yes","H",IF($B106="","",IF(AND($C106&lt;=Hidden!BR$46,$D106&gt;=Hidden!BR$46),IF($G106="","x","y"),"")))</f>
        <v/>
      </c>
      <c r="BZ106" s="144" t="str">
        <f>IF(Hidden!BS$47="Yes","H",IF($B106="","",IF(AND($C106&lt;=Hidden!BS$46,$D106&gt;=Hidden!BS$46),IF($G106="","x","y"),"")))</f>
        <v/>
      </c>
      <c r="CA106" s="143" t="str">
        <f>IF(Hidden!BT$47="Yes","H",IF($B106="","",IF(AND($C106&lt;=Hidden!BT$46,$D106&gt;=Hidden!BT$46),IF($G106="","x","y"),"")))</f>
        <v/>
      </c>
      <c r="CB106" s="142" t="str">
        <f>IF(Hidden!BU$47="Yes","H",IF($B106="","",IF(AND($C106&lt;=Hidden!BU$46,$D106&gt;=Hidden!BU$46),IF($G106="","x","y"),"")))</f>
        <v/>
      </c>
      <c r="CC106" s="142" t="str">
        <f>IF(Hidden!BV$47="Yes","H",IF($B106="","",IF(AND($C106&lt;=Hidden!BV$46,$D106&gt;=Hidden!BV$46),IF($G106="","x","y"),"")))</f>
        <v/>
      </c>
      <c r="CD106" s="142" t="str">
        <f>IF(Hidden!BW$47="Yes","H",IF($B106="","",IF(AND($C106&lt;=Hidden!BW$46,$D106&gt;=Hidden!BW$46),IF($G106="","x","y"),"")))</f>
        <v/>
      </c>
      <c r="CE106" s="146" t="str">
        <f>IF(Hidden!BX$47="Yes","H",IF($B106="","",IF(AND($C106&lt;=Hidden!BX$46,$D106&gt;=Hidden!BX$46),IF($G106="","x","y"),"")))</f>
        <v/>
      </c>
      <c r="CF106" s="145" t="str">
        <f>IF(Hidden!BY$47="Yes","H",IF($B106="","",IF(AND($C106&lt;=Hidden!BY$46,$D106&gt;=Hidden!BY$46),IF($G106="","x","y"),"")))</f>
        <v/>
      </c>
      <c r="CG106" s="142" t="str">
        <f>IF(Hidden!BZ$47="Yes","H",IF($B106="","",IF(AND($C106&lt;=Hidden!BZ$46,$D106&gt;=Hidden!BZ$46),IF($G106="","x","y"),"")))</f>
        <v/>
      </c>
      <c r="CH106" s="142" t="str">
        <f>IF(Hidden!CA$47="Yes","H",IF($B106="","",IF(AND($C106&lt;=Hidden!CA$46,$D106&gt;=Hidden!CA$46),IF($G106="","x","y"),"")))</f>
        <v/>
      </c>
      <c r="CI106" s="142" t="str">
        <f>IF(Hidden!CB$47="Yes","H",IF($B106="","",IF(AND($C106&lt;=Hidden!CB$46,$D106&gt;=Hidden!CB$46),IF($G106="","x","y"),"")))</f>
        <v/>
      </c>
      <c r="CJ106" s="144" t="str">
        <f>IF(Hidden!CC$47="Yes","H",IF($B106="","",IF(AND($C106&lt;=Hidden!CC$46,$D106&gt;=Hidden!CC$46),IF($G106="","x","y"),"")))</f>
        <v/>
      </c>
      <c r="CK106" s="143" t="str">
        <f>IF(Hidden!CD$47="Yes","H",IF($B106="","",IF(AND($C106&lt;=Hidden!CD$46,$D106&gt;=Hidden!CD$46),IF($G106="","x","y"),"")))</f>
        <v/>
      </c>
      <c r="CL106" s="142" t="str">
        <f>IF(Hidden!CE$47="Yes","H",IF($B106="","",IF(AND($C106&lt;=Hidden!CE$46,$D106&gt;=Hidden!CE$46),IF($G106="","x","y"),"")))</f>
        <v/>
      </c>
      <c r="CM106" s="142" t="str">
        <f>IF(Hidden!CF$47="Yes","H",IF($B106="","",IF(AND($C106&lt;=Hidden!CF$46,$D106&gt;=Hidden!CF$46),IF($G106="","x","y"),"")))</f>
        <v/>
      </c>
      <c r="CN106" s="142" t="str">
        <f>IF(Hidden!CG$47="Yes","H",IF($B106="","",IF(AND($C106&lt;=Hidden!CG$46,$D106&gt;=Hidden!CG$46),IF($G106="","x","y"),"")))</f>
        <v/>
      </c>
      <c r="CO106" s="146" t="str">
        <f>IF(Hidden!CH$47="Yes","H",IF($B106="","",IF(AND($C106&lt;=Hidden!CH$46,$D106&gt;=Hidden!CH$46),IF($G106="","x","y"),"")))</f>
        <v/>
      </c>
      <c r="CP106" s="145" t="str">
        <f>IF(Hidden!CI$47="Yes","H",IF($B106="","",IF(AND($C106&lt;=Hidden!CI$46,$D106&gt;=Hidden!CI$46),IF($G106="","x","y"),"")))</f>
        <v/>
      </c>
      <c r="CQ106" s="142" t="str">
        <f>IF(Hidden!CJ$47="Yes","H",IF($B106="","",IF(AND($C106&lt;=Hidden!CJ$46,$D106&gt;=Hidden!CJ$46),IF($G106="","x","y"),"")))</f>
        <v/>
      </c>
      <c r="CR106" s="142" t="str">
        <f>IF(Hidden!CK$47="Yes","H",IF($B106="","",IF(AND($C106&lt;=Hidden!CK$46,$D106&gt;=Hidden!CK$46),IF($G106="","x","y"),"")))</f>
        <v/>
      </c>
      <c r="CS106" s="142" t="str">
        <f>IF(Hidden!CL$47="Yes","H",IF($B106="","",IF(AND($C106&lt;=Hidden!CL$46,$D106&gt;=Hidden!CL$46),IF($G106="","x","y"),"")))</f>
        <v/>
      </c>
      <c r="CT106" s="144" t="str">
        <f>IF(Hidden!CM$47="Yes","H",IF($B106="","",IF(AND($C106&lt;=Hidden!CM$46,$D106&gt;=Hidden!CM$46),IF($G106="","x","y"),"")))</f>
        <v/>
      </c>
      <c r="CU106" s="143" t="str">
        <f>IF(Hidden!CN$47="Yes","H",IF($B106="","",IF(AND($C106&lt;=Hidden!CN$46,$D106&gt;=Hidden!CN$46),IF($G106="","x","y"),"")))</f>
        <v/>
      </c>
      <c r="CV106" s="142" t="str">
        <f>IF(Hidden!CO$47="Yes","H",IF($B106="","",IF(AND($C106&lt;=Hidden!CO$46,$D106&gt;=Hidden!CO$46),IF($G106="","x","y"),"")))</f>
        <v/>
      </c>
      <c r="CW106" s="142" t="str">
        <f>IF(Hidden!CP$47="Yes","H",IF($B106="","",IF(AND($C106&lt;=Hidden!CP$46,$D106&gt;=Hidden!CP$46),IF($G106="","x","y"),"")))</f>
        <v/>
      </c>
      <c r="CX106" s="142" t="str">
        <f>IF(Hidden!CQ$47="Yes","H",IF($B106="","",IF(AND($C106&lt;=Hidden!CQ$46,$D106&gt;=Hidden!CQ$46),IF($G106="","x","y"),"")))</f>
        <v/>
      </c>
      <c r="CY106" s="146" t="str">
        <f>IF(Hidden!CR$47="Yes","H",IF($B106="","",IF(AND($C106&lt;=Hidden!CR$46,$D106&gt;=Hidden!CR$46),IF($G106="","x","y"),"")))</f>
        <v/>
      </c>
      <c r="CZ106" s="145" t="str">
        <f>IF(Hidden!CS$47="Yes","H",IF($B106="","",IF(AND($C106&lt;=Hidden!CS$46,$D106&gt;=Hidden!CS$46),IF($G106="","x","y"),"")))</f>
        <v/>
      </c>
      <c r="DA106" s="142" t="str">
        <f>IF(Hidden!CT$47="Yes","H",IF($B106="","",IF(AND($C106&lt;=Hidden!CT$46,$D106&gt;=Hidden!CT$46),IF($G106="","x","y"),"")))</f>
        <v/>
      </c>
      <c r="DB106" s="142" t="str">
        <f>IF(Hidden!CU$47="Yes","H",IF($B106="","",IF(AND($C106&lt;=Hidden!CU$46,$D106&gt;=Hidden!CU$46),IF($G106="","x","y"),"")))</f>
        <v/>
      </c>
      <c r="DC106" s="142" t="str">
        <f>IF(Hidden!CV$47="Yes","H",IF($B106="","",IF(AND($C106&lt;=Hidden!CV$46,$D106&gt;=Hidden!CV$46),IF($G106="","x","y"),"")))</f>
        <v/>
      </c>
      <c r="DD106" s="144" t="str">
        <f>IF(Hidden!CW$47="Yes","H",IF($B106="","",IF(AND($C106&lt;=Hidden!CW$46,$D106&gt;=Hidden!CW$46),IF($G106="","x","y"),"")))</f>
        <v/>
      </c>
      <c r="DE106" s="143" t="str">
        <f>IF(Hidden!CX$47="Yes","H",IF($B106="","",IF(AND($C106&lt;=Hidden!CX$46,$D106&gt;=Hidden!CX$46),IF($G106="","x","y"),"")))</f>
        <v/>
      </c>
      <c r="DF106" s="142" t="str">
        <f>IF(Hidden!CY$47="Yes","H",IF($B106="","",IF(AND($C106&lt;=Hidden!CY$46,$D106&gt;=Hidden!CY$46),IF($G106="","x","y"),"")))</f>
        <v/>
      </c>
      <c r="DG106" s="142" t="str">
        <f>IF(Hidden!CZ$47="Yes","H",IF($B106="","",IF(AND($C106&lt;=Hidden!CZ$46,$D106&gt;=Hidden!CZ$46),IF($G106="","x","y"),"")))</f>
        <v/>
      </c>
      <c r="DH106" s="142" t="str">
        <f>IF(Hidden!DA$47="Yes","H",IF($B106="","",IF(AND($C106&lt;=Hidden!DA$46,$D106&gt;=Hidden!DA$46),IF($G106="","x","y"),"")))</f>
        <v/>
      </c>
      <c r="DI106" s="146" t="str">
        <f>IF(Hidden!DB$47="Yes","H",IF($B106="","",IF(AND($C106&lt;=Hidden!DB$46,$D106&gt;=Hidden!DB$46),IF($G106="","x","y"),"")))</f>
        <v/>
      </c>
      <c r="DJ106" s="145" t="str">
        <f>IF(Hidden!DC$47="Yes","H",IF($B106="","",IF(AND($C106&lt;=Hidden!DC$46,$D106&gt;=Hidden!DC$46),IF($G106="","x","y"),"")))</f>
        <v/>
      </c>
      <c r="DK106" s="142" t="str">
        <f>IF(Hidden!DD$47="Yes","H",IF($B106="","",IF(AND($C106&lt;=Hidden!DD$46,$D106&gt;=Hidden!DD$46),IF($G106="","x","y"),"")))</f>
        <v/>
      </c>
      <c r="DL106" s="142" t="str">
        <f>IF(Hidden!DE$47="Yes","H",IF($B106="","",IF(AND($C106&lt;=Hidden!DE$46,$D106&gt;=Hidden!DE$46),IF($G106="","x","y"),"")))</f>
        <v/>
      </c>
      <c r="DM106" s="142" t="str">
        <f>IF(Hidden!DF$47="Yes","H",IF($B106="","",IF(AND($C106&lt;=Hidden!DF$46,$D106&gt;=Hidden!DF$46),IF($G106="","x","y"),"")))</f>
        <v/>
      </c>
      <c r="DN106" s="144" t="str">
        <f>IF(Hidden!DG$47="Yes","H",IF($B106="","",IF(AND($C106&lt;=Hidden!DG$46,$D106&gt;=Hidden!DG$46),IF($G106="","x","y"),"")))</f>
        <v/>
      </c>
      <c r="DO106" s="143" t="str">
        <f>IF(Hidden!DH$47="Yes","H",IF($B106="","",IF(AND($C106&lt;=Hidden!DH$46,$D106&gt;=Hidden!DH$46),IF($G106="","x","y"),"")))</f>
        <v/>
      </c>
      <c r="DP106" s="142" t="str">
        <f>IF(Hidden!DI$47="Yes","H",IF($B106="","",IF(AND($C106&lt;=Hidden!DI$46,$D106&gt;=Hidden!DI$46),IF($G106="","x","y"),"")))</f>
        <v/>
      </c>
      <c r="DQ106" s="142" t="str">
        <f>IF(Hidden!DJ$47="Yes","H",IF($B106="","",IF(AND($C106&lt;=Hidden!DJ$46,$D106&gt;=Hidden!DJ$46),IF($G106="","x","y"),"")))</f>
        <v/>
      </c>
      <c r="DR106" s="142" t="str">
        <f>IF(Hidden!DK$47="Yes","H",IF($B106="","",IF(AND($C106&lt;=Hidden!DK$46,$D106&gt;=Hidden!DK$46),IF($G106="","x","y"),"")))</f>
        <v/>
      </c>
      <c r="DS106" s="146" t="str">
        <f>IF(Hidden!DL$47="Yes","H",IF($B106="","",IF(AND($C106&lt;=Hidden!DL$46,$D106&gt;=Hidden!DL$46),IF($G106="","x","y"),"")))</f>
        <v/>
      </c>
      <c r="DT106" s="145" t="str">
        <f>IF(Hidden!DM$47="Yes","H",IF($B106="","",IF(AND($C106&lt;=Hidden!DM$46,$D106&gt;=Hidden!DM$46),IF($G106="","x","y"),"")))</f>
        <v/>
      </c>
      <c r="DU106" s="142" t="str">
        <f>IF(Hidden!DN$47="Yes","H",IF($B106="","",IF(AND($C106&lt;=Hidden!DN$46,$D106&gt;=Hidden!DN$46),IF($G106="","x","y"),"")))</f>
        <v/>
      </c>
      <c r="DV106" s="142" t="str">
        <f>IF(Hidden!DO$47="Yes","H",IF($B106="","",IF(AND($C106&lt;=Hidden!DO$46,$D106&gt;=Hidden!DO$46),IF($G106="","x","y"),"")))</f>
        <v/>
      </c>
      <c r="DW106" s="142" t="str">
        <f>IF(Hidden!DP$47="Yes","H",IF($B106="","",IF(AND($C106&lt;=Hidden!DP$46,$D106&gt;=Hidden!DP$46),IF($G106="","x","y"),"")))</f>
        <v/>
      </c>
      <c r="DX106" s="144" t="str">
        <f>IF(Hidden!DQ$47="Yes","H",IF($B106="","",IF(AND($C106&lt;=Hidden!DQ$46,$D106&gt;=Hidden!DQ$46),IF($G106="","x","y"),"")))</f>
        <v/>
      </c>
      <c r="DY106" s="145" t="str">
        <f>IF(Hidden!DR$47="Yes","H",IF($B106="","",IF(AND($C106&lt;=Hidden!DR$46,$D106&gt;=Hidden!DR$46),IF($G106="","x","y"),"")))</f>
        <v/>
      </c>
      <c r="DZ106" s="142" t="str">
        <f>IF(Hidden!DS$47="Yes","H",IF($B106="","",IF(AND($C106&lt;=Hidden!DS$46,$D106&gt;=Hidden!DS$46),IF($G106="","x","y"),"")))</f>
        <v/>
      </c>
      <c r="EA106" s="142" t="str">
        <f>IF(Hidden!DT$47="Yes","H",IF($B106="","",IF(AND($C106&lt;=Hidden!DT$46,$D106&gt;=Hidden!DT$46),IF($G106="","x","y"),"")))</f>
        <v/>
      </c>
      <c r="EB106" s="142" t="str">
        <f>IF(Hidden!DU$47="Yes","H",IF($B106="","",IF(AND($C106&lt;=Hidden!DU$46,$D106&gt;=Hidden!DU$46),IF($G106="","x","y"),"")))</f>
        <v/>
      </c>
      <c r="EC106" s="144" t="str">
        <f>IF(Hidden!DV$47="Yes","H",IF($B106="","",IF(AND($C106&lt;=Hidden!DV$46,$D106&gt;=Hidden!DV$46),IF($G106="","x","y"),"")))</f>
        <v/>
      </c>
      <c r="ED106" s="143" t="str">
        <f>IF(Hidden!DW$47="Yes","H",IF($B106="","",IF(AND($C106&lt;=Hidden!DW$46,$D106&gt;=Hidden!DW$46),IF($G106="","x","y"),"")))</f>
        <v/>
      </c>
      <c r="EE106" s="142" t="str">
        <f>IF(Hidden!DX$47="Yes","H",IF($B106="","",IF(AND($C106&lt;=Hidden!DX$46,$D106&gt;=Hidden!DX$46),IF($G106="","x","y"),"")))</f>
        <v/>
      </c>
      <c r="EF106" s="142" t="str">
        <f>IF(Hidden!DY$47="Yes","H",IF($B106="","",IF(AND($C106&lt;=Hidden!DY$46,$D106&gt;=Hidden!DY$46),IF($G106="","x","y"),"")))</f>
        <v/>
      </c>
      <c r="EG106" s="142" t="str">
        <f>IF(Hidden!DZ$47="Yes","H",IF($B106="","",IF(AND($C106&lt;=Hidden!DZ$46,$D106&gt;=Hidden!DZ$46),IF($G106="","x","y"),"")))</f>
        <v/>
      </c>
      <c r="EH106" s="141" t="str">
        <f>IF(Hidden!EA$47="Yes","H",IF($B106="","",IF(AND($C106&lt;=Hidden!EA$46,$D106&gt;=Hidden!EA$46),IF($G106="","x","y"),"")))</f>
        <v/>
      </c>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row>
    <row r="107" spans="1:257" ht="15" customHeight="1">
      <c r="A107" s="79"/>
      <c r="B107" s="729"/>
      <c r="C107" s="724"/>
      <c r="D107" s="725"/>
      <c r="E107" s="693"/>
      <c r="F107" s="243"/>
      <c r="G107" s="696"/>
      <c r="H107" s="694"/>
      <c r="I107" s="147" t="str">
        <f>IF(Hidden!B$47="Yes","H",IF($B107="","",IF(AND($C107&lt;=Hidden!B$46,$D107&gt;=Hidden!B$46),IF($G107="","x","y"),"")))</f>
        <v/>
      </c>
      <c r="J107" s="142" t="str">
        <f>IF(Hidden!C$47="Yes","H",IF($B107="","",IF(AND($C107&lt;=Hidden!C$46,$D107&gt;=Hidden!C$46),IF($G107="","x","y"),"")))</f>
        <v/>
      </c>
      <c r="K107" s="142" t="str">
        <f>IF(Hidden!D$47="Yes","H",IF($B107="","",IF(AND($C107&lt;=Hidden!D$46,$D107&gt;=Hidden!D$46),IF($G107="","x","y"),"")))</f>
        <v/>
      </c>
      <c r="L107" s="142" t="str">
        <f>IF(Hidden!E$47="Yes","H",IF($B107="","",IF(AND($C107&lt;=Hidden!E$46,$D107&gt;=Hidden!E$46),IF($G107="","x","y"),"")))</f>
        <v/>
      </c>
      <c r="M107" s="146" t="str">
        <f>IF(Hidden!F$47="Yes","H",IF($B107="","",IF(AND($C107&lt;=Hidden!F$46,$D107&gt;=Hidden!F$46),IF($G107="","x","y"),"")))</f>
        <v/>
      </c>
      <c r="N107" s="145" t="str">
        <f>IF(Hidden!G$47="Yes","H",IF($B107="","",IF(AND($C107&lt;=Hidden!G$46,$D107&gt;=Hidden!G$46),IF($G107="","x","y"),"")))</f>
        <v/>
      </c>
      <c r="O107" s="142" t="str">
        <f>IF(Hidden!H$47="Yes","H",IF($B107="","",IF(AND($C107&lt;=Hidden!H$46,$D107&gt;=Hidden!H$46),IF($G107="","x","y"),"")))</f>
        <v/>
      </c>
      <c r="P107" s="142" t="str">
        <f>IF(Hidden!I$47="Yes","H",IF($B107="","",IF(AND($C107&lt;=Hidden!I$46,$D107&gt;=Hidden!I$46),IF($G107="","x","y"),"")))</f>
        <v/>
      </c>
      <c r="Q107" s="142" t="str">
        <f>IF(Hidden!J$47="Yes","H",IF($B107="","",IF(AND($C107&lt;=Hidden!J$46,$D107&gt;=Hidden!J$46),IF($G107="","x","y"),"")))</f>
        <v/>
      </c>
      <c r="R107" s="144" t="str">
        <f>IF(Hidden!K$47="Yes","H",IF($B107="","",IF(AND($C107&lt;=Hidden!K$46,$D107&gt;=Hidden!K$46),IF($G107="","x","y"),"")))</f>
        <v/>
      </c>
      <c r="S107" s="143" t="str">
        <f>IF(Hidden!L$47="Yes","H",IF($B107="","",IF(AND($C107&lt;=Hidden!L$46,$D107&gt;=Hidden!L$46),IF($G107="","x","y"),"")))</f>
        <v/>
      </c>
      <c r="T107" s="142" t="str">
        <f>IF(Hidden!M$47="Yes","H",IF($B107="","",IF(AND($C107&lt;=Hidden!M$46,$D107&gt;=Hidden!M$46),IF($G107="","x","y"),"")))</f>
        <v/>
      </c>
      <c r="U107" s="142" t="str">
        <f>IF(Hidden!N$47="Yes","H",IF($B107="","",IF(AND($C107&lt;=Hidden!N$46,$D107&gt;=Hidden!N$46),IF($G107="","x","y"),"")))</f>
        <v/>
      </c>
      <c r="V107" s="142" t="str">
        <f>IF(Hidden!O$47="Yes","H",IF($B107="","",IF(AND($C107&lt;=Hidden!O$46,$D107&gt;=Hidden!O$46),IF($G107="","x","y"),"")))</f>
        <v/>
      </c>
      <c r="W107" s="146" t="str">
        <f>IF(Hidden!P$47="Yes","H",IF($B107="","",IF(AND($C107&lt;=Hidden!P$46,$D107&gt;=Hidden!P$46),IF($G107="","x","y"),"")))</f>
        <v/>
      </c>
      <c r="X107" s="145" t="str">
        <f>IF(Hidden!Q$47="Yes","H",IF($B107="","",IF(AND($C107&lt;=Hidden!Q$46,$D107&gt;=Hidden!Q$46),IF($G107="","x","y"),"")))</f>
        <v/>
      </c>
      <c r="Y107" s="142" t="str">
        <f>IF(Hidden!R$47="Yes","H",IF($B107="","",IF(AND($C107&lt;=Hidden!R$46,$D107&gt;=Hidden!R$46),IF($G107="","x","y"),"")))</f>
        <v/>
      </c>
      <c r="Z107" s="142" t="str">
        <f>IF(Hidden!S$47="Yes","H",IF($B107="","",IF(AND($C107&lt;=Hidden!S$46,$D107&gt;=Hidden!S$46),IF($G107="","x","y"),"")))</f>
        <v/>
      </c>
      <c r="AA107" s="142" t="str">
        <f>IF(Hidden!T$47="Yes","H",IF($B107="","",IF(AND($C107&lt;=Hidden!T$46,$D107&gt;=Hidden!T$46),IF($G107="","x","y"),"")))</f>
        <v/>
      </c>
      <c r="AB107" s="144" t="str">
        <f>IF(Hidden!U$47="Yes","H",IF($B107="","",IF(AND($C107&lt;=Hidden!U$46,$D107&gt;=Hidden!U$46),IF($G107="","x","y"),"")))</f>
        <v/>
      </c>
      <c r="AC107" s="143" t="str">
        <f>IF(Hidden!V$47="Yes","H",IF($B107="","",IF(AND($C107&lt;=Hidden!V$46,$D107&gt;=Hidden!V$46),IF($G107="","x","y"),"")))</f>
        <v/>
      </c>
      <c r="AD107" s="142" t="str">
        <f>IF(Hidden!W$47="Yes","H",IF($B107="","",IF(AND($C107&lt;=Hidden!W$46,$D107&gt;=Hidden!W$46),IF($G107="","x","y"),"")))</f>
        <v/>
      </c>
      <c r="AE107" s="142" t="str">
        <f>IF(Hidden!X$47="Yes","H",IF($B107="","",IF(AND($C107&lt;=Hidden!X$46,$D107&gt;=Hidden!X$46),IF($G107="","x","y"),"")))</f>
        <v/>
      </c>
      <c r="AF107" s="142" t="str">
        <f>IF(Hidden!Y$47="Yes","H",IF($B107="","",IF(AND($C107&lt;=Hidden!Y$46,$D107&gt;=Hidden!Y$46),IF($G107="","x","y"),"")))</f>
        <v/>
      </c>
      <c r="AG107" s="146" t="str">
        <f>IF(Hidden!Z$47="Yes","H",IF($B107="","",IF(AND($C107&lt;=Hidden!Z$46,$D107&gt;=Hidden!Z$46),IF($G107="","x","y"),"")))</f>
        <v/>
      </c>
      <c r="AH107" s="145" t="str">
        <f>IF(Hidden!AA$47="Yes","H",IF($B107="","",IF(AND($C107&lt;=Hidden!AA$46,$D107&gt;=Hidden!AA$46),IF($G107="","x","y"),"")))</f>
        <v/>
      </c>
      <c r="AI107" s="142" t="str">
        <f>IF(Hidden!AB$47="Yes","H",IF($B107="","",IF(AND($C107&lt;=Hidden!AB$46,$D107&gt;=Hidden!AB$46),IF($G107="","x","y"),"")))</f>
        <v/>
      </c>
      <c r="AJ107" s="142" t="str">
        <f>IF(Hidden!AC$47="Yes","H",IF($B107="","",IF(AND($C107&lt;=Hidden!AC$46,$D107&gt;=Hidden!AC$46),IF($G107="","x","y"),"")))</f>
        <v/>
      </c>
      <c r="AK107" s="142" t="str">
        <f>IF(Hidden!AD$47="Yes","H",IF($B107="","",IF(AND($C107&lt;=Hidden!AD$46,$D107&gt;=Hidden!AD$46),IF($G107="","x","y"),"")))</f>
        <v/>
      </c>
      <c r="AL107" s="144" t="str">
        <f>IF(Hidden!AE$47="Yes","H",IF($B107="","",IF(AND($C107&lt;=Hidden!AE$46,$D107&gt;=Hidden!AE$46),IF($G107="","x","y"),"")))</f>
        <v/>
      </c>
      <c r="AM107" s="143" t="str">
        <f>IF(Hidden!AF$47="Yes","H",IF($B107="","",IF(AND($C107&lt;=Hidden!AF$46,$D107&gt;=Hidden!AF$46),IF($G107="","x","y"),"")))</f>
        <v/>
      </c>
      <c r="AN107" s="142" t="str">
        <f>IF(Hidden!AG$47="Yes","H",IF($B107="","",IF(AND($C107&lt;=Hidden!AG$46,$D107&gt;=Hidden!AG$46),IF($G107="","x","y"),"")))</f>
        <v/>
      </c>
      <c r="AO107" s="142" t="str">
        <f>IF(Hidden!AH$47="Yes","H",IF($B107="","",IF(AND($C107&lt;=Hidden!AH$46,$D107&gt;=Hidden!AH$46),IF($G107="","x","y"),"")))</f>
        <v/>
      </c>
      <c r="AP107" s="142" t="str">
        <f>IF(Hidden!AI$47="Yes","H",IF($B107="","",IF(AND($C107&lt;=Hidden!AI$46,$D107&gt;=Hidden!AI$46),IF($G107="","x","y"),"")))</f>
        <v/>
      </c>
      <c r="AQ107" s="146" t="str">
        <f>IF(Hidden!AJ$47="Yes","H",IF($B107="","",IF(AND($C107&lt;=Hidden!AJ$46,$D107&gt;=Hidden!AJ$46),IF($G107="","x","y"),"")))</f>
        <v/>
      </c>
      <c r="AR107" s="145" t="str">
        <f>IF(Hidden!AK$47="Yes","H",IF($B107="","",IF(AND($C107&lt;=Hidden!AK$46,$D107&gt;=Hidden!AK$46),IF($G107="","x","y"),"")))</f>
        <v/>
      </c>
      <c r="AS107" s="142" t="str">
        <f>IF(Hidden!AL$47="Yes","H",IF($B107="","",IF(AND($C107&lt;=Hidden!AL$46,$D107&gt;=Hidden!AL$46),IF($G107="","x","y"),"")))</f>
        <v/>
      </c>
      <c r="AT107" s="142" t="str">
        <f>IF(Hidden!AM$47="Yes","H",IF($B107="","",IF(AND($C107&lt;=Hidden!AM$46,$D107&gt;=Hidden!AM$46),IF($G107="","x","y"),"")))</f>
        <v/>
      </c>
      <c r="AU107" s="142" t="str">
        <f>IF(Hidden!AN$47="Yes","H",IF($B107="","",IF(AND($C107&lt;=Hidden!AN$46,$D107&gt;=Hidden!AN$46),IF($G107="","x","y"),"")))</f>
        <v/>
      </c>
      <c r="AV107" s="144" t="str">
        <f>IF(Hidden!AO$47="Yes","H",IF($B107="","",IF(AND($C107&lt;=Hidden!AO$46,$D107&gt;=Hidden!AO$46),IF($G107="","x","y"),"")))</f>
        <v/>
      </c>
      <c r="AW107" s="143" t="str">
        <f>IF(Hidden!AP$47="Yes","H",IF($B107="","",IF(AND($C107&lt;=Hidden!AP$46,$D107&gt;=Hidden!AP$46),IF($G107="","x","y"),"")))</f>
        <v/>
      </c>
      <c r="AX107" s="142" t="str">
        <f>IF(Hidden!AQ$47="Yes","H",IF($B107="","",IF(AND($C107&lt;=Hidden!AQ$46,$D107&gt;=Hidden!AQ$46),IF($G107="","x","y"),"")))</f>
        <v/>
      </c>
      <c r="AY107" s="142" t="str">
        <f>IF(Hidden!AR$47="Yes","H",IF($B107="","",IF(AND($C107&lt;=Hidden!AR$46,$D107&gt;=Hidden!AR$46),IF($G107="","x","y"),"")))</f>
        <v/>
      </c>
      <c r="AZ107" s="142" t="str">
        <f>IF(Hidden!AS$47="Yes","H",IF($B107="","",IF(AND($C107&lt;=Hidden!AS$46,$D107&gt;=Hidden!AS$46),IF($G107="","x","y"),"")))</f>
        <v/>
      </c>
      <c r="BA107" s="146" t="str">
        <f>IF(Hidden!AT$47="Yes","H",IF($B107="","",IF(AND($C107&lt;=Hidden!AT$46,$D107&gt;=Hidden!AT$46),IF($G107="","x","y"),"")))</f>
        <v/>
      </c>
      <c r="BB107" s="145" t="str">
        <f>IF(Hidden!AU$47="Yes","H",IF($B107="","",IF(AND($C107&lt;=Hidden!AU$46,$D107&gt;=Hidden!AU$46),IF($G107="","x","y"),"")))</f>
        <v/>
      </c>
      <c r="BC107" s="142" t="str">
        <f>IF(Hidden!AV$47="Yes","H",IF($B107="","",IF(AND($C107&lt;=Hidden!AV$46,$D107&gt;=Hidden!AV$46),IF($G107="","x","y"),"")))</f>
        <v/>
      </c>
      <c r="BD107" s="142" t="str">
        <f>IF(Hidden!AW$47="Yes","H",IF($B107="","",IF(AND($C107&lt;=Hidden!AW$46,$D107&gt;=Hidden!AW$46),IF($G107="","x","y"),"")))</f>
        <v/>
      </c>
      <c r="BE107" s="142" t="str">
        <f>IF(Hidden!AX$47="Yes","H",IF($B107="","",IF(AND($C107&lt;=Hidden!AX$46,$D107&gt;=Hidden!AX$46),IF($G107="","x","y"),"")))</f>
        <v/>
      </c>
      <c r="BF107" s="144" t="str">
        <f>IF(Hidden!AY$47="Yes","H",IF($B107="","",IF(AND($C107&lt;=Hidden!AY$46,$D107&gt;=Hidden!AY$46),IF($G107="","x","y"),"")))</f>
        <v/>
      </c>
      <c r="BG107" s="143" t="str">
        <f>IF(Hidden!AZ$47="Yes","H",IF($B107="","",IF(AND($C107&lt;=Hidden!AZ$46,$D107&gt;=Hidden!AZ$46),IF($G107="","x","y"),"")))</f>
        <v/>
      </c>
      <c r="BH107" s="142" t="str">
        <f>IF(Hidden!BA$47="Yes","H",IF($B107="","",IF(AND($C107&lt;=Hidden!BA$46,$D107&gt;=Hidden!BA$46),IF($G107="","x","y"),"")))</f>
        <v/>
      </c>
      <c r="BI107" s="142" t="str">
        <f>IF(Hidden!BB$47="Yes","H",IF($B107="","",IF(AND($C107&lt;=Hidden!BB$46,$D107&gt;=Hidden!BB$46),IF($G107="","x","y"),"")))</f>
        <v/>
      </c>
      <c r="BJ107" s="142" t="str">
        <f>IF(Hidden!BC$47="Yes","H",IF($B107="","",IF(AND($C107&lt;=Hidden!BC$46,$D107&gt;=Hidden!BC$46),IF($G107="","x","y"),"")))</f>
        <v/>
      </c>
      <c r="BK107" s="146" t="str">
        <f>IF(Hidden!BD$47="Yes","H",IF($B107="","",IF(AND($C107&lt;=Hidden!BD$46,$D107&gt;=Hidden!BD$46),IF($G107="","x","y"),"")))</f>
        <v/>
      </c>
      <c r="BL107" s="145" t="str">
        <f>IF(Hidden!BE$47="Yes","H",IF($B107="","",IF(AND($C107&lt;=Hidden!BE$46,$D107&gt;=Hidden!BE$46),IF($G107="","x","y"),"")))</f>
        <v/>
      </c>
      <c r="BM107" s="142" t="str">
        <f>IF(Hidden!BF$47="Yes","H",IF($B107="","",IF(AND($C107&lt;=Hidden!BF$46,$D107&gt;=Hidden!BF$46),IF($G107="","x","y"),"")))</f>
        <v/>
      </c>
      <c r="BN107" s="142" t="str">
        <f>IF(Hidden!BG$47="Yes","H",IF($B107="","",IF(AND($C107&lt;=Hidden!BG$46,$D107&gt;=Hidden!BG$46),IF($G107="","x","y"),"")))</f>
        <v/>
      </c>
      <c r="BO107" s="142" t="str">
        <f>IF(Hidden!BH$47="Yes","H",IF($B107="","",IF(AND($C107&lt;=Hidden!BH$46,$D107&gt;=Hidden!BH$46),IF($G107="","x","y"),"")))</f>
        <v/>
      </c>
      <c r="BP107" s="144" t="str">
        <f>IF(Hidden!BI$47="Yes","H",IF($B107="","",IF(AND($C107&lt;=Hidden!BI$46,$D107&gt;=Hidden!BI$46),IF($G107="","x","y"),"")))</f>
        <v/>
      </c>
      <c r="BQ107" s="143" t="str">
        <f>IF(Hidden!BJ$47="Yes","H",IF($B107="","",IF(AND($C107&lt;=Hidden!BJ$46,$D107&gt;=Hidden!BJ$46),IF($G107="","x","y"),"")))</f>
        <v/>
      </c>
      <c r="BR107" s="142" t="str">
        <f>IF(Hidden!BK$47="Yes","H",IF($B107="","",IF(AND($C107&lt;=Hidden!BK$46,$D107&gt;=Hidden!BK$46),IF($G107="","x","y"),"")))</f>
        <v/>
      </c>
      <c r="BS107" s="142" t="str">
        <f>IF(Hidden!BL$47="Yes","H",IF($B107="","",IF(AND($C107&lt;=Hidden!BL$46,$D107&gt;=Hidden!BL$46),IF($G107="","x","y"),"")))</f>
        <v/>
      </c>
      <c r="BT107" s="142" t="str">
        <f>IF(Hidden!BM$47="Yes","H",IF($B107="","",IF(AND($C107&lt;=Hidden!BM$46,$D107&gt;=Hidden!BM$46),IF($G107="","x","y"),"")))</f>
        <v/>
      </c>
      <c r="BU107" s="146" t="str">
        <f>IF(Hidden!BN$47="Yes","H",IF($B107="","",IF(AND($C107&lt;=Hidden!BN$46,$D107&gt;=Hidden!BN$46),IF($G107="","x","y"),"")))</f>
        <v/>
      </c>
      <c r="BV107" s="145" t="str">
        <f>IF(Hidden!BO$47="Yes","H",IF($B107="","",IF(AND($C107&lt;=Hidden!BO$46,$D107&gt;=Hidden!BO$46),IF($G107="","x","y"),"")))</f>
        <v/>
      </c>
      <c r="BW107" s="142" t="str">
        <f>IF(Hidden!BP$47="Yes","H",IF($B107="","",IF(AND($C107&lt;=Hidden!BP$46,$D107&gt;=Hidden!BP$46),IF($G107="","x","y"),"")))</f>
        <v/>
      </c>
      <c r="BX107" s="142" t="str">
        <f>IF(Hidden!BQ$47="Yes","H",IF($B107="","",IF(AND($C107&lt;=Hidden!BQ$46,$D107&gt;=Hidden!BQ$46),IF($G107="","x","y"),"")))</f>
        <v/>
      </c>
      <c r="BY107" s="142" t="str">
        <f>IF(Hidden!BR$47="Yes","H",IF($B107="","",IF(AND($C107&lt;=Hidden!BR$46,$D107&gt;=Hidden!BR$46),IF($G107="","x","y"),"")))</f>
        <v/>
      </c>
      <c r="BZ107" s="144" t="str">
        <f>IF(Hidden!BS$47="Yes","H",IF($B107="","",IF(AND($C107&lt;=Hidden!BS$46,$D107&gt;=Hidden!BS$46),IF($G107="","x","y"),"")))</f>
        <v/>
      </c>
      <c r="CA107" s="143" t="str">
        <f>IF(Hidden!BT$47="Yes","H",IF($B107="","",IF(AND($C107&lt;=Hidden!BT$46,$D107&gt;=Hidden!BT$46),IF($G107="","x","y"),"")))</f>
        <v/>
      </c>
      <c r="CB107" s="142" t="str">
        <f>IF(Hidden!BU$47="Yes","H",IF($B107="","",IF(AND($C107&lt;=Hidden!BU$46,$D107&gt;=Hidden!BU$46),IF($G107="","x","y"),"")))</f>
        <v/>
      </c>
      <c r="CC107" s="142" t="str">
        <f>IF(Hidden!BV$47="Yes","H",IF($B107="","",IF(AND($C107&lt;=Hidden!BV$46,$D107&gt;=Hidden!BV$46),IF($G107="","x","y"),"")))</f>
        <v/>
      </c>
      <c r="CD107" s="142" t="str">
        <f>IF(Hidden!BW$47="Yes","H",IF($B107="","",IF(AND($C107&lt;=Hidden!BW$46,$D107&gt;=Hidden!BW$46),IF($G107="","x","y"),"")))</f>
        <v/>
      </c>
      <c r="CE107" s="146" t="str">
        <f>IF(Hidden!BX$47="Yes","H",IF($B107="","",IF(AND($C107&lt;=Hidden!BX$46,$D107&gt;=Hidden!BX$46),IF($G107="","x","y"),"")))</f>
        <v/>
      </c>
      <c r="CF107" s="145" t="str">
        <f>IF(Hidden!BY$47="Yes","H",IF($B107="","",IF(AND($C107&lt;=Hidden!BY$46,$D107&gt;=Hidden!BY$46),IF($G107="","x","y"),"")))</f>
        <v/>
      </c>
      <c r="CG107" s="142" t="str">
        <f>IF(Hidden!BZ$47="Yes","H",IF($B107="","",IF(AND($C107&lt;=Hidden!BZ$46,$D107&gt;=Hidden!BZ$46),IF($G107="","x","y"),"")))</f>
        <v/>
      </c>
      <c r="CH107" s="142" t="str">
        <f>IF(Hidden!CA$47="Yes","H",IF($B107="","",IF(AND($C107&lt;=Hidden!CA$46,$D107&gt;=Hidden!CA$46),IF($G107="","x","y"),"")))</f>
        <v/>
      </c>
      <c r="CI107" s="142" t="str">
        <f>IF(Hidden!CB$47="Yes","H",IF($B107="","",IF(AND($C107&lt;=Hidden!CB$46,$D107&gt;=Hidden!CB$46),IF($G107="","x","y"),"")))</f>
        <v/>
      </c>
      <c r="CJ107" s="144" t="str">
        <f>IF(Hidden!CC$47="Yes","H",IF($B107="","",IF(AND($C107&lt;=Hidden!CC$46,$D107&gt;=Hidden!CC$46),IF($G107="","x","y"),"")))</f>
        <v/>
      </c>
      <c r="CK107" s="143" t="str">
        <f>IF(Hidden!CD$47="Yes","H",IF($B107="","",IF(AND($C107&lt;=Hidden!CD$46,$D107&gt;=Hidden!CD$46),IF($G107="","x","y"),"")))</f>
        <v/>
      </c>
      <c r="CL107" s="142" t="str">
        <f>IF(Hidden!CE$47="Yes","H",IF($B107="","",IF(AND($C107&lt;=Hidden!CE$46,$D107&gt;=Hidden!CE$46),IF($G107="","x","y"),"")))</f>
        <v/>
      </c>
      <c r="CM107" s="142" t="str">
        <f>IF(Hidden!CF$47="Yes","H",IF($B107="","",IF(AND($C107&lt;=Hidden!CF$46,$D107&gt;=Hidden!CF$46),IF($G107="","x","y"),"")))</f>
        <v/>
      </c>
      <c r="CN107" s="142" t="str">
        <f>IF(Hidden!CG$47="Yes","H",IF($B107="","",IF(AND($C107&lt;=Hidden!CG$46,$D107&gt;=Hidden!CG$46),IF($G107="","x","y"),"")))</f>
        <v/>
      </c>
      <c r="CO107" s="146" t="str">
        <f>IF(Hidden!CH$47="Yes","H",IF($B107="","",IF(AND($C107&lt;=Hidden!CH$46,$D107&gt;=Hidden!CH$46),IF($G107="","x","y"),"")))</f>
        <v/>
      </c>
      <c r="CP107" s="145" t="str">
        <f>IF(Hidden!CI$47="Yes","H",IF($B107="","",IF(AND($C107&lt;=Hidden!CI$46,$D107&gt;=Hidden!CI$46),IF($G107="","x","y"),"")))</f>
        <v/>
      </c>
      <c r="CQ107" s="142" t="str">
        <f>IF(Hidden!CJ$47="Yes","H",IF($B107="","",IF(AND($C107&lt;=Hidden!CJ$46,$D107&gt;=Hidden!CJ$46),IF($G107="","x","y"),"")))</f>
        <v/>
      </c>
      <c r="CR107" s="142" t="str">
        <f>IF(Hidden!CK$47="Yes","H",IF($B107="","",IF(AND($C107&lt;=Hidden!CK$46,$D107&gt;=Hidden!CK$46),IF($G107="","x","y"),"")))</f>
        <v/>
      </c>
      <c r="CS107" s="142" t="str">
        <f>IF(Hidden!CL$47="Yes","H",IF($B107="","",IF(AND($C107&lt;=Hidden!CL$46,$D107&gt;=Hidden!CL$46),IF($G107="","x","y"),"")))</f>
        <v/>
      </c>
      <c r="CT107" s="144" t="str">
        <f>IF(Hidden!CM$47="Yes","H",IF($B107="","",IF(AND($C107&lt;=Hidden!CM$46,$D107&gt;=Hidden!CM$46),IF($G107="","x","y"),"")))</f>
        <v/>
      </c>
      <c r="CU107" s="143" t="str">
        <f>IF(Hidden!CN$47="Yes","H",IF($B107="","",IF(AND($C107&lt;=Hidden!CN$46,$D107&gt;=Hidden!CN$46),IF($G107="","x","y"),"")))</f>
        <v/>
      </c>
      <c r="CV107" s="142" t="str">
        <f>IF(Hidden!CO$47="Yes","H",IF($B107="","",IF(AND($C107&lt;=Hidden!CO$46,$D107&gt;=Hidden!CO$46),IF($G107="","x","y"),"")))</f>
        <v/>
      </c>
      <c r="CW107" s="142" t="str">
        <f>IF(Hidden!CP$47="Yes","H",IF($B107="","",IF(AND($C107&lt;=Hidden!CP$46,$D107&gt;=Hidden!CP$46),IF($G107="","x","y"),"")))</f>
        <v/>
      </c>
      <c r="CX107" s="142" t="str">
        <f>IF(Hidden!CQ$47="Yes","H",IF($B107="","",IF(AND($C107&lt;=Hidden!CQ$46,$D107&gt;=Hidden!CQ$46),IF($G107="","x","y"),"")))</f>
        <v/>
      </c>
      <c r="CY107" s="146" t="str">
        <f>IF(Hidden!CR$47="Yes","H",IF($B107="","",IF(AND($C107&lt;=Hidden!CR$46,$D107&gt;=Hidden!CR$46),IF($G107="","x","y"),"")))</f>
        <v/>
      </c>
      <c r="CZ107" s="145" t="str">
        <f>IF(Hidden!CS$47="Yes","H",IF($B107="","",IF(AND($C107&lt;=Hidden!CS$46,$D107&gt;=Hidden!CS$46),IF($G107="","x","y"),"")))</f>
        <v/>
      </c>
      <c r="DA107" s="142" t="str">
        <f>IF(Hidden!CT$47="Yes","H",IF($B107="","",IF(AND($C107&lt;=Hidden!CT$46,$D107&gt;=Hidden!CT$46),IF($G107="","x","y"),"")))</f>
        <v/>
      </c>
      <c r="DB107" s="142" t="str">
        <f>IF(Hidden!CU$47="Yes","H",IF($B107="","",IF(AND($C107&lt;=Hidden!CU$46,$D107&gt;=Hidden!CU$46),IF($G107="","x","y"),"")))</f>
        <v/>
      </c>
      <c r="DC107" s="142" t="str">
        <f>IF(Hidden!CV$47="Yes","H",IF($B107="","",IF(AND($C107&lt;=Hidden!CV$46,$D107&gt;=Hidden!CV$46),IF($G107="","x","y"),"")))</f>
        <v/>
      </c>
      <c r="DD107" s="144" t="str">
        <f>IF(Hidden!CW$47="Yes","H",IF($B107="","",IF(AND($C107&lt;=Hidden!CW$46,$D107&gt;=Hidden!CW$46),IF($G107="","x","y"),"")))</f>
        <v/>
      </c>
      <c r="DE107" s="143" t="str">
        <f>IF(Hidden!CX$47="Yes","H",IF($B107="","",IF(AND($C107&lt;=Hidden!CX$46,$D107&gt;=Hidden!CX$46),IF($G107="","x","y"),"")))</f>
        <v/>
      </c>
      <c r="DF107" s="142" t="str">
        <f>IF(Hidden!CY$47="Yes","H",IF($B107="","",IF(AND($C107&lt;=Hidden!CY$46,$D107&gt;=Hidden!CY$46),IF($G107="","x","y"),"")))</f>
        <v/>
      </c>
      <c r="DG107" s="142" t="str">
        <f>IF(Hidden!CZ$47="Yes","H",IF($B107="","",IF(AND($C107&lt;=Hidden!CZ$46,$D107&gt;=Hidden!CZ$46),IF($G107="","x","y"),"")))</f>
        <v/>
      </c>
      <c r="DH107" s="142" t="str">
        <f>IF(Hidden!DA$47="Yes","H",IF($B107="","",IF(AND($C107&lt;=Hidden!DA$46,$D107&gt;=Hidden!DA$46),IF($G107="","x","y"),"")))</f>
        <v/>
      </c>
      <c r="DI107" s="146" t="str">
        <f>IF(Hidden!DB$47="Yes","H",IF($B107="","",IF(AND($C107&lt;=Hidden!DB$46,$D107&gt;=Hidden!DB$46),IF($G107="","x","y"),"")))</f>
        <v/>
      </c>
      <c r="DJ107" s="145" t="str">
        <f>IF(Hidden!DC$47="Yes","H",IF($B107="","",IF(AND($C107&lt;=Hidden!DC$46,$D107&gt;=Hidden!DC$46),IF($G107="","x","y"),"")))</f>
        <v/>
      </c>
      <c r="DK107" s="142" t="str">
        <f>IF(Hidden!DD$47="Yes","H",IF($B107="","",IF(AND($C107&lt;=Hidden!DD$46,$D107&gt;=Hidden!DD$46),IF($G107="","x","y"),"")))</f>
        <v/>
      </c>
      <c r="DL107" s="142" t="str">
        <f>IF(Hidden!DE$47="Yes","H",IF($B107="","",IF(AND($C107&lt;=Hidden!DE$46,$D107&gt;=Hidden!DE$46),IF($G107="","x","y"),"")))</f>
        <v/>
      </c>
      <c r="DM107" s="142" t="str">
        <f>IF(Hidden!DF$47="Yes","H",IF($B107="","",IF(AND($C107&lt;=Hidden!DF$46,$D107&gt;=Hidden!DF$46),IF($G107="","x","y"),"")))</f>
        <v/>
      </c>
      <c r="DN107" s="144" t="str">
        <f>IF(Hidden!DG$47="Yes","H",IF($B107="","",IF(AND($C107&lt;=Hidden!DG$46,$D107&gt;=Hidden!DG$46),IF($G107="","x","y"),"")))</f>
        <v/>
      </c>
      <c r="DO107" s="143" t="str">
        <f>IF(Hidden!DH$47="Yes","H",IF($B107="","",IF(AND($C107&lt;=Hidden!DH$46,$D107&gt;=Hidden!DH$46),IF($G107="","x","y"),"")))</f>
        <v/>
      </c>
      <c r="DP107" s="142" t="str">
        <f>IF(Hidden!DI$47="Yes","H",IF($B107="","",IF(AND($C107&lt;=Hidden!DI$46,$D107&gt;=Hidden!DI$46),IF($G107="","x","y"),"")))</f>
        <v/>
      </c>
      <c r="DQ107" s="142" t="str">
        <f>IF(Hidden!DJ$47="Yes","H",IF($B107="","",IF(AND($C107&lt;=Hidden!DJ$46,$D107&gt;=Hidden!DJ$46),IF($G107="","x","y"),"")))</f>
        <v/>
      </c>
      <c r="DR107" s="142" t="str">
        <f>IF(Hidden!DK$47="Yes","H",IF($B107="","",IF(AND($C107&lt;=Hidden!DK$46,$D107&gt;=Hidden!DK$46),IF($G107="","x","y"),"")))</f>
        <v/>
      </c>
      <c r="DS107" s="146" t="str">
        <f>IF(Hidden!DL$47="Yes","H",IF($B107="","",IF(AND($C107&lt;=Hidden!DL$46,$D107&gt;=Hidden!DL$46),IF($G107="","x","y"),"")))</f>
        <v/>
      </c>
      <c r="DT107" s="145" t="str">
        <f>IF(Hidden!DM$47="Yes","H",IF($B107="","",IF(AND($C107&lt;=Hidden!DM$46,$D107&gt;=Hidden!DM$46),IF($G107="","x","y"),"")))</f>
        <v/>
      </c>
      <c r="DU107" s="142" t="str">
        <f>IF(Hidden!DN$47="Yes","H",IF($B107="","",IF(AND($C107&lt;=Hidden!DN$46,$D107&gt;=Hidden!DN$46),IF($G107="","x","y"),"")))</f>
        <v/>
      </c>
      <c r="DV107" s="142" t="str">
        <f>IF(Hidden!DO$47="Yes","H",IF($B107="","",IF(AND($C107&lt;=Hidden!DO$46,$D107&gt;=Hidden!DO$46),IF($G107="","x","y"),"")))</f>
        <v/>
      </c>
      <c r="DW107" s="142" t="str">
        <f>IF(Hidden!DP$47="Yes","H",IF($B107="","",IF(AND($C107&lt;=Hidden!DP$46,$D107&gt;=Hidden!DP$46),IF($G107="","x","y"),"")))</f>
        <v/>
      </c>
      <c r="DX107" s="144" t="str">
        <f>IF(Hidden!DQ$47="Yes","H",IF($B107="","",IF(AND($C107&lt;=Hidden!DQ$46,$D107&gt;=Hidden!DQ$46),IF($G107="","x","y"),"")))</f>
        <v/>
      </c>
      <c r="DY107" s="145" t="str">
        <f>IF(Hidden!DR$47="Yes","H",IF($B107="","",IF(AND($C107&lt;=Hidden!DR$46,$D107&gt;=Hidden!DR$46),IF($G107="","x","y"),"")))</f>
        <v/>
      </c>
      <c r="DZ107" s="142" t="str">
        <f>IF(Hidden!DS$47="Yes","H",IF($B107="","",IF(AND($C107&lt;=Hidden!DS$46,$D107&gt;=Hidden!DS$46),IF($G107="","x","y"),"")))</f>
        <v/>
      </c>
      <c r="EA107" s="142" t="str">
        <f>IF(Hidden!DT$47="Yes","H",IF($B107="","",IF(AND($C107&lt;=Hidden!DT$46,$D107&gt;=Hidden!DT$46),IF($G107="","x","y"),"")))</f>
        <v/>
      </c>
      <c r="EB107" s="142" t="str">
        <f>IF(Hidden!DU$47="Yes","H",IF($B107="","",IF(AND($C107&lt;=Hidden!DU$46,$D107&gt;=Hidden!DU$46),IF($G107="","x","y"),"")))</f>
        <v/>
      </c>
      <c r="EC107" s="144" t="str">
        <f>IF(Hidden!DV$47="Yes","H",IF($B107="","",IF(AND($C107&lt;=Hidden!DV$46,$D107&gt;=Hidden!DV$46),IF($G107="","x","y"),"")))</f>
        <v/>
      </c>
      <c r="ED107" s="143" t="str">
        <f>IF(Hidden!DW$47="Yes","H",IF($B107="","",IF(AND($C107&lt;=Hidden!DW$46,$D107&gt;=Hidden!DW$46),IF($G107="","x","y"),"")))</f>
        <v/>
      </c>
      <c r="EE107" s="142" t="str">
        <f>IF(Hidden!DX$47="Yes","H",IF($B107="","",IF(AND($C107&lt;=Hidden!DX$46,$D107&gt;=Hidden!DX$46),IF($G107="","x","y"),"")))</f>
        <v/>
      </c>
      <c r="EF107" s="142" t="str">
        <f>IF(Hidden!DY$47="Yes","H",IF($B107="","",IF(AND($C107&lt;=Hidden!DY$46,$D107&gt;=Hidden!DY$46),IF($G107="","x","y"),"")))</f>
        <v/>
      </c>
      <c r="EG107" s="142" t="str">
        <f>IF(Hidden!DZ$47="Yes","H",IF($B107="","",IF(AND($C107&lt;=Hidden!DZ$46,$D107&gt;=Hidden!DZ$46),IF($G107="","x","y"),"")))</f>
        <v/>
      </c>
      <c r="EH107" s="141" t="str">
        <f>IF(Hidden!EA$47="Yes","H",IF($B107="","",IF(AND($C107&lt;=Hidden!EA$46,$D107&gt;=Hidden!EA$46),IF($G107="","x","y"),"")))</f>
        <v/>
      </c>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row>
    <row r="108" spans="1:257" ht="15" customHeight="1">
      <c r="A108" s="79"/>
      <c r="B108" s="728"/>
      <c r="C108" s="727"/>
      <c r="D108" s="725"/>
      <c r="E108" s="693"/>
      <c r="F108" s="243"/>
      <c r="G108" s="696"/>
      <c r="H108" s="694"/>
      <c r="I108" s="147" t="str">
        <f>IF(Hidden!B$47="Yes","H",IF($B108="","",IF(AND($C108&lt;=Hidden!B$46,$D108&gt;=Hidden!B$46),IF($G108="","x","y"),"")))</f>
        <v/>
      </c>
      <c r="J108" s="142" t="str">
        <f>IF(Hidden!C$47="Yes","H",IF($B108="","",IF(AND($C108&lt;=Hidden!C$46,$D108&gt;=Hidden!C$46),IF($G108="","x","y"),"")))</f>
        <v/>
      </c>
      <c r="K108" s="142" t="str">
        <f>IF(Hidden!D$47="Yes","H",IF($B108="","",IF(AND($C108&lt;=Hidden!D$46,$D108&gt;=Hidden!D$46),IF($G108="","x","y"),"")))</f>
        <v/>
      </c>
      <c r="L108" s="142" t="str">
        <f>IF(Hidden!E$47="Yes","H",IF($B108="","",IF(AND($C108&lt;=Hidden!E$46,$D108&gt;=Hidden!E$46),IF($G108="","x","y"),"")))</f>
        <v/>
      </c>
      <c r="M108" s="146" t="str">
        <f>IF(Hidden!F$47="Yes","H",IF($B108="","",IF(AND($C108&lt;=Hidden!F$46,$D108&gt;=Hidden!F$46),IF($G108="","x","y"),"")))</f>
        <v/>
      </c>
      <c r="N108" s="145" t="str">
        <f>IF(Hidden!G$47="Yes","H",IF($B108="","",IF(AND($C108&lt;=Hidden!G$46,$D108&gt;=Hidden!G$46),IF($G108="","x","y"),"")))</f>
        <v/>
      </c>
      <c r="O108" s="142" t="str">
        <f>IF(Hidden!H$47="Yes","H",IF($B108="","",IF(AND($C108&lt;=Hidden!H$46,$D108&gt;=Hidden!H$46),IF($G108="","x","y"),"")))</f>
        <v/>
      </c>
      <c r="P108" s="142" t="str">
        <f>IF(Hidden!I$47="Yes","H",IF($B108="","",IF(AND($C108&lt;=Hidden!I$46,$D108&gt;=Hidden!I$46),IF($G108="","x","y"),"")))</f>
        <v/>
      </c>
      <c r="Q108" s="142" t="str">
        <f>IF(Hidden!J$47="Yes","H",IF($B108="","",IF(AND($C108&lt;=Hidden!J$46,$D108&gt;=Hidden!J$46),IF($G108="","x","y"),"")))</f>
        <v/>
      </c>
      <c r="R108" s="144" t="str">
        <f>IF(Hidden!K$47="Yes","H",IF($B108="","",IF(AND($C108&lt;=Hidden!K$46,$D108&gt;=Hidden!K$46),IF($G108="","x","y"),"")))</f>
        <v/>
      </c>
      <c r="S108" s="143" t="str">
        <f>IF(Hidden!L$47="Yes","H",IF($B108="","",IF(AND($C108&lt;=Hidden!L$46,$D108&gt;=Hidden!L$46),IF($G108="","x","y"),"")))</f>
        <v/>
      </c>
      <c r="T108" s="142" t="str">
        <f>IF(Hidden!M$47="Yes","H",IF($B108="","",IF(AND($C108&lt;=Hidden!M$46,$D108&gt;=Hidden!M$46),IF($G108="","x","y"),"")))</f>
        <v/>
      </c>
      <c r="U108" s="142" t="str">
        <f>IF(Hidden!N$47="Yes","H",IF($B108="","",IF(AND($C108&lt;=Hidden!N$46,$D108&gt;=Hidden!N$46),IF($G108="","x","y"),"")))</f>
        <v/>
      </c>
      <c r="V108" s="142" t="str">
        <f>IF(Hidden!O$47="Yes","H",IF($B108="","",IF(AND($C108&lt;=Hidden!O$46,$D108&gt;=Hidden!O$46),IF($G108="","x","y"),"")))</f>
        <v/>
      </c>
      <c r="W108" s="146" t="str">
        <f>IF(Hidden!P$47="Yes","H",IF($B108="","",IF(AND($C108&lt;=Hidden!P$46,$D108&gt;=Hidden!P$46),IF($G108="","x","y"),"")))</f>
        <v/>
      </c>
      <c r="X108" s="145" t="str">
        <f>IF(Hidden!Q$47="Yes","H",IF($B108="","",IF(AND($C108&lt;=Hidden!Q$46,$D108&gt;=Hidden!Q$46),IF($G108="","x","y"),"")))</f>
        <v/>
      </c>
      <c r="Y108" s="142" t="str">
        <f>IF(Hidden!R$47="Yes","H",IF($B108="","",IF(AND($C108&lt;=Hidden!R$46,$D108&gt;=Hidden!R$46),IF($G108="","x","y"),"")))</f>
        <v/>
      </c>
      <c r="Z108" s="142" t="str">
        <f>IF(Hidden!S$47="Yes","H",IF($B108="","",IF(AND($C108&lt;=Hidden!S$46,$D108&gt;=Hidden!S$46),IF($G108="","x","y"),"")))</f>
        <v/>
      </c>
      <c r="AA108" s="142" t="str">
        <f>IF(Hidden!T$47="Yes","H",IF($B108="","",IF(AND($C108&lt;=Hidden!T$46,$D108&gt;=Hidden!T$46),IF($G108="","x","y"),"")))</f>
        <v/>
      </c>
      <c r="AB108" s="144" t="str">
        <f>IF(Hidden!U$47="Yes","H",IF($B108="","",IF(AND($C108&lt;=Hidden!U$46,$D108&gt;=Hidden!U$46),IF($G108="","x","y"),"")))</f>
        <v/>
      </c>
      <c r="AC108" s="143" t="str">
        <f>IF(Hidden!V$47="Yes","H",IF($B108="","",IF(AND($C108&lt;=Hidden!V$46,$D108&gt;=Hidden!V$46),IF($G108="","x","y"),"")))</f>
        <v/>
      </c>
      <c r="AD108" s="142" t="str">
        <f>IF(Hidden!W$47="Yes","H",IF($B108="","",IF(AND($C108&lt;=Hidden!W$46,$D108&gt;=Hidden!W$46),IF($G108="","x","y"),"")))</f>
        <v/>
      </c>
      <c r="AE108" s="142" t="str">
        <f>IF(Hidden!X$47="Yes","H",IF($B108="","",IF(AND($C108&lt;=Hidden!X$46,$D108&gt;=Hidden!X$46),IF($G108="","x","y"),"")))</f>
        <v/>
      </c>
      <c r="AF108" s="142" t="str">
        <f>IF(Hidden!Y$47="Yes","H",IF($B108="","",IF(AND($C108&lt;=Hidden!Y$46,$D108&gt;=Hidden!Y$46),IF($G108="","x","y"),"")))</f>
        <v/>
      </c>
      <c r="AG108" s="146" t="str">
        <f>IF(Hidden!Z$47="Yes","H",IF($B108="","",IF(AND($C108&lt;=Hidden!Z$46,$D108&gt;=Hidden!Z$46),IF($G108="","x","y"),"")))</f>
        <v/>
      </c>
      <c r="AH108" s="145" t="str">
        <f>IF(Hidden!AA$47="Yes","H",IF($B108="","",IF(AND($C108&lt;=Hidden!AA$46,$D108&gt;=Hidden!AA$46),IF($G108="","x","y"),"")))</f>
        <v/>
      </c>
      <c r="AI108" s="142" t="str">
        <f>IF(Hidden!AB$47="Yes","H",IF($B108="","",IF(AND($C108&lt;=Hidden!AB$46,$D108&gt;=Hidden!AB$46),IF($G108="","x","y"),"")))</f>
        <v/>
      </c>
      <c r="AJ108" s="142" t="str">
        <f>IF(Hidden!AC$47="Yes","H",IF($B108="","",IF(AND($C108&lt;=Hidden!AC$46,$D108&gt;=Hidden!AC$46),IF($G108="","x","y"),"")))</f>
        <v/>
      </c>
      <c r="AK108" s="142" t="str">
        <f>IF(Hidden!AD$47="Yes","H",IF($B108="","",IF(AND($C108&lt;=Hidden!AD$46,$D108&gt;=Hidden!AD$46),IF($G108="","x","y"),"")))</f>
        <v/>
      </c>
      <c r="AL108" s="144" t="str">
        <f>IF(Hidden!AE$47="Yes","H",IF($B108="","",IF(AND($C108&lt;=Hidden!AE$46,$D108&gt;=Hidden!AE$46),IF($G108="","x","y"),"")))</f>
        <v/>
      </c>
      <c r="AM108" s="143" t="str">
        <f>IF(Hidden!AF$47="Yes","H",IF($B108="","",IF(AND($C108&lt;=Hidden!AF$46,$D108&gt;=Hidden!AF$46),IF($G108="","x","y"),"")))</f>
        <v/>
      </c>
      <c r="AN108" s="142" t="str">
        <f>IF(Hidden!AG$47="Yes","H",IF($B108="","",IF(AND($C108&lt;=Hidden!AG$46,$D108&gt;=Hidden!AG$46),IF($G108="","x","y"),"")))</f>
        <v/>
      </c>
      <c r="AO108" s="142" t="str">
        <f>IF(Hidden!AH$47="Yes","H",IF($B108="","",IF(AND($C108&lt;=Hidden!AH$46,$D108&gt;=Hidden!AH$46),IF($G108="","x","y"),"")))</f>
        <v/>
      </c>
      <c r="AP108" s="142" t="str">
        <f>IF(Hidden!AI$47="Yes","H",IF($B108="","",IF(AND($C108&lt;=Hidden!AI$46,$D108&gt;=Hidden!AI$46),IF($G108="","x","y"),"")))</f>
        <v/>
      </c>
      <c r="AQ108" s="146" t="str">
        <f>IF(Hidden!AJ$47="Yes","H",IF($B108="","",IF(AND($C108&lt;=Hidden!AJ$46,$D108&gt;=Hidden!AJ$46),IF($G108="","x","y"),"")))</f>
        <v/>
      </c>
      <c r="AR108" s="145" t="str">
        <f>IF(Hidden!AK$47="Yes","H",IF($B108="","",IF(AND($C108&lt;=Hidden!AK$46,$D108&gt;=Hidden!AK$46),IF($G108="","x","y"),"")))</f>
        <v/>
      </c>
      <c r="AS108" s="142" t="str">
        <f>IF(Hidden!AL$47="Yes","H",IF($B108="","",IF(AND($C108&lt;=Hidden!AL$46,$D108&gt;=Hidden!AL$46),IF($G108="","x","y"),"")))</f>
        <v/>
      </c>
      <c r="AT108" s="142" t="str">
        <f>IF(Hidden!AM$47="Yes","H",IF($B108="","",IF(AND($C108&lt;=Hidden!AM$46,$D108&gt;=Hidden!AM$46),IF($G108="","x","y"),"")))</f>
        <v/>
      </c>
      <c r="AU108" s="142" t="str">
        <f>IF(Hidden!AN$47="Yes","H",IF($B108="","",IF(AND($C108&lt;=Hidden!AN$46,$D108&gt;=Hidden!AN$46),IF($G108="","x","y"),"")))</f>
        <v/>
      </c>
      <c r="AV108" s="144" t="str">
        <f>IF(Hidden!AO$47="Yes","H",IF($B108="","",IF(AND($C108&lt;=Hidden!AO$46,$D108&gt;=Hidden!AO$46),IF($G108="","x","y"),"")))</f>
        <v/>
      </c>
      <c r="AW108" s="143" t="str">
        <f>IF(Hidden!AP$47="Yes","H",IF($B108="","",IF(AND($C108&lt;=Hidden!AP$46,$D108&gt;=Hidden!AP$46),IF($G108="","x","y"),"")))</f>
        <v/>
      </c>
      <c r="AX108" s="142" t="str">
        <f>IF(Hidden!AQ$47="Yes","H",IF($B108="","",IF(AND($C108&lt;=Hidden!AQ$46,$D108&gt;=Hidden!AQ$46),IF($G108="","x","y"),"")))</f>
        <v/>
      </c>
      <c r="AY108" s="142" t="str">
        <f>IF(Hidden!AR$47="Yes","H",IF($B108="","",IF(AND($C108&lt;=Hidden!AR$46,$D108&gt;=Hidden!AR$46),IF($G108="","x","y"),"")))</f>
        <v/>
      </c>
      <c r="AZ108" s="142" t="str">
        <f>IF(Hidden!AS$47="Yes","H",IF($B108="","",IF(AND($C108&lt;=Hidden!AS$46,$D108&gt;=Hidden!AS$46),IF($G108="","x","y"),"")))</f>
        <v/>
      </c>
      <c r="BA108" s="146" t="str">
        <f>IF(Hidden!AT$47="Yes","H",IF($B108="","",IF(AND($C108&lt;=Hidden!AT$46,$D108&gt;=Hidden!AT$46),IF($G108="","x","y"),"")))</f>
        <v/>
      </c>
      <c r="BB108" s="145" t="str">
        <f>IF(Hidden!AU$47="Yes","H",IF($B108="","",IF(AND($C108&lt;=Hidden!AU$46,$D108&gt;=Hidden!AU$46),IF($G108="","x","y"),"")))</f>
        <v/>
      </c>
      <c r="BC108" s="142" t="str">
        <f>IF(Hidden!AV$47="Yes","H",IF($B108="","",IF(AND($C108&lt;=Hidden!AV$46,$D108&gt;=Hidden!AV$46),IF($G108="","x","y"),"")))</f>
        <v/>
      </c>
      <c r="BD108" s="142" t="str">
        <f>IF(Hidden!AW$47="Yes","H",IF($B108="","",IF(AND($C108&lt;=Hidden!AW$46,$D108&gt;=Hidden!AW$46),IF($G108="","x","y"),"")))</f>
        <v/>
      </c>
      <c r="BE108" s="142" t="str">
        <f>IF(Hidden!AX$47="Yes","H",IF($B108="","",IF(AND($C108&lt;=Hidden!AX$46,$D108&gt;=Hidden!AX$46),IF($G108="","x","y"),"")))</f>
        <v/>
      </c>
      <c r="BF108" s="144" t="str">
        <f>IF(Hidden!AY$47="Yes","H",IF($B108="","",IF(AND($C108&lt;=Hidden!AY$46,$D108&gt;=Hidden!AY$46),IF($G108="","x","y"),"")))</f>
        <v/>
      </c>
      <c r="BG108" s="143" t="str">
        <f>IF(Hidden!AZ$47="Yes","H",IF($B108="","",IF(AND($C108&lt;=Hidden!AZ$46,$D108&gt;=Hidden!AZ$46),IF($G108="","x","y"),"")))</f>
        <v/>
      </c>
      <c r="BH108" s="142" t="str">
        <f>IF(Hidden!BA$47="Yes","H",IF($B108="","",IF(AND($C108&lt;=Hidden!BA$46,$D108&gt;=Hidden!BA$46),IF($G108="","x","y"),"")))</f>
        <v/>
      </c>
      <c r="BI108" s="142" t="str">
        <f>IF(Hidden!BB$47="Yes","H",IF($B108="","",IF(AND($C108&lt;=Hidden!BB$46,$D108&gt;=Hidden!BB$46),IF($G108="","x","y"),"")))</f>
        <v/>
      </c>
      <c r="BJ108" s="142" t="str">
        <f>IF(Hidden!BC$47="Yes","H",IF($B108="","",IF(AND($C108&lt;=Hidden!BC$46,$D108&gt;=Hidden!BC$46),IF($G108="","x","y"),"")))</f>
        <v/>
      </c>
      <c r="BK108" s="146" t="str">
        <f>IF(Hidden!BD$47="Yes","H",IF($B108="","",IF(AND($C108&lt;=Hidden!BD$46,$D108&gt;=Hidden!BD$46),IF($G108="","x","y"),"")))</f>
        <v/>
      </c>
      <c r="BL108" s="145" t="str">
        <f>IF(Hidden!BE$47="Yes","H",IF($B108="","",IF(AND($C108&lt;=Hidden!BE$46,$D108&gt;=Hidden!BE$46),IF($G108="","x","y"),"")))</f>
        <v/>
      </c>
      <c r="BM108" s="142" t="str">
        <f>IF(Hidden!BF$47="Yes","H",IF($B108="","",IF(AND($C108&lt;=Hidden!BF$46,$D108&gt;=Hidden!BF$46),IF($G108="","x","y"),"")))</f>
        <v/>
      </c>
      <c r="BN108" s="142" t="str">
        <f>IF(Hidden!BG$47="Yes","H",IF($B108="","",IF(AND($C108&lt;=Hidden!BG$46,$D108&gt;=Hidden!BG$46),IF($G108="","x","y"),"")))</f>
        <v/>
      </c>
      <c r="BO108" s="142" t="str">
        <f>IF(Hidden!BH$47="Yes","H",IF($B108="","",IF(AND($C108&lt;=Hidden!BH$46,$D108&gt;=Hidden!BH$46),IF($G108="","x","y"),"")))</f>
        <v/>
      </c>
      <c r="BP108" s="144" t="str">
        <f>IF(Hidden!BI$47="Yes","H",IF($B108="","",IF(AND($C108&lt;=Hidden!BI$46,$D108&gt;=Hidden!BI$46),IF($G108="","x","y"),"")))</f>
        <v/>
      </c>
      <c r="BQ108" s="143" t="str">
        <f>IF(Hidden!BJ$47="Yes","H",IF($B108="","",IF(AND($C108&lt;=Hidden!BJ$46,$D108&gt;=Hidden!BJ$46),IF($G108="","x","y"),"")))</f>
        <v/>
      </c>
      <c r="BR108" s="142" t="str">
        <f>IF(Hidden!BK$47="Yes","H",IF($B108="","",IF(AND($C108&lt;=Hidden!BK$46,$D108&gt;=Hidden!BK$46),IF($G108="","x","y"),"")))</f>
        <v/>
      </c>
      <c r="BS108" s="142" t="str">
        <f>IF(Hidden!BL$47="Yes","H",IF($B108="","",IF(AND($C108&lt;=Hidden!BL$46,$D108&gt;=Hidden!BL$46),IF($G108="","x","y"),"")))</f>
        <v/>
      </c>
      <c r="BT108" s="142" t="str">
        <f>IF(Hidden!BM$47="Yes","H",IF($B108="","",IF(AND($C108&lt;=Hidden!BM$46,$D108&gt;=Hidden!BM$46),IF($G108="","x","y"),"")))</f>
        <v/>
      </c>
      <c r="BU108" s="146" t="str">
        <f>IF(Hidden!BN$47="Yes","H",IF($B108="","",IF(AND($C108&lt;=Hidden!BN$46,$D108&gt;=Hidden!BN$46),IF($G108="","x","y"),"")))</f>
        <v/>
      </c>
      <c r="BV108" s="145" t="str">
        <f>IF(Hidden!BO$47="Yes","H",IF($B108="","",IF(AND($C108&lt;=Hidden!BO$46,$D108&gt;=Hidden!BO$46),IF($G108="","x","y"),"")))</f>
        <v/>
      </c>
      <c r="BW108" s="142" t="str">
        <f>IF(Hidden!BP$47="Yes","H",IF($B108="","",IF(AND($C108&lt;=Hidden!BP$46,$D108&gt;=Hidden!BP$46),IF($G108="","x","y"),"")))</f>
        <v/>
      </c>
      <c r="BX108" s="142" t="str">
        <f>IF(Hidden!BQ$47="Yes","H",IF($B108="","",IF(AND($C108&lt;=Hidden!BQ$46,$D108&gt;=Hidden!BQ$46),IF($G108="","x","y"),"")))</f>
        <v/>
      </c>
      <c r="BY108" s="142" t="str">
        <f>IF(Hidden!BR$47="Yes","H",IF($B108="","",IF(AND($C108&lt;=Hidden!BR$46,$D108&gt;=Hidden!BR$46),IF($G108="","x","y"),"")))</f>
        <v/>
      </c>
      <c r="BZ108" s="144" t="str">
        <f>IF(Hidden!BS$47="Yes","H",IF($B108="","",IF(AND($C108&lt;=Hidden!BS$46,$D108&gt;=Hidden!BS$46),IF($G108="","x","y"),"")))</f>
        <v/>
      </c>
      <c r="CA108" s="143" t="str">
        <f>IF(Hidden!BT$47="Yes","H",IF($B108="","",IF(AND($C108&lt;=Hidden!BT$46,$D108&gt;=Hidden!BT$46),IF($G108="","x","y"),"")))</f>
        <v/>
      </c>
      <c r="CB108" s="142" t="str">
        <f>IF(Hidden!BU$47="Yes","H",IF($B108="","",IF(AND($C108&lt;=Hidden!BU$46,$D108&gt;=Hidden!BU$46),IF($G108="","x","y"),"")))</f>
        <v/>
      </c>
      <c r="CC108" s="142" t="str">
        <f>IF(Hidden!BV$47="Yes","H",IF($B108="","",IF(AND($C108&lt;=Hidden!BV$46,$D108&gt;=Hidden!BV$46),IF($G108="","x","y"),"")))</f>
        <v/>
      </c>
      <c r="CD108" s="142" t="str">
        <f>IF(Hidden!BW$47="Yes","H",IF($B108="","",IF(AND($C108&lt;=Hidden!BW$46,$D108&gt;=Hidden!BW$46),IF($G108="","x","y"),"")))</f>
        <v/>
      </c>
      <c r="CE108" s="146" t="str">
        <f>IF(Hidden!BX$47="Yes","H",IF($B108="","",IF(AND($C108&lt;=Hidden!BX$46,$D108&gt;=Hidden!BX$46),IF($G108="","x","y"),"")))</f>
        <v/>
      </c>
      <c r="CF108" s="145" t="str">
        <f>IF(Hidden!BY$47="Yes","H",IF($B108="","",IF(AND($C108&lt;=Hidden!BY$46,$D108&gt;=Hidden!BY$46),IF($G108="","x","y"),"")))</f>
        <v/>
      </c>
      <c r="CG108" s="142" t="str">
        <f>IF(Hidden!BZ$47="Yes","H",IF($B108="","",IF(AND($C108&lt;=Hidden!BZ$46,$D108&gt;=Hidden!BZ$46),IF($G108="","x","y"),"")))</f>
        <v/>
      </c>
      <c r="CH108" s="142" t="str">
        <f>IF(Hidden!CA$47="Yes","H",IF($B108="","",IF(AND($C108&lt;=Hidden!CA$46,$D108&gt;=Hidden!CA$46),IF($G108="","x","y"),"")))</f>
        <v/>
      </c>
      <c r="CI108" s="142" t="str">
        <f>IF(Hidden!CB$47="Yes","H",IF($B108="","",IF(AND($C108&lt;=Hidden!CB$46,$D108&gt;=Hidden!CB$46),IF($G108="","x","y"),"")))</f>
        <v/>
      </c>
      <c r="CJ108" s="144" t="str">
        <f>IF(Hidden!CC$47="Yes","H",IF($B108="","",IF(AND($C108&lt;=Hidden!CC$46,$D108&gt;=Hidden!CC$46),IF($G108="","x","y"),"")))</f>
        <v/>
      </c>
      <c r="CK108" s="143" t="str">
        <f>IF(Hidden!CD$47="Yes","H",IF($B108="","",IF(AND($C108&lt;=Hidden!CD$46,$D108&gt;=Hidden!CD$46),IF($G108="","x","y"),"")))</f>
        <v/>
      </c>
      <c r="CL108" s="142" t="str">
        <f>IF(Hidden!CE$47="Yes","H",IF($B108="","",IF(AND($C108&lt;=Hidden!CE$46,$D108&gt;=Hidden!CE$46),IF($G108="","x","y"),"")))</f>
        <v/>
      </c>
      <c r="CM108" s="142" t="str">
        <f>IF(Hidden!CF$47="Yes","H",IF($B108="","",IF(AND($C108&lt;=Hidden!CF$46,$D108&gt;=Hidden!CF$46),IF($G108="","x","y"),"")))</f>
        <v/>
      </c>
      <c r="CN108" s="142" t="str">
        <f>IF(Hidden!CG$47="Yes","H",IF($B108="","",IF(AND($C108&lt;=Hidden!CG$46,$D108&gt;=Hidden!CG$46),IF($G108="","x","y"),"")))</f>
        <v/>
      </c>
      <c r="CO108" s="146" t="str">
        <f>IF(Hidden!CH$47="Yes","H",IF($B108="","",IF(AND($C108&lt;=Hidden!CH$46,$D108&gt;=Hidden!CH$46),IF($G108="","x","y"),"")))</f>
        <v/>
      </c>
      <c r="CP108" s="145" t="str">
        <f>IF(Hidden!CI$47="Yes","H",IF($B108="","",IF(AND($C108&lt;=Hidden!CI$46,$D108&gt;=Hidden!CI$46),IF($G108="","x","y"),"")))</f>
        <v/>
      </c>
      <c r="CQ108" s="142" t="str">
        <f>IF(Hidden!CJ$47="Yes","H",IF($B108="","",IF(AND($C108&lt;=Hidden!CJ$46,$D108&gt;=Hidden!CJ$46),IF($G108="","x","y"),"")))</f>
        <v/>
      </c>
      <c r="CR108" s="142" t="str">
        <f>IF(Hidden!CK$47="Yes","H",IF($B108="","",IF(AND($C108&lt;=Hidden!CK$46,$D108&gt;=Hidden!CK$46),IF($G108="","x","y"),"")))</f>
        <v/>
      </c>
      <c r="CS108" s="142" t="str">
        <f>IF(Hidden!CL$47="Yes","H",IF($B108="","",IF(AND($C108&lt;=Hidden!CL$46,$D108&gt;=Hidden!CL$46),IF($G108="","x","y"),"")))</f>
        <v/>
      </c>
      <c r="CT108" s="144" t="str">
        <f>IF(Hidden!CM$47="Yes","H",IF($B108="","",IF(AND($C108&lt;=Hidden!CM$46,$D108&gt;=Hidden!CM$46),IF($G108="","x","y"),"")))</f>
        <v/>
      </c>
      <c r="CU108" s="143" t="str">
        <f>IF(Hidden!CN$47="Yes","H",IF($B108="","",IF(AND($C108&lt;=Hidden!CN$46,$D108&gt;=Hidden!CN$46),IF($G108="","x","y"),"")))</f>
        <v/>
      </c>
      <c r="CV108" s="142" t="str">
        <f>IF(Hidden!CO$47="Yes","H",IF($B108="","",IF(AND($C108&lt;=Hidden!CO$46,$D108&gt;=Hidden!CO$46),IF($G108="","x","y"),"")))</f>
        <v/>
      </c>
      <c r="CW108" s="142" t="str">
        <f>IF(Hidden!CP$47="Yes","H",IF($B108="","",IF(AND($C108&lt;=Hidden!CP$46,$D108&gt;=Hidden!CP$46),IF($G108="","x","y"),"")))</f>
        <v/>
      </c>
      <c r="CX108" s="142" t="str">
        <f>IF(Hidden!CQ$47="Yes","H",IF($B108="","",IF(AND($C108&lt;=Hidden!CQ$46,$D108&gt;=Hidden!CQ$46),IF($G108="","x","y"),"")))</f>
        <v/>
      </c>
      <c r="CY108" s="146" t="str">
        <f>IF(Hidden!CR$47="Yes","H",IF($B108="","",IF(AND($C108&lt;=Hidden!CR$46,$D108&gt;=Hidden!CR$46),IF($G108="","x","y"),"")))</f>
        <v/>
      </c>
      <c r="CZ108" s="145" t="str">
        <f>IF(Hidden!CS$47="Yes","H",IF($B108="","",IF(AND($C108&lt;=Hidden!CS$46,$D108&gt;=Hidden!CS$46),IF($G108="","x","y"),"")))</f>
        <v/>
      </c>
      <c r="DA108" s="142" t="str">
        <f>IF(Hidden!CT$47="Yes","H",IF($B108="","",IF(AND($C108&lt;=Hidden!CT$46,$D108&gt;=Hidden!CT$46),IF($G108="","x","y"),"")))</f>
        <v/>
      </c>
      <c r="DB108" s="142" t="str">
        <f>IF(Hidden!CU$47="Yes","H",IF($B108="","",IF(AND($C108&lt;=Hidden!CU$46,$D108&gt;=Hidden!CU$46),IF($G108="","x","y"),"")))</f>
        <v/>
      </c>
      <c r="DC108" s="142" t="str">
        <f>IF(Hidden!CV$47="Yes","H",IF($B108="","",IF(AND($C108&lt;=Hidden!CV$46,$D108&gt;=Hidden!CV$46),IF($G108="","x","y"),"")))</f>
        <v/>
      </c>
      <c r="DD108" s="144" t="str">
        <f>IF(Hidden!CW$47="Yes","H",IF($B108="","",IF(AND($C108&lt;=Hidden!CW$46,$D108&gt;=Hidden!CW$46),IF($G108="","x","y"),"")))</f>
        <v/>
      </c>
      <c r="DE108" s="143" t="str">
        <f>IF(Hidden!CX$47="Yes","H",IF($B108="","",IF(AND($C108&lt;=Hidden!CX$46,$D108&gt;=Hidden!CX$46),IF($G108="","x","y"),"")))</f>
        <v/>
      </c>
      <c r="DF108" s="142" t="str">
        <f>IF(Hidden!CY$47="Yes","H",IF($B108="","",IF(AND($C108&lt;=Hidden!CY$46,$D108&gt;=Hidden!CY$46),IF($G108="","x","y"),"")))</f>
        <v/>
      </c>
      <c r="DG108" s="142" t="str">
        <f>IF(Hidden!CZ$47="Yes","H",IF($B108="","",IF(AND($C108&lt;=Hidden!CZ$46,$D108&gt;=Hidden!CZ$46),IF($G108="","x","y"),"")))</f>
        <v/>
      </c>
      <c r="DH108" s="142" t="str">
        <f>IF(Hidden!DA$47="Yes","H",IF($B108="","",IF(AND($C108&lt;=Hidden!DA$46,$D108&gt;=Hidden!DA$46),IF($G108="","x","y"),"")))</f>
        <v/>
      </c>
      <c r="DI108" s="146" t="str">
        <f>IF(Hidden!DB$47="Yes","H",IF($B108="","",IF(AND($C108&lt;=Hidden!DB$46,$D108&gt;=Hidden!DB$46),IF($G108="","x","y"),"")))</f>
        <v/>
      </c>
      <c r="DJ108" s="145" t="str">
        <f>IF(Hidden!DC$47="Yes","H",IF($B108="","",IF(AND($C108&lt;=Hidden!DC$46,$D108&gt;=Hidden!DC$46),IF($G108="","x","y"),"")))</f>
        <v/>
      </c>
      <c r="DK108" s="142" t="str">
        <f>IF(Hidden!DD$47="Yes","H",IF($B108="","",IF(AND($C108&lt;=Hidden!DD$46,$D108&gt;=Hidden!DD$46),IF($G108="","x","y"),"")))</f>
        <v/>
      </c>
      <c r="DL108" s="142" t="str">
        <f>IF(Hidden!DE$47="Yes","H",IF($B108="","",IF(AND($C108&lt;=Hidden!DE$46,$D108&gt;=Hidden!DE$46),IF($G108="","x","y"),"")))</f>
        <v/>
      </c>
      <c r="DM108" s="142" t="str">
        <f>IF(Hidden!DF$47="Yes","H",IF($B108="","",IF(AND($C108&lt;=Hidden!DF$46,$D108&gt;=Hidden!DF$46),IF($G108="","x","y"),"")))</f>
        <v/>
      </c>
      <c r="DN108" s="144" t="str">
        <f>IF(Hidden!DG$47="Yes","H",IF($B108="","",IF(AND($C108&lt;=Hidden!DG$46,$D108&gt;=Hidden!DG$46),IF($G108="","x","y"),"")))</f>
        <v/>
      </c>
      <c r="DO108" s="143" t="str">
        <f>IF(Hidden!DH$47="Yes","H",IF($B108="","",IF(AND($C108&lt;=Hidden!DH$46,$D108&gt;=Hidden!DH$46),IF($G108="","x","y"),"")))</f>
        <v/>
      </c>
      <c r="DP108" s="142" t="str">
        <f>IF(Hidden!DI$47="Yes","H",IF($B108="","",IF(AND($C108&lt;=Hidden!DI$46,$D108&gt;=Hidden!DI$46),IF($G108="","x","y"),"")))</f>
        <v/>
      </c>
      <c r="DQ108" s="142" t="str">
        <f>IF(Hidden!DJ$47="Yes","H",IF($B108="","",IF(AND($C108&lt;=Hidden!DJ$46,$D108&gt;=Hidden!DJ$46),IF($G108="","x","y"),"")))</f>
        <v/>
      </c>
      <c r="DR108" s="142" t="str">
        <f>IF(Hidden!DK$47="Yes","H",IF($B108="","",IF(AND($C108&lt;=Hidden!DK$46,$D108&gt;=Hidden!DK$46),IF($G108="","x","y"),"")))</f>
        <v/>
      </c>
      <c r="DS108" s="146" t="str">
        <f>IF(Hidden!DL$47="Yes","H",IF($B108="","",IF(AND($C108&lt;=Hidden!DL$46,$D108&gt;=Hidden!DL$46),IF($G108="","x","y"),"")))</f>
        <v/>
      </c>
      <c r="DT108" s="145" t="str">
        <f>IF(Hidden!DM$47="Yes","H",IF($B108="","",IF(AND($C108&lt;=Hidden!DM$46,$D108&gt;=Hidden!DM$46),IF($G108="","x","y"),"")))</f>
        <v/>
      </c>
      <c r="DU108" s="142" t="str">
        <f>IF(Hidden!DN$47="Yes","H",IF($B108="","",IF(AND($C108&lt;=Hidden!DN$46,$D108&gt;=Hidden!DN$46),IF($G108="","x","y"),"")))</f>
        <v/>
      </c>
      <c r="DV108" s="142" t="str">
        <f>IF(Hidden!DO$47="Yes","H",IF($B108="","",IF(AND($C108&lt;=Hidden!DO$46,$D108&gt;=Hidden!DO$46),IF($G108="","x","y"),"")))</f>
        <v/>
      </c>
      <c r="DW108" s="142" t="str">
        <f>IF(Hidden!DP$47="Yes","H",IF($B108="","",IF(AND($C108&lt;=Hidden!DP$46,$D108&gt;=Hidden!DP$46),IF($G108="","x","y"),"")))</f>
        <v/>
      </c>
      <c r="DX108" s="144" t="str">
        <f>IF(Hidden!DQ$47="Yes","H",IF($B108="","",IF(AND($C108&lt;=Hidden!DQ$46,$D108&gt;=Hidden!DQ$46),IF($G108="","x","y"),"")))</f>
        <v/>
      </c>
      <c r="DY108" s="145" t="str">
        <f>IF(Hidden!DR$47="Yes","H",IF($B108="","",IF(AND($C108&lt;=Hidden!DR$46,$D108&gt;=Hidden!DR$46),IF($G108="","x","y"),"")))</f>
        <v/>
      </c>
      <c r="DZ108" s="142" t="str">
        <f>IF(Hidden!DS$47="Yes","H",IF($B108="","",IF(AND($C108&lt;=Hidden!DS$46,$D108&gt;=Hidden!DS$46),IF($G108="","x","y"),"")))</f>
        <v/>
      </c>
      <c r="EA108" s="142" t="str">
        <f>IF(Hidden!DT$47="Yes","H",IF($B108="","",IF(AND($C108&lt;=Hidden!DT$46,$D108&gt;=Hidden!DT$46),IF($G108="","x","y"),"")))</f>
        <v/>
      </c>
      <c r="EB108" s="142" t="str">
        <f>IF(Hidden!DU$47="Yes","H",IF($B108="","",IF(AND($C108&lt;=Hidden!DU$46,$D108&gt;=Hidden!DU$46),IF($G108="","x","y"),"")))</f>
        <v/>
      </c>
      <c r="EC108" s="144" t="str">
        <f>IF(Hidden!DV$47="Yes","H",IF($B108="","",IF(AND($C108&lt;=Hidden!DV$46,$D108&gt;=Hidden!DV$46),IF($G108="","x","y"),"")))</f>
        <v/>
      </c>
      <c r="ED108" s="143" t="str">
        <f>IF(Hidden!DW$47="Yes","H",IF($B108="","",IF(AND($C108&lt;=Hidden!DW$46,$D108&gt;=Hidden!DW$46),IF($G108="","x","y"),"")))</f>
        <v/>
      </c>
      <c r="EE108" s="142" t="str">
        <f>IF(Hidden!DX$47="Yes","H",IF($B108="","",IF(AND($C108&lt;=Hidden!DX$46,$D108&gt;=Hidden!DX$46),IF($G108="","x","y"),"")))</f>
        <v/>
      </c>
      <c r="EF108" s="142" t="str">
        <f>IF(Hidden!DY$47="Yes","H",IF($B108="","",IF(AND($C108&lt;=Hidden!DY$46,$D108&gt;=Hidden!DY$46),IF($G108="","x","y"),"")))</f>
        <v/>
      </c>
      <c r="EG108" s="142" t="str">
        <f>IF(Hidden!DZ$47="Yes","H",IF($B108="","",IF(AND($C108&lt;=Hidden!DZ$46,$D108&gt;=Hidden!DZ$46),IF($G108="","x","y"),"")))</f>
        <v/>
      </c>
      <c r="EH108" s="141" t="str">
        <f>IF(Hidden!EA$47="Yes","H",IF($B108="","",IF(AND($C108&lt;=Hidden!EA$46,$D108&gt;=Hidden!EA$46),IF($G108="","x","y"),"")))</f>
        <v/>
      </c>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row>
    <row r="109" spans="1:257" ht="15" customHeight="1">
      <c r="A109" s="79"/>
      <c r="B109" s="729"/>
      <c r="C109" s="724"/>
      <c r="D109" s="725"/>
      <c r="E109" s="693"/>
      <c r="F109" s="243"/>
      <c r="G109" s="696"/>
      <c r="H109" s="694"/>
      <c r="I109" s="147" t="str">
        <f>IF(Hidden!B$47="Yes","H",IF($B109="","",IF(AND($C109&lt;=Hidden!B$46,$D109&gt;=Hidden!B$46),IF($G109="","x","y"),"")))</f>
        <v/>
      </c>
      <c r="J109" s="142" t="str">
        <f>IF(Hidden!C$47="Yes","H",IF($B109="","",IF(AND($C109&lt;=Hidden!C$46,$D109&gt;=Hidden!C$46),IF($G109="","x","y"),"")))</f>
        <v/>
      </c>
      <c r="K109" s="142" t="str">
        <f>IF(Hidden!D$47="Yes","H",IF($B109="","",IF(AND($C109&lt;=Hidden!D$46,$D109&gt;=Hidden!D$46),IF($G109="","x","y"),"")))</f>
        <v/>
      </c>
      <c r="L109" s="142" t="str">
        <f>IF(Hidden!E$47="Yes","H",IF($B109="","",IF(AND($C109&lt;=Hidden!E$46,$D109&gt;=Hidden!E$46),IF($G109="","x","y"),"")))</f>
        <v/>
      </c>
      <c r="M109" s="146" t="str">
        <f>IF(Hidden!F$47="Yes","H",IF($B109="","",IF(AND($C109&lt;=Hidden!F$46,$D109&gt;=Hidden!F$46),IF($G109="","x","y"),"")))</f>
        <v/>
      </c>
      <c r="N109" s="145" t="str">
        <f>IF(Hidden!G$47="Yes","H",IF($B109="","",IF(AND($C109&lt;=Hidden!G$46,$D109&gt;=Hidden!G$46),IF($G109="","x","y"),"")))</f>
        <v/>
      </c>
      <c r="O109" s="142" t="str">
        <f>IF(Hidden!H$47="Yes","H",IF($B109="","",IF(AND($C109&lt;=Hidden!H$46,$D109&gt;=Hidden!H$46),IF($G109="","x","y"),"")))</f>
        <v/>
      </c>
      <c r="P109" s="142" t="str">
        <f>IF(Hidden!I$47="Yes","H",IF($B109="","",IF(AND($C109&lt;=Hidden!I$46,$D109&gt;=Hidden!I$46),IF($G109="","x","y"),"")))</f>
        <v/>
      </c>
      <c r="Q109" s="142" t="str">
        <f>IF(Hidden!J$47="Yes","H",IF($B109="","",IF(AND($C109&lt;=Hidden!J$46,$D109&gt;=Hidden!J$46),IF($G109="","x","y"),"")))</f>
        <v/>
      </c>
      <c r="R109" s="144" t="str">
        <f>IF(Hidden!K$47="Yes","H",IF($B109="","",IF(AND($C109&lt;=Hidden!K$46,$D109&gt;=Hidden!K$46),IF($G109="","x","y"),"")))</f>
        <v/>
      </c>
      <c r="S109" s="143" t="str">
        <f>IF(Hidden!L$47="Yes","H",IF($B109="","",IF(AND($C109&lt;=Hidden!L$46,$D109&gt;=Hidden!L$46),IF($G109="","x","y"),"")))</f>
        <v/>
      </c>
      <c r="T109" s="142" t="str">
        <f>IF(Hidden!M$47="Yes","H",IF($B109="","",IF(AND($C109&lt;=Hidden!M$46,$D109&gt;=Hidden!M$46),IF($G109="","x","y"),"")))</f>
        <v/>
      </c>
      <c r="U109" s="142" t="str">
        <f>IF(Hidden!N$47="Yes","H",IF($B109="","",IF(AND($C109&lt;=Hidden!N$46,$D109&gt;=Hidden!N$46),IF($G109="","x","y"),"")))</f>
        <v/>
      </c>
      <c r="V109" s="142" t="str">
        <f>IF(Hidden!O$47="Yes","H",IF($B109="","",IF(AND($C109&lt;=Hidden!O$46,$D109&gt;=Hidden!O$46),IF($G109="","x","y"),"")))</f>
        <v/>
      </c>
      <c r="W109" s="146" t="str">
        <f>IF(Hidden!P$47="Yes","H",IF($B109="","",IF(AND($C109&lt;=Hidden!P$46,$D109&gt;=Hidden!P$46),IF($G109="","x","y"),"")))</f>
        <v/>
      </c>
      <c r="X109" s="145" t="str">
        <f>IF(Hidden!Q$47="Yes","H",IF($B109="","",IF(AND($C109&lt;=Hidden!Q$46,$D109&gt;=Hidden!Q$46),IF($G109="","x","y"),"")))</f>
        <v/>
      </c>
      <c r="Y109" s="142" t="str">
        <f>IF(Hidden!R$47="Yes","H",IF($B109="","",IF(AND($C109&lt;=Hidden!R$46,$D109&gt;=Hidden!R$46),IF($G109="","x","y"),"")))</f>
        <v/>
      </c>
      <c r="Z109" s="142" t="str">
        <f>IF(Hidden!S$47="Yes","H",IF($B109="","",IF(AND($C109&lt;=Hidden!S$46,$D109&gt;=Hidden!S$46),IF($G109="","x","y"),"")))</f>
        <v/>
      </c>
      <c r="AA109" s="142" t="str">
        <f>IF(Hidden!T$47="Yes","H",IF($B109="","",IF(AND($C109&lt;=Hidden!T$46,$D109&gt;=Hidden!T$46),IF($G109="","x","y"),"")))</f>
        <v/>
      </c>
      <c r="AB109" s="144" t="str">
        <f>IF(Hidden!U$47="Yes","H",IF($B109="","",IF(AND($C109&lt;=Hidden!U$46,$D109&gt;=Hidden!U$46),IF($G109="","x","y"),"")))</f>
        <v/>
      </c>
      <c r="AC109" s="143" t="str">
        <f>IF(Hidden!V$47="Yes","H",IF($B109="","",IF(AND($C109&lt;=Hidden!V$46,$D109&gt;=Hidden!V$46),IF($G109="","x","y"),"")))</f>
        <v/>
      </c>
      <c r="AD109" s="142" t="str">
        <f>IF(Hidden!W$47="Yes","H",IF($B109="","",IF(AND($C109&lt;=Hidden!W$46,$D109&gt;=Hidden!W$46),IF($G109="","x","y"),"")))</f>
        <v/>
      </c>
      <c r="AE109" s="142" t="str">
        <f>IF(Hidden!X$47="Yes","H",IF($B109="","",IF(AND($C109&lt;=Hidden!X$46,$D109&gt;=Hidden!X$46),IF($G109="","x","y"),"")))</f>
        <v/>
      </c>
      <c r="AF109" s="142" t="str">
        <f>IF(Hidden!Y$47="Yes","H",IF($B109="","",IF(AND($C109&lt;=Hidden!Y$46,$D109&gt;=Hidden!Y$46),IF($G109="","x","y"),"")))</f>
        <v/>
      </c>
      <c r="AG109" s="146" t="str">
        <f>IF(Hidden!Z$47="Yes","H",IF($B109="","",IF(AND($C109&lt;=Hidden!Z$46,$D109&gt;=Hidden!Z$46),IF($G109="","x","y"),"")))</f>
        <v/>
      </c>
      <c r="AH109" s="145" t="str">
        <f>IF(Hidden!AA$47="Yes","H",IF($B109="","",IF(AND($C109&lt;=Hidden!AA$46,$D109&gt;=Hidden!AA$46),IF($G109="","x","y"),"")))</f>
        <v/>
      </c>
      <c r="AI109" s="142" t="str">
        <f>IF(Hidden!AB$47="Yes","H",IF($B109="","",IF(AND($C109&lt;=Hidden!AB$46,$D109&gt;=Hidden!AB$46),IF($G109="","x","y"),"")))</f>
        <v/>
      </c>
      <c r="AJ109" s="142" t="str">
        <f>IF(Hidden!AC$47="Yes","H",IF($B109="","",IF(AND($C109&lt;=Hidden!AC$46,$D109&gt;=Hidden!AC$46),IF($G109="","x","y"),"")))</f>
        <v/>
      </c>
      <c r="AK109" s="142" t="str">
        <f>IF(Hidden!AD$47="Yes","H",IF($B109="","",IF(AND($C109&lt;=Hidden!AD$46,$D109&gt;=Hidden!AD$46),IF($G109="","x","y"),"")))</f>
        <v/>
      </c>
      <c r="AL109" s="144" t="str">
        <f>IF(Hidden!AE$47="Yes","H",IF($B109="","",IF(AND($C109&lt;=Hidden!AE$46,$D109&gt;=Hidden!AE$46),IF($G109="","x","y"),"")))</f>
        <v/>
      </c>
      <c r="AM109" s="143" t="str">
        <f>IF(Hidden!AF$47="Yes","H",IF($B109="","",IF(AND($C109&lt;=Hidden!AF$46,$D109&gt;=Hidden!AF$46),IF($G109="","x","y"),"")))</f>
        <v/>
      </c>
      <c r="AN109" s="142" t="str">
        <f>IF(Hidden!AG$47="Yes","H",IF($B109="","",IF(AND($C109&lt;=Hidden!AG$46,$D109&gt;=Hidden!AG$46),IF($G109="","x","y"),"")))</f>
        <v/>
      </c>
      <c r="AO109" s="142" t="str">
        <f>IF(Hidden!AH$47="Yes","H",IF($B109="","",IF(AND($C109&lt;=Hidden!AH$46,$D109&gt;=Hidden!AH$46),IF($G109="","x","y"),"")))</f>
        <v/>
      </c>
      <c r="AP109" s="142" t="str">
        <f>IF(Hidden!AI$47="Yes","H",IF($B109="","",IF(AND($C109&lt;=Hidden!AI$46,$D109&gt;=Hidden!AI$46),IF($G109="","x","y"),"")))</f>
        <v/>
      </c>
      <c r="AQ109" s="146" t="str">
        <f>IF(Hidden!AJ$47="Yes","H",IF($B109="","",IF(AND($C109&lt;=Hidden!AJ$46,$D109&gt;=Hidden!AJ$46),IF($G109="","x","y"),"")))</f>
        <v/>
      </c>
      <c r="AR109" s="145" t="str">
        <f>IF(Hidden!AK$47="Yes","H",IF($B109="","",IF(AND($C109&lt;=Hidden!AK$46,$D109&gt;=Hidden!AK$46),IF($G109="","x","y"),"")))</f>
        <v/>
      </c>
      <c r="AS109" s="142" t="str">
        <f>IF(Hidden!AL$47="Yes","H",IF($B109="","",IF(AND($C109&lt;=Hidden!AL$46,$D109&gt;=Hidden!AL$46),IF($G109="","x","y"),"")))</f>
        <v/>
      </c>
      <c r="AT109" s="142" t="str">
        <f>IF(Hidden!AM$47="Yes","H",IF($B109="","",IF(AND($C109&lt;=Hidden!AM$46,$D109&gt;=Hidden!AM$46),IF($G109="","x","y"),"")))</f>
        <v/>
      </c>
      <c r="AU109" s="142" t="str">
        <f>IF(Hidden!AN$47="Yes","H",IF($B109="","",IF(AND($C109&lt;=Hidden!AN$46,$D109&gt;=Hidden!AN$46),IF($G109="","x","y"),"")))</f>
        <v/>
      </c>
      <c r="AV109" s="144" t="str">
        <f>IF(Hidden!AO$47="Yes","H",IF($B109="","",IF(AND($C109&lt;=Hidden!AO$46,$D109&gt;=Hidden!AO$46),IF($G109="","x","y"),"")))</f>
        <v/>
      </c>
      <c r="AW109" s="143" t="str">
        <f>IF(Hidden!AP$47="Yes","H",IF($B109="","",IF(AND($C109&lt;=Hidden!AP$46,$D109&gt;=Hidden!AP$46),IF($G109="","x","y"),"")))</f>
        <v/>
      </c>
      <c r="AX109" s="142" t="str">
        <f>IF(Hidden!AQ$47="Yes","H",IF($B109="","",IF(AND($C109&lt;=Hidden!AQ$46,$D109&gt;=Hidden!AQ$46),IF($G109="","x","y"),"")))</f>
        <v/>
      </c>
      <c r="AY109" s="142" t="str">
        <f>IF(Hidden!AR$47="Yes","H",IF($B109="","",IF(AND($C109&lt;=Hidden!AR$46,$D109&gt;=Hidden!AR$46),IF($G109="","x","y"),"")))</f>
        <v/>
      </c>
      <c r="AZ109" s="142" t="str">
        <f>IF(Hidden!AS$47="Yes","H",IF($B109="","",IF(AND($C109&lt;=Hidden!AS$46,$D109&gt;=Hidden!AS$46),IF($G109="","x","y"),"")))</f>
        <v/>
      </c>
      <c r="BA109" s="146" t="str">
        <f>IF(Hidden!AT$47="Yes","H",IF($B109="","",IF(AND($C109&lt;=Hidden!AT$46,$D109&gt;=Hidden!AT$46),IF($G109="","x","y"),"")))</f>
        <v/>
      </c>
      <c r="BB109" s="145" t="str">
        <f>IF(Hidden!AU$47="Yes","H",IF($B109="","",IF(AND($C109&lt;=Hidden!AU$46,$D109&gt;=Hidden!AU$46),IF($G109="","x","y"),"")))</f>
        <v/>
      </c>
      <c r="BC109" s="142" t="str">
        <f>IF(Hidden!AV$47="Yes","H",IF($B109="","",IF(AND($C109&lt;=Hidden!AV$46,$D109&gt;=Hidden!AV$46),IF($G109="","x","y"),"")))</f>
        <v/>
      </c>
      <c r="BD109" s="142" t="str">
        <f>IF(Hidden!AW$47="Yes","H",IF($B109="","",IF(AND($C109&lt;=Hidden!AW$46,$D109&gt;=Hidden!AW$46),IF($G109="","x","y"),"")))</f>
        <v/>
      </c>
      <c r="BE109" s="142" t="str">
        <f>IF(Hidden!AX$47="Yes","H",IF($B109="","",IF(AND($C109&lt;=Hidden!AX$46,$D109&gt;=Hidden!AX$46),IF($G109="","x","y"),"")))</f>
        <v/>
      </c>
      <c r="BF109" s="144" t="str">
        <f>IF(Hidden!AY$47="Yes","H",IF($B109="","",IF(AND($C109&lt;=Hidden!AY$46,$D109&gt;=Hidden!AY$46),IF($G109="","x","y"),"")))</f>
        <v/>
      </c>
      <c r="BG109" s="143" t="str">
        <f>IF(Hidden!AZ$47="Yes","H",IF($B109="","",IF(AND($C109&lt;=Hidden!AZ$46,$D109&gt;=Hidden!AZ$46),IF($G109="","x","y"),"")))</f>
        <v/>
      </c>
      <c r="BH109" s="142" t="str">
        <f>IF(Hidden!BA$47="Yes","H",IF($B109="","",IF(AND($C109&lt;=Hidden!BA$46,$D109&gt;=Hidden!BA$46),IF($G109="","x","y"),"")))</f>
        <v/>
      </c>
      <c r="BI109" s="142" t="str">
        <f>IF(Hidden!BB$47="Yes","H",IF($B109="","",IF(AND($C109&lt;=Hidden!BB$46,$D109&gt;=Hidden!BB$46),IF($G109="","x","y"),"")))</f>
        <v/>
      </c>
      <c r="BJ109" s="142" t="str">
        <f>IF(Hidden!BC$47="Yes","H",IF($B109="","",IF(AND($C109&lt;=Hidden!BC$46,$D109&gt;=Hidden!BC$46),IF($G109="","x","y"),"")))</f>
        <v/>
      </c>
      <c r="BK109" s="146" t="str">
        <f>IF(Hidden!BD$47="Yes","H",IF($B109="","",IF(AND($C109&lt;=Hidden!BD$46,$D109&gt;=Hidden!BD$46),IF($G109="","x","y"),"")))</f>
        <v/>
      </c>
      <c r="BL109" s="145" t="str">
        <f>IF(Hidden!BE$47="Yes","H",IF($B109="","",IF(AND($C109&lt;=Hidden!BE$46,$D109&gt;=Hidden!BE$46),IF($G109="","x","y"),"")))</f>
        <v/>
      </c>
      <c r="BM109" s="142" t="str">
        <f>IF(Hidden!BF$47="Yes","H",IF($B109="","",IF(AND($C109&lt;=Hidden!BF$46,$D109&gt;=Hidden!BF$46),IF($G109="","x","y"),"")))</f>
        <v/>
      </c>
      <c r="BN109" s="142" t="str">
        <f>IF(Hidden!BG$47="Yes","H",IF($B109="","",IF(AND($C109&lt;=Hidden!BG$46,$D109&gt;=Hidden!BG$46),IF($G109="","x","y"),"")))</f>
        <v/>
      </c>
      <c r="BO109" s="142" t="str">
        <f>IF(Hidden!BH$47="Yes","H",IF($B109="","",IF(AND($C109&lt;=Hidden!BH$46,$D109&gt;=Hidden!BH$46),IF($G109="","x","y"),"")))</f>
        <v/>
      </c>
      <c r="BP109" s="144" t="str">
        <f>IF(Hidden!BI$47="Yes","H",IF($B109="","",IF(AND($C109&lt;=Hidden!BI$46,$D109&gt;=Hidden!BI$46),IF($G109="","x","y"),"")))</f>
        <v/>
      </c>
      <c r="BQ109" s="143" t="str">
        <f>IF(Hidden!BJ$47="Yes","H",IF($B109="","",IF(AND($C109&lt;=Hidden!BJ$46,$D109&gt;=Hidden!BJ$46),IF($G109="","x","y"),"")))</f>
        <v/>
      </c>
      <c r="BR109" s="142" t="str">
        <f>IF(Hidden!BK$47="Yes","H",IF($B109="","",IF(AND($C109&lt;=Hidden!BK$46,$D109&gt;=Hidden!BK$46),IF($G109="","x","y"),"")))</f>
        <v/>
      </c>
      <c r="BS109" s="142" t="str">
        <f>IF(Hidden!BL$47="Yes","H",IF($B109="","",IF(AND($C109&lt;=Hidden!BL$46,$D109&gt;=Hidden!BL$46),IF($G109="","x","y"),"")))</f>
        <v/>
      </c>
      <c r="BT109" s="142" t="str">
        <f>IF(Hidden!BM$47="Yes","H",IF($B109="","",IF(AND($C109&lt;=Hidden!BM$46,$D109&gt;=Hidden!BM$46),IF($G109="","x","y"),"")))</f>
        <v/>
      </c>
      <c r="BU109" s="146" t="str">
        <f>IF(Hidden!BN$47="Yes","H",IF($B109="","",IF(AND($C109&lt;=Hidden!BN$46,$D109&gt;=Hidden!BN$46),IF($G109="","x","y"),"")))</f>
        <v/>
      </c>
      <c r="BV109" s="145" t="str">
        <f>IF(Hidden!BO$47="Yes","H",IF($B109="","",IF(AND($C109&lt;=Hidden!BO$46,$D109&gt;=Hidden!BO$46),IF($G109="","x","y"),"")))</f>
        <v/>
      </c>
      <c r="BW109" s="142" t="str">
        <f>IF(Hidden!BP$47="Yes","H",IF($B109="","",IF(AND($C109&lt;=Hidden!BP$46,$D109&gt;=Hidden!BP$46),IF($G109="","x","y"),"")))</f>
        <v/>
      </c>
      <c r="BX109" s="142" t="str">
        <f>IF(Hidden!BQ$47="Yes","H",IF($B109="","",IF(AND($C109&lt;=Hidden!BQ$46,$D109&gt;=Hidden!BQ$46),IF($G109="","x","y"),"")))</f>
        <v/>
      </c>
      <c r="BY109" s="142" t="str">
        <f>IF(Hidden!BR$47="Yes","H",IF($B109="","",IF(AND($C109&lt;=Hidden!BR$46,$D109&gt;=Hidden!BR$46),IF($G109="","x","y"),"")))</f>
        <v/>
      </c>
      <c r="BZ109" s="144" t="str">
        <f>IF(Hidden!BS$47="Yes","H",IF($B109="","",IF(AND($C109&lt;=Hidden!BS$46,$D109&gt;=Hidden!BS$46),IF($G109="","x","y"),"")))</f>
        <v/>
      </c>
      <c r="CA109" s="143" t="str">
        <f>IF(Hidden!BT$47="Yes","H",IF($B109="","",IF(AND($C109&lt;=Hidden!BT$46,$D109&gt;=Hidden!BT$46),IF($G109="","x","y"),"")))</f>
        <v/>
      </c>
      <c r="CB109" s="142" t="str">
        <f>IF(Hidden!BU$47="Yes","H",IF($B109="","",IF(AND($C109&lt;=Hidden!BU$46,$D109&gt;=Hidden!BU$46),IF($G109="","x","y"),"")))</f>
        <v/>
      </c>
      <c r="CC109" s="142" t="str">
        <f>IF(Hidden!BV$47="Yes","H",IF($B109="","",IF(AND($C109&lt;=Hidden!BV$46,$D109&gt;=Hidden!BV$46),IF($G109="","x","y"),"")))</f>
        <v/>
      </c>
      <c r="CD109" s="142" t="str">
        <f>IF(Hidden!BW$47="Yes","H",IF($B109="","",IF(AND($C109&lt;=Hidden!BW$46,$D109&gt;=Hidden!BW$46),IF($G109="","x","y"),"")))</f>
        <v/>
      </c>
      <c r="CE109" s="146" t="str">
        <f>IF(Hidden!BX$47="Yes","H",IF($B109="","",IF(AND($C109&lt;=Hidden!BX$46,$D109&gt;=Hidden!BX$46),IF($G109="","x","y"),"")))</f>
        <v/>
      </c>
      <c r="CF109" s="145" t="str">
        <f>IF(Hidden!BY$47="Yes","H",IF($B109="","",IF(AND($C109&lt;=Hidden!BY$46,$D109&gt;=Hidden!BY$46),IF($G109="","x","y"),"")))</f>
        <v/>
      </c>
      <c r="CG109" s="142" t="str">
        <f>IF(Hidden!BZ$47="Yes","H",IF($B109="","",IF(AND($C109&lt;=Hidden!BZ$46,$D109&gt;=Hidden!BZ$46),IF($G109="","x","y"),"")))</f>
        <v/>
      </c>
      <c r="CH109" s="142" t="str">
        <f>IF(Hidden!CA$47="Yes","H",IF($B109="","",IF(AND($C109&lt;=Hidden!CA$46,$D109&gt;=Hidden!CA$46),IF($G109="","x","y"),"")))</f>
        <v/>
      </c>
      <c r="CI109" s="142" t="str">
        <f>IF(Hidden!CB$47="Yes","H",IF($B109="","",IF(AND($C109&lt;=Hidden!CB$46,$D109&gt;=Hidden!CB$46),IF($G109="","x","y"),"")))</f>
        <v/>
      </c>
      <c r="CJ109" s="144" t="str">
        <f>IF(Hidden!CC$47="Yes","H",IF($B109="","",IF(AND($C109&lt;=Hidden!CC$46,$D109&gt;=Hidden!CC$46),IF($G109="","x","y"),"")))</f>
        <v/>
      </c>
      <c r="CK109" s="143" t="str">
        <f>IF(Hidden!CD$47="Yes","H",IF($B109="","",IF(AND($C109&lt;=Hidden!CD$46,$D109&gt;=Hidden!CD$46),IF($G109="","x","y"),"")))</f>
        <v/>
      </c>
      <c r="CL109" s="142" t="str">
        <f>IF(Hidden!CE$47="Yes","H",IF($B109="","",IF(AND($C109&lt;=Hidden!CE$46,$D109&gt;=Hidden!CE$46),IF($G109="","x","y"),"")))</f>
        <v/>
      </c>
      <c r="CM109" s="142" t="str">
        <f>IF(Hidden!CF$47="Yes","H",IF($B109="","",IF(AND($C109&lt;=Hidden!CF$46,$D109&gt;=Hidden!CF$46),IF($G109="","x","y"),"")))</f>
        <v/>
      </c>
      <c r="CN109" s="142" t="str">
        <f>IF(Hidden!CG$47="Yes","H",IF($B109="","",IF(AND($C109&lt;=Hidden!CG$46,$D109&gt;=Hidden!CG$46),IF($G109="","x","y"),"")))</f>
        <v/>
      </c>
      <c r="CO109" s="146" t="str">
        <f>IF(Hidden!CH$47="Yes","H",IF($B109="","",IF(AND($C109&lt;=Hidden!CH$46,$D109&gt;=Hidden!CH$46),IF($G109="","x","y"),"")))</f>
        <v/>
      </c>
      <c r="CP109" s="145" t="str">
        <f>IF(Hidden!CI$47="Yes","H",IF($B109="","",IF(AND($C109&lt;=Hidden!CI$46,$D109&gt;=Hidden!CI$46),IF($G109="","x","y"),"")))</f>
        <v/>
      </c>
      <c r="CQ109" s="142" t="str">
        <f>IF(Hidden!CJ$47="Yes","H",IF($B109="","",IF(AND($C109&lt;=Hidden!CJ$46,$D109&gt;=Hidden!CJ$46),IF($G109="","x","y"),"")))</f>
        <v/>
      </c>
      <c r="CR109" s="142" t="str">
        <f>IF(Hidden!CK$47="Yes","H",IF($B109="","",IF(AND($C109&lt;=Hidden!CK$46,$D109&gt;=Hidden!CK$46),IF($G109="","x","y"),"")))</f>
        <v/>
      </c>
      <c r="CS109" s="142" t="str">
        <f>IF(Hidden!CL$47="Yes","H",IF($B109="","",IF(AND($C109&lt;=Hidden!CL$46,$D109&gt;=Hidden!CL$46),IF($G109="","x","y"),"")))</f>
        <v/>
      </c>
      <c r="CT109" s="144" t="str">
        <f>IF(Hidden!CM$47="Yes","H",IF($B109="","",IF(AND($C109&lt;=Hidden!CM$46,$D109&gt;=Hidden!CM$46),IF($G109="","x","y"),"")))</f>
        <v/>
      </c>
      <c r="CU109" s="143" t="str">
        <f>IF(Hidden!CN$47="Yes","H",IF($B109="","",IF(AND($C109&lt;=Hidden!CN$46,$D109&gt;=Hidden!CN$46),IF($G109="","x","y"),"")))</f>
        <v/>
      </c>
      <c r="CV109" s="142" t="str">
        <f>IF(Hidden!CO$47="Yes","H",IF($B109="","",IF(AND($C109&lt;=Hidden!CO$46,$D109&gt;=Hidden!CO$46),IF($G109="","x","y"),"")))</f>
        <v/>
      </c>
      <c r="CW109" s="142" t="str">
        <f>IF(Hidden!CP$47="Yes","H",IF($B109="","",IF(AND($C109&lt;=Hidden!CP$46,$D109&gt;=Hidden!CP$46),IF($G109="","x","y"),"")))</f>
        <v/>
      </c>
      <c r="CX109" s="142" t="str">
        <f>IF(Hidden!CQ$47="Yes","H",IF($B109="","",IF(AND($C109&lt;=Hidden!CQ$46,$D109&gt;=Hidden!CQ$46),IF($G109="","x","y"),"")))</f>
        <v/>
      </c>
      <c r="CY109" s="146" t="str">
        <f>IF(Hidden!CR$47="Yes","H",IF($B109="","",IF(AND($C109&lt;=Hidden!CR$46,$D109&gt;=Hidden!CR$46),IF($G109="","x","y"),"")))</f>
        <v/>
      </c>
      <c r="CZ109" s="145" t="str">
        <f>IF(Hidden!CS$47="Yes","H",IF($B109="","",IF(AND($C109&lt;=Hidden!CS$46,$D109&gt;=Hidden!CS$46),IF($G109="","x","y"),"")))</f>
        <v/>
      </c>
      <c r="DA109" s="142" t="str">
        <f>IF(Hidden!CT$47="Yes","H",IF($B109="","",IF(AND($C109&lt;=Hidden!CT$46,$D109&gt;=Hidden!CT$46),IF($G109="","x","y"),"")))</f>
        <v/>
      </c>
      <c r="DB109" s="142" t="str">
        <f>IF(Hidden!CU$47="Yes","H",IF($B109="","",IF(AND($C109&lt;=Hidden!CU$46,$D109&gt;=Hidden!CU$46),IF($G109="","x","y"),"")))</f>
        <v/>
      </c>
      <c r="DC109" s="142" t="str">
        <f>IF(Hidden!CV$47="Yes","H",IF($B109="","",IF(AND($C109&lt;=Hidden!CV$46,$D109&gt;=Hidden!CV$46),IF($G109="","x","y"),"")))</f>
        <v/>
      </c>
      <c r="DD109" s="144" t="str">
        <f>IF(Hidden!CW$47="Yes","H",IF($B109="","",IF(AND($C109&lt;=Hidden!CW$46,$D109&gt;=Hidden!CW$46),IF($G109="","x","y"),"")))</f>
        <v/>
      </c>
      <c r="DE109" s="143" t="str">
        <f>IF(Hidden!CX$47="Yes","H",IF($B109="","",IF(AND($C109&lt;=Hidden!CX$46,$D109&gt;=Hidden!CX$46),IF($G109="","x","y"),"")))</f>
        <v/>
      </c>
      <c r="DF109" s="142" t="str">
        <f>IF(Hidden!CY$47="Yes","H",IF($B109="","",IF(AND($C109&lt;=Hidden!CY$46,$D109&gt;=Hidden!CY$46),IF($G109="","x","y"),"")))</f>
        <v/>
      </c>
      <c r="DG109" s="142" t="str">
        <f>IF(Hidden!CZ$47="Yes","H",IF($B109="","",IF(AND($C109&lt;=Hidden!CZ$46,$D109&gt;=Hidden!CZ$46),IF($G109="","x","y"),"")))</f>
        <v/>
      </c>
      <c r="DH109" s="142" t="str">
        <f>IF(Hidden!DA$47="Yes","H",IF($B109="","",IF(AND($C109&lt;=Hidden!DA$46,$D109&gt;=Hidden!DA$46),IF($G109="","x","y"),"")))</f>
        <v/>
      </c>
      <c r="DI109" s="146" t="str">
        <f>IF(Hidden!DB$47="Yes","H",IF($B109="","",IF(AND($C109&lt;=Hidden!DB$46,$D109&gt;=Hidden!DB$46),IF($G109="","x","y"),"")))</f>
        <v/>
      </c>
      <c r="DJ109" s="145" t="str">
        <f>IF(Hidden!DC$47="Yes","H",IF($B109="","",IF(AND($C109&lt;=Hidden!DC$46,$D109&gt;=Hidden!DC$46),IF($G109="","x","y"),"")))</f>
        <v/>
      </c>
      <c r="DK109" s="142" t="str">
        <f>IF(Hidden!DD$47="Yes","H",IF($B109="","",IF(AND($C109&lt;=Hidden!DD$46,$D109&gt;=Hidden!DD$46),IF($G109="","x","y"),"")))</f>
        <v/>
      </c>
      <c r="DL109" s="142" t="str">
        <f>IF(Hidden!DE$47="Yes","H",IF($B109="","",IF(AND($C109&lt;=Hidden!DE$46,$D109&gt;=Hidden!DE$46),IF($G109="","x","y"),"")))</f>
        <v/>
      </c>
      <c r="DM109" s="142" t="str">
        <f>IF(Hidden!DF$47="Yes","H",IF($B109="","",IF(AND($C109&lt;=Hidden!DF$46,$D109&gt;=Hidden!DF$46),IF($G109="","x","y"),"")))</f>
        <v/>
      </c>
      <c r="DN109" s="144" t="str">
        <f>IF(Hidden!DG$47="Yes","H",IF($B109="","",IF(AND($C109&lt;=Hidden!DG$46,$D109&gt;=Hidden!DG$46),IF($G109="","x","y"),"")))</f>
        <v/>
      </c>
      <c r="DO109" s="143" t="str">
        <f>IF(Hidden!DH$47="Yes","H",IF($B109="","",IF(AND($C109&lt;=Hidden!DH$46,$D109&gt;=Hidden!DH$46),IF($G109="","x","y"),"")))</f>
        <v/>
      </c>
      <c r="DP109" s="142" t="str">
        <f>IF(Hidden!DI$47="Yes","H",IF($B109="","",IF(AND($C109&lt;=Hidden!DI$46,$D109&gt;=Hidden!DI$46),IF($G109="","x","y"),"")))</f>
        <v/>
      </c>
      <c r="DQ109" s="142" t="str">
        <f>IF(Hidden!DJ$47="Yes","H",IF($B109="","",IF(AND($C109&lt;=Hidden!DJ$46,$D109&gt;=Hidden!DJ$46),IF($G109="","x","y"),"")))</f>
        <v/>
      </c>
      <c r="DR109" s="142" t="str">
        <f>IF(Hidden!DK$47="Yes","H",IF($B109="","",IF(AND($C109&lt;=Hidden!DK$46,$D109&gt;=Hidden!DK$46),IF($G109="","x","y"),"")))</f>
        <v/>
      </c>
      <c r="DS109" s="146" t="str">
        <f>IF(Hidden!DL$47="Yes","H",IF($B109="","",IF(AND($C109&lt;=Hidden!DL$46,$D109&gt;=Hidden!DL$46),IF($G109="","x","y"),"")))</f>
        <v/>
      </c>
      <c r="DT109" s="145" t="str">
        <f>IF(Hidden!DM$47="Yes","H",IF($B109="","",IF(AND($C109&lt;=Hidden!DM$46,$D109&gt;=Hidden!DM$46),IF($G109="","x","y"),"")))</f>
        <v/>
      </c>
      <c r="DU109" s="142" t="str">
        <f>IF(Hidden!DN$47="Yes","H",IF($B109="","",IF(AND($C109&lt;=Hidden!DN$46,$D109&gt;=Hidden!DN$46),IF($G109="","x","y"),"")))</f>
        <v/>
      </c>
      <c r="DV109" s="142" t="str">
        <f>IF(Hidden!DO$47="Yes","H",IF($B109="","",IF(AND($C109&lt;=Hidden!DO$46,$D109&gt;=Hidden!DO$46),IF($G109="","x","y"),"")))</f>
        <v/>
      </c>
      <c r="DW109" s="142" t="str">
        <f>IF(Hidden!DP$47="Yes","H",IF($B109="","",IF(AND($C109&lt;=Hidden!DP$46,$D109&gt;=Hidden!DP$46),IF($G109="","x","y"),"")))</f>
        <v/>
      </c>
      <c r="DX109" s="144" t="str">
        <f>IF(Hidden!DQ$47="Yes","H",IF($B109="","",IF(AND($C109&lt;=Hidden!DQ$46,$D109&gt;=Hidden!DQ$46),IF($G109="","x","y"),"")))</f>
        <v/>
      </c>
      <c r="DY109" s="145" t="str">
        <f>IF(Hidden!DR$47="Yes","H",IF($B109="","",IF(AND($C109&lt;=Hidden!DR$46,$D109&gt;=Hidden!DR$46),IF($G109="","x","y"),"")))</f>
        <v/>
      </c>
      <c r="DZ109" s="142" t="str">
        <f>IF(Hidden!DS$47="Yes","H",IF($B109="","",IF(AND($C109&lt;=Hidden!DS$46,$D109&gt;=Hidden!DS$46),IF($G109="","x","y"),"")))</f>
        <v/>
      </c>
      <c r="EA109" s="142" t="str">
        <f>IF(Hidden!DT$47="Yes","H",IF($B109="","",IF(AND($C109&lt;=Hidden!DT$46,$D109&gt;=Hidden!DT$46),IF($G109="","x","y"),"")))</f>
        <v/>
      </c>
      <c r="EB109" s="142" t="str">
        <f>IF(Hidden!DU$47="Yes","H",IF($B109="","",IF(AND($C109&lt;=Hidden!DU$46,$D109&gt;=Hidden!DU$46),IF($G109="","x","y"),"")))</f>
        <v/>
      </c>
      <c r="EC109" s="144" t="str">
        <f>IF(Hidden!DV$47="Yes","H",IF($B109="","",IF(AND($C109&lt;=Hidden!DV$46,$D109&gt;=Hidden!DV$46),IF($G109="","x","y"),"")))</f>
        <v/>
      </c>
      <c r="ED109" s="143" t="str">
        <f>IF(Hidden!DW$47="Yes","H",IF($B109="","",IF(AND($C109&lt;=Hidden!DW$46,$D109&gt;=Hidden!DW$46),IF($G109="","x","y"),"")))</f>
        <v/>
      </c>
      <c r="EE109" s="142" t="str">
        <f>IF(Hidden!DX$47="Yes","H",IF($B109="","",IF(AND($C109&lt;=Hidden!DX$46,$D109&gt;=Hidden!DX$46),IF($G109="","x","y"),"")))</f>
        <v/>
      </c>
      <c r="EF109" s="142" t="str">
        <f>IF(Hidden!DY$47="Yes","H",IF($B109="","",IF(AND($C109&lt;=Hidden!DY$46,$D109&gt;=Hidden!DY$46),IF($G109="","x","y"),"")))</f>
        <v/>
      </c>
      <c r="EG109" s="142" t="str">
        <f>IF(Hidden!DZ$47="Yes","H",IF($B109="","",IF(AND($C109&lt;=Hidden!DZ$46,$D109&gt;=Hidden!DZ$46),IF($G109="","x","y"),"")))</f>
        <v/>
      </c>
      <c r="EH109" s="141" t="str">
        <f>IF(Hidden!EA$47="Yes","H",IF($B109="","",IF(AND($C109&lt;=Hidden!EA$46,$D109&gt;=Hidden!EA$46),IF($G109="","x","y"),"")))</f>
        <v/>
      </c>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row>
    <row r="110" spans="1:257" ht="15" customHeight="1">
      <c r="A110" s="79"/>
      <c r="B110" s="728"/>
      <c r="C110" s="724"/>
      <c r="D110" s="725"/>
      <c r="E110" s="693"/>
      <c r="F110" s="243"/>
      <c r="G110" s="696"/>
      <c r="H110" s="694"/>
      <c r="I110" s="147" t="str">
        <f>IF(Hidden!B$47="Yes","H",IF($B110="","",IF(AND($C110&lt;=Hidden!B$46,$D110&gt;=Hidden!B$46),IF($G110="","x","y"),"")))</f>
        <v/>
      </c>
      <c r="J110" s="142" t="str">
        <f>IF(Hidden!C$47="Yes","H",IF($B110="","",IF(AND($C110&lt;=Hidden!C$46,$D110&gt;=Hidden!C$46),IF($G110="","x","y"),"")))</f>
        <v/>
      </c>
      <c r="K110" s="142" t="str">
        <f>IF(Hidden!D$47="Yes","H",IF($B110="","",IF(AND($C110&lt;=Hidden!D$46,$D110&gt;=Hidden!D$46),IF($G110="","x","y"),"")))</f>
        <v/>
      </c>
      <c r="L110" s="142" t="str">
        <f>IF(Hidden!E$47="Yes","H",IF($B110="","",IF(AND($C110&lt;=Hidden!E$46,$D110&gt;=Hidden!E$46),IF($G110="","x","y"),"")))</f>
        <v/>
      </c>
      <c r="M110" s="146" t="str">
        <f>IF(Hidden!F$47="Yes","H",IF($B110="","",IF(AND($C110&lt;=Hidden!F$46,$D110&gt;=Hidden!F$46),IF($G110="","x","y"),"")))</f>
        <v/>
      </c>
      <c r="N110" s="145" t="str">
        <f>IF(Hidden!G$47="Yes","H",IF($B110="","",IF(AND($C110&lt;=Hidden!G$46,$D110&gt;=Hidden!G$46),IF($G110="","x","y"),"")))</f>
        <v/>
      </c>
      <c r="O110" s="142" t="str">
        <f>IF(Hidden!H$47="Yes","H",IF($B110="","",IF(AND($C110&lt;=Hidden!H$46,$D110&gt;=Hidden!H$46),IF($G110="","x","y"),"")))</f>
        <v/>
      </c>
      <c r="P110" s="142" t="str">
        <f>IF(Hidden!I$47="Yes","H",IF($B110="","",IF(AND($C110&lt;=Hidden!I$46,$D110&gt;=Hidden!I$46),IF($G110="","x","y"),"")))</f>
        <v/>
      </c>
      <c r="Q110" s="142" t="str">
        <f>IF(Hidden!J$47="Yes","H",IF($B110="","",IF(AND($C110&lt;=Hidden!J$46,$D110&gt;=Hidden!J$46),IF($G110="","x","y"),"")))</f>
        <v/>
      </c>
      <c r="R110" s="144" t="str">
        <f>IF(Hidden!K$47="Yes","H",IF($B110="","",IF(AND($C110&lt;=Hidden!K$46,$D110&gt;=Hidden!K$46),IF($G110="","x","y"),"")))</f>
        <v/>
      </c>
      <c r="S110" s="143" t="str">
        <f>IF(Hidden!L$47="Yes","H",IF($B110="","",IF(AND($C110&lt;=Hidden!L$46,$D110&gt;=Hidden!L$46),IF($G110="","x","y"),"")))</f>
        <v/>
      </c>
      <c r="T110" s="142" t="str">
        <f>IF(Hidden!M$47="Yes","H",IF($B110="","",IF(AND($C110&lt;=Hidden!M$46,$D110&gt;=Hidden!M$46),IF($G110="","x","y"),"")))</f>
        <v/>
      </c>
      <c r="U110" s="142" t="str">
        <f>IF(Hidden!N$47="Yes","H",IF($B110="","",IF(AND($C110&lt;=Hidden!N$46,$D110&gt;=Hidden!N$46),IF($G110="","x","y"),"")))</f>
        <v/>
      </c>
      <c r="V110" s="142" t="str">
        <f>IF(Hidden!O$47="Yes","H",IF($B110="","",IF(AND($C110&lt;=Hidden!O$46,$D110&gt;=Hidden!O$46),IF($G110="","x","y"),"")))</f>
        <v/>
      </c>
      <c r="W110" s="146" t="str">
        <f>IF(Hidden!P$47="Yes","H",IF($B110="","",IF(AND($C110&lt;=Hidden!P$46,$D110&gt;=Hidden!P$46),IF($G110="","x","y"),"")))</f>
        <v/>
      </c>
      <c r="X110" s="145" t="str">
        <f>IF(Hidden!Q$47="Yes","H",IF($B110="","",IF(AND($C110&lt;=Hidden!Q$46,$D110&gt;=Hidden!Q$46),IF($G110="","x","y"),"")))</f>
        <v/>
      </c>
      <c r="Y110" s="142" t="str">
        <f>IF(Hidden!R$47="Yes","H",IF($B110="","",IF(AND($C110&lt;=Hidden!R$46,$D110&gt;=Hidden!R$46),IF($G110="","x","y"),"")))</f>
        <v/>
      </c>
      <c r="Z110" s="142" t="str">
        <f>IF(Hidden!S$47="Yes","H",IF($B110="","",IF(AND($C110&lt;=Hidden!S$46,$D110&gt;=Hidden!S$46),IF($G110="","x","y"),"")))</f>
        <v/>
      </c>
      <c r="AA110" s="142" t="str">
        <f>IF(Hidden!T$47="Yes","H",IF($B110="","",IF(AND($C110&lt;=Hidden!T$46,$D110&gt;=Hidden!T$46),IF($G110="","x","y"),"")))</f>
        <v/>
      </c>
      <c r="AB110" s="144" t="str">
        <f>IF(Hidden!U$47="Yes","H",IF($B110="","",IF(AND($C110&lt;=Hidden!U$46,$D110&gt;=Hidden!U$46),IF($G110="","x","y"),"")))</f>
        <v/>
      </c>
      <c r="AC110" s="143" t="str">
        <f>IF(Hidden!V$47="Yes","H",IF($B110="","",IF(AND($C110&lt;=Hidden!V$46,$D110&gt;=Hidden!V$46),IF($G110="","x","y"),"")))</f>
        <v/>
      </c>
      <c r="AD110" s="142" t="str">
        <f>IF(Hidden!W$47="Yes","H",IF($B110="","",IF(AND($C110&lt;=Hidden!W$46,$D110&gt;=Hidden!W$46),IF($G110="","x","y"),"")))</f>
        <v/>
      </c>
      <c r="AE110" s="142" t="str">
        <f>IF(Hidden!X$47="Yes","H",IF($B110="","",IF(AND($C110&lt;=Hidden!X$46,$D110&gt;=Hidden!X$46),IF($G110="","x","y"),"")))</f>
        <v/>
      </c>
      <c r="AF110" s="142" t="str">
        <f>IF(Hidden!Y$47="Yes","H",IF($B110="","",IF(AND($C110&lt;=Hidden!Y$46,$D110&gt;=Hidden!Y$46),IF($G110="","x","y"),"")))</f>
        <v/>
      </c>
      <c r="AG110" s="146" t="str">
        <f>IF(Hidden!Z$47="Yes","H",IF($B110="","",IF(AND($C110&lt;=Hidden!Z$46,$D110&gt;=Hidden!Z$46),IF($G110="","x","y"),"")))</f>
        <v/>
      </c>
      <c r="AH110" s="145" t="str">
        <f>IF(Hidden!AA$47="Yes","H",IF($B110="","",IF(AND($C110&lt;=Hidden!AA$46,$D110&gt;=Hidden!AA$46),IF($G110="","x","y"),"")))</f>
        <v/>
      </c>
      <c r="AI110" s="142" t="str">
        <f>IF(Hidden!AB$47="Yes","H",IF($B110="","",IF(AND($C110&lt;=Hidden!AB$46,$D110&gt;=Hidden!AB$46),IF($G110="","x","y"),"")))</f>
        <v/>
      </c>
      <c r="AJ110" s="142" t="str">
        <f>IF(Hidden!AC$47="Yes","H",IF($B110="","",IF(AND($C110&lt;=Hidden!AC$46,$D110&gt;=Hidden!AC$46),IF($G110="","x","y"),"")))</f>
        <v/>
      </c>
      <c r="AK110" s="142" t="str">
        <f>IF(Hidden!AD$47="Yes","H",IF($B110="","",IF(AND($C110&lt;=Hidden!AD$46,$D110&gt;=Hidden!AD$46),IF($G110="","x","y"),"")))</f>
        <v/>
      </c>
      <c r="AL110" s="144" t="str">
        <f>IF(Hidden!AE$47="Yes","H",IF($B110="","",IF(AND($C110&lt;=Hidden!AE$46,$D110&gt;=Hidden!AE$46),IF($G110="","x","y"),"")))</f>
        <v/>
      </c>
      <c r="AM110" s="143" t="str">
        <f>IF(Hidden!AF$47="Yes","H",IF($B110="","",IF(AND($C110&lt;=Hidden!AF$46,$D110&gt;=Hidden!AF$46),IF($G110="","x","y"),"")))</f>
        <v/>
      </c>
      <c r="AN110" s="142" t="str">
        <f>IF(Hidden!AG$47="Yes","H",IF($B110="","",IF(AND($C110&lt;=Hidden!AG$46,$D110&gt;=Hidden!AG$46),IF($G110="","x","y"),"")))</f>
        <v/>
      </c>
      <c r="AO110" s="142" t="str">
        <f>IF(Hidden!AH$47="Yes","H",IF($B110="","",IF(AND($C110&lt;=Hidden!AH$46,$D110&gt;=Hidden!AH$46),IF($G110="","x","y"),"")))</f>
        <v/>
      </c>
      <c r="AP110" s="142" t="str">
        <f>IF(Hidden!AI$47="Yes","H",IF($B110="","",IF(AND($C110&lt;=Hidden!AI$46,$D110&gt;=Hidden!AI$46),IF($G110="","x","y"),"")))</f>
        <v/>
      </c>
      <c r="AQ110" s="146" t="str">
        <f>IF(Hidden!AJ$47="Yes","H",IF($B110="","",IF(AND($C110&lt;=Hidden!AJ$46,$D110&gt;=Hidden!AJ$46),IF($G110="","x","y"),"")))</f>
        <v/>
      </c>
      <c r="AR110" s="145" t="str">
        <f>IF(Hidden!AK$47="Yes","H",IF($B110="","",IF(AND($C110&lt;=Hidden!AK$46,$D110&gt;=Hidden!AK$46),IF($G110="","x","y"),"")))</f>
        <v/>
      </c>
      <c r="AS110" s="142" t="str">
        <f>IF(Hidden!AL$47="Yes","H",IF($B110="","",IF(AND($C110&lt;=Hidden!AL$46,$D110&gt;=Hidden!AL$46),IF($G110="","x","y"),"")))</f>
        <v/>
      </c>
      <c r="AT110" s="142" t="str">
        <f>IF(Hidden!AM$47="Yes","H",IF($B110="","",IF(AND($C110&lt;=Hidden!AM$46,$D110&gt;=Hidden!AM$46),IF($G110="","x","y"),"")))</f>
        <v/>
      </c>
      <c r="AU110" s="142" t="str">
        <f>IF(Hidden!AN$47="Yes","H",IF($B110="","",IF(AND($C110&lt;=Hidden!AN$46,$D110&gt;=Hidden!AN$46),IF($G110="","x","y"),"")))</f>
        <v/>
      </c>
      <c r="AV110" s="144" t="str">
        <f>IF(Hidden!AO$47="Yes","H",IF($B110="","",IF(AND($C110&lt;=Hidden!AO$46,$D110&gt;=Hidden!AO$46),IF($G110="","x","y"),"")))</f>
        <v/>
      </c>
      <c r="AW110" s="143" t="str">
        <f>IF(Hidden!AP$47="Yes","H",IF($B110="","",IF(AND($C110&lt;=Hidden!AP$46,$D110&gt;=Hidden!AP$46),IF($G110="","x","y"),"")))</f>
        <v/>
      </c>
      <c r="AX110" s="142" t="str">
        <f>IF(Hidden!AQ$47="Yes","H",IF($B110="","",IF(AND($C110&lt;=Hidden!AQ$46,$D110&gt;=Hidden!AQ$46),IF($G110="","x","y"),"")))</f>
        <v/>
      </c>
      <c r="AY110" s="142" t="str">
        <f>IF(Hidden!AR$47="Yes","H",IF($B110="","",IF(AND($C110&lt;=Hidden!AR$46,$D110&gt;=Hidden!AR$46),IF($G110="","x","y"),"")))</f>
        <v/>
      </c>
      <c r="AZ110" s="142" t="str">
        <f>IF(Hidden!AS$47="Yes","H",IF($B110="","",IF(AND($C110&lt;=Hidden!AS$46,$D110&gt;=Hidden!AS$46),IF($G110="","x","y"),"")))</f>
        <v/>
      </c>
      <c r="BA110" s="146" t="str">
        <f>IF(Hidden!AT$47="Yes","H",IF($B110="","",IF(AND($C110&lt;=Hidden!AT$46,$D110&gt;=Hidden!AT$46),IF($G110="","x","y"),"")))</f>
        <v/>
      </c>
      <c r="BB110" s="145" t="str">
        <f>IF(Hidden!AU$47="Yes","H",IF($B110="","",IF(AND($C110&lt;=Hidden!AU$46,$D110&gt;=Hidden!AU$46),IF($G110="","x","y"),"")))</f>
        <v/>
      </c>
      <c r="BC110" s="142" t="str">
        <f>IF(Hidden!AV$47="Yes","H",IF($B110="","",IF(AND($C110&lt;=Hidden!AV$46,$D110&gt;=Hidden!AV$46),IF($G110="","x","y"),"")))</f>
        <v/>
      </c>
      <c r="BD110" s="142" t="str">
        <f>IF(Hidden!AW$47="Yes","H",IF($B110="","",IF(AND($C110&lt;=Hidden!AW$46,$D110&gt;=Hidden!AW$46),IF($G110="","x","y"),"")))</f>
        <v/>
      </c>
      <c r="BE110" s="142" t="str">
        <f>IF(Hidden!AX$47="Yes","H",IF($B110="","",IF(AND($C110&lt;=Hidden!AX$46,$D110&gt;=Hidden!AX$46),IF($G110="","x","y"),"")))</f>
        <v/>
      </c>
      <c r="BF110" s="144" t="str">
        <f>IF(Hidden!AY$47="Yes","H",IF($B110="","",IF(AND($C110&lt;=Hidden!AY$46,$D110&gt;=Hidden!AY$46),IF($G110="","x","y"),"")))</f>
        <v/>
      </c>
      <c r="BG110" s="143" t="str">
        <f>IF(Hidden!AZ$47="Yes","H",IF($B110="","",IF(AND($C110&lt;=Hidden!AZ$46,$D110&gt;=Hidden!AZ$46),IF($G110="","x","y"),"")))</f>
        <v/>
      </c>
      <c r="BH110" s="142" t="str">
        <f>IF(Hidden!BA$47="Yes","H",IF($B110="","",IF(AND($C110&lt;=Hidden!BA$46,$D110&gt;=Hidden!BA$46),IF($G110="","x","y"),"")))</f>
        <v/>
      </c>
      <c r="BI110" s="142" t="str">
        <f>IF(Hidden!BB$47="Yes","H",IF($B110="","",IF(AND($C110&lt;=Hidden!BB$46,$D110&gt;=Hidden!BB$46),IF($G110="","x","y"),"")))</f>
        <v/>
      </c>
      <c r="BJ110" s="142" t="str">
        <f>IF(Hidden!BC$47="Yes","H",IF($B110="","",IF(AND($C110&lt;=Hidden!BC$46,$D110&gt;=Hidden!BC$46),IF($G110="","x","y"),"")))</f>
        <v/>
      </c>
      <c r="BK110" s="146" t="str">
        <f>IF(Hidden!BD$47="Yes","H",IF($B110="","",IF(AND($C110&lt;=Hidden!BD$46,$D110&gt;=Hidden!BD$46),IF($G110="","x","y"),"")))</f>
        <v/>
      </c>
      <c r="BL110" s="145" t="str">
        <f>IF(Hidden!BE$47="Yes","H",IF($B110="","",IF(AND($C110&lt;=Hidden!BE$46,$D110&gt;=Hidden!BE$46),IF($G110="","x","y"),"")))</f>
        <v/>
      </c>
      <c r="BM110" s="142" t="str">
        <f>IF(Hidden!BF$47="Yes","H",IF($B110="","",IF(AND($C110&lt;=Hidden!BF$46,$D110&gt;=Hidden!BF$46),IF($G110="","x","y"),"")))</f>
        <v/>
      </c>
      <c r="BN110" s="142" t="str">
        <f>IF(Hidden!BG$47="Yes","H",IF($B110="","",IF(AND($C110&lt;=Hidden!BG$46,$D110&gt;=Hidden!BG$46),IF($G110="","x","y"),"")))</f>
        <v/>
      </c>
      <c r="BO110" s="142" t="str">
        <f>IF(Hidden!BH$47="Yes","H",IF($B110="","",IF(AND($C110&lt;=Hidden!BH$46,$D110&gt;=Hidden!BH$46),IF($G110="","x","y"),"")))</f>
        <v/>
      </c>
      <c r="BP110" s="144" t="str">
        <f>IF(Hidden!BI$47="Yes","H",IF($B110="","",IF(AND($C110&lt;=Hidden!BI$46,$D110&gt;=Hidden!BI$46),IF($G110="","x","y"),"")))</f>
        <v/>
      </c>
      <c r="BQ110" s="143" t="str">
        <f>IF(Hidden!BJ$47="Yes","H",IF($B110="","",IF(AND($C110&lt;=Hidden!BJ$46,$D110&gt;=Hidden!BJ$46),IF($G110="","x","y"),"")))</f>
        <v/>
      </c>
      <c r="BR110" s="142" t="str">
        <f>IF(Hidden!BK$47="Yes","H",IF($B110="","",IF(AND($C110&lt;=Hidden!BK$46,$D110&gt;=Hidden!BK$46),IF($G110="","x","y"),"")))</f>
        <v/>
      </c>
      <c r="BS110" s="142" t="str">
        <f>IF(Hidden!BL$47="Yes","H",IF($B110="","",IF(AND($C110&lt;=Hidden!BL$46,$D110&gt;=Hidden!BL$46),IF($G110="","x","y"),"")))</f>
        <v/>
      </c>
      <c r="BT110" s="142" t="str">
        <f>IF(Hidden!BM$47="Yes","H",IF($B110="","",IF(AND($C110&lt;=Hidden!BM$46,$D110&gt;=Hidden!BM$46),IF($G110="","x","y"),"")))</f>
        <v/>
      </c>
      <c r="BU110" s="146" t="str">
        <f>IF(Hidden!BN$47="Yes","H",IF($B110="","",IF(AND($C110&lt;=Hidden!BN$46,$D110&gt;=Hidden!BN$46),IF($G110="","x","y"),"")))</f>
        <v/>
      </c>
      <c r="BV110" s="145" t="str">
        <f>IF(Hidden!BO$47="Yes","H",IF($B110="","",IF(AND($C110&lt;=Hidden!BO$46,$D110&gt;=Hidden!BO$46),IF($G110="","x","y"),"")))</f>
        <v/>
      </c>
      <c r="BW110" s="142" t="str">
        <f>IF(Hidden!BP$47="Yes","H",IF($B110="","",IF(AND($C110&lt;=Hidden!BP$46,$D110&gt;=Hidden!BP$46),IF($G110="","x","y"),"")))</f>
        <v/>
      </c>
      <c r="BX110" s="142" t="str">
        <f>IF(Hidden!BQ$47="Yes","H",IF($B110="","",IF(AND($C110&lt;=Hidden!BQ$46,$D110&gt;=Hidden!BQ$46),IF($G110="","x","y"),"")))</f>
        <v/>
      </c>
      <c r="BY110" s="142" t="str">
        <f>IF(Hidden!BR$47="Yes","H",IF($B110="","",IF(AND($C110&lt;=Hidden!BR$46,$D110&gt;=Hidden!BR$46),IF($G110="","x","y"),"")))</f>
        <v/>
      </c>
      <c r="BZ110" s="144" t="str">
        <f>IF(Hidden!BS$47="Yes","H",IF($B110="","",IF(AND($C110&lt;=Hidden!BS$46,$D110&gt;=Hidden!BS$46),IF($G110="","x","y"),"")))</f>
        <v/>
      </c>
      <c r="CA110" s="143" t="str">
        <f>IF(Hidden!BT$47="Yes","H",IF($B110="","",IF(AND($C110&lt;=Hidden!BT$46,$D110&gt;=Hidden!BT$46),IF($G110="","x","y"),"")))</f>
        <v/>
      </c>
      <c r="CB110" s="142" t="str">
        <f>IF(Hidden!BU$47="Yes","H",IF($B110="","",IF(AND($C110&lt;=Hidden!BU$46,$D110&gt;=Hidden!BU$46),IF($G110="","x","y"),"")))</f>
        <v/>
      </c>
      <c r="CC110" s="142" t="str">
        <f>IF(Hidden!BV$47="Yes","H",IF($B110="","",IF(AND($C110&lt;=Hidden!BV$46,$D110&gt;=Hidden!BV$46),IF($G110="","x","y"),"")))</f>
        <v/>
      </c>
      <c r="CD110" s="142" t="str">
        <f>IF(Hidden!BW$47="Yes","H",IF($B110="","",IF(AND($C110&lt;=Hidden!BW$46,$D110&gt;=Hidden!BW$46),IF($G110="","x","y"),"")))</f>
        <v/>
      </c>
      <c r="CE110" s="146" t="str">
        <f>IF(Hidden!BX$47="Yes","H",IF($B110="","",IF(AND($C110&lt;=Hidden!BX$46,$D110&gt;=Hidden!BX$46),IF($G110="","x","y"),"")))</f>
        <v/>
      </c>
      <c r="CF110" s="145" t="str">
        <f>IF(Hidden!BY$47="Yes","H",IF($B110="","",IF(AND($C110&lt;=Hidden!BY$46,$D110&gt;=Hidden!BY$46),IF($G110="","x","y"),"")))</f>
        <v/>
      </c>
      <c r="CG110" s="142" t="str">
        <f>IF(Hidden!BZ$47="Yes","H",IF($B110="","",IF(AND($C110&lt;=Hidden!BZ$46,$D110&gt;=Hidden!BZ$46),IF($G110="","x","y"),"")))</f>
        <v/>
      </c>
      <c r="CH110" s="142" t="str">
        <f>IF(Hidden!CA$47="Yes","H",IF($B110="","",IF(AND($C110&lt;=Hidden!CA$46,$D110&gt;=Hidden!CA$46),IF($G110="","x","y"),"")))</f>
        <v/>
      </c>
      <c r="CI110" s="142" t="str">
        <f>IF(Hidden!CB$47="Yes","H",IF($B110="","",IF(AND($C110&lt;=Hidden!CB$46,$D110&gt;=Hidden!CB$46),IF($G110="","x","y"),"")))</f>
        <v/>
      </c>
      <c r="CJ110" s="144" t="str">
        <f>IF(Hidden!CC$47="Yes","H",IF($B110="","",IF(AND($C110&lt;=Hidden!CC$46,$D110&gt;=Hidden!CC$46),IF($G110="","x","y"),"")))</f>
        <v/>
      </c>
      <c r="CK110" s="143" t="str">
        <f>IF(Hidden!CD$47="Yes","H",IF($B110="","",IF(AND($C110&lt;=Hidden!CD$46,$D110&gt;=Hidden!CD$46),IF($G110="","x","y"),"")))</f>
        <v/>
      </c>
      <c r="CL110" s="142" t="str">
        <f>IF(Hidden!CE$47="Yes","H",IF($B110="","",IF(AND($C110&lt;=Hidden!CE$46,$D110&gt;=Hidden!CE$46),IF($G110="","x","y"),"")))</f>
        <v/>
      </c>
      <c r="CM110" s="142" t="str">
        <f>IF(Hidden!CF$47="Yes","H",IF($B110="","",IF(AND($C110&lt;=Hidden!CF$46,$D110&gt;=Hidden!CF$46),IF($G110="","x","y"),"")))</f>
        <v/>
      </c>
      <c r="CN110" s="142" t="str">
        <f>IF(Hidden!CG$47="Yes","H",IF($B110="","",IF(AND($C110&lt;=Hidden!CG$46,$D110&gt;=Hidden!CG$46),IF($G110="","x","y"),"")))</f>
        <v/>
      </c>
      <c r="CO110" s="146" t="str">
        <f>IF(Hidden!CH$47="Yes","H",IF($B110="","",IF(AND($C110&lt;=Hidden!CH$46,$D110&gt;=Hidden!CH$46),IF($G110="","x","y"),"")))</f>
        <v/>
      </c>
      <c r="CP110" s="145" t="str">
        <f>IF(Hidden!CI$47="Yes","H",IF($B110="","",IF(AND($C110&lt;=Hidden!CI$46,$D110&gt;=Hidden!CI$46),IF($G110="","x","y"),"")))</f>
        <v/>
      </c>
      <c r="CQ110" s="142" t="str">
        <f>IF(Hidden!CJ$47="Yes","H",IF($B110="","",IF(AND($C110&lt;=Hidden!CJ$46,$D110&gt;=Hidden!CJ$46),IF($G110="","x","y"),"")))</f>
        <v/>
      </c>
      <c r="CR110" s="142" t="str">
        <f>IF(Hidden!CK$47="Yes","H",IF($B110="","",IF(AND($C110&lt;=Hidden!CK$46,$D110&gt;=Hidden!CK$46),IF($G110="","x","y"),"")))</f>
        <v/>
      </c>
      <c r="CS110" s="142" t="str">
        <f>IF(Hidden!CL$47="Yes","H",IF($B110="","",IF(AND($C110&lt;=Hidden!CL$46,$D110&gt;=Hidden!CL$46),IF($G110="","x","y"),"")))</f>
        <v/>
      </c>
      <c r="CT110" s="144" t="str">
        <f>IF(Hidden!CM$47="Yes","H",IF($B110="","",IF(AND($C110&lt;=Hidden!CM$46,$D110&gt;=Hidden!CM$46),IF($G110="","x","y"),"")))</f>
        <v/>
      </c>
      <c r="CU110" s="143" t="str">
        <f>IF(Hidden!CN$47="Yes","H",IF($B110="","",IF(AND($C110&lt;=Hidden!CN$46,$D110&gt;=Hidden!CN$46),IF($G110="","x","y"),"")))</f>
        <v/>
      </c>
      <c r="CV110" s="142" t="str">
        <f>IF(Hidden!CO$47="Yes","H",IF($B110="","",IF(AND($C110&lt;=Hidden!CO$46,$D110&gt;=Hidden!CO$46),IF($G110="","x","y"),"")))</f>
        <v/>
      </c>
      <c r="CW110" s="142" t="str">
        <f>IF(Hidden!CP$47="Yes","H",IF($B110="","",IF(AND($C110&lt;=Hidden!CP$46,$D110&gt;=Hidden!CP$46),IF($G110="","x","y"),"")))</f>
        <v/>
      </c>
      <c r="CX110" s="142" t="str">
        <f>IF(Hidden!CQ$47="Yes","H",IF($B110="","",IF(AND($C110&lt;=Hidden!CQ$46,$D110&gt;=Hidden!CQ$46),IF($G110="","x","y"),"")))</f>
        <v/>
      </c>
      <c r="CY110" s="146" t="str">
        <f>IF(Hidden!CR$47="Yes","H",IF($B110="","",IF(AND($C110&lt;=Hidden!CR$46,$D110&gt;=Hidden!CR$46),IF($G110="","x","y"),"")))</f>
        <v/>
      </c>
      <c r="CZ110" s="145" t="str">
        <f>IF(Hidden!CS$47="Yes","H",IF($B110="","",IF(AND($C110&lt;=Hidden!CS$46,$D110&gt;=Hidden!CS$46),IF($G110="","x","y"),"")))</f>
        <v/>
      </c>
      <c r="DA110" s="142" t="str">
        <f>IF(Hidden!CT$47="Yes","H",IF($B110="","",IF(AND($C110&lt;=Hidden!CT$46,$D110&gt;=Hidden!CT$46),IF($G110="","x","y"),"")))</f>
        <v/>
      </c>
      <c r="DB110" s="142" t="str">
        <f>IF(Hidden!CU$47="Yes","H",IF($B110="","",IF(AND($C110&lt;=Hidden!CU$46,$D110&gt;=Hidden!CU$46),IF($G110="","x","y"),"")))</f>
        <v/>
      </c>
      <c r="DC110" s="142" t="str">
        <f>IF(Hidden!CV$47="Yes","H",IF($B110="","",IF(AND($C110&lt;=Hidden!CV$46,$D110&gt;=Hidden!CV$46),IF($G110="","x","y"),"")))</f>
        <v/>
      </c>
      <c r="DD110" s="144" t="str">
        <f>IF(Hidden!CW$47="Yes","H",IF($B110="","",IF(AND($C110&lt;=Hidden!CW$46,$D110&gt;=Hidden!CW$46),IF($G110="","x","y"),"")))</f>
        <v/>
      </c>
      <c r="DE110" s="143" t="str">
        <f>IF(Hidden!CX$47="Yes","H",IF($B110="","",IF(AND($C110&lt;=Hidden!CX$46,$D110&gt;=Hidden!CX$46),IF($G110="","x","y"),"")))</f>
        <v/>
      </c>
      <c r="DF110" s="142" t="str">
        <f>IF(Hidden!CY$47="Yes","H",IF($B110="","",IF(AND($C110&lt;=Hidden!CY$46,$D110&gt;=Hidden!CY$46),IF($G110="","x","y"),"")))</f>
        <v/>
      </c>
      <c r="DG110" s="142" t="str">
        <f>IF(Hidden!CZ$47="Yes","H",IF($B110="","",IF(AND($C110&lt;=Hidden!CZ$46,$D110&gt;=Hidden!CZ$46),IF($G110="","x","y"),"")))</f>
        <v/>
      </c>
      <c r="DH110" s="142" t="str">
        <f>IF(Hidden!DA$47="Yes","H",IF($B110="","",IF(AND($C110&lt;=Hidden!DA$46,$D110&gt;=Hidden!DA$46),IF($G110="","x","y"),"")))</f>
        <v/>
      </c>
      <c r="DI110" s="146" t="str">
        <f>IF(Hidden!DB$47="Yes","H",IF($B110="","",IF(AND($C110&lt;=Hidden!DB$46,$D110&gt;=Hidden!DB$46),IF($G110="","x","y"),"")))</f>
        <v/>
      </c>
      <c r="DJ110" s="145" t="str">
        <f>IF(Hidden!DC$47="Yes","H",IF($B110="","",IF(AND($C110&lt;=Hidden!DC$46,$D110&gt;=Hidden!DC$46),IF($G110="","x","y"),"")))</f>
        <v/>
      </c>
      <c r="DK110" s="142" t="str">
        <f>IF(Hidden!DD$47="Yes","H",IF($B110="","",IF(AND($C110&lt;=Hidden!DD$46,$D110&gt;=Hidden!DD$46),IF($G110="","x","y"),"")))</f>
        <v/>
      </c>
      <c r="DL110" s="142" t="str">
        <f>IF(Hidden!DE$47="Yes","H",IF($B110="","",IF(AND($C110&lt;=Hidden!DE$46,$D110&gt;=Hidden!DE$46),IF($G110="","x","y"),"")))</f>
        <v/>
      </c>
      <c r="DM110" s="142" t="str">
        <f>IF(Hidden!DF$47="Yes","H",IF($B110="","",IF(AND($C110&lt;=Hidden!DF$46,$D110&gt;=Hidden!DF$46),IF($G110="","x","y"),"")))</f>
        <v/>
      </c>
      <c r="DN110" s="144" t="str">
        <f>IF(Hidden!DG$47="Yes","H",IF($B110="","",IF(AND($C110&lt;=Hidden!DG$46,$D110&gt;=Hidden!DG$46),IF($G110="","x","y"),"")))</f>
        <v/>
      </c>
      <c r="DO110" s="143" t="str">
        <f>IF(Hidden!DH$47="Yes","H",IF($B110="","",IF(AND($C110&lt;=Hidden!DH$46,$D110&gt;=Hidden!DH$46),IF($G110="","x","y"),"")))</f>
        <v/>
      </c>
      <c r="DP110" s="142" t="str">
        <f>IF(Hidden!DI$47="Yes","H",IF($B110="","",IF(AND($C110&lt;=Hidden!DI$46,$D110&gt;=Hidden!DI$46),IF($G110="","x","y"),"")))</f>
        <v/>
      </c>
      <c r="DQ110" s="142" t="str">
        <f>IF(Hidden!DJ$47="Yes","H",IF($B110="","",IF(AND($C110&lt;=Hidden!DJ$46,$D110&gt;=Hidden!DJ$46),IF($G110="","x","y"),"")))</f>
        <v/>
      </c>
      <c r="DR110" s="142" t="str">
        <f>IF(Hidden!DK$47="Yes","H",IF($B110="","",IF(AND($C110&lt;=Hidden!DK$46,$D110&gt;=Hidden!DK$46),IF($G110="","x","y"),"")))</f>
        <v/>
      </c>
      <c r="DS110" s="146" t="str">
        <f>IF(Hidden!DL$47="Yes","H",IF($B110="","",IF(AND($C110&lt;=Hidden!DL$46,$D110&gt;=Hidden!DL$46),IF($G110="","x","y"),"")))</f>
        <v/>
      </c>
      <c r="DT110" s="145" t="str">
        <f>IF(Hidden!DM$47="Yes","H",IF($B110="","",IF(AND($C110&lt;=Hidden!DM$46,$D110&gt;=Hidden!DM$46),IF($G110="","x","y"),"")))</f>
        <v/>
      </c>
      <c r="DU110" s="142" t="str">
        <f>IF(Hidden!DN$47="Yes","H",IF($B110="","",IF(AND($C110&lt;=Hidden!DN$46,$D110&gt;=Hidden!DN$46),IF($G110="","x","y"),"")))</f>
        <v/>
      </c>
      <c r="DV110" s="142" t="str">
        <f>IF(Hidden!DO$47="Yes","H",IF($B110="","",IF(AND($C110&lt;=Hidden!DO$46,$D110&gt;=Hidden!DO$46),IF($G110="","x","y"),"")))</f>
        <v/>
      </c>
      <c r="DW110" s="142" t="str">
        <f>IF(Hidden!DP$47="Yes","H",IF($B110="","",IF(AND($C110&lt;=Hidden!DP$46,$D110&gt;=Hidden!DP$46),IF($G110="","x","y"),"")))</f>
        <v/>
      </c>
      <c r="DX110" s="144" t="str">
        <f>IF(Hidden!DQ$47="Yes","H",IF($B110="","",IF(AND($C110&lt;=Hidden!DQ$46,$D110&gt;=Hidden!DQ$46),IF($G110="","x","y"),"")))</f>
        <v/>
      </c>
      <c r="DY110" s="145" t="str">
        <f>IF(Hidden!DR$47="Yes","H",IF($B110="","",IF(AND($C110&lt;=Hidden!DR$46,$D110&gt;=Hidden!DR$46),IF($G110="","x","y"),"")))</f>
        <v/>
      </c>
      <c r="DZ110" s="142" t="str">
        <f>IF(Hidden!DS$47="Yes","H",IF($B110="","",IF(AND($C110&lt;=Hidden!DS$46,$D110&gt;=Hidden!DS$46),IF($G110="","x","y"),"")))</f>
        <v/>
      </c>
      <c r="EA110" s="142" t="str">
        <f>IF(Hidden!DT$47="Yes","H",IF($B110="","",IF(AND($C110&lt;=Hidden!DT$46,$D110&gt;=Hidden!DT$46),IF($G110="","x","y"),"")))</f>
        <v/>
      </c>
      <c r="EB110" s="142" t="str">
        <f>IF(Hidden!DU$47="Yes","H",IF($B110="","",IF(AND($C110&lt;=Hidden!DU$46,$D110&gt;=Hidden!DU$46),IF($G110="","x","y"),"")))</f>
        <v/>
      </c>
      <c r="EC110" s="144" t="str">
        <f>IF(Hidden!DV$47="Yes","H",IF($B110="","",IF(AND($C110&lt;=Hidden!DV$46,$D110&gt;=Hidden!DV$46),IF($G110="","x","y"),"")))</f>
        <v/>
      </c>
      <c r="ED110" s="143" t="str">
        <f>IF(Hidden!DW$47="Yes","H",IF($B110="","",IF(AND($C110&lt;=Hidden!DW$46,$D110&gt;=Hidden!DW$46),IF($G110="","x","y"),"")))</f>
        <v/>
      </c>
      <c r="EE110" s="142" t="str">
        <f>IF(Hidden!DX$47="Yes","H",IF($B110="","",IF(AND($C110&lt;=Hidden!DX$46,$D110&gt;=Hidden!DX$46),IF($G110="","x","y"),"")))</f>
        <v/>
      </c>
      <c r="EF110" s="142" t="str">
        <f>IF(Hidden!DY$47="Yes","H",IF($B110="","",IF(AND($C110&lt;=Hidden!DY$46,$D110&gt;=Hidden!DY$46),IF($G110="","x","y"),"")))</f>
        <v/>
      </c>
      <c r="EG110" s="142" t="str">
        <f>IF(Hidden!DZ$47="Yes","H",IF($B110="","",IF(AND($C110&lt;=Hidden!DZ$46,$D110&gt;=Hidden!DZ$46),IF($G110="","x","y"),"")))</f>
        <v/>
      </c>
      <c r="EH110" s="141" t="str">
        <f>IF(Hidden!EA$47="Yes","H",IF($B110="","",IF(AND($C110&lt;=Hidden!EA$46,$D110&gt;=Hidden!EA$46),IF($G110="","x","y"),"")))</f>
        <v/>
      </c>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row>
    <row r="111" spans="1:257" ht="15" customHeight="1">
      <c r="A111" s="79"/>
      <c r="B111" s="729"/>
      <c r="C111" s="724"/>
      <c r="D111" s="725"/>
      <c r="E111" s="693"/>
      <c r="F111" s="243"/>
      <c r="G111" s="696"/>
      <c r="H111" s="694"/>
      <c r="I111" s="147" t="str">
        <f>IF(Hidden!B$47="Yes","H",IF($B111="","",IF(AND($C111&lt;=Hidden!B$46,$D111&gt;=Hidden!B$46),IF($G111="","x","y"),"")))</f>
        <v/>
      </c>
      <c r="J111" s="142" t="str">
        <f>IF(Hidden!C$47="Yes","H",IF($B111="","",IF(AND($C111&lt;=Hidden!C$46,$D111&gt;=Hidden!C$46),IF($G111="","x","y"),"")))</f>
        <v/>
      </c>
      <c r="K111" s="142" t="str">
        <f>IF(Hidden!D$47="Yes","H",IF($B111="","",IF(AND($C111&lt;=Hidden!D$46,$D111&gt;=Hidden!D$46),IF($G111="","x","y"),"")))</f>
        <v/>
      </c>
      <c r="L111" s="142" t="str">
        <f>IF(Hidden!E$47="Yes","H",IF($B111="","",IF(AND($C111&lt;=Hidden!E$46,$D111&gt;=Hidden!E$46),IF($G111="","x","y"),"")))</f>
        <v/>
      </c>
      <c r="M111" s="146" t="str">
        <f>IF(Hidden!F$47="Yes","H",IF($B111="","",IF(AND($C111&lt;=Hidden!F$46,$D111&gt;=Hidden!F$46),IF($G111="","x","y"),"")))</f>
        <v/>
      </c>
      <c r="N111" s="145" t="str">
        <f>IF(Hidden!G$47="Yes","H",IF($B111="","",IF(AND($C111&lt;=Hidden!G$46,$D111&gt;=Hidden!G$46),IF($G111="","x","y"),"")))</f>
        <v/>
      </c>
      <c r="O111" s="142" t="str">
        <f>IF(Hidden!H$47="Yes","H",IF($B111="","",IF(AND($C111&lt;=Hidden!H$46,$D111&gt;=Hidden!H$46),IF($G111="","x","y"),"")))</f>
        <v/>
      </c>
      <c r="P111" s="142" t="str">
        <f>IF(Hidden!I$47="Yes","H",IF($B111="","",IF(AND($C111&lt;=Hidden!I$46,$D111&gt;=Hidden!I$46),IF($G111="","x","y"),"")))</f>
        <v/>
      </c>
      <c r="Q111" s="142" t="str">
        <f>IF(Hidden!J$47="Yes","H",IF($B111="","",IF(AND($C111&lt;=Hidden!J$46,$D111&gt;=Hidden!J$46),IF($G111="","x","y"),"")))</f>
        <v/>
      </c>
      <c r="R111" s="144" t="str">
        <f>IF(Hidden!K$47="Yes","H",IF($B111="","",IF(AND($C111&lt;=Hidden!K$46,$D111&gt;=Hidden!K$46),IF($G111="","x","y"),"")))</f>
        <v/>
      </c>
      <c r="S111" s="143" t="str">
        <f>IF(Hidden!L$47="Yes","H",IF($B111="","",IF(AND($C111&lt;=Hidden!L$46,$D111&gt;=Hidden!L$46),IF($G111="","x","y"),"")))</f>
        <v/>
      </c>
      <c r="T111" s="142" t="str">
        <f>IF(Hidden!M$47="Yes","H",IF($B111="","",IF(AND($C111&lt;=Hidden!M$46,$D111&gt;=Hidden!M$46),IF($G111="","x","y"),"")))</f>
        <v/>
      </c>
      <c r="U111" s="142" t="str">
        <f>IF(Hidden!N$47="Yes","H",IF($B111="","",IF(AND($C111&lt;=Hidden!N$46,$D111&gt;=Hidden!N$46),IF($G111="","x","y"),"")))</f>
        <v/>
      </c>
      <c r="V111" s="142" t="str">
        <f>IF(Hidden!O$47="Yes","H",IF($B111="","",IF(AND($C111&lt;=Hidden!O$46,$D111&gt;=Hidden!O$46),IF($G111="","x","y"),"")))</f>
        <v/>
      </c>
      <c r="W111" s="146" t="str">
        <f>IF(Hidden!P$47="Yes","H",IF($B111="","",IF(AND($C111&lt;=Hidden!P$46,$D111&gt;=Hidden!P$46),IF($G111="","x","y"),"")))</f>
        <v/>
      </c>
      <c r="X111" s="145" t="str">
        <f>IF(Hidden!Q$47="Yes","H",IF($B111="","",IF(AND($C111&lt;=Hidden!Q$46,$D111&gt;=Hidden!Q$46),IF($G111="","x","y"),"")))</f>
        <v/>
      </c>
      <c r="Y111" s="142" t="str">
        <f>IF(Hidden!R$47="Yes","H",IF($B111="","",IF(AND($C111&lt;=Hidden!R$46,$D111&gt;=Hidden!R$46),IF($G111="","x","y"),"")))</f>
        <v/>
      </c>
      <c r="Z111" s="142" t="str">
        <f>IF(Hidden!S$47="Yes","H",IF($B111="","",IF(AND($C111&lt;=Hidden!S$46,$D111&gt;=Hidden!S$46),IF($G111="","x","y"),"")))</f>
        <v/>
      </c>
      <c r="AA111" s="142" t="str">
        <f>IF(Hidden!T$47="Yes","H",IF($B111="","",IF(AND($C111&lt;=Hidden!T$46,$D111&gt;=Hidden!T$46),IF($G111="","x","y"),"")))</f>
        <v/>
      </c>
      <c r="AB111" s="144" t="str">
        <f>IF(Hidden!U$47="Yes","H",IF($B111="","",IF(AND($C111&lt;=Hidden!U$46,$D111&gt;=Hidden!U$46),IF($G111="","x","y"),"")))</f>
        <v/>
      </c>
      <c r="AC111" s="143" t="str">
        <f>IF(Hidden!V$47="Yes","H",IF($B111="","",IF(AND($C111&lt;=Hidden!V$46,$D111&gt;=Hidden!V$46),IF($G111="","x","y"),"")))</f>
        <v/>
      </c>
      <c r="AD111" s="142" t="str">
        <f>IF(Hidden!W$47="Yes","H",IF($B111="","",IF(AND($C111&lt;=Hidden!W$46,$D111&gt;=Hidden!W$46),IF($G111="","x","y"),"")))</f>
        <v/>
      </c>
      <c r="AE111" s="142" t="str">
        <f>IF(Hidden!X$47="Yes","H",IF($B111="","",IF(AND($C111&lt;=Hidden!X$46,$D111&gt;=Hidden!X$46),IF($G111="","x","y"),"")))</f>
        <v/>
      </c>
      <c r="AF111" s="142" t="str">
        <f>IF(Hidden!Y$47="Yes","H",IF($B111="","",IF(AND($C111&lt;=Hidden!Y$46,$D111&gt;=Hidden!Y$46),IF($G111="","x","y"),"")))</f>
        <v/>
      </c>
      <c r="AG111" s="146" t="str">
        <f>IF(Hidden!Z$47="Yes","H",IF($B111="","",IF(AND($C111&lt;=Hidden!Z$46,$D111&gt;=Hidden!Z$46),IF($G111="","x","y"),"")))</f>
        <v/>
      </c>
      <c r="AH111" s="145" t="str">
        <f>IF(Hidden!AA$47="Yes","H",IF($B111="","",IF(AND($C111&lt;=Hidden!AA$46,$D111&gt;=Hidden!AA$46),IF($G111="","x","y"),"")))</f>
        <v/>
      </c>
      <c r="AI111" s="142" t="str">
        <f>IF(Hidden!AB$47="Yes","H",IF($B111="","",IF(AND($C111&lt;=Hidden!AB$46,$D111&gt;=Hidden!AB$46),IF($G111="","x","y"),"")))</f>
        <v/>
      </c>
      <c r="AJ111" s="142" t="str">
        <f>IF(Hidden!AC$47="Yes","H",IF($B111="","",IF(AND($C111&lt;=Hidden!AC$46,$D111&gt;=Hidden!AC$46),IF($G111="","x","y"),"")))</f>
        <v/>
      </c>
      <c r="AK111" s="142" t="str">
        <f>IF(Hidden!AD$47="Yes","H",IF($B111="","",IF(AND($C111&lt;=Hidden!AD$46,$D111&gt;=Hidden!AD$46),IF($G111="","x","y"),"")))</f>
        <v/>
      </c>
      <c r="AL111" s="144" t="str">
        <f>IF(Hidden!AE$47="Yes","H",IF($B111="","",IF(AND($C111&lt;=Hidden!AE$46,$D111&gt;=Hidden!AE$46),IF($G111="","x","y"),"")))</f>
        <v/>
      </c>
      <c r="AM111" s="143" t="str">
        <f>IF(Hidden!AF$47="Yes","H",IF($B111="","",IF(AND($C111&lt;=Hidden!AF$46,$D111&gt;=Hidden!AF$46),IF($G111="","x","y"),"")))</f>
        <v/>
      </c>
      <c r="AN111" s="142" t="str">
        <f>IF(Hidden!AG$47="Yes","H",IF($B111="","",IF(AND($C111&lt;=Hidden!AG$46,$D111&gt;=Hidden!AG$46),IF($G111="","x","y"),"")))</f>
        <v/>
      </c>
      <c r="AO111" s="142" t="str">
        <f>IF(Hidden!AH$47="Yes","H",IF($B111="","",IF(AND($C111&lt;=Hidden!AH$46,$D111&gt;=Hidden!AH$46),IF($G111="","x","y"),"")))</f>
        <v/>
      </c>
      <c r="AP111" s="142" t="str">
        <f>IF(Hidden!AI$47="Yes","H",IF($B111="","",IF(AND($C111&lt;=Hidden!AI$46,$D111&gt;=Hidden!AI$46),IF($G111="","x","y"),"")))</f>
        <v/>
      </c>
      <c r="AQ111" s="146" t="str">
        <f>IF(Hidden!AJ$47="Yes","H",IF($B111="","",IF(AND($C111&lt;=Hidden!AJ$46,$D111&gt;=Hidden!AJ$46),IF($G111="","x","y"),"")))</f>
        <v/>
      </c>
      <c r="AR111" s="145" t="str">
        <f>IF(Hidden!AK$47="Yes","H",IF($B111="","",IF(AND($C111&lt;=Hidden!AK$46,$D111&gt;=Hidden!AK$46),IF($G111="","x","y"),"")))</f>
        <v/>
      </c>
      <c r="AS111" s="142" t="str">
        <f>IF(Hidden!AL$47="Yes","H",IF($B111="","",IF(AND($C111&lt;=Hidden!AL$46,$D111&gt;=Hidden!AL$46),IF($G111="","x","y"),"")))</f>
        <v/>
      </c>
      <c r="AT111" s="142" t="str">
        <f>IF(Hidden!AM$47="Yes","H",IF($B111="","",IF(AND($C111&lt;=Hidden!AM$46,$D111&gt;=Hidden!AM$46),IF($G111="","x","y"),"")))</f>
        <v/>
      </c>
      <c r="AU111" s="142" t="str">
        <f>IF(Hidden!AN$47="Yes","H",IF($B111="","",IF(AND($C111&lt;=Hidden!AN$46,$D111&gt;=Hidden!AN$46),IF($G111="","x","y"),"")))</f>
        <v/>
      </c>
      <c r="AV111" s="144" t="str">
        <f>IF(Hidden!AO$47="Yes","H",IF($B111="","",IF(AND($C111&lt;=Hidden!AO$46,$D111&gt;=Hidden!AO$46),IF($G111="","x","y"),"")))</f>
        <v/>
      </c>
      <c r="AW111" s="143" t="str">
        <f>IF(Hidden!AP$47="Yes","H",IF($B111="","",IF(AND($C111&lt;=Hidden!AP$46,$D111&gt;=Hidden!AP$46),IF($G111="","x","y"),"")))</f>
        <v/>
      </c>
      <c r="AX111" s="142" t="str">
        <f>IF(Hidden!AQ$47="Yes","H",IF($B111="","",IF(AND($C111&lt;=Hidden!AQ$46,$D111&gt;=Hidden!AQ$46),IF($G111="","x","y"),"")))</f>
        <v/>
      </c>
      <c r="AY111" s="142" t="str">
        <f>IF(Hidden!AR$47="Yes","H",IF($B111="","",IF(AND($C111&lt;=Hidden!AR$46,$D111&gt;=Hidden!AR$46),IF($G111="","x","y"),"")))</f>
        <v/>
      </c>
      <c r="AZ111" s="142" t="str">
        <f>IF(Hidden!AS$47="Yes","H",IF($B111="","",IF(AND($C111&lt;=Hidden!AS$46,$D111&gt;=Hidden!AS$46),IF($G111="","x","y"),"")))</f>
        <v/>
      </c>
      <c r="BA111" s="146" t="str">
        <f>IF(Hidden!AT$47="Yes","H",IF($B111="","",IF(AND($C111&lt;=Hidden!AT$46,$D111&gt;=Hidden!AT$46),IF($G111="","x","y"),"")))</f>
        <v/>
      </c>
      <c r="BB111" s="145" t="str">
        <f>IF(Hidden!AU$47="Yes","H",IF($B111="","",IF(AND($C111&lt;=Hidden!AU$46,$D111&gt;=Hidden!AU$46),IF($G111="","x","y"),"")))</f>
        <v/>
      </c>
      <c r="BC111" s="142" t="str">
        <f>IF(Hidden!AV$47="Yes","H",IF($B111="","",IF(AND($C111&lt;=Hidden!AV$46,$D111&gt;=Hidden!AV$46),IF($G111="","x","y"),"")))</f>
        <v/>
      </c>
      <c r="BD111" s="142" t="str">
        <f>IF(Hidden!AW$47="Yes","H",IF($B111="","",IF(AND($C111&lt;=Hidden!AW$46,$D111&gt;=Hidden!AW$46),IF($G111="","x","y"),"")))</f>
        <v/>
      </c>
      <c r="BE111" s="142" t="str">
        <f>IF(Hidden!AX$47="Yes","H",IF($B111="","",IF(AND($C111&lt;=Hidden!AX$46,$D111&gt;=Hidden!AX$46),IF($G111="","x","y"),"")))</f>
        <v/>
      </c>
      <c r="BF111" s="144" t="str">
        <f>IF(Hidden!AY$47="Yes","H",IF($B111="","",IF(AND($C111&lt;=Hidden!AY$46,$D111&gt;=Hidden!AY$46),IF($G111="","x","y"),"")))</f>
        <v/>
      </c>
      <c r="BG111" s="143" t="str">
        <f>IF(Hidden!AZ$47="Yes","H",IF($B111="","",IF(AND($C111&lt;=Hidden!AZ$46,$D111&gt;=Hidden!AZ$46),IF($G111="","x","y"),"")))</f>
        <v/>
      </c>
      <c r="BH111" s="142" t="str">
        <f>IF(Hidden!BA$47="Yes","H",IF($B111="","",IF(AND($C111&lt;=Hidden!BA$46,$D111&gt;=Hidden!BA$46),IF($G111="","x","y"),"")))</f>
        <v/>
      </c>
      <c r="BI111" s="142" t="str">
        <f>IF(Hidden!BB$47="Yes","H",IF($B111="","",IF(AND($C111&lt;=Hidden!BB$46,$D111&gt;=Hidden!BB$46),IF($G111="","x","y"),"")))</f>
        <v/>
      </c>
      <c r="BJ111" s="142" t="str">
        <f>IF(Hidden!BC$47="Yes","H",IF($B111="","",IF(AND($C111&lt;=Hidden!BC$46,$D111&gt;=Hidden!BC$46),IF($G111="","x","y"),"")))</f>
        <v/>
      </c>
      <c r="BK111" s="146" t="str">
        <f>IF(Hidden!BD$47="Yes","H",IF($B111="","",IF(AND($C111&lt;=Hidden!BD$46,$D111&gt;=Hidden!BD$46),IF($G111="","x","y"),"")))</f>
        <v/>
      </c>
      <c r="BL111" s="145" t="str">
        <f>IF(Hidden!BE$47="Yes","H",IF($B111="","",IF(AND($C111&lt;=Hidden!BE$46,$D111&gt;=Hidden!BE$46),IF($G111="","x","y"),"")))</f>
        <v/>
      </c>
      <c r="BM111" s="142" t="str">
        <f>IF(Hidden!BF$47="Yes","H",IF($B111="","",IF(AND($C111&lt;=Hidden!BF$46,$D111&gt;=Hidden!BF$46),IF($G111="","x","y"),"")))</f>
        <v/>
      </c>
      <c r="BN111" s="142" t="str">
        <f>IF(Hidden!BG$47="Yes","H",IF($B111="","",IF(AND($C111&lt;=Hidden!BG$46,$D111&gt;=Hidden!BG$46),IF($G111="","x","y"),"")))</f>
        <v/>
      </c>
      <c r="BO111" s="142" t="str">
        <f>IF(Hidden!BH$47="Yes","H",IF($B111="","",IF(AND($C111&lt;=Hidden!BH$46,$D111&gt;=Hidden!BH$46),IF($G111="","x","y"),"")))</f>
        <v/>
      </c>
      <c r="BP111" s="144" t="str">
        <f>IF(Hidden!BI$47="Yes","H",IF($B111="","",IF(AND($C111&lt;=Hidden!BI$46,$D111&gt;=Hidden!BI$46),IF($G111="","x","y"),"")))</f>
        <v/>
      </c>
      <c r="BQ111" s="143" t="str">
        <f>IF(Hidden!BJ$47="Yes","H",IF($B111="","",IF(AND($C111&lt;=Hidden!BJ$46,$D111&gt;=Hidden!BJ$46),IF($G111="","x","y"),"")))</f>
        <v/>
      </c>
      <c r="BR111" s="142" t="str">
        <f>IF(Hidden!BK$47="Yes","H",IF($B111="","",IF(AND($C111&lt;=Hidden!BK$46,$D111&gt;=Hidden!BK$46),IF($G111="","x","y"),"")))</f>
        <v/>
      </c>
      <c r="BS111" s="142" t="str">
        <f>IF(Hidden!BL$47="Yes","H",IF($B111="","",IF(AND($C111&lt;=Hidden!BL$46,$D111&gt;=Hidden!BL$46),IF($G111="","x","y"),"")))</f>
        <v/>
      </c>
      <c r="BT111" s="142" t="str">
        <f>IF(Hidden!BM$47="Yes","H",IF($B111="","",IF(AND($C111&lt;=Hidden!BM$46,$D111&gt;=Hidden!BM$46),IF($G111="","x","y"),"")))</f>
        <v/>
      </c>
      <c r="BU111" s="146" t="str">
        <f>IF(Hidden!BN$47="Yes","H",IF($B111="","",IF(AND($C111&lt;=Hidden!BN$46,$D111&gt;=Hidden!BN$46),IF($G111="","x","y"),"")))</f>
        <v/>
      </c>
      <c r="BV111" s="145" t="str">
        <f>IF(Hidden!BO$47="Yes","H",IF($B111="","",IF(AND($C111&lt;=Hidden!BO$46,$D111&gt;=Hidden!BO$46),IF($G111="","x","y"),"")))</f>
        <v/>
      </c>
      <c r="BW111" s="142" t="str">
        <f>IF(Hidden!BP$47="Yes","H",IF($B111="","",IF(AND($C111&lt;=Hidden!BP$46,$D111&gt;=Hidden!BP$46),IF($G111="","x","y"),"")))</f>
        <v/>
      </c>
      <c r="BX111" s="142" t="str">
        <f>IF(Hidden!BQ$47="Yes","H",IF($B111="","",IF(AND($C111&lt;=Hidden!BQ$46,$D111&gt;=Hidden!BQ$46),IF($G111="","x","y"),"")))</f>
        <v/>
      </c>
      <c r="BY111" s="142" t="str">
        <f>IF(Hidden!BR$47="Yes","H",IF($B111="","",IF(AND($C111&lt;=Hidden!BR$46,$D111&gt;=Hidden!BR$46),IF($G111="","x","y"),"")))</f>
        <v/>
      </c>
      <c r="BZ111" s="144" t="str">
        <f>IF(Hidden!BS$47="Yes","H",IF($B111="","",IF(AND($C111&lt;=Hidden!BS$46,$D111&gt;=Hidden!BS$46),IF($G111="","x","y"),"")))</f>
        <v/>
      </c>
      <c r="CA111" s="143" t="str">
        <f>IF(Hidden!BT$47="Yes","H",IF($B111="","",IF(AND($C111&lt;=Hidden!BT$46,$D111&gt;=Hidden!BT$46),IF($G111="","x","y"),"")))</f>
        <v/>
      </c>
      <c r="CB111" s="142" t="str">
        <f>IF(Hidden!BU$47="Yes","H",IF($B111="","",IF(AND($C111&lt;=Hidden!BU$46,$D111&gt;=Hidden!BU$46),IF($G111="","x","y"),"")))</f>
        <v/>
      </c>
      <c r="CC111" s="142" t="str">
        <f>IF(Hidden!BV$47="Yes","H",IF($B111="","",IF(AND($C111&lt;=Hidden!BV$46,$D111&gt;=Hidden!BV$46),IF($G111="","x","y"),"")))</f>
        <v/>
      </c>
      <c r="CD111" s="142" t="str">
        <f>IF(Hidden!BW$47="Yes","H",IF($B111="","",IF(AND($C111&lt;=Hidden!BW$46,$D111&gt;=Hidden!BW$46),IF($G111="","x","y"),"")))</f>
        <v/>
      </c>
      <c r="CE111" s="146" t="str">
        <f>IF(Hidden!BX$47="Yes","H",IF($B111="","",IF(AND($C111&lt;=Hidden!BX$46,$D111&gt;=Hidden!BX$46),IF($G111="","x","y"),"")))</f>
        <v/>
      </c>
      <c r="CF111" s="145" t="str">
        <f>IF(Hidden!BY$47="Yes","H",IF($B111="","",IF(AND($C111&lt;=Hidden!BY$46,$D111&gt;=Hidden!BY$46),IF($G111="","x","y"),"")))</f>
        <v/>
      </c>
      <c r="CG111" s="142" t="str">
        <f>IF(Hidden!BZ$47="Yes","H",IF($B111="","",IF(AND($C111&lt;=Hidden!BZ$46,$D111&gt;=Hidden!BZ$46),IF($G111="","x","y"),"")))</f>
        <v/>
      </c>
      <c r="CH111" s="142" t="str">
        <f>IF(Hidden!CA$47="Yes","H",IF($B111="","",IF(AND($C111&lt;=Hidden!CA$46,$D111&gt;=Hidden!CA$46),IF($G111="","x","y"),"")))</f>
        <v/>
      </c>
      <c r="CI111" s="142" t="str">
        <f>IF(Hidden!CB$47="Yes","H",IF($B111="","",IF(AND($C111&lt;=Hidden!CB$46,$D111&gt;=Hidden!CB$46),IF($G111="","x","y"),"")))</f>
        <v/>
      </c>
      <c r="CJ111" s="144" t="str">
        <f>IF(Hidden!CC$47="Yes","H",IF($B111="","",IF(AND($C111&lt;=Hidden!CC$46,$D111&gt;=Hidden!CC$46),IF($G111="","x","y"),"")))</f>
        <v/>
      </c>
      <c r="CK111" s="143" t="str">
        <f>IF(Hidden!CD$47="Yes","H",IF($B111="","",IF(AND($C111&lt;=Hidden!CD$46,$D111&gt;=Hidden!CD$46),IF($G111="","x","y"),"")))</f>
        <v/>
      </c>
      <c r="CL111" s="142" t="str">
        <f>IF(Hidden!CE$47="Yes","H",IF($B111="","",IF(AND($C111&lt;=Hidden!CE$46,$D111&gt;=Hidden!CE$46),IF($G111="","x","y"),"")))</f>
        <v/>
      </c>
      <c r="CM111" s="142" t="str">
        <f>IF(Hidden!CF$47="Yes","H",IF($B111="","",IF(AND($C111&lt;=Hidden!CF$46,$D111&gt;=Hidden!CF$46),IF($G111="","x","y"),"")))</f>
        <v/>
      </c>
      <c r="CN111" s="142" t="str">
        <f>IF(Hidden!CG$47="Yes","H",IF($B111="","",IF(AND($C111&lt;=Hidden!CG$46,$D111&gt;=Hidden!CG$46),IF($G111="","x","y"),"")))</f>
        <v/>
      </c>
      <c r="CO111" s="146" t="str">
        <f>IF(Hidden!CH$47="Yes","H",IF($B111="","",IF(AND($C111&lt;=Hidden!CH$46,$D111&gt;=Hidden!CH$46),IF($G111="","x","y"),"")))</f>
        <v/>
      </c>
      <c r="CP111" s="145" t="str">
        <f>IF(Hidden!CI$47="Yes","H",IF($B111="","",IF(AND($C111&lt;=Hidden!CI$46,$D111&gt;=Hidden!CI$46),IF($G111="","x","y"),"")))</f>
        <v/>
      </c>
      <c r="CQ111" s="142" t="str">
        <f>IF(Hidden!CJ$47="Yes","H",IF($B111="","",IF(AND($C111&lt;=Hidden!CJ$46,$D111&gt;=Hidden!CJ$46),IF($G111="","x","y"),"")))</f>
        <v/>
      </c>
      <c r="CR111" s="142" t="str">
        <f>IF(Hidden!CK$47="Yes","H",IF($B111="","",IF(AND($C111&lt;=Hidden!CK$46,$D111&gt;=Hidden!CK$46),IF($G111="","x","y"),"")))</f>
        <v/>
      </c>
      <c r="CS111" s="142" t="str">
        <f>IF(Hidden!CL$47="Yes","H",IF($B111="","",IF(AND($C111&lt;=Hidden!CL$46,$D111&gt;=Hidden!CL$46),IF($G111="","x","y"),"")))</f>
        <v/>
      </c>
      <c r="CT111" s="144" t="str">
        <f>IF(Hidden!CM$47="Yes","H",IF($B111="","",IF(AND($C111&lt;=Hidden!CM$46,$D111&gt;=Hidden!CM$46),IF($G111="","x","y"),"")))</f>
        <v/>
      </c>
      <c r="CU111" s="143" t="str">
        <f>IF(Hidden!CN$47="Yes","H",IF($B111="","",IF(AND($C111&lt;=Hidden!CN$46,$D111&gt;=Hidden!CN$46),IF($G111="","x","y"),"")))</f>
        <v/>
      </c>
      <c r="CV111" s="142" t="str">
        <f>IF(Hidden!CO$47="Yes","H",IF($B111="","",IF(AND($C111&lt;=Hidden!CO$46,$D111&gt;=Hidden!CO$46),IF($G111="","x","y"),"")))</f>
        <v/>
      </c>
      <c r="CW111" s="142" t="str">
        <f>IF(Hidden!CP$47="Yes","H",IF($B111="","",IF(AND($C111&lt;=Hidden!CP$46,$D111&gt;=Hidden!CP$46),IF($G111="","x","y"),"")))</f>
        <v/>
      </c>
      <c r="CX111" s="142" t="str">
        <f>IF(Hidden!CQ$47="Yes","H",IF($B111="","",IF(AND($C111&lt;=Hidden!CQ$46,$D111&gt;=Hidden!CQ$46),IF($G111="","x","y"),"")))</f>
        <v/>
      </c>
      <c r="CY111" s="146" t="str">
        <f>IF(Hidden!CR$47="Yes","H",IF($B111="","",IF(AND($C111&lt;=Hidden!CR$46,$D111&gt;=Hidden!CR$46),IF($G111="","x","y"),"")))</f>
        <v/>
      </c>
      <c r="CZ111" s="145" t="str">
        <f>IF(Hidden!CS$47="Yes","H",IF($B111="","",IF(AND($C111&lt;=Hidden!CS$46,$D111&gt;=Hidden!CS$46),IF($G111="","x","y"),"")))</f>
        <v/>
      </c>
      <c r="DA111" s="142" t="str">
        <f>IF(Hidden!CT$47="Yes","H",IF($B111="","",IF(AND($C111&lt;=Hidden!CT$46,$D111&gt;=Hidden!CT$46),IF($G111="","x","y"),"")))</f>
        <v/>
      </c>
      <c r="DB111" s="142" t="str">
        <f>IF(Hidden!CU$47="Yes","H",IF($B111="","",IF(AND($C111&lt;=Hidden!CU$46,$D111&gt;=Hidden!CU$46),IF($G111="","x","y"),"")))</f>
        <v/>
      </c>
      <c r="DC111" s="142" t="str">
        <f>IF(Hidden!CV$47="Yes","H",IF($B111="","",IF(AND($C111&lt;=Hidden!CV$46,$D111&gt;=Hidden!CV$46),IF($G111="","x","y"),"")))</f>
        <v/>
      </c>
      <c r="DD111" s="144" t="str">
        <f>IF(Hidden!CW$47="Yes","H",IF($B111="","",IF(AND($C111&lt;=Hidden!CW$46,$D111&gt;=Hidden!CW$46),IF($G111="","x","y"),"")))</f>
        <v/>
      </c>
      <c r="DE111" s="143" t="str">
        <f>IF(Hidden!CX$47="Yes","H",IF($B111="","",IF(AND($C111&lt;=Hidden!CX$46,$D111&gt;=Hidden!CX$46),IF($G111="","x","y"),"")))</f>
        <v/>
      </c>
      <c r="DF111" s="142" t="str">
        <f>IF(Hidden!CY$47="Yes","H",IF($B111="","",IF(AND($C111&lt;=Hidden!CY$46,$D111&gt;=Hidden!CY$46),IF($G111="","x","y"),"")))</f>
        <v/>
      </c>
      <c r="DG111" s="142" t="str">
        <f>IF(Hidden!CZ$47="Yes","H",IF($B111="","",IF(AND($C111&lt;=Hidden!CZ$46,$D111&gt;=Hidden!CZ$46),IF($G111="","x","y"),"")))</f>
        <v/>
      </c>
      <c r="DH111" s="142" t="str">
        <f>IF(Hidden!DA$47="Yes","H",IF($B111="","",IF(AND($C111&lt;=Hidden!DA$46,$D111&gt;=Hidden!DA$46),IF($G111="","x","y"),"")))</f>
        <v/>
      </c>
      <c r="DI111" s="146" t="str">
        <f>IF(Hidden!DB$47="Yes","H",IF($B111="","",IF(AND($C111&lt;=Hidden!DB$46,$D111&gt;=Hidden!DB$46),IF($G111="","x","y"),"")))</f>
        <v/>
      </c>
      <c r="DJ111" s="145" t="str">
        <f>IF(Hidden!DC$47="Yes","H",IF($B111="","",IF(AND($C111&lt;=Hidden!DC$46,$D111&gt;=Hidden!DC$46),IF($G111="","x","y"),"")))</f>
        <v/>
      </c>
      <c r="DK111" s="142" t="str">
        <f>IF(Hidden!DD$47="Yes","H",IF($B111="","",IF(AND($C111&lt;=Hidden!DD$46,$D111&gt;=Hidden!DD$46),IF($G111="","x","y"),"")))</f>
        <v/>
      </c>
      <c r="DL111" s="142" t="str">
        <f>IF(Hidden!DE$47="Yes","H",IF($B111="","",IF(AND($C111&lt;=Hidden!DE$46,$D111&gt;=Hidden!DE$46),IF($G111="","x","y"),"")))</f>
        <v/>
      </c>
      <c r="DM111" s="142" t="str">
        <f>IF(Hidden!DF$47="Yes","H",IF($B111="","",IF(AND($C111&lt;=Hidden!DF$46,$D111&gt;=Hidden!DF$46),IF($G111="","x","y"),"")))</f>
        <v/>
      </c>
      <c r="DN111" s="144" t="str">
        <f>IF(Hidden!DG$47="Yes","H",IF($B111="","",IF(AND($C111&lt;=Hidden!DG$46,$D111&gt;=Hidden!DG$46),IF($G111="","x","y"),"")))</f>
        <v/>
      </c>
      <c r="DO111" s="143" t="str">
        <f>IF(Hidden!DH$47="Yes","H",IF($B111="","",IF(AND($C111&lt;=Hidden!DH$46,$D111&gt;=Hidden!DH$46),IF($G111="","x","y"),"")))</f>
        <v/>
      </c>
      <c r="DP111" s="142" t="str">
        <f>IF(Hidden!DI$47="Yes","H",IF($B111="","",IF(AND($C111&lt;=Hidden!DI$46,$D111&gt;=Hidden!DI$46),IF($G111="","x","y"),"")))</f>
        <v/>
      </c>
      <c r="DQ111" s="142" t="str">
        <f>IF(Hidden!DJ$47="Yes","H",IF($B111="","",IF(AND($C111&lt;=Hidden!DJ$46,$D111&gt;=Hidden!DJ$46),IF($G111="","x","y"),"")))</f>
        <v/>
      </c>
      <c r="DR111" s="142" t="str">
        <f>IF(Hidden!DK$47="Yes","H",IF($B111="","",IF(AND($C111&lt;=Hidden!DK$46,$D111&gt;=Hidden!DK$46),IF($G111="","x","y"),"")))</f>
        <v/>
      </c>
      <c r="DS111" s="146" t="str">
        <f>IF(Hidden!DL$47="Yes","H",IF($B111="","",IF(AND($C111&lt;=Hidden!DL$46,$D111&gt;=Hidden!DL$46),IF($G111="","x","y"),"")))</f>
        <v/>
      </c>
      <c r="DT111" s="145" t="str">
        <f>IF(Hidden!DM$47="Yes","H",IF($B111="","",IF(AND($C111&lt;=Hidden!DM$46,$D111&gt;=Hidden!DM$46),IF($G111="","x","y"),"")))</f>
        <v/>
      </c>
      <c r="DU111" s="142" t="str">
        <f>IF(Hidden!DN$47="Yes","H",IF($B111="","",IF(AND($C111&lt;=Hidden!DN$46,$D111&gt;=Hidden!DN$46),IF($G111="","x","y"),"")))</f>
        <v/>
      </c>
      <c r="DV111" s="142" t="str">
        <f>IF(Hidden!DO$47="Yes","H",IF($B111="","",IF(AND($C111&lt;=Hidden!DO$46,$D111&gt;=Hidden!DO$46),IF($G111="","x","y"),"")))</f>
        <v/>
      </c>
      <c r="DW111" s="142" t="str">
        <f>IF(Hidden!DP$47="Yes","H",IF($B111="","",IF(AND($C111&lt;=Hidden!DP$46,$D111&gt;=Hidden!DP$46),IF($G111="","x","y"),"")))</f>
        <v/>
      </c>
      <c r="DX111" s="144" t="str">
        <f>IF(Hidden!DQ$47="Yes","H",IF($B111="","",IF(AND($C111&lt;=Hidden!DQ$46,$D111&gt;=Hidden!DQ$46),IF($G111="","x","y"),"")))</f>
        <v/>
      </c>
      <c r="DY111" s="145" t="str">
        <f>IF(Hidden!DR$47="Yes","H",IF($B111="","",IF(AND($C111&lt;=Hidden!DR$46,$D111&gt;=Hidden!DR$46),IF($G111="","x","y"),"")))</f>
        <v/>
      </c>
      <c r="DZ111" s="142" t="str">
        <f>IF(Hidden!DS$47="Yes","H",IF($B111="","",IF(AND($C111&lt;=Hidden!DS$46,$D111&gt;=Hidden!DS$46),IF($G111="","x","y"),"")))</f>
        <v/>
      </c>
      <c r="EA111" s="142" t="str">
        <f>IF(Hidden!DT$47="Yes","H",IF($B111="","",IF(AND($C111&lt;=Hidden!DT$46,$D111&gt;=Hidden!DT$46),IF($G111="","x","y"),"")))</f>
        <v/>
      </c>
      <c r="EB111" s="142" t="str">
        <f>IF(Hidden!DU$47="Yes","H",IF($B111="","",IF(AND($C111&lt;=Hidden!DU$46,$D111&gt;=Hidden!DU$46),IF($G111="","x","y"),"")))</f>
        <v/>
      </c>
      <c r="EC111" s="144" t="str">
        <f>IF(Hidden!DV$47="Yes","H",IF($B111="","",IF(AND($C111&lt;=Hidden!DV$46,$D111&gt;=Hidden!DV$46),IF($G111="","x","y"),"")))</f>
        <v/>
      </c>
      <c r="ED111" s="143" t="str">
        <f>IF(Hidden!DW$47="Yes","H",IF($B111="","",IF(AND($C111&lt;=Hidden!DW$46,$D111&gt;=Hidden!DW$46),IF($G111="","x","y"),"")))</f>
        <v/>
      </c>
      <c r="EE111" s="142" t="str">
        <f>IF(Hidden!DX$47="Yes","H",IF($B111="","",IF(AND($C111&lt;=Hidden!DX$46,$D111&gt;=Hidden!DX$46),IF($G111="","x","y"),"")))</f>
        <v/>
      </c>
      <c r="EF111" s="142" t="str">
        <f>IF(Hidden!DY$47="Yes","H",IF($B111="","",IF(AND($C111&lt;=Hidden!DY$46,$D111&gt;=Hidden!DY$46),IF($G111="","x","y"),"")))</f>
        <v/>
      </c>
      <c r="EG111" s="142" t="str">
        <f>IF(Hidden!DZ$47="Yes","H",IF($B111="","",IF(AND($C111&lt;=Hidden!DZ$46,$D111&gt;=Hidden!DZ$46),IF($G111="","x","y"),"")))</f>
        <v/>
      </c>
      <c r="EH111" s="141" t="str">
        <f>IF(Hidden!EA$47="Yes","H",IF($B111="","",IF(AND($C111&lt;=Hidden!EA$46,$D111&gt;=Hidden!EA$46),IF($G111="","x","y"),"")))</f>
        <v/>
      </c>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row>
    <row r="112" spans="1:257" ht="15" customHeight="1">
      <c r="A112" s="79"/>
      <c r="B112" s="728"/>
      <c r="C112" s="724"/>
      <c r="D112" s="725"/>
      <c r="E112" s="693"/>
      <c r="F112" s="243"/>
      <c r="G112" s="696"/>
      <c r="H112" s="694"/>
      <c r="I112" s="147" t="str">
        <f>IF(Hidden!B$47="Yes","H",IF($B112="","",IF(AND($C112&lt;=Hidden!B$46,$D112&gt;=Hidden!B$46),IF($G112="","x","y"),"")))</f>
        <v/>
      </c>
      <c r="J112" s="142" t="str">
        <f>IF(Hidden!C$47="Yes","H",IF($B112="","",IF(AND($C112&lt;=Hidden!C$46,$D112&gt;=Hidden!C$46),IF($G112="","x","y"),"")))</f>
        <v/>
      </c>
      <c r="K112" s="142" t="str">
        <f>IF(Hidden!D$47="Yes","H",IF($B112="","",IF(AND($C112&lt;=Hidden!D$46,$D112&gt;=Hidden!D$46),IF($G112="","x","y"),"")))</f>
        <v/>
      </c>
      <c r="L112" s="142" t="str">
        <f>IF(Hidden!E$47="Yes","H",IF($B112="","",IF(AND($C112&lt;=Hidden!E$46,$D112&gt;=Hidden!E$46),IF($G112="","x","y"),"")))</f>
        <v/>
      </c>
      <c r="M112" s="146" t="str">
        <f>IF(Hidden!F$47="Yes","H",IF($B112="","",IF(AND($C112&lt;=Hidden!F$46,$D112&gt;=Hidden!F$46),IF($G112="","x","y"),"")))</f>
        <v/>
      </c>
      <c r="N112" s="145" t="str">
        <f>IF(Hidden!G$47="Yes","H",IF($B112="","",IF(AND($C112&lt;=Hidden!G$46,$D112&gt;=Hidden!G$46),IF($G112="","x","y"),"")))</f>
        <v/>
      </c>
      <c r="O112" s="142" t="str">
        <f>IF(Hidden!H$47="Yes","H",IF($B112="","",IF(AND($C112&lt;=Hidden!H$46,$D112&gt;=Hidden!H$46),IF($G112="","x","y"),"")))</f>
        <v/>
      </c>
      <c r="P112" s="142" t="str">
        <f>IF(Hidden!I$47="Yes","H",IF($B112="","",IF(AND($C112&lt;=Hidden!I$46,$D112&gt;=Hidden!I$46),IF($G112="","x","y"),"")))</f>
        <v/>
      </c>
      <c r="Q112" s="142" t="str">
        <f>IF(Hidden!J$47="Yes","H",IF($B112="","",IF(AND($C112&lt;=Hidden!J$46,$D112&gt;=Hidden!J$46),IF($G112="","x","y"),"")))</f>
        <v/>
      </c>
      <c r="R112" s="144" t="str">
        <f>IF(Hidden!K$47="Yes","H",IF($B112="","",IF(AND($C112&lt;=Hidden!K$46,$D112&gt;=Hidden!K$46),IF($G112="","x","y"),"")))</f>
        <v/>
      </c>
      <c r="S112" s="143" t="str">
        <f>IF(Hidden!L$47="Yes","H",IF($B112="","",IF(AND($C112&lt;=Hidden!L$46,$D112&gt;=Hidden!L$46),IF($G112="","x","y"),"")))</f>
        <v/>
      </c>
      <c r="T112" s="142" t="str">
        <f>IF(Hidden!M$47="Yes","H",IF($B112="","",IF(AND($C112&lt;=Hidden!M$46,$D112&gt;=Hidden!M$46),IF($G112="","x","y"),"")))</f>
        <v/>
      </c>
      <c r="U112" s="142" t="str">
        <f>IF(Hidden!N$47="Yes","H",IF($B112="","",IF(AND($C112&lt;=Hidden!N$46,$D112&gt;=Hidden!N$46),IF($G112="","x","y"),"")))</f>
        <v/>
      </c>
      <c r="V112" s="142" t="str">
        <f>IF(Hidden!O$47="Yes","H",IF($B112="","",IF(AND($C112&lt;=Hidden!O$46,$D112&gt;=Hidden!O$46),IF($G112="","x","y"),"")))</f>
        <v/>
      </c>
      <c r="W112" s="146" t="str">
        <f>IF(Hidden!P$47="Yes","H",IF($B112="","",IF(AND($C112&lt;=Hidden!P$46,$D112&gt;=Hidden!P$46),IF($G112="","x","y"),"")))</f>
        <v/>
      </c>
      <c r="X112" s="145" t="str">
        <f>IF(Hidden!Q$47="Yes","H",IF($B112="","",IF(AND($C112&lt;=Hidden!Q$46,$D112&gt;=Hidden!Q$46),IF($G112="","x","y"),"")))</f>
        <v/>
      </c>
      <c r="Y112" s="142" t="str">
        <f>IF(Hidden!R$47="Yes","H",IF($B112="","",IF(AND($C112&lt;=Hidden!R$46,$D112&gt;=Hidden!R$46),IF($G112="","x","y"),"")))</f>
        <v/>
      </c>
      <c r="Z112" s="142" t="str">
        <f>IF(Hidden!S$47="Yes","H",IF($B112="","",IF(AND($C112&lt;=Hidden!S$46,$D112&gt;=Hidden!S$46),IF($G112="","x","y"),"")))</f>
        <v/>
      </c>
      <c r="AA112" s="142" t="str">
        <f>IF(Hidden!T$47="Yes","H",IF($B112="","",IF(AND($C112&lt;=Hidden!T$46,$D112&gt;=Hidden!T$46),IF($G112="","x","y"),"")))</f>
        <v/>
      </c>
      <c r="AB112" s="144" t="str">
        <f>IF(Hidden!U$47="Yes","H",IF($B112="","",IF(AND($C112&lt;=Hidden!U$46,$D112&gt;=Hidden!U$46),IF($G112="","x","y"),"")))</f>
        <v/>
      </c>
      <c r="AC112" s="143" t="str">
        <f>IF(Hidden!V$47="Yes","H",IF($B112="","",IF(AND($C112&lt;=Hidden!V$46,$D112&gt;=Hidden!V$46),IF($G112="","x","y"),"")))</f>
        <v/>
      </c>
      <c r="AD112" s="142" t="str">
        <f>IF(Hidden!W$47="Yes","H",IF($B112="","",IF(AND($C112&lt;=Hidden!W$46,$D112&gt;=Hidden!W$46),IF($G112="","x","y"),"")))</f>
        <v/>
      </c>
      <c r="AE112" s="142" t="str">
        <f>IF(Hidden!X$47="Yes","H",IF($B112="","",IF(AND($C112&lt;=Hidden!X$46,$D112&gt;=Hidden!X$46),IF($G112="","x","y"),"")))</f>
        <v/>
      </c>
      <c r="AF112" s="142" t="str">
        <f>IF(Hidden!Y$47="Yes","H",IF($B112="","",IF(AND($C112&lt;=Hidden!Y$46,$D112&gt;=Hidden!Y$46),IF($G112="","x","y"),"")))</f>
        <v/>
      </c>
      <c r="AG112" s="146" t="str">
        <f>IF(Hidden!Z$47="Yes","H",IF($B112="","",IF(AND($C112&lt;=Hidden!Z$46,$D112&gt;=Hidden!Z$46),IF($G112="","x","y"),"")))</f>
        <v/>
      </c>
      <c r="AH112" s="145" t="str">
        <f>IF(Hidden!AA$47="Yes","H",IF($B112="","",IF(AND($C112&lt;=Hidden!AA$46,$D112&gt;=Hidden!AA$46),IF($G112="","x","y"),"")))</f>
        <v/>
      </c>
      <c r="AI112" s="142" t="str">
        <f>IF(Hidden!AB$47="Yes","H",IF($B112="","",IF(AND($C112&lt;=Hidden!AB$46,$D112&gt;=Hidden!AB$46),IF($G112="","x","y"),"")))</f>
        <v/>
      </c>
      <c r="AJ112" s="142" t="str">
        <f>IF(Hidden!AC$47="Yes","H",IF($B112="","",IF(AND($C112&lt;=Hidden!AC$46,$D112&gt;=Hidden!AC$46),IF($G112="","x","y"),"")))</f>
        <v/>
      </c>
      <c r="AK112" s="142" t="str">
        <f>IF(Hidden!AD$47="Yes","H",IF($B112="","",IF(AND($C112&lt;=Hidden!AD$46,$D112&gt;=Hidden!AD$46),IF($G112="","x","y"),"")))</f>
        <v/>
      </c>
      <c r="AL112" s="144" t="str">
        <f>IF(Hidden!AE$47="Yes","H",IF($B112="","",IF(AND($C112&lt;=Hidden!AE$46,$D112&gt;=Hidden!AE$46),IF($G112="","x","y"),"")))</f>
        <v/>
      </c>
      <c r="AM112" s="143" t="str">
        <f>IF(Hidden!AF$47="Yes","H",IF($B112="","",IF(AND($C112&lt;=Hidden!AF$46,$D112&gt;=Hidden!AF$46),IF($G112="","x","y"),"")))</f>
        <v/>
      </c>
      <c r="AN112" s="142" t="str">
        <f>IF(Hidden!AG$47="Yes","H",IF($B112="","",IF(AND($C112&lt;=Hidden!AG$46,$D112&gt;=Hidden!AG$46),IF($G112="","x","y"),"")))</f>
        <v/>
      </c>
      <c r="AO112" s="142" t="str">
        <f>IF(Hidden!AH$47="Yes","H",IF($B112="","",IF(AND($C112&lt;=Hidden!AH$46,$D112&gt;=Hidden!AH$46),IF($G112="","x","y"),"")))</f>
        <v/>
      </c>
      <c r="AP112" s="142" t="str">
        <f>IF(Hidden!AI$47="Yes","H",IF($B112="","",IF(AND($C112&lt;=Hidden!AI$46,$D112&gt;=Hidden!AI$46),IF($G112="","x","y"),"")))</f>
        <v/>
      </c>
      <c r="AQ112" s="146" t="str">
        <f>IF(Hidden!AJ$47="Yes","H",IF($B112="","",IF(AND($C112&lt;=Hidden!AJ$46,$D112&gt;=Hidden!AJ$46),IF($G112="","x","y"),"")))</f>
        <v/>
      </c>
      <c r="AR112" s="145" t="str">
        <f>IF(Hidden!AK$47="Yes","H",IF($B112="","",IF(AND($C112&lt;=Hidden!AK$46,$D112&gt;=Hidden!AK$46),IF($G112="","x","y"),"")))</f>
        <v/>
      </c>
      <c r="AS112" s="142" t="str">
        <f>IF(Hidden!AL$47="Yes","H",IF($B112="","",IF(AND($C112&lt;=Hidden!AL$46,$D112&gt;=Hidden!AL$46),IF($G112="","x","y"),"")))</f>
        <v/>
      </c>
      <c r="AT112" s="142" t="str">
        <f>IF(Hidden!AM$47="Yes","H",IF($B112="","",IF(AND($C112&lt;=Hidden!AM$46,$D112&gt;=Hidden!AM$46),IF($G112="","x","y"),"")))</f>
        <v/>
      </c>
      <c r="AU112" s="142" t="str">
        <f>IF(Hidden!AN$47="Yes","H",IF($B112="","",IF(AND($C112&lt;=Hidden!AN$46,$D112&gt;=Hidden!AN$46),IF($G112="","x","y"),"")))</f>
        <v/>
      </c>
      <c r="AV112" s="144" t="str">
        <f>IF(Hidden!AO$47="Yes","H",IF($B112="","",IF(AND($C112&lt;=Hidden!AO$46,$D112&gt;=Hidden!AO$46),IF($G112="","x","y"),"")))</f>
        <v/>
      </c>
      <c r="AW112" s="143" t="str">
        <f>IF(Hidden!AP$47="Yes","H",IF($B112="","",IF(AND($C112&lt;=Hidden!AP$46,$D112&gt;=Hidden!AP$46),IF($G112="","x","y"),"")))</f>
        <v/>
      </c>
      <c r="AX112" s="142" t="str">
        <f>IF(Hidden!AQ$47="Yes","H",IF($B112="","",IF(AND($C112&lt;=Hidden!AQ$46,$D112&gt;=Hidden!AQ$46),IF($G112="","x","y"),"")))</f>
        <v/>
      </c>
      <c r="AY112" s="142" t="str">
        <f>IF(Hidden!AR$47="Yes","H",IF($B112="","",IF(AND($C112&lt;=Hidden!AR$46,$D112&gt;=Hidden!AR$46),IF($G112="","x","y"),"")))</f>
        <v/>
      </c>
      <c r="AZ112" s="142" t="str">
        <f>IF(Hidden!AS$47="Yes","H",IF($B112="","",IF(AND($C112&lt;=Hidden!AS$46,$D112&gt;=Hidden!AS$46),IF($G112="","x","y"),"")))</f>
        <v/>
      </c>
      <c r="BA112" s="146" t="str">
        <f>IF(Hidden!AT$47="Yes","H",IF($B112="","",IF(AND($C112&lt;=Hidden!AT$46,$D112&gt;=Hidden!AT$46),IF($G112="","x","y"),"")))</f>
        <v/>
      </c>
      <c r="BB112" s="145" t="str">
        <f>IF(Hidden!AU$47="Yes","H",IF($B112="","",IF(AND($C112&lt;=Hidden!AU$46,$D112&gt;=Hidden!AU$46),IF($G112="","x","y"),"")))</f>
        <v/>
      </c>
      <c r="BC112" s="142" t="str">
        <f>IF(Hidden!AV$47="Yes","H",IF($B112="","",IF(AND($C112&lt;=Hidden!AV$46,$D112&gt;=Hidden!AV$46),IF($G112="","x","y"),"")))</f>
        <v/>
      </c>
      <c r="BD112" s="142" t="str">
        <f>IF(Hidden!AW$47="Yes","H",IF($B112="","",IF(AND($C112&lt;=Hidden!AW$46,$D112&gt;=Hidden!AW$46),IF($G112="","x","y"),"")))</f>
        <v/>
      </c>
      <c r="BE112" s="142" t="str">
        <f>IF(Hidden!AX$47="Yes","H",IF($B112="","",IF(AND($C112&lt;=Hidden!AX$46,$D112&gt;=Hidden!AX$46),IF($G112="","x","y"),"")))</f>
        <v/>
      </c>
      <c r="BF112" s="144" t="str">
        <f>IF(Hidden!AY$47="Yes","H",IF($B112="","",IF(AND($C112&lt;=Hidden!AY$46,$D112&gt;=Hidden!AY$46),IF($G112="","x","y"),"")))</f>
        <v/>
      </c>
      <c r="BG112" s="143" t="str">
        <f>IF(Hidden!AZ$47="Yes","H",IF($B112="","",IF(AND($C112&lt;=Hidden!AZ$46,$D112&gt;=Hidden!AZ$46),IF($G112="","x","y"),"")))</f>
        <v/>
      </c>
      <c r="BH112" s="142" t="str">
        <f>IF(Hidden!BA$47="Yes","H",IF($B112="","",IF(AND($C112&lt;=Hidden!BA$46,$D112&gt;=Hidden!BA$46),IF($G112="","x","y"),"")))</f>
        <v/>
      </c>
      <c r="BI112" s="142" t="str">
        <f>IF(Hidden!BB$47="Yes","H",IF($B112="","",IF(AND($C112&lt;=Hidden!BB$46,$D112&gt;=Hidden!BB$46),IF($G112="","x","y"),"")))</f>
        <v/>
      </c>
      <c r="BJ112" s="142" t="str">
        <f>IF(Hidden!BC$47="Yes","H",IF($B112="","",IF(AND($C112&lt;=Hidden!BC$46,$D112&gt;=Hidden!BC$46),IF($G112="","x","y"),"")))</f>
        <v/>
      </c>
      <c r="BK112" s="146" t="str">
        <f>IF(Hidden!BD$47="Yes","H",IF($B112="","",IF(AND($C112&lt;=Hidden!BD$46,$D112&gt;=Hidden!BD$46),IF($G112="","x","y"),"")))</f>
        <v/>
      </c>
      <c r="BL112" s="145" t="str">
        <f>IF(Hidden!BE$47="Yes","H",IF($B112="","",IF(AND($C112&lt;=Hidden!BE$46,$D112&gt;=Hidden!BE$46),IF($G112="","x","y"),"")))</f>
        <v/>
      </c>
      <c r="BM112" s="142" t="str">
        <f>IF(Hidden!BF$47="Yes","H",IF($B112="","",IF(AND($C112&lt;=Hidden!BF$46,$D112&gt;=Hidden!BF$46),IF($G112="","x","y"),"")))</f>
        <v/>
      </c>
      <c r="BN112" s="142" t="str">
        <f>IF(Hidden!BG$47="Yes","H",IF($B112="","",IF(AND($C112&lt;=Hidden!BG$46,$D112&gt;=Hidden!BG$46),IF($G112="","x","y"),"")))</f>
        <v/>
      </c>
      <c r="BO112" s="142" t="str">
        <f>IF(Hidden!BH$47="Yes","H",IF($B112="","",IF(AND($C112&lt;=Hidden!BH$46,$D112&gt;=Hidden!BH$46),IF($G112="","x","y"),"")))</f>
        <v/>
      </c>
      <c r="BP112" s="144" t="str">
        <f>IF(Hidden!BI$47="Yes","H",IF($B112="","",IF(AND($C112&lt;=Hidden!BI$46,$D112&gt;=Hidden!BI$46),IF($G112="","x","y"),"")))</f>
        <v/>
      </c>
      <c r="BQ112" s="143" t="str">
        <f>IF(Hidden!BJ$47="Yes","H",IF($B112="","",IF(AND($C112&lt;=Hidden!BJ$46,$D112&gt;=Hidden!BJ$46),IF($G112="","x","y"),"")))</f>
        <v/>
      </c>
      <c r="BR112" s="142" t="str">
        <f>IF(Hidden!BK$47="Yes","H",IF($B112="","",IF(AND($C112&lt;=Hidden!BK$46,$D112&gt;=Hidden!BK$46),IF($G112="","x","y"),"")))</f>
        <v/>
      </c>
      <c r="BS112" s="142" t="str">
        <f>IF(Hidden!BL$47="Yes","H",IF($B112="","",IF(AND($C112&lt;=Hidden!BL$46,$D112&gt;=Hidden!BL$46),IF($G112="","x","y"),"")))</f>
        <v/>
      </c>
      <c r="BT112" s="142" t="str">
        <f>IF(Hidden!BM$47="Yes","H",IF($B112="","",IF(AND($C112&lt;=Hidden!BM$46,$D112&gt;=Hidden!BM$46),IF($G112="","x","y"),"")))</f>
        <v/>
      </c>
      <c r="BU112" s="146" t="str">
        <f>IF(Hidden!BN$47="Yes","H",IF($B112="","",IF(AND($C112&lt;=Hidden!BN$46,$D112&gt;=Hidden!BN$46),IF($G112="","x","y"),"")))</f>
        <v/>
      </c>
      <c r="BV112" s="145" t="str">
        <f>IF(Hidden!BO$47="Yes","H",IF($B112="","",IF(AND($C112&lt;=Hidden!BO$46,$D112&gt;=Hidden!BO$46),IF($G112="","x","y"),"")))</f>
        <v/>
      </c>
      <c r="BW112" s="142" t="str">
        <f>IF(Hidden!BP$47="Yes","H",IF($B112="","",IF(AND($C112&lt;=Hidden!BP$46,$D112&gt;=Hidden!BP$46),IF($G112="","x","y"),"")))</f>
        <v/>
      </c>
      <c r="BX112" s="142" t="str">
        <f>IF(Hidden!BQ$47="Yes","H",IF($B112="","",IF(AND($C112&lt;=Hidden!BQ$46,$D112&gt;=Hidden!BQ$46),IF($G112="","x","y"),"")))</f>
        <v/>
      </c>
      <c r="BY112" s="142" t="str">
        <f>IF(Hidden!BR$47="Yes","H",IF($B112="","",IF(AND($C112&lt;=Hidden!BR$46,$D112&gt;=Hidden!BR$46),IF($G112="","x","y"),"")))</f>
        <v/>
      </c>
      <c r="BZ112" s="144" t="str">
        <f>IF(Hidden!BS$47="Yes","H",IF($B112="","",IF(AND($C112&lt;=Hidden!BS$46,$D112&gt;=Hidden!BS$46),IF($G112="","x","y"),"")))</f>
        <v/>
      </c>
      <c r="CA112" s="143" t="str">
        <f>IF(Hidden!BT$47="Yes","H",IF($B112="","",IF(AND($C112&lt;=Hidden!BT$46,$D112&gt;=Hidden!BT$46),IF($G112="","x","y"),"")))</f>
        <v/>
      </c>
      <c r="CB112" s="142" t="str">
        <f>IF(Hidden!BU$47="Yes","H",IF($B112="","",IF(AND($C112&lt;=Hidden!BU$46,$D112&gt;=Hidden!BU$46),IF($G112="","x","y"),"")))</f>
        <v/>
      </c>
      <c r="CC112" s="142" t="str">
        <f>IF(Hidden!BV$47="Yes","H",IF($B112="","",IF(AND($C112&lt;=Hidden!BV$46,$D112&gt;=Hidden!BV$46),IF($G112="","x","y"),"")))</f>
        <v/>
      </c>
      <c r="CD112" s="142" t="str">
        <f>IF(Hidden!BW$47="Yes","H",IF($B112="","",IF(AND($C112&lt;=Hidden!BW$46,$D112&gt;=Hidden!BW$46),IF($G112="","x","y"),"")))</f>
        <v/>
      </c>
      <c r="CE112" s="146" t="str">
        <f>IF(Hidden!BX$47="Yes","H",IF($B112="","",IF(AND($C112&lt;=Hidden!BX$46,$D112&gt;=Hidden!BX$46),IF($G112="","x","y"),"")))</f>
        <v/>
      </c>
      <c r="CF112" s="145" t="str">
        <f>IF(Hidden!BY$47="Yes","H",IF($B112="","",IF(AND($C112&lt;=Hidden!BY$46,$D112&gt;=Hidden!BY$46),IF($G112="","x","y"),"")))</f>
        <v/>
      </c>
      <c r="CG112" s="142" t="str">
        <f>IF(Hidden!BZ$47="Yes","H",IF($B112="","",IF(AND($C112&lt;=Hidden!BZ$46,$D112&gt;=Hidden!BZ$46),IF($G112="","x","y"),"")))</f>
        <v/>
      </c>
      <c r="CH112" s="142" t="str">
        <f>IF(Hidden!CA$47="Yes","H",IF($B112="","",IF(AND($C112&lt;=Hidden!CA$46,$D112&gt;=Hidden!CA$46),IF($G112="","x","y"),"")))</f>
        <v/>
      </c>
      <c r="CI112" s="142" t="str">
        <f>IF(Hidden!CB$47="Yes","H",IF($B112="","",IF(AND($C112&lt;=Hidden!CB$46,$D112&gt;=Hidden!CB$46),IF($G112="","x","y"),"")))</f>
        <v/>
      </c>
      <c r="CJ112" s="144" t="str">
        <f>IF(Hidden!CC$47="Yes","H",IF($B112="","",IF(AND($C112&lt;=Hidden!CC$46,$D112&gt;=Hidden!CC$46),IF($G112="","x","y"),"")))</f>
        <v/>
      </c>
      <c r="CK112" s="143" t="str">
        <f>IF(Hidden!CD$47="Yes","H",IF($B112="","",IF(AND($C112&lt;=Hidden!CD$46,$D112&gt;=Hidden!CD$46),IF($G112="","x","y"),"")))</f>
        <v/>
      </c>
      <c r="CL112" s="142" t="str">
        <f>IF(Hidden!CE$47="Yes","H",IF($B112="","",IF(AND($C112&lt;=Hidden!CE$46,$D112&gt;=Hidden!CE$46),IF($G112="","x","y"),"")))</f>
        <v/>
      </c>
      <c r="CM112" s="142" t="str">
        <f>IF(Hidden!CF$47="Yes","H",IF($B112="","",IF(AND($C112&lt;=Hidden!CF$46,$D112&gt;=Hidden!CF$46),IF($G112="","x","y"),"")))</f>
        <v/>
      </c>
      <c r="CN112" s="142" t="str">
        <f>IF(Hidden!CG$47="Yes","H",IF($B112="","",IF(AND($C112&lt;=Hidden!CG$46,$D112&gt;=Hidden!CG$46),IF($G112="","x","y"),"")))</f>
        <v/>
      </c>
      <c r="CO112" s="146" t="str">
        <f>IF(Hidden!CH$47="Yes","H",IF($B112="","",IF(AND($C112&lt;=Hidden!CH$46,$D112&gt;=Hidden!CH$46),IF($G112="","x","y"),"")))</f>
        <v/>
      </c>
      <c r="CP112" s="145" t="str">
        <f>IF(Hidden!CI$47="Yes","H",IF($B112="","",IF(AND($C112&lt;=Hidden!CI$46,$D112&gt;=Hidden!CI$46),IF($G112="","x","y"),"")))</f>
        <v/>
      </c>
      <c r="CQ112" s="142" t="str">
        <f>IF(Hidden!CJ$47="Yes","H",IF($B112="","",IF(AND($C112&lt;=Hidden!CJ$46,$D112&gt;=Hidden!CJ$46),IF($G112="","x","y"),"")))</f>
        <v/>
      </c>
      <c r="CR112" s="142" t="str">
        <f>IF(Hidden!CK$47="Yes","H",IF($B112="","",IF(AND($C112&lt;=Hidden!CK$46,$D112&gt;=Hidden!CK$46),IF($G112="","x","y"),"")))</f>
        <v/>
      </c>
      <c r="CS112" s="142" t="str">
        <f>IF(Hidden!CL$47="Yes","H",IF($B112="","",IF(AND($C112&lt;=Hidden!CL$46,$D112&gt;=Hidden!CL$46),IF($G112="","x","y"),"")))</f>
        <v/>
      </c>
      <c r="CT112" s="144" t="str">
        <f>IF(Hidden!CM$47="Yes","H",IF($B112="","",IF(AND($C112&lt;=Hidden!CM$46,$D112&gt;=Hidden!CM$46),IF($G112="","x","y"),"")))</f>
        <v/>
      </c>
      <c r="CU112" s="143" t="str">
        <f>IF(Hidden!CN$47="Yes","H",IF($B112="","",IF(AND($C112&lt;=Hidden!CN$46,$D112&gt;=Hidden!CN$46),IF($G112="","x","y"),"")))</f>
        <v/>
      </c>
      <c r="CV112" s="142" t="str">
        <f>IF(Hidden!CO$47="Yes","H",IF($B112="","",IF(AND($C112&lt;=Hidden!CO$46,$D112&gt;=Hidden!CO$46),IF($G112="","x","y"),"")))</f>
        <v/>
      </c>
      <c r="CW112" s="142" t="str">
        <f>IF(Hidden!CP$47="Yes","H",IF($B112="","",IF(AND($C112&lt;=Hidden!CP$46,$D112&gt;=Hidden!CP$46),IF($G112="","x","y"),"")))</f>
        <v/>
      </c>
      <c r="CX112" s="142" t="str">
        <f>IF(Hidden!CQ$47="Yes","H",IF($B112="","",IF(AND($C112&lt;=Hidden!CQ$46,$D112&gt;=Hidden!CQ$46),IF($G112="","x","y"),"")))</f>
        <v/>
      </c>
      <c r="CY112" s="146" t="str">
        <f>IF(Hidden!CR$47="Yes","H",IF($B112="","",IF(AND($C112&lt;=Hidden!CR$46,$D112&gt;=Hidden!CR$46),IF($G112="","x","y"),"")))</f>
        <v/>
      </c>
      <c r="CZ112" s="145" t="str">
        <f>IF(Hidden!CS$47="Yes","H",IF($B112="","",IF(AND($C112&lt;=Hidden!CS$46,$D112&gt;=Hidden!CS$46),IF($G112="","x","y"),"")))</f>
        <v/>
      </c>
      <c r="DA112" s="142" t="str">
        <f>IF(Hidden!CT$47="Yes","H",IF($B112="","",IF(AND($C112&lt;=Hidden!CT$46,$D112&gt;=Hidden!CT$46),IF($G112="","x","y"),"")))</f>
        <v/>
      </c>
      <c r="DB112" s="142" t="str">
        <f>IF(Hidden!CU$47="Yes","H",IF($B112="","",IF(AND($C112&lt;=Hidden!CU$46,$D112&gt;=Hidden!CU$46),IF($G112="","x","y"),"")))</f>
        <v/>
      </c>
      <c r="DC112" s="142" t="str">
        <f>IF(Hidden!CV$47="Yes","H",IF($B112="","",IF(AND($C112&lt;=Hidden!CV$46,$D112&gt;=Hidden!CV$46),IF($G112="","x","y"),"")))</f>
        <v/>
      </c>
      <c r="DD112" s="144" t="str">
        <f>IF(Hidden!CW$47="Yes","H",IF($B112="","",IF(AND($C112&lt;=Hidden!CW$46,$D112&gt;=Hidden!CW$46),IF($G112="","x","y"),"")))</f>
        <v/>
      </c>
      <c r="DE112" s="143" t="str">
        <f>IF(Hidden!CX$47="Yes","H",IF($B112="","",IF(AND($C112&lt;=Hidden!CX$46,$D112&gt;=Hidden!CX$46),IF($G112="","x","y"),"")))</f>
        <v/>
      </c>
      <c r="DF112" s="142" t="str">
        <f>IF(Hidden!CY$47="Yes","H",IF($B112="","",IF(AND($C112&lt;=Hidden!CY$46,$D112&gt;=Hidden!CY$46),IF($G112="","x","y"),"")))</f>
        <v/>
      </c>
      <c r="DG112" s="142" t="str">
        <f>IF(Hidden!CZ$47="Yes","H",IF($B112="","",IF(AND($C112&lt;=Hidden!CZ$46,$D112&gt;=Hidden!CZ$46),IF($G112="","x","y"),"")))</f>
        <v/>
      </c>
      <c r="DH112" s="142" t="str">
        <f>IF(Hidden!DA$47="Yes","H",IF($B112="","",IF(AND($C112&lt;=Hidden!DA$46,$D112&gt;=Hidden!DA$46),IF($G112="","x","y"),"")))</f>
        <v/>
      </c>
      <c r="DI112" s="146" t="str">
        <f>IF(Hidden!DB$47="Yes","H",IF($B112="","",IF(AND($C112&lt;=Hidden!DB$46,$D112&gt;=Hidden!DB$46),IF($G112="","x","y"),"")))</f>
        <v/>
      </c>
      <c r="DJ112" s="145" t="str">
        <f>IF(Hidden!DC$47="Yes","H",IF($B112="","",IF(AND($C112&lt;=Hidden!DC$46,$D112&gt;=Hidden!DC$46),IF($G112="","x","y"),"")))</f>
        <v/>
      </c>
      <c r="DK112" s="142" t="str">
        <f>IF(Hidden!DD$47="Yes","H",IF($B112="","",IF(AND($C112&lt;=Hidden!DD$46,$D112&gt;=Hidden!DD$46),IF($G112="","x","y"),"")))</f>
        <v/>
      </c>
      <c r="DL112" s="142" t="str">
        <f>IF(Hidden!DE$47="Yes","H",IF($B112="","",IF(AND($C112&lt;=Hidden!DE$46,$D112&gt;=Hidden!DE$46),IF($G112="","x","y"),"")))</f>
        <v/>
      </c>
      <c r="DM112" s="142" t="str">
        <f>IF(Hidden!DF$47="Yes","H",IF($B112="","",IF(AND($C112&lt;=Hidden!DF$46,$D112&gt;=Hidden!DF$46),IF($G112="","x","y"),"")))</f>
        <v/>
      </c>
      <c r="DN112" s="144" t="str">
        <f>IF(Hidden!DG$47="Yes","H",IF($B112="","",IF(AND($C112&lt;=Hidden!DG$46,$D112&gt;=Hidden!DG$46),IF($G112="","x","y"),"")))</f>
        <v/>
      </c>
      <c r="DO112" s="143" t="str">
        <f>IF(Hidden!DH$47="Yes","H",IF($B112="","",IF(AND($C112&lt;=Hidden!DH$46,$D112&gt;=Hidden!DH$46),IF($G112="","x","y"),"")))</f>
        <v/>
      </c>
      <c r="DP112" s="142" t="str">
        <f>IF(Hidden!DI$47="Yes","H",IF($B112="","",IF(AND($C112&lt;=Hidden!DI$46,$D112&gt;=Hidden!DI$46),IF($G112="","x","y"),"")))</f>
        <v/>
      </c>
      <c r="DQ112" s="142" t="str">
        <f>IF(Hidden!DJ$47="Yes","H",IF($B112="","",IF(AND($C112&lt;=Hidden!DJ$46,$D112&gt;=Hidden!DJ$46),IF($G112="","x","y"),"")))</f>
        <v/>
      </c>
      <c r="DR112" s="142" t="str">
        <f>IF(Hidden!DK$47="Yes","H",IF($B112="","",IF(AND($C112&lt;=Hidden!DK$46,$D112&gt;=Hidden!DK$46),IF($G112="","x","y"),"")))</f>
        <v/>
      </c>
      <c r="DS112" s="146" t="str">
        <f>IF(Hidden!DL$47="Yes","H",IF($B112="","",IF(AND($C112&lt;=Hidden!DL$46,$D112&gt;=Hidden!DL$46),IF($G112="","x","y"),"")))</f>
        <v/>
      </c>
      <c r="DT112" s="145" t="str">
        <f>IF(Hidden!DM$47="Yes","H",IF($B112="","",IF(AND($C112&lt;=Hidden!DM$46,$D112&gt;=Hidden!DM$46),IF($G112="","x","y"),"")))</f>
        <v/>
      </c>
      <c r="DU112" s="142" t="str">
        <f>IF(Hidden!DN$47="Yes","H",IF($B112="","",IF(AND($C112&lt;=Hidden!DN$46,$D112&gt;=Hidden!DN$46),IF($G112="","x","y"),"")))</f>
        <v/>
      </c>
      <c r="DV112" s="142" t="str">
        <f>IF(Hidden!DO$47="Yes","H",IF($B112="","",IF(AND($C112&lt;=Hidden!DO$46,$D112&gt;=Hidden!DO$46),IF($G112="","x","y"),"")))</f>
        <v/>
      </c>
      <c r="DW112" s="142" t="str">
        <f>IF(Hidden!DP$47="Yes","H",IF($B112="","",IF(AND($C112&lt;=Hidden!DP$46,$D112&gt;=Hidden!DP$46),IF($G112="","x","y"),"")))</f>
        <v/>
      </c>
      <c r="DX112" s="144" t="str">
        <f>IF(Hidden!DQ$47="Yes","H",IF($B112="","",IF(AND($C112&lt;=Hidden!DQ$46,$D112&gt;=Hidden!DQ$46),IF($G112="","x","y"),"")))</f>
        <v/>
      </c>
      <c r="DY112" s="145" t="str">
        <f>IF(Hidden!DR$47="Yes","H",IF($B112="","",IF(AND($C112&lt;=Hidden!DR$46,$D112&gt;=Hidden!DR$46),IF($G112="","x","y"),"")))</f>
        <v/>
      </c>
      <c r="DZ112" s="142" t="str">
        <f>IF(Hidden!DS$47="Yes","H",IF($B112="","",IF(AND($C112&lt;=Hidden!DS$46,$D112&gt;=Hidden!DS$46),IF($G112="","x","y"),"")))</f>
        <v/>
      </c>
      <c r="EA112" s="142" t="str">
        <f>IF(Hidden!DT$47="Yes","H",IF($B112="","",IF(AND($C112&lt;=Hidden!DT$46,$D112&gt;=Hidden!DT$46),IF($G112="","x","y"),"")))</f>
        <v/>
      </c>
      <c r="EB112" s="142" t="str">
        <f>IF(Hidden!DU$47="Yes","H",IF($B112="","",IF(AND($C112&lt;=Hidden!DU$46,$D112&gt;=Hidden!DU$46),IF($G112="","x","y"),"")))</f>
        <v/>
      </c>
      <c r="EC112" s="144" t="str">
        <f>IF(Hidden!DV$47="Yes","H",IF($B112="","",IF(AND($C112&lt;=Hidden!DV$46,$D112&gt;=Hidden!DV$46),IF($G112="","x","y"),"")))</f>
        <v/>
      </c>
      <c r="ED112" s="143" t="str">
        <f>IF(Hidden!DW$47="Yes","H",IF($B112="","",IF(AND($C112&lt;=Hidden!DW$46,$D112&gt;=Hidden!DW$46),IF($G112="","x","y"),"")))</f>
        <v/>
      </c>
      <c r="EE112" s="142" t="str">
        <f>IF(Hidden!DX$47="Yes","H",IF($B112="","",IF(AND($C112&lt;=Hidden!DX$46,$D112&gt;=Hidden!DX$46),IF($G112="","x","y"),"")))</f>
        <v/>
      </c>
      <c r="EF112" s="142" t="str">
        <f>IF(Hidden!DY$47="Yes","H",IF($B112="","",IF(AND($C112&lt;=Hidden!DY$46,$D112&gt;=Hidden!DY$46),IF($G112="","x","y"),"")))</f>
        <v/>
      </c>
      <c r="EG112" s="142" t="str">
        <f>IF(Hidden!DZ$47="Yes","H",IF($B112="","",IF(AND($C112&lt;=Hidden!DZ$46,$D112&gt;=Hidden!DZ$46),IF($G112="","x","y"),"")))</f>
        <v/>
      </c>
      <c r="EH112" s="141" t="str">
        <f>IF(Hidden!EA$47="Yes","H",IF($B112="","",IF(AND($C112&lt;=Hidden!EA$46,$D112&gt;=Hidden!EA$46),IF($G112="","x","y"),"")))</f>
        <v/>
      </c>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row>
    <row r="113" spans="1:257" ht="15" customHeight="1">
      <c r="A113" s="79"/>
      <c r="B113" s="729"/>
      <c r="C113" s="724"/>
      <c r="D113" s="725"/>
      <c r="E113" s="693"/>
      <c r="F113" s="243"/>
      <c r="G113" s="696"/>
      <c r="H113" s="694"/>
      <c r="I113" s="147" t="str">
        <f>IF(Hidden!B$47="Yes","H",IF($B113="","",IF(AND($C113&lt;=Hidden!B$46,$D113&gt;=Hidden!B$46),IF($G113="","x","y"),"")))</f>
        <v/>
      </c>
      <c r="J113" s="142" t="str">
        <f>IF(Hidden!C$47="Yes","H",IF($B113="","",IF(AND($C113&lt;=Hidden!C$46,$D113&gt;=Hidden!C$46),IF($G113="","x","y"),"")))</f>
        <v/>
      </c>
      <c r="K113" s="142" t="str">
        <f>IF(Hidden!D$47="Yes","H",IF($B113="","",IF(AND($C113&lt;=Hidden!D$46,$D113&gt;=Hidden!D$46),IF($G113="","x","y"),"")))</f>
        <v/>
      </c>
      <c r="L113" s="142" t="str">
        <f>IF(Hidden!E$47="Yes","H",IF($B113="","",IF(AND($C113&lt;=Hidden!E$46,$D113&gt;=Hidden!E$46),IF($G113="","x","y"),"")))</f>
        <v/>
      </c>
      <c r="M113" s="146" t="str">
        <f>IF(Hidden!F$47="Yes","H",IF($B113="","",IF(AND($C113&lt;=Hidden!F$46,$D113&gt;=Hidden!F$46),IF($G113="","x","y"),"")))</f>
        <v/>
      </c>
      <c r="N113" s="145" t="str">
        <f>IF(Hidden!G$47="Yes","H",IF($B113="","",IF(AND($C113&lt;=Hidden!G$46,$D113&gt;=Hidden!G$46),IF($G113="","x","y"),"")))</f>
        <v/>
      </c>
      <c r="O113" s="142" t="str">
        <f>IF(Hidden!H$47="Yes","H",IF($B113="","",IF(AND($C113&lt;=Hidden!H$46,$D113&gt;=Hidden!H$46),IF($G113="","x","y"),"")))</f>
        <v/>
      </c>
      <c r="P113" s="142" t="str">
        <f>IF(Hidden!I$47="Yes","H",IF($B113="","",IF(AND($C113&lt;=Hidden!I$46,$D113&gt;=Hidden!I$46),IF($G113="","x","y"),"")))</f>
        <v/>
      </c>
      <c r="Q113" s="142" t="str">
        <f>IF(Hidden!J$47="Yes","H",IF($B113="","",IF(AND($C113&lt;=Hidden!J$46,$D113&gt;=Hidden!J$46),IF($G113="","x","y"),"")))</f>
        <v/>
      </c>
      <c r="R113" s="144" t="str">
        <f>IF(Hidden!K$47="Yes","H",IF($B113="","",IF(AND($C113&lt;=Hidden!K$46,$D113&gt;=Hidden!K$46),IF($G113="","x","y"),"")))</f>
        <v/>
      </c>
      <c r="S113" s="143" t="str">
        <f>IF(Hidden!L$47="Yes","H",IF($B113="","",IF(AND($C113&lt;=Hidden!L$46,$D113&gt;=Hidden!L$46),IF($G113="","x","y"),"")))</f>
        <v/>
      </c>
      <c r="T113" s="142" t="str">
        <f>IF(Hidden!M$47="Yes","H",IF($B113="","",IF(AND($C113&lt;=Hidden!M$46,$D113&gt;=Hidden!M$46),IF($G113="","x","y"),"")))</f>
        <v/>
      </c>
      <c r="U113" s="142" t="str">
        <f>IF(Hidden!N$47="Yes","H",IF($B113="","",IF(AND($C113&lt;=Hidden!N$46,$D113&gt;=Hidden!N$46),IF($G113="","x","y"),"")))</f>
        <v/>
      </c>
      <c r="V113" s="142" t="str">
        <f>IF(Hidden!O$47="Yes","H",IF($B113="","",IF(AND($C113&lt;=Hidden!O$46,$D113&gt;=Hidden!O$46),IF($G113="","x","y"),"")))</f>
        <v/>
      </c>
      <c r="W113" s="146" t="str">
        <f>IF(Hidden!P$47="Yes","H",IF($B113="","",IF(AND($C113&lt;=Hidden!P$46,$D113&gt;=Hidden!P$46),IF($G113="","x","y"),"")))</f>
        <v/>
      </c>
      <c r="X113" s="145" t="str">
        <f>IF(Hidden!Q$47="Yes","H",IF($B113="","",IF(AND($C113&lt;=Hidden!Q$46,$D113&gt;=Hidden!Q$46),IF($G113="","x","y"),"")))</f>
        <v/>
      </c>
      <c r="Y113" s="142" t="str">
        <f>IF(Hidden!R$47="Yes","H",IF($B113="","",IF(AND($C113&lt;=Hidden!R$46,$D113&gt;=Hidden!R$46),IF($G113="","x","y"),"")))</f>
        <v/>
      </c>
      <c r="Z113" s="142" t="str">
        <f>IF(Hidden!S$47="Yes","H",IF($B113="","",IF(AND($C113&lt;=Hidden!S$46,$D113&gt;=Hidden!S$46),IF($G113="","x","y"),"")))</f>
        <v/>
      </c>
      <c r="AA113" s="142" t="str">
        <f>IF(Hidden!T$47="Yes","H",IF($B113="","",IF(AND($C113&lt;=Hidden!T$46,$D113&gt;=Hidden!T$46),IF($G113="","x","y"),"")))</f>
        <v/>
      </c>
      <c r="AB113" s="144" t="str">
        <f>IF(Hidden!U$47="Yes","H",IF($B113="","",IF(AND($C113&lt;=Hidden!U$46,$D113&gt;=Hidden!U$46),IF($G113="","x","y"),"")))</f>
        <v/>
      </c>
      <c r="AC113" s="143" t="str">
        <f>IF(Hidden!V$47="Yes","H",IF($B113="","",IF(AND($C113&lt;=Hidden!V$46,$D113&gt;=Hidden!V$46),IF($G113="","x","y"),"")))</f>
        <v/>
      </c>
      <c r="AD113" s="142" t="str">
        <f>IF(Hidden!W$47="Yes","H",IF($B113="","",IF(AND($C113&lt;=Hidden!W$46,$D113&gt;=Hidden!W$46),IF($G113="","x","y"),"")))</f>
        <v/>
      </c>
      <c r="AE113" s="142" t="str">
        <f>IF(Hidden!X$47="Yes","H",IF($B113="","",IF(AND($C113&lt;=Hidden!X$46,$D113&gt;=Hidden!X$46),IF($G113="","x","y"),"")))</f>
        <v/>
      </c>
      <c r="AF113" s="142" t="str">
        <f>IF(Hidden!Y$47="Yes","H",IF($B113="","",IF(AND($C113&lt;=Hidden!Y$46,$D113&gt;=Hidden!Y$46),IF($G113="","x","y"),"")))</f>
        <v/>
      </c>
      <c r="AG113" s="146" t="str">
        <f>IF(Hidden!Z$47="Yes","H",IF($B113="","",IF(AND($C113&lt;=Hidden!Z$46,$D113&gt;=Hidden!Z$46),IF($G113="","x","y"),"")))</f>
        <v/>
      </c>
      <c r="AH113" s="145" t="str">
        <f>IF(Hidden!AA$47="Yes","H",IF($B113="","",IF(AND($C113&lt;=Hidden!AA$46,$D113&gt;=Hidden!AA$46),IF($G113="","x","y"),"")))</f>
        <v/>
      </c>
      <c r="AI113" s="142" t="str">
        <f>IF(Hidden!AB$47="Yes","H",IF($B113="","",IF(AND($C113&lt;=Hidden!AB$46,$D113&gt;=Hidden!AB$46),IF($G113="","x","y"),"")))</f>
        <v/>
      </c>
      <c r="AJ113" s="142" t="str">
        <f>IF(Hidden!AC$47="Yes","H",IF($B113="","",IF(AND($C113&lt;=Hidden!AC$46,$D113&gt;=Hidden!AC$46),IF($G113="","x","y"),"")))</f>
        <v/>
      </c>
      <c r="AK113" s="142" t="str">
        <f>IF(Hidden!AD$47="Yes","H",IF($B113="","",IF(AND($C113&lt;=Hidden!AD$46,$D113&gt;=Hidden!AD$46),IF($G113="","x","y"),"")))</f>
        <v/>
      </c>
      <c r="AL113" s="144" t="str">
        <f>IF(Hidden!AE$47="Yes","H",IF($B113="","",IF(AND($C113&lt;=Hidden!AE$46,$D113&gt;=Hidden!AE$46),IF($G113="","x","y"),"")))</f>
        <v/>
      </c>
      <c r="AM113" s="143" t="str">
        <f>IF(Hidden!AF$47="Yes","H",IF($B113="","",IF(AND($C113&lt;=Hidden!AF$46,$D113&gt;=Hidden!AF$46),IF($G113="","x","y"),"")))</f>
        <v/>
      </c>
      <c r="AN113" s="142" t="str">
        <f>IF(Hidden!AG$47="Yes","H",IF($B113="","",IF(AND($C113&lt;=Hidden!AG$46,$D113&gt;=Hidden!AG$46),IF($G113="","x","y"),"")))</f>
        <v/>
      </c>
      <c r="AO113" s="142" t="str">
        <f>IF(Hidden!AH$47="Yes","H",IF($B113="","",IF(AND($C113&lt;=Hidden!AH$46,$D113&gt;=Hidden!AH$46),IF($G113="","x","y"),"")))</f>
        <v/>
      </c>
      <c r="AP113" s="142" t="str">
        <f>IF(Hidden!AI$47="Yes","H",IF($B113="","",IF(AND($C113&lt;=Hidden!AI$46,$D113&gt;=Hidden!AI$46),IF($G113="","x","y"),"")))</f>
        <v/>
      </c>
      <c r="AQ113" s="146" t="str">
        <f>IF(Hidden!AJ$47="Yes","H",IF($B113="","",IF(AND($C113&lt;=Hidden!AJ$46,$D113&gt;=Hidden!AJ$46),IF($G113="","x","y"),"")))</f>
        <v/>
      </c>
      <c r="AR113" s="145" t="str">
        <f>IF(Hidden!AK$47="Yes","H",IF($B113="","",IF(AND($C113&lt;=Hidden!AK$46,$D113&gt;=Hidden!AK$46),IF($G113="","x","y"),"")))</f>
        <v/>
      </c>
      <c r="AS113" s="142" t="str">
        <f>IF(Hidden!AL$47="Yes","H",IF($B113="","",IF(AND($C113&lt;=Hidden!AL$46,$D113&gt;=Hidden!AL$46),IF($G113="","x","y"),"")))</f>
        <v/>
      </c>
      <c r="AT113" s="142" t="str">
        <f>IF(Hidden!AM$47="Yes","H",IF($B113="","",IF(AND($C113&lt;=Hidden!AM$46,$D113&gt;=Hidden!AM$46),IF($G113="","x","y"),"")))</f>
        <v/>
      </c>
      <c r="AU113" s="142" t="str">
        <f>IF(Hidden!AN$47="Yes","H",IF($B113="","",IF(AND($C113&lt;=Hidden!AN$46,$D113&gt;=Hidden!AN$46),IF($G113="","x","y"),"")))</f>
        <v/>
      </c>
      <c r="AV113" s="144" t="str">
        <f>IF(Hidden!AO$47="Yes","H",IF($B113="","",IF(AND($C113&lt;=Hidden!AO$46,$D113&gt;=Hidden!AO$46),IF($G113="","x","y"),"")))</f>
        <v/>
      </c>
      <c r="AW113" s="143" t="str">
        <f>IF(Hidden!AP$47="Yes","H",IF($B113="","",IF(AND($C113&lt;=Hidden!AP$46,$D113&gt;=Hidden!AP$46),IF($G113="","x","y"),"")))</f>
        <v/>
      </c>
      <c r="AX113" s="142" t="str">
        <f>IF(Hidden!AQ$47="Yes","H",IF($B113="","",IF(AND($C113&lt;=Hidden!AQ$46,$D113&gt;=Hidden!AQ$46),IF($G113="","x","y"),"")))</f>
        <v/>
      </c>
      <c r="AY113" s="142" t="str">
        <f>IF(Hidden!AR$47="Yes","H",IF($B113="","",IF(AND($C113&lt;=Hidden!AR$46,$D113&gt;=Hidden!AR$46),IF($G113="","x","y"),"")))</f>
        <v/>
      </c>
      <c r="AZ113" s="142" t="str">
        <f>IF(Hidden!AS$47="Yes","H",IF($B113="","",IF(AND($C113&lt;=Hidden!AS$46,$D113&gt;=Hidden!AS$46),IF($G113="","x","y"),"")))</f>
        <v/>
      </c>
      <c r="BA113" s="146" t="str">
        <f>IF(Hidden!AT$47="Yes","H",IF($B113="","",IF(AND($C113&lt;=Hidden!AT$46,$D113&gt;=Hidden!AT$46),IF($G113="","x","y"),"")))</f>
        <v/>
      </c>
      <c r="BB113" s="145" t="str">
        <f>IF(Hidden!AU$47="Yes","H",IF($B113="","",IF(AND($C113&lt;=Hidden!AU$46,$D113&gt;=Hidden!AU$46),IF($G113="","x","y"),"")))</f>
        <v/>
      </c>
      <c r="BC113" s="142" t="str">
        <f>IF(Hidden!AV$47="Yes","H",IF($B113="","",IF(AND($C113&lt;=Hidden!AV$46,$D113&gt;=Hidden!AV$46),IF($G113="","x","y"),"")))</f>
        <v/>
      </c>
      <c r="BD113" s="142" t="str">
        <f>IF(Hidden!AW$47="Yes","H",IF($B113="","",IF(AND($C113&lt;=Hidden!AW$46,$D113&gt;=Hidden!AW$46),IF($G113="","x","y"),"")))</f>
        <v/>
      </c>
      <c r="BE113" s="142" t="str">
        <f>IF(Hidden!AX$47="Yes","H",IF($B113="","",IF(AND($C113&lt;=Hidden!AX$46,$D113&gt;=Hidden!AX$46),IF($G113="","x","y"),"")))</f>
        <v/>
      </c>
      <c r="BF113" s="144" t="str">
        <f>IF(Hidden!AY$47="Yes","H",IF($B113="","",IF(AND($C113&lt;=Hidden!AY$46,$D113&gt;=Hidden!AY$46),IF($G113="","x","y"),"")))</f>
        <v/>
      </c>
      <c r="BG113" s="143" t="str">
        <f>IF(Hidden!AZ$47="Yes","H",IF($B113="","",IF(AND($C113&lt;=Hidden!AZ$46,$D113&gt;=Hidden!AZ$46),IF($G113="","x","y"),"")))</f>
        <v/>
      </c>
      <c r="BH113" s="142" t="str">
        <f>IF(Hidden!BA$47="Yes","H",IF($B113="","",IF(AND($C113&lt;=Hidden!BA$46,$D113&gt;=Hidden!BA$46),IF($G113="","x","y"),"")))</f>
        <v/>
      </c>
      <c r="BI113" s="142" t="str">
        <f>IF(Hidden!BB$47="Yes","H",IF($B113="","",IF(AND($C113&lt;=Hidden!BB$46,$D113&gt;=Hidden!BB$46),IF($G113="","x","y"),"")))</f>
        <v/>
      </c>
      <c r="BJ113" s="142" t="str">
        <f>IF(Hidden!BC$47="Yes","H",IF($B113="","",IF(AND($C113&lt;=Hidden!BC$46,$D113&gt;=Hidden!BC$46),IF($G113="","x","y"),"")))</f>
        <v/>
      </c>
      <c r="BK113" s="146" t="str">
        <f>IF(Hidden!BD$47="Yes","H",IF($B113="","",IF(AND($C113&lt;=Hidden!BD$46,$D113&gt;=Hidden!BD$46),IF($G113="","x","y"),"")))</f>
        <v/>
      </c>
      <c r="BL113" s="145" t="str">
        <f>IF(Hidden!BE$47="Yes","H",IF($B113="","",IF(AND($C113&lt;=Hidden!BE$46,$D113&gt;=Hidden!BE$46),IF($G113="","x","y"),"")))</f>
        <v/>
      </c>
      <c r="BM113" s="142" t="str">
        <f>IF(Hidden!BF$47="Yes","H",IF($B113="","",IF(AND($C113&lt;=Hidden!BF$46,$D113&gt;=Hidden!BF$46),IF($G113="","x","y"),"")))</f>
        <v/>
      </c>
      <c r="BN113" s="142" t="str">
        <f>IF(Hidden!BG$47="Yes","H",IF($B113="","",IF(AND($C113&lt;=Hidden!BG$46,$D113&gt;=Hidden!BG$46),IF($G113="","x","y"),"")))</f>
        <v/>
      </c>
      <c r="BO113" s="142" t="str">
        <f>IF(Hidden!BH$47="Yes","H",IF($B113="","",IF(AND($C113&lt;=Hidden!BH$46,$D113&gt;=Hidden!BH$46),IF($G113="","x","y"),"")))</f>
        <v/>
      </c>
      <c r="BP113" s="144" t="str">
        <f>IF(Hidden!BI$47="Yes","H",IF($B113="","",IF(AND($C113&lt;=Hidden!BI$46,$D113&gt;=Hidden!BI$46),IF($G113="","x","y"),"")))</f>
        <v/>
      </c>
      <c r="BQ113" s="143" t="str">
        <f>IF(Hidden!BJ$47="Yes","H",IF($B113="","",IF(AND($C113&lt;=Hidden!BJ$46,$D113&gt;=Hidden!BJ$46),IF($G113="","x","y"),"")))</f>
        <v/>
      </c>
      <c r="BR113" s="142" t="str">
        <f>IF(Hidden!BK$47="Yes","H",IF($B113="","",IF(AND($C113&lt;=Hidden!BK$46,$D113&gt;=Hidden!BK$46),IF($G113="","x","y"),"")))</f>
        <v/>
      </c>
      <c r="BS113" s="142" t="str">
        <f>IF(Hidden!BL$47="Yes","H",IF($B113="","",IF(AND($C113&lt;=Hidden!BL$46,$D113&gt;=Hidden!BL$46),IF($G113="","x","y"),"")))</f>
        <v/>
      </c>
      <c r="BT113" s="142" t="str">
        <f>IF(Hidden!BM$47="Yes","H",IF($B113="","",IF(AND($C113&lt;=Hidden!BM$46,$D113&gt;=Hidden!BM$46),IF($G113="","x","y"),"")))</f>
        <v/>
      </c>
      <c r="BU113" s="146" t="str">
        <f>IF(Hidden!BN$47="Yes","H",IF($B113="","",IF(AND($C113&lt;=Hidden!BN$46,$D113&gt;=Hidden!BN$46),IF($G113="","x","y"),"")))</f>
        <v/>
      </c>
      <c r="BV113" s="145" t="str">
        <f>IF(Hidden!BO$47="Yes","H",IF($B113="","",IF(AND($C113&lt;=Hidden!BO$46,$D113&gt;=Hidden!BO$46),IF($G113="","x","y"),"")))</f>
        <v/>
      </c>
      <c r="BW113" s="142" t="str">
        <f>IF(Hidden!BP$47="Yes","H",IF($B113="","",IF(AND($C113&lt;=Hidden!BP$46,$D113&gt;=Hidden!BP$46),IF($G113="","x","y"),"")))</f>
        <v/>
      </c>
      <c r="BX113" s="142" t="str">
        <f>IF(Hidden!BQ$47="Yes","H",IF($B113="","",IF(AND($C113&lt;=Hidden!BQ$46,$D113&gt;=Hidden!BQ$46),IF($G113="","x","y"),"")))</f>
        <v/>
      </c>
      <c r="BY113" s="142" t="str">
        <f>IF(Hidden!BR$47="Yes","H",IF($B113="","",IF(AND($C113&lt;=Hidden!BR$46,$D113&gt;=Hidden!BR$46),IF($G113="","x","y"),"")))</f>
        <v/>
      </c>
      <c r="BZ113" s="144" t="str">
        <f>IF(Hidden!BS$47="Yes","H",IF($B113="","",IF(AND($C113&lt;=Hidden!BS$46,$D113&gt;=Hidden!BS$46),IF($G113="","x","y"),"")))</f>
        <v/>
      </c>
      <c r="CA113" s="143" t="str">
        <f>IF(Hidden!BT$47="Yes","H",IF($B113="","",IF(AND($C113&lt;=Hidden!BT$46,$D113&gt;=Hidden!BT$46),IF($G113="","x","y"),"")))</f>
        <v/>
      </c>
      <c r="CB113" s="142" t="str">
        <f>IF(Hidden!BU$47="Yes","H",IF($B113="","",IF(AND($C113&lt;=Hidden!BU$46,$D113&gt;=Hidden!BU$46),IF($G113="","x","y"),"")))</f>
        <v/>
      </c>
      <c r="CC113" s="142" t="str">
        <f>IF(Hidden!BV$47="Yes","H",IF($B113="","",IF(AND($C113&lt;=Hidden!BV$46,$D113&gt;=Hidden!BV$46),IF($G113="","x","y"),"")))</f>
        <v/>
      </c>
      <c r="CD113" s="142" t="str">
        <f>IF(Hidden!BW$47="Yes","H",IF($B113="","",IF(AND($C113&lt;=Hidden!BW$46,$D113&gt;=Hidden!BW$46),IF($G113="","x","y"),"")))</f>
        <v/>
      </c>
      <c r="CE113" s="146" t="str">
        <f>IF(Hidden!BX$47="Yes","H",IF($B113="","",IF(AND($C113&lt;=Hidden!BX$46,$D113&gt;=Hidden!BX$46),IF($G113="","x","y"),"")))</f>
        <v/>
      </c>
      <c r="CF113" s="145" t="str">
        <f>IF(Hidden!BY$47="Yes","H",IF($B113="","",IF(AND($C113&lt;=Hidden!BY$46,$D113&gt;=Hidden!BY$46),IF($G113="","x","y"),"")))</f>
        <v/>
      </c>
      <c r="CG113" s="142" t="str">
        <f>IF(Hidden!BZ$47="Yes","H",IF($B113="","",IF(AND($C113&lt;=Hidden!BZ$46,$D113&gt;=Hidden!BZ$46),IF($G113="","x","y"),"")))</f>
        <v/>
      </c>
      <c r="CH113" s="142" t="str">
        <f>IF(Hidden!CA$47="Yes","H",IF($B113="","",IF(AND($C113&lt;=Hidden!CA$46,$D113&gt;=Hidden!CA$46),IF($G113="","x","y"),"")))</f>
        <v/>
      </c>
      <c r="CI113" s="142" t="str">
        <f>IF(Hidden!CB$47="Yes","H",IF($B113="","",IF(AND($C113&lt;=Hidden!CB$46,$D113&gt;=Hidden!CB$46),IF($G113="","x","y"),"")))</f>
        <v/>
      </c>
      <c r="CJ113" s="144" t="str">
        <f>IF(Hidden!CC$47="Yes","H",IF($B113="","",IF(AND($C113&lt;=Hidden!CC$46,$D113&gt;=Hidden!CC$46),IF($G113="","x","y"),"")))</f>
        <v/>
      </c>
      <c r="CK113" s="143" t="str">
        <f>IF(Hidden!CD$47="Yes","H",IF($B113="","",IF(AND($C113&lt;=Hidden!CD$46,$D113&gt;=Hidden!CD$46),IF($G113="","x","y"),"")))</f>
        <v/>
      </c>
      <c r="CL113" s="142" t="str">
        <f>IF(Hidden!CE$47="Yes","H",IF($B113="","",IF(AND($C113&lt;=Hidden!CE$46,$D113&gt;=Hidden!CE$46),IF($G113="","x","y"),"")))</f>
        <v/>
      </c>
      <c r="CM113" s="142" t="str">
        <f>IF(Hidden!CF$47="Yes","H",IF($B113="","",IF(AND($C113&lt;=Hidden!CF$46,$D113&gt;=Hidden!CF$46),IF($G113="","x","y"),"")))</f>
        <v/>
      </c>
      <c r="CN113" s="142" t="str">
        <f>IF(Hidden!CG$47="Yes","H",IF($B113="","",IF(AND($C113&lt;=Hidden!CG$46,$D113&gt;=Hidden!CG$46),IF($G113="","x","y"),"")))</f>
        <v/>
      </c>
      <c r="CO113" s="146" t="str">
        <f>IF(Hidden!CH$47="Yes","H",IF($B113="","",IF(AND($C113&lt;=Hidden!CH$46,$D113&gt;=Hidden!CH$46),IF($G113="","x","y"),"")))</f>
        <v/>
      </c>
      <c r="CP113" s="145" t="str">
        <f>IF(Hidden!CI$47="Yes","H",IF($B113="","",IF(AND($C113&lt;=Hidden!CI$46,$D113&gt;=Hidden!CI$46),IF($G113="","x","y"),"")))</f>
        <v/>
      </c>
      <c r="CQ113" s="142" t="str">
        <f>IF(Hidden!CJ$47="Yes","H",IF($B113="","",IF(AND($C113&lt;=Hidden!CJ$46,$D113&gt;=Hidden!CJ$46),IF($G113="","x","y"),"")))</f>
        <v/>
      </c>
      <c r="CR113" s="142" t="str">
        <f>IF(Hidden!CK$47="Yes","H",IF($B113="","",IF(AND($C113&lt;=Hidden!CK$46,$D113&gt;=Hidden!CK$46),IF($G113="","x","y"),"")))</f>
        <v/>
      </c>
      <c r="CS113" s="142" t="str">
        <f>IF(Hidden!CL$47="Yes","H",IF($B113="","",IF(AND($C113&lt;=Hidden!CL$46,$D113&gt;=Hidden!CL$46),IF($G113="","x","y"),"")))</f>
        <v/>
      </c>
      <c r="CT113" s="144" t="str">
        <f>IF(Hidden!CM$47="Yes","H",IF($B113="","",IF(AND($C113&lt;=Hidden!CM$46,$D113&gt;=Hidden!CM$46),IF($G113="","x","y"),"")))</f>
        <v/>
      </c>
      <c r="CU113" s="143" t="str">
        <f>IF(Hidden!CN$47="Yes","H",IF($B113="","",IF(AND($C113&lt;=Hidden!CN$46,$D113&gt;=Hidden!CN$46),IF($G113="","x","y"),"")))</f>
        <v/>
      </c>
      <c r="CV113" s="142" t="str">
        <f>IF(Hidden!CO$47="Yes","H",IF($B113="","",IF(AND($C113&lt;=Hidden!CO$46,$D113&gt;=Hidden!CO$46),IF($G113="","x","y"),"")))</f>
        <v/>
      </c>
      <c r="CW113" s="142" t="str">
        <f>IF(Hidden!CP$47="Yes","H",IF($B113="","",IF(AND($C113&lt;=Hidden!CP$46,$D113&gt;=Hidden!CP$46),IF($G113="","x","y"),"")))</f>
        <v/>
      </c>
      <c r="CX113" s="142" t="str">
        <f>IF(Hidden!CQ$47="Yes","H",IF($B113="","",IF(AND($C113&lt;=Hidden!CQ$46,$D113&gt;=Hidden!CQ$46),IF($G113="","x","y"),"")))</f>
        <v/>
      </c>
      <c r="CY113" s="146" t="str">
        <f>IF(Hidden!CR$47="Yes","H",IF($B113="","",IF(AND($C113&lt;=Hidden!CR$46,$D113&gt;=Hidden!CR$46),IF($G113="","x","y"),"")))</f>
        <v/>
      </c>
      <c r="CZ113" s="145" t="str">
        <f>IF(Hidden!CS$47="Yes","H",IF($B113="","",IF(AND($C113&lt;=Hidden!CS$46,$D113&gt;=Hidden!CS$46),IF($G113="","x","y"),"")))</f>
        <v/>
      </c>
      <c r="DA113" s="142" t="str">
        <f>IF(Hidden!CT$47="Yes","H",IF($B113="","",IF(AND($C113&lt;=Hidden!CT$46,$D113&gt;=Hidden!CT$46),IF($G113="","x","y"),"")))</f>
        <v/>
      </c>
      <c r="DB113" s="142" t="str">
        <f>IF(Hidden!CU$47="Yes","H",IF($B113="","",IF(AND($C113&lt;=Hidden!CU$46,$D113&gt;=Hidden!CU$46),IF($G113="","x","y"),"")))</f>
        <v/>
      </c>
      <c r="DC113" s="142" t="str">
        <f>IF(Hidden!CV$47="Yes","H",IF($B113="","",IF(AND($C113&lt;=Hidden!CV$46,$D113&gt;=Hidden!CV$46),IF($G113="","x","y"),"")))</f>
        <v/>
      </c>
      <c r="DD113" s="144" t="str">
        <f>IF(Hidden!CW$47="Yes","H",IF($B113="","",IF(AND($C113&lt;=Hidden!CW$46,$D113&gt;=Hidden!CW$46),IF($G113="","x","y"),"")))</f>
        <v/>
      </c>
      <c r="DE113" s="143" t="str">
        <f>IF(Hidden!CX$47="Yes","H",IF($B113="","",IF(AND($C113&lt;=Hidden!CX$46,$D113&gt;=Hidden!CX$46),IF($G113="","x","y"),"")))</f>
        <v/>
      </c>
      <c r="DF113" s="142" t="str">
        <f>IF(Hidden!CY$47="Yes","H",IF($B113="","",IF(AND($C113&lt;=Hidden!CY$46,$D113&gt;=Hidden!CY$46),IF($G113="","x","y"),"")))</f>
        <v/>
      </c>
      <c r="DG113" s="142" t="str">
        <f>IF(Hidden!CZ$47="Yes","H",IF($B113="","",IF(AND($C113&lt;=Hidden!CZ$46,$D113&gt;=Hidden!CZ$46),IF($G113="","x","y"),"")))</f>
        <v/>
      </c>
      <c r="DH113" s="142" t="str">
        <f>IF(Hidden!DA$47="Yes","H",IF($B113="","",IF(AND($C113&lt;=Hidden!DA$46,$D113&gt;=Hidden!DA$46),IF($G113="","x","y"),"")))</f>
        <v/>
      </c>
      <c r="DI113" s="146" t="str">
        <f>IF(Hidden!DB$47="Yes","H",IF($B113="","",IF(AND($C113&lt;=Hidden!DB$46,$D113&gt;=Hidden!DB$46),IF($G113="","x","y"),"")))</f>
        <v/>
      </c>
      <c r="DJ113" s="145" t="str">
        <f>IF(Hidden!DC$47="Yes","H",IF($B113="","",IF(AND($C113&lt;=Hidden!DC$46,$D113&gt;=Hidden!DC$46),IF($G113="","x","y"),"")))</f>
        <v/>
      </c>
      <c r="DK113" s="142" t="str">
        <f>IF(Hidden!DD$47="Yes","H",IF($B113="","",IF(AND($C113&lt;=Hidden!DD$46,$D113&gt;=Hidden!DD$46),IF($G113="","x","y"),"")))</f>
        <v/>
      </c>
      <c r="DL113" s="142" t="str">
        <f>IF(Hidden!DE$47="Yes","H",IF($B113="","",IF(AND($C113&lt;=Hidden!DE$46,$D113&gt;=Hidden!DE$46),IF($G113="","x","y"),"")))</f>
        <v/>
      </c>
      <c r="DM113" s="142" t="str">
        <f>IF(Hidden!DF$47="Yes","H",IF($B113="","",IF(AND($C113&lt;=Hidden!DF$46,$D113&gt;=Hidden!DF$46),IF($G113="","x","y"),"")))</f>
        <v/>
      </c>
      <c r="DN113" s="144" t="str">
        <f>IF(Hidden!DG$47="Yes","H",IF($B113="","",IF(AND($C113&lt;=Hidden!DG$46,$D113&gt;=Hidden!DG$46),IF($G113="","x","y"),"")))</f>
        <v/>
      </c>
      <c r="DO113" s="143" t="str">
        <f>IF(Hidden!DH$47="Yes","H",IF($B113="","",IF(AND($C113&lt;=Hidden!DH$46,$D113&gt;=Hidden!DH$46),IF($G113="","x","y"),"")))</f>
        <v/>
      </c>
      <c r="DP113" s="142" t="str">
        <f>IF(Hidden!DI$47="Yes","H",IF($B113="","",IF(AND($C113&lt;=Hidden!DI$46,$D113&gt;=Hidden!DI$46),IF($G113="","x","y"),"")))</f>
        <v/>
      </c>
      <c r="DQ113" s="142" t="str">
        <f>IF(Hidden!DJ$47="Yes","H",IF($B113="","",IF(AND($C113&lt;=Hidden!DJ$46,$D113&gt;=Hidden!DJ$46),IF($G113="","x","y"),"")))</f>
        <v/>
      </c>
      <c r="DR113" s="142" t="str">
        <f>IF(Hidden!DK$47="Yes","H",IF($B113="","",IF(AND($C113&lt;=Hidden!DK$46,$D113&gt;=Hidden!DK$46),IF($G113="","x","y"),"")))</f>
        <v/>
      </c>
      <c r="DS113" s="146" t="str">
        <f>IF(Hidden!DL$47="Yes","H",IF($B113="","",IF(AND($C113&lt;=Hidden!DL$46,$D113&gt;=Hidden!DL$46),IF($G113="","x","y"),"")))</f>
        <v/>
      </c>
      <c r="DT113" s="145" t="str">
        <f>IF(Hidden!DM$47="Yes","H",IF($B113="","",IF(AND($C113&lt;=Hidden!DM$46,$D113&gt;=Hidden!DM$46),IF($G113="","x","y"),"")))</f>
        <v/>
      </c>
      <c r="DU113" s="142" t="str">
        <f>IF(Hidden!DN$47="Yes","H",IF($B113="","",IF(AND($C113&lt;=Hidden!DN$46,$D113&gt;=Hidden!DN$46),IF($G113="","x","y"),"")))</f>
        <v/>
      </c>
      <c r="DV113" s="142" t="str">
        <f>IF(Hidden!DO$47="Yes","H",IF($B113="","",IF(AND($C113&lt;=Hidden!DO$46,$D113&gt;=Hidden!DO$46),IF($G113="","x","y"),"")))</f>
        <v/>
      </c>
      <c r="DW113" s="142" t="str">
        <f>IF(Hidden!DP$47="Yes","H",IF($B113="","",IF(AND($C113&lt;=Hidden!DP$46,$D113&gt;=Hidden!DP$46),IF($G113="","x","y"),"")))</f>
        <v/>
      </c>
      <c r="DX113" s="144" t="str">
        <f>IF(Hidden!DQ$47="Yes","H",IF($B113="","",IF(AND($C113&lt;=Hidden!DQ$46,$D113&gt;=Hidden!DQ$46),IF($G113="","x","y"),"")))</f>
        <v/>
      </c>
      <c r="DY113" s="145" t="str">
        <f>IF(Hidden!DR$47="Yes","H",IF($B113="","",IF(AND($C113&lt;=Hidden!DR$46,$D113&gt;=Hidden!DR$46),IF($G113="","x","y"),"")))</f>
        <v/>
      </c>
      <c r="DZ113" s="142" t="str">
        <f>IF(Hidden!DS$47="Yes","H",IF($B113="","",IF(AND($C113&lt;=Hidden!DS$46,$D113&gt;=Hidden!DS$46),IF($G113="","x","y"),"")))</f>
        <v/>
      </c>
      <c r="EA113" s="142" t="str">
        <f>IF(Hidden!DT$47="Yes","H",IF($B113="","",IF(AND($C113&lt;=Hidden!DT$46,$D113&gt;=Hidden!DT$46),IF($G113="","x","y"),"")))</f>
        <v/>
      </c>
      <c r="EB113" s="142" t="str">
        <f>IF(Hidden!DU$47="Yes","H",IF($B113="","",IF(AND($C113&lt;=Hidden!DU$46,$D113&gt;=Hidden!DU$46),IF($G113="","x","y"),"")))</f>
        <v/>
      </c>
      <c r="EC113" s="144" t="str">
        <f>IF(Hidden!DV$47="Yes","H",IF($B113="","",IF(AND($C113&lt;=Hidden!DV$46,$D113&gt;=Hidden!DV$46),IF($G113="","x","y"),"")))</f>
        <v/>
      </c>
      <c r="ED113" s="143" t="str">
        <f>IF(Hidden!DW$47="Yes","H",IF($B113="","",IF(AND($C113&lt;=Hidden!DW$46,$D113&gt;=Hidden!DW$46),IF($G113="","x","y"),"")))</f>
        <v/>
      </c>
      <c r="EE113" s="142" t="str">
        <f>IF(Hidden!DX$47="Yes","H",IF($B113="","",IF(AND($C113&lt;=Hidden!DX$46,$D113&gt;=Hidden!DX$46),IF($G113="","x","y"),"")))</f>
        <v/>
      </c>
      <c r="EF113" s="142" t="str">
        <f>IF(Hidden!DY$47="Yes","H",IF($B113="","",IF(AND($C113&lt;=Hidden!DY$46,$D113&gt;=Hidden!DY$46),IF($G113="","x","y"),"")))</f>
        <v/>
      </c>
      <c r="EG113" s="142" t="str">
        <f>IF(Hidden!DZ$47="Yes","H",IF($B113="","",IF(AND($C113&lt;=Hidden!DZ$46,$D113&gt;=Hidden!DZ$46),IF($G113="","x","y"),"")))</f>
        <v/>
      </c>
      <c r="EH113" s="141" t="str">
        <f>IF(Hidden!EA$47="Yes","H",IF($B113="","",IF(AND($C113&lt;=Hidden!EA$46,$D113&gt;=Hidden!EA$46),IF($G113="","x","y"),"")))</f>
        <v/>
      </c>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row>
    <row r="114" spans="1:257" ht="15" customHeight="1">
      <c r="A114" s="79"/>
      <c r="B114" s="728"/>
      <c r="C114" s="724"/>
      <c r="D114" s="725"/>
      <c r="E114" s="693"/>
      <c r="F114" s="243"/>
      <c r="G114" s="696"/>
      <c r="H114" s="694"/>
      <c r="I114" s="147" t="str">
        <f>IF(Hidden!B$47="Yes","H",IF($B114="","",IF(AND($C114&lt;=Hidden!B$46,$D114&gt;=Hidden!B$46),IF($G114="","x","y"),"")))</f>
        <v/>
      </c>
      <c r="J114" s="142" t="str">
        <f>IF(Hidden!C$47="Yes","H",IF($B114="","",IF(AND($C114&lt;=Hidden!C$46,$D114&gt;=Hidden!C$46),IF($G114="","x","y"),"")))</f>
        <v/>
      </c>
      <c r="K114" s="142" t="str">
        <f>IF(Hidden!D$47="Yes","H",IF($B114="","",IF(AND($C114&lt;=Hidden!D$46,$D114&gt;=Hidden!D$46),IF($G114="","x","y"),"")))</f>
        <v/>
      </c>
      <c r="L114" s="142" t="str">
        <f>IF(Hidden!E$47="Yes","H",IF($B114="","",IF(AND($C114&lt;=Hidden!E$46,$D114&gt;=Hidden!E$46),IF($G114="","x","y"),"")))</f>
        <v/>
      </c>
      <c r="M114" s="146" t="str">
        <f>IF(Hidden!F$47="Yes","H",IF($B114="","",IF(AND($C114&lt;=Hidden!F$46,$D114&gt;=Hidden!F$46),IF($G114="","x","y"),"")))</f>
        <v/>
      </c>
      <c r="N114" s="145" t="str">
        <f>IF(Hidden!G$47="Yes","H",IF($B114="","",IF(AND($C114&lt;=Hidden!G$46,$D114&gt;=Hidden!G$46),IF($G114="","x","y"),"")))</f>
        <v/>
      </c>
      <c r="O114" s="142" t="str">
        <f>IF(Hidden!H$47="Yes","H",IF($B114="","",IF(AND($C114&lt;=Hidden!H$46,$D114&gt;=Hidden!H$46),IF($G114="","x","y"),"")))</f>
        <v/>
      </c>
      <c r="P114" s="142" t="str">
        <f>IF(Hidden!I$47="Yes","H",IF($B114="","",IF(AND($C114&lt;=Hidden!I$46,$D114&gt;=Hidden!I$46),IF($G114="","x","y"),"")))</f>
        <v/>
      </c>
      <c r="Q114" s="142" t="str">
        <f>IF(Hidden!J$47="Yes","H",IF($B114="","",IF(AND($C114&lt;=Hidden!J$46,$D114&gt;=Hidden!J$46),IF($G114="","x","y"),"")))</f>
        <v/>
      </c>
      <c r="R114" s="144" t="str">
        <f>IF(Hidden!K$47="Yes","H",IF($B114="","",IF(AND($C114&lt;=Hidden!K$46,$D114&gt;=Hidden!K$46),IF($G114="","x","y"),"")))</f>
        <v/>
      </c>
      <c r="S114" s="143" t="str">
        <f>IF(Hidden!L$47="Yes","H",IF($B114="","",IF(AND($C114&lt;=Hidden!L$46,$D114&gt;=Hidden!L$46),IF($G114="","x","y"),"")))</f>
        <v/>
      </c>
      <c r="T114" s="142" t="str">
        <f>IF(Hidden!M$47="Yes","H",IF($B114="","",IF(AND($C114&lt;=Hidden!M$46,$D114&gt;=Hidden!M$46),IF($G114="","x","y"),"")))</f>
        <v/>
      </c>
      <c r="U114" s="142" t="str">
        <f>IF(Hidden!N$47="Yes","H",IF($B114="","",IF(AND($C114&lt;=Hidden!N$46,$D114&gt;=Hidden!N$46),IF($G114="","x","y"),"")))</f>
        <v/>
      </c>
      <c r="V114" s="142" t="str">
        <f>IF(Hidden!O$47="Yes","H",IF($B114="","",IF(AND($C114&lt;=Hidden!O$46,$D114&gt;=Hidden!O$46),IF($G114="","x","y"),"")))</f>
        <v/>
      </c>
      <c r="W114" s="146" t="str">
        <f>IF(Hidden!P$47="Yes","H",IF($B114="","",IF(AND($C114&lt;=Hidden!P$46,$D114&gt;=Hidden!P$46),IF($G114="","x","y"),"")))</f>
        <v/>
      </c>
      <c r="X114" s="145" t="str">
        <f>IF(Hidden!Q$47="Yes","H",IF($B114="","",IF(AND($C114&lt;=Hidden!Q$46,$D114&gt;=Hidden!Q$46),IF($G114="","x","y"),"")))</f>
        <v/>
      </c>
      <c r="Y114" s="142" t="str">
        <f>IF(Hidden!R$47="Yes","H",IF($B114="","",IF(AND($C114&lt;=Hidden!R$46,$D114&gt;=Hidden!R$46),IF($G114="","x","y"),"")))</f>
        <v/>
      </c>
      <c r="Z114" s="142" t="str">
        <f>IF(Hidden!S$47="Yes","H",IF($B114="","",IF(AND($C114&lt;=Hidden!S$46,$D114&gt;=Hidden!S$46),IF($G114="","x","y"),"")))</f>
        <v/>
      </c>
      <c r="AA114" s="142" t="str">
        <f>IF(Hidden!T$47="Yes","H",IF($B114="","",IF(AND($C114&lt;=Hidden!T$46,$D114&gt;=Hidden!T$46),IF($G114="","x","y"),"")))</f>
        <v/>
      </c>
      <c r="AB114" s="144" t="str">
        <f>IF(Hidden!U$47="Yes","H",IF($B114="","",IF(AND($C114&lt;=Hidden!U$46,$D114&gt;=Hidden!U$46),IF($G114="","x","y"),"")))</f>
        <v/>
      </c>
      <c r="AC114" s="143" t="str">
        <f>IF(Hidden!V$47="Yes","H",IF($B114="","",IF(AND($C114&lt;=Hidden!V$46,$D114&gt;=Hidden!V$46),IF($G114="","x","y"),"")))</f>
        <v/>
      </c>
      <c r="AD114" s="142" t="str">
        <f>IF(Hidden!W$47="Yes","H",IF($B114="","",IF(AND($C114&lt;=Hidden!W$46,$D114&gt;=Hidden!W$46),IF($G114="","x","y"),"")))</f>
        <v/>
      </c>
      <c r="AE114" s="142" t="str">
        <f>IF(Hidden!X$47="Yes","H",IF($B114="","",IF(AND($C114&lt;=Hidden!X$46,$D114&gt;=Hidden!X$46),IF($G114="","x","y"),"")))</f>
        <v/>
      </c>
      <c r="AF114" s="142" t="str">
        <f>IF(Hidden!Y$47="Yes","H",IF($B114="","",IF(AND($C114&lt;=Hidden!Y$46,$D114&gt;=Hidden!Y$46),IF($G114="","x","y"),"")))</f>
        <v/>
      </c>
      <c r="AG114" s="146" t="str">
        <f>IF(Hidden!Z$47="Yes","H",IF($B114="","",IF(AND($C114&lt;=Hidden!Z$46,$D114&gt;=Hidden!Z$46),IF($G114="","x","y"),"")))</f>
        <v/>
      </c>
      <c r="AH114" s="145" t="str">
        <f>IF(Hidden!AA$47="Yes","H",IF($B114="","",IF(AND($C114&lt;=Hidden!AA$46,$D114&gt;=Hidden!AA$46),IF($G114="","x","y"),"")))</f>
        <v/>
      </c>
      <c r="AI114" s="142" t="str">
        <f>IF(Hidden!AB$47="Yes","H",IF($B114="","",IF(AND($C114&lt;=Hidden!AB$46,$D114&gt;=Hidden!AB$46),IF($G114="","x","y"),"")))</f>
        <v/>
      </c>
      <c r="AJ114" s="142" t="str">
        <f>IF(Hidden!AC$47="Yes","H",IF($B114="","",IF(AND($C114&lt;=Hidden!AC$46,$D114&gt;=Hidden!AC$46),IF($G114="","x","y"),"")))</f>
        <v/>
      </c>
      <c r="AK114" s="142" t="str">
        <f>IF(Hidden!AD$47="Yes","H",IF($B114="","",IF(AND($C114&lt;=Hidden!AD$46,$D114&gt;=Hidden!AD$46),IF($G114="","x","y"),"")))</f>
        <v/>
      </c>
      <c r="AL114" s="144" t="str">
        <f>IF(Hidden!AE$47="Yes","H",IF($B114="","",IF(AND($C114&lt;=Hidden!AE$46,$D114&gt;=Hidden!AE$46),IF($G114="","x","y"),"")))</f>
        <v/>
      </c>
      <c r="AM114" s="143" t="str">
        <f>IF(Hidden!AF$47="Yes","H",IF($B114="","",IF(AND($C114&lt;=Hidden!AF$46,$D114&gt;=Hidden!AF$46),IF($G114="","x","y"),"")))</f>
        <v/>
      </c>
      <c r="AN114" s="142" t="str">
        <f>IF(Hidden!AG$47="Yes","H",IF($B114="","",IF(AND($C114&lt;=Hidden!AG$46,$D114&gt;=Hidden!AG$46),IF($G114="","x","y"),"")))</f>
        <v/>
      </c>
      <c r="AO114" s="142" t="str">
        <f>IF(Hidden!AH$47="Yes","H",IF($B114="","",IF(AND($C114&lt;=Hidden!AH$46,$D114&gt;=Hidden!AH$46),IF($G114="","x","y"),"")))</f>
        <v/>
      </c>
      <c r="AP114" s="142" t="str">
        <f>IF(Hidden!AI$47="Yes","H",IF($B114="","",IF(AND($C114&lt;=Hidden!AI$46,$D114&gt;=Hidden!AI$46),IF($G114="","x","y"),"")))</f>
        <v/>
      </c>
      <c r="AQ114" s="146" t="str">
        <f>IF(Hidden!AJ$47="Yes","H",IF($B114="","",IF(AND($C114&lt;=Hidden!AJ$46,$D114&gt;=Hidden!AJ$46),IF($G114="","x","y"),"")))</f>
        <v/>
      </c>
      <c r="AR114" s="145" t="str">
        <f>IF(Hidden!AK$47="Yes","H",IF($B114="","",IF(AND($C114&lt;=Hidden!AK$46,$D114&gt;=Hidden!AK$46),IF($G114="","x","y"),"")))</f>
        <v/>
      </c>
      <c r="AS114" s="142" t="str">
        <f>IF(Hidden!AL$47="Yes","H",IF($B114="","",IF(AND($C114&lt;=Hidden!AL$46,$D114&gt;=Hidden!AL$46),IF($G114="","x","y"),"")))</f>
        <v/>
      </c>
      <c r="AT114" s="142" t="str">
        <f>IF(Hidden!AM$47="Yes","H",IF($B114="","",IF(AND($C114&lt;=Hidden!AM$46,$D114&gt;=Hidden!AM$46),IF($G114="","x","y"),"")))</f>
        <v/>
      </c>
      <c r="AU114" s="142" t="str">
        <f>IF(Hidden!AN$47="Yes","H",IF($B114="","",IF(AND($C114&lt;=Hidden!AN$46,$D114&gt;=Hidden!AN$46),IF($G114="","x","y"),"")))</f>
        <v/>
      </c>
      <c r="AV114" s="144" t="str">
        <f>IF(Hidden!AO$47="Yes","H",IF($B114="","",IF(AND($C114&lt;=Hidden!AO$46,$D114&gt;=Hidden!AO$46),IF($G114="","x","y"),"")))</f>
        <v/>
      </c>
      <c r="AW114" s="143" t="str">
        <f>IF(Hidden!AP$47="Yes","H",IF($B114="","",IF(AND($C114&lt;=Hidden!AP$46,$D114&gt;=Hidden!AP$46),IF($G114="","x","y"),"")))</f>
        <v/>
      </c>
      <c r="AX114" s="142" t="str">
        <f>IF(Hidden!AQ$47="Yes","H",IF($B114="","",IF(AND($C114&lt;=Hidden!AQ$46,$D114&gt;=Hidden!AQ$46),IF($G114="","x","y"),"")))</f>
        <v/>
      </c>
      <c r="AY114" s="142" t="str">
        <f>IF(Hidden!AR$47="Yes","H",IF($B114="","",IF(AND($C114&lt;=Hidden!AR$46,$D114&gt;=Hidden!AR$46),IF($G114="","x","y"),"")))</f>
        <v/>
      </c>
      <c r="AZ114" s="142" t="str">
        <f>IF(Hidden!AS$47="Yes","H",IF($B114="","",IF(AND($C114&lt;=Hidden!AS$46,$D114&gt;=Hidden!AS$46),IF($G114="","x","y"),"")))</f>
        <v/>
      </c>
      <c r="BA114" s="146" t="str">
        <f>IF(Hidden!AT$47="Yes","H",IF($B114="","",IF(AND($C114&lt;=Hidden!AT$46,$D114&gt;=Hidden!AT$46),IF($G114="","x","y"),"")))</f>
        <v/>
      </c>
      <c r="BB114" s="145" t="str">
        <f>IF(Hidden!AU$47="Yes","H",IF($B114="","",IF(AND($C114&lt;=Hidden!AU$46,$D114&gt;=Hidden!AU$46),IF($G114="","x","y"),"")))</f>
        <v/>
      </c>
      <c r="BC114" s="142" t="str">
        <f>IF(Hidden!AV$47="Yes","H",IF($B114="","",IF(AND($C114&lt;=Hidden!AV$46,$D114&gt;=Hidden!AV$46),IF($G114="","x","y"),"")))</f>
        <v/>
      </c>
      <c r="BD114" s="142" t="str">
        <f>IF(Hidden!AW$47="Yes","H",IF($B114="","",IF(AND($C114&lt;=Hidden!AW$46,$D114&gt;=Hidden!AW$46),IF($G114="","x","y"),"")))</f>
        <v/>
      </c>
      <c r="BE114" s="142" t="str">
        <f>IF(Hidden!AX$47="Yes","H",IF($B114="","",IF(AND($C114&lt;=Hidden!AX$46,$D114&gt;=Hidden!AX$46),IF($G114="","x","y"),"")))</f>
        <v/>
      </c>
      <c r="BF114" s="144" t="str">
        <f>IF(Hidden!AY$47="Yes","H",IF($B114="","",IF(AND($C114&lt;=Hidden!AY$46,$D114&gt;=Hidden!AY$46),IF($G114="","x","y"),"")))</f>
        <v/>
      </c>
      <c r="BG114" s="143" t="str">
        <f>IF(Hidden!AZ$47="Yes","H",IF($B114="","",IF(AND($C114&lt;=Hidden!AZ$46,$D114&gt;=Hidden!AZ$46),IF($G114="","x","y"),"")))</f>
        <v/>
      </c>
      <c r="BH114" s="142" t="str">
        <f>IF(Hidden!BA$47="Yes","H",IF($B114="","",IF(AND($C114&lt;=Hidden!BA$46,$D114&gt;=Hidden!BA$46),IF($G114="","x","y"),"")))</f>
        <v/>
      </c>
      <c r="BI114" s="142" t="str">
        <f>IF(Hidden!BB$47="Yes","H",IF($B114="","",IF(AND($C114&lt;=Hidden!BB$46,$D114&gt;=Hidden!BB$46),IF($G114="","x","y"),"")))</f>
        <v/>
      </c>
      <c r="BJ114" s="142" t="str">
        <f>IF(Hidden!BC$47="Yes","H",IF($B114="","",IF(AND($C114&lt;=Hidden!BC$46,$D114&gt;=Hidden!BC$46),IF($G114="","x","y"),"")))</f>
        <v/>
      </c>
      <c r="BK114" s="146" t="str">
        <f>IF(Hidden!BD$47="Yes","H",IF($B114="","",IF(AND($C114&lt;=Hidden!BD$46,$D114&gt;=Hidden!BD$46),IF($G114="","x","y"),"")))</f>
        <v/>
      </c>
      <c r="BL114" s="145" t="str">
        <f>IF(Hidden!BE$47="Yes","H",IF($B114="","",IF(AND($C114&lt;=Hidden!BE$46,$D114&gt;=Hidden!BE$46),IF($G114="","x","y"),"")))</f>
        <v/>
      </c>
      <c r="BM114" s="142" t="str">
        <f>IF(Hidden!BF$47="Yes","H",IF($B114="","",IF(AND($C114&lt;=Hidden!BF$46,$D114&gt;=Hidden!BF$46),IF($G114="","x","y"),"")))</f>
        <v/>
      </c>
      <c r="BN114" s="142" t="str">
        <f>IF(Hidden!BG$47="Yes","H",IF($B114="","",IF(AND($C114&lt;=Hidden!BG$46,$D114&gt;=Hidden!BG$46),IF($G114="","x","y"),"")))</f>
        <v/>
      </c>
      <c r="BO114" s="142" t="str">
        <f>IF(Hidden!BH$47="Yes","H",IF($B114="","",IF(AND($C114&lt;=Hidden!BH$46,$D114&gt;=Hidden!BH$46),IF($G114="","x","y"),"")))</f>
        <v/>
      </c>
      <c r="BP114" s="144" t="str">
        <f>IF(Hidden!BI$47="Yes","H",IF($B114="","",IF(AND($C114&lt;=Hidden!BI$46,$D114&gt;=Hidden!BI$46),IF($G114="","x","y"),"")))</f>
        <v/>
      </c>
      <c r="BQ114" s="143" t="str">
        <f>IF(Hidden!BJ$47="Yes","H",IF($B114="","",IF(AND($C114&lt;=Hidden!BJ$46,$D114&gt;=Hidden!BJ$46),IF($G114="","x","y"),"")))</f>
        <v/>
      </c>
      <c r="BR114" s="142" t="str">
        <f>IF(Hidden!BK$47="Yes","H",IF($B114="","",IF(AND($C114&lt;=Hidden!BK$46,$D114&gt;=Hidden!BK$46),IF($G114="","x","y"),"")))</f>
        <v/>
      </c>
      <c r="BS114" s="142" t="str">
        <f>IF(Hidden!BL$47="Yes","H",IF($B114="","",IF(AND($C114&lt;=Hidden!BL$46,$D114&gt;=Hidden!BL$46),IF($G114="","x","y"),"")))</f>
        <v/>
      </c>
      <c r="BT114" s="142" t="str">
        <f>IF(Hidden!BM$47="Yes","H",IF($B114="","",IF(AND($C114&lt;=Hidden!BM$46,$D114&gt;=Hidden!BM$46),IF($G114="","x","y"),"")))</f>
        <v/>
      </c>
      <c r="BU114" s="146" t="str">
        <f>IF(Hidden!BN$47="Yes","H",IF($B114="","",IF(AND($C114&lt;=Hidden!BN$46,$D114&gt;=Hidden!BN$46),IF($G114="","x","y"),"")))</f>
        <v/>
      </c>
      <c r="BV114" s="145" t="str">
        <f>IF(Hidden!BO$47="Yes","H",IF($B114="","",IF(AND($C114&lt;=Hidden!BO$46,$D114&gt;=Hidden!BO$46),IF($G114="","x","y"),"")))</f>
        <v/>
      </c>
      <c r="BW114" s="142" t="str">
        <f>IF(Hidden!BP$47="Yes","H",IF($B114="","",IF(AND($C114&lt;=Hidden!BP$46,$D114&gt;=Hidden!BP$46),IF($G114="","x","y"),"")))</f>
        <v/>
      </c>
      <c r="BX114" s="142" t="str">
        <f>IF(Hidden!BQ$47="Yes","H",IF($B114="","",IF(AND($C114&lt;=Hidden!BQ$46,$D114&gt;=Hidden!BQ$46),IF($G114="","x","y"),"")))</f>
        <v/>
      </c>
      <c r="BY114" s="142" t="str">
        <f>IF(Hidden!BR$47="Yes","H",IF($B114="","",IF(AND($C114&lt;=Hidden!BR$46,$D114&gt;=Hidden!BR$46),IF($G114="","x","y"),"")))</f>
        <v/>
      </c>
      <c r="BZ114" s="144" t="str">
        <f>IF(Hidden!BS$47="Yes","H",IF($B114="","",IF(AND($C114&lt;=Hidden!BS$46,$D114&gt;=Hidden!BS$46),IF($G114="","x","y"),"")))</f>
        <v/>
      </c>
      <c r="CA114" s="143" t="str">
        <f>IF(Hidden!BT$47="Yes","H",IF($B114="","",IF(AND($C114&lt;=Hidden!BT$46,$D114&gt;=Hidden!BT$46),IF($G114="","x","y"),"")))</f>
        <v/>
      </c>
      <c r="CB114" s="142" t="str">
        <f>IF(Hidden!BU$47="Yes","H",IF($B114="","",IF(AND($C114&lt;=Hidden!BU$46,$D114&gt;=Hidden!BU$46),IF($G114="","x","y"),"")))</f>
        <v/>
      </c>
      <c r="CC114" s="142" t="str">
        <f>IF(Hidden!BV$47="Yes","H",IF($B114="","",IF(AND($C114&lt;=Hidden!BV$46,$D114&gt;=Hidden!BV$46),IF($G114="","x","y"),"")))</f>
        <v/>
      </c>
      <c r="CD114" s="142" t="str">
        <f>IF(Hidden!BW$47="Yes","H",IF($B114="","",IF(AND($C114&lt;=Hidden!BW$46,$D114&gt;=Hidden!BW$46),IF($G114="","x","y"),"")))</f>
        <v/>
      </c>
      <c r="CE114" s="146" t="str">
        <f>IF(Hidden!BX$47="Yes","H",IF($B114="","",IF(AND($C114&lt;=Hidden!BX$46,$D114&gt;=Hidden!BX$46),IF($G114="","x","y"),"")))</f>
        <v/>
      </c>
      <c r="CF114" s="145" t="str">
        <f>IF(Hidden!BY$47="Yes","H",IF($B114="","",IF(AND($C114&lt;=Hidden!BY$46,$D114&gt;=Hidden!BY$46),IF($G114="","x","y"),"")))</f>
        <v/>
      </c>
      <c r="CG114" s="142" t="str">
        <f>IF(Hidden!BZ$47="Yes","H",IF($B114="","",IF(AND($C114&lt;=Hidden!BZ$46,$D114&gt;=Hidden!BZ$46),IF($G114="","x","y"),"")))</f>
        <v/>
      </c>
      <c r="CH114" s="142" t="str">
        <f>IF(Hidden!CA$47="Yes","H",IF($B114="","",IF(AND($C114&lt;=Hidden!CA$46,$D114&gt;=Hidden!CA$46),IF($G114="","x","y"),"")))</f>
        <v/>
      </c>
      <c r="CI114" s="142" t="str">
        <f>IF(Hidden!CB$47="Yes","H",IF($B114="","",IF(AND($C114&lt;=Hidden!CB$46,$D114&gt;=Hidden!CB$46),IF($G114="","x","y"),"")))</f>
        <v/>
      </c>
      <c r="CJ114" s="144" t="str">
        <f>IF(Hidden!CC$47="Yes","H",IF($B114="","",IF(AND($C114&lt;=Hidden!CC$46,$D114&gt;=Hidden!CC$46),IF($G114="","x","y"),"")))</f>
        <v/>
      </c>
      <c r="CK114" s="143" t="str">
        <f>IF(Hidden!CD$47="Yes","H",IF($B114="","",IF(AND($C114&lt;=Hidden!CD$46,$D114&gt;=Hidden!CD$46),IF($G114="","x","y"),"")))</f>
        <v/>
      </c>
      <c r="CL114" s="142" t="str">
        <f>IF(Hidden!CE$47="Yes","H",IF($B114="","",IF(AND($C114&lt;=Hidden!CE$46,$D114&gt;=Hidden!CE$46),IF($G114="","x","y"),"")))</f>
        <v/>
      </c>
      <c r="CM114" s="142" t="str">
        <f>IF(Hidden!CF$47="Yes","H",IF($B114="","",IF(AND($C114&lt;=Hidden!CF$46,$D114&gt;=Hidden!CF$46),IF($G114="","x","y"),"")))</f>
        <v/>
      </c>
      <c r="CN114" s="142" t="str">
        <f>IF(Hidden!CG$47="Yes","H",IF($B114="","",IF(AND($C114&lt;=Hidden!CG$46,$D114&gt;=Hidden!CG$46),IF($G114="","x","y"),"")))</f>
        <v/>
      </c>
      <c r="CO114" s="146" t="str">
        <f>IF(Hidden!CH$47="Yes","H",IF($B114="","",IF(AND($C114&lt;=Hidden!CH$46,$D114&gt;=Hidden!CH$46),IF($G114="","x","y"),"")))</f>
        <v/>
      </c>
      <c r="CP114" s="145" t="str">
        <f>IF(Hidden!CI$47="Yes","H",IF($B114="","",IF(AND($C114&lt;=Hidden!CI$46,$D114&gt;=Hidden!CI$46),IF($G114="","x","y"),"")))</f>
        <v/>
      </c>
      <c r="CQ114" s="142" t="str">
        <f>IF(Hidden!CJ$47="Yes","H",IF($B114="","",IF(AND($C114&lt;=Hidden!CJ$46,$D114&gt;=Hidden!CJ$46),IF($G114="","x","y"),"")))</f>
        <v/>
      </c>
      <c r="CR114" s="142" t="str">
        <f>IF(Hidden!CK$47="Yes","H",IF($B114="","",IF(AND($C114&lt;=Hidden!CK$46,$D114&gt;=Hidden!CK$46),IF($G114="","x","y"),"")))</f>
        <v/>
      </c>
      <c r="CS114" s="142" t="str">
        <f>IF(Hidden!CL$47="Yes","H",IF($B114="","",IF(AND($C114&lt;=Hidden!CL$46,$D114&gt;=Hidden!CL$46),IF($G114="","x","y"),"")))</f>
        <v/>
      </c>
      <c r="CT114" s="144" t="str">
        <f>IF(Hidden!CM$47="Yes","H",IF($B114="","",IF(AND($C114&lt;=Hidden!CM$46,$D114&gt;=Hidden!CM$46),IF($G114="","x","y"),"")))</f>
        <v/>
      </c>
      <c r="CU114" s="143" t="str">
        <f>IF(Hidden!CN$47="Yes","H",IF($B114="","",IF(AND($C114&lt;=Hidden!CN$46,$D114&gt;=Hidden!CN$46),IF($G114="","x","y"),"")))</f>
        <v/>
      </c>
      <c r="CV114" s="142" t="str">
        <f>IF(Hidden!CO$47="Yes","H",IF($B114="","",IF(AND($C114&lt;=Hidden!CO$46,$D114&gt;=Hidden!CO$46),IF($G114="","x","y"),"")))</f>
        <v/>
      </c>
      <c r="CW114" s="142" t="str">
        <f>IF(Hidden!CP$47="Yes","H",IF($B114="","",IF(AND($C114&lt;=Hidden!CP$46,$D114&gt;=Hidden!CP$46),IF($G114="","x","y"),"")))</f>
        <v/>
      </c>
      <c r="CX114" s="142" t="str">
        <f>IF(Hidden!CQ$47="Yes","H",IF($B114="","",IF(AND($C114&lt;=Hidden!CQ$46,$D114&gt;=Hidden!CQ$46),IF($G114="","x","y"),"")))</f>
        <v/>
      </c>
      <c r="CY114" s="146" t="str">
        <f>IF(Hidden!CR$47="Yes","H",IF($B114="","",IF(AND($C114&lt;=Hidden!CR$46,$D114&gt;=Hidden!CR$46),IF($G114="","x","y"),"")))</f>
        <v/>
      </c>
      <c r="CZ114" s="145" t="str">
        <f>IF(Hidden!CS$47="Yes","H",IF($B114="","",IF(AND($C114&lt;=Hidden!CS$46,$D114&gt;=Hidden!CS$46),IF($G114="","x","y"),"")))</f>
        <v/>
      </c>
      <c r="DA114" s="142" t="str">
        <f>IF(Hidden!CT$47="Yes","H",IF($B114="","",IF(AND($C114&lt;=Hidden!CT$46,$D114&gt;=Hidden!CT$46),IF($G114="","x","y"),"")))</f>
        <v/>
      </c>
      <c r="DB114" s="142" t="str">
        <f>IF(Hidden!CU$47="Yes","H",IF($B114="","",IF(AND($C114&lt;=Hidden!CU$46,$D114&gt;=Hidden!CU$46),IF($G114="","x","y"),"")))</f>
        <v/>
      </c>
      <c r="DC114" s="142" t="str">
        <f>IF(Hidden!CV$47="Yes","H",IF($B114="","",IF(AND($C114&lt;=Hidden!CV$46,$D114&gt;=Hidden!CV$46),IF($G114="","x","y"),"")))</f>
        <v/>
      </c>
      <c r="DD114" s="144" t="str">
        <f>IF(Hidden!CW$47="Yes","H",IF($B114="","",IF(AND($C114&lt;=Hidden!CW$46,$D114&gt;=Hidden!CW$46),IF($G114="","x","y"),"")))</f>
        <v/>
      </c>
      <c r="DE114" s="143" t="str">
        <f>IF(Hidden!CX$47="Yes","H",IF($B114="","",IF(AND($C114&lt;=Hidden!CX$46,$D114&gt;=Hidden!CX$46),IF($G114="","x","y"),"")))</f>
        <v/>
      </c>
      <c r="DF114" s="142" t="str">
        <f>IF(Hidden!CY$47="Yes","H",IF($B114="","",IF(AND($C114&lt;=Hidden!CY$46,$D114&gt;=Hidden!CY$46),IF($G114="","x","y"),"")))</f>
        <v/>
      </c>
      <c r="DG114" s="142" t="str">
        <f>IF(Hidden!CZ$47="Yes","H",IF($B114="","",IF(AND($C114&lt;=Hidden!CZ$46,$D114&gt;=Hidden!CZ$46),IF($G114="","x","y"),"")))</f>
        <v/>
      </c>
      <c r="DH114" s="142" t="str">
        <f>IF(Hidden!DA$47="Yes","H",IF($B114="","",IF(AND($C114&lt;=Hidden!DA$46,$D114&gt;=Hidden!DA$46),IF($G114="","x","y"),"")))</f>
        <v/>
      </c>
      <c r="DI114" s="146" t="str">
        <f>IF(Hidden!DB$47="Yes","H",IF($B114="","",IF(AND($C114&lt;=Hidden!DB$46,$D114&gt;=Hidden!DB$46),IF($G114="","x","y"),"")))</f>
        <v/>
      </c>
      <c r="DJ114" s="145" t="str">
        <f>IF(Hidden!DC$47="Yes","H",IF($B114="","",IF(AND($C114&lt;=Hidden!DC$46,$D114&gt;=Hidden!DC$46),IF($G114="","x","y"),"")))</f>
        <v/>
      </c>
      <c r="DK114" s="142" t="str">
        <f>IF(Hidden!DD$47="Yes","H",IF($B114="","",IF(AND($C114&lt;=Hidden!DD$46,$D114&gt;=Hidden!DD$46),IF($G114="","x","y"),"")))</f>
        <v/>
      </c>
      <c r="DL114" s="142" t="str">
        <f>IF(Hidden!DE$47="Yes","H",IF($B114="","",IF(AND($C114&lt;=Hidden!DE$46,$D114&gt;=Hidden!DE$46),IF($G114="","x","y"),"")))</f>
        <v/>
      </c>
      <c r="DM114" s="142" t="str">
        <f>IF(Hidden!DF$47="Yes","H",IF($B114="","",IF(AND($C114&lt;=Hidden!DF$46,$D114&gt;=Hidden!DF$46),IF($G114="","x","y"),"")))</f>
        <v/>
      </c>
      <c r="DN114" s="144" t="str">
        <f>IF(Hidden!DG$47="Yes","H",IF($B114="","",IF(AND($C114&lt;=Hidden!DG$46,$D114&gt;=Hidden!DG$46),IF($G114="","x","y"),"")))</f>
        <v/>
      </c>
      <c r="DO114" s="143" t="str">
        <f>IF(Hidden!DH$47="Yes","H",IF($B114="","",IF(AND($C114&lt;=Hidden!DH$46,$D114&gt;=Hidden!DH$46),IF($G114="","x","y"),"")))</f>
        <v/>
      </c>
      <c r="DP114" s="142" t="str">
        <f>IF(Hidden!DI$47="Yes","H",IF($B114="","",IF(AND($C114&lt;=Hidden!DI$46,$D114&gt;=Hidden!DI$46),IF($G114="","x","y"),"")))</f>
        <v/>
      </c>
      <c r="DQ114" s="142" t="str">
        <f>IF(Hidden!DJ$47="Yes","H",IF($B114="","",IF(AND($C114&lt;=Hidden!DJ$46,$D114&gt;=Hidden!DJ$46),IF($G114="","x","y"),"")))</f>
        <v/>
      </c>
      <c r="DR114" s="142" t="str">
        <f>IF(Hidden!DK$47="Yes","H",IF($B114="","",IF(AND($C114&lt;=Hidden!DK$46,$D114&gt;=Hidden!DK$46),IF($G114="","x","y"),"")))</f>
        <v/>
      </c>
      <c r="DS114" s="146" t="str">
        <f>IF(Hidden!DL$47="Yes","H",IF($B114="","",IF(AND($C114&lt;=Hidden!DL$46,$D114&gt;=Hidden!DL$46),IF($G114="","x","y"),"")))</f>
        <v/>
      </c>
      <c r="DT114" s="145" t="str">
        <f>IF(Hidden!DM$47="Yes","H",IF($B114="","",IF(AND($C114&lt;=Hidden!DM$46,$D114&gt;=Hidden!DM$46),IF($G114="","x","y"),"")))</f>
        <v/>
      </c>
      <c r="DU114" s="142" t="str">
        <f>IF(Hidden!DN$47="Yes","H",IF($B114="","",IF(AND($C114&lt;=Hidden!DN$46,$D114&gt;=Hidden!DN$46),IF($G114="","x","y"),"")))</f>
        <v/>
      </c>
      <c r="DV114" s="142" t="str">
        <f>IF(Hidden!DO$47="Yes","H",IF($B114="","",IF(AND($C114&lt;=Hidden!DO$46,$D114&gt;=Hidden!DO$46),IF($G114="","x","y"),"")))</f>
        <v/>
      </c>
      <c r="DW114" s="142" t="str">
        <f>IF(Hidden!DP$47="Yes","H",IF($B114="","",IF(AND($C114&lt;=Hidden!DP$46,$D114&gt;=Hidden!DP$46),IF($G114="","x","y"),"")))</f>
        <v/>
      </c>
      <c r="DX114" s="144" t="str">
        <f>IF(Hidden!DQ$47="Yes","H",IF($B114="","",IF(AND($C114&lt;=Hidden!DQ$46,$D114&gt;=Hidden!DQ$46),IF($G114="","x","y"),"")))</f>
        <v/>
      </c>
      <c r="DY114" s="145" t="str">
        <f>IF(Hidden!DR$47="Yes","H",IF($B114="","",IF(AND($C114&lt;=Hidden!DR$46,$D114&gt;=Hidden!DR$46),IF($G114="","x","y"),"")))</f>
        <v/>
      </c>
      <c r="DZ114" s="142" t="str">
        <f>IF(Hidden!DS$47="Yes","H",IF($B114="","",IF(AND($C114&lt;=Hidden!DS$46,$D114&gt;=Hidden!DS$46),IF($G114="","x","y"),"")))</f>
        <v/>
      </c>
      <c r="EA114" s="142" t="str">
        <f>IF(Hidden!DT$47="Yes","H",IF($B114="","",IF(AND($C114&lt;=Hidden!DT$46,$D114&gt;=Hidden!DT$46),IF($G114="","x","y"),"")))</f>
        <v/>
      </c>
      <c r="EB114" s="142" t="str">
        <f>IF(Hidden!DU$47="Yes","H",IF($B114="","",IF(AND($C114&lt;=Hidden!DU$46,$D114&gt;=Hidden!DU$46),IF($G114="","x","y"),"")))</f>
        <v/>
      </c>
      <c r="EC114" s="144" t="str">
        <f>IF(Hidden!DV$47="Yes","H",IF($B114="","",IF(AND($C114&lt;=Hidden!DV$46,$D114&gt;=Hidden!DV$46),IF($G114="","x","y"),"")))</f>
        <v/>
      </c>
      <c r="ED114" s="143" t="str">
        <f>IF(Hidden!DW$47="Yes","H",IF($B114="","",IF(AND($C114&lt;=Hidden!DW$46,$D114&gt;=Hidden!DW$46),IF($G114="","x","y"),"")))</f>
        <v/>
      </c>
      <c r="EE114" s="142" t="str">
        <f>IF(Hidden!DX$47="Yes","H",IF($B114="","",IF(AND($C114&lt;=Hidden!DX$46,$D114&gt;=Hidden!DX$46),IF($G114="","x","y"),"")))</f>
        <v/>
      </c>
      <c r="EF114" s="142" t="str">
        <f>IF(Hidden!DY$47="Yes","H",IF($B114="","",IF(AND($C114&lt;=Hidden!DY$46,$D114&gt;=Hidden!DY$46),IF($G114="","x","y"),"")))</f>
        <v/>
      </c>
      <c r="EG114" s="142" t="str">
        <f>IF(Hidden!DZ$47="Yes","H",IF($B114="","",IF(AND($C114&lt;=Hidden!DZ$46,$D114&gt;=Hidden!DZ$46),IF($G114="","x","y"),"")))</f>
        <v/>
      </c>
      <c r="EH114" s="141" t="str">
        <f>IF(Hidden!EA$47="Yes","H",IF($B114="","",IF(AND($C114&lt;=Hidden!EA$46,$D114&gt;=Hidden!EA$46),IF($G114="","x","y"),"")))</f>
        <v/>
      </c>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row>
    <row r="115" spans="1:257" ht="15" customHeight="1">
      <c r="A115" s="79"/>
      <c r="B115" s="729"/>
      <c r="C115" s="724"/>
      <c r="D115" s="725"/>
      <c r="E115" s="693"/>
      <c r="F115" s="243"/>
      <c r="G115" s="696"/>
      <c r="H115" s="694"/>
      <c r="I115" s="147" t="str">
        <f>IF(Hidden!B$47="Yes","H",IF($B115="","",IF(AND($C115&lt;=Hidden!B$46,$D115&gt;=Hidden!B$46),IF($G115="","x","y"),"")))</f>
        <v/>
      </c>
      <c r="J115" s="142" t="str">
        <f>IF(Hidden!C$47="Yes","H",IF($B115="","",IF(AND($C115&lt;=Hidden!C$46,$D115&gt;=Hidden!C$46),IF($G115="","x","y"),"")))</f>
        <v/>
      </c>
      <c r="K115" s="142" t="str">
        <f>IF(Hidden!D$47="Yes","H",IF($B115="","",IF(AND($C115&lt;=Hidden!D$46,$D115&gt;=Hidden!D$46),IF($G115="","x","y"),"")))</f>
        <v/>
      </c>
      <c r="L115" s="142" t="str">
        <f>IF(Hidden!E$47="Yes","H",IF($B115="","",IF(AND($C115&lt;=Hidden!E$46,$D115&gt;=Hidden!E$46),IF($G115="","x","y"),"")))</f>
        <v/>
      </c>
      <c r="M115" s="146" t="str">
        <f>IF(Hidden!F$47="Yes","H",IF($B115="","",IF(AND($C115&lt;=Hidden!F$46,$D115&gt;=Hidden!F$46),IF($G115="","x","y"),"")))</f>
        <v/>
      </c>
      <c r="N115" s="145" t="str">
        <f>IF(Hidden!G$47="Yes","H",IF($B115="","",IF(AND($C115&lt;=Hidden!G$46,$D115&gt;=Hidden!G$46),IF($G115="","x","y"),"")))</f>
        <v/>
      </c>
      <c r="O115" s="142" t="str">
        <f>IF(Hidden!H$47="Yes","H",IF($B115="","",IF(AND($C115&lt;=Hidden!H$46,$D115&gt;=Hidden!H$46),IF($G115="","x","y"),"")))</f>
        <v/>
      </c>
      <c r="P115" s="142" t="str">
        <f>IF(Hidden!I$47="Yes","H",IF($B115="","",IF(AND($C115&lt;=Hidden!I$46,$D115&gt;=Hidden!I$46),IF($G115="","x","y"),"")))</f>
        <v/>
      </c>
      <c r="Q115" s="142" t="str">
        <f>IF(Hidden!J$47="Yes","H",IF($B115="","",IF(AND($C115&lt;=Hidden!J$46,$D115&gt;=Hidden!J$46),IF($G115="","x","y"),"")))</f>
        <v/>
      </c>
      <c r="R115" s="144" t="str">
        <f>IF(Hidden!K$47="Yes","H",IF($B115="","",IF(AND($C115&lt;=Hidden!K$46,$D115&gt;=Hidden!K$46),IF($G115="","x","y"),"")))</f>
        <v/>
      </c>
      <c r="S115" s="143" t="str">
        <f>IF(Hidden!L$47="Yes","H",IF($B115="","",IF(AND($C115&lt;=Hidden!L$46,$D115&gt;=Hidden!L$46),IF($G115="","x","y"),"")))</f>
        <v/>
      </c>
      <c r="T115" s="142" t="str">
        <f>IF(Hidden!M$47="Yes","H",IF($B115="","",IF(AND($C115&lt;=Hidden!M$46,$D115&gt;=Hidden!M$46),IF($G115="","x","y"),"")))</f>
        <v/>
      </c>
      <c r="U115" s="142" t="str">
        <f>IF(Hidden!N$47="Yes","H",IF($B115="","",IF(AND($C115&lt;=Hidden!N$46,$D115&gt;=Hidden!N$46),IF($G115="","x","y"),"")))</f>
        <v/>
      </c>
      <c r="V115" s="142" t="str">
        <f>IF(Hidden!O$47="Yes","H",IF($B115="","",IF(AND($C115&lt;=Hidden!O$46,$D115&gt;=Hidden!O$46),IF($G115="","x","y"),"")))</f>
        <v/>
      </c>
      <c r="W115" s="146" t="str">
        <f>IF(Hidden!P$47="Yes","H",IF($B115="","",IF(AND($C115&lt;=Hidden!P$46,$D115&gt;=Hidden!P$46),IF($G115="","x","y"),"")))</f>
        <v/>
      </c>
      <c r="X115" s="145" t="str">
        <f>IF(Hidden!Q$47="Yes","H",IF($B115="","",IF(AND($C115&lt;=Hidden!Q$46,$D115&gt;=Hidden!Q$46),IF($G115="","x","y"),"")))</f>
        <v/>
      </c>
      <c r="Y115" s="142" t="str">
        <f>IF(Hidden!R$47="Yes","H",IF($B115="","",IF(AND($C115&lt;=Hidden!R$46,$D115&gt;=Hidden!R$46),IF($G115="","x","y"),"")))</f>
        <v/>
      </c>
      <c r="Z115" s="142" t="str">
        <f>IF(Hidden!S$47="Yes","H",IF($B115="","",IF(AND($C115&lt;=Hidden!S$46,$D115&gt;=Hidden!S$46),IF($G115="","x","y"),"")))</f>
        <v/>
      </c>
      <c r="AA115" s="142" t="str">
        <f>IF(Hidden!T$47="Yes","H",IF($B115="","",IF(AND($C115&lt;=Hidden!T$46,$D115&gt;=Hidden!T$46),IF($G115="","x","y"),"")))</f>
        <v/>
      </c>
      <c r="AB115" s="144" t="str">
        <f>IF(Hidden!U$47="Yes","H",IF($B115="","",IF(AND($C115&lt;=Hidden!U$46,$D115&gt;=Hidden!U$46),IF($G115="","x","y"),"")))</f>
        <v/>
      </c>
      <c r="AC115" s="143" t="str">
        <f>IF(Hidden!V$47="Yes","H",IF($B115="","",IF(AND($C115&lt;=Hidden!V$46,$D115&gt;=Hidden!V$46),IF($G115="","x","y"),"")))</f>
        <v/>
      </c>
      <c r="AD115" s="142" t="str">
        <f>IF(Hidden!W$47="Yes","H",IF($B115="","",IF(AND($C115&lt;=Hidden!W$46,$D115&gt;=Hidden!W$46),IF($G115="","x","y"),"")))</f>
        <v/>
      </c>
      <c r="AE115" s="142" t="str">
        <f>IF(Hidden!X$47="Yes","H",IF($B115="","",IF(AND($C115&lt;=Hidden!X$46,$D115&gt;=Hidden!X$46),IF($G115="","x","y"),"")))</f>
        <v/>
      </c>
      <c r="AF115" s="142" t="str">
        <f>IF(Hidden!Y$47="Yes","H",IF($B115="","",IF(AND($C115&lt;=Hidden!Y$46,$D115&gt;=Hidden!Y$46),IF($G115="","x","y"),"")))</f>
        <v/>
      </c>
      <c r="AG115" s="146" t="str">
        <f>IF(Hidden!Z$47="Yes","H",IF($B115="","",IF(AND($C115&lt;=Hidden!Z$46,$D115&gt;=Hidden!Z$46),IF($G115="","x","y"),"")))</f>
        <v/>
      </c>
      <c r="AH115" s="145" t="str">
        <f>IF(Hidden!AA$47="Yes","H",IF($B115="","",IF(AND($C115&lt;=Hidden!AA$46,$D115&gt;=Hidden!AA$46),IF($G115="","x","y"),"")))</f>
        <v/>
      </c>
      <c r="AI115" s="142" t="str">
        <f>IF(Hidden!AB$47="Yes","H",IF($B115="","",IF(AND($C115&lt;=Hidden!AB$46,$D115&gt;=Hidden!AB$46),IF($G115="","x","y"),"")))</f>
        <v/>
      </c>
      <c r="AJ115" s="142" t="str">
        <f>IF(Hidden!AC$47="Yes","H",IF($B115="","",IF(AND($C115&lt;=Hidden!AC$46,$D115&gt;=Hidden!AC$46),IF($G115="","x","y"),"")))</f>
        <v/>
      </c>
      <c r="AK115" s="142" t="str">
        <f>IF(Hidden!AD$47="Yes","H",IF($B115="","",IF(AND($C115&lt;=Hidden!AD$46,$D115&gt;=Hidden!AD$46),IF($G115="","x","y"),"")))</f>
        <v/>
      </c>
      <c r="AL115" s="144" t="str">
        <f>IF(Hidden!AE$47="Yes","H",IF($B115="","",IF(AND($C115&lt;=Hidden!AE$46,$D115&gt;=Hidden!AE$46),IF($G115="","x","y"),"")))</f>
        <v/>
      </c>
      <c r="AM115" s="143" t="str">
        <f>IF(Hidden!AF$47="Yes","H",IF($B115="","",IF(AND($C115&lt;=Hidden!AF$46,$D115&gt;=Hidden!AF$46),IF($G115="","x","y"),"")))</f>
        <v/>
      </c>
      <c r="AN115" s="142" t="str">
        <f>IF(Hidden!AG$47="Yes","H",IF($B115="","",IF(AND($C115&lt;=Hidden!AG$46,$D115&gt;=Hidden!AG$46),IF($G115="","x","y"),"")))</f>
        <v/>
      </c>
      <c r="AO115" s="142" t="str">
        <f>IF(Hidden!AH$47="Yes","H",IF($B115="","",IF(AND($C115&lt;=Hidden!AH$46,$D115&gt;=Hidden!AH$46),IF($G115="","x","y"),"")))</f>
        <v/>
      </c>
      <c r="AP115" s="142" t="str">
        <f>IF(Hidden!AI$47="Yes","H",IF($B115="","",IF(AND($C115&lt;=Hidden!AI$46,$D115&gt;=Hidden!AI$46),IF($G115="","x","y"),"")))</f>
        <v/>
      </c>
      <c r="AQ115" s="146" t="str">
        <f>IF(Hidden!AJ$47="Yes","H",IF($B115="","",IF(AND($C115&lt;=Hidden!AJ$46,$D115&gt;=Hidden!AJ$46),IF($G115="","x","y"),"")))</f>
        <v/>
      </c>
      <c r="AR115" s="145" t="str">
        <f>IF(Hidden!AK$47="Yes","H",IF($B115="","",IF(AND($C115&lt;=Hidden!AK$46,$D115&gt;=Hidden!AK$46),IF($G115="","x","y"),"")))</f>
        <v/>
      </c>
      <c r="AS115" s="142" t="str">
        <f>IF(Hidden!AL$47="Yes","H",IF($B115="","",IF(AND($C115&lt;=Hidden!AL$46,$D115&gt;=Hidden!AL$46),IF($G115="","x","y"),"")))</f>
        <v/>
      </c>
      <c r="AT115" s="142" t="str">
        <f>IF(Hidden!AM$47="Yes","H",IF($B115="","",IF(AND($C115&lt;=Hidden!AM$46,$D115&gt;=Hidden!AM$46),IF($G115="","x","y"),"")))</f>
        <v/>
      </c>
      <c r="AU115" s="142" t="str">
        <f>IF(Hidden!AN$47="Yes","H",IF($B115="","",IF(AND($C115&lt;=Hidden!AN$46,$D115&gt;=Hidden!AN$46),IF($G115="","x","y"),"")))</f>
        <v/>
      </c>
      <c r="AV115" s="144" t="str">
        <f>IF(Hidden!AO$47="Yes","H",IF($B115="","",IF(AND($C115&lt;=Hidden!AO$46,$D115&gt;=Hidden!AO$46),IF($G115="","x","y"),"")))</f>
        <v/>
      </c>
      <c r="AW115" s="143" t="str">
        <f>IF(Hidden!AP$47="Yes","H",IF($B115="","",IF(AND($C115&lt;=Hidden!AP$46,$D115&gt;=Hidden!AP$46),IF($G115="","x","y"),"")))</f>
        <v/>
      </c>
      <c r="AX115" s="142" t="str">
        <f>IF(Hidden!AQ$47="Yes","H",IF($B115="","",IF(AND($C115&lt;=Hidden!AQ$46,$D115&gt;=Hidden!AQ$46),IF($G115="","x","y"),"")))</f>
        <v/>
      </c>
      <c r="AY115" s="142" t="str">
        <f>IF(Hidden!AR$47="Yes","H",IF($B115="","",IF(AND($C115&lt;=Hidden!AR$46,$D115&gt;=Hidden!AR$46),IF($G115="","x","y"),"")))</f>
        <v/>
      </c>
      <c r="AZ115" s="142" t="str">
        <f>IF(Hidden!AS$47="Yes","H",IF($B115="","",IF(AND($C115&lt;=Hidden!AS$46,$D115&gt;=Hidden!AS$46),IF($G115="","x","y"),"")))</f>
        <v/>
      </c>
      <c r="BA115" s="146" t="str">
        <f>IF(Hidden!AT$47="Yes","H",IF($B115="","",IF(AND($C115&lt;=Hidden!AT$46,$D115&gt;=Hidden!AT$46),IF($G115="","x","y"),"")))</f>
        <v/>
      </c>
      <c r="BB115" s="145" t="str">
        <f>IF(Hidden!AU$47="Yes","H",IF($B115="","",IF(AND($C115&lt;=Hidden!AU$46,$D115&gt;=Hidden!AU$46),IF($G115="","x","y"),"")))</f>
        <v/>
      </c>
      <c r="BC115" s="142" t="str">
        <f>IF(Hidden!AV$47="Yes","H",IF($B115="","",IF(AND($C115&lt;=Hidden!AV$46,$D115&gt;=Hidden!AV$46),IF($G115="","x","y"),"")))</f>
        <v/>
      </c>
      <c r="BD115" s="142" t="str">
        <f>IF(Hidden!AW$47="Yes","H",IF($B115="","",IF(AND($C115&lt;=Hidden!AW$46,$D115&gt;=Hidden!AW$46),IF($G115="","x","y"),"")))</f>
        <v/>
      </c>
      <c r="BE115" s="142" t="str">
        <f>IF(Hidden!AX$47="Yes","H",IF($B115="","",IF(AND($C115&lt;=Hidden!AX$46,$D115&gt;=Hidden!AX$46),IF($G115="","x","y"),"")))</f>
        <v/>
      </c>
      <c r="BF115" s="144" t="str">
        <f>IF(Hidden!AY$47="Yes","H",IF($B115="","",IF(AND($C115&lt;=Hidden!AY$46,$D115&gt;=Hidden!AY$46),IF($G115="","x","y"),"")))</f>
        <v/>
      </c>
      <c r="BG115" s="143" t="str">
        <f>IF(Hidden!AZ$47="Yes","H",IF($B115="","",IF(AND($C115&lt;=Hidden!AZ$46,$D115&gt;=Hidden!AZ$46),IF($G115="","x","y"),"")))</f>
        <v/>
      </c>
      <c r="BH115" s="142" t="str">
        <f>IF(Hidden!BA$47="Yes","H",IF($B115="","",IF(AND($C115&lt;=Hidden!BA$46,$D115&gt;=Hidden!BA$46),IF($G115="","x","y"),"")))</f>
        <v/>
      </c>
      <c r="BI115" s="142" t="str">
        <f>IF(Hidden!BB$47="Yes","H",IF($B115="","",IF(AND($C115&lt;=Hidden!BB$46,$D115&gt;=Hidden!BB$46),IF($G115="","x","y"),"")))</f>
        <v/>
      </c>
      <c r="BJ115" s="142" t="str">
        <f>IF(Hidden!BC$47="Yes","H",IF($B115="","",IF(AND($C115&lt;=Hidden!BC$46,$D115&gt;=Hidden!BC$46),IF($G115="","x","y"),"")))</f>
        <v/>
      </c>
      <c r="BK115" s="146" t="str">
        <f>IF(Hidden!BD$47="Yes","H",IF($B115="","",IF(AND($C115&lt;=Hidden!BD$46,$D115&gt;=Hidden!BD$46),IF($G115="","x","y"),"")))</f>
        <v/>
      </c>
      <c r="BL115" s="145" t="str">
        <f>IF(Hidden!BE$47="Yes","H",IF($B115="","",IF(AND($C115&lt;=Hidden!BE$46,$D115&gt;=Hidden!BE$46),IF($G115="","x","y"),"")))</f>
        <v/>
      </c>
      <c r="BM115" s="142" t="str">
        <f>IF(Hidden!BF$47="Yes","H",IF($B115="","",IF(AND($C115&lt;=Hidden!BF$46,$D115&gt;=Hidden!BF$46),IF($G115="","x","y"),"")))</f>
        <v/>
      </c>
      <c r="BN115" s="142" t="str">
        <f>IF(Hidden!BG$47="Yes","H",IF($B115="","",IF(AND($C115&lt;=Hidden!BG$46,$D115&gt;=Hidden!BG$46),IF($G115="","x","y"),"")))</f>
        <v/>
      </c>
      <c r="BO115" s="142" t="str">
        <f>IF(Hidden!BH$47="Yes","H",IF($B115="","",IF(AND($C115&lt;=Hidden!BH$46,$D115&gt;=Hidden!BH$46),IF($G115="","x","y"),"")))</f>
        <v/>
      </c>
      <c r="BP115" s="144" t="str">
        <f>IF(Hidden!BI$47="Yes","H",IF($B115="","",IF(AND($C115&lt;=Hidden!BI$46,$D115&gt;=Hidden!BI$46),IF($G115="","x","y"),"")))</f>
        <v/>
      </c>
      <c r="BQ115" s="143" t="str">
        <f>IF(Hidden!BJ$47="Yes","H",IF($B115="","",IF(AND($C115&lt;=Hidden!BJ$46,$D115&gt;=Hidden!BJ$46),IF($G115="","x","y"),"")))</f>
        <v/>
      </c>
      <c r="BR115" s="142" t="str">
        <f>IF(Hidden!BK$47="Yes","H",IF($B115="","",IF(AND($C115&lt;=Hidden!BK$46,$D115&gt;=Hidden!BK$46),IF($G115="","x","y"),"")))</f>
        <v/>
      </c>
      <c r="BS115" s="142" t="str">
        <f>IF(Hidden!BL$47="Yes","H",IF($B115="","",IF(AND($C115&lt;=Hidden!BL$46,$D115&gt;=Hidden!BL$46),IF($G115="","x","y"),"")))</f>
        <v/>
      </c>
      <c r="BT115" s="142" t="str">
        <f>IF(Hidden!BM$47="Yes","H",IF($B115="","",IF(AND($C115&lt;=Hidden!BM$46,$D115&gt;=Hidden!BM$46),IF($G115="","x","y"),"")))</f>
        <v/>
      </c>
      <c r="BU115" s="146" t="str">
        <f>IF(Hidden!BN$47="Yes","H",IF($B115="","",IF(AND($C115&lt;=Hidden!BN$46,$D115&gt;=Hidden!BN$46),IF($G115="","x","y"),"")))</f>
        <v/>
      </c>
      <c r="BV115" s="145" t="str">
        <f>IF(Hidden!BO$47="Yes","H",IF($B115="","",IF(AND($C115&lt;=Hidden!BO$46,$D115&gt;=Hidden!BO$46),IF($G115="","x","y"),"")))</f>
        <v/>
      </c>
      <c r="BW115" s="142" t="str">
        <f>IF(Hidden!BP$47="Yes","H",IF($B115="","",IF(AND($C115&lt;=Hidden!BP$46,$D115&gt;=Hidden!BP$46),IF($G115="","x","y"),"")))</f>
        <v/>
      </c>
      <c r="BX115" s="142" t="str">
        <f>IF(Hidden!BQ$47="Yes","H",IF($B115="","",IF(AND($C115&lt;=Hidden!BQ$46,$D115&gt;=Hidden!BQ$46),IF($G115="","x","y"),"")))</f>
        <v/>
      </c>
      <c r="BY115" s="142" t="str">
        <f>IF(Hidden!BR$47="Yes","H",IF($B115="","",IF(AND($C115&lt;=Hidden!BR$46,$D115&gt;=Hidden!BR$46),IF($G115="","x","y"),"")))</f>
        <v/>
      </c>
      <c r="BZ115" s="144" t="str">
        <f>IF(Hidden!BS$47="Yes","H",IF($B115="","",IF(AND($C115&lt;=Hidden!BS$46,$D115&gt;=Hidden!BS$46),IF($G115="","x","y"),"")))</f>
        <v/>
      </c>
      <c r="CA115" s="143" t="str">
        <f>IF(Hidden!BT$47="Yes","H",IF($B115="","",IF(AND($C115&lt;=Hidden!BT$46,$D115&gt;=Hidden!BT$46),IF($G115="","x","y"),"")))</f>
        <v/>
      </c>
      <c r="CB115" s="142" t="str">
        <f>IF(Hidden!BU$47="Yes","H",IF($B115="","",IF(AND($C115&lt;=Hidden!BU$46,$D115&gt;=Hidden!BU$46),IF($G115="","x","y"),"")))</f>
        <v/>
      </c>
      <c r="CC115" s="142" t="str">
        <f>IF(Hidden!BV$47="Yes","H",IF($B115="","",IF(AND($C115&lt;=Hidden!BV$46,$D115&gt;=Hidden!BV$46),IF($G115="","x","y"),"")))</f>
        <v/>
      </c>
      <c r="CD115" s="142" t="str">
        <f>IF(Hidden!BW$47="Yes","H",IF($B115="","",IF(AND($C115&lt;=Hidden!BW$46,$D115&gt;=Hidden!BW$46),IF($G115="","x","y"),"")))</f>
        <v/>
      </c>
      <c r="CE115" s="146" t="str">
        <f>IF(Hidden!BX$47="Yes","H",IF($B115="","",IF(AND($C115&lt;=Hidden!BX$46,$D115&gt;=Hidden!BX$46),IF($G115="","x","y"),"")))</f>
        <v/>
      </c>
      <c r="CF115" s="145" t="str">
        <f>IF(Hidden!BY$47="Yes","H",IF($B115="","",IF(AND($C115&lt;=Hidden!BY$46,$D115&gt;=Hidden!BY$46),IF($G115="","x","y"),"")))</f>
        <v/>
      </c>
      <c r="CG115" s="142" t="str">
        <f>IF(Hidden!BZ$47="Yes","H",IF($B115="","",IF(AND($C115&lt;=Hidden!BZ$46,$D115&gt;=Hidden!BZ$46),IF($G115="","x","y"),"")))</f>
        <v/>
      </c>
      <c r="CH115" s="142" t="str">
        <f>IF(Hidden!CA$47="Yes","H",IF($B115="","",IF(AND($C115&lt;=Hidden!CA$46,$D115&gt;=Hidden!CA$46),IF($G115="","x","y"),"")))</f>
        <v/>
      </c>
      <c r="CI115" s="142" t="str">
        <f>IF(Hidden!CB$47="Yes","H",IF($B115="","",IF(AND($C115&lt;=Hidden!CB$46,$D115&gt;=Hidden!CB$46),IF($G115="","x","y"),"")))</f>
        <v/>
      </c>
      <c r="CJ115" s="144" t="str">
        <f>IF(Hidden!CC$47="Yes","H",IF($B115="","",IF(AND($C115&lt;=Hidden!CC$46,$D115&gt;=Hidden!CC$46),IF($G115="","x","y"),"")))</f>
        <v/>
      </c>
      <c r="CK115" s="143" t="str">
        <f>IF(Hidden!CD$47="Yes","H",IF($B115="","",IF(AND($C115&lt;=Hidden!CD$46,$D115&gt;=Hidden!CD$46),IF($G115="","x","y"),"")))</f>
        <v/>
      </c>
      <c r="CL115" s="142" t="str">
        <f>IF(Hidden!CE$47="Yes","H",IF($B115="","",IF(AND($C115&lt;=Hidden!CE$46,$D115&gt;=Hidden!CE$46),IF($G115="","x","y"),"")))</f>
        <v/>
      </c>
      <c r="CM115" s="142" t="str">
        <f>IF(Hidden!CF$47="Yes","H",IF($B115="","",IF(AND($C115&lt;=Hidden!CF$46,$D115&gt;=Hidden!CF$46),IF($G115="","x","y"),"")))</f>
        <v/>
      </c>
      <c r="CN115" s="142" t="str">
        <f>IF(Hidden!CG$47="Yes","H",IF($B115="","",IF(AND($C115&lt;=Hidden!CG$46,$D115&gt;=Hidden!CG$46),IF($G115="","x","y"),"")))</f>
        <v/>
      </c>
      <c r="CO115" s="146" t="str">
        <f>IF(Hidden!CH$47="Yes","H",IF($B115="","",IF(AND($C115&lt;=Hidden!CH$46,$D115&gt;=Hidden!CH$46),IF($G115="","x","y"),"")))</f>
        <v/>
      </c>
      <c r="CP115" s="145" t="str">
        <f>IF(Hidden!CI$47="Yes","H",IF($B115="","",IF(AND($C115&lt;=Hidden!CI$46,$D115&gt;=Hidden!CI$46),IF($G115="","x","y"),"")))</f>
        <v/>
      </c>
      <c r="CQ115" s="142" t="str">
        <f>IF(Hidden!CJ$47="Yes","H",IF($B115="","",IF(AND($C115&lt;=Hidden!CJ$46,$D115&gt;=Hidden!CJ$46),IF($G115="","x","y"),"")))</f>
        <v/>
      </c>
      <c r="CR115" s="142" t="str">
        <f>IF(Hidden!CK$47="Yes","H",IF($B115="","",IF(AND($C115&lt;=Hidden!CK$46,$D115&gt;=Hidden!CK$46),IF($G115="","x","y"),"")))</f>
        <v/>
      </c>
      <c r="CS115" s="142" t="str">
        <f>IF(Hidden!CL$47="Yes","H",IF($B115="","",IF(AND($C115&lt;=Hidden!CL$46,$D115&gt;=Hidden!CL$46),IF($G115="","x","y"),"")))</f>
        <v/>
      </c>
      <c r="CT115" s="144" t="str">
        <f>IF(Hidden!CM$47="Yes","H",IF($B115="","",IF(AND($C115&lt;=Hidden!CM$46,$D115&gt;=Hidden!CM$46),IF($G115="","x","y"),"")))</f>
        <v/>
      </c>
      <c r="CU115" s="143" t="str">
        <f>IF(Hidden!CN$47="Yes","H",IF($B115="","",IF(AND($C115&lt;=Hidden!CN$46,$D115&gt;=Hidden!CN$46),IF($G115="","x","y"),"")))</f>
        <v/>
      </c>
      <c r="CV115" s="142" t="str">
        <f>IF(Hidden!CO$47="Yes","H",IF($B115="","",IF(AND($C115&lt;=Hidden!CO$46,$D115&gt;=Hidden!CO$46),IF($G115="","x","y"),"")))</f>
        <v/>
      </c>
      <c r="CW115" s="142" t="str">
        <f>IF(Hidden!CP$47="Yes","H",IF($B115="","",IF(AND($C115&lt;=Hidden!CP$46,$D115&gt;=Hidden!CP$46),IF($G115="","x","y"),"")))</f>
        <v/>
      </c>
      <c r="CX115" s="142" t="str">
        <f>IF(Hidden!CQ$47="Yes","H",IF($B115="","",IF(AND($C115&lt;=Hidden!CQ$46,$D115&gt;=Hidden!CQ$46),IF($G115="","x","y"),"")))</f>
        <v/>
      </c>
      <c r="CY115" s="146" t="str">
        <f>IF(Hidden!CR$47="Yes","H",IF($B115="","",IF(AND($C115&lt;=Hidden!CR$46,$D115&gt;=Hidden!CR$46),IF($G115="","x","y"),"")))</f>
        <v/>
      </c>
      <c r="CZ115" s="145" t="str">
        <f>IF(Hidden!CS$47="Yes","H",IF($B115="","",IF(AND($C115&lt;=Hidden!CS$46,$D115&gt;=Hidden!CS$46),IF($G115="","x","y"),"")))</f>
        <v/>
      </c>
      <c r="DA115" s="142" t="str">
        <f>IF(Hidden!CT$47="Yes","H",IF($B115="","",IF(AND($C115&lt;=Hidden!CT$46,$D115&gt;=Hidden!CT$46),IF($G115="","x","y"),"")))</f>
        <v/>
      </c>
      <c r="DB115" s="142" t="str">
        <f>IF(Hidden!CU$47="Yes","H",IF($B115="","",IF(AND($C115&lt;=Hidden!CU$46,$D115&gt;=Hidden!CU$46),IF($G115="","x","y"),"")))</f>
        <v/>
      </c>
      <c r="DC115" s="142" t="str">
        <f>IF(Hidden!CV$47="Yes","H",IF($B115="","",IF(AND($C115&lt;=Hidden!CV$46,$D115&gt;=Hidden!CV$46),IF($G115="","x","y"),"")))</f>
        <v/>
      </c>
      <c r="DD115" s="144" t="str">
        <f>IF(Hidden!CW$47="Yes","H",IF($B115="","",IF(AND($C115&lt;=Hidden!CW$46,$D115&gt;=Hidden!CW$46),IF($G115="","x","y"),"")))</f>
        <v/>
      </c>
      <c r="DE115" s="143" t="str">
        <f>IF(Hidden!CX$47="Yes","H",IF($B115="","",IF(AND($C115&lt;=Hidden!CX$46,$D115&gt;=Hidden!CX$46),IF($G115="","x","y"),"")))</f>
        <v/>
      </c>
      <c r="DF115" s="142" t="str">
        <f>IF(Hidden!CY$47="Yes","H",IF($B115="","",IF(AND($C115&lt;=Hidden!CY$46,$D115&gt;=Hidden!CY$46),IF($G115="","x","y"),"")))</f>
        <v/>
      </c>
      <c r="DG115" s="142" t="str">
        <f>IF(Hidden!CZ$47="Yes","H",IF($B115="","",IF(AND($C115&lt;=Hidden!CZ$46,$D115&gt;=Hidden!CZ$46),IF($G115="","x","y"),"")))</f>
        <v/>
      </c>
      <c r="DH115" s="142" t="str">
        <f>IF(Hidden!DA$47="Yes","H",IF($B115="","",IF(AND($C115&lt;=Hidden!DA$46,$D115&gt;=Hidden!DA$46),IF($G115="","x","y"),"")))</f>
        <v/>
      </c>
      <c r="DI115" s="146" t="str">
        <f>IF(Hidden!DB$47="Yes","H",IF($B115="","",IF(AND($C115&lt;=Hidden!DB$46,$D115&gt;=Hidden!DB$46),IF($G115="","x","y"),"")))</f>
        <v/>
      </c>
      <c r="DJ115" s="145" t="str">
        <f>IF(Hidden!DC$47="Yes","H",IF($B115="","",IF(AND($C115&lt;=Hidden!DC$46,$D115&gt;=Hidden!DC$46),IF($G115="","x","y"),"")))</f>
        <v/>
      </c>
      <c r="DK115" s="142" t="str">
        <f>IF(Hidden!DD$47="Yes","H",IF($B115="","",IF(AND($C115&lt;=Hidden!DD$46,$D115&gt;=Hidden!DD$46),IF($G115="","x","y"),"")))</f>
        <v/>
      </c>
      <c r="DL115" s="142" t="str">
        <f>IF(Hidden!DE$47="Yes","H",IF($B115="","",IF(AND($C115&lt;=Hidden!DE$46,$D115&gt;=Hidden!DE$46),IF($G115="","x","y"),"")))</f>
        <v/>
      </c>
      <c r="DM115" s="142" t="str">
        <f>IF(Hidden!DF$47="Yes","H",IF($B115="","",IF(AND($C115&lt;=Hidden!DF$46,$D115&gt;=Hidden!DF$46),IF($G115="","x","y"),"")))</f>
        <v/>
      </c>
      <c r="DN115" s="144" t="str">
        <f>IF(Hidden!DG$47="Yes","H",IF($B115="","",IF(AND($C115&lt;=Hidden!DG$46,$D115&gt;=Hidden!DG$46),IF($G115="","x","y"),"")))</f>
        <v/>
      </c>
      <c r="DO115" s="143" t="str">
        <f>IF(Hidden!DH$47="Yes","H",IF($B115="","",IF(AND($C115&lt;=Hidden!DH$46,$D115&gt;=Hidden!DH$46),IF($G115="","x","y"),"")))</f>
        <v/>
      </c>
      <c r="DP115" s="142" t="str">
        <f>IF(Hidden!DI$47="Yes","H",IF($B115="","",IF(AND($C115&lt;=Hidden!DI$46,$D115&gt;=Hidden!DI$46),IF($G115="","x","y"),"")))</f>
        <v/>
      </c>
      <c r="DQ115" s="142" t="str">
        <f>IF(Hidden!DJ$47="Yes","H",IF($B115="","",IF(AND($C115&lt;=Hidden!DJ$46,$D115&gt;=Hidden!DJ$46),IF($G115="","x","y"),"")))</f>
        <v/>
      </c>
      <c r="DR115" s="142" t="str">
        <f>IF(Hidden!DK$47="Yes","H",IF($B115="","",IF(AND($C115&lt;=Hidden!DK$46,$D115&gt;=Hidden!DK$46),IF($G115="","x","y"),"")))</f>
        <v/>
      </c>
      <c r="DS115" s="146" t="str">
        <f>IF(Hidden!DL$47="Yes","H",IF($B115="","",IF(AND($C115&lt;=Hidden!DL$46,$D115&gt;=Hidden!DL$46),IF($G115="","x","y"),"")))</f>
        <v/>
      </c>
      <c r="DT115" s="145" t="str">
        <f>IF(Hidden!DM$47="Yes","H",IF($B115="","",IF(AND($C115&lt;=Hidden!DM$46,$D115&gt;=Hidden!DM$46),IF($G115="","x","y"),"")))</f>
        <v/>
      </c>
      <c r="DU115" s="142" t="str">
        <f>IF(Hidden!DN$47="Yes","H",IF($B115="","",IF(AND($C115&lt;=Hidden!DN$46,$D115&gt;=Hidden!DN$46),IF($G115="","x","y"),"")))</f>
        <v/>
      </c>
      <c r="DV115" s="142" t="str">
        <f>IF(Hidden!DO$47="Yes","H",IF($B115="","",IF(AND($C115&lt;=Hidden!DO$46,$D115&gt;=Hidden!DO$46),IF($G115="","x","y"),"")))</f>
        <v/>
      </c>
      <c r="DW115" s="142" t="str">
        <f>IF(Hidden!DP$47="Yes","H",IF($B115="","",IF(AND($C115&lt;=Hidden!DP$46,$D115&gt;=Hidden!DP$46),IF($G115="","x","y"),"")))</f>
        <v/>
      </c>
      <c r="DX115" s="144" t="str">
        <f>IF(Hidden!DQ$47="Yes","H",IF($B115="","",IF(AND($C115&lt;=Hidden!DQ$46,$D115&gt;=Hidden!DQ$46),IF($G115="","x","y"),"")))</f>
        <v/>
      </c>
      <c r="DY115" s="145" t="str">
        <f>IF(Hidden!DR$47="Yes","H",IF($B115="","",IF(AND($C115&lt;=Hidden!DR$46,$D115&gt;=Hidden!DR$46),IF($G115="","x","y"),"")))</f>
        <v/>
      </c>
      <c r="DZ115" s="142" t="str">
        <f>IF(Hidden!DS$47="Yes","H",IF($B115="","",IF(AND($C115&lt;=Hidden!DS$46,$D115&gt;=Hidden!DS$46),IF($G115="","x","y"),"")))</f>
        <v/>
      </c>
      <c r="EA115" s="142" t="str">
        <f>IF(Hidden!DT$47="Yes","H",IF($B115="","",IF(AND($C115&lt;=Hidden!DT$46,$D115&gt;=Hidden!DT$46),IF($G115="","x","y"),"")))</f>
        <v/>
      </c>
      <c r="EB115" s="142" t="str">
        <f>IF(Hidden!DU$47="Yes","H",IF($B115="","",IF(AND($C115&lt;=Hidden!DU$46,$D115&gt;=Hidden!DU$46),IF($G115="","x","y"),"")))</f>
        <v/>
      </c>
      <c r="EC115" s="144" t="str">
        <f>IF(Hidden!DV$47="Yes","H",IF($B115="","",IF(AND($C115&lt;=Hidden!DV$46,$D115&gt;=Hidden!DV$46),IF($G115="","x","y"),"")))</f>
        <v/>
      </c>
      <c r="ED115" s="143" t="str">
        <f>IF(Hidden!DW$47="Yes","H",IF($B115="","",IF(AND($C115&lt;=Hidden!DW$46,$D115&gt;=Hidden!DW$46),IF($G115="","x","y"),"")))</f>
        <v/>
      </c>
      <c r="EE115" s="142" t="str">
        <f>IF(Hidden!DX$47="Yes","H",IF($B115="","",IF(AND($C115&lt;=Hidden!DX$46,$D115&gt;=Hidden!DX$46),IF($G115="","x","y"),"")))</f>
        <v/>
      </c>
      <c r="EF115" s="142" t="str">
        <f>IF(Hidden!DY$47="Yes","H",IF($B115="","",IF(AND($C115&lt;=Hidden!DY$46,$D115&gt;=Hidden!DY$46),IF($G115="","x","y"),"")))</f>
        <v/>
      </c>
      <c r="EG115" s="142" t="str">
        <f>IF(Hidden!DZ$47="Yes","H",IF($B115="","",IF(AND($C115&lt;=Hidden!DZ$46,$D115&gt;=Hidden!DZ$46),IF($G115="","x","y"),"")))</f>
        <v/>
      </c>
      <c r="EH115" s="141" t="str">
        <f>IF(Hidden!EA$47="Yes","H",IF($B115="","",IF(AND($C115&lt;=Hidden!EA$46,$D115&gt;=Hidden!EA$46),IF($G115="","x","y"),"")))</f>
        <v/>
      </c>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row>
    <row r="116" spans="1:257" ht="15" customHeight="1">
      <c r="A116" s="79"/>
      <c r="B116" s="728"/>
      <c r="C116" s="724"/>
      <c r="D116" s="725"/>
      <c r="E116" s="693"/>
      <c r="F116" s="243"/>
      <c r="G116" s="696"/>
      <c r="H116" s="694"/>
      <c r="I116" s="147" t="str">
        <f>IF(Hidden!B$47="Yes","H",IF($B116="","",IF(AND($C116&lt;=Hidden!B$46,$D116&gt;=Hidden!B$46),IF($G116="","x","y"),"")))</f>
        <v/>
      </c>
      <c r="J116" s="142" t="str">
        <f>IF(Hidden!C$47="Yes","H",IF($B116="","",IF(AND($C116&lt;=Hidden!C$46,$D116&gt;=Hidden!C$46),IF($G116="","x","y"),"")))</f>
        <v/>
      </c>
      <c r="K116" s="142" t="str">
        <f>IF(Hidden!D$47="Yes","H",IF($B116="","",IF(AND($C116&lt;=Hidden!D$46,$D116&gt;=Hidden!D$46),IF($G116="","x","y"),"")))</f>
        <v/>
      </c>
      <c r="L116" s="142" t="str">
        <f>IF(Hidden!E$47="Yes","H",IF($B116="","",IF(AND($C116&lt;=Hidden!E$46,$D116&gt;=Hidden!E$46),IF($G116="","x","y"),"")))</f>
        <v/>
      </c>
      <c r="M116" s="146" t="str">
        <f>IF(Hidden!F$47="Yes","H",IF($B116="","",IF(AND($C116&lt;=Hidden!F$46,$D116&gt;=Hidden!F$46),IF($G116="","x","y"),"")))</f>
        <v/>
      </c>
      <c r="N116" s="145" t="str">
        <f>IF(Hidden!G$47="Yes","H",IF($B116="","",IF(AND($C116&lt;=Hidden!G$46,$D116&gt;=Hidden!G$46),IF($G116="","x","y"),"")))</f>
        <v/>
      </c>
      <c r="O116" s="142" t="str">
        <f>IF(Hidden!H$47="Yes","H",IF($B116="","",IF(AND($C116&lt;=Hidden!H$46,$D116&gt;=Hidden!H$46),IF($G116="","x","y"),"")))</f>
        <v/>
      </c>
      <c r="P116" s="142" t="str">
        <f>IF(Hidden!I$47="Yes","H",IF($B116="","",IF(AND($C116&lt;=Hidden!I$46,$D116&gt;=Hidden!I$46),IF($G116="","x","y"),"")))</f>
        <v/>
      </c>
      <c r="Q116" s="142" t="str">
        <f>IF(Hidden!J$47="Yes","H",IF($B116="","",IF(AND($C116&lt;=Hidden!J$46,$D116&gt;=Hidden!J$46),IF($G116="","x","y"),"")))</f>
        <v/>
      </c>
      <c r="R116" s="144" t="str">
        <f>IF(Hidden!K$47="Yes","H",IF($B116="","",IF(AND($C116&lt;=Hidden!K$46,$D116&gt;=Hidden!K$46),IF($G116="","x","y"),"")))</f>
        <v/>
      </c>
      <c r="S116" s="143" t="str">
        <f>IF(Hidden!L$47="Yes","H",IF($B116="","",IF(AND($C116&lt;=Hidden!L$46,$D116&gt;=Hidden!L$46),IF($G116="","x","y"),"")))</f>
        <v/>
      </c>
      <c r="T116" s="142" t="str">
        <f>IF(Hidden!M$47="Yes","H",IF($B116="","",IF(AND($C116&lt;=Hidden!M$46,$D116&gt;=Hidden!M$46),IF($G116="","x","y"),"")))</f>
        <v/>
      </c>
      <c r="U116" s="142" t="str">
        <f>IF(Hidden!N$47="Yes","H",IF($B116="","",IF(AND($C116&lt;=Hidden!N$46,$D116&gt;=Hidden!N$46),IF($G116="","x","y"),"")))</f>
        <v/>
      </c>
      <c r="V116" s="142" t="str">
        <f>IF(Hidden!O$47="Yes","H",IF($B116="","",IF(AND($C116&lt;=Hidden!O$46,$D116&gt;=Hidden!O$46),IF($G116="","x","y"),"")))</f>
        <v/>
      </c>
      <c r="W116" s="146" t="str">
        <f>IF(Hidden!P$47="Yes","H",IF($B116="","",IF(AND($C116&lt;=Hidden!P$46,$D116&gt;=Hidden!P$46),IF($G116="","x","y"),"")))</f>
        <v/>
      </c>
      <c r="X116" s="145" t="str">
        <f>IF(Hidden!Q$47="Yes","H",IF($B116="","",IF(AND($C116&lt;=Hidden!Q$46,$D116&gt;=Hidden!Q$46),IF($G116="","x","y"),"")))</f>
        <v/>
      </c>
      <c r="Y116" s="142" t="str">
        <f>IF(Hidden!R$47="Yes","H",IF($B116="","",IF(AND($C116&lt;=Hidden!R$46,$D116&gt;=Hidden!R$46),IF($G116="","x","y"),"")))</f>
        <v/>
      </c>
      <c r="Z116" s="142" t="str">
        <f>IF(Hidden!S$47="Yes","H",IF($B116="","",IF(AND($C116&lt;=Hidden!S$46,$D116&gt;=Hidden!S$46),IF($G116="","x","y"),"")))</f>
        <v/>
      </c>
      <c r="AA116" s="142" t="str">
        <f>IF(Hidden!T$47="Yes","H",IF($B116="","",IF(AND($C116&lt;=Hidden!T$46,$D116&gt;=Hidden!T$46),IF($G116="","x","y"),"")))</f>
        <v/>
      </c>
      <c r="AB116" s="144" t="str">
        <f>IF(Hidden!U$47="Yes","H",IF($B116="","",IF(AND($C116&lt;=Hidden!U$46,$D116&gt;=Hidden!U$46),IF($G116="","x","y"),"")))</f>
        <v/>
      </c>
      <c r="AC116" s="143" t="str">
        <f>IF(Hidden!V$47="Yes","H",IF($B116="","",IF(AND($C116&lt;=Hidden!V$46,$D116&gt;=Hidden!V$46),IF($G116="","x","y"),"")))</f>
        <v/>
      </c>
      <c r="AD116" s="142" t="str">
        <f>IF(Hidden!W$47="Yes","H",IF($B116="","",IF(AND($C116&lt;=Hidden!W$46,$D116&gt;=Hidden!W$46),IF($G116="","x","y"),"")))</f>
        <v/>
      </c>
      <c r="AE116" s="142" t="str">
        <f>IF(Hidden!X$47="Yes","H",IF($B116="","",IF(AND($C116&lt;=Hidden!X$46,$D116&gt;=Hidden!X$46),IF($G116="","x","y"),"")))</f>
        <v/>
      </c>
      <c r="AF116" s="142" t="str">
        <f>IF(Hidden!Y$47="Yes","H",IF($B116="","",IF(AND($C116&lt;=Hidden!Y$46,$D116&gt;=Hidden!Y$46),IF($G116="","x","y"),"")))</f>
        <v/>
      </c>
      <c r="AG116" s="146" t="str">
        <f>IF(Hidden!Z$47="Yes","H",IF($B116="","",IF(AND($C116&lt;=Hidden!Z$46,$D116&gt;=Hidden!Z$46),IF($G116="","x","y"),"")))</f>
        <v/>
      </c>
      <c r="AH116" s="145" t="str">
        <f>IF(Hidden!AA$47="Yes","H",IF($B116="","",IF(AND($C116&lt;=Hidden!AA$46,$D116&gt;=Hidden!AA$46),IF($G116="","x","y"),"")))</f>
        <v/>
      </c>
      <c r="AI116" s="142" t="str">
        <f>IF(Hidden!AB$47="Yes","H",IF($B116="","",IF(AND($C116&lt;=Hidden!AB$46,$D116&gt;=Hidden!AB$46),IF($G116="","x","y"),"")))</f>
        <v/>
      </c>
      <c r="AJ116" s="142" t="str">
        <f>IF(Hidden!AC$47="Yes","H",IF($B116="","",IF(AND($C116&lt;=Hidden!AC$46,$D116&gt;=Hidden!AC$46),IF($G116="","x","y"),"")))</f>
        <v/>
      </c>
      <c r="AK116" s="142" t="str">
        <f>IF(Hidden!AD$47="Yes","H",IF($B116="","",IF(AND($C116&lt;=Hidden!AD$46,$D116&gt;=Hidden!AD$46),IF($G116="","x","y"),"")))</f>
        <v/>
      </c>
      <c r="AL116" s="144" t="str">
        <f>IF(Hidden!AE$47="Yes","H",IF($B116="","",IF(AND($C116&lt;=Hidden!AE$46,$D116&gt;=Hidden!AE$46),IF($G116="","x","y"),"")))</f>
        <v/>
      </c>
      <c r="AM116" s="143" t="str">
        <f>IF(Hidden!AF$47="Yes","H",IF($B116="","",IF(AND($C116&lt;=Hidden!AF$46,$D116&gt;=Hidden!AF$46),IF($G116="","x","y"),"")))</f>
        <v/>
      </c>
      <c r="AN116" s="142" t="str">
        <f>IF(Hidden!AG$47="Yes","H",IF($B116="","",IF(AND($C116&lt;=Hidden!AG$46,$D116&gt;=Hidden!AG$46),IF($G116="","x","y"),"")))</f>
        <v/>
      </c>
      <c r="AO116" s="142" t="str">
        <f>IF(Hidden!AH$47="Yes","H",IF($B116="","",IF(AND($C116&lt;=Hidden!AH$46,$D116&gt;=Hidden!AH$46),IF($G116="","x","y"),"")))</f>
        <v/>
      </c>
      <c r="AP116" s="142" t="str">
        <f>IF(Hidden!AI$47="Yes","H",IF($B116="","",IF(AND($C116&lt;=Hidden!AI$46,$D116&gt;=Hidden!AI$46),IF($G116="","x","y"),"")))</f>
        <v/>
      </c>
      <c r="AQ116" s="146" t="str">
        <f>IF(Hidden!AJ$47="Yes","H",IF($B116="","",IF(AND($C116&lt;=Hidden!AJ$46,$D116&gt;=Hidden!AJ$46),IF($G116="","x","y"),"")))</f>
        <v/>
      </c>
      <c r="AR116" s="145" t="str">
        <f>IF(Hidden!AK$47="Yes","H",IF($B116="","",IF(AND($C116&lt;=Hidden!AK$46,$D116&gt;=Hidden!AK$46),IF($G116="","x","y"),"")))</f>
        <v/>
      </c>
      <c r="AS116" s="142" t="str">
        <f>IF(Hidden!AL$47="Yes","H",IF($B116="","",IF(AND($C116&lt;=Hidden!AL$46,$D116&gt;=Hidden!AL$46),IF($G116="","x","y"),"")))</f>
        <v/>
      </c>
      <c r="AT116" s="142" t="str">
        <f>IF(Hidden!AM$47="Yes","H",IF($B116="","",IF(AND($C116&lt;=Hidden!AM$46,$D116&gt;=Hidden!AM$46),IF($G116="","x","y"),"")))</f>
        <v/>
      </c>
      <c r="AU116" s="142" t="str">
        <f>IF(Hidden!AN$47="Yes","H",IF($B116="","",IF(AND($C116&lt;=Hidden!AN$46,$D116&gt;=Hidden!AN$46),IF($G116="","x","y"),"")))</f>
        <v/>
      </c>
      <c r="AV116" s="144" t="str">
        <f>IF(Hidden!AO$47="Yes","H",IF($B116="","",IF(AND($C116&lt;=Hidden!AO$46,$D116&gt;=Hidden!AO$46),IF($G116="","x","y"),"")))</f>
        <v/>
      </c>
      <c r="AW116" s="143" t="str">
        <f>IF(Hidden!AP$47="Yes","H",IF($B116="","",IF(AND($C116&lt;=Hidden!AP$46,$D116&gt;=Hidden!AP$46),IF($G116="","x","y"),"")))</f>
        <v/>
      </c>
      <c r="AX116" s="142" t="str">
        <f>IF(Hidden!AQ$47="Yes","H",IF($B116="","",IF(AND($C116&lt;=Hidden!AQ$46,$D116&gt;=Hidden!AQ$46),IF($G116="","x","y"),"")))</f>
        <v/>
      </c>
      <c r="AY116" s="142" t="str">
        <f>IF(Hidden!AR$47="Yes","H",IF($B116="","",IF(AND($C116&lt;=Hidden!AR$46,$D116&gt;=Hidden!AR$46),IF($G116="","x","y"),"")))</f>
        <v/>
      </c>
      <c r="AZ116" s="142" t="str">
        <f>IF(Hidden!AS$47="Yes","H",IF($B116="","",IF(AND($C116&lt;=Hidden!AS$46,$D116&gt;=Hidden!AS$46),IF($G116="","x","y"),"")))</f>
        <v/>
      </c>
      <c r="BA116" s="146" t="str">
        <f>IF(Hidden!AT$47="Yes","H",IF($B116="","",IF(AND($C116&lt;=Hidden!AT$46,$D116&gt;=Hidden!AT$46),IF($G116="","x","y"),"")))</f>
        <v/>
      </c>
      <c r="BB116" s="145" t="str">
        <f>IF(Hidden!AU$47="Yes","H",IF($B116="","",IF(AND($C116&lt;=Hidden!AU$46,$D116&gt;=Hidden!AU$46),IF($G116="","x","y"),"")))</f>
        <v/>
      </c>
      <c r="BC116" s="142" t="str">
        <f>IF(Hidden!AV$47="Yes","H",IF($B116="","",IF(AND($C116&lt;=Hidden!AV$46,$D116&gt;=Hidden!AV$46),IF($G116="","x","y"),"")))</f>
        <v/>
      </c>
      <c r="BD116" s="142" t="str">
        <f>IF(Hidden!AW$47="Yes","H",IF($B116="","",IF(AND($C116&lt;=Hidden!AW$46,$D116&gt;=Hidden!AW$46),IF($G116="","x","y"),"")))</f>
        <v/>
      </c>
      <c r="BE116" s="142" t="str">
        <f>IF(Hidden!AX$47="Yes","H",IF($B116="","",IF(AND($C116&lt;=Hidden!AX$46,$D116&gt;=Hidden!AX$46),IF($G116="","x","y"),"")))</f>
        <v/>
      </c>
      <c r="BF116" s="144" t="str">
        <f>IF(Hidden!AY$47="Yes","H",IF($B116="","",IF(AND($C116&lt;=Hidden!AY$46,$D116&gt;=Hidden!AY$46),IF($G116="","x","y"),"")))</f>
        <v/>
      </c>
      <c r="BG116" s="143" t="str">
        <f>IF(Hidden!AZ$47="Yes","H",IF($B116="","",IF(AND($C116&lt;=Hidden!AZ$46,$D116&gt;=Hidden!AZ$46),IF($G116="","x","y"),"")))</f>
        <v/>
      </c>
      <c r="BH116" s="142" t="str">
        <f>IF(Hidden!BA$47="Yes","H",IF($B116="","",IF(AND($C116&lt;=Hidden!BA$46,$D116&gt;=Hidden!BA$46),IF($G116="","x","y"),"")))</f>
        <v/>
      </c>
      <c r="BI116" s="142" t="str">
        <f>IF(Hidden!BB$47="Yes","H",IF($B116="","",IF(AND($C116&lt;=Hidden!BB$46,$D116&gt;=Hidden!BB$46),IF($G116="","x","y"),"")))</f>
        <v/>
      </c>
      <c r="BJ116" s="142" t="str">
        <f>IF(Hidden!BC$47="Yes","H",IF($B116="","",IF(AND($C116&lt;=Hidden!BC$46,$D116&gt;=Hidden!BC$46),IF($G116="","x","y"),"")))</f>
        <v/>
      </c>
      <c r="BK116" s="146" t="str">
        <f>IF(Hidden!BD$47="Yes","H",IF($B116="","",IF(AND($C116&lt;=Hidden!BD$46,$D116&gt;=Hidden!BD$46),IF($G116="","x","y"),"")))</f>
        <v/>
      </c>
      <c r="BL116" s="145" t="str">
        <f>IF(Hidden!BE$47="Yes","H",IF($B116="","",IF(AND($C116&lt;=Hidden!BE$46,$D116&gt;=Hidden!BE$46),IF($G116="","x","y"),"")))</f>
        <v/>
      </c>
      <c r="BM116" s="142" t="str">
        <f>IF(Hidden!BF$47="Yes","H",IF($B116="","",IF(AND($C116&lt;=Hidden!BF$46,$D116&gt;=Hidden!BF$46),IF($G116="","x","y"),"")))</f>
        <v/>
      </c>
      <c r="BN116" s="142" t="str">
        <f>IF(Hidden!BG$47="Yes","H",IF($B116="","",IF(AND($C116&lt;=Hidden!BG$46,$D116&gt;=Hidden!BG$46),IF($G116="","x","y"),"")))</f>
        <v/>
      </c>
      <c r="BO116" s="142" t="str">
        <f>IF(Hidden!BH$47="Yes","H",IF($B116="","",IF(AND($C116&lt;=Hidden!BH$46,$D116&gt;=Hidden!BH$46),IF($G116="","x","y"),"")))</f>
        <v/>
      </c>
      <c r="BP116" s="144" t="str">
        <f>IF(Hidden!BI$47="Yes","H",IF($B116="","",IF(AND($C116&lt;=Hidden!BI$46,$D116&gt;=Hidden!BI$46),IF($G116="","x","y"),"")))</f>
        <v/>
      </c>
      <c r="BQ116" s="143" t="str">
        <f>IF(Hidden!BJ$47="Yes","H",IF($B116="","",IF(AND($C116&lt;=Hidden!BJ$46,$D116&gt;=Hidden!BJ$46),IF($G116="","x","y"),"")))</f>
        <v/>
      </c>
      <c r="BR116" s="142" t="str">
        <f>IF(Hidden!BK$47="Yes","H",IF($B116="","",IF(AND($C116&lt;=Hidden!BK$46,$D116&gt;=Hidden!BK$46),IF($G116="","x","y"),"")))</f>
        <v/>
      </c>
      <c r="BS116" s="142" t="str">
        <f>IF(Hidden!BL$47="Yes","H",IF($B116="","",IF(AND($C116&lt;=Hidden!BL$46,$D116&gt;=Hidden!BL$46),IF($G116="","x","y"),"")))</f>
        <v/>
      </c>
      <c r="BT116" s="142" t="str">
        <f>IF(Hidden!BM$47="Yes","H",IF($B116="","",IF(AND($C116&lt;=Hidden!BM$46,$D116&gt;=Hidden!BM$46),IF($G116="","x","y"),"")))</f>
        <v/>
      </c>
      <c r="BU116" s="146" t="str">
        <f>IF(Hidden!BN$47="Yes","H",IF($B116="","",IF(AND($C116&lt;=Hidden!BN$46,$D116&gt;=Hidden!BN$46),IF($G116="","x","y"),"")))</f>
        <v/>
      </c>
      <c r="BV116" s="145" t="str">
        <f>IF(Hidden!BO$47="Yes","H",IF($B116="","",IF(AND($C116&lt;=Hidden!BO$46,$D116&gt;=Hidden!BO$46),IF($G116="","x","y"),"")))</f>
        <v/>
      </c>
      <c r="BW116" s="142" t="str">
        <f>IF(Hidden!BP$47="Yes","H",IF($B116="","",IF(AND($C116&lt;=Hidden!BP$46,$D116&gt;=Hidden!BP$46),IF($G116="","x","y"),"")))</f>
        <v/>
      </c>
      <c r="BX116" s="142" t="str">
        <f>IF(Hidden!BQ$47="Yes","H",IF($B116="","",IF(AND($C116&lt;=Hidden!BQ$46,$D116&gt;=Hidden!BQ$46),IF($G116="","x","y"),"")))</f>
        <v/>
      </c>
      <c r="BY116" s="142" t="str">
        <f>IF(Hidden!BR$47="Yes","H",IF($B116="","",IF(AND($C116&lt;=Hidden!BR$46,$D116&gt;=Hidden!BR$46),IF($G116="","x","y"),"")))</f>
        <v/>
      </c>
      <c r="BZ116" s="144" t="str">
        <f>IF(Hidden!BS$47="Yes","H",IF($B116="","",IF(AND($C116&lt;=Hidden!BS$46,$D116&gt;=Hidden!BS$46),IF($G116="","x","y"),"")))</f>
        <v/>
      </c>
      <c r="CA116" s="143" t="str">
        <f>IF(Hidden!BT$47="Yes","H",IF($B116="","",IF(AND($C116&lt;=Hidden!BT$46,$D116&gt;=Hidden!BT$46),IF($G116="","x","y"),"")))</f>
        <v/>
      </c>
      <c r="CB116" s="142" t="str">
        <f>IF(Hidden!BU$47="Yes","H",IF($B116="","",IF(AND($C116&lt;=Hidden!BU$46,$D116&gt;=Hidden!BU$46),IF($G116="","x","y"),"")))</f>
        <v/>
      </c>
      <c r="CC116" s="142" t="str">
        <f>IF(Hidden!BV$47="Yes","H",IF($B116="","",IF(AND($C116&lt;=Hidden!BV$46,$D116&gt;=Hidden!BV$46),IF($G116="","x","y"),"")))</f>
        <v/>
      </c>
      <c r="CD116" s="142" t="str">
        <f>IF(Hidden!BW$47="Yes","H",IF($B116="","",IF(AND($C116&lt;=Hidden!BW$46,$D116&gt;=Hidden!BW$46),IF($G116="","x","y"),"")))</f>
        <v/>
      </c>
      <c r="CE116" s="146" t="str">
        <f>IF(Hidden!BX$47="Yes","H",IF($B116="","",IF(AND($C116&lt;=Hidden!BX$46,$D116&gt;=Hidden!BX$46),IF($G116="","x","y"),"")))</f>
        <v/>
      </c>
      <c r="CF116" s="145" t="str">
        <f>IF(Hidden!BY$47="Yes","H",IF($B116="","",IF(AND($C116&lt;=Hidden!BY$46,$D116&gt;=Hidden!BY$46),IF($G116="","x","y"),"")))</f>
        <v/>
      </c>
      <c r="CG116" s="142" t="str">
        <f>IF(Hidden!BZ$47="Yes","H",IF($B116="","",IF(AND($C116&lt;=Hidden!BZ$46,$D116&gt;=Hidden!BZ$46),IF($G116="","x","y"),"")))</f>
        <v/>
      </c>
      <c r="CH116" s="142" t="str">
        <f>IF(Hidden!CA$47="Yes","H",IF($B116="","",IF(AND($C116&lt;=Hidden!CA$46,$D116&gt;=Hidden!CA$46),IF($G116="","x","y"),"")))</f>
        <v/>
      </c>
      <c r="CI116" s="142" t="str">
        <f>IF(Hidden!CB$47="Yes","H",IF($B116="","",IF(AND($C116&lt;=Hidden!CB$46,$D116&gt;=Hidden!CB$46),IF($G116="","x","y"),"")))</f>
        <v/>
      </c>
      <c r="CJ116" s="144" t="str">
        <f>IF(Hidden!CC$47="Yes","H",IF($B116="","",IF(AND($C116&lt;=Hidden!CC$46,$D116&gt;=Hidden!CC$46),IF($G116="","x","y"),"")))</f>
        <v/>
      </c>
      <c r="CK116" s="143" t="str">
        <f>IF(Hidden!CD$47="Yes","H",IF($B116="","",IF(AND($C116&lt;=Hidden!CD$46,$D116&gt;=Hidden!CD$46),IF($G116="","x","y"),"")))</f>
        <v/>
      </c>
      <c r="CL116" s="142" t="str">
        <f>IF(Hidden!CE$47="Yes","H",IF($B116="","",IF(AND($C116&lt;=Hidden!CE$46,$D116&gt;=Hidden!CE$46),IF($G116="","x","y"),"")))</f>
        <v/>
      </c>
      <c r="CM116" s="142" t="str">
        <f>IF(Hidden!CF$47="Yes","H",IF($B116="","",IF(AND($C116&lt;=Hidden!CF$46,$D116&gt;=Hidden!CF$46),IF($G116="","x","y"),"")))</f>
        <v/>
      </c>
      <c r="CN116" s="142" t="str">
        <f>IF(Hidden!CG$47="Yes","H",IF($B116="","",IF(AND($C116&lt;=Hidden!CG$46,$D116&gt;=Hidden!CG$46),IF($G116="","x","y"),"")))</f>
        <v/>
      </c>
      <c r="CO116" s="146" t="str">
        <f>IF(Hidden!CH$47="Yes","H",IF($B116="","",IF(AND($C116&lt;=Hidden!CH$46,$D116&gt;=Hidden!CH$46),IF($G116="","x","y"),"")))</f>
        <v/>
      </c>
      <c r="CP116" s="145" t="str">
        <f>IF(Hidden!CI$47="Yes","H",IF($B116="","",IF(AND($C116&lt;=Hidden!CI$46,$D116&gt;=Hidden!CI$46),IF($G116="","x","y"),"")))</f>
        <v/>
      </c>
      <c r="CQ116" s="142" t="str">
        <f>IF(Hidden!CJ$47="Yes","H",IF($B116="","",IF(AND($C116&lt;=Hidden!CJ$46,$D116&gt;=Hidden!CJ$46),IF($G116="","x","y"),"")))</f>
        <v/>
      </c>
      <c r="CR116" s="142" t="str">
        <f>IF(Hidden!CK$47="Yes","H",IF($B116="","",IF(AND($C116&lt;=Hidden!CK$46,$D116&gt;=Hidden!CK$46),IF($G116="","x","y"),"")))</f>
        <v/>
      </c>
      <c r="CS116" s="142" t="str">
        <f>IF(Hidden!CL$47="Yes","H",IF($B116="","",IF(AND($C116&lt;=Hidden!CL$46,$D116&gt;=Hidden!CL$46),IF($G116="","x","y"),"")))</f>
        <v/>
      </c>
      <c r="CT116" s="144" t="str">
        <f>IF(Hidden!CM$47="Yes","H",IF($B116="","",IF(AND($C116&lt;=Hidden!CM$46,$D116&gt;=Hidden!CM$46),IF($G116="","x","y"),"")))</f>
        <v/>
      </c>
      <c r="CU116" s="143" t="str">
        <f>IF(Hidden!CN$47="Yes","H",IF($B116="","",IF(AND($C116&lt;=Hidden!CN$46,$D116&gt;=Hidden!CN$46),IF($G116="","x","y"),"")))</f>
        <v/>
      </c>
      <c r="CV116" s="142" t="str">
        <f>IF(Hidden!CO$47="Yes","H",IF($B116="","",IF(AND($C116&lt;=Hidden!CO$46,$D116&gt;=Hidden!CO$46),IF($G116="","x","y"),"")))</f>
        <v/>
      </c>
      <c r="CW116" s="142" t="str">
        <f>IF(Hidden!CP$47="Yes","H",IF($B116="","",IF(AND($C116&lt;=Hidden!CP$46,$D116&gt;=Hidden!CP$46),IF($G116="","x","y"),"")))</f>
        <v/>
      </c>
      <c r="CX116" s="142" t="str">
        <f>IF(Hidden!CQ$47="Yes","H",IF($B116="","",IF(AND($C116&lt;=Hidden!CQ$46,$D116&gt;=Hidden!CQ$46),IF($G116="","x","y"),"")))</f>
        <v/>
      </c>
      <c r="CY116" s="146" t="str">
        <f>IF(Hidden!CR$47="Yes","H",IF($B116="","",IF(AND($C116&lt;=Hidden!CR$46,$D116&gt;=Hidden!CR$46),IF($G116="","x","y"),"")))</f>
        <v/>
      </c>
      <c r="CZ116" s="145" t="str">
        <f>IF(Hidden!CS$47="Yes","H",IF($B116="","",IF(AND($C116&lt;=Hidden!CS$46,$D116&gt;=Hidden!CS$46),IF($G116="","x","y"),"")))</f>
        <v/>
      </c>
      <c r="DA116" s="142" t="str">
        <f>IF(Hidden!CT$47="Yes","H",IF($B116="","",IF(AND($C116&lt;=Hidden!CT$46,$D116&gt;=Hidden!CT$46),IF($G116="","x","y"),"")))</f>
        <v/>
      </c>
      <c r="DB116" s="142" t="str">
        <f>IF(Hidden!CU$47="Yes","H",IF($B116="","",IF(AND($C116&lt;=Hidden!CU$46,$D116&gt;=Hidden!CU$46),IF($G116="","x","y"),"")))</f>
        <v/>
      </c>
      <c r="DC116" s="142" t="str">
        <f>IF(Hidden!CV$47="Yes","H",IF($B116="","",IF(AND($C116&lt;=Hidden!CV$46,$D116&gt;=Hidden!CV$46),IF($G116="","x","y"),"")))</f>
        <v/>
      </c>
      <c r="DD116" s="144" t="str">
        <f>IF(Hidden!CW$47="Yes","H",IF($B116="","",IF(AND($C116&lt;=Hidden!CW$46,$D116&gt;=Hidden!CW$46),IF($G116="","x","y"),"")))</f>
        <v/>
      </c>
      <c r="DE116" s="143" t="str">
        <f>IF(Hidden!CX$47="Yes","H",IF($B116="","",IF(AND($C116&lt;=Hidden!CX$46,$D116&gt;=Hidden!CX$46),IF($G116="","x","y"),"")))</f>
        <v/>
      </c>
      <c r="DF116" s="142" t="str">
        <f>IF(Hidden!CY$47="Yes","H",IF($B116="","",IF(AND($C116&lt;=Hidden!CY$46,$D116&gt;=Hidden!CY$46),IF($G116="","x","y"),"")))</f>
        <v/>
      </c>
      <c r="DG116" s="142" t="str">
        <f>IF(Hidden!CZ$47="Yes","H",IF($B116="","",IF(AND($C116&lt;=Hidden!CZ$46,$D116&gt;=Hidden!CZ$46),IF($G116="","x","y"),"")))</f>
        <v/>
      </c>
      <c r="DH116" s="142" t="str">
        <f>IF(Hidden!DA$47="Yes","H",IF($B116="","",IF(AND($C116&lt;=Hidden!DA$46,$D116&gt;=Hidden!DA$46),IF($G116="","x","y"),"")))</f>
        <v/>
      </c>
      <c r="DI116" s="146" t="str">
        <f>IF(Hidden!DB$47="Yes","H",IF($B116="","",IF(AND($C116&lt;=Hidden!DB$46,$D116&gt;=Hidden!DB$46),IF($G116="","x","y"),"")))</f>
        <v/>
      </c>
      <c r="DJ116" s="145" t="str">
        <f>IF(Hidden!DC$47="Yes","H",IF($B116="","",IF(AND($C116&lt;=Hidden!DC$46,$D116&gt;=Hidden!DC$46),IF($G116="","x","y"),"")))</f>
        <v/>
      </c>
      <c r="DK116" s="142" t="str">
        <f>IF(Hidden!DD$47="Yes","H",IF($B116="","",IF(AND($C116&lt;=Hidden!DD$46,$D116&gt;=Hidden!DD$46),IF($G116="","x","y"),"")))</f>
        <v/>
      </c>
      <c r="DL116" s="142" t="str">
        <f>IF(Hidden!DE$47="Yes","H",IF($B116="","",IF(AND($C116&lt;=Hidden!DE$46,$D116&gt;=Hidden!DE$46),IF($G116="","x","y"),"")))</f>
        <v/>
      </c>
      <c r="DM116" s="142" t="str">
        <f>IF(Hidden!DF$47="Yes","H",IF($B116="","",IF(AND($C116&lt;=Hidden!DF$46,$D116&gt;=Hidden!DF$46),IF($G116="","x","y"),"")))</f>
        <v/>
      </c>
      <c r="DN116" s="144" t="str">
        <f>IF(Hidden!DG$47="Yes","H",IF($B116="","",IF(AND($C116&lt;=Hidden!DG$46,$D116&gt;=Hidden!DG$46),IF($G116="","x","y"),"")))</f>
        <v/>
      </c>
      <c r="DO116" s="143" t="str">
        <f>IF(Hidden!DH$47="Yes","H",IF($B116="","",IF(AND($C116&lt;=Hidden!DH$46,$D116&gt;=Hidden!DH$46),IF($G116="","x","y"),"")))</f>
        <v/>
      </c>
      <c r="DP116" s="142" t="str">
        <f>IF(Hidden!DI$47="Yes","H",IF($B116="","",IF(AND($C116&lt;=Hidden!DI$46,$D116&gt;=Hidden!DI$46),IF($G116="","x","y"),"")))</f>
        <v/>
      </c>
      <c r="DQ116" s="142" t="str">
        <f>IF(Hidden!DJ$47="Yes","H",IF($B116="","",IF(AND($C116&lt;=Hidden!DJ$46,$D116&gt;=Hidden!DJ$46),IF($G116="","x","y"),"")))</f>
        <v/>
      </c>
      <c r="DR116" s="142" t="str">
        <f>IF(Hidden!DK$47="Yes","H",IF($B116="","",IF(AND($C116&lt;=Hidden!DK$46,$D116&gt;=Hidden!DK$46),IF($G116="","x","y"),"")))</f>
        <v/>
      </c>
      <c r="DS116" s="146" t="str">
        <f>IF(Hidden!DL$47="Yes","H",IF($B116="","",IF(AND($C116&lt;=Hidden!DL$46,$D116&gt;=Hidden!DL$46),IF($G116="","x","y"),"")))</f>
        <v/>
      </c>
      <c r="DT116" s="145" t="str">
        <f>IF(Hidden!DM$47="Yes","H",IF($B116="","",IF(AND($C116&lt;=Hidden!DM$46,$D116&gt;=Hidden!DM$46),IF($G116="","x","y"),"")))</f>
        <v/>
      </c>
      <c r="DU116" s="142" t="str">
        <f>IF(Hidden!DN$47="Yes","H",IF($B116="","",IF(AND($C116&lt;=Hidden!DN$46,$D116&gt;=Hidden!DN$46),IF($G116="","x","y"),"")))</f>
        <v/>
      </c>
      <c r="DV116" s="142" t="str">
        <f>IF(Hidden!DO$47="Yes","H",IF($B116="","",IF(AND($C116&lt;=Hidden!DO$46,$D116&gt;=Hidden!DO$46),IF($G116="","x","y"),"")))</f>
        <v/>
      </c>
      <c r="DW116" s="142" t="str">
        <f>IF(Hidden!DP$47="Yes","H",IF($B116="","",IF(AND($C116&lt;=Hidden!DP$46,$D116&gt;=Hidden!DP$46),IF($G116="","x","y"),"")))</f>
        <v/>
      </c>
      <c r="DX116" s="144" t="str">
        <f>IF(Hidden!DQ$47="Yes","H",IF($B116="","",IF(AND($C116&lt;=Hidden!DQ$46,$D116&gt;=Hidden!DQ$46),IF($G116="","x","y"),"")))</f>
        <v/>
      </c>
      <c r="DY116" s="145" t="str">
        <f>IF(Hidden!DR$47="Yes","H",IF($B116="","",IF(AND($C116&lt;=Hidden!DR$46,$D116&gt;=Hidden!DR$46),IF($G116="","x","y"),"")))</f>
        <v/>
      </c>
      <c r="DZ116" s="142" t="str">
        <f>IF(Hidden!DS$47="Yes","H",IF($B116="","",IF(AND($C116&lt;=Hidden!DS$46,$D116&gt;=Hidden!DS$46),IF($G116="","x","y"),"")))</f>
        <v/>
      </c>
      <c r="EA116" s="142" t="str">
        <f>IF(Hidden!DT$47="Yes","H",IF($B116="","",IF(AND($C116&lt;=Hidden!DT$46,$D116&gt;=Hidden!DT$46),IF($G116="","x","y"),"")))</f>
        <v/>
      </c>
      <c r="EB116" s="142" t="str">
        <f>IF(Hidden!DU$47="Yes","H",IF($B116="","",IF(AND($C116&lt;=Hidden!DU$46,$D116&gt;=Hidden!DU$46),IF($G116="","x","y"),"")))</f>
        <v/>
      </c>
      <c r="EC116" s="144" t="str">
        <f>IF(Hidden!DV$47="Yes","H",IF($B116="","",IF(AND($C116&lt;=Hidden!DV$46,$D116&gt;=Hidden!DV$46),IF($G116="","x","y"),"")))</f>
        <v/>
      </c>
      <c r="ED116" s="143" t="str">
        <f>IF(Hidden!DW$47="Yes","H",IF($B116="","",IF(AND($C116&lt;=Hidden!DW$46,$D116&gt;=Hidden!DW$46),IF($G116="","x","y"),"")))</f>
        <v/>
      </c>
      <c r="EE116" s="142" t="str">
        <f>IF(Hidden!DX$47="Yes","H",IF($B116="","",IF(AND($C116&lt;=Hidden!DX$46,$D116&gt;=Hidden!DX$46),IF($G116="","x","y"),"")))</f>
        <v/>
      </c>
      <c r="EF116" s="142" t="str">
        <f>IF(Hidden!DY$47="Yes","H",IF($B116="","",IF(AND($C116&lt;=Hidden!DY$46,$D116&gt;=Hidden!DY$46),IF($G116="","x","y"),"")))</f>
        <v/>
      </c>
      <c r="EG116" s="142" t="str">
        <f>IF(Hidden!DZ$47="Yes","H",IF($B116="","",IF(AND($C116&lt;=Hidden!DZ$46,$D116&gt;=Hidden!DZ$46),IF($G116="","x","y"),"")))</f>
        <v/>
      </c>
      <c r="EH116" s="141" t="str">
        <f>IF(Hidden!EA$47="Yes","H",IF($B116="","",IF(AND($C116&lt;=Hidden!EA$46,$D116&gt;=Hidden!EA$46),IF($G116="","x","y"),"")))</f>
        <v/>
      </c>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row>
    <row r="117" spans="1:257" ht="15" customHeight="1" thickBot="1">
      <c r="A117" s="79"/>
      <c r="B117" s="729"/>
      <c r="C117" s="732"/>
      <c r="D117" s="332"/>
      <c r="E117" s="333"/>
      <c r="F117" s="247"/>
      <c r="G117" s="334"/>
      <c r="H117" s="335"/>
      <c r="I117" s="343" t="str">
        <f>IF(Hidden!B$47="Yes","H",IF($B117="","",IF(AND($C117&lt;=Hidden!B$46,$D117&gt;=Hidden!B$46),IF($G117="","x","y"),"")))</f>
        <v/>
      </c>
      <c r="J117" s="733" t="str">
        <f>IF(Hidden!C$47="Yes","H",IF($B117="","",IF(AND($C117&lt;=Hidden!C$46,$D117&gt;=Hidden!C$46),IF($G117="","x","y"),"")))</f>
        <v/>
      </c>
      <c r="K117" s="733" t="str">
        <f>IF(Hidden!D$47="Yes","H",IF($B117="","",IF(AND($C117&lt;=Hidden!D$46,$D117&gt;=Hidden!D$46),IF($G117="","x","y"),"")))</f>
        <v/>
      </c>
      <c r="L117" s="733" t="str">
        <f>IF(Hidden!E$47="Yes","H",IF($B117="","",IF(AND($C117&lt;=Hidden!E$46,$D117&gt;=Hidden!E$46),IF($G117="","x","y"),"")))</f>
        <v/>
      </c>
      <c r="M117" s="734" t="str">
        <f>IF(Hidden!F$47="Yes","H",IF($B117="","",IF(AND($C117&lt;=Hidden!F$46,$D117&gt;=Hidden!F$46),IF($G117="","x","y"),"")))</f>
        <v/>
      </c>
      <c r="N117" s="735" t="str">
        <f>IF(Hidden!G$47="Yes","H",IF($B117="","",IF(AND($C117&lt;=Hidden!G$46,$D117&gt;=Hidden!G$46),IF($G117="","x","y"),"")))</f>
        <v/>
      </c>
      <c r="O117" s="733" t="str">
        <f>IF(Hidden!H$47="Yes","H",IF($B117="","",IF(AND($C117&lt;=Hidden!H$46,$D117&gt;=Hidden!H$46),IF($G117="","x","y"),"")))</f>
        <v/>
      </c>
      <c r="P117" s="733" t="str">
        <f>IF(Hidden!I$47="Yes","H",IF($B117="","",IF(AND($C117&lt;=Hidden!I$46,$D117&gt;=Hidden!I$46),IF($G117="","x","y"),"")))</f>
        <v/>
      </c>
      <c r="Q117" s="733" t="str">
        <f>IF(Hidden!J$47="Yes","H",IF($B117="","",IF(AND($C117&lt;=Hidden!J$46,$D117&gt;=Hidden!J$46),IF($G117="","x","y"),"")))</f>
        <v/>
      </c>
      <c r="R117" s="736" t="str">
        <f>IF(Hidden!K$47="Yes","H",IF($B117="","",IF(AND($C117&lt;=Hidden!K$46,$D117&gt;=Hidden!K$46),IF($G117="","x","y"),"")))</f>
        <v/>
      </c>
      <c r="S117" s="737" t="str">
        <f>IF(Hidden!L$47="Yes","H",IF($B117="","",IF(AND($C117&lt;=Hidden!L$46,$D117&gt;=Hidden!L$46),IF($G117="","x","y"),"")))</f>
        <v/>
      </c>
      <c r="T117" s="733" t="str">
        <f>IF(Hidden!M$47="Yes","H",IF($B117="","",IF(AND($C117&lt;=Hidden!M$46,$D117&gt;=Hidden!M$46),IF($G117="","x","y"),"")))</f>
        <v/>
      </c>
      <c r="U117" s="733" t="str">
        <f>IF(Hidden!N$47="Yes","H",IF($B117="","",IF(AND($C117&lt;=Hidden!N$46,$D117&gt;=Hidden!N$46),IF($G117="","x","y"),"")))</f>
        <v/>
      </c>
      <c r="V117" s="733" t="str">
        <f>IF(Hidden!O$47="Yes","H",IF($B117="","",IF(AND($C117&lt;=Hidden!O$46,$D117&gt;=Hidden!O$46),IF($G117="","x","y"),"")))</f>
        <v/>
      </c>
      <c r="W117" s="734" t="str">
        <f>IF(Hidden!P$47="Yes","H",IF($B117="","",IF(AND($C117&lt;=Hidden!P$46,$D117&gt;=Hidden!P$46),IF($G117="","x","y"),"")))</f>
        <v/>
      </c>
      <c r="X117" s="735" t="str">
        <f>IF(Hidden!Q$47="Yes","H",IF($B117="","",IF(AND($C117&lt;=Hidden!Q$46,$D117&gt;=Hidden!Q$46),IF($G117="","x","y"),"")))</f>
        <v/>
      </c>
      <c r="Y117" s="733" t="str">
        <f>IF(Hidden!R$47="Yes","H",IF($B117="","",IF(AND($C117&lt;=Hidden!R$46,$D117&gt;=Hidden!R$46),IF($G117="","x","y"),"")))</f>
        <v/>
      </c>
      <c r="Z117" s="733" t="str">
        <f>IF(Hidden!S$47="Yes","H",IF($B117="","",IF(AND($C117&lt;=Hidden!S$46,$D117&gt;=Hidden!S$46),IF($G117="","x","y"),"")))</f>
        <v/>
      </c>
      <c r="AA117" s="733" t="str">
        <f>IF(Hidden!T$47="Yes","H",IF($B117="","",IF(AND($C117&lt;=Hidden!T$46,$D117&gt;=Hidden!T$46),IF($G117="","x","y"),"")))</f>
        <v/>
      </c>
      <c r="AB117" s="736" t="str">
        <f>IF(Hidden!U$47="Yes","H",IF($B117="","",IF(AND($C117&lt;=Hidden!U$46,$D117&gt;=Hidden!U$46),IF($G117="","x","y"),"")))</f>
        <v/>
      </c>
      <c r="AC117" s="737" t="str">
        <f>IF(Hidden!V$47="Yes","H",IF($B117="","",IF(AND($C117&lt;=Hidden!V$46,$D117&gt;=Hidden!V$46),IF($G117="","x","y"),"")))</f>
        <v/>
      </c>
      <c r="AD117" s="733" t="str">
        <f>IF(Hidden!W$47="Yes","H",IF($B117="","",IF(AND($C117&lt;=Hidden!W$46,$D117&gt;=Hidden!W$46),IF($G117="","x","y"),"")))</f>
        <v/>
      </c>
      <c r="AE117" s="733" t="str">
        <f>IF(Hidden!X$47="Yes","H",IF($B117="","",IF(AND($C117&lt;=Hidden!X$46,$D117&gt;=Hidden!X$46),IF($G117="","x","y"),"")))</f>
        <v/>
      </c>
      <c r="AF117" s="733" t="str">
        <f>IF(Hidden!Y$47="Yes","H",IF($B117="","",IF(AND($C117&lt;=Hidden!Y$46,$D117&gt;=Hidden!Y$46),IF($G117="","x","y"),"")))</f>
        <v/>
      </c>
      <c r="AG117" s="734" t="str">
        <f>IF(Hidden!Z$47="Yes","H",IF($B117="","",IF(AND($C117&lt;=Hidden!Z$46,$D117&gt;=Hidden!Z$46),IF($G117="","x","y"),"")))</f>
        <v/>
      </c>
      <c r="AH117" s="735" t="str">
        <f>IF(Hidden!AA$47="Yes","H",IF($B117="","",IF(AND($C117&lt;=Hidden!AA$46,$D117&gt;=Hidden!AA$46),IF($G117="","x","y"),"")))</f>
        <v/>
      </c>
      <c r="AI117" s="733" t="str">
        <f>IF(Hidden!AB$47="Yes","H",IF($B117="","",IF(AND($C117&lt;=Hidden!AB$46,$D117&gt;=Hidden!AB$46),IF($G117="","x","y"),"")))</f>
        <v/>
      </c>
      <c r="AJ117" s="733" t="str">
        <f>IF(Hidden!AC$47="Yes","H",IF($B117="","",IF(AND($C117&lt;=Hidden!AC$46,$D117&gt;=Hidden!AC$46),IF($G117="","x","y"),"")))</f>
        <v/>
      </c>
      <c r="AK117" s="733" t="str">
        <f>IF(Hidden!AD$47="Yes","H",IF($B117="","",IF(AND($C117&lt;=Hidden!AD$46,$D117&gt;=Hidden!AD$46),IF($G117="","x","y"),"")))</f>
        <v/>
      </c>
      <c r="AL117" s="736" t="str">
        <f>IF(Hidden!AE$47="Yes","H",IF($B117="","",IF(AND($C117&lt;=Hidden!AE$46,$D117&gt;=Hidden!AE$46),IF($G117="","x","y"),"")))</f>
        <v/>
      </c>
      <c r="AM117" s="737" t="str">
        <f>IF(Hidden!AF$47="Yes","H",IF($B117="","",IF(AND($C117&lt;=Hidden!AF$46,$D117&gt;=Hidden!AF$46),IF($G117="","x","y"),"")))</f>
        <v/>
      </c>
      <c r="AN117" s="733" t="str">
        <f>IF(Hidden!AG$47="Yes","H",IF($B117="","",IF(AND($C117&lt;=Hidden!AG$46,$D117&gt;=Hidden!AG$46),IF($G117="","x","y"),"")))</f>
        <v/>
      </c>
      <c r="AO117" s="733" t="str">
        <f>IF(Hidden!AH$47="Yes","H",IF($B117="","",IF(AND($C117&lt;=Hidden!AH$46,$D117&gt;=Hidden!AH$46),IF($G117="","x","y"),"")))</f>
        <v/>
      </c>
      <c r="AP117" s="733" t="str">
        <f>IF(Hidden!AI$47="Yes","H",IF($B117="","",IF(AND($C117&lt;=Hidden!AI$46,$D117&gt;=Hidden!AI$46),IF($G117="","x","y"),"")))</f>
        <v/>
      </c>
      <c r="AQ117" s="734" t="str">
        <f>IF(Hidden!AJ$47="Yes","H",IF($B117="","",IF(AND($C117&lt;=Hidden!AJ$46,$D117&gt;=Hidden!AJ$46),IF($G117="","x","y"),"")))</f>
        <v/>
      </c>
      <c r="AR117" s="735" t="str">
        <f>IF(Hidden!AK$47="Yes","H",IF($B117="","",IF(AND($C117&lt;=Hidden!AK$46,$D117&gt;=Hidden!AK$46),IF($G117="","x","y"),"")))</f>
        <v/>
      </c>
      <c r="AS117" s="733" t="str">
        <f>IF(Hidden!AL$47="Yes","H",IF($B117="","",IF(AND($C117&lt;=Hidden!AL$46,$D117&gt;=Hidden!AL$46),IF($G117="","x","y"),"")))</f>
        <v/>
      </c>
      <c r="AT117" s="733" t="str">
        <f>IF(Hidden!AM$47="Yes","H",IF($B117="","",IF(AND($C117&lt;=Hidden!AM$46,$D117&gt;=Hidden!AM$46),IF($G117="","x","y"),"")))</f>
        <v/>
      </c>
      <c r="AU117" s="733" t="str">
        <f>IF(Hidden!AN$47="Yes","H",IF($B117="","",IF(AND($C117&lt;=Hidden!AN$46,$D117&gt;=Hidden!AN$46),IF($G117="","x","y"),"")))</f>
        <v/>
      </c>
      <c r="AV117" s="736" t="str">
        <f>IF(Hidden!AO$47="Yes","H",IF($B117="","",IF(AND($C117&lt;=Hidden!AO$46,$D117&gt;=Hidden!AO$46),IF($G117="","x","y"),"")))</f>
        <v/>
      </c>
      <c r="AW117" s="737" t="str">
        <f>IF(Hidden!AP$47="Yes","H",IF($B117="","",IF(AND($C117&lt;=Hidden!AP$46,$D117&gt;=Hidden!AP$46),IF($G117="","x","y"),"")))</f>
        <v/>
      </c>
      <c r="AX117" s="733" t="str">
        <f>IF(Hidden!AQ$47="Yes","H",IF($B117="","",IF(AND($C117&lt;=Hidden!AQ$46,$D117&gt;=Hidden!AQ$46),IF($G117="","x","y"),"")))</f>
        <v/>
      </c>
      <c r="AY117" s="733" t="str">
        <f>IF(Hidden!AR$47="Yes","H",IF($B117="","",IF(AND($C117&lt;=Hidden!AR$46,$D117&gt;=Hidden!AR$46),IF($G117="","x","y"),"")))</f>
        <v/>
      </c>
      <c r="AZ117" s="733" t="str">
        <f>IF(Hidden!AS$47="Yes","H",IF($B117="","",IF(AND($C117&lt;=Hidden!AS$46,$D117&gt;=Hidden!AS$46),IF($G117="","x","y"),"")))</f>
        <v/>
      </c>
      <c r="BA117" s="734" t="str">
        <f>IF(Hidden!AT$47="Yes","H",IF($B117="","",IF(AND($C117&lt;=Hidden!AT$46,$D117&gt;=Hidden!AT$46),IF($G117="","x","y"),"")))</f>
        <v/>
      </c>
      <c r="BB117" s="735" t="str">
        <f>IF(Hidden!AU$47="Yes","H",IF($B117="","",IF(AND($C117&lt;=Hidden!AU$46,$D117&gt;=Hidden!AU$46),IF($G117="","x","y"),"")))</f>
        <v/>
      </c>
      <c r="BC117" s="733" t="str">
        <f>IF(Hidden!AV$47="Yes","H",IF($B117="","",IF(AND($C117&lt;=Hidden!AV$46,$D117&gt;=Hidden!AV$46),IF($G117="","x","y"),"")))</f>
        <v/>
      </c>
      <c r="BD117" s="733" t="str">
        <f>IF(Hidden!AW$47="Yes","H",IF($B117="","",IF(AND($C117&lt;=Hidden!AW$46,$D117&gt;=Hidden!AW$46),IF($G117="","x","y"),"")))</f>
        <v/>
      </c>
      <c r="BE117" s="733" t="str">
        <f>IF(Hidden!AX$47="Yes","H",IF($B117="","",IF(AND($C117&lt;=Hidden!AX$46,$D117&gt;=Hidden!AX$46),IF($G117="","x","y"),"")))</f>
        <v/>
      </c>
      <c r="BF117" s="736" t="str">
        <f>IF(Hidden!AY$47="Yes","H",IF($B117="","",IF(AND($C117&lt;=Hidden!AY$46,$D117&gt;=Hidden!AY$46),IF($G117="","x","y"),"")))</f>
        <v/>
      </c>
      <c r="BG117" s="737" t="str">
        <f>IF(Hidden!AZ$47="Yes","H",IF($B117="","",IF(AND($C117&lt;=Hidden!AZ$46,$D117&gt;=Hidden!AZ$46),IF($G117="","x","y"),"")))</f>
        <v/>
      </c>
      <c r="BH117" s="733" t="str">
        <f>IF(Hidden!BA$47="Yes","H",IF($B117="","",IF(AND($C117&lt;=Hidden!BA$46,$D117&gt;=Hidden!BA$46),IF($G117="","x","y"),"")))</f>
        <v/>
      </c>
      <c r="BI117" s="733" t="str">
        <f>IF(Hidden!BB$47="Yes","H",IF($B117="","",IF(AND($C117&lt;=Hidden!BB$46,$D117&gt;=Hidden!BB$46),IF($G117="","x","y"),"")))</f>
        <v/>
      </c>
      <c r="BJ117" s="733" t="str">
        <f>IF(Hidden!BC$47="Yes","H",IF($B117="","",IF(AND($C117&lt;=Hidden!BC$46,$D117&gt;=Hidden!BC$46),IF($G117="","x","y"),"")))</f>
        <v/>
      </c>
      <c r="BK117" s="734" t="str">
        <f>IF(Hidden!BD$47="Yes","H",IF($B117="","",IF(AND($C117&lt;=Hidden!BD$46,$D117&gt;=Hidden!BD$46),IF($G117="","x","y"),"")))</f>
        <v/>
      </c>
      <c r="BL117" s="735" t="str">
        <f>IF(Hidden!BE$47="Yes","H",IF($B117="","",IF(AND($C117&lt;=Hidden!BE$46,$D117&gt;=Hidden!BE$46),IF($G117="","x","y"),"")))</f>
        <v/>
      </c>
      <c r="BM117" s="733" t="str">
        <f>IF(Hidden!BF$47="Yes","H",IF($B117="","",IF(AND($C117&lt;=Hidden!BF$46,$D117&gt;=Hidden!BF$46),IF($G117="","x","y"),"")))</f>
        <v/>
      </c>
      <c r="BN117" s="733" t="str">
        <f>IF(Hidden!BG$47="Yes","H",IF($B117="","",IF(AND($C117&lt;=Hidden!BG$46,$D117&gt;=Hidden!BG$46),IF($G117="","x","y"),"")))</f>
        <v/>
      </c>
      <c r="BO117" s="733" t="str">
        <f>IF(Hidden!BH$47="Yes","H",IF($B117="","",IF(AND($C117&lt;=Hidden!BH$46,$D117&gt;=Hidden!BH$46),IF($G117="","x","y"),"")))</f>
        <v/>
      </c>
      <c r="BP117" s="736" t="str">
        <f>IF(Hidden!BI$47="Yes","H",IF($B117="","",IF(AND($C117&lt;=Hidden!BI$46,$D117&gt;=Hidden!BI$46),IF($G117="","x","y"),"")))</f>
        <v/>
      </c>
      <c r="BQ117" s="737" t="str">
        <f>IF(Hidden!BJ$47="Yes","H",IF($B117="","",IF(AND($C117&lt;=Hidden!BJ$46,$D117&gt;=Hidden!BJ$46),IF($G117="","x","y"),"")))</f>
        <v/>
      </c>
      <c r="BR117" s="733" t="str">
        <f>IF(Hidden!BK$47="Yes","H",IF($B117="","",IF(AND($C117&lt;=Hidden!BK$46,$D117&gt;=Hidden!BK$46),IF($G117="","x","y"),"")))</f>
        <v/>
      </c>
      <c r="BS117" s="733" t="str">
        <f>IF(Hidden!BL$47="Yes","H",IF($B117="","",IF(AND($C117&lt;=Hidden!BL$46,$D117&gt;=Hidden!BL$46),IF($G117="","x","y"),"")))</f>
        <v/>
      </c>
      <c r="BT117" s="733" t="str">
        <f>IF(Hidden!BM$47="Yes","H",IF($B117="","",IF(AND($C117&lt;=Hidden!BM$46,$D117&gt;=Hidden!BM$46),IF($G117="","x","y"),"")))</f>
        <v/>
      </c>
      <c r="BU117" s="734" t="str">
        <f>IF(Hidden!BN$47="Yes","H",IF($B117="","",IF(AND($C117&lt;=Hidden!BN$46,$D117&gt;=Hidden!BN$46),IF($G117="","x","y"),"")))</f>
        <v/>
      </c>
      <c r="BV117" s="735" t="str">
        <f>IF(Hidden!BO$47="Yes","H",IF($B117="","",IF(AND($C117&lt;=Hidden!BO$46,$D117&gt;=Hidden!BO$46),IF($G117="","x","y"),"")))</f>
        <v/>
      </c>
      <c r="BW117" s="733" t="str">
        <f>IF(Hidden!BP$47="Yes","H",IF($B117="","",IF(AND($C117&lt;=Hidden!BP$46,$D117&gt;=Hidden!BP$46),IF($G117="","x","y"),"")))</f>
        <v/>
      </c>
      <c r="BX117" s="733" t="str">
        <f>IF(Hidden!BQ$47="Yes","H",IF($B117="","",IF(AND($C117&lt;=Hidden!BQ$46,$D117&gt;=Hidden!BQ$46),IF($G117="","x","y"),"")))</f>
        <v/>
      </c>
      <c r="BY117" s="733" t="str">
        <f>IF(Hidden!BR$47="Yes","H",IF($B117="","",IF(AND($C117&lt;=Hidden!BR$46,$D117&gt;=Hidden!BR$46),IF($G117="","x","y"),"")))</f>
        <v/>
      </c>
      <c r="BZ117" s="736" t="str">
        <f>IF(Hidden!BS$47="Yes","H",IF($B117="","",IF(AND($C117&lt;=Hidden!BS$46,$D117&gt;=Hidden!BS$46),IF($G117="","x","y"),"")))</f>
        <v/>
      </c>
      <c r="CA117" s="737" t="str">
        <f>IF(Hidden!BT$47="Yes","H",IF($B117="","",IF(AND($C117&lt;=Hidden!BT$46,$D117&gt;=Hidden!BT$46),IF($G117="","x","y"),"")))</f>
        <v/>
      </c>
      <c r="CB117" s="733" t="str">
        <f>IF(Hidden!BU$47="Yes","H",IF($B117="","",IF(AND($C117&lt;=Hidden!BU$46,$D117&gt;=Hidden!BU$46),IF($G117="","x","y"),"")))</f>
        <v/>
      </c>
      <c r="CC117" s="733" t="str">
        <f>IF(Hidden!BV$47="Yes","H",IF($B117="","",IF(AND($C117&lt;=Hidden!BV$46,$D117&gt;=Hidden!BV$46),IF($G117="","x","y"),"")))</f>
        <v/>
      </c>
      <c r="CD117" s="733" t="str">
        <f>IF(Hidden!BW$47="Yes","H",IF($B117="","",IF(AND($C117&lt;=Hidden!BW$46,$D117&gt;=Hidden!BW$46),IF($G117="","x","y"),"")))</f>
        <v/>
      </c>
      <c r="CE117" s="734" t="str">
        <f>IF(Hidden!BX$47="Yes","H",IF($B117="","",IF(AND($C117&lt;=Hidden!BX$46,$D117&gt;=Hidden!BX$46),IF($G117="","x","y"),"")))</f>
        <v/>
      </c>
      <c r="CF117" s="735" t="str">
        <f>IF(Hidden!BY$47="Yes","H",IF($B117="","",IF(AND($C117&lt;=Hidden!BY$46,$D117&gt;=Hidden!BY$46),IF($G117="","x","y"),"")))</f>
        <v/>
      </c>
      <c r="CG117" s="733" t="str">
        <f>IF(Hidden!BZ$47="Yes","H",IF($B117="","",IF(AND($C117&lt;=Hidden!BZ$46,$D117&gt;=Hidden!BZ$46),IF($G117="","x","y"),"")))</f>
        <v/>
      </c>
      <c r="CH117" s="733" t="str">
        <f>IF(Hidden!CA$47="Yes","H",IF($B117="","",IF(AND($C117&lt;=Hidden!CA$46,$D117&gt;=Hidden!CA$46),IF($G117="","x","y"),"")))</f>
        <v/>
      </c>
      <c r="CI117" s="733" t="str">
        <f>IF(Hidden!CB$47="Yes","H",IF($B117="","",IF(AND($C117&lt;=Hidden!CB$46,$D117&gt;=Hidden!CB$46),IF($G117="","x","y"),"")))</f>
        <v/>
      </c>
      <c r="CJ117" s="736" t="str">
        <f>IF(Hidden!CC$47="Yes","H",IF($B117="","",IF(AND($C117&lt;=Hidden!CC$46,$D117&gt;=Hidden!CC$46),IF($G117="","x","y"),"")))</f>
        <v/>
      </c>
      <c r="CK117" s="737" t="str">
        <f>IF(Hidden!CD$47="Yes","H",IF($B117="","",IF(AND($C117&lt;=Hidden!CD$46,$D117&gt;=Hidden!CD$46),IF($G117="","x","y"),"")))</f>
        <v/>
      </c>
      <c r="CL117" s="733" t="str">
        <f>IF(Hidden!CE$47="Yes","H",IF($B117="","",IF(AND($C117&lt;=Hidden!CE$46,$D117&gt;=Hidden!CE$46),IF($G117="","x","y"),"")))</f>
        <v/>
      </c>
      <c r="CM117" s="733" t="str">
        <f>IF(Hidden!CF$47="Yes","H",IF($B117="","",IF(AND($C117&lt;=Hidden!CF$46,$D117&gt;=Hidden!CF$46),IF($G117="","x","y"),"")))</f>
        <v/>
      </c>
      <c r="CN117" s="733" t="str">
        <f>IF(Hidden!CG$47="Yes","H",IF($B117="","",IF(AND($C117&lt;=Hidden!CG$46,$D117&gt;=Hidden!CG$46),IF($G117="","x","y"),"")))</f>
        <v/>
      </c>
      <c r="CO117" s="734" t="str">
        <f>IF(Hidden!CH$47="Yes","H",IF($B117="","",IF(AND($C117&lt;=Hidden!CH$46,$D117&gt;=Hidden!CH$46),IF($G117="","x","y"),"")))</f>
        <v/>
      </c>
      <c r="CP117" s="735" t="str">
        <f>IF(Hidden!CI$47="Yes","H",IF($B117="","",IF(AND($C117&lt;=Hidden!CI$46,$D117&gt;=Hidden!CI$46),IF($G117="","x","y"),"")))</f>
        <v/>
      </c>
      <c r="CQ117" s="733" t="str">
        <f>IF(Hidden!CJ$47="Yes","H",IF($B117="","",IF(AND($C117&lt;=Hidden!CJ$46,$D117&gt;=Hidden!CJ$46),IF($G117="","x","y"),"")))</f>
        <v/>
      </c>
      <c r="CR117" s="733" t="str">
        <f>IF(Hidden!CK$47="Yes","H",IF($B117="","",IF(AND($C117&lt;=Hidden!CK$46,$D117&gt;=Hidden!CK$46),IF($G117="","x","y"),"")))</f>
        <v/>
      </c>
      <c r="CS117" s="733" t="str">
        <f>IF(Hidden!CL$47="Yes","H",IF($B117="","",IF(AND($C117&lt;=Hidden!CL$46,$D117&gt;=Hidden!CL$46),IF($G117="","x","y"),"")))</f>
        <v/>
      </c>
      <c r="CT117" s="736" t="str">
        <f>IF(Hidden!CM$47="Yes","H",IF($B117="","",IF(AND($C117&lt;=Hidden!CM$46,$D117&gt;=Hidden!CM$46),IF($G117="","x","y"),"")))</f>
        <v/>
      </c>
      <c r="CU117" s="737" t="str">
        <f>IF(Hidden!CN$47="Yes","H",IF($B117="","",IF(AND($C117&lt;=Hidden!CN$46,$D117&gt;=Hidden!CN$46),IF($G117="","x","y"),"")))</f>
        <v/>
      </c>
      <c r="CV117" s="733" t="str">
        <f>IF(Hidden!CO$47="Yes","H",IF($B117="","",IF(AND($C117&lt;=Hidden!CO$46,$D117&gt;=Hidden!CO$46),IF($G117="","x","y"),"")))</f>
        <v/>
      </c>
      <c r="CW117" s="733" t="str">
        <f>IF(Hidden!CP$47="Yes","H",IF($B117="","",IF(AND($C117&lt;=Hidden!CP$46,$D117&gt;=Hidden!CP$46),IF($G117="","x","y"),"")))</f>
        <v/>
      </c>
      <c r="CX117" s="733" t="str">
        <f>IF(Hidden!CQ$47="Yes","H",IF($B117="","",IF(AND($C117&lt;=Hidden!CQ$46,$D117&gt;=Hidden!CQ$46),IF($G117="","x","y"),"")))</f>
        <v/>
      </c>
      <c r="CY117" s="734" t="str">
        <f>IF(Hidden!CR$47="Yes","H",IF($B117="","",IF(AND($C117&lt;=Hidden!CR$46,$D117&gt;=Hidden!CR$46),IF($G117="","x","y"),"")))</f>
        <v/>
      </c>
      <c r="CZ117" s="735" t="str">
        <f>IF(Hidden!CS$47="Yes","H",IF($B117="","",IF(AND($C117&lt;=Hidden!CS$46,$D117&gt;=Hidden!CS$46),IF($G117="","x","y"),"")))</f>
        <v/>
      </c>
      <c r="DA117" s="733" t="str">
        <f>IF(Hidden!CT$47="Yes","H",IF($B117="","",IF(AND($C117&lt;=Hidden!CT$46,$D117&gt;=Hidden!CT$46),IF($G117="","x","y"),"")))</f>
        <v/>
      </c>
      <c r="DB117" s="733" t="str">
        <f>IF(Hidden!CU$47="Yes","H",IF($B117="","",IF(AND($C117&lt;=Hidden!CU$46,$D117&gt;=Hidden!CU$46),IF($G117="","x","y"),"")))</f>
        <v/>
      </c>
      <c r="DC117" s="733" t="str">
        <f>IF(Hidden!CV$47="Yes","H",IF($B117="","",IF(AND($C117&lt;=Hidden!CV$46,$D117&gt;=Hidden!CV$46),IF($G117="","x","y"),"")))</f>
        <v/>
      </c>
      <c r="DD117" s="736" t="str">
        <f>IF(Hidden!CW$47="Yes","H",IF($B117="","",IF(AND($C117&lt;=Hidden!CW$46,$D117&gt;=Hidden!CW$46),IF($G117="","x","y"),"")))</f>
        <v/>
      </c>
      <c r="DE117" s="737" t="str">
        <f>IF(Hidden!CX$47="Yes","H",IF($B117="","",IF(AND($C117&lt;=Hidden!CX$46,$D117&gt;=Hidden!CX$46),IF($G117="","x","y"),"")))</f>
        <v/>
      </c>
      <c r="DF117" s="733" t="str">
        <f>IF(Hidden!CY$47="Yes","H",IF($B117="","",IF(AND($C117&lt;=Hidden!CY$46,$D117&gt;=Hidden!CY$46),IF($G117="","x","y"),"")))</f>
        <v/>
      </c>
      <c r="DG117" s="733" t="str">
        <f>IF(Hidden!CZ$47="Yes","H",IF($B117="","",IF(AND($C117&lt;=Hidden!CZ$46,$D117&gt;=Hidden!CZ$46),IF($G117="","x","y"),"")))</f>
        <v/>
      </c>
      <c r="DH117" s="733" t="str">
        <f>IF(Hidden!DA$47="Yes","H",IF($B117="","",IF(AND($C117&lt;=Hidden!DA$46,$D117&gt;=Hidden!DA$46),IF($G117="","x","y"),"")))</f>
        <v/>
      </c>
      <c r="DI117" s="734" t="str">
        <f>IF(Hidden!DB$47="Yes","H",IF($B117="","",IF(AND($C117&lt;=Hidden!DB$46,$D117&gt;=Hidden!DB$46),IF($G117="","x","y"),"")))</f>
        <v/>
      </c>
      <c r="DJ117" s="735" t="str">
        <f>IF(Hidden!DC$47="Yes","H",IF($B117="","",IF(AND($C117&lt;=Hidden!DC$46,$D117&gt;=Hidden!DC$46),IF($G117="","x","y"),"")))</f>
        <v/>
      </c>
      <c r="DK117" s="733" t="str">
        <f>IF(Hidden!DD$47="Yes","H",IF($B117="","",IF(AND($C117&lt;=Hidden!DD$46,$D117&gt;=Hidden!DD$46),IF($G117="","x","y"),"")))</f>
        <v/>
      </c>
      <c r="DL117" s="733" t="str">
        <f>IF(Hidden!DE$47="Yes","H",IF($B117="","",IF(AND($C117&lt;=Hidden!DE$46,$D117&gt;=Hidden!DE$46),IF($G117="","x","y"),"")))</f>
        <v/>
      </c>
      <c r="DM117" s="733" t="str">
        <f>IF(Hidden!DF$47="Yes","H",IF($B117="","",IF(AND($C117&lt;=Hidden!DF$46,$D117&gt;=Hidden!DF$46),IF($G117="","x","y"),"")))</f>
        <v/>
      </c>
      <c r="DN117" s="736" t="str">
        <f>IF(Hidden!DG$47="Yes","H",IF($B117="","",IF(AND($C117&lt;=Hidden!DG$46,$D117&gt;=Hidden!DG$46),IF($G117="","x","y"),"")))</f>
        <v/>
      </c>
      <c r="DO117" s="737" t="str">
        <f>IF(Hidden!DH$47="Yes","H",IF($B117="","",IF(AND($C117&lt;=Hidden!DH$46,$D117&gt;=Hidden!DH$46),IF($G117="","x","y"),"")))</f>
        <v/>
      </c>
      <c r="DP117" s="733" t="str">
        <f>IF(Hidden!DI$47="Yes","H",IF($B117="","",IF(AND($C117&lt;=Hidden!DI$46,$D117&gt;=Hidden!DI$46),IF($G117="","x","y"),"")))</f>
        <v/>
      </c>
      <c r="DQ117" s="733" t="str">
        <f>IF(Hidden!DJ$47="Yes","H",IF($B117="","",IF(AND($C117&lt;=Hidden!DJ$46,$D117&gt;=Hidden!DJ$46),IF($G117="","x","y"),"")))</f>
        <v/>
      </c>
      <c r="DR117" s="733" t="str">
        <f>IF(Hidden!DK$47="Yes","H",IF($B117="","",IF(AND($C117&lt;=Hidden!DK$46,$D117&gt;=Hidden!DK$46),IF($G117="","x","y"),"")))</f>
        <v/>
      </c>
      <c r="DS117" s="734" t="str">
        <f>IF(Hidden!DL$47="Yes","H",IF($B117="","",IF(AND($C117&lt;=Hidden!DL$46,$D117&gt;=Hidden!DL$46),IF($G117="","x","y"),"")))</f>
        <v/>
      </c>
      <c r="DT117" s="735" t="str">
        <f>IF(Hidden!DM$47="Yes","H",IF($B117="","",IF(AND($C117&lt;=Hidden!DM$46,$D117&gt;=Hidden!DM$46),IF($G117="","x","y"),"")))</f>
        <v/>
      </c>
      <c r="DU117" s="733" t="str">
        <f>IF(Hidden!DN$47="Yes","H",IF($B117="","",IF(AND($C117&lt;=Hidden!DN$46,$D117&gt;=Hidden!DN$46),IF($G117="","x","y"),"")))</f>
        <v/>
      </c>
      <c r="DV117" s="733" t="str">
        <f>IF(Hidden!DO$47="Yes","H",IF($B117="","",IF(AND($C117&lt;=Hidden!DO$46,$D117&gt;=Hidden!DO$46),IF($G117="","x","y"),"")))</f>
        <v/>
      </c>
      <c r="DW117" s="733" t="str">
        <f>IF(Hidden!DP$47="Yes","H",IF($B117="","",IF(AND($C117&lt;=Hidden!DP$46,$D117&gt;=Hidden!DP$46),IF($G117="","x","y"),"")))</f>
        <v/>
      </c>
      <c r="DX117" s="736" t="str">
        <f>IF(Hidden!DQ$47="Yes","H",IF($B117="","",IF(AND($C117&lt;=Hidden!DQ$46,$D117&gt;=Hidden!DQ$46),IF($G117="","x","y"),"")))</f>
        <v/>
      </c>
      <c r="DY117" s="735" t="str">
        <f>IF(Hidden!DR$47="Yes","H",IF($B117="","",IF(AND($C117&lt;=Hidden!DR$46,$D117&gt;=Hidden!DR$46),IF($G117="","x","y"),"")))</f>
        <v/>
      </c>
      <c r="DZ117" s="733" t="str">
        <f>IF(Hidden!DS$47="Yes","H",IF($B117="","",IF(AND($C117&lt;=Hidden!DS$46,$D117&gt;=Hidden!DS$46),IF($G117="","x","y"),"")))</f>
        <v/>
      </c>
      <c r="EA117" s="733" t="str">
        <f>IF(Hidden!DT$47="Yes","H",IF($B117="","",IF(AND($C117&lt;=Hidden!DT$46,$D117&gt;=Hidden!DT$46),IF($G117="","x","y"),"")))</f>
        <v/>
      </c>
      <c r="EB117" s="733" t="str">
        <f>IF(Hidden!DU$47="Yes","H",IF($B117="","",IF(AND($C117&lt;=Hidden!DU$46,$D117&gt;=Hidden!DU$46),IF($G117="","x","y"),"")))</f>
        <v/>
      </c>
      <c r="EC117" s="736" t="str">
        <f>IF(Hidden!DV$47="Yes","H",IF($B117="","",IF(AND($C117&lt;=Hidden!DV$46,$D117&gt;=Hidden!DV$46),IF($G117="","x","y"),"")))</f>
        <v/>
      </c>
      <c r="ED117" s="737" t="str">
        <f>IF(Hidden!DW$47="Yes","H",IF($B117="","",IF(AND($C117&lt;=Hidden!DW$46,$D117&gt;=Hidden!DW$46),IF($G117="","x","y"),"")))</f>
        <v/>
      </c>
      <c r="EE117" s="733" t="str">
        <f>IF(Hidden!DX$47="Yes","H",IF($B117="","",IF(AND($C117&lt;=Hidden!DX$46,$D117&gt;=Hidden!DX$46),IF($G117="","x","y"),"")))</f>
        <v/>
      </c>
      <c r="EF117" s="733" t="str">
        <f>IF(Hidden!DY$47="Yes","H",IF($B117="","",IF(AND($C117&lt;=Hidden!DY$46,$D117&gt;=Hidden!DY$46),IF($G117="","x","y"),"")))</f>
        <v/>
      </c>
      <c r="EG117" s="733" t="str">
        <f>IF(Hidden!DZ$47="Yes","H",IF($B117="","",IF(AND($C117&lt;=Hidden!DZ$46,$D117&gt;=Hidden!DZ$46),IF($G117="","x","y"),"")))</f>
        <v/>
      </c>
      <c r="EH117" s="738" t="str">
        <f>IF(Hidden!EA$47="Yes","H",IF($B117="","",IF(AND($C117&lt;=Hidden!EA$46,$D117&gt;=Hidden!EA$46),IF($G117="","x","y"),"")))</f>
        <v/>
      </c>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row>
    <row r="118" spans="1:257">
      <c r="A118" s="79"/>
      <c r="B118" s="79"/>
      <c r="C118" s="29"/>
      <c r="D118" s="79"/>
      <c r="E118" s="79"/>
      <c r="F118" s="79"/>
      <c r="G118" s="79"/>
      <c r="H118" s="79"/>
      <c r="I118" s="18"/>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79"/>
      <c r="BW118" s="79"/>
      <c r="BX118" s="79"/>
      <c r="BY118" s="79"/>
      <c r="BZ118" s="79"/>
      <c r="CA118" s="79"/>
      <c r="CB118" s="79"/>
      <c r="CC118" s="79"/>
      <c r="CD118" s="79"/>
      <c r="CE118" s="79"/>
      <c r="CF118" s="79"/>
      <c r="CG118" s="79"/>
      <c r="CH118" s="79"/>
      <c r="CI118" s="79"/>
      <c r="CJ118" s="79"/>
      <c r="CK118" s="79"/>
      <c r="CL118" s="79"/>
      <c r="CM118" s="79"/>
      <c r="CN118" s="79"/>
      <c r="CO118" s="79"/>
      <c r="CP118" s="79"/>
      <c r="CQ118" s="79"/>
      <c r="CR118" s="79"/>
      <c r="CS118" s="79"/>
      <c r="CT118" s="79"/>
      <c r="CU118" s="79"/>
      <c r="CV118" s="79"/>
      <c r="CW118" s="79"/>
      <c r="CX118" s="79"/>
      <c r="CY118" s="79"/>
      <c r="CZ118" s="79"/>
      <c r="DA118" s="79"/>
      <c r="DB118" s="79"/>
      <c r="DC118" s="79"/>
      <c r="DD118" s="79"/>
      <c r="DE118" s="79"/>
      <c r="DF118" s="79"/>
      <c r="DG118" s="79"/>
      <c r="DH118" s="79"/>
      <c r="DI118" s="79"/>
      <c r="DJ118" s="79"/>
      <c r="DK118" s="79"/>
      <c r="DL118" s="79"/>
      <c r="DM118" s="79"/>
      <c r="DN118" s="79"/>
      <c r="DO118" s="79"/>
      <c r="DP118" s="79"/>
      <c r="DQ118" s="79"/>
      <c r="DR118" s="79"/>
      <c r="DS118" s="79"/>
      <c r="DT118" s="79"/>
      <c r="DU118" s="79"/>
      <c r="DV118" s="79"/>
      <c r="DW118" s="79"/>
      <c r="DX118" s="79"/>
      <c r="DY118" s="79"/>
      <c r="DZ118" s="79"/>
      <c r="EA118" s="79"/>
      <c r="EB118" s="79"/>
      <c r="EC118" s="79"/>
      <c r="ED118" s="79"/>
      <c r="EE118" s="79"/>
      <c r="EF118" s="79"/>
      <c r="EG118" s="79"/>
      <c r="EH118" s="79"/>
      <c r="EI118" s="79"/>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row>
    <row r="119" spans="1:257">
      <c r="A119" s="79"/>
      <c r="B119" s="79"/>
      <c r="C119" s="29"/>
      <c r="D119" s="79"/>
      <c r="E119" s="79"/>
      <c r="F119" s="79"/>
      <c r="G119" s="79"/>
      <c r="H119" s="79"/>
      <c r="I119" s="18"/>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79"/>
      <c r="CA119" s="79"/>
      <c r="CB119" s="79"/>
      <c r="CC119" s="79"/>
      <c r="CD119" s="79"/>
      <c r="CE119" s="79"/>
      <c r="CF119" s="79"/>
      <c r="CG119" s="79"/>
      <c r="CH119" s="79"/>
      <c r="CI119" s="79"/>
      <c r="CJ119" s="79"/>
      <c r="CK119" s="79"/>
      <c r="CL119" s="79"/>
      <c r="CM119" s="79"/>
      <c r="CN119" s="79"/>
      <c r="CO119" s="79"/>
      <c r="CP119" s="79"/>
      <c r="CQ119" s="79"/>
      <c r="CR119" s="79"/>
      <c r="CS119" s="79"/>
      <c r="CT119" s="79"/>
      <c r="CU119" s="79"/>
      <c r="CV119" s="79"/>
      <c r="CW119" s="79"/>
      <c r="CX119" s="79"/>
      <c r="CY119" s="79"/>
      <c r="CZ119" s="79"/>
      <c r="DA119" s="79"/>
      <c r="DB119" s="79"/>
      <c r="DC119" s="79"/>
      <c r="DD119" s="79"/>
      <c r="DE119" s="79"/>
      <c r="DF119" s="79"/>
      <c r="DG119" s="79"/>
      <c r="DH119" s="79"/>
      <c r="DI119" s="79"/>
      <c r="DJ119" s="79"/>
      <c r="DK119" s="79"/>
      <c r="DL119" s="79"/>
      <c r="DM119" s="79"/>
      <c r="DN119" s="79"/>
      <c r="DO119" s="79"/>
      <c r="DP119" s="79"/>
      <c r="DQ119" s="79"/>
      <c r="DR119" s="79"/>
      <c r="DS119" s="79"/>
      <c r="DT119" s="79"/>
      <c r="DU119" s="79"/>
      <c r="DV119" s="79"/>
      <c r="DW119" s="79"/>
      <c r="DX119" s="79"/>
      <c r="DY119" s="79"/>
      <c r="DZ119" s="79"/>
      <c r="EA119" s="79"/>
      <c r="EB119" s="79"/>
      <c r="EC119" s="79"/>
      <c r="ED119" s="79"/>
      <c r="EE119" s="79"/>
      <c r="EF119" s="79"/>
      <c r="EG119" s="79"/>
      <c r="EH119" s="79"/>
      <c r="EI119" s="79"/>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row>
    <row r="120" spans="1:257">
      <c r="A120" s="79"/>
      <c r="B120" s="79"/>
      <c r="C120" s="29"/>
      <c r="D120" s="79"/>
      <c r="E120" s="79"/>
      <c r="F120" s="79"/>
      <c r="G120" s="79"/>
      <c r="H120" s="79"/>
      <c r="I120" s="18"/>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c r="BF120" s="79"/>
      <c r="BG120" s="79"/>
      <c r="BH120" s="79"/>
      <c r="BI120" s="79"/>
      <c r="BJ120" s="79"/>
      <c r="BK120" s="79"/>
      <c r="BL120" s="79"/>
      <c r="BM120" s="79"/>
      <c r="BN120" s="79"/>
      <c r="BO120" s="79"/>
      <c r="BP120" s="79"/>
      <c r="BQ120" s="79"/>
      <c r="BR120" s="79"/>
      <c r="BS120" s="79"/>
      <c r="BT120" s="79"/>
      <c r="BU120" s="79"/>
      <c r="BV120" s="79"/>
      <c r="BW120" s="79"/>
      <c r="BX120" s="79"/>
      <c r="BY120" s="79"/>
      <c r="BZ120" s="79"/>
      <c r="CA120" s="79"/>
      <c r="CB120" s="79"/>
      <c r="CC120" s="79"/>
      <c r="CD120" s="79"/>
      <c r="CE120" s="79"/>
      <c r="CF120" s="79"/>
      <c r="CG120" s="79"/>
      <c r="CH120" s="79"/>
      <c r="CI120" s="79"/>
      <c r="CJ120" s="79"/>
      <c r="CK120" s="79"/>
      <c r="CL120" s="79"/>
      <c r="CM120" s="79"/>
      <c r="CN120" s="79"/>
      <c r="CO120" s="79"/>
      <c r="CP120" s="79"/>
      <c r="CQ120" s="79"/>
      <c r="CR120" s="79"/>
      <c r="CS120" s="79"/>
      <c r="CT120" s="79"/>
      <c r="CU120" s="79"/>
      <c r="CV120" s="79"/>
      <c r="CW120" s="79"/>
      <c r="CX120" s="79"/>
      <c r="CY120" s="79"/>
      <c r="CZ120" s="79"/>
      <c r="DA120" s="79"/>
      <c r="DB120" s="79"/>
      <c r="DC120" s="79"/>
      <c r="DD120" s="79"/>
      <c r="DE120" s="79"/>
      <c r="DF120" s="79"/>
      <c r="DG120" s="79"/>
      <c r="DH120" s="79"/>
      <c r="DI120" s="79"/>
      <c r="DJ120" s="79"/>
      <c r="DK120" s="79"/>
      <c r="DL120" s="79"/>
      <c r="DM120" s="79"/>
      <c r="DN120" s="79"/>
      <c r="DO120" s="79"/>
      <c r="DP120" s="79"/>
      <c r="DQ120" s="79"/>
      <c r="DR120" s="79"/>
      <c r="DS120" s="79"/>
      <c r="DT120" s="79"/>
      <c r="DU120" s="79"/>
      <c r="DV120" s="79"/>
      <c r="DW120" s="79"/>
      <c r="DX120" s="79"/>
      <c r="DY120" s="79"/>
      <c r="DZ120" s="79"/>
      <c r="EA120" s="79"/>
      <c r="EB120" s="79"/>
      <c r="EC120" s="79"/>
      <c r="ED120" s="79"/>
      <c r="EE120" s="79"/>
      <c r="EF120" s="79"/>
      <c r="EG120" s="79"/>
      <c r="EH120" s="79"/>
      <c r="EI120" s="79"/>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row>
    <row r="121" spans="1:257">
      <c r="A121" s="79"/>
      <c r="B121" s="79"/>
      <c r="C121" s="29"/>
      <c r="D121" s="79"/>
      <c r="E121" s="79"/>
      <c r="F121" s="79"/>
      <c r="G121" s="79"/>
      <c r="H121" s="79"/>
      <c r="I121" s="18"/>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c r="BF121" s="79"/>
      <c r="BG121" s="79"/>
      <c r="BH121" s="79"/>
      <c r="BI121" s="79"/>
      <c r="BJ121" s="79"/>
      <c r="BK121" s="79"/>
      <c r="BL121" s="79"/>
      <c r="BM121" s="79"/>
      <c r="BN121" s="79"/>
      <c r="BO121" s="79"/>
      <c r="BP121" s="79"/>
      <c r="BQ121" s="79"/>
      <c r="BR121" s="79"/>
      <c r="BS121" s="79"/>
      <c r="BT121" s="79"/>
      <c r="BU121" s="79"/>
      <c r="BV121" s="79"/>
      <c r="BW121" s="79"/>
      <c r="BX121" s="79"/>
      <c r="BY121" s="79"/>
      <c r="BZ121" s="79"/>
      <c r="CA121" s="79"/>
      <c r="CB121" s="79"/>
      <c r="CC121" s="79"/>
      <c r="CD121" s="79"/>
      <c r="CE121" s="79"/>
      <c r="CF121" s="79"/>
      <c r="CG121" s="79"/>
      <c r="CH121" s="79"/>
      <c r="CI121" s="79"/>
      <c r="CJ121" s="79"/>
      <c r="CK121" s="79"/>
      <c r="CL121" s="79"/>
      <c r="CM121" s="79"/>
      <c r="CN121" s="79"/>
      <c r="CO121" s="79"/>
      <c r="CP121" s="79"/>
      <c r="CQ121" s="79"/>
      <c r="CR121" s="79"/>
      <c r="CS121" s="79"/>
      <c r="CT121" s="79"/>
      <c r="CU121" s="79"/>
      <c r="CV121" s="79"/>
      <c r="CW121" s="79"/>
      <c r="CX121" s="79"/>
      <c r="CY121" s="79"/>
      <c r="CZ121" s="79"/>
      <c r="DA121" s="79"/>
      <c r="DB121" s="79"/>
      <c r="DC121" s="79"/>
      <c r="DD121" s="79"/>
      <c r="DE121" s="79"/>
      <c r="DF121" s="79"/>
      <c r="DG121" s="79"/>
      <c r="DH121" s="79"/>
      <c r="DI121" s="79"/>
      <c r="DJ121" s="79"/>
      <c r="DK121" s="79"/>
      <c r="DL121" s="79"/>
      <c r="DM121" s="79"/>
      <c r="DN121" s="79"/>
      <c r="DO121" s="79"/>
      <c r="DP121" s="79"/>
      <c r="DQ121" s="79"/>
      <c r="DR121" s="79"/>
      <c r="DS121" s="79"/>
      <c r="DT121" s="79"/>
      <c r="DU121" s="79"/>
      <c r="DV121" s="79"/>
      <c r="DW121" s="79"/>
      <c r="DX121" s="79"/>
      <c r="DY121" s="79"/>
      <c r="DZ121" s="79"/>
      <c r="EA121" s="79"/>
      <c r="EB121" s="79"/>
      <c r="EC121" s="79"/>
      <c r="ED121" s="79"/>
      <c r="EE121" s="79"/>
      <c r="EF121" s="79"/>
      <c r="EG121" s="79"/>
      <c r="EH121" s="79"/>
      <c r="EI121" s="79"/>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row>
    <row r="122" spans="1:257">
      <c r="A122" s="79"/>
      <c r="B122" s="79"/>
      <c r="C122" s="29"/>
      <c r="D122" s="79"/>
      <c r="E122" s="79"/>
      <c r="F122" s="79"/>
      <c r="G122" s="79"/>
      <c r="H122" s="79"/>
      <c r="I122" s="18"/>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c r="BI122" s="79"/>
      <c r="BJ122" s="79"/>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c r="CJ122" s="79"/>
      <c r="CK122" s="79"/>
      <c r="CL122" s="79"/>
      <c r="CM122" s="79"/>
      <c r="CN122" s="79"/>
      <c r="CO122" s="79"/>
      <c r="CP122" s="79"/>
      <c r="CQ122" s="79"/>
      <c r="CR122" s="79"/>
      <c r="CS122" s="79"/>
      <c r="CT122" s="79"/>
      <c r="CU122" s="79"/>
      <c r="CV122" s="79"/>
      <c r="CW122" s="79"/>
      <c r="CX122" s="79"/>
      <c r="CY122" s="79"/>
      <c r="CZ122" s="79"/>
      <c r="DA122" s="79"/>
      <c r="DB122" s="79"/>
      <c r="DC122" s="79"/>
      <c r="DD122" s="79"/>
      <c r="DE122" s="79"/>
      <c r="DF122" s="79"/>
      <c r="DG122" s="79"/>
      <c r="DH122" s="79"/>
      <c r="DI122" s="79"/>
      <c r="DJ122" s="79"/>
      <c r="DK122" s="79"/>
      <c r="DL122" s="79"/>
      <c r="DM122" s="79"/>
      <c r="DN122" s="79"/>
      <c r="DO122" s="79"/>
      <c r="DP122" s="79"/>
      <c r="DQ122" s="79"/>
      <c r="DR122" s="79"/>
      <c r="DS122" s="79"/>
      <c r="DT122" s="79"/>
      <c r="DU122" s="79"/>
      <c r="DV122" s="79"/>
      <c r="DW122" s="79"/>
      <c r="DX122" s="79"/>
      <c r="DY122" s="79"/>
      <c r="DZ122" s="79"/>
      <c r="EA122" s="79"/>
      <c r="EB122" s="79"/>
      <c r="EC122" s="79"/>
      <c r="ED122" s="79"/>
      <c r="EE122" s="79"/>
      <c r="EF122" s="79"/>
      <c r="EG122" s="79"/>
      <c r="EH122" s="79"/>
      <c r="EI122" s="79"/>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row>
    <row r="123" spans="1:257">
      <c r="A123" s="79"/>
      <c r="B123" s="79"/>
      <c r="C123" s="29"/>
      <c r="D123" s="79"/>
      <c r="E123" s="79"/>
      <c r="F123" s="79"/>
      <c r="G123" s="79"/>
      <c r="H123" s="79"/>
      <c r="I123" s="18"/>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79"/>
      <c r="BU123" s="79"/>
      <c r="BV123" s="79"/>
      <c r="BW123" s="79"/>
      <c r="BX123" s="79"/>
      <c r="BY123" s="79"/>
      <c r="BZ123" s="79"/>
      <c r="CA123" s="79"/>
      <c r="CB123" s="79"/>
      <c r="CC123" s="79"/>
      <c r="CD123" s="79"/>
      <c r="CE123" s="79"/>
      <c r="CF123" s="79"/>
      <c r="CG123" s="79"/>
      <c r="CH123" s="79"/>
      <c r="CI123" s="79"/>
      <c r="CJ123" s="79"/>
      <c r="CK123" s="79"/>
      <c r="CL123" s="79"/>
      <c r="CM123" s="79"/>
      <c r="CN123" s="79"/>
      <c r="CO123" s="79"/>
      <c r="CP123" s="79"/>
      <c r="CQ123" s="79"/>
      <c r="CR123" s="79"/>
      <c r="CS123" s="79"/>
      <c r="CT123" s="79"/>
      <c r="CU123" s="79"/>
      <c r="CV123" s="79"/>
      <c r="CW123" s="79"/>
      <c r="CX123" s="79"/>
      <c r="CY123" s="79"/>
      <c r="CZ123" s="79"/>
      <c r="DA123" s="79"/>
      <c r="DB123" s="79"/>
      <c r="DC123" s="79"/>
      <c r="DD123" s="79"/>
      <c r="DE123" s="79"/>
      <c r="DF123" s="79"/>
      <c r="DG123" s="79"/>
      <c r="DH123" s="79"/>
      <c r="DI123" s="79"/>
      <c r="DJ123" s="79"/>
      <c r="DK123" s="79"/>
      <c r="DL123" s="79"/>
      <c r="DM123" s="79"/>
      <c r="DN123" s="79"/>
      <c r="DO123" s="79"/>
      <c r="DP123" s="79"/>
      <c r="DQ123" s="79"/>
      <c r="DR123" s="79"/>
      <c r="DS123" s="79"/>
      <c r="DT123" s="79"/>
      <c r="DU123" s="79"/>
      <c r="DV123" s="79"/>
      <c r="DW123" s="79"/>
      <c r="DX123" s="79"/>
      <c r="DY123" s="79"/>
      <c r="DZ123" s="79"/>
      <c r="EA123" s="79"/>
      <c r="EB123" s="79"/>
      <c r="EC123" s="79"/>
      <c r="ED123" s="79"/>
      <c r="EE123" s="79"/>
      <c r="EF123" s="79"/>
      <c r="EG123" s="79"/>
      <c r="EH123" s="79"/>
      <c r="EI123" s="79"/>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row>
    <row r="124" spans="1:257">
      <c r="A124" s="79"/>
      <c r="B124" s="79"/>
      <c r="C124" s="29"/>
      <c r="D124" s="79"/>
      <c r="E124" s="79"/>
      <c r="F124" s="79"/>
      <c r="G124" s="79"/>
      <c r="H124" s="79"/>
      <c r="I124" s="18"/>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79"/>
      <c r="BW124" s="79"/>
      <c r="BX124" s="79"/>
      <c r="BY124" s="79"/>
      <c r="BZ124" s="79"/>
      <c r="CA124" s="79"/>
      <c r="CB124" s="79"/>
      <c r="CC124" s="79"/>
      <c r="CD124" s="79"/>
      <c r="CE124" s="79"/>
      <c r="CF124" s="79"/>
      <c r="CG124" s="79"/>
      <c r="CH124" s="79"/>
      <c r="CI124" s="79"/>
      <c r="CJ124" s="79"/>
      <c r="CK124" s="79"/>
      <c r="CL124" s="79"/>
      <c r="CM124" s="79"/>
      <c r="CN124" s="79"/>
      <c r="CO124" s="79"/>
      <c r="CP124" s="79"/>
      <c r="CQ124" s="79"/>
      <c r="CR124" s="79"/>
      <c r="CS124" s="79"/>
      <c r="CT124" s="79"/>
      <c r="CU124" s="79"/>
      <c r="CV124" s="79"/>
      <c r="CW124" s="79"/>
      <c r="CX124" s="79"/>
      <c r="CY124" s="79"/>
      <c r="CZ124" s="79"/>
      <c r="DA124" s="79"/>
      <c r="DB124" s="79"/>
      <c r="DC124" s="79"/>
      <c r="DD124" s="79"/>
      <c r="DE124" s="79"/>
      <c r="DF124" s="79"/>
      <c r="DG124" s="79"/>
      <c r="DH124" s="79"/>
      <c r="DI124" s="79"/>
      <c r="DJ124" s="79"/>
      <c r="DK124" s="79"/>
      <c r="DL124" s="79"/>
      <c r="DM124" s="79"/>
      <c r="DN124" s="79"/>
      <c r="DO124" s="79"/>
      <c r="DP124" s="79"/>
      <c r="DQ124" s="79"/>
      <c r="DR124" s="79"/>
      <c r="DS124" s="79"/>
      <c r="DT124" s="79"/>
      <c r="DU124" s="79"/>
      <c r="DV124" s="79"/>
      <c r="DW124" s="79"/>
      <c r="DX124" s="79"/>
      <c r="DY124" s="79"/>
      <c r="DZ124" s="79"/>
      <c r="EA124" s="79"/>
      <c r="EB124" s="79"/>
      <c r="EC124" s="79"/>
      <c r="ED124" s="79"/>
      <c r="EE124" s="79"/>
      <c r="EF124" s="79"/>
      <c r="EG124" s="79"/>
      <c r="EH124" s="79"/>
      <c r="EI124" s="79"/>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row>
    <row r="125" spans="1:257">
      <c r="A125" s="79"/>
      <c r="B125" s="79"/>
      <c r="C125" s="29"/>
      <c r="D125" s="79"/>
      <c r="E125" s="79"/>
      <c r="F125" s="79"/>
      <c r="G125" s="79"/>
      <c r="H125" s="79"/>
      <c r="I125" s="18"/>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c r="BX125" s="79"/>
      <c r="BY125" s="79"/>
      <c r="BZ125" s="79"/>
      <c r="CA125" s="79"/>
      <c r="CB125" s="79"/>
      <c r="CC125" s="79"/>
      <c r="CD125" s="79"/>
      <c r="CE125" s="79"/>
      <c r="CF125" s="79"/>
      <c r="CG125" s="79"/>
      <c r="CH125" s="79"/>
      <c r="CI125" s="79"/>
      <c r="CJ125" s="79"/>
      <c r="CK125" s="79"/>
      <c r="CL125" s="79"/>
      <c r="CM125" s="79"/>
      <c r="CN125" s="79"/>
      <c r="CO125" s="79"/>
      <c r="CP125" s="79"/>
      <c r="CQ125" s="79"/>
      <c r="CR125" s="79"/>
      <c r="CS125" s="79"/>
      <c r="CT125" s="79"/>
      <c r="CU125" s="79"/>
      <c r="CV125" s="79"/>
      <c r="CW125" s="79"/>
      <c r="CX125" s="79"/>
      <c r="CY125" s="79"/>
      <c r="CZ125" s="79"/>
      <c r="DA125" s="79"/>
      <c r="DB125" s="79"/>
      <c r="DC125" s="79"/>
      <c r="DD125" s="79"/>
      <c r="DE125" s="79"/>
      <c r="DF125" s="79"/>
      <c r="DG125" s="79"/>
      <c r="DH125" s="79"/>
      <c r="DI125" s="79"/>
      <c r="DJ125" s="79"/>
      <c r="DK125" s="79"/>
      <c r="DL125" s="79"/>
      <c r="DM125" s="79"/>
      <c r="DN125" s="79"/>
      <c r="DO125" s="79"/>
      <c r="DP125" s="79"/>
      <c r="DQ125" s="79"/>
      <c r="DR125" s="79"/>
      <c r="DS125" s="79"/>
      <c r="DT125" s="79"/>
      <c r="DU125" s="79"/>
      <c r="DV125" s="79"/>
      <c r="DW125" s="79"/>
      <c r="DX125" s="79"/>
      <c r="DY125" s="79"/>
      <c r="DZ125" s="79"/>
      <c r="EA125" s="79"/>
      <c r="EB125" s="79"/>
      <c r="EC125" s="79"/>
      <c r="ED125" s="79"/>
      <c r="EE125" s="79"/>
      <c r="EF125" s="79"/>
      <c r="EG125" s="79"/>
      <c r="EH125" s="79"/>
      <c r="EI125" s="79"/>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row>
    <row r="126" spans="1:257">
      <c r="A126" s="79"/>
      <c r="B126" s="79"/>
      <c r="C126" s="29"/>
      <c r="D126" s="79"/>
      <c r="E126" s="79"/>
      <c r="F126" s="79"/>
      <c r="G126" s="79"/>
      <c r="H126" s="79"/>
      <c r="I126" s="18"/>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79"/>
      <c r="BA126" s="79"/>
      <c r="BB126" s="79"/>
      <c r="BC126" s="79"/>
      <c r="BD126" s="79"/>
      <c r="BE126" s="79"/>
      <c r="BF126" s="79"/>
      <c r="BG126" s="79"/>
      <c r="BH126" s="79"/>
      <c r="BI126" s="79"/>
      <c r="BJ126" s="79"/>
      <c r="BK126" s="79"/>
      <c r="BL126" s="79"/>
      <c r="BM126" s="79"/>
      <c r="BN126" s="79"/>
      <c r="BO126" s="79"/>
      <c r="BP126" s="79"/>
      <c r="BQ126" s="79"/>
      <c r="BR126" s="79"/>
      <c r="BS126" s="79"/>
      <c r="BT126" s="79"/>
      <c r="BU126" s="79"/>
      <c r="BV126" s="79"/>
      <c r="BW126" s="79"/>
      <c r="BX126" s="79"/>
      <c r="BY126" s="79"/>
      <c r="BZ126" s="79"/>
      <c r="CA126" s="79"/>
      <c r="CB126" s="79"/>
      <c r="CC126" s="79"/>
      <c r="CD126" s="79"/>
      <c r="CE126" s="79"/>
      <c r="CF126" s="79"/>
      <c r="CG126" s="79"/>
      <c r="CH126" s="79"/>
      <c r="CI126" s="79"/>
      <c r="CJ126" s="79"/>
      <c r="CK126" s="79"/>
      <c r="CL126" s="79"/>
      <c r="CM126" s="79"/>
      <c r="CN126" s="79"/>
      <c r="CO126" s="79"/>
      <c r="CP126" s="79"/>
      <c r="CQ126" s="79"/>
      <c r="CR126" s="79"/>
      <c r="CS126" s="79"/>
      <c r="CT126" s="79"/>
      <c r="CU126" s="79"/>
      <c r="CV126" s="79"/>
      <c r="CW126" s="79"/>
      <c r="CX126" s="79"/>
      <c r="CY126" s="79"/>
      <c r="CZ126" s="79"/>
      <c r="DA126" s="79"/>
      <c r="DB126" s="79"/>
      <c r="DC126" s="79"/>
      <c r="DD126" s="79"/>
      <c r="DE126" s="79"/>
      <c r="DF126" s="79"/>
      <c r="DG126" s="79"/>
      <c r="DH126" s="79"/>
      <c r="DI126" s="79"/>
      <c r="DJ126" s="79"/>
      <c r="DK126" s="79"/>
      <c r="DL126" s="79"/>
      <c r="DM126" s="79"/>
      <c r="DN126" s="79"/>
      <c r="DO126" s="79"/>
      <c r="DP126" s="79"/>
      <c r="DQ126" s="79"/>
      <c r="DR126" s="79"/>
      <c r="DS126" s="79"/>
      <c r="DT126" s="79"/>
      <c r="DU126" s="79"/>
      <c r="DV126" s="79"/>
      <c r="DW126" s="79"/>
      <c r="DX126" s="79"/>
      <c r="DY126" s="79"/>
      <c r="DZ126" s="79"/>
      <c r="EA126" s="79"/>
      <c r="EB126" s="79"/>
      <c r="EC126" s="79"/>
      <c r="ED126" s="79"/>
      <c r="EE126" s="79"/>
      <c r="EF126" s="79"/>
      <c r="EG126" s="79"/>
      <c r="EH126" s="79"/>
      <c r="EI126" s="79"/>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row>
    <row r="127" spans="1:257">
      <c r="A127" s="79"/>
      <c r="B127" s="79"/>
      <c r="C127" s="29"/>
      <c r="D127" s="79"/>
      <c r="E127" s="79"/>
      <c r="F127" s="79"/>
      <c r="G127" s="79"/>
      <c r="H127" s="79"/>
      <c r="I127" s="18"/>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79"/>
      <c r="BA127" s="79"/>
      <c r="BB127" s="79"/>
      <c r="BC127" s="79"/>
      <c r="BD127" s="79"/>
      <c r="BE127" s="79"/>
      <c r="BF127" s="79"/>
      <c r="BG127" s="79"/>
      <c r="BH127" s="79"/>
      <c r="BI127" s="79"/>
      <c r="BJ127" s="79"/>
      <c r="BK127" s="79"/>
      <c r="BL127" s="79"/>
      <c r="BM127" s="79"/>
      <c r="BN127" s="79"/>
      <c r="BO127" s="79"/>
      <c r="BP127" s="79"/>
      <c r="BQ127" s="79"/>
      <c r="BR127" s="79"/>
      <c r="BS127" s="79"/>
      <c r="BT127" s="79"/>
      <c r="BU127" s="79"/>
      <c r="BV127" s="79"/>
      <c r="BW127" s="79"/>
      <c r="BX127" s="79"/>
      <c r="BY127" s="79"/>
      <c r="BZ127" s="79"/>
      <c r="CA127" s="79"/>
      <c r="CB127" s="79"/>
      <c r="CC127" s="79"/>
      <c r="CD127" s="79"/>
      <c r="CE127" s="79"/>
      <c r="CF127" s="79"/>
      <c r="CG127" s="79"/>
      <c r="CH127" s="79"/>
      <c r="CI127" s="79"/>
      <c r="CJ127" s="79"/>
      <c r="CK127" s="79"/>
      <c r="CL127" s="79"/>
      <c r="CM127" s="79"/>
      <c r="CN127" s="79"/>
      <c r="CO127" s="79"/>
      <c r="CP127" s="79"/>
      <c r="CQ127" s="79"/>
      <c r="CR127" s="79"/>
      <c r="CS127" s="79"/>
      <c r="CT127" s="79"/>
      <c r="CU127" s="79"/>
      <c r="CV127" s="79"/>
      <c r="CW127" s="79"/>
      <c r="CX127" s="79"/>
      <c r="CY127" s="79"/>
      <c r="CZ127" s="79"/>
      <c r="DA127" s="79"/>
      <c r="DB127" s="79"/>
      <c r="DC127" s="79"/>
      <c r="DD127" s="79"/>
      <c r="DE127" s="79"/>
      <c r="DF127" s="79"/>
      <c r="DG127" s="79"/>
      <c r="DH127" s="79"/>
      <c r="DI127" s="79"/>
      <c r="DJ127" s="79"/>
      <c r="DK127" s="79"/>
      <c r="DL127" s="79"/>
      <c r="DM127" s="79"/>
      <c r="DN127" s="79"/>
      <c r="DO127" s="79"/>
      <c r="DP127" s="79"/>
      <c r="DQ127" s="79"/>
      <c r="DR127" s="79"/>
      <c r="DS127" s="79"/>
      <c r="DT127" s="79"/>
      <c r="DU127" s="79"/>
      <c r="DV127" s="79"/>
      <c r="DW127" s="79"/>
      <c r="DX127" s="79"/>
      <c r="DY127" s="79"/>
      <c r="DZ127" s="79"/>
      <c r="EA127" s="79"/>
      <c r="EB127" s="79"/>
      <c r="EC127" s="79"/>
      <c r="ED127" s="79"/>
      <c r="EE127" s="79"/>
      <c r="EF127" s="79"/>
      <c r="EG127" s="79"/>
      <c r="EH127" s="79"/>
      <c r="EI127" s="79"/>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row>
    <row r="128" spans="1:257">
      <c r="A128" s="79"/>
      <c r="B128" s="79"/>
      <c r="C128" s="29"/>
      <c r="D128" s="79"/>
      <c r="E128" s="79"/>
      <c r="F128" s="79"/>
      <c r="G128" s="79"/>
      <c r="H128" s="79"/>
      <c r="I128" s="18"/>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79"/>
      <c r="BA128" s="79"/>
      <c r="BB128" s="79"/>
      <c r="BC128" s="79"/>
      <c r="BD128" s="79"/>
      <c r="BE128" s="79"/>
      <c r="BF128" s="79"/>
      <c r="BG128" s="79"/>
      <c r="BH128" s="79"/>
      <c r="BI128" s="79"/>
      <c r="BJ128" s="79"/>
      <c r="BK128" s="79"/>
      <c r="BL128" s="79"/>
      <c r="BM128" s="79"/>
      <c r="BN128" s="79"/>
      <c r="BO128" s="79"/>
      <c r="BP128" s="79"/>
      <c r="BQ128" s="79"/>
      <c r="BR128" s="79"/>
      <c r="BS128" s="79"/>
      <c r="BT128" s="79"/>
      <c r="BU128" s="79"/>
      <c r="BV128" s="79"/>
      <c r="BW128" s="79"/>
      <c r="BX128" s="79"/>
      <c r="BY128" s="79"/>
      <c r="BZ128" s="79"/>
      <c r="CA128" s="79"/>
      <c r="CB128" s="79"/>
      <c r="CC128" s="79"/>
      <c r="CD128" s="79"/>
      <c r="CE128" s="79"/>
      <c r="CF128" s="79"/>
      <c r="CG128" s="79"/>
      <c r="CH128" s="79"/>
      <c r="CI128" s="79"/>
      <c r="CJ128" s="79"/>
      <c r="CK128" s="79"/>
      <c r="CL128" s="79"/>
      <c r="CM128" s="79"/>
      <c r="CN128" s="79"/>
      <c r="CO128" s="79"/>
      <c r="CP128" s="79"/>
      <c r="CQ128" s="79"/>
      <c r="CR128" s="79"/>
      <c r="CS128" s="79"/>
      <c r="CT128" s="79"/>
      <c r="CU128" s="79"/>
      <c r="CV128" s="79"/>
      <c r="CW128" s="79"/>
      <c r="CX128" s="79"/>
      <c r="CY128" s="79"/>
      <c r="CZ128" s="79"/>
      <c r="DA128" s="79"/>
      <c r="DB128" s="79"/>
      <c r="DC128" s="79"/>
      <c r="DD128" s="79"/>
      <c r="DE128" s="79"/>
      <c r="DF128" s="79"/>
      <c r="DG128" s="79"/>
      <c r="DH128" s="79"/>
      <c r="DI128" s="79"/>
      <c r="DJ128" s="79"/>
      <c r="DK128" s="79"/>
      <c r="DL128" s="79"/>
      <c r="DM128" s="79"/>
      <c r="DN128" s="79"/>
      <c r="DO128" s="79"/>
      <c r="DP128" s="79"/>
      <c r="DQ128" s="79"/>
      <c r="DR128" s="79"/>
      <c r="DS128" s="79"/>
      <c r="DT128" s="79"/>
      <c r="DU128" s="79"/>
      <c r="DV128" s="79"/>
      <c r="DW128" s="79"/>
      <c r="DX128" s="79"/>
      <c r="DY128" s="79"/>
      <c r="DZ128" s="79"/>
      <c r="EA128" s="79"/>
      <c r="EB128" s="79"/>
      <c r="EC128" s="79"/>
      <c r="ED128" s="79"/>
      <c r="EE128" s="79"/>
      <c r="EF128" s="79"/>
      <c r="EG128" s="79"/>
      <c r="EH128" s="79"/>
      <c r="EI128" s="79"/>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row>
    <row r="129" spans="1:257">
      <c r="A129" s="79"/>
      <c r="B129" s="79"/>
      <c r="C129" s="29"/>
      <c r="D129" s="79"/>
      <c r="E129" s="79"/>
      <c r="F129" s="79"/>
      <c r="G129" s="79"/>
      <c r="H129" s="79"/>
      <c r="I129" s="18"/>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79"/>
      <c r="BA129" s="79"/>
      <c r="BB129" s="79"/>
      <c r="BC129" s="79"/>
      <c r="BD129" s="79"/>
      <c r="BE129" s="79"/>
      <c r="BF129" s="79"/>
      <c r="BG129" s="79"/>
      <c r="BH129" s="79"/>
      <c r="BI129" s="79"/>
      <c r="BJ129" s="79"/>
      <c r="BK129" s="79"/>
      <c r="BL129" s="79"/>
      <c r="BM129" s="79"/>
      <c r="BN129" s="79"/>
      <c r="BO129" s="79"/>
      <c r="BP129" s="79"/>
      <c r="BQ129" s="79"/>
      <c r="BR129" s="79"/>
      <c r="BS129" s="79"/>
      <c r="BT129" s="79"/>
      <c r="BU129" s="79"/>
      <c r="BV129" s="79"/>
      <c r="BW129" s="79"/>
      <c r="BX129" s="79"/>
      <c r="BY129" s="79"/>
      <c r="BZ129" s="79"/>
      <c r="CA129" s="79"/>
      <c r="CB129" s="79"/>
      <c r="CC129" s="79"/>
      <c r="CD129" s="79"/>
      <c r="CE129" s="79"/>
      <c r="CF129" s="79"/>
      <c r="CG129" s="79"/>
      <c r="CH129" s="79"/>
      <c r="CI129" s="79"/>
      <c r="CJ129" s="79"/>
      <c r="CK129" s="79"/>
      <c r="CL129" s="79"/>
      <c r="CM129" s="79"/>
      <c r="CN129" s="79"/>
      <c r="CO129" s="79"/>
      <c r="CP129" s="79"/>
      <c r="CQ129" s="79"/>
      <c r="CR129" s="79"/>
      <c r="CS129" s="79"/>
      <c r="CT129" s="79"/>
      <c r="CU129" s="79"/>
      <c r="CV129" s="79"/>
      <c r="CW129" s="79"/>
      <c r="CX129" s="79"/>
      <c r="CY129" s="79"/>
      <c r="CZ129" s="79"/>
      <c r="DA129" s="79"/>
      <c r="DB129" s="79"/>
      <c r="DC129" s="79"/>
      <c r="DD129" s="79"/>
      <c r="DE129" s="79"/>
      <c r="DF129" s="79"/>
      <c r="DG129" s="79"/>
      <c r="DH129" s="79"/>
      <c r="DI129" s="79"/>
      <c r="DJ129" s="79"/>
      <c r="DK129" s="79"/>
      <c r="DL129" s="79"/>
      <c r="DM129" s="79"/>
      <c r="DN129" s="79"/>
      <c r="DO129" s="79"/>
      <c r="DP129" s="79"/>
      <c r="DQ129" s="79"/>
      <c r="DR129" s="79"/>
      <c r="DS129" s="79"/>
      <c r="DT129" s="79"/>
      <c r="DU129" s="79"/>
      <c r="DV129" s="79"/>
      <c r="DW129" s="79"/>
      <c r="DX129" s="79"/>
      <c r="DY129" s="79"/>
      <c r="DZ129" s="79"/>
      <c r="EA129" s="79"/>
      <c r="EB129" s="79"/>
      <c r="EC129" s="79"/>
      <c r="ED129" s="79"/>
      <c r="EE129" s="79"/>
      <c r="EF129" s="79"/>
      <c r="EG129" s="79"/>
      <c r="EH129" s="79"/>
      <c r="EI129" s="79"/>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row>
    <row r="130" spans="1:257">
      <c r="A130" s="79"/>
      <c r="B130" s="79"/>
      <c r="C130" s="29"/>
      <c r="D130" s="79"/>
      <c r="E130" s="79"/>
      <c r="F130" s="79"/>
      <c r="G130" s="79"/>
      <c r="H130" s="79"/>
      <c r="I130" s="18"/>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79"/>
      <c r="BA130" s="79"/>
      <c r="BB130" s="79"/>
      <c r="BC130" s="79"/>
      <c r="BD130" s="79"/>
      <c r="BE130" s="79"/>
      <c r="BF130" s="79"/>
      <c r="BG130" s="79"/>
      <c r="BH130" s="79"/>
      <c r="BI130" s="79"/>
      <c r="BJ130" s="79"/>
      <c r="BK130" s="79"/>
      <c r="BL130" s="79"/>
      <c r="BM130" s="79"/>
      <c r="BN130" s="79"/>
      <c r="BO130" s="79"/>
      <c r="BP130" s="79"/>
      <c r="BQ130" s="79"/>
      <c r="BR130" s="79"/>
      <c r="BS130" s="79"/>
      <c r="BT130" s="79"/>
      <c r="BU130" s="79"/>
      <c r="BV130" s="79"/>
      <c r="BW130" s="79"/>
      <c r="BX130" s="79"/>
      <c r="BY130" s="79"/>
      <c r="BZ130" s="79"/>
      <c r="CA130" s="79"/>
      <c r="CB130" s="79"/>
      <c r="CC130" s="79"/>
      <c r="CD130" s="79"/>
      <c r="CE130" s="79"/>
      <c r="CF130" s="79"/>
      <c r="CG130" s="79"/>
      <c r="CH130" s="79"/>
      <c r="CI130" s="79"/>
      <c r="CJ130" s="79"/>
      <c r="CK130" s="79"/>
      <c r="CL130" s="79"/>
      <c r="CM130" s="79"/>
      <c r="CN130" s="79"/>
      <c r="CO130" s="79"/>
      <c r="CP130" s="79"/>
      <c r="CQ130" s="79"/>
      <c r="CR130" s="79"/>
      <c r="CS130" s="79"/>
      <c r="CT130" s="79"/>
      <c r="CU130" s="79"/>
      <c r="CV130" s="79"/>
      <c r="CW130" s="79"/>
      <c r="CX130" s="79"/>
      <c r="CY130" s="79"/>
      <c r="CZ130" s="79"/>
      <c r="DA130" s="79"/>
      <c r="DB130" s="79"/>
      <c r="DC130" s="79"/>
      <c r="DD130" s="79"/>
      <c r="DE130" s="79"/>
      <c r="DF130" s="79"/>
      <c r="DG130" s="79"/>
      <c r="DH130" s="79"/>
      <c r="DI130" s="79"/>
      <c r="DJ130" s="79"/>
      <c r="DK130" s="79"/>
      <c r="DL130" s="79"/>
      <c r="DM130" s="79"/>
      <c r="DN130" s="79"/>
      <c r="DO130" s="79"/>
      <c r="DP130" s="79"/>
      <c r="DQ130" s="79"/>
      <c r="DR130" s="79"/>
      <c r="DS130" s="79"/>
      <c r="DT130" s="79"/>
      <c r="DU130" s="79"/>
      <c r="DV130" s="79"/>
      <c r="DW130" s="79"/>
      <c r="DX130" s="79"/>
      <c r="DY130" s="79"/>
      <c r="DZ130" s="79"/>
      <c r="EA130" s="79"/>
      <c r="EB130" s="79"/>
      <c r="EC130" s="79"/>
      <c r="ED130" s="79"/>
      <c r="EE130" s="79"/>
      <c r="EF130" s="79"/>
      <c r="EG130" s="79"/>
      <c r="EH130" s="79"/>
      <c r="EI130" s="79"/>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row>
    <row r="131" spans="1:257">
      <c r="A131" s="79"/>
      <c r="B131" s="79"/>
      <c r="C131" s="29"/>
      <c r="D131" s="79"/>
      <c r="E131" s="79"/>
      <c r="F131" s="79"/>
      <c r="G131" s="79"/>
      <c r="H131" s="79"/>
      <c r="I131" s="18"/>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79"/>
      <c r="BV131" s="79"/>
      <c r="BW131" s="79"/>
      <c r="BX131" s="79"/>
      <c r="BY131" s="79"/>
      <c r="BZ131" s="79"/>
      <c r="CA131" s="79"/>
      <c r="CB131" s="79"/>
      <c r="CC131" s="79"/>
      <c r="CD131" s="79"/>
      <c r="CE131" s="79"/>
      <c r="CF131" s="79"/>
      <c r="CG131" s="79"/>
      <c r="CH131" s="79"/>
      <c r="CI131" s="79"/>
      <c r="CJ131" s="79"/>
      <c r="CK131" s="79"/>
      <c r="CL131" s="79"/>
      <c r="CM131" s="79"/>
      <c r="CN131" s="79"/>
      <c r="CO131" s="79"/>
      <c r="CP131" s="79"/>
      <c r="CQ131" s="79"/>
      <c r="CR131" s="79"/>
      <c r="CS131" s="79"/>
      <c r="CT131" s="79"/>
      <c r="CU131" s="79"/>
      <c r="CV131" s="79"/>
      <c r="CW131" s="79"/>
      <c r="CX131" s="79"/>
      <c r="CY131" s="79"/>
      <c r="CZ131" s="79"/>
      <c r="DA131" s="79"/>
      <c r="DB131" s="79"/>
      <c r="DC131" s="79"/>
      <c r="DD131" s="79"/>
      <c r="DE131" s="79"/>
      <c r="DF131" s="79"/>
      <c r="DG131" s="79"/>
      <c r="DH131" s="79"/>
      <c r="DI131" s="79"/>
      <c r="DJ131" s="79"/>
      <c r="DK131" s="79"/>
      <c r="DL131" s="79"/>
      <c r="DM131" s="79"/>
      <c r="DN131" s="79"/>
      <c r="DO131" s="79"/>
      <c r="DP131" s="79"/>
      <c r="DQ131" s="79"/>
      <c r="DR131" s="79"/>
      <c r="DS131" s="79"/>
      <c r="DT131" s="79"/>
      <c r="DU131" s="79"/>
      <c r="DV131" s="79"/>
      <c r="DW131" s="79"/>
      <c r="DX131" s="79"/>
      <c r="DY131" s="79"/>
      <c r="DZ131" s="79"/>
      <c r="EA131" s="79"/>
      <c r="EB131" s="79"/>
      <c r="EC131" s="79"/>
      <c r="ED131" s="79"/>
      <c r="EE131" s="79"/>
      <c r="EF131" s="79"/>
      <c r="EG131" s="79"/>
      <c r="EH131" s="79"/>
      <c r="EI131" s="79"/>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row>
    <row r="132" spans="1:257">
      <c r="A132" s="79"/>
      <c r="B132" s="79"/>
      <c r="C132" s="29"/>
      <c r="D132" s="79"/>
      <c r="E132" s="79"/>
      <c r="F132" s="79"/>
      <c r="G132" s="79"/>
      <c r="H132" s="79"/>
      <c r="I132" s="18"/>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79"/>
      <c r="BA132" s="79"/>
      <c r="BB132" s="79"/>
      <c r="BC132" s="79"/>
      <c r="BD132" s="79"/>
      <c r="BE132" s="79"/>
      <c r="BF132" s="79"/>
      <c r="BG132" s="79"/>
      <c r="BH132" s="79"/>
      <c r="BI132" s="79"/>
      <c r="BJ132" s="79"/>
      <c r="BK132" s="79"/>
      <c r="BL132" s="79"/>
      <c r="BM132" s="79"/>
      <c r="BN132" s="79"/>
      <c r="BO132" s="79"/>
      <c r="BP132" s="79"/>
      <c r="BQ132" s="79"/>
      <c r="BR132" s="79"/>
      <c r="BS132" s="79"/>
      <c r="BT132" s="79"/>
      <c r="BU132" s="79"/>
      <c r="BV132" s="79"/>
      <c r="BW132" s="79"/>
      <c r="BX132" s="79"/>
      <c r="BY132" s="79"/>
      <c r="BZ132" s="79"/>
      <c r="CA132" s="79"/>
      <c r="CB132" s="79"/>
      <c r="CC132" s="79"/>
      <c r="CD132" s="79"/>
      <c r="CE132" s="79"/>
      <c r="CF132" s="79"/>
      <c r="CG132" s="79"/>
      <c r="CH132" s="79"/>
      <c r="CI132" s="79"/>
      <c r="CJ132" s="79"/>
      <c r="CK132" s="79"/>
      <c r="CL132" s="79"/>
      <c r="CM132" s="79"/>
      <c r="CN132" s="79"/>
      <c r="CO132" s="79"/>
      <c r="CP132" s="79"/>
      <c r="CQ132" s="79"/>
      <c r="CR132" s="79"/>
      <c r="CS132" s="79"/>
      <c r="CT132" s="79"/>
      <c r="CU132" s="79"/>
      <c r="CV132" s="79"/>
      <c r="CW132" s="79"/>
      <c r="CX132" s="79"/>
      <c r="CY132" s="79"/>
      <c r="CZ132" s="79"/>
      <c r="DA132" s="79"/>
      <c r="DB132" s="79"/>
      <c r="DC132" s="79"/>
      <c r="DD132" s="79"/>
      <c r="DE132" s="79"/>
      <c r="DF132" s="79"/>
      <c r="DG132" s="79"/>
      <c r="DH132" s="79"/>
      <c r="DI132" s="79"/>
      <c r="DJ132" s="79"/>
      <c r="DK132" s="79"/>
      <c r="DL132" s="79"/>
      <c r="DM132" s="79"/>
      <c r="DN132" s="79"/>
      <c r="DO132" s="79"/>
      <c r="DP132" s="79"/>
      <c r="DQ132" s="79"/>
      <c r="DR132" s="79"/>
      <c r="DS132" s="79"/>
      <c r="DT132" s="79"/>
      <c r="DU132" s="79"/>
      <c r="DV132" s="79"/>
      <c r="DW132" s="79"/>
      <c r="DX132" s="79"/>
      <c r="DY132" s="79"/>
      <c r="DZ132" s="79"/>
      <c r="EA132" s="79"/>
      <c r="EB132" s="79"/>
      <c r="EC132" s="79"/>
      <c r="ED132" s="79"/>
      <c r="EE132" s="79"/>
      <c r="EF132" s="79"/>
      <c r="EG132" s="79"/>
      <c r="EH132" s="79"/>
      <c r="EI132" s="79"/>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row>
    <row r="133" spans="1:257">
      <c r="A133" s="79"/>
      <c r="B133" s="79"/>
      <c r="C133" s="29"/>
      <c r="D133" s="79"/>
      <c r="E133" s="79"/>
      <c r="F133" s="79"/>
      <c r="G133" s="79"/>
      <c r="H133" s="79"/>
      <c r="I133" s="18"/>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79"/>
      <c r="BA133" s="79"/>
      <c r="BB133" s="79"/>
      <c r="BC133" s="79"/>
      <c r="BD133" s="79"/>
      <c r="BE133" s="79"/>
      <c r="BF133" s="79"/>
      <c r="BG133" s="79"/>
      <c r="BH133" s="79"/>
      <c r="BI133" s="79"/>
      <c r="BJ133" s="79"/>
      <c r="BK133" s="79"/>
      <c r="BL133" s="79"/>
      <c r="BM133" s="79"/>
      <c r="BN133" s="79"/>
      <c r="BO133" s="79"/>
      <c r="BP133" s="79"/>
      <c r="BQ133" s="79"/>
      <c r="BR133" s="79"/>
      <c r="BS133" s="79"/>
      <c r="BT133" s="79"/>
      <c r="BU133" s="79"/>
      <c r="BV133" s="79"/>
      <c r="BW133" s="79"/>
      <c r="BX133" s="79"/>
      <c r="BY133" s="79"/>
      <c r="BZ133" s="79"/>
      <c r="CA133" s="79"/>
      <c r="CB133" s="79"/>
      <c r="CC133" s="79"/>
      <c r="CD133" s="79"/>
      <c r="CE133" s="79"/>
      <c r="CF133" s="79"/>
      <c r="CG133" s="79"/>
      <c r="CH133" s="79"/>
      <c r="CI133" s="79"/>
      <c r="CJ133" s="79"/>
      <c r="CK133" s="79"/>
      <c r="CL133" s="79"/>
      <c r="CM133" s="79"/>
      <c r="CN133" s="79"/>
      <c r="CO133" s="79"/>
      <c r="CP133" s="79"/>
      <c r="CQ133" s="79"/>
      <c r="CR133" s="79"/>
      <c r="CS133" s="79"/>
      <c r="CT133" s="79"/>
      <c r="CU133" s="79"/>
      <c r="CV133" s="79"/>
      <c r="CW133" s="79"/>
      <c r="CX133" s="79"/>
      <c r="CY133" s="79"/>
      <c r="CZ133" s="79"/>
      <c r="DA133" s="79"/>
      <c r="DB133" s="79"/>
      <c r="DC133" s="79"/>
      <c r="DD133" s="79"/>
      <c r="DE133" s="79"/>
      <c r="DF133" s="79"/>
      <c r="DG133" s="79"/>
      <c r="DH133" s="79"/>
      <c r="DI133" s="79"/>
      <c r="DJ133" s="79"/>
      <c r="DK133" s="79"/>
      <c r="DL133" s="79"/>
      <c r="DM133" s="79"/>
      <c r="DN133" s="79"/>
      <c r="DO133" s="79"/>
      <c r="DP133" s="79"/>
      <c r="DQ133" s="79"/>
      <c r="DR133" s="79"/>
      <c r="DS133" s="79"/>
      <c r="DT133" s="79"/>
      <c r="DU133" s="79"/>
      <c r="DV133" s="79"/>
      <c r="DW133" s="79"/>
      <c r="DX133" s="79"/>
      <c r="DY133" s="79"/>
      <c r="DZ133" s="79"/>
      <c r="EA133" s="79"/>
      <c r="EB133" s="79"/>
      <c r="EC133" s="79"/>
      <c r="ED133" s="79"/>
      <c r="EE133" s="79"/>
      <c r="EF133" s="79"/>
      <c r="EG133" s="79"/>
      <c r="EH133" s="79"/>
      <c r="EI133" s="79"/>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row>
    <row r="134" spans="1:257">
      <c r="A134" s="79"/>
      <c r="B134" s="79"/>
      <c r="C134" s="29"/>
      <c r="D134" s="79"/>
      <c r="E134" s="79"/>
      <c r="F134" s="79"/>
      <c r="G134" s="79"/>
      <c r="H134" s="79"/>
      <c r="I134" s="18"/>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c r="BX134" s="79"/>
      <c r="BY134" s="79"/>
      <c r="BZ134" s="79"/>
      <c r="CA134" s="79"/>
      <c r="CB134" s="79"/>
      <c r="CC134" s="79"/>
      <c r="CD134" s="79"/>
      <c r="CE134" s="79"/>
      <c r="CF134" s="79"/>
      <c r="CG134" s="79"/>
      <c r="CH134" s="79"/>
      <c r="CI134" s="79"/>
      <c r="CJ134" s="79"/>
      <c r="CK134" s="79"/>
      <c r="CL134" s="79"/>
      <c r="CM134" s="79"/>
      <c r="CN134" s="79"/>
      <c r="CO134" s="79"/>
      <c r="CP134" s="79"/>
      <c r="CQ134" s="79"/>
      <c r="CR134" s="79"/>
      <c r="CS134" s="79"/>
      <c r="CT134" s="79"/>
      <c r="CU134" s="79"/>
      <c r="CV134" s="79"/>
      <c r="CW134" s="79"/>
      <c r="CX134" s="79"/>
      <c r="CY134" s="79"/>
      <c r="CZ134" s="79"/>
      <c r="DA134" s="79"/>
      <c r="DB134" s="79"/>
      <c r="DC134" s="79"/>
      <c r="DD134" s="79"/>
      <c r="DE134" s="79"/>
      <c r="DF134" s="79"/>
      <c r="DG134" s="79"/>
      <c r="DH134" s="79"/>
      <c r="DI134" s="79"/>
      <c r="DJ134" s="79"/>
      <c r="DK134" s="79"/>
      <c r="DL134" s="79"/>
      <c r="DM134" s="79"/>
      <c r="DN134" s="79"/>
      <c r="DO134" s="79"/>
      <c r="DP134" s="79"/>
      <c r="DQ134" s="79"/>
      <c r="DR134" s="79"/>
      <c r="DS134" s="79"/>
      <c r="DT134" s="79"/>
      <c r="DU134" s="79"/>
      <c r="DV134" s="79"/>
      <c r="DW134" s="79"/>
      <c r="DX134" s="79"/>
      <c r="DY134" s="79"/>
      <c r="DZ134" s="79"/>
      <c r="EA134" s="79"/>
      <c r="EB134" s="79"/>
      <c r="EC134" s="79"/>
      <c r="ED134" s="79"/>
      <c r="EE134" s="79"/>
      <c r="EF134" s="79"/>
      <c r="EG134" s="79"/>
      <c r="EH134" s="79"/>
      <c r="EI134" s="79"/>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row>
    <row r="135" spans="1:257">
      <c r="A135" s="79"/>
      <c r="B135" s="79"/>
      <c r="C135" s="29"/>
      <c r="D135" s="79"/>
      <c r="E135" s="79"/>
      <c r="F135" s="79"/>
      <c r="G135" s="79"/>
      <c r="H135" s="79"/>
      <c r="I135" s="18"/>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79"/>
      <c r="BA135" s="79"/>
      <c r="BB135" s="79"/>
      <c r="BC135" s="79"/>
      <c r="BD135" s="79"/>
      <c r="BE135" s="79"/>
      <c r="BF135" s="79"/>
      <c r="BG135" s="79"/>
      <c r="BH135" s="79"/>
      <c r="BI135" s="79"/>
      <c r="BJ135" s="79"/>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c r="CJ135" s="79"/>
      <c r="CK135" s="79"/>
      <c r="CL135" s="79"/>
      <c r="CM135" s="79"/>
      <c r="CN135" s="79"/>
      <c r="CO135" s="79"/>
      <c r="CP135" s="79"/>
      <c r="CQ135" s="79"/>
      <c r="CR135" s="79"/>
      <c r="CS135" s="79"/>
      <c r="CT135" s="79"/>
      <c r="CU135" s="79"/>
      <c r="CV135" s="79"/>
      <c r="CW135" s="79"/>
      <c r="CX135" s="79"/>
      <c r="CY135" s="79"/>
      <c r="CZ135" s="79"/>
      <c r="DA135" s="79"/>
      <c r="DB135" s="79"/>
      <c r="DC135" s="79"/>
      <c r="DD135" s="79"/>
      <c r="DE135" s="79"/>
      <c r="DF135" s="79"/>
      <c r="DG135" s="79"/>
      <c r="DH135" s="79"/>
      <c r="DI135" s="79"/>
      <c r="DJ135" s="79"/>
      <c r="DK135" s="79"/>
      <c r="DL135" s="79"/>
      <c r="DM135" s="79"/>
      <c r="DN135" s="79"/>
      <c r="DO135" s="79"/>
      <c r="DP135" s="79"/>
      <c r="DQ135" s="79"/>
      <c r="DR135" s="79"/>
      <c r="DS135" s="79"/>
      <c r="DT135" s="79"/>
      <c r="DU135" s="79"/>
      <c r="DV135" s="79"/>
      <c r="DW135" s="79"/>
      <c r="DX135" s="79"/>
      <c r="DY135" s="79"/>
      <c r="DZ135" s="79"/>
      <c r="EA135" s="79"/>
      <c r="EB135" s="79"/>
      <c r="EC135" s="79"/>
      <c r="ED135" s="79"/>
      <c r="EE135" s="79"/>
      <c r="EF135" s="79"/>
      <c r="EG135" s="79"/>
      <c r="EH135" s="79"/>
      <c r="EI135" s="79"/>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row>
    <row r="136" spans="1:257">
      <c r="A136" s="79"/>
      <c r="B136" s="79"/>
      <c r="C136" s="29"/>
      <c r="D136" s="79"/>
      <c r="E136" s="79"/>
      <c r="F136" s="79"/>
      <c r="G136" s="79"/>
      <c r="H136" s="79"/>
      <c r="I136" s="18"/>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79"/>
      <c r="BA136" s="79"/>
      <c r="BB136" s="79"/>
      <c r="BC136" s="79"/>
      <c r="BD136" s="79"/>
      <c r="BE136" s="79"/>
      <c r="BF136" s="79"/>
      <c r="BG136" s="79"/>
      <c r="BH136" s="79"/>
      <c r="BI136" s="79"/>
      <c r="BJ136" s="79"/>
      <c r="BK136" s="79"/>
      <c r="BL136" s="79"/>
      <c r="BM136" s="79"/>
      <c r="BN136" s="79"/>
      <c r="BO136" s="79"/>
      <c r="BP136" s="79"/>
      <c r="BQ136" s="79"/>
      <c r="BR136" s="79"/>
      <c r="BS136" s="79"/>
      <c r="BT136" s="79"/>
      <c r="BU136" s="79"/>
      <c r="BV136" s="79"/>
      <c r="BW136" s="79"/>
      <c r="BX136" s="79"/>
      <c r="BY136" s="79"/>
      <c r="BZ136" s="79"/>
      <c r="CA136" s="79"/>
      <c r="CB136" s="79"/>
      <c r="CC136" s="79"/>
      <c r="CD136" s="79"/>
      <c r="CE136" s="79"/>
      <c r="CF136" s="79"/>
      <c r="CG136" s="79"/>
      <c r="CH136" s="79"/>
      <c r="CI136" s="79"/>
      <c r="CJ136" s="79"/>
      <c r="CK136" s="79"/>
      <c r="CL136" s="79"/>
      <c r="CM136" s="79"/>
      <c r="CN136" s="79"/>
      <c r="CO136" s="79"/>
      <c r="CP136" s="79"/>
      <c r="CQ136" s="79"/>
      <c r="CR136" s="79"/>
      <c r="CS136" s="79"/>
      <c r="CT136" s="79"/>
      <c r="CU136" s="79"/>
      <c r="CV136" s="79"/>
      <c r="CW136" s="79"/>
      <c r="CX136" s="79"/>
      <c r="CY136" s="79"/>
      <c r="CZ136" s="79"/>
      <c r="DA136" s="79"/>
      <c r="DB136" s="79"/>
      <c r="DC136" s="79"/>
      <c r="DD136" s="79"/>
      <c r="DE136" s="79"/>
      <c r="DF136" s="79"/>
      <c r="DG136" s="79"/>
      <c r="DH136" s="79"/>
      <c r="DI136" s="79"/>
      <c r="DJ136" s="79"/>
      <c r="DK136" s="79"/>
      <c r="DL136" s="79"/>
      <c r="DM136" s="79"/>
      <c r="DN136" s="79"/>
      <c r="DO136" s="79"/>
      <c r="DP136" s="79"/>
      <c r="DQ136" s="79"/>
      <c r="DR136" s="79"/>
      <c r="DS136" s="79"/>
      <c r="DT136" s="79"/>
      <c r="DU136" s="79"/>
      <c r="DV136" s="79"/>
      <c r="DW136" s="79"/>
      <c r="DX136" s="79"/>
      <c r="DY136" s="79"/>
      <c r="DZ136" s="79"/>
      <c r="EA136" s="79"/>
      <c r="EB136" s="79"/>
      <c r="EC136" s="79"/>
      <c r="ED136" s="79"/>
      <c r="EE136" s="79"/>
      <c r="EF136" s="79"/>
      <c r="EG136" s="79"/>
      <c r="EH136" s="79"/>
      <c r="EI136" s="79"/>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row>
    <row r="137" spans="1:257">
      <c r="A137" s="79"/>
      <c r="B137" s="79"/>
      <c r="C137" s="29"/>
      <c r="D137" s="79"/>
      <c r="E137" s="79"/>
      <c r="F137" s="79"/>
      <c r="G137" s="79"/>
      <c r="H137" s="79"/>
      <c r="I137" s="18"/>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c r="AU137" s="79"/>
      <c r="AV137" s="79"/>
      <c r="AW137" s="79"/>
      <c r="AX137" s="79"/>
      <c r="AY137" s="79"/>
      <c r="AZ137" s="79"/>
      <c r="BA137" s="79"/>
      <c r="BB137" s="79"/>
      <c r="BC137" s="79"/>
      <c r="BD137" s="79"/>
      <c r="BE137" s="79"/>
      <c r="BF137" s="79"/>
      <c r="BG137" s="79"/>
      <c r="BH137" s="79"/>
      <c r="BI137" s="79"/>
      <c r="BJ137" s="79"/>
      <c r="BK137" s="79"/>
      <c r="BL137" s="79"/>
      <c r="BM137" s="79"/>
      <c r="BN137" s="79"/>
      <c r="BO137" s="79"/>
      <c r="BP137" s="79"/>
      <c r="BQ137" s="79"/>
      <c r="BR137" s="79"/>
      <c r="BS137" s="79"/>
      <c r="BT137" s="79"/>
      <c r="BU137" s="79"/>
      <c r="BV137" s="79"/>
      <c r="BW137" s="79"/>
      <c r="BX137" s="79"/>
      <c r="BY137" s="79"/>
      <c r="BZ137" s="79"/>
      <c r="CA137" s="79"/>
      <c r="CB137" s="79"/>
      <c r="CC137" s="79"/>
      <c r="CD137" s="79"/>
      <c r="CE137" s="79"/>
      <c r="CF137" s="79"/>
      <c r="CG137" s="79"/>
      <c r="CH137" s="79"/>
      <c r="CI137" s="79"/>
      <c r="CJ137" s="79"/>
      <c r="CK137" s="79"/>
      <c r="CL137" s="79"/>
      <c r="CM137" s="79"/>
      <c r="CN137" s="79"/>
      <c r="CO137" s="79"/>
      <c r="CP137" s="79"/>
      <c r="CQ137" s="79"/>
      <c r="CR137" s="79"/>
      <c r="CS137" s="79"/>
      <c r="CT137" s="79"/>
      <c r="CU137" s="79"/>
      <c r="CV137" s="79"/>
      <c r="CW137" s="79"/>
      <c r="CX137" s="79"/>
      <c r="CY137" s="79"/>
      <c r="CZ137" s="79"/>
      <c r="DA137" s="79"/>
      <c r="DB137" s="79"/>
      <c r="DC137" s="79"/>
      <c r="DD137" s="79"/>
      <c r="DE137" s="79"/>
      <c r="DF137" s="79"/>
      <c r="DG137" s="79"/>
      <c r="DH137" s="79"/>
      <c r="DI137" s="79"/>
      <c r="DJ137" s="79"/>
      <c r="DK137" s="79"/>
      <c r="DL137" s="79"/>
      <c r="DM137" s="79"/>
      <c r="DN137" s="79"/>
      <c r="DO137" s="79"/>
      <c r="DP137" s="79"/>
      <c r="DQ137" s="79"/>
      <c r="DR137" s="79"/>
      <c r="DS137" s="79"/>
      <c r="DT137" s="79"/>
      <c r="DU137" s="79"/>
      <c r="DV137" s="79"/>
      <c r="DW137" s="79"/>
      <c r="DX137" s="79"/>
      <c r="DY137" s="79"/>
      <c r="DZ137" s="79"/>
      <c r="EA137" s="79"/>
      <c r="EB137" s="79"/>
      <c r="EC137" s="79"/>
      <c r="ED137" s="79"/>
      <c r="EE137" s="79"/>
      <c r="EF137" s="79"/>
      <c r="EG137" s="79"/>
      <c r="EH137" s="79"/>
      <c r="EI137" s="79"/>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row>
    <row r="138" spans="1:257">
      <c r="A138" s="79"/>
      <c r="B138" s="79"/>
      <c r="C138" s="29"/>
      <c r="D138" s="79"/>
      <c r="E138" s="79"/>
      <c r="F138" s="79"/>
      <c r="G138" s="79"/>
      <c r="H138" s="79"/>
      <c r="I138" s="18"/>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79"/>
      <c r="BI138" s="79"/>
      <c r="BJ138" s="79"/>
      <c r="BK138" s="79"/>
      <c r="BL138" s="79"/>
      <c r="BM138" s="79"/>
      <c r="BN138" s="79"/>
      <c r="BO138" s="79"/>
      <c r="BP138" s="79"/>
      <c r="BQ138" s="79"/>
      <c r="BR138" s="79"/>
      <c r="BS138" s="79"/>
      <c r="BT138" s="79"/>
      <c r="BU138" s="79"/>
      <c r="BV138" s="79"/>
      <c r="BW138" s="79"/>
      <c r="BX138" s="79"/>
      <c r="BY138" s="79"/>
      <c r="BZ138" s="79"/>
      <c r="CA138" s="79"/>
      <c r="CB138" s="79"/>
      <c r="CC138" s="79"/>
      <c r="CD138" s="79"/>
      <c r="CE138" s="79"/>
      <c r="CF138" s="79"/>
      <c r="CG138" s="79"/>
      <c r="CH138" s="79"/>
      <c r="CI138" s="79"/>
      <c r="CJ138" s="79"/>
      <c r="CK138" s="79"/>
      <c r="CL138" s="79"/>
      <c r="CM138" s="79"/>
      <c r="CN138" s="79"/>
      <c r="CO138" s="79"/>
      <c r="CP138" s="79"/>
      <c r="CQ138" s="79"/>
      <c r="CR138" s="79"/>
      <c r="CS138" s="79"/>
      <c r="CT138" s="79"/>
      <c r="CU138" s="79"/>
      <c r="CV138" s="79"/>
      <c r="CW138" s="79"/>
      <c r="CX138" s="79"/>
      <c r="CY138" s="79"/>
      <c r="CZ138" s="79"/>
      <c r="DA138" s="79"/>
      <c r="DB138" s="79"/>
      <c r="DC138" s="79"/>
      <c r="DD138" s="79"/>
      <c r="DE138" s="79"/>
      <c r="DF138" s="79"/>
      <c r="DG138" s="79"/>
      <c r="DH138" s="79"/>
      <c r="DI138" s="79"/>
      <c r="DJ138" s="79"/>
      <c r="DK138" s="79"/>
      <c r="DL138" s="79"/>
      <c r="DM138" s="79"/>
      <c r="DN138" s="79"/>
      <c r="DO138" s="79"/>
      <c r="DP138" s="79"/>
      <c r="DQ138" s="79"/>
      <c r="DR138" s="79"/>
      <c r="DS138" s="79"/>
      <c r="DT138" s="79"/>
      <c r="DU138" s="79"/>
      <c r="DV138" s="79"/>
      <c r="DW138" s="79"/>
      <c r="DX138" s="79"/>
      <c r="DY138" s="79"/>
      <c r="DZ138" s="79"/>
      <c r="EA138" s="79"/>
      <c r="EB138" s="79"/>
      <c r="EC138" s="79"/>
      <c r="ED138" s="79"/>
      <c r="EE138" s="79"/>
      <c r="EF138" s="79"/>
      <c r="EG138" s="79"/>
      <c r="EH138" s="79"/>
      <c r="EI138" s="79"/>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row>
    <row r="139" spans="1:257">
      <c r="A139" s="79"/>
      <c r="B139" s="79"/>
      <c r="C139" s="29"/>
      <c r="D139" s="79"/>
      <c r="E139" s="79"/>
      <c r="F139" s="79"/>
      <c r="G139" s="79"/>
      <c r="H139" s="79"/>
      <c r="I139" s="18"/>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c r="AU139" s="79"/>
      <c r="AV139" s="79"/>
      <c r="AW139" s="79"/>
      <c r="AX139" s="79"/>
      <c r="AY139" s="79"/>
      <c r="AZ139" s="79"/>
      <c r="BA139" s="79"/>
      <c r="BB139" s="79"/>
      <c r="BC139" s="79"/>
      <c r="BD139" s="79"/>
      <c r="BE139" s="79"/>
      <c r="BF139" s="79"/>
      <c r="BG139" s="79"/>
      <c r="BH139" s="79"/>
      <c r="BI139" s="79"/>
      <c r="BJ139" s="79"/>
      <c r="BK139" s="79"/>
      <c r="BL139" s="79"/>
      <c r="BM139" s="79"/>
      <c r="BN139" s="79"/>
      <c r="BO139" s="79"/>
      <c r="BP139" s="79"/>
      <c r="BQ139" s="79"/>
      <c r="BR139" s="79"/>
      <c r="BS139" s="79"/>
      <c r="BT139" s="79"/>
      <c r="BU139" s="79"/>
      <c r="BV139" s="79"/>
      <c r="BW139" s="79"/>
      <c r="BX139" s="79"/>
      <c r="BY139" s="79"/>
      <c r="BZ139" s="79"/>
      <c r="CA139" s="79"/>
      <c r="CB139" s="79"/>
      <c r="CC139" s="79"/>
      <c r="CD139" s="79"/>
      <c r="CE139" s="79"/>
      <c r="CF139" s="79"/>
      <c r="CG139" s="79"/>
      <c r="CH139" s="79"/>
      <c r="CI139" s="79"/>
      <c r="CJ139" s="79"/>
      <c r="CK139" s="79"/>
      <c r="CL139" s="79"/>
      <c r="CM139" s="79"/>
      <c r="CN139" s="79"/>
      <c r="CO139" s="79"/>
      <c r="CP139" s="79"/>
      <c r="CQ139" s="79"/>
      <c r="CR139" s="79"/>
      <c r="CS139" s="79"/>
      <c r="CT139" s="79"/>
      <c r="CU139" s="79"/>
      <c r="CV139" s="79"/>
      <c r="CW139" s="79"/>
      <c r="CX139" s="79"/>
      <c r="CY139" s="79"/>
      <c r="CZ139" s="79"/>
      <c r="DA139" s="79"/>
      <c r="DB139" s="79"/>
      <c r="DC139" s="79"/>
      <c r="DD139" s="79"/>
      <c r="DE139" s="79"/>
      <c r="DF139" s="79"/>
      <c r="DG139" s="79"/>
      <c r="DH139" s="79"/>
      <c r="DI139" s="79"/>
      <c r="DJ139" s="79"/>
      <c r="DK139" s="79"/>
      <c r="DL139" s="79"/>
      <c r="DM139" s="79"/>
      <c r="DN139" s="79"/>
      <c r="DO139" s="79"/>
      <c r="DP139" s="79"/>
      <c r="DQ139" s="79"/>
      <c r="DR139" s="79"/>
      <c r="DS139" s="79"/>
      <c r="DT139" s="79"/>
      <c r="DU139" s="79"/>
      <c r="DV139" s="79"/>
      <c r="DW139" s="79"/>
      <c r="DX139" s="79"/>
      <c r="DY139" s="79"/>
      <c r="DZ139" s="79"/>
      <c r="EA139" s="79"/>
      <c r="EB139" s="79"/>
      <c r="EC139" s="79"/>
      <c r="ED139" s="79"/>
      <c r="EE139" s="79"/>
      <c r="EF139" s="79"/>
      <c r="EG139" s="79"/>
      <c r="EH139" s="79"/>
      <c r="EI139" s="79"/>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row>
    <row r="140" spans="1:257">
      <c r="A140" s="79"/>
      <c r="B140" s="79"/>
      <c r="C140" s="29"/>
      <c r="D140" s="79"/>
      <c r="E140" s="79"/>
      <c r="F140" s="79"/>
      <c r="G140" s="79"/>
      <c r="H140" s="79"/>
      <c r="I140" s="18"/>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c r="AU140" s="79"/>
      <c r="AV140" s="79"/>
      <c r="AW140" s="79"/>
      <c r="AX140" s="79"/>
      <c r="AY140" s="79"/>
      <c r="AZ140" s="79"/>
      <c r="BA140" s="79"/>
      <c r="BB140" s="79"/>
      <c r="BC140" s="79"/>
      <c r="BD140" s="79"/>
      <c r="BE140" s="79"/>
      <c r="BF140" s="79"/>
      <c r="BG140" s="79"/>
      <c r="BH140" s="79"/>
      <c r="BI140" s="79"/>
      <c r="BJ140" s="79"/>
      <c r="BK140" s="79"/>
      <c r="BL140" s="79"/>
      <c r="BM140" s="79"/>
      <c r="BN140" s="79"/>
      <c r="BO140" s="79"/>
      <c r="BP140" s="79"/>
      <c r="BQ140" s="79"/>
      <c r="BR140" s="79"/>
      <c r="BS140" s="79"/>
      <c r="BT140" s="79"/>
      <c r="BU140" s="79"/>
      <c r="BV140" s="79"/>
      <c r="BW140" s="79"/>
      <c r="BX140" s="79"/>
      <c r="BY140" s="79"/>
      <c r="BZ140" s="79"/>
      <c r="CA140" s="79"/>
      <c r="CB140" s="79"/>
      <c r="CC140" s="79"/>
      <c r="CD140" s="79"/>
      <c r="CE140" s="79"/>
      <c r="CF140" s="79"/>
      <c r="CG140" s="79"/>
      <c r="CH140" s="79"/>
      <c r="CI140" s="79"/>
      <c r="CJ140" s="79"/>
      <c r="CK140" s="79"/>
      <c r="CL140" s="79"/>
      <c r="CM140" s="79"/>
      <c r="CN140" s="79"/>
      <c r="CO140" s="79"/>
      <c r="CP140" s="79"/>
      <c r="CQ140" s="79"/>
      <c r="CR140" s="79"/>
      <c r="CS140" s="79"/>
      <c r="CT140" s="79"/>
      <c r="CU140" s="79"/>
      <c r="CV140" s="79"/>
      <c r="CW140" s="79"/>
      <c r="CX140" s="79"/>
      <c r="CY140" s="79"/>
      <c r="CZ140" s="79"/>
      <c r="DA140" s="79"/>
      <c r="DB140" s="79"/>
      <c r="DC140" s="79"/>
      <c r="DD140" s="79"/>
      <c r="DE140" s="79"/>
      <c r="DF140" s="79"/>
      <c r="DG140" s="79"/>
      <c r="DH140" s="79"/>
      <c r="DI140" s="79"/>
      <c r="DJ140" s="79"/>
      <c r="DK140" s="79"/>
      <c r="DL140" s="79"/>
      <c r="DM140" s="79"/>
      <c r="DN140" s="79"/>
      <c r="DO140" s="79"/>
      <c r="DP140" s="79"/>
      <c r="DQ140" s="79"/>
      <c r="DR140" s="79"/>
      <c r="DS140" s="79"/>
      <c r="DT140" s="79"/>
      <c r="DU140" s="79"/>
      <c r="DV140" s="79"/>
      <c r="DW140" s="79"/>
      <c r="DX140" s="79"/>
      <c r="DY140" s="79"/>
      <c r="DZ140" s="79"/>
      <c r="EA140" s="79"/>
      <c r="EB140" s="79"/>
      <c r="EC140" s="79"/>
      <c r="ED140" s="79"/>
      <c r="EE140" s="79"/>
      <c r="EF140" s="79"/>
      <c r="EG140" s="79"/>
      <c r="EH140" s="79"/>
      <c r="EI140" s="79"/>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row>
    <row r="141" spans="1:257">
      <c r="A141" s="79"/>
      <c r="B141" s="79"/>
      <c r="C141" s="29"/>
      <c r="D141" s="79"/>
      <c r="E141" s="79"/>
      <c r="F141" s="79"/>
      <c r="G141" s="79"/>
      <c r="H141" s="79"/>
      <c r="I141" s="18"/>
      <c r="J141" s="79"/>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c r="AU141" s="79"/>
      <c r="AV141" s="79"/>
      <c r="AW141" s="79"/>
      <c r="AX141" s="79"/>
      <c r="AY141" s="79"/>
      <c r="AZ141" s="79"/>
      <c r="BA141" s="79"/>
      <c r="BB141" s="79"/>
      <c r="BC141" s="79"/>
      <c r="BD141" s="79"/>
      <c r="BE141" s="79"/>
      <c r="BF141" s="79"/>
      <c r="BG141" s="79"/>
      <c r="BH141" s="79"/>
      <c r="BI141" s="79"/>
      <c r="BJ141" s="79"/>
      <c r="BK141" s="79"/>
      <c r="BL141" s="79"/>
      <c r="BM141" s="79"/>
      <c r="BN141" s="79"/>
      <c r="BO141" s="79"/>
      <c r="BP141" s="79"/>
      <c r="BQ141" s="79"/>
      <c r="BR141" s="79"/>
      <c r="BS141" s="79"/>
      <c r="BT141" s="79"/>
      <c r="BU141" s="79"/>
      <c r="BV141" s="79"/>
      <c r="BW141" s="79"/>
      <c r="BX141" s="79"/>
      <c r="BY141" s="79"/>
      <c r="BZ141" s="79"/>
      <c r="CA141" s="79"/>
      <c r="CB141" s="79"/>
      <c r="CC141" s="79"/>
      <c r="CD141" s="79"/>
      <c r="CE141" s="79"/>
      <c r="CF141" s="79"/>
      <c r="CG141" s="79"/>
      <c r="CH141" s="79"/>
      <c r="CI141" s="79"/>
      <c r="CJ141" s="79"/>
      <c r="CK141" s="79"/>
      <c r="CL141" s="79"/>
      <c r="CM141" s="79"/>
      <c r="CN141" s="79"/>
      <c r="CO141" s="79"/>
      <c r="CP141" s="79"/>
      <c r="CQ141" s="79"/>
      <c r="CR141" s="79"/>
      <c r="CS141" s="79"/>
      <c r="CT141" s="79"/>
      <c r="CU141" s="79"/>
      <c r="CV141" s="79"/>
      <c r="CW141" s="79"/>
      <c r="CX141" s="79"/>
      <c r="CY141" s="79"/>
      <c r="CZ141" s="79"/>
      <c r="DA141" s="79"/>
      <c r="DB141" s="79"/>
      <c r="DC141" s="79"/>
      <c r="DD141" s="79"/>
      <c r="DE141" s="79"/>
      <c r="DF141" s="79"/>
      <c r="DG141" s="79"/>
      <c r="DH141" s="79"/>
      <c r="DI141" s="79"/>
      <c r="DJ141" s="79"/>
      <c r="DK141" s="79"/>
      <c r="DL141" s="79"/>
      <c r="DM141" s="79"/>
      <c r="DN141" s="79"/>
      <c r="DO141" s="79"/>
      <c r="DP141" s="79"/>
      <c r="DQ141" s="79"/>
      <c r="DR141" s="79"/>
      <c r="DS141" s="79"/>
      <c r="DT141" s="79"/>
      <c r="DU141" s="79"/>
      <c r="DV141" s="79"/>
      <c r="DW141" s="79"/>
      <c r="DX141" s="79"/>
      <c r="DY141" s="79"/>
      <c r="DZ141" s="79"/>
      <c r="EA141" s="79"/>
      <c r="EB141" s="79"/>
      <c r="EC141" s="79"/>
      <c r="ED141" s="79"/>
      <c r="EE141" s="79"/>
      <c r="EF141" s="79"/>
      <c r="EG141" s="79"/>
      <c r="EH141" s="79"/>
      <c r="EI141" s="79"/>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row>
    <row r="142" spans="1:257">
      <c r="A142" s="79"/>
      <c r="B142" s="79"/>
      <c r="C142" s="29"/>
      <c r="D142" s="79"/>
      <c r="E142" s="79"/>
      <c r="F142" s="79"/>
      <c r="G142" s="79"/>
      <c r="H142" s="79"/>
      <c r="I142" s="18"/>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9"/>
      <c r="BI142" s="79"/>
      <c r="BJ142" s="79"/>
      <c r="BK142" s="79"/>
      <c r="BL142" s="79"/>
      <c r="BM142" s="79"/>
      <c r="BN142" s="79"/>
      <c r="BO142" s="79"/>
      <c r="BP142" s="79"/>
      <c r="BQ142" s="79"/>
      <c r="BR142" s="79"/>
      <c r="BS142" s="79"/>
      <c r="BT142" s="79"/>
      <c r="BU142" s="79"/>
      <c r="BV142" s="79"/>
      <c r="BW142" s="79"/>
      <c r="BX142" s="79"/>
      <c r="BY142" s="79"/>
      <c r="BZ142" s="79"/>
      <c r="CA142" s="79"/>
      <c r="CB142" s="79"/>
      <c r="CC142" s="79"/>
      <c r="CD142" s="79"/>
      <c r="CE142" s="79"/>
      <c r="CF142" s="79"/>
      <c r="CG142" s="79"/>
      <c r="CH142" s="79"/>
      <c r="CI142" s="79"/>
      <c r="CJ142" s="79"/>
      <c r="CK142" s="79"/>
      <c r="CL142" s="79"/>
      <c r="CM142" s="79"/>
      <c r="CN142" s="79"/>
      <c r="CO142" s="79"/>
      <c r="CP142" s="79"/>
      <c r="CQ142" s="79"/>
      <c r="CR142" s="79"/>
      <c r="CS142" s="79"/>
      <c r="CT142" s="79"/>
      <c r="CU142" s="79"/>
      <c r="CV142" s="79"/>
      <c r="CW142" s="79"/>
      <c r="CX142" s="79"/>
      <c r="CY142" s="79"/>
      <c r="CZ142" s="79"/>
      <c r="DA142" s="79"/>
      <c r="DB142" s="79"/>
      <c r="DC142" s="79"/>
      <c r="DD142" s="79"/>
      <c r="DE142" s="79"/>
      <c r="DF142" s="79"/>
      <c r="DG142" s="79"/>
      <c r="DH142" s="79"/>
      <c r="DI142" s="79"/>
      <c r="DJ142" s="79"/>
      <c r="DK142" s="79"/>
      <c r="DL142" s="79"/>
      <c r="DM142" s="79"/>
      <c r="DN142" s="79"/>
      <c r="DO142" s="79"/>
      <c r="DP142" s="79"/>
      <c r="DQ142" s="79"/>
      <c r="DR142" s="79"/>
      <c r="DS142" s="79"/>
      <c r="DT142" s="79"/>
      <c r="DU142" s="79"/>
      <c r="DV142" s="79"/>
      <c r="DW142" s="79"/>
      <c r="DX142" s="79"/>
      <c r="DY142" s="79"/>
      <c r="DZ142" s="79"/>
      <c r="EA142" s="79"/>
      <c r="EB142" s="79"/>
      <c r="EC142" s="79"/>
      <c r="ED142" s="79"/>
      <c r="EE142" s="79"/>
      <c r="EF142" s="79"/>
      <c r="EG142" s="79"/>
      <c r="EH142" s="79"/>
      <c r="EI142" s="79"/>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row>
    <row r="143" spans="1:257">
      <c r="A143" s="79"/>
      <c r="B143" s="79"/>
      <c r="C143" s="29"/>
      <c r="D143" s="79"/>
      <c r="E143" s="79"/>
      <c r="F143" s="79"/>
      <c r="G143" s="79"/>
      <c r="H143" s="79"/>
      <c r="I143" s="18"/>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c r="AU143" s="79"/>
      <c r="AV143" s="79"/>
      <c r="AW143" s="79"/>
      <c r="AX143" s="79"/>
      <c r="AY143" s="79"/>
      <c r="AZ143" s="79"/>
      <c r="BA143" s="79"/>
      <c r="BB143" s="79"/>
      <c r="BC143" s="79"/>
      <c r="BD143" s="79"/>
      <c r="BE143" s="79"/>
      <c r="BF143" s="79"/>
      <c r="BG143" s="79"/>
      <c r="BH143" s="79"/>
      <c r="BI143" s="79"/>
      <c r="BJ143" s="79"/>
      <c r="BK143" s="79"/>
      <c r="BL143" s="79"/>
      <c r="BM143" s="79"/>
      <c r="BN143" s="79"/>
      <c r="BO143" s="79"/>
      <c r="BP143" s="79"/>
      <c r="BQ143" s="79"/>
      <c r="BR143" s="79"/>
      <c r="BS143" s="79"/>
      <c r="BT143" s="79"/>
      <c r="BU143" s="79"/>
      <c r="BV143" s="79"/>
      <c r="BW143" s="79"/>
      <c r="BX143" s="79"/>
      <c r="BY143" s="79"/>
      <c r="BZ143" s="79"/>
      <c r="CA143" s="79"/>
      <c r="CB143" s="79"/>
      <c r="CC143" s="79"/>
      <c r="CD143" s="79"/>
      <c r="CE143" s="79"/>
      <c r="CF143" s="79"/>
      <c r="CG143" s="79"/>
      <c r="CH143" s="79"/>
      <c r="CI143" s="79"/>
      <c r="CJ143" s="79"/>
      <c r="CK143" s="79"/>
      <c r="CL143" s="79"/>
      <c r="CM143" s="79"/>
      <c r="CN143" s="79"/>
      <c r="CO143" s="79"/>
      <c r="CP143" s="79"/>
      <c r="CQ143" s="79"/>
      <c r="CR143" s="79"/>
      <c r="CS143" s="79"/>
      <c r="CT143" s="79"/>
      <c r="CU143" s="79"/>
      <c r="CV143" s="79"/>
      <c r="CW143" s="79"/>
      <c r="CX143" s="79"/>
      <c r="CY143" s="79"/>
      <c r="CZ143" s="79"/>
      <c r="DA143" s="79"/>
      <c r="DB143" s="79"/>
      <c r="DC143" s="79"/>
      <c r="DD143" s="79"/>
      <c r="DE143" s="79"/>
      <c r="DF143" s="79"/>
      <c r="DG143" s="79"/>
      <c r="DH143" s="79"/>
      <c r="DI143" s="79"/>
      <c r="DJ143" s="79"/>
      <c r="DK143" s="79"/>
      <c r="DL143" s="79"/>
      <c r="DM143" s="79"/>
      <c r="DN143" s="79"/>
      <c r="DO143" s="79"/>
      <c r="DP143" s="79"/>
      <c r="DQ143" s="79"/>
      <c r="DR143" s="79"/>
      <c r="DS143" s="79"/>
      <c r="DT143" s="79"/>
      <c r="DU143" s="79"/>
      <c r="DV143" s="79"/>
      <c r="DW143" s="79"/>
      <c r="DX143" s="79"/>
      <c r="DY143" s="79"/>
      <c r="DZ143" s="79"/>
      <c r="EA143" s="79"/>
      <c r="EB143" s="79"/>
      <c r="EC143" s="79"/>
      <c r="ED143" s="79"/>
      <c r="EE143" s="79"/>
      <c r="EF143" s="79"/>
      <c r="EG143" s="79"/>
      <c r="EH143" s="79"/>
      <c r="EI143" s="79"/>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row>
    <row r="144" spans="1:257">
      <c r="A144" s="79"/>
      <c r="B144" s="79"/>
      <c r="C144" s="29"/>
      <c r="D144" s="79"/>
      <c r="E144" s="79"/>
      <c r="F144" s="79"/>
      <c r="G144" s="79"/>
      <c r="H144" s="79"/>
      <c r="I144" s="18"/>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c r="AU144" s="79"/>
      <c r="AV144" s="79"/>
      <c r="AW144" s="79"/>
      <c r="AX144" s="79"/>
      <c r="AY144" s="79"/>
      <c r="AZ144" s="79"/>
      <c r="BA144" s="79"/>
      <c r="BB144" s="79"/>
      <c r="BC144" s="79"/>
      <c r="BD144" s="79"/>
      <c r="BE144" s="79"/>
      <c r="BF144" s="79"/>
      <c r="BG144" s="79"/>
      <c r="BH144" s="79"/>
      <c r="BI144" s="79"/>
      <c r="BJ144" s="79"/>
      <c r="BK144" s="79"/>
      <c r="BL144" s="79"/>
      <c r="BM144" s="79"/>
      <c r="BN144" s="79"/>
      <c r="BO144" s="79"/>
      <c r="BP144" s="79"/>
      <c r="BQ144" s="79"/>
      <c r="BR144" s="79"/>
      <c r="BS144" s="79"/>
      <c r="BT144" s="79"/>
      <c r="BU144" s="79"/>
      <c r="BV144" s="79"/>
      <c r="BW144" s="79"/>
      <c r="BX144" s="79"/>
      <c r="BY144" s="79"/>
      <c r="BZ144" s="79"/>
      <c r="CA144" s="79"/>
      <c r="CB144" s="79"/>
      <c r="CC144" s="79"/>
      <c r="CD144" s="79"/>
      <c r="CE144" s="79"/>
      <c r="CF144" s="79"/>
      <c r="CG144" s="79"/>
      <c r="CH144" s="79"/>
      <c r="CI144" s="79"/>
      <c r="CJ144" s="79"/>
      <c r="CK144" s="79"/>
      <c r="CL144" s="79"/>
      <c r="CM144" s="79"/>
      <c r="CN144" s="79"/>
      <c r="CO144" s="79"/>
      <c r="CP144" s="79"/>
      <c r="CQ144" s="79"/>
      <c r="CR144" s="79"/>
      <c r="CS144" s="79"/>
      <c r="CT144" s="79"/>
      <c r="CU144" s="79"/>
      <c r="CV144" s="79"/>
      <c r="CW144" s="79"/>
      <c r="CX144" s="79"/>
      <c r="CY144" s="79"/>
      <c r="CZ144" s="79"/>
      <c r="DA144" s="79"/>
      <c r="DB144" s="79"/>
      <c r="DC144" s="79"/>
      <c r="DD144" s="79"/>
      <c r="DE144" s="79"/>
      <c r="DF144" s="79"/>
      <c r="DG144" s="79"/>
      <c r="DH144" s="79"/>
      <c r="DI144" s="79"/>
      <c r="DJ144" s="79"/>
      <c r="DK144" s="79"/>
      <c r="DL144" s="79"/>
      <c r="DM144" s="79"/>
      <c r="DN144" s="79"/>
      <c r="DO144" s="79"/>
      <c r="DP144" s="79"/>
      <c r="DQ144" s="79"/>
      <c r="DR144" s="79"/>
      <c r="DS144" s="79"/>
      <c r="DT144" s="79"/>
      <c r="DU144" s="79"/>
      <c r="DV144" s="79"/>
      <c r="DW144" s="79"/>
      <c r="DX144" s="79"/>
      <c r="DY144" s="79"/>
      <c r="DZ144" s="79"/>
      <c r="EA144" s="79"/>
      <c r="EB144" s="79"/>
      <c r="EC144" s="79"/>
      <c r="ED144" s="79"/>
      <c r="EE144" s="79"/>
      <c r="EF144" s="79"/>
      <c r="EG144" s="79"/>
      <c r="EH144" s="79"/>
      <c r="EI144" s="79"/>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row>
    <row r="145" spans="1:257">
      <c r="A145" s="79"/>
      <c r="B145" s="79"/>
      <c r="C145" s="29"/>
      <c r="D145" s="79"/>
      <c r="E145" s="79"/>
      <c r="F145" s="79"/>
      <c r="G145" s="79"/>
      <c r="H145" s="79"/>
      <c r="I145" s="18"/>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c r="AU145" s="79"/>
      <c r="AV145" s="79"/>
      <c r="AW145" s="79"/>
      <c r="AX145" s="79"/>
      <c r="AY145" s="79"/>
      <c r="AZ145" s="79"/>
      <c r="BA145" s="79"/>
      <c r="BB145" s="79"/>
      <c r="BC145" s="79"/>
      <c r="BD145" s="79"/>
      <c r="BE145" s="79"/>
      <c r="BF145" s="79"/>
      <c r="BG145" s="79"/>
      <c r="BH145" s="79"/>
      <c r="BI145" s="79"/>
      <c r="BJ145" s="79"/>
      <c r="BK145" s="79"/>
      <c r="BL145" s="79"/>
      <c r="BM145" s="79"/>
      <c r="BN145" s="79"/>
      <c r="BO145" s="79"/>
      <c r="BP145" s="79"/>
      <c r="BQ145" s="79"/>
      <c r="BR145" s="79"/>
      <c r="BS145" s="79"/>
      <c r="BT145" s="79"/>
      <c r="BU145" s="79"/>
      <c r="BV145" s="79"/>
      <c r="BW145" s="79"/>
      <c r="BX145" s="79"/>
      <c r="BY145" s="79"/>
      <c r="BZ145" s="79"/>
      <c r="CA145" s="79"/>
      <c r="CB145" s="79"/>
      <c r="CC145" s="79"/>
      <c r="CD145" s="79"/>
      <c r="CE145" s="79"/>
      <c r="CF145" s="79"/>
      <c r="CG145" s="79"/>
      <c r="CH145" s="79"/>
      <c r="CI145" s="79"/>
      <c r="CJ145" s="79"/>
      <c r="CK145" s="79"/>
      <c r="CL145" s="79"/>
      <c r="CM145" s="79"/>
      <c r="CN145" s="79"/>
      <c r="CO145" s="79"/>
      <c r="CP145" s="79"/>
      <c r="CQ145" s="79"/>
      <c r="CR145" s="79"/>
      <c r="CS145" s="79"/>
      <c r="CT145" s="79"/>
      <c r="CU145" s="79"/>
      <c r="CV145" s="79"/>
      <c r="CW145" s="79"/>
      <c r="CX145" s="79"/>
      <c r="CY145" s="79"/>
      <c r="CZ145" s="79"/>
      <c r="DA145" s="79"/>
      <c r="DB145" s="79"/>
      <c r="DC145" s="79"/>
      <c r="DD145" s="79"/>
      <c r="DE145" s="79"/>
      <c r="DF145" s="79"/>
      <c r="DG145" s="79"/>
      <c r="DH145" s="79"/>
      <c r="DI145" s="79"/>
      <c r="DJ145" s="79"/>
      <c r="DK145" s="79"/>
      <c r="DL145" s="79"/>
      <c r="DM145" s="79"/>
      <c r="DN145" s="79"/>
      <c r="DO145" s="79"/>
      <c r="DP145" s="79"/>
      <c r="DQ145" s="79"/>
      <c r="DR145" s="79"/>
      <c r="DS145" s="79"/>
      <c r="DT145" s="79"/>
      <c r="DU145" s="79"/>
      <c r="DV145" s="79"/>
      <c r="DW145" s="79"/>
      <c r="DX145" s="79"/>
      <c r="DY145" s="79"/>
      <c r="DZ145" s="79"/>
      <c r="EA145" s="79"/>
      <c r="EB145" s="79"/>
      <c r="EC145" s="79"/>
      <c r="ED145" s="79"/>
      <c r="EE145" s="79"/>
      <c r="EF145" s="79"/>
      <c r="EG145" s="79"/>
      <c r="EH145" s="79"/>
      <c r="EI145" s="79"/>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row>
    <row r="146" spans="1:257">
      <c r="A146" s="79"/>
      <c r="B146" s="79"/>
      <c r="C146" s="29"/>
      <c r="D146" s="79"/>
      <c r="E146" s="79"/>
      <c r="F146" s="79"/>
      <c r="G146" s="79"/>
      <c r="H146" s="79"/>
      <c r="I146" s="18"/>
      <c r="J146" s="79"/>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c r="AU146" s="79"/>
      <c r="AV146" s="79"/>
      <c r="AW146" s="79"/>
      <c r="AX146" s="79"/>
      <c r="AY146" s="79"/>
      <c r="AZ146" s="79"/>
      <c r="BA146" s="79"/>
      <c r="BB146" s="79"/>
      <c r="BC146" s="79"/>
      <c r="BD146" s="79"/>
      <c r="BE146" s="79"/>
      <c r="BF146" s="79"/>
      <c r="BG146" s="79"/>
      <c r="BH146" s="79"/>
      <c r="BI146" s="79"/>
      <c r="BJ146" s="79"/>
      <c r="BK146" s="79"/>
      <c r="BL146" s="79"/>
      <c r="BM146" s="79"/>
      <c r="BN146" s="79"/>
      <c r="BO146" s="79"/>
      <c r="BP146" s="79"/>
      <c r="BQ146" s="79"/>
      <c r="BR146" s="79"/>
      <c r="BS146" s="79"/>
      <c r="BT146" s="79"/>
      <c r="BU146" s="79"/>
      <c r="BV146" s="79"/>
      <c r="BW146" s="79"/>
      <c r="BX146" s="79"/>
      <c r="BY146" s="79"/>
      <c r="BZ146" s="79"/>
      <c r="CA146" s="79"/>
      <c r="CB146" s="79"/>
      <c r="CC146" s="79"/>
      <c r="CD146" s="79"/>
      <c r="CE146" s="79"/>
      <c r="CF146" s="79"/>
      <c r="CG146" s="79"/>
      <c r="CH146" s="79"/>
      <c r="CI146" s="79"/>
      <c r="CJ146" s="79"/>
      <c r="CK146" s="79"/>
      <c r="CL146" s="79"/>
      <c r="CM146" s="79"/>
      <c r="CN146" s="79"/>
      <c r="CO146" s="79"/>
      <c r="CP146" s="79"/>
      <c r="CQ146" s="79"/>
      <c r="CR146" s="79"/>
      <c r="CS146" s="79"/>
      <c r="CT146" s="79"/>
      <c r="CU146" s="79"/>
      <c r="CV146" s="79"/>
      <c r="CW146" s="79"/>
      <c r="CX146" s="79"/>
      <c r="CY146" s="79"/>
      <c r="CZ146" s="79"/>
      <c r="DA146" s="79"/>
      <c r="DB146" s="79"/>
      <c r="DC146" s="79"/>
      <c r="DD146" s="79"/>
      <c r="DE146" s="79"/>
      <c r="DF146" s="79"/>
      <c r="DG146" s="79"/>
      <c r="DH146" s="79"/>
      <c r="DI146" s="79"/>
      <c r="DJ146" s="79"/>
      <c r="DK146" s="79"/>
      <c r="DL146" s="79"/>
      <c r="DM146" s="79"/>
      <c r="DN146" s="79"/>
      <c r="DO146" s="79"/>
      <c r="DP146" s="79"/>
      <c r="DQ146" s="79"/>
      <c r="DR146" s="79"/>
      <c r="DS146" s="79"/>
      <c r="DT146" s="79"/>
      <c r="DU146" s="79"/>
      <c r="DV146" s="79"/>
      <c r="DW146" s="79"/>
      <c r="DX146" s="79"/>
      <c r="DY146" s="79"/>
      <c r="DZ146" s="79"/>
      <c r="EA146" s="79"/>
      <c r="EB146" s="79"/>
      <c r="EC146" s="79"/>
      <c r="ED146" s="79"/>
      <c r="EE146" s="79"/>
      <c r="EF146" s="79"/>
      <c r="EG146" s="79"/>
      <c r="EH146" s="79"/>
      <c r="EI146" s="79"/>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row>
    <row r="147" spans="1:257">
      <c r="A147" s="79"/>
      <c r="B147" s="79"/>
      <c r="C147" s="29"/>
      <c r="D147" s="79"/>
      <c r="E147" s="79"/>
      <c r="F147" s="79"/>
      <c r="G147" s="79"/>
      <c r="H147" s="79"/>
      <c r="I147" s="18"/>
      <c r="J147" s="79"/>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c r="AU147" s="79"/>
      <c r="AV147" s="79"/>
      <c r="AW147" s="79"/>
      <c r="AX147" s="79"/>
      <c r="AY147" s="79"/>
      <c r="AZ147" s="79"/>
      <c r="BA147" s="79"/>
      <c r="BB147" s="79"/>
      <c r="BC147" s="79"/>
      <c r="BD147" s="79"/>
      <c r="BE147" s="79"/>
      <c r="BF147" s="79"/>
      <c r="BG147" s="79"/>
      <c r="BH147" s="79"/>
      <c r="BI147" s="79"/>
      <c r="BJ147" s="79"/>
      <c r="BK147" s="79"/>
      <c r="BL147" s="79"/>
      <c r="BM147" s="79"/>
      <c r="BN147" s="79"/>
      <c r="BO147" s="79"/>
      <c r="BP147" s="79"/>
      <c r="BQ147" s="79"/>
      <c r="BR147" s="79"/>
      <c r="BS147" s="79"/>
      <c r="BT147" s="79"/>
      <c r="BU147" s="79"/>
      <c r="BV147" s="79"/>
      <c r="BW147" s="79"/>
      <c r="BX147" s="79"/>
      <c r="BY147" s="79"/>
      <c r="BZ147" s="79"/>
      <c r="CA147" s="79"/>
      <c r="CB147" s="79"/>
      <c r="CC147" s="79"/>
      <c r="CD147" s="79"/>
      <c r="CE147" s="79"/>
      <c r="CF147" s="79"/>
      <c r="CG147" s="79"/>
      <c r="CH147" s="79"/>
      <c r="CI147" s="79"/>
      <c r="CJ147" s="79"/>
      <c r="CK147" s="79"/>
      <c r="CL147" s="79"/>
      <c r="CM147" s="79"/>
      <c r="CN147" s="79"/>
      <c r="CO147" s="79"/>
      <c r="CP147" s="79"/>
      <c r="CQ147" s="79"/>
      <c r="CR147" s="79"/>
      <c r="CS147" s="79"/>
      <c r="CT147" s="79"/>
      <c r="CU147" s="79"/>
      <c r="CV147" s="79"/>
      <c r="CW147" s="79"/>
      <c r="CX147" s="79"/>
      <c r="CY147" s="79"/>
      <c r="CZ147" s="79"/>
      <c r="DA147" s="79"/>
      <c r="DB147" s="79"/>
      <c r="DC147" s="79"/>
      <c r="DD147" s="79"/>
      <c r="DE147" s="79"/>
      <c r="DF147" s="79"/>
      <c r="DG147" s="79"/>
      <c r="DH147" s="79"/>
      <c r="DI147" s="79"/>
      <c r="DJ147" s="79"/>
      <c r="DK147" s="79"/>
      <c r="DL147" s="79"/>
      <c r="DM147" s="79"/>
      <c r="DN147" s="79"/>
      <c r="DO147" s="79"/>
      <c r="DP147" s="79"/>
      <c r="DQ147" s="79"/>
      <c r="DR147" s="79"/>
      <c r="DS147" s="79"/>
      <c r="DT147" s="79"/>
      <c r="DU147" s="79"/>
      <c r="DV147" s="79"/>
      <c r="DW147" s="79"/>
      <c r="DX147" s="79"/>
      <c r="DY147" s="79"/>
      <c r="DZ147" s="79"/>
      <c r="EA147" s="79"/>
      <c r="EB147" s="79"/>
      <c r="EC147" s="79"/>
      <c r="ED147" s="79"/>
      <c r="EE147" s="79"/>
      <c r="EF147" s="79"/>
      <c r="EG147" s="79"/>
      <c r="EH147" s="79"/>
      <c r="EI147" s="79"/>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row>
    <row r="148" spans="1:257">
      <c r="A148" s="79"/>
      <c r="B148" s="79"/>
      <c r="C148" s="29"/>
      <c r="D148" s="79"/>
      <c r="E148" s="79"/>
      <c r="F148" s="79"/>
      <c r="G148" s="79"/>
      <c r="H148" s="79"/>
      <c r="I148" s="18"/>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c r="BI148" s="79"/>
      <c r="BJ148" s="79"/>
      <c r="BK148" s="79"/>
      <c r="BL148" s="79"/>
      <c r="BM148" s="79"/>
      <c r="BN148" s="79"/>
      <c r="BO148" s="79"/>
      <c r="BP148" s="79"/>
      <c r="BQ148" s="79"/>
      <c r="BR148" s="79"/>
      <c r="BS148" s="79"/>
      <c r="BT148" s="79"/>
      <c r="BU148" s="79"/>
      <c r="BV148" s="79"/>
      <c r="BW148" s="79"/>
      <c r="BX148" s="79"/>
      <c r="BY148" s="79"/>
      <c r="BZ148" s="79"/>
      <c r="CA148" s="79"/>
      <c r="CB148" s="79"/>
      <c r="CC148" s="79"/>
      <c r="CD148" s="79"/>
      <c r="CE148" s="79"/>
      <c r="CF148" s="79"/>
      <c r="CG148" s="79"/>
      <c r="CH148" s="79"/>
      <c r="CI148" s="79"/>
      <c r="CJ148" s="79"/>
      <c r="CK148" s="79"/>
      <c r="CL148" s="79"/>
      <c r="CM148" s="79"/>
      <c r="CN148" s="79"/>
      <c r="CO148" s="79"/>
      <c r="CP148" s="79"/>
      <c r="CQ148" s="79"/>
      <c r="CR148" s="79"/>
      <c r="CS148" s="79"/>
      <c r="CT148" s="79"/>
      <c r="CU148" s="79"/>
      <c r="CV148" s="79"/>
      <c r="CW148" s="79"/>
      <c r="CX148" s="79"/>
      <c r="CY148" s="79"/>
      <c r="CZ148" s="79"/>
      <c r="DA148" s="79"/>
      <c r="DB148" s="79"/>
      <c r="DC148" s="79"/>
      <c r="DD148" s="79"/>
      <c r="DE148" s="79"/>
      <c r="DF148" s="79"/>
      <c r="DG148" s="79"/>
      <c r="DH148" s="79"/>
      <c r="DI148" s="79"/>
      <c r="DJ148" s="79"/>
      <c r="DK148" s="79"/>
      <c r="DL148" s="79"/>
      <c r="DM148" s="79"/>
      <c r="DN148" s="79"/>
      <c r="DO148" s="79"/>
      <c r="DP148" s="79"/>
      <c r="DQ148" s="79"/>
      <c r="DR148" s="79"/>
      <c r="DS148" s="79"/>
      <c r="DT148" s="79"/>
      <c r="DU148" s="79"/>
      <c r="DV148" s="79"/>
      <c r="DW148" s="79"/>
      <c r="DX148" s="79"/>
      <c r="DY148" s="79"/>
      <c r="DZ148" s="79"/>
      <c r="EA148" s="79"/>
      <c r="EB148" s="79"/>
      <c r="EC148" s="79"/>
      <c r="ED148" s="79"/>
      <c r="EE148" s="79"/>
      <c r="EF148" s="79"/>
      <c r="EG148" s="79"/>
      <c r="EH148" s="79"/>
      <c r="EI148" s="79"/>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row>
    <row r="149" spans="1:257">
      <c r="A149" s="79"/>
      <c r="B149" s="79"/>
      <c r="C149" s="29"/>
      <c r="D149" s="79"/>
      <c r="E149" s="79"/>
      <c r="F149" s="79"/>
      <c r="G149" s="79"/>
      <c r="H149" s="79"/>
      <c r="I149" s="18"/>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79"/>
      <c r="BA149" s="79"/>
      <c r="BB149" s="79"/>
      <c r="BC149" s="79"/>
      <c r="BD149" s="79"/>
      <c r="BE149" s="79"/>
      <c r="BF149" s="79"/>
      <c r="BG149" s="79"/>
      <c r="BH149" s="79"/>
      <c r="BI149" s="79"/>
      <c r="BJ149" s="79"/>
      <c r="BK149" s="79"/>
      <c r="BL149" s="79"/>
      <c r="BM149" s="79"/>
      <c r="BN149" s="79"/>
      <c r="BO149" s="79"/>
      <c r="BP149" s="79"/>
      <c r="BQ149" s="79"/>
      <c r="BR149" s="79"/>
      <c r="BS149" s="79"/>
      <c r="BT149" s="79"/>
      <c r="BU149" s="79"/>
      <c r="BV149" s="79"/>
      <c r="BW149" s="79"/>
      <c r="BX149" s="79"/>
      <c r="BY149" s="79"/>
      <c r="BZ149" s="79"/>
      <c r="CA149" s="79"/>
      <c r="CB149" s="79"/>
      <c r="CC149" s="79"/>
      <c r="CD149" s="79"/>
      <c r="CE149" s="79"/>
      <c r="CF149" s="79"/>
      <c r="CG149" s="79"/>
      <c r="CH149" s="79"/>
      <c r="CI149" s="79"/>
      <c r="CJ149" s="79"/>
      <c r="CK149" s="79"/>
      <c r="CL149" s="79"/>
      <c r="CM149" s="79"/>
      <c r="CN149" s="79"/>
      <c r="CO149" s="79"/>
      <c r="CP149" s="79"/>
      <c r="CQ149" s="79"/>
      <c r="CR149" s="79"/>
      <c r="CS149" s="79"/>
      <c r="CT149" s="79"/>
      <c r="CU149" s="79"/>
      <c r="CV149" s="79"/>
      <c r="CW149" s="79"/>
      <c r="CX149" s="79"/>
      <c r="CY149" s="79"/>
      <c r="CZ149" s="79"/>
      <c r="DA149" s="79"/>
      <c r="DB149" s="79"/>
      <c r="DC149" s="79"/>
      <c r="DD149" s="79"/>
      <c r="DE149" s="79"/>
      <c r="DF149" s="79"/>
      <c r="DG149" s="79"/>
      <c r="DH149" s="79"/>
      <c r="DI149" s="79"/>
      <c r="DJ149" s="79"/>
      <c r="DK149" s="79"/>
      <c r="DL149" s="79"/>
      <c r="DM149" s="79"/>
      <c r="DN149" s="79"/>
      <c r="DO149" s="79"/>
      <c r="DP149" s="79"/>
      <c r="DQ149" s="79"/>
      <c r="DR149" s="79"/>
      <c r="DS149" s="79"/>
      <c r="DT149" s="79"/>
      <c r="DU149" s="79"/>
      <c r="DV149" s="79"/>
      <c r="DW149" s="79"/>
      <c r="DX149" s="79"/>
      <c r="DY149" s="79"/>
      <c r="DZ149" s="79"/>
      <c r="EA149" s="79"/>
      <c r="EB149" s="79"/>
      <c r="EC149" s="79"/>
      <c r="ED149" s="79"/>
      <c r="EE149" s="79"/>
      <c r="EF149" s="79"/>
      <c r="EG149" s="79"/>
      <c r="EH149" s="79"/>
      <c r="EI149" s="79"/>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row>
    <row r="150" spans="1:257">
      <c r="A150" s="79"/>
      <c r="B150" s="79"/>
      <c r="C150" s="29"/>
      <c r="D150" s="79"/>
      <c r="E150" s="79"/>
      <c r="F150" s="79"/>
      <c r="G150" s="79"/>
      <c r="H150" s="79"/>
      <c r="I150" s="18"/>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79"/>
      <c r="BA150" s="79"/>
      <c r="BB150" s="79"/>
      <c r="BC150" s="79"/>
      <c r="BD150" s="79"/>
      <c r="BE150" s="79"/>
      <c r="BF150" s="79"/>
      <c r="BG150" s="79"/>
      <c r="BH150" s="79"/>
      <c r="BI150" s="79"/>
      <c r="BJ150" s="79"/>
      <c r="BK150" s="79"/>
      <c r="BL150" s="79"/>
      <c r="BM150" s="79"/>
      <c r="BN150" s="79"/>
      <c r="BO150" s="79"/>
      <c r="BP150" s="79"/>
      <c r="BQ150" s="79"/>
      <c r="BR150" s="79"/>
      <c r="BS150" s="79"/>
      <c r="BT150" s="79"/>
      <c r="BU150" s="79"/>
      <c r="BV150" s="79"/>
      <c r="BW150" s="79"/>
      <c r="BX150" s="79"/>
      <c r="BY150" s="79"/>
      <c r="BZ150" s="79"/>
      <c r="CA150" s="79"/>
      <c r="CB150" s="79"/>
      <c r="CC150" s="79"/>
      <c r="CD150" s="79"/>
      <c r="CE150" s="79"/>
      <c r="CF150" s="79"/>
      <c r="CG150" s="79"/>
      <c r="CH150" s="79"/>
      <c r="CI150" s="79"/>
      <c r="CJ150" s="79"/>
      <c r="CK150" s="79"/>
      <c r="CL150" s="79"/>
      <c r="CM150" s="79"/>
      <c r="CN150" s="79"/>
      <c r="CO150" s="79"/>
      <c r="CP150" s="79"/>
      <c r="CQ150" s="79"/>
      <c r="CR150" s="79"/>
      <c r="CS150" s="79"/>
      <c r="CT150" s="79"/>
      <c r="CU150" s="79"/>
      <c r="CV150" s="79"/>
      <c r="CW150" s="79"/>
      <c r="CX150" s="79"/>
      <c r="CY150" s="79"/>
      <c r="CZ150" s="79"/>
      <c r="DA150" s="79"/>
      <c r="DB150" s="79"/>
      <c r="DC150" s="79"/>
      <c r="DD150" s="79"/>
      <c r="DE150" s="79"/>
      <c r="DF150" s="79"/>
      <c r="DG150" s="79"/>
      <c r="DH150" s="79"/>
      <c r="DI150" s="79"/>
      <c r="DJ150" s="79"/>
      <c r="DK150" s="79"/>
      <c r="DL150" s="79"/>
      <c r="DM150" s="79"/>
      <c r="DN150" s="79"/>
      <c r="DO150" s="79"/>
      <c r="DP150" s="79"/>
      <c r="DQ150" s="79"/>
      <c r="DR150" s="79"/>
      <c r="DS150" s="79"/>
      <c r="DT150" s="79"/>
      <c r="DU150" s="79"/>
      <c r="DV150" s="79"/>
      <c r="DW150" s="79"/>
      <c r="DX150" s="79"/>
      <c r="DY150" s="79"/>
      <c r="DZ150" s="79"/>
      <c r="EA150" s="79"/>
      <c r="EB150" s="79"/>
      <c r="EC150" s="79"/>
      <c r="ED150" s="79"/>
      <c r="EE150" s="79"/>
      <c r="EF150" s="79"/>
      <c r="EG150" s="79"/>
      <c r="EH150" s="79"/>
      <c r="EI150" s="79"/>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row>
    <row r="151" spans="1:257">
      <c r="A151" s="79"/>
      <c r="B151" s="79"/>
      <c r="C151" s="29"/>
      <c r="D151" s="79"/>
      <c r="E151" s="79"/>
      <c r="F151" s="79"/>
      <c r="G151" s="79"/>
      <c r="H151" s="79"/>
      <c r="I151" s="18"/>
      <c r="J151" s="79"/>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79"/>
      <c r="BA151" s="79"/>
      <c r="BB151" s="79"/>
      <c r="BC151" s="79"/>
      <c r="BD151" s="79"/>
      <c r="BE151" s="79"/>
      <c r="BF151" s="79"/>
      <c r="BG151" s="79"/>
      <c r="BH151" s="79"/>
      <c r="BI151" s="79"/>
      <c r="BJ151" s="79"/>
      <c r="BK151" s="79"/>
      <c r="BL151" s="79"/>
      <c r="BM151" s="79"/>
      <c r="BN151" s="79"/>
      <c r="BO151" s="79"/>
      <c r="BP151" s="79"/>
      <c r="BQ151" s="79"/>
      <c r="BR151" s="79"/>
      <c r="BS151" s="79"/>
      <c r="BT151" s="79"/>
      <c r="BU151" s="79"/>
      <c r="BV151" s="79"/>
      <c r="BW151" s="79"/>
      <c r="BX151" s="79"/>
      <c r="BY151" s="79"/>
      <c r="BZ151" s="79"/>
      <c r="CA151" s="79"/>
      <c r="CB151" s="79"/>
      <c r="CC151" s="79"/>
      <c r="CD151" s="79"/>
      <c r="CE151" s="79"/>
      <c r="CF151" s="79"/>
      <c r="CG151" s="79"/>
      <c r="CH151" s="79"/>
      <c r="CI151" s="79"/>
      <c r="CJ151" s="79"/>
      <c r="CK151" s="79"/>
      <c r="CL151" s="79"/>
      <c r="CM151" s="79"/>
      <c r="CN151" s="79"/>
      <c r="CO151" s="79"/>
      <c r="CP151" s="79"/>
      <c r="CQ151" s="79"/>
      <c r="CR151" s="79"/>
      <c r="CS151" s="79"/>
      <c r="CT151" s="79"/>
      <c r="CU151" s="79"/>
      <c r="CV151" s="79"/>
      <c r="CW151" s="79"/>
      <c r="CX151" s="79"/>
      <c r="CY151" s="79"/>
      <c r="CZ151" s="79"/>
      <c r="DA151" s="79"/>
      <c r="DB151" s="79"/>
      <c r="DC151" s="79"/>
      <c r="DD151" s="79"/>
      <c r="DE151" s="79"/>
      <c r="DF151" s="79"/>
      <c r="DG151" s="79"/>
      <c r="DH151" s="79"/>
      <c r="DI151" s="79"/>
      <c r="DJ151" s="79"/>
      <c r="DK151" s="79"/>
      <c r="DL151" s="79"/>
      <c r="DM151" s="79"/>
      <c r="DN151" s="79"/>
      <c r="DO151" s="79"/>
      <c r="DP151" s="79"/>
      <c r="DQ151" s="79"/>
      <c r="DR151" s="79"/>
      <c r="DS151" s="79"/>
      <c r="DT151" s="79"/>
      <c r="DU151" s="79"/>
      <c r="DV151" s="79"/>
      <c r="DW151" s="79"/>
      <c r="DX151" s="79"/>
      <c r="DY151" s="79"/>
      <c r="DZ151" s="79"/>
      <c r="EA151" s="79"/>
      <c r="EB151" s="79"/>
      <c r="EC151" s="79"/>
      <c r="ED151" s="79"/>
      <c r="EE151" s="79"/>
      <c r="EF151" s="79"/>
      <c r="EG151" s="79"/>
      <c r="EH151" s="79"/>
      <c r="EI151" s="79"/>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row>
    <row r="152" spans="1:257">
      <c r="A152" s="79"/>
      <c r="B152" s="79"/>
      <c r="C152" s="29"/>
      <c r="D152" s="79"/>
      <c r="E152" s="79"/>
      <c r="F152" s="79"/>
      <c r="G152" s="79"/>
      <c r="H152" s="79"/>
      <c r="I152" s="18"/>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79"/>
      <c r="BA152" s="79"/>
      <c r="BB152" s="79"/>
      <c r="BC152" s="79"/>
      <c r="BD152" s="79"/>
      <c r="BE152" s="79"/>
      <c r="BF152" s="79"/>
      <c r="BG152" s="79"/>
      <c r="BH152" s="79"/>
      <c r="BI152" s="79"/>
      <c r="BJ152" s="79"/>
      <c r="BK152" s="79"/>
      <c r="BL152" s="79"/>
      <c r="BM152" s="79"/>
      <c r="BN152" s="79"/>
      <c r="BO152" s="79"/>
      <c r="BP152" s="79"/>
      <c r="BQ152" s="79"/>
      <c r="BR152" s="79"/>
      <c r="BS152" s="79"/>
      <c r="BT152" s="79"/>
      <c r="BU152" s="79"/>
      <c r="BV152" s="79"/>
      <c r="BW152" s="79"/>
      <c r="BX152" s="79"/>
      <c r="BY152" s="79"/>
      <c r="BZ152" s="79"/>
      <c r="CA152" s="79"/>
      <c r="CB152" s="79"/>
      <c r="CC152" s="79"/>
      <c r="CD152" s="79"/>
      <c r="CE152" s="79"/>
      <c r="CF152" s="79"/>
      <c r="CG152" s="79"/>
      <c r="CH152" s="79"/>
      <c r="CI152" s="79"/>
      <c r="CJ152" s="79"/>
      <c r="CK152" s="79"/>
      <c r="CL152" s="79"/>
      <c r="CM152" s="79"/>
      <c r="CN152" s="79"/>
      <c r="CO152" s="79"/>
      <c r="CP152" s="79"/>
      <c r="CQ152" s="79"/>
      <c r="CR152" s="79"/>
      <c r="CS152" s="79"/>
      <c r="CT152" s="79"/>
      <c r="CU152" s="79"/>
      <c r="CV152" s="79"/>
      <c r="CW152" s="79"/>
      <c r="CX152" s="79"/>
      <c r="CY152" s="79"/>
      <c r="CZ152" s="79"/>
      <c r="DA152" s="79"/>
      <c r="DB152" s="79"/>
      <c r="DC152" s="79"/>
      <c r="DD152" s="79"/>
      <c r="DE152" s="79"/>
      <c r="DF152" s="79"/>
      <c r="DG152" s="79"/>
      <c r="DH152" s="79"/>
      <c r="DI152" s="79"/>
      <c r="DJ152" s="79"/>
      <c r="DK152" s="79"/>
      <c r="DL152" s="79"/>
      <c r="DM152" s="79"/>
      <c r="DN152" s="79"/>
      <c r="DO152" s="79"/>
      <c r="DP152" s="79"/>
      <c r="DQ152" s="79"/>
      <c r="DR152" s="79"/>
      <c r="DS152" s="79"/>
      <c r="DT152" s="79"/>
      <c r="DU152" s="79"/>
      <c r="DV152" s="79"/>
      <c r="DW152" s="79"/>
      <c r="DX152" s="79"/>
      <c r="DY152" s="79"/>
      <c r="DZ152" s="79"/>
      <c r="EA152" s="79"/>
      <c r="EB152" s="79"/>
      <c r="EC152" s="79"/>
      <c r="ED152" s="79"/>
      <c r="EE152" s="79"/>
      <c r="EF152" s="79"/>
      <c r="EG152" s="79"/>
      <c r="EH152" s="79"/>
      <c r="EI152" s="79"/>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row>
    <row r="153" spans="1:257">
      <c r="A153" s="79"/>
      <c r="B153" s="79"/>
      <c r="C153" s="29"/>
      <c r="D153" s="79"/>
      <c r="E153" s="79"/>
      <c r="F153" s="79"/>
      <c r="G153" s="79"/>
      <c r="H153" s="79"/>
      <c r="I153" s="18"/>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79"/>
      <c r="BA153" s="79"/>
      <c r="BB153" s="79"/>
      <c r="BC153" s="79"/>
      <c r="BD153" s="79"/>
      <c r="BE153" s="79"/>
      <c r="BF153" s="79"/>
      <c r="BG153" s="79"/>
      <c r="BH153" s="79"/>
      <c r="BI153" s="79"/>
      <c r="BJ153" s="79"/>
      <c r="BK153" s="79"/>
      <c r="BL153" s="79"/>
      <c r="BM153" s="79"/>
      <c r="BN153" s="79"/>
      <c r="BO153" s="79"/>
      <c r="BP153" s="79"/>
      <c r="BQ153" s="79"/>
      <c r="BR153" s="79"/>
      <c r="BS153" s="79"/>
      <c r="BT153" s="79"/>
      <c r="BU153" s="79"/>
      <c r="BV153" s="79"/>
      <c r="BW153" s="79"/>
      <c r="BX153" s="79"/>
      <c r="BY153" s="79"/>
      <c r="BZ153" s="79"/>
      <c r="CA153" s="79"/>
      <c r="CB153" s="79"/>
      <c r="CC153" s="79"/>
      <c r="CD153" s="79"/>
      <c r="CE153" s="79"/>
      <c r="CF153" s="79"/>
      <c r="CG153" s="79"/>
      <c r="CH153" s="79"/>
      <c r="CI153" s="79"/>
      <c r="CJ153" s="79"/>
      <c r="CK153" s="79"/>
      <c r="CL153" s="79"/>
      <c r="CM153" s="79"/>
      <c r="CN153" s="79"/>
      <c r="CO153" s="79"/>
      <c r="CP153" s="79"/>
      <c r="CQ153" s="79"/>
      <c r="CR153" s="79"/>
      <c r="CS153" s="79"/>
      <c r="CT153" s="79"/>
      <c r="CU153" s="79"/>
      <c r="CV153" s="79"/>
      <c r="CW153" s="79"/>
      <c r="CX153" s="79"/>
      <c r="CY153" s="79"/>
      <c r="CZ153" s="79"/>
      <c r="DA153" s="79"/>
      <c r="DB153" s="79"/>
      <c r="DC153" s="79"/>
      <c r="DD153" s="79"/>
      <c r="DE153" s="79"/>
      <c r="DF153" s="79"/>
      <c r="DG153" s="79"/>
      <c r="DH153" s="79"/>
      <c r="DI153" s="79"/>
      <c r="DJ153" s="79"/>
      <c r="DK153" s="79"/>
      <c r="DL153" s="79"/>
      <c r="DM153" s="79"/>
      <c r="DN153" s="79"/>
      <c r="DO153" s="79"/>
      <c r="DP153" s="79"/>
      <c r="DQ153" s="79"/>
      <c r="DR153" s="79"/>
      <c r="DS153" s="79"/>
      <c r="DT153" s="79"/>
      <c r="DU153" s="79"/>
      <c r="DV153" s="79"/>
      <c r="DW153" s="79"/>
      <c r="DX153" s="79"/>
      <c r="DY153" s="79"/>
      <c r="DZ153" s="79"/>
      <c r="EA153" s="79"/>
      <c r="EB153" s="79"/>
      <c r="EC153" s="79"/>
      <c r="ED153" s="79"/>
      <c r="EE153" s="79"/>
      <c r="EF153" s="79"/>
      <c r="EG153" s="79"/>
      <c r="EH153" s="79"/>
      <c r="EI153" s="79"/>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row>
    <row r="154" spans="1:257">
      <c r="A154" s="79"/>
      <c r="B154" s="79"/>
      <c r="C154" s="29"/>
      <c r="D154" s="79"/>
      <c r="E154" s="79"/>
      <c r="F154" s="79"/>
      <c r="G154" s="79"/>
      <c r="H154" s="79"/>
      <c r="I154" s="18"/>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c r="AU154" s="79"/>
      <c r="AV154" s="79"/>
      <c r="AW154" s="79"/>
      <c r="AX154" s="79"/>
      <c r="AY154" s="79"/>
      <c r="AZ154" s="79"/>
      <c r="BA154" s="79"/>
      <c r="BB154" s="79"/>
      <c r="BC154" s="79"/>
      <c r="BD154" s="79"/>
      <c r="BE154" s="79"/>
      <c r="BF154" s="79"/>
      <c r="BG154" s="79"/>
      <c r="BH154" s="79"/>
      <c r="BI154" s="79"/>
      <c r="BJ154" s="79"/>
      <c r="BK154" s="79"/>
      <c r="BL154" s="79"/>
      <c r="BM154" s="79"/>
      <c r="BN154" s="79"/>
      <c r="BO154" s="79"/>
      <c r="BP154" s="79"/>
      <c r="BQ154" s="79"/>
      <c r="BR154" s="79"/>
      <c r="BS154" s="79"/>
      <c r="BT154" s="79"/>
      <c r="BU154" s="79"/>
      <c r="BV154" s="79"/>
      <c r="BW154" s="79"/>
      <c r="BX154" s="79"/>
      <c r="BY154" s="79"/>
      <c r="BZ154" s="79"/>
      <c r="CA154" s="79"/>
      <c r="CB154" s="79"/>
      <c r="CC154" s="79"/>
      <c r="CD154" s="79"/>
      <c r="CE154" s="79"/>
      <c r="CF154" s="79"/>
      <c r="CG154" s="79"/>
      <c r="CH154" s="79"/>
      <c r="CI154" s="79"/>
      <c r="CJ154" s="79"/>
      <c r="CK154" s="79"/>
      <c r="CL154" s="79"/>
      <c r="CM154" s="79"/>
      <c r="CN154" s="79"/>
      <c r="CO154" s="79"/>
      <c r="CP154" s="79"/>
      <c r="CQ154" s="79"/>
      <c r="CR154" s="79"/>
      <c r="CS154" s="79"/>
      <c r="CT154" s="79"/>
      <c r="CU154" s="79"/>
      <c r="CV154" s="79"/>
      <c r="CW154" s="79"/>
      <c r="CX154" s="79"/>
      <c r="CY154" s="79"/>
      <c r="CZ154" s="79"/>
      <c r="DA154" s="79"/>
      <c r="DB154" s="79"/>
      <c r="DC154" s="79"/>
      <c r="DD154" s="79"/>
      <c r="DE154" s="79"/>
      <c r="DF154" s="79"/>
      <c r="DG154" s="79"/>
      <c r="DH154" s="79"/>
      <c r="DI154" s="79"/>
      <c r="DJ154" s="79"/>
      <c r="DK154" s="79"/>
      <c r="DL154" s="79"/>
      <c r="DM154" s="79"/>
      <c r="DN154" s="79"/>
      <c r="DO154" s="79"/>
      <c r="DP154" s="79"/>
      <c r="DQ154" s="79"/>
      <c r="DR154" s="79"/>
      <c r="DS154" s="79"/>
      <c r="DT154" s="79"/>
      <c r="DU154" s="79"/>
      <c r="DV154" s="79"/>
      <c r="DW154" s="79"/>
      <c r="DX154" s="79"/>
      <c r="DY154" s="79"/>
      <c r="DZ154" s="79"/>
      <c r="EA154" s="79"/>
      <c r="EB154" s="79"/>
      <c r="EC154" s="79"/>
      <c r="ED154" s="79"/>
      <c r="EE154" s="79"/>
      <c r="EF154" s="79"/>
      <c r="EG154" s="79"/>
      <c r="EH154" s="79"/>
      <c r="EI154" s="79"/>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row>
    <row r="155" spans="1:257">
      <c r="A155" s="79"/>
      <c r="B155" s="79"/>
      <c r="C155" s="29"/>
      <c r="D155" s="79"/>
      <c r="E155" s="79"/>
      <c r="F155" s="79"/>
      <c r="G155" s="79"/>
      <c r="H155" s="79"/>
      <c r="I155" s="18"/>
      <c r="J155" s="79"/>
      <c r="K155" s="79"/>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c r="AU155" s="79"/>
      <c r="AV155" s="79"/>
      <c r="AW155" s="79"/>
      <c r="AX155" s="79"/>
      <c r="AY155" s="79"/>
      <c r="AZ155" s="79"/>
      <c r="BA155" s="79"/>
      <c r="BB155" s="79"/>
      <c r="BC155" s="79"/>
      <c r="BD155" s="79"/>
      <c r="BE155" s="79"/>
      <c r="BF155" s="79"/>
      <c r="BG155" s="79"/>
      <c r="BH155" s="79"/>
      <c r="BI155" s="79"/>
      <c r="BJ155" s="79"/>
      <c r="BK155" s="79"/>
      <c r="BL155" s="79"/>
      <c r="BM155" s="79"/>
      <c r="BN155" s="79"/>
      <c r="BO155" s="79"/>
      <c r="BP155" s="79"/>
      <c r="BQ155" s="79"/>
      <c r="BR155" s="79"/>
      <c r="BS155" s="79"/>
      <c r="BT155" s="79"/>
      <c r="BU155" s="79"/>
      <c r="BV155" s="79"/>
      <c r="BW155" s="79"/>
      <c r="BX155" s="79"/>
      <c r="BY155" s="79"/>
      <c r="BZ155" s="79"/>
      <c r="CA155" s="79"/>
      <c r="CB155" s="79"/>
      <c r="CC155" s="79"/>
      <c r="CD155" s="79"/>
      <c r="CE155" s="79"/>
      <c r="CF155" s="79"/>
      <c r="CG155" s="79"/>
      <c r="CH155" s="79"/>
      <c r="CI155" s="79"/>
      <c r="CJ155" s="79"/>
      <c r="CK155" s="79"/>
      <c r="CL155" s="79"/>
      <c r="CM155" s="79"/>
      <c r="CN155" s="79"/>
      <c r="CO155" s="79"/>
      <c r="CP155" s="79"/>
      <c r="CQ155" s="79"/>
      <c r="CR155" s="79"/>
      <c r="CS155" s="79"/>
      <c r="CT155" s="79"/>
      <c r="CU155" s="79"/>
      <c r="CV155" s="79"/>
      <c r="CW155" s="79"/>
      <c r="CX155" s="79"/>
      <c r="CY155" s="79"/>
      <c r="CZ155" s="79"/>
      <c r="DA155" s="79"/>
      <c r="DB155" s="79"/>
      <c r="DC155" s="79"/>
      <c r="DD155" s="79"/>
      <c r="DE155" s="79"/>
      <c r="DF155" s="79"/>
      <c r="DG155" s="79"/>
      <c r="DH155" s="79"/>
      <c r="DI155" s="79"/>
      <c r="DJ155" s="79"/>
      <c r="DK155" s="79"/>
      <c r="DL155" s="79"/>
      <c r="DM155" s="79"/>
      <c r="DN155" s="79"/>
      <c r="DO155" s="79"/>
      <c r="DP155" s="79"/>
      <c r="DQ155" s="79"/>
      <c r="DR155" s="79"/>
      <c r="DS155" s="79"/>
      <c r="DT155" s="79"/>
      <c r="DU155" s="79"/>
      <c r="DV155" s="79"/>
      <c r="DW155" s="79"/>
      <c r="DX155" s="79"/>
      <c r="DY155" s="79"/>
      <c r="DZ155" s="79"/>
      <c r="EA155" s="79"/>
      <c r="EB155" s="79"/>
      <c r="EC155" s="79"/>
      <c r="ED155" s="79"/>
      <c r="EE155" s="79"/>
      <c r="EF155" s="79"/>
      <c r="EG155" s="79"/>
      <c r="EH155" s="79"/>
      <c r="EI155" s="79"/>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row>
    <row r="156" spans="1:257">
      <c r="A156" s="79"/>
      <c r="B156" s="79"/>
      <c r="C156" s="29"/>
      <c r="D156" s="79"/>
      <c r="E156" s="79"/>
      <c r="F156" s="79"/>
      <c r="G156" s="79"/>
      <c r="H156" s="79"/>
      <c r="I156" s="18"/>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c r="AU156" s="79"/>
      <c r="AV156" s="79"/>
      <c r="AW156" s="79"/>
      <c r="AX156" s="79"/>
      <c r="AY156" s="79"/>
      <c r="AZ156" s="79"/>
      <c r="BA156" s="79"/>
      <c r="BB156" s="79"/>
      <c r="BC156" s="79"/>
      <c r="BD156" s="79"/>
      <c r="BE156" s="79"/>
      <c r="BF156" s="79"/>
      <c r="BG156" s="79"/>
      <c r="BH156" s="79"/>
      <c r="BI156" s="79"/>
      <c r="BJ156" s="79"/>
      <c r="BK156" s="79"/>
      <c r="BL156" s="79"/>
      <c r="BM156" s="79"/>
      <c r="BN156" s="79"/>
      <c r="BO156" s="79"/>
      <c r="BP156" s="79"/>
      <c r="BQ156" s="79"/>
      <c r="BR156" s="79"/>
      <c r="BS156" s="79"/>
      <c r="BT156" s="79"/>
      <c r="BU156" s="79"/>
      <c r="BV156" s="79"/>
      <c r="BW156" s="79"/>
      <c r="BX156" s="79"/>
      <c r="BY156" s="79"/>
      <c r="BZ156" s="79"/>
      <c r="CA156" s="79"/>
      <c r="CB156" s="79"/>
      <c r="CC156" s="79"/>
      <c r="CD156" s="79"/>
      <c r="CE156" s="79"/>
      <c r="CF156" s="79"/>
      <c r="CG156" s="79"/>
      <c r="CH156" s="79"/>
      <c r="CI156" s="79"/>
      <c r="CJ156" s="79"/>
      <c r="CK156" s="79"/>
      <c r="CL156" s="79"/>
      <c r="CM156" s="79"/>
      <c r="CN156" s="79"/>
      <c r="CO156" s="79"/>
      <c r="CP156" s="79"/>
      <c r="CQ156" s="79"/>
      <c r="CR156" s="79"/>
      <c r="CS156" s="79"/>
      <c r="CT156" s="79"/>
      <c r="CU156" s="79"/>
      <c r="CV156" s="79"/>
      <c r="CW156" s="79"/>
      <c r="CX156" s="79"/>
      <c r="CY156" s="79"/>
      <c r="CZ156" s="79"/>
      <c r="DA156" s="79"/>
      <c r="DB156" s="79"/>
      <c r="DC156" s="79"/>
      <c r="DD156" s="79"/>
      <c r="DE156" s="79"/>
      <c r="DF156" s="79"/>
      <c r="DG156" s="79"/>
      <c r="DH156" s="79"/>
      <c r="DI156" s="79"/>
      <c r="DJ156" s="79"/>
      <c r="DK156" s="79"/>
      <c r="DL156" s="79"/>
      <c r="DM156" s="79"/>
      <c r="DN156" s="79"/>
      <c r="DO156" s="79"/>
      <c r="DP156" s="79"/>
      <c r="DQ156" s="79"/>
      <c r="DR156" s="79"/>
      <c r="DS156" s="79"/>
      <c r="DT156" s="79"/>
      <c r="DU156" s="79"/>
      <c r="DV156" s="79"/>
      <c r="DW156" s="79"/>
      <c r="DX156" s="79"/>
      <c r="DY156" s="79"/>
      <c r="DZ156" s="79"/>
      <c r="EA156" s="79"/>
      <c r="EB156" s="79"/>
      <c r="EC156" s="79"/>
      <c r="ED156" s="79"/>
      <c r="EE156" s="79"/>
      <c r="EF156" s="79"/>
      <c r="EG156" s="79"/>
      <c r="EH156" s="79"/>
      <c r="EI156" s="79"/>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row>
    <row r="157" spans="1:257">
      <c r="A157" s="79"/>
      <c r="B157" s="79"/>
      <c r="C157" s="29"/>
      <c r="D157" s="79"/>
      <c r="E157" s="79"/>
      <c r="F157" s="79"/>
      <c r="G157" s="79"/>
      <c r="H157" s="79"/>
      <c r="I157" s="18"/>
      <c r="J157" s="79"/>
      <c r="K157" s="79"/>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79"/>
      <c r="BA157" s="79"/>
      <c r="BB157" s="79"/>
      <c r="BC157" s="79"/>
      <c r="BD157" s="79"/>
      <c r="BE157" s="79"/>
      <c r="BF157" s="79"/>
      <c r="BG157" s="79"/>
      <c r="BH157" s="79"/>
      <c r="BI157" s="79"/>
      <c r="BJ157" s="79"/>
      <c r="BK157" s="79"/>
      <c r="BL157" s="79"/>
      <c r="BM157" s="79"/>
      <c r="BN157" s="79"/>
      <c r="BO157" s="79"/>
      <c r="BP157" s="79"/>
      <c r="BQ157" s="79"/>
      <c r="BR157" s="79"/>
      <c r="BS157" s="79"/>
      <c r="BT157" s="79"/>
      <c r="BU157" s="79"/>
      <c r="BV157" s="79"/>
      <c r="BW157" s="79"/>
      <c r="BX157" s="79"/>
      <c r="BY157" s="79"/>
      <c r="BZ157" s="79"/>
      <c r="CA157" s="79"/>
      <c r="CB157" s="79"/>
      <c r="CC157" s="79"/>
      <c r="CD157" s="79"/>
      <c r="CE157" s="79"/>
      <c r="CF157" s="79"/>
      <c r="CG157" s="79"/>
      <c r="CH157" s="79"/>
      <c r="CI157" s="79"/>
      <c r="CJ157" s="79"/>
      <c r="CK157" s="79"/>
      <c r="CL157" s="79"/>
      <c r="CM157" s="79"/>
      <c r="CN157" s="79"/>
      <c r="CO157" s="79"/>
      <c r="CP157" s="79"/>
      <c r="CQ157" s="79"/>
      <c r="CR157" s="79"/>
      <c r="CS157" s="79"/>
      <c r="CT157" s="79"/>
      <c r="CU157" s="79"/>
      <c r="CV157" s="79"/>
      <c r="CW157" s="79"/>
      <c r="CX157" s="79"/>
      <c r="CY157" s="79"/>
      <c r="CZ157" s="79"/>
      <c r="DA157" s="79"/>
      <c r="DB157" s="79"/>
      <c r="DC157" s="79"/>
      <c r="DD157" s="79"/>
      <c r="DE157" s="79"/>
      <c r="DF157" s="79"/>
      <c r="DG157" s="79"/>
      <c r="DH157" s="79"/>
      <c r="DI157" s="79"/>
      <c r="DJ157" s="79"/>
      <c r="DK157" s="79"/>
      <c r="DL157" s="79"/>
      <c r="DM157" s="79"/>
      <c r="DN157" s="79"/>
      <c r="DO157" s="79"/>
      <c r="DP157" s="79"/>
      <c r="DQ157" s="79"/>
      <c r="DR157" s="79"/>
      <c r="DS157" s="79"/>
      <c r="DT157" s="79"/>
      <c r="DU157" s="79"/>
      <c r="DV157" s="79"/>
      <c r="DW157" s="79"/>
      <c r="DX157" s="79"/>
      <c r="DY157" s="79"/>
      <c r="DZ157" s="79"/>
      <c r="EA157" s="79"/>
      <c r="EB157" s="79"/>
      <c r="EC157" s="79"/>
      <c r="ED157" s="79"/>
      <c r="EE157" s="79"/>
      <c r="EF157" s="79"/>
      <c r="EG157" s="79"/>
      <c r="EH157" s="79"/>
      <c r="EI157" s="79"/>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row>
    <row r="158" spans="1:257">
      <c r="A158" s="79"/>
      <c r="B158" s="79"/>
      <c r="C158" s="29"/>
      <c r="D158" s="79"/>
      <c r="E158" s="79"/>
      <c r="F158" s="79"/>
      <c r="G158" s="79"/>
      <c r="H158" s="79"/>
      <c r="I158" s="18"/>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79"/>
      <c r="BA158" s="79"/>
      <c r="BB158" s="79"/>
      <c r="BC158" s="79"/>
      <c r="BD158" s="79"/>
      <c r="BE158" s="79"/>
      <c r="BF158" s="79"/>
      <c r="BG158" s="79"/>
      <c r="BH158" s="79"/>
      <c r="BI158" s="79"/>
      <c r="BJ158" s="79"/>
      <c r="BK158" s="79"/>
      <c r="BL158" s="79"/>
      <c r="BM158" s="79"/>
      <c r="BN158" s="79"/>
      <c r="BO158" s="79"/>
      <c r="BP158" s="79"/>
      <c r="BQ158" s="79"/>
      <c r="BR158" s="79"/>
      <c r="BS158" s="79"/>
      <c r="BT158" s="79"/>
      <c r="BU158" s="79"/>
      <c r="BV158" s="79"/>
      <c r="BW158" s="79"/>
      <c r="BX158" s="79"/>
      <c r="BY158" s="79"/>
      <c r="BZ158" s="79"/>
      <c r="CA158" s="79"/>
      <c r="CB158" s="79"/>
      <c r="CC158" s="79"/>
      <c r="CD158" s="79"/>
      <c r="CE158" s="79"/>
      <c r="CF158" s="79"/>
      <c r="CG158" s="79"/>
      <c r="CH158" s="79"/>
      <c r="CI158" s="79"/>
      <c r="CJ158" s="79"/>
      <c r="CK158" s="79"/>
      <c r="CL158" s="79"/>
      <c r="CM158" s="79"/>
      <c r="CN158" s="79"/>
      <c r="CO158" s="79"/>
      <c r="CP158" s="79"/>
      <c r="CQ158" s="79"/>
      <c r="CR158" s="79"/>
      <c r="CS158" s="79"/>
      <c r="CT158" s="79"/>
      <c r="CU158" s="79"/>
      <c r="CV158" s="79"/>
      <c r="CW158" s="79"/>
      <c r="CX158" s="79"/>
      <c r="CY158" s="79"/>
      <c r="CZ158" s="79"/>
      <c r="DA158" s="79"/>
      <c r="DB158" s="79"/>
      <c r="DC158" s="79"/>
      <c r="DD158" s="79"/>
      <c r="DE158" s="79"/>
      <c r="DF158" s="79"/>
      <c r="DG158" s="79"/>
      <c r="DH158" s="79"/>
      <c r="DI158" s="79"/>
      <c r="DJ158" s="79"/>
      <c r="DK158" s="79"/>
      <c r="DL158" s="79"/>
      <c r="DM158" s="79"/>
      <c r="DN158" s="79"/>
      <c r="DO158" s="79"/>
      <c r="DP158" s="79"/>
      <c r="DQ158" s="79"/>
      <c r="DR158" s="79"/>
      <c r="DS158" s="79"/>
      <c r="DT158" s="79"/>
      <c r="DU158" s="79"/>
      <c r="DV158" s="79"/>
      <c r="DW158" s="79"/>
      <c r="DX158" s="79"/>
      <c r="DY158" s="79"/>
      <c r="DZ158" s="79"/>
      <c r="EA158" s="79"/>
      <c r="EB158" s="79"/>
      <c r="EC158" s="79"/>
      <c r="ED158" s="79"/>
      <c r="EE158" s="79"/>
      <c r="EF158" s="79"/>
      <c r="EG158" s="79"/>
      <c r="EH158" s="79"/>
      <c r="EI158" s="79"/>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row>
    <row r="159" spans="1:257">
      <c r="A159" s="79"/>
      <c r="B159" s="79"/>
      <c r="C159" s="29"/>
      <c r="D159" s="79"/>
      <c r="E159" s="79"/>
      <c r="F159" s="79"/>
      <c r="G159" s="79"/>
      <c r="H159" s="79"/>
      <c r="I159" s="18"/>
      <c r="J159" s="79"/>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79"/>
      <c r="BA159" s="79"/>
      <c r="BB159" s="79"/>
      <c r="BC159" s="79"/>
      <c r="BD159" s="79"/>
      <c r="BE159" s="79"/>
      <c r="BF159" s="79"/>
      <c r="BG159" s="79"/>
      <c r="BH159" s="79"/>
      <c r="BI159" s="79"/>
      <c r="BJ159" s="79"/>
      <c r="BK159" s="79"/>
      <c r="BL159" s="79"/>
      <c r="BM159" s="79"/>
      <c r="BN159" s="79"/>
      <c r="BO159" s="79"/>
      <c r="BP159" s="79"/>
      <c r="BQ159" s="79"/>
      <c r="BR159" s="79"/>
      <c r="BS159" s="79"/>
      <c r="BT159" s="79"/>
      <c r="BU159" s="79"/>
      <c r="BV159" s="79"/>
      <c r="BW159" s="79"/>
      <c r="BX159" s="79"/>
      <c r="BY159" s="79"/>
      <c r="BZ159" s="79"/>
      <c r="CA159" s="79"/>
      <c r="CB159" s="79"/>
      <c r="CC159" s="79"/>
      <c r="CD159" s="79"/>
      <c r="CE159" s="79"/>
      <c r="CF159" s="79"/>
      <c r="CG159" s="79"/>
      <c r="CH159" s="79"/>
      <c r="CI159" s="79"/>
      <c r="CJ159" s="79"/>
      <c r="CK159" s="79"/>
      <c r="CL159" s="79"/>
      <c r="CM159" s="79"/>
      <c r="CN159" s="79"/>
      <c r="CO159" s="79"/>
      <c r="CP159" s="79"/>
      <c r="CQ159" s="79"/>
      <c r="CR159" s="79"/>
      <c r="CS159" s="79"/>
      <c r="CT159" s="79"/>
      <c r="CU159" s="79"/>
      <c r="CV159" s="79"/>
      <c r="CW159" s="79"/>
      <c r="CX159" s="79"/>
      <c r="CY159" s="79"/>
      <c r="CZ159" s="79"/>
      <c r="DA159" s="79"/>
      <c r="DB159" s="79"/>
      <c r="DC159" s="79"/>
      <c r="DD159" s="79"/>
      <c r="DE159" s="79"/>
      <c r="DF159" s="79"/>
      <c r="DG159" s="79"/>
      <c r="DH159" s="79"/>
      <c r="DI159" s="79"/>
      <c r="DJ159" s="79"/>
      <c r="DK159" s="79"/>
      <c r="DL159" s="79"/>
      <c r="DM159" s="79"/>
      <c r="DN159" s="79"/>
      <c r="DO159" s="79"/>
      <c r="DP159" s="79"/>
      <c r="DQ159" s="79"/>
      <c r="DR159" s="79"/>
      <c r="DS159" s="79"/>
      <c r="DT159" s="79"/>
      <c r="DU159" s="79"/>
      <c r="DV159" s="79"/>
      <c r="DW159" s="79"/>
      <c r="DX159" s="79"/>
      <c r="DY159" s="79"/>
      <c r="DZ159" s="79"/>
      <c r="EA159" s="79"/>
      <c r="EB159" s="79"/>
      <c r="EC159" s="79"/>
      <c r="ED159" s="79"/>
      <c r="EE159" s="79"/>
      <c r="EF159" s="79"/>
      <c r="EG159" s="79"/>
      <c r="EH159" s="79"/>
      <c r="EI159" s="79"/>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row>
    <row r="160" spans="1:257">
      <c r="A160" s="79"/>
      <c r="B160" s="79"/>
      <c r="C160" s="29"/>
      <c r="D160" s="79"/>
      <c r="E160" s="79"/>
      <c r="F160" s="79"/>
      <c r="G160" s="79"/>
      <c r="H160" s="79"/>
      <c r="I160" s="18"/>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79"/>
      <c r="BA160" s="79"/>
      <c r="BB160" s="79"/>
      <c r="BC160" s="79"/>
      <c r="BD160" s="79"/>
      <c r="BE160" s="79"/>
      <c r="BF160" s="79"/>
      <c r="BG160" s="79"/>
      <c r="BH160" s="79"/>
      <c r="BI160" s="79"/>
      <c r="BJ160" s="79"/>
      <c r="BK160" s="79"/>
      <c r="BL160" s="79"/>
      <c r="BM160" s="79"/>
      <c r="BN160" s="79"/>
      <c r="BO160" s="79"/>
      <c r="BP160" s="79"/>
      <c r="BQ160" s="79"/>
      <c r="BR160" s="79"/>
      <c r="BS160" s="79"/>
      <c r="BT160" s="79"/>
      <c r="BU160" s="79"/>
      <c r="BV160" s="79"/>
      <c r="BW160" s="79"/>
      <c r="BX160" s="79"/>
      <c r="BY160" s="79"/>
      <c r="BZ160" s="79"/>
      <c r="CA160" s="79"/>
      <c r="CB160" s="79"/>
      <c r="CC160" s="79"/>
      <c r="CD160" s="79"/>
      <c r="CE160" s="79"/>
      <c r="CF160" s="79"/>
      <c r="CG160" s="79"/>
      <c r="CH160" s="79"/>
      <c r="CI160" s="79"/>
      <c r="CJ160" s="79"/>
      <c r="CK160" s="79"/>
      <c r="CL160" s="79"/>
      <c r="CM160" s="79"/>
      <c r="CN160" s="79"/>
      <c r="CO160" s="79"/>
      <c r="CP160" s="79"/>
      <c r="CQ160" s="79"/>
      <c r="CR160" s="79"/>
      <c r="CS160" s="79"/>
      <c r="CT160" s="79"/>
      <c r="CU160" s="79"/>
      <c r="CV160" s="79"/>
      <c r="CW160" s="79"/>
      <c r="CX160" s="79"/>
      <c r="CY160" s="79"/>
      <c r="CZ160" s="79"/>
      <c r="DA160" s="79"/>
      <c r="DB160" s="79"/>
      <c r="DC160" s="79"/>
      <c r="DD160" s="79"/>
      <c r="DE160" s="79"/>
      <c r="DF160" s="79"/>
      <c r="DG160" s="79"/>
      <c r="DH160" s="79"/>
      <c r="DI160" s="79"/>
      <c r="DJ160" s="79"/>
      <c r="DK160" s="79"/>
      <c r="DL160" s="79"/>
      <c r="DM160" s="79"/>
      <c r="DN160" s="79"/>
      <c r="DO160" s="79"/>
      <c r="DP160" s="79"/>
      <c r="DQ160" s="79"/>
      <c r="DR160" s="79"/>
      <c r="DS160" s="79"/>
      <c r="DT160" s="79"/>
      <c r="DU160" s="79"/>
      <c r="DV160" s="79"/>
      <c r="DW160" s="79"/>
      <c r="DX160" s="79"/>
      <c r="DY160" s="79"/>
      <c r="DZ160" s="79"/>
      <c r="EA160" s="79"/>
      <c r="EB160" s="79"/>
      <c r="EC160" s="79"/>
      <c r="ED160" s="79"/>
      <c r="EE160" s="79"/>
      <c r="EF160" s="79"/>
      <c r="EG160" s="79"/>
      <c r="EH160" s="79"/>
      <c r="EI160" s="79"/>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row>
    <row r="161" spans="1:257">
      <c r="A161" s="79"/>
      <c r="B161" s="79"/>
      <c r="C161" s="29"/>
      <c r="D161" s="79"/>
      <c r="E161" s="79"/>
      <c r="F161" s="79"/>
      <c r="G161" s="79"/>
      <c r="H161" s="79"/>
      <c r="I161" s="18"/>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79"/>
      <c r="BA161" s="79"/>
      <c r="BB161" s="79"/>
      <c r="BC161" s="79"/>
      <c r="BD161" s="79"/>
      <c r="BE161" s="79"/>
      <c r="BF161" s="79"/>
      <c r="BG161" s="79"/>
      <c r="BH161" s="79"/>
      <c r="BI161" s="79"/>
      <c r="BJ161" s="79"/>
      <c r="BK161" s="79"/>
      <c r="BL161" s="79"/>
      <c r="BM161" s="79"/>
      <c r="BN161" s="79"/>
      <c r="BO161" s="79"/>
      <c r="BP161" s="79"/>
      <c r="BQ161" s="79"/>
      <c r="BR161" s="79"/>
      <c r="BS161" s="79"/>
      <c r="BT161" s="79"/>
      <c r="BU161" s="79"/>
      <c r="BV161" s="79"/>
      <c r="BW161" s="79"/>
      <c r="BX161" s="79"/>
      <c r="BY161" s="79"/>
      <c r="BZ161" s="79"/>
      <c r="CA161" s="79"/>
      <c r="CB161" s="79"/>
      <c r="CC161" s="79"/>
      <c r="CD161" s="79"/>
      <c r="CE161" s="79"/>
      <c r="CF161" s="79"/>
      <c r="CG161" s="79"/>
      <c r="CH161" s="79"/>
      <c r="CI161" s="79"/>
      <c r="CJ161" s="79"/>
      <c r="CK161" s="79"/>
      <c r="CL161" s="79"/>
      <c r="CM161" s="79"/>
      <c r="CN161" s="79"/>
      <c r="CO161" s="79"/>
      <c r="CP161" s="79"/>
      <c r="CQ161" s="79"/>
      <c r="CR161" s="79"/>
      <c r="CS161" s="79"/>
      <c r="CT161" s="79"/>
      <c r="CU161" s="79"/>
      <c r="CV161" s="79"/>
      <c r="CW161" s="79"/>
      <c r="CX161" s="79"/>
      <c r="CY161" s="79"/>
      <c r="CZ161" s="79"/>
      <c r="DA161" s="79"/>
      <c r="DB161" s="79"/>
      <c r="DC161" s="79"/>
      <c r="DD161" s="79"/>
      <c r="DE161" s="79"/>
      <c r="DF161" s="79"/>
      <c r="DG161" s="79"/>
      <c r="DH161" s="79"/>
      <c r="DI161" s="79"/>
      <c r="DJ161" s="79"/>
      <c r="DK161" s="79"/>
      <c r="DL161" s="79"/>
      <c r="DM161" s="79"/>
      <c r="DN161" s="79"/>
      <c r="DO161" s="79"/>
      <c r="DP161" s="79"/>
      <c r="DQ161" s="79"/>
      <c r="DR161" s="79"/>
      <c r="DS161" s="79"/>
      <c r="DT161" s="79"/>
      <c r="DU161" s="79"/>
      <c r="DV161" s="79"/>
      <c r="DW161" s="79"/>
      <c r="DX161" s="79"/>
      <c r="DY161" s="79"/>
      <c r="DZ161" s="79"/>
      <c r="EA161" s="79"/>
      <c r="EB161" s="79"/>
      <c r="EC161" s="79"/>
      <c r="ED161" s="79"/>
      <c r="EE161" s="79"/>
      <c r="EF161" s="79"/>
      <c r="EG161" s="79"/>
      <c r="EH161" s="79"/>
      <c r="EI161" s="79"/>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row>
    <row r="162" spans="1:257">
      <c r="A162" s="79"/>
      <c r="B162" s="79"/>
      <c r="C162" s="29"/>
      <c r="D162" s="79"/>
      <c r="E162" s="79"/>
      <c r="F162" s="79"/>
      <c r="G162" s="79"/>
      <c r="H162" s="79"/>
      <c r="I162" s="18"/>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79"/>
      <c r="BA162" s="79"/>
      <c r="BB162" s="79"/>
      <c r="BC162" s="79"/>
      <c r="BD162" s="79"/>
      <c r="BE162" s="79"/>
      <c r="BF162" s="79"/>
      <c r="BG162" s="79"/>
      <c r="BH162" s="79"/>
      <c r="BI162" s="79"/>
      <c r="BJ162" s="79"/>
      <c r="BK162" s="79"/>
      <c r="BL162" s="79"/>
      <c r="BM162" s="79"/>
      <c r="BN162" s="79"/>
      <c r="BO162" s="79"/>
      <c r="BP162" s="79"/>
      <c r="BQ162" s="79"/>
      <c r="BR162" s="79"/>
      <c r="BS162" s="79"/>
      <c r="BT162" s="79"/>
      <c r="BU162" s="79"/>
      <c r="BV162" s="79"/>
      <c r="BW162" s="79"/>
      <c r="BX162" s="79"/>
      <c r="BY162" s="79"/>
      <c r="BZ162" s="79"/>
      <c r="CA162" s="79"/>
      <c r="CB162" s="79"/>
      <c r="CC162" s="79"/>
      <c r="CD162" s="79"/>
      <c r="CE162" s="79"/>
      <c r="CF162" s="79"/>
      <c r="CG162" s="79"/>
      <c r="CH162" s="79"/>
      <c r="CI162" s="79"/>
      <c r="CJ162" s="79"/>
      <c r="CK162" s="79"/>
      <c r="CL162" s="79"/>
      <c r="CM162" s="79"/>
      <c r="CN162" s="79"/>
      <c r="CO162" s="79"/>
      <c r="CP162" s="79"/>
      <c r="CQ162" s="79"/>
      <c r="CR162" s="79"/>
      <c r="CS162" s="79"/>
      <c r="CT162" s="79"/>
      <c r="CU162" s="79"/>
      <c r="CV162" s="79"/>
      <c r="CW162" s="79"/>
      <c r="CX162" s="79"/>
      <c r="CY162" s="79"/>
      <c r="CZ162" s="79"/>
      <c r="DA162" s="79"/>
      <c r="DB162" s="79"/>
      <c r="DC162" s="79"/>
      <c r="DD162" s="79"/>
      <c r="DE162" s="79"/>
      <c r="DF162" s="79"/>
      <c r="DG162" s="79"/>
      <c r="DH162" s="79"/>
      <c r="DI162" s="79"/>
      <c r="DJ162" s="79"/>
      <c r="DK162" s="79"/>
      <c r="DL162" s="79"/>
      <c r="DM162" s="79"/>
      <c r="DN162" s="79"/>
      <c r="DO162" s="79"/>
      <c r="DP162" s="79"/>
      <c r="DQ162" s="79"/>
      <c r="DR162" s="79"/>
      <c r="DS162" s="79"/>
      <c r="DT162" s="79"/>
      <c r="DU162" s="79"/>
      <c r="DV162" s="79"/>
      <c r="DW162" s="79"/>
      <c r="DX162" s="79"/>
      <c r="DY162" s="79"/>
      <c r="DZ162" s="79"/>
      <c r="EA162" s="79"/>
      <c r="EB162" s="79"/>
      <c r="EC162" s="79"/>
      <c r="ED162" s="79"/>
      <c r="EE162" s="79"/>
      <c r="EF162" s="79"/>
      <c r="EG162" s="79"/>
      <c r="EH162" s="79"/>
      <c r="EI162" s="79"/>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row>
    <row r="163" spans="1:257">
      <c r="A163" s="79"/>
      <c r="B163" s="79"/>
      <c r="C163" s="29"/>
      <c r="D163" s="79"/>
      <c r="E163" s="79"/>
      <c r="F163" s="79"/>
      <c r="G163" s="79"/>
      <c r="H163" s="79"/>
      <c r="I163" s="18"/>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79"/>
      <c r="BA163" s="79"/>
      <c r="BB163" s="79"/>
      <c r="BC163" s="79"/>
      <c r="BD163" s="79"/>
      <c r="BE163" s="79"/>
      <c r="BF163" s="79"/>
      <c r="BG163" s="79"/>
      <c r="BH163" s="79"/>
      <c r="BI163" s="79"/>
      <c r="BJ163" s="79"/>
      <c r="BK163" s="79"/>
      <c r="BL163" s="79"/>
      <c r="BM163" s="79"/>
      <c r="BN163" s="79"/>
      <c r="BO163" s="79"/>
      <c r="BP163" s="79"/>
      <c r="BQ163" s="79"/>
      <c r="BR163" s="79"/>
      <c r="BS163" s="79"/>
      <c r="BT163" s="79"/>
      <c r="BU163" s="79"/>
      <c r="BV163" s="79"/>
      <c r="BW163" s="79"/>
      <c r="BX163" s="79"/>
      <c r="BY163" s="79"/>
      <c r="BZ163" s="79"/>
      <c r="CA163" s="79"/>
      <c r="CB163" s="79"/>
      <c r="CC163" s="79"/>
      <c r="CD163" s="79"/>
      <c r="CE163" s="79"/>
      <c r="CF163" s="79"/>
      <c r="CG163" s="79"/>
      <c r="CH163" s="79"/>
      <c r="CI163" s="79"/>
      <c r="CJ163" s="79"/>
      <c r="CK163" s="79"/>
      <c r="CL163" s="79"/>
      <c r="CM163" s="79"/>
      <c r="CN163" s="79"/>
      <c r="CO163" s="79"/>
      <c r="CP163" s="79"/>
      <c r="CQ163" s="79"/>
      <c r="CR163" s="79"/>
      <c r="CS163" s="79"/>
      <c r="CT163" s="79"/>
      <c r="CU163" s="79"/>
      <c r="CV163" s="79"/>
      <c r="CW163" s="79"/>
      <c r="CX163" s="79"/>
      <c r="CY163" s="79"/>
      <c r="CZ163" s="79"/>
      <c r="DA163" s="79"/>
      <c r="DB163" s="79"/>
      <c r="DC163" s="79"/>
      <c r="DD163" s="79"/>
      <c r="DE163" s="79"/>
      <c r="DF163" s="79"/>
      <c r="DG163" s="79"/>
      <c r="DH163" s="79"/>
      <c r="DI163" s="79"/>
      <c r="DJ163" s="79"/>
      <c r="DK163" s="79"/>
      <c r="DL163" s="79"/>
      <c r="DM163" s="79"/>
      <c r="DN163" s="79"/>
      <c r="DO163" s="79"/>
      <c r="DP163" s="79"/>
      <c r="DQ163" s="79"/>
      <c r="DR163" s="79"/>
      <c r="DS163" s="79"/>
      <c r="DT163" s="79"/>
      <c r="DU163" s="79"/>
      <c r="DV163" s="79"/>
      <c r="DW163" s="79"/>
      <c r="DX163" s="79"/>
      <c r="DY163" s="79"/>
      <c r="DZ163" s="79"/>
      <c r="EA163" s="79"/>
      <c r="EB163" s="79"/>
      <c r="EC163" s="79"/>
      <c r="ED163" s="79"/>
      <c r="EE163" s="79"/>
      <c r="EF163" s="79"/>
      <c r="EG163" s="79"/>
      <c r="EH163" s="79"/>
      <c r="EI163" s="79"/>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row>
    <row r="164" spans="1:257">
      <c r="A164" s="79"/>
      <c r="B164" s="79"/>
      <c r="C164" s="29"/>
      <c r="D164" s="79"/>
      <c r="E164" s="79"/>
      <c r="F164" s="79"/>
      <c r="G164" s="79"/>
      <c r="H164" s="79"/>
      <c r="I164" s="18"/>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79"/>
      <c r="BA164" s="79"/>
      <c r="BB164" s="79"/>
      <c r="BC164" s="79"/>
      <c r="BD164" s="79"/>
      <c r="BE164" s="79"/>
      <c r="BF164" s="79"/>
      <c r="BG164" s="79"/>
      <c r="BH164" s="79"/>
      <c r="BI164" s="79"/>
      <c r="BJ164" s="79"/>
      <c r="BK164" s="79"/>
      <c r="BL164" s="79"/>
      <c r="BM164" s="79"/>
      <c r="BN164" s="79"/>
      <c r="BO164" s="79"/>
      <c r="BP164" s="79"/>
      <c r="BQ164" s="79"/>
      <c r="BR164" s="79"/>
      <c r="BS164" s="79"/>
      <c r="BT164" s="79"/>
      <c r="BU164" s="79"/>
      <c r="BV164" s="79"/>
      <c r="BW164" s="79"/>
      <c r="BX164" s="79"/>
      <c r="BY164" s="79"/>
      <c r="BZ164" s="79"/>
      <c r="CA164" s="79"/>
      <c r="CB164" s="79"/>
      <c r="CC164" s="79"/>
      <c r="CD164" s="79"/>
      <c r="CE164" s="79"/>
      <c r="CF164" s="79"/>
      <c r="CG164" s="79"/>
      <c r="CH164" s="79"/>
      <c r="CI164" s="79"/>
      <c r="CJ164" s="79"/>
      <c r="CK164" s="79"/>
      <c r="CL164" s="79"/>
      <c r="CM164" s="79"/>
      <c r="CN164" s="79"/>
      <c r="CO164" s="79"/>
      <c r="CP164" s="79"/>
      <c r="CQ164" s="79"/>
      <c r="CR164" s="79"/>
      <c r="CS164" s="79"/>
      <c r="CT164" s="79"/>
      <c r="CU164" s="79"/>
      <c r="CV164" s="79"/>
      <c r="CW164" s="79"/>
      <c r="CX164" s="79"/>
      <c r="CY164" s="79"/>
      <c r="CZ164" s="79"/>
      <c r="DA164" s="79"/>
      <c r="DB164" s="79"/>
      <c r="DC164" s="79"/>
      <c r="DD164" s="79"/>
      <c r="DE164" s="79"/>
      <c r="DF164" s="79"/>
      <c r="DG164" s="79"/>
      <c r="DH164" s="79"/>
      <c r="DI164" s="79"/>
      <c r="DJ164" s="79"/>
      <c r="DK164" s="79"/>
      <c r="DL164" s="79"/>
      <c r="DM164" s="79"/>
      <c r="DN164" s="79"/>
      <c r="DO164" s="79"/>
      <c r="DP164" s="79"/>
      <c r="DQ164" s="79"/>
      <c r="DR164" s="79"/>
      <c r="DS164" s="79"/>
      <c r="DT164" s="79"/>
      <c r="DU164" s="79"/>
      <c r="DV164" s="79"/>
      <c r="DW164" s="79"/>
      <c r="DX164" s="79"/>
      <c r="DY164" s="79"/>
      <c r="DZ164" s="79"/>
      <c r="EA164" s="79"/>
      <c r="EB164" s="79"/>
      <c r="EC164" s="79"/>
      <c r="ED164" s="79"/>
      <c r="EE164" s="79"/>
      <c r="EF164" s="79"/>
      <c r="EG164" s="79"/>
      <c r="EH164" s="79"/>
      <c r="EI164" s="79"/>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row>
    <row r="165" spans="1:257">
      <c r="A165" s="79"/>
      <c r="B165" s="79"/>
      <c r="C165" s="29"/>
      <c r="D165" s="79"/>
      <c r="E165" s="79"/>
      <c r="F165" s="79"/>
      <c r="G165" s="79"/>
      <c r="H165" s="79"/>
      <c r="I165" s="18"/>
      <c r="J165" s="79"/>
      <c r="K165" s="79"/>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c r="AU165" s="79"/>
      <c r="AV165" s="79"/>
      <c r="AW165" s="79"/>
      <c r="AX165" s="79"/>
      <c r="AY165" s="79"/>
      <c r="AZ165" s="79"/>
      <c r="BA165" s="79"/>
      <c r="BB165" s="79"/>
      <c r="BC165" s="79"/>
      <c r="BD165" s="79"/>
      <c r="BE165" s="79"/>
      <c r="BF165" s="79"/>
      <c r="BG165" s="79"/>
      <c r="BH165" s="79"/>
      <c r="BI165" s="79"/>
      <c r="BJ165" s="79"/>
      <c r="BK165" s="79"/>
      <c r="BL165" s="79"/>
      <c r="BM165" s="79"/>
      <c r="BN165" s="79"/>
      <c r="BO165" s="79"/>
      <c r="BP165" s="79"/>
      <c r="BQ165" s="79"/>
      <c r="BR165" s="79"/>
      <c r="BS165" s="79"/>
      <c r="BT165" s="79"/>
      <c r="BU165" s="79"/>
      <c r="BV165" s="79"/>
      <c r="BW165" s="79"/>
      <c r="BX165" s="79"/>
      <c r="BY165" s="79"/>
      <c r="BZ165" s="79"/>
      <c r="CA165" s="79"/>
      <c r="CB165" s="79"/>
      <c r="CC165" s="79"/>
      <c r="CD165" s="79"/>
      <c r="CE165" s="79"/>
      <c r="CF165" s="79"/>
      <c r="CG165" s="79"/>
      <c r="CH165" s="79"/>
      <c r="CI165" s="79"/>
      <c r="CJ165" s="79"/>
      <c r="CK165" s="79"/>
      <c r="CL165" s="79"/>
      <c r="CM165" s="79"/>
      <c r="CN165" s="79"/>
      <c r="CO165" s="79"/>
      <c r="CP165" s="79"/>
      <c r="CQ165" s="79"/>
      <c r="CR165" s="79"/>
      <c r="CS165" s="79"/>
      <c r="CT165" s="79"/>
      <c r="CU165" s="79"/>
      <c r="CV165" s="79"/>
      <c r="CW165" s="79"/>
      <c r="CX165" s="79"/>
      <c r="CY165" s="79"/>
      <c r="CZ165" s="79"/>
      <c r="DA165" s="79"/>
      <c r="DB165" s="79"/>
      <c r="DC165" s="79"/>
      <c r="DD165" s="79"/>
      <c r="DE165" s="79"/>
      <c r="DF165" s="79"/>
      <c r="DG165" s="79"/>
      <c r="DH165" s="79"/>
      <c r="DI165" s="79"/>
      <c r="DJ165" s="79"/>
      <c r="DK165" s="79"/>
      <c r="DL165" s="79"/>
      <c r="DM165" s="79"/>
      <c r="DN165" s="79"/>
      <c r="DO165" s="79"/>
      <c r="DP165" s="79"/>
      <c r="DQ165" s="79"/>
      <c r="DR165" s="79"/>
      <c r="DS165" s="79"/>
      <c r="DT165" s="79"/>
      <c r="DU165" s="79"/>
      <c r="DV165" s="79"/>
      <c r="DW165" s="79"/>
      <c r="DX165" s="79"/>
      <c r="DY165" s="79"/>
      <c r="DZ165" s="79"/>
      <c r="EA165" s="79"/>
      <c r="EB165" s="79"/>
      <c r="EC165" s="79"/>
      <c r="ED165" s="79"/>
      <c r="EE165" s="79"/>
      <c r="EF165" s="79"/>
      <c r="EG165" s="79"/>
      <c r="EH165" s="79"/>
      <c r="EI165" s="79"/>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row>
    <row r="166" spans="1:257">
      <c r="A166" s="79"/>
      <c r="B166" s="79"/>
      <c r="C166" s="29"/>
      <c r="D166" s="79"/>
      <c r="E166" s="79"/>
      <c r="F166" s="79"/>
      <c r="G166" s="79"/>
      <c r="H166" s="79"/>
      <c r="I166" s="18"/>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79"/>
      <c r="BA166" s="79"/>
      <c r="BB166" s="79"/>
      <c r="BC166" s="79"/>
      <c r="BD166" s="79"/>
      <c r="BE166" s="79"/>
      <c r="BF166" s="79"/>
      <c r="BG166" s="79"/>
      <c r="BH166" s="79"/>
      <c r="BI166" s="79"/>
      <c r="BJ166" s="79"/>
      <c r="BK166" s="79"/>
      <c r="BL166" s="79"/>
      <c r="BM166" s="79"/>
      <c r="BN166" s="79"/>
      <c r="BO166" s="79"/>
      <c r="BP166" s="79"/>
      <c r="BQ166" s="79"/>
      <c r="BR166" s="79"/>
      <c r="BS166" s="79"/>
      <c r="BT166" s="79"/>
      <c r="BU166" s="79"/>
      <c r="BV166" s="79"/>
      <c r="BW166" s="79"/>
      <c r="BX166" s="79"/>
      <c r="BY166" s="79"/>
      <c r="BZ166" s="79"/>
      <c r="CA166" s="79"/>
      <c r="CB166" s="79"/>
      <c r="CC166" s="79"/>
      <c r="CD166" s="79"/>
      <c r="CE166" s="79"/>
      <c r="CF166" s="79"/>
      <c r="CG166" s="79"/>
      <c r="CH166" s="79"/>
      <c r="CI166" s="79"/>
      <c r="CJ166" s="79"/>
      <c r="CK166" s="79"/>
      <c r="CL166" s="79"/>
      <c r="CM166" s="79"/>
      <c r="CN166" s="79"/>
      <c r="CO166" s="79"/>
      <c r="CP166" s="79"/>
      <c r="CQ166" s="79"/>
      <c r="CR166" s="79"/>
      <c r="CS166" s="79"/>
      <c r="CT166" s="79"/>
      <c r="CU166" s="79"/>
      <c r="CV166" s="79"/>
      <c r="CW166" s="79"/>
      <c r="CX166" s="79"/>
      <c r="CY166" s="79"/>
      <c r="CZ166" s="79"/>
      <c r="DA166" s="79"/>
      <c r="DB166" s="79"/>
      <c r="DC166" s="79"/>
      <c r="DD166" s="79"/>
      <c r="DE166" s="79"/>
      <c r="DF166" s="79"/>
      <c r="DG166" s="79"/>
      <c r="DH166" s="79"/>
      <c r="DI166" s="79"/>
      <c r="DJ166" s="79"/>
      <c r="DK166" s="79"/>
      <c r="DL166" s="79"/>
      <c r="DM166" s="79"/>
      <c r="DN166" s="79"/>
      <c r="DO166" s="79"/>
      <c r="DP166" s="79"/>
      <c r="DQ166" s="79"/>
      <c r="DR166" s="79"/>
      <c r="DS166" s="79"/>
      <c r="DT166" s="79"/>
      <c r="DU166" s="79"/>
      <c r="DV166" s="79"/>
      <c r="DW166" s="79"/>
      <c r="DX166" s="79"/>
      <c r="DY166" s="79"/>
      <c r="DZ166" s="79"/>
      <c r="EA166" s="79"/>
      <c r="EB166" s="79"/>
      <c r="EC166" s="79"/>
      <c r="ED166" s="79"/>
      <c r="EE166" s="79"/>
      <c r="EF166" s="79"/>
      <c r="EG166" s="79"/>
      <c r="EH166" s="79"/>
      <c r="EI166" s="79"/>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row>
    <row r="167" spans="1:257">
      <c r="A167" s="79"/>
      <c r="B167" s="79"/>
      <c r="C167" s="29"/>
      <c r="D167" s="79"/>
      <c r="E167" s="79"/>
      <c r="F167" s="79"/>
      <c r="G167" s="79"/>
      <c r="H167" s="79"/>
      <c r="I167" s="18"/>
      <c r="J167" s="79"/>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c r="AU167" s="79"/>
      <c r="AV167" s="79"/>
      <c r="AW167" s="79"/>
      <c r="AX167" s="79"/>
      <c r="AY167" s="79"/>
      <c r="AZ167" s="79"/>
      <c r="BA167" s="79"/>
      <c r="BB167" s="79"/>
      <c r="BC167" s="79"/>
      <c r="BD167" s="79"/>
      <c r="BE167" s="79"/>
      <c r="BF167" s="79"/>
      <c r="BG167" s="79"/>
      <c r="BH167" s="79"/>
      <c r="BI167" s="79"/>
      <c r="BJ167" s="79"/>
      <c r="BK167" s="79"/>
      <c r="BL167" s="79"/>
      <c r="BM167" s="79"/>
      <c r="BN167" s="79"/>
      <c r="BO167" s="79"/>
      <c r="BP167" s="79"/>
      <c r="BQ167" s="79"/>
      <c r="BR167" s="79"/>
      <c r="BS167" s="79"/>
      <c r="BT167" s="79"/>
      <c r="BU167" s="79"/>
      <c r="BV167" s="79"/>
      <c r="BW167" s="79"/>
      <c r="BX167" s="79"/>
      <c r="BY167" s="79"/>
      <c r="BZ167" s="79"/>
      <c r="CA167" s="79"/>
      <c r="CB167" s="79"/>
      <c r="CC167" s="79"/>
      <c r="CD167" s="79"/>
      <c r="CE167" s="79"/>
      <c r="CF167" s="79"/>
      <c r="CG167" s="79"/>
      <c r="CH167" s="79"/>
      <c r="CI167" s="79"/>
      <c r="CJ167" s="79"/>
      <c r="CK167" s="79"/>
      <c r="CL167" s="79"/>
      <c r="CM167" s="79"/>
      <c r="CN167" s="79"/>
      <c r="CO167" s="79"/>
      <c r="CP167" s="79"/>
      <c r="CQ167" s="79"/>
      <c r="CR167" s="79"/>
      <c r="CS167" s="79"/>
      <c r="CT167" s="79"/>
      <c r="CU167" s="79"/>
      <c r="CV167" s="79"/>
      <c r="CW167" s="79"/>
      <c r="CX167" s="79"/>
      <c r="CY167" s="79"/>
      <c r="CZ167" s="79"/>
      <c r="DA167" s="79"/>
      <c r="DB167" s="79"/>
      <c r="DC167" s="79"/>
      <c r="DD167" s="79"/>
      <c r="DE167" s="79"/>
      <c r="DF167" s="79"/>
      <c r="DG167" s="79"/>
      <c r="DH167" s="79"/>
      <c r="DI167" s="79"/>
      <c r="DJ167" s="79"/>
      <c r="DK167" s="79"/>
      <c r="DL167" s="79"/>
      <c r="DM167" s="79"/>
      <c r="DN167" s="79"/>
      <c r="DO167" s="79"/>
      <c r="DP167" s="79"/>
      <c r="DQ167" s="79"/>
      <c r="DR167" s="79"/>
      <c r="DS167" s="79"/>
      <c r="DT167" s="79"/>
      <c r="DU167" s="79"/>
      <c r="DV167" s="79"/>
      <c r="DW167" s="79"/>
      <c r="DX167" s="79"/>
      <c r="DY167" s="79"/>
      <c r="DZ167" s="79"/>
      <c r="EA167" s="79"/>
      <c r="EB167" s="79"/>
      <c r="EC167" s="79"/>
      <c r="ED167" s="79"/>
      <c r="EE167" s="79"/>
      <c r="EF167" s="79"/>
      <c r="EG167" s="79"/>
      <c r="EH167" s="79"/>
      <c r="EI167" s="79"/>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row>
    <row r="168" spans="1:257">
      <c r="A168" s="79"/>
      <c r="B168" s="79"/>
      <c r="C168" s="29"/>
      <c r="D168" s="79"/>
      <c r="E168" s="79"/>
      <c r="F168" s="79"/>
      <c r="G168" s="79"/>
      <c r="H168" s="79"/>
      <c r="I168" s="18"/>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c r="BI168" s="79"/>
      <c r="BJ168" s="79"/>
      <c r="BK168" s="79"/>
      <c r="BL168" s="79"/>
      <c r="BM168" s="79"/>
      <c r="BN168" s="79"/>
      <c r="BO168" s="79"/>
      <c r="BP168" s="79"/>
      <c r="BQ168" s="79"/>
      <c r="BR168" s="79"/>
      <c r="BS168" s="79"/>
      <c r="BT168" s="79"/>
      <c r="BU168" s="79"/>
      <c r="BV168" s="79"/>
      <c r="BW168" s="79"/>
      <c r="BX168" s="79"/>
      <c r="BY168" s="79"/>
      <c r="BZ168" s="79"/>
      <c r="CA168" s="79"/>
      <c r="CB168" s="79"/>
      <c r="CC168" s="79"/>
      <c r="CD168" s="79"/>
      <c r="CE168" s="79"/>
      <c r="CF168" s="79"/>
      <c r="CG168" s="79"/>
      <c r="CH168" s="79"/>
      <c r="CI168" s="79"/>
      <c r="CJ168" s="79"/>
      <c r="CK168" s="79"/>
      <c r="CL168" s="79"/>
      <c r="CM168" s="79"/>
      <c r="CN168" s="79"/>
      <c r="CO168" s="79"/>
      <c r="CP168" s="79"/>
      <c r="CQ168" s="79"/>
      <c r="CR168" s="79"/>
      <c r="CS168" s="79"/>
      <c r="CT168" s="79"/>
      <c r="CU168" s="79"/>
      <c r="CV168" s="79"/>
      <c r="CW168" s="79"/>
      <c r="CX168" s="79"/>
      <c r="CY168" s="79"/>
      <c r="CZ168" s="79"/>
      <c r="DA168" s="79"/>
      <c r="DB168" s="79"/>
      <c r="DC168" s="79"/>
      <c r="DD168" s="79"/>
      <c r="DE168" s="79"/>
      <c r="DF168" s="79"/>
      <c r="DG168" s="79"/>
      <c r="DH168" s="79"/>
      <c r="DI168" s="79"/>
      <c r="DJ168" s="79"/>
      <c r="DK168" s="79"/>
      <c r="DL168" s="79"/>
      <c r="DM168" s="79"/>
      <c r="DN168" s="79"/>
      <c r="DO168" s="79"/>
      <c r="DP168" s="79"/>
      <c r="DQ168" s="79"/>
      <c r="DR168" s="79"/>
      <c r="DS168" s="79"/>
      <c r="DT168" s="79"/>
      <c r="DU168" s="79"/>
      <c r="DV168" s="79"/>
      <c r="DW168" s="79"/>
      <c r="DX168" s="79"/>
      <c r="DY168" s="79"/>
      <c r="DZ168" s="79"/>
      <c r="EA168" s="79"/>
      <c r="EB168" s="79"/>
      <c r="EC168" s="79"/>
      <c r="ED168" s="79"/>
      <c r="EE168" s="79"/>
      <c r="EF168" s="79"/>
      <c r="EG168" s="79"/>
      <c r="EH168" s="79"/>
      <c r="EI168" s="79"/>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row>
    <row r="169" spans="1:257">
      <c r="A169" s="79"/>
      <c r="B169" s="79"/>
      <c r="C169" s="29"/>
      <c r="D169" s="79"/>
      <c r="E169" s="79"/>
      <c r="F169" s="79"/>
      <c r="G169" s="79"/>
      <c r="H169" s="79"/>
      <c r="I169" s="18"/>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c r="AU169" s="79"/>
      <c r="AV169" s="79"/>
      <c r="AW169" s="79"/>
      <c r="AX169" s="79"/>
      <c r="AY169" s="79"/>
      <c r="AZ169" s="79"/>
      <c r="BA169" s="79"/>
      <c r="BB169" s="79"/>
      <c r="BC169" s="79"/>
      <c r="BD169" s="79"/>
      <c r="BE169" s="79"/>
      <c r="BF169" s="79"/>
      <c r="BG169" s="79"/>
      <c r="BH169" s="79"/>
      <c r="BI169" s="79"/>
      <c r="BJ169" s="79"/>
      <c r="BK169" s="79"/>
      <c r="BL169" s="79"/>
      <c r="BM169" s="79"/>
      <c r="BN169" s="79"/>
      <c r="BO169" s="79"/>
      <c r="BP169" s="79"/>
      <c r="BQ169" s="79"/>
      <c r="BR169" s="79"/>
      <c r="BS169" s="79"/>
      <c r="BT169" s="79"/>
      <c r="BU169" s="79"/>
      <c r="BV169" s="79"/>
      <c r="BW169" s="79"/>
      <c r="BX169" s="79"/>
      <c r="BY169" s="79"/>
      <c r="BZ169" s="79"/>
      <c r="CA169" s="79"/>
      <c r="CB169" s="79"/>
      <c r="CC169" s="79"/>
      <c r="CD169" s="79"/>
      <c r="CE169" s="79"/>
      <c r="CF169" s="79"/>
      <c r="CG169" s="79"/>
      <c r="CH169" s="79"/>
      <c r="CI169" s="79"/>
      <c r="CJ169" s="79"/>
      <c r="CK169" s="79"/>
      <c r="CL169" s="79"/>
      <c r="CM169" s="79"/>
      <c r="CN169" s="79"/>
      <c r="CO169" s="79"/>
      <c r="CP169" s="79"/>
      <c r="CQ169" s="79"/>
      <c r="CR169" s="79"/>
      <c r="CS169" s="79"/>
      <c r="CT169" s="79"/>
      <c r="CU169" s="79"/>
      <c r="CV169" s="79"/>
      <c r="CW169" s="79"/>
      <c r="CX169" s="79"/>
      <c r="CY169" s="79"/>
      <c r="CZ169" s="79"/>
      <c r="DA169" s="79"/>
      <c r="DB169" s="79"/>
      <c r="DC169" s="79"/>
      <c r="DD169" s="79"/>
      <c r="DE169" s="79"/>
      <c r="DF169" s="79"/>
      <c r="DG169" s="79"/>
      <c r="DH169" s="79"/>
      <c r="DI169" s="79"/>
      <c r="DJ169" s="79"/>
      <c r="DK169" s="79"/>
      <c r="DL169" s="79"/>
      <c r="DM169" s="79"/>
      <c r="DN169" s="79"/>
      <c r="DO169" s="79"/>
      <c r="DP169" s="79"/>
      <c r="DQ169" s="79"/>
      <c r="DR169" s="79"/>
      <c r="DS169" s="79"/>
      <c r="DT169" s="79"/>
      <c r="DU169" s="79"/>
      <c r="DV169" s="79"/>
      <c r="DW169" s="79"/>
      <c r="DX169" s="79"/>
      <c r="DY169" s="79"/>
      <c r="DZ169" s="79"/>
      <c r="EA169" s="79"/>
      <c r="EB169" s="79"/>
      <c r="EC169" s="79"/>
      <c r="ED169" s="79"/>
      <c r="EE169" s="79"/>
      <c r="EF169" s="79"/>
      <c r="EG169" s="79"/>
      <c r="EH169" s="79"/>
      <c r="EI169" s="79"/>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row>
    <row r="170" spans="1:257">
      <c r="A170" s="79"/>
      <c r="B170" s="79"/>
      <c r="C170" s="29"/>
      <c r="D170" s="79"/>
      <c r="E170" s="79"/>
      <c r="F170" s="79"/>
      <c r="G170" s="79"/>
      <c r="H170" s="79"/>
      <c r="I170" s="18"/>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79"/>
      <c r="BA170" s="79"/>
      <c r="BB170" s="79"/>
      <c r="BC170" s="79"/>
      <c r="BD170" s="79"/>
      <c r="BE170" s="79"/>
      <c r="BF170" s="79"/>
      <c r="BG170" s="79"/>
      <c r="BH170" s="79"/>
      <c r="BI170" s="79"/>
      <c r="BJ170" s="79"/>
      <c r="BK170" s="79"/>
      <c r="BL170" s="79"/>
      <c r="BM170" s="79"/>
      <c r="BN170" s="79"/>
      <c r="BO170" s="79"/>
      <c r="BP170" s="79"/>
      <c r="BQ170" s="79"/>
      <c r="BR170" s="79"/>
      <c r="BS170" s="79"/>
      <c r="BT170" s="79"/>
      <c r="BU170" s="79"/>
      <c r="BV170" s="79"/>
      <c r="BW170" s="79"/>
      <c r="BX170" s="79"/>
      <c r="BY170" s="79"/>
      <c r="BZ170" s="79"/>
      <c r="CA170" s="79"/>
      <c r="CB170" s="79"/>
      <c r="CC170" s="79"/>
      <c r="CD170" s="79"/>
      <c r="CE170" s="79"/>
      <c r="CF170" s="79"/>
      <c r="CG170" s="79"/>
      <c r="CH170" s="79"/>
      <c r="CI170" s="79"/>
      <c r="CJ170" s="79"/>
      <c r="CK170" s="79"/>
      <c r="CL170" s="79"/>
      <c r="CM170" s="79"/>
      <c r="CN170" s="79"/>
      <c r="CO170" s="79"/>
      <c r="CP170" s="79"/>
      <c r="CQ170" s="79"/>
      <c r="CR170" s="79"/>
      <c r="CS170" s="79"/>
      <c r="CT170" s="79"/>
      <c r="CU170" s="79"/>
      <c r="CV170" s="79"/>
      <c r="CW170" s="79"/>
      <c r="CX170" s="79"/>
      <c r="CY170" s="79"/>
      <c r="CZ170" s="79"/>
      <c r="DA170" s="79"/>
      <c r="DB170" s="79"/>
      <c r="DC170" s="79"/>
      <c r="DD170" s="79"/>
      <c r="DE170" s="79"/>
      <c r="DF170" s="79"/>
      <c r="DG170" s="79"/>
      <c r="DH170" s="79"/>
      <c r="DI170" s="79"/>
      <c r="DJ170" s="79"/>
      <c r="DK170" s="79"/>
      <c r="DL170" s="79"/>
      <c r="DM170" s="79"/>
      <c r="DN170" s="79"/>
      <c r="DO170" s="79"/>
      <c r="DP170" s="79"/>
      <c r="DQ170" s="79"/>
      <c r="DR170" s="79"/>
      <c r="DS170" s="79"/>
      <c r="DT170" s="79"/>
      <c r="DU170" s="79"/>
      <c r="DV170" s="79"/>
      <c r="DW170" s="79"/>
      <c r="DX170" s="79"/>
      <c r="DY170" s="79"/>
      <c r="DZ170" s="79"/>
      <c r="EA170" s="79"/>
      <c r="EB170" s="79"/>
      <c r="EC170" s="79"/>
      <c r="ED170" s="79"/>
      <c r="EE170" s="79"/>
      <c r="EF170" s="79"/>
      <c r="EG170" s="79"/>
      <c r="EH170" s="79"/>
      <c r="EI170" s="79"/>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row>
    <row r="171" spans="1:257">
      <c r="A171" s="79"/>
      <c r="B171" s="79"/>
      <c r="C171" s="29"/>
      <c r="D171" s="79"/>
      <c r="E171" s="79"/>
      <c r="F171" s="79"/>
      <c r="G171" s="79"/>
      <c r="H171" s="79"/>
      <c r="I171" s="18"/>
      <c r="J171" s="79"/>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c r="AU171" s="79"/>
      <c r="AV171" s="79"/>
      <c r="AW171" s="79"/>
      <c r="AX171" s="79"/>
      <c r="AY171" s="79"/>
      <c r="AZ171" s="79"/>
      <c r="BA171" s="79"/>
      <c r="BB171" s="79"/>
      <c r="BC171" s="79"/>
      <c r="BD171" s="79"/>
      <c r="BE171" s="79"/>
      <c r="BF171" s="79"/>
      <c r="BG171" s="79"/>
      <c r="BH171" s="79"/>
      <c r="BI171" s="79"/>
      <c r="BJ171" s="79"/>
      <c r="BK171" s="79"/>
      <c r="BL171" s="79"/>
      <c r="BM171" s="79"/>
      <c r="BN171" s="79"/>
      <c r="BO171" s="79"/>
      <c r="BP171" s="79"/>
      <c r="BQ171" s="79"/>
      <c r="BR171" s="79"/>
      <c r="BS171" s="79"/>
      <c r="BT171" s="79"/>
      <c r="BU171" s="79"/>
      <c r="BV171" s="79"/>
      <c r="BW171" s="79"/>
      <c r="BX171" s="79"/>
      <c r="BY171" s="79"/>
      <c r="BZ171" s="79"/>
      <c r="CA171" s="79"/>
      <c r="CB171" s="79"/>
      <c r="CC171" s="79"/>
      <c r="CD171" s="79"/>
      <c r="CE171" s="79"/>
      <c r="CF171" s="79"/>
      <c r="CG171" s="79"/>
      <c r="CH171" s="79"/>
      <c r="CI171" s="79"/>
      <c r="CJ171" s="79"/>
      <c r="CK171" s="79"/>
      <c r="CL171" s="79"/>
      <c r="CM171" s="79"/>
      <c r="CN171" s="79"/>
      <c r="CO171" s="79"/>
      <c r="CP171" s="79"/>
      <c r="CQ171" s="79"/>
      <c r="CR171" s="79"/>
      <c r="CS171" s="79"/>
      <c r="CT171" s="79"/>
      <c r="CU171" s="79"/>
      <c r="CV171" s="79"/>
      <c r="CW171" s="79"/>
      <c r="CX171" s="79"/>
      <c r="CY171" s="79"/>
      <c r="CZ171" s="79"/>
      <c r="DA171" s="79"/>
      <c r="DB171" s="79"/>
      <c r="DC171" s="79"/>
      <c r="DD171" s="79"/>
      <c r="DE171" s="79"/>
      <c r="DF171" s="79"/>
      <c r="DG171" s="79"/>
      <c r="DH171" s="79"/>
      <c r="DI171" s="79"/>
      <c r="DJ171" s="79"/>
      <c r="DK171" s="79"/>
      <c r="DL171" s="79"/>
      <c r="DM171" s="79"/>
      <c r="DN171" s="79"/>
      <c r="DO171" s="79"/>
      <c r="DP171" s="79"/>
      <c r="DQ171" s="79"/>
      <c r="DR171" s="79"/>
      <c r="DS171" s="79"/>
      <c r="DT171" s="79"/>
      <c r="DU171" s="79"/>
      <c r="DV171" s="79"/>
      <c r="DW171" s="79"/>
      <c r="DX171" s="79"/>
      <c r="DY171" s="79"/>
      <c r="DZ171" s="79"/>
      <c r="EA171" s="79"/>
      <c r="EB171" s="79"/>
      <c r="EC171" s="79"/>
      <c r="ED171" s="79"/>
      <c r="EE171" s="79"/>
      <c r="EF171" s="79"/>
      <c r="EG171" s="79"/>
      <c r="EH171" s="79"/>
      <c r="EI171" s="79"/>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row>
    <row r="172" spans="1:257">
      <c r="A172" s="79"/>
      <c r="B172" s="79"/>
      <c r="C172" s="29"/>
      <c r="D172" s="79"/>
      <c r="E172" s="79"/>
      <c r="F172" s="79"/>
      <c r="G172" s="79"/>
      <c r="H172" s="79"/>
      <c r="I172" s="18"/>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79"/>
      <c r="BB172" s="79"/>
      <c r="BC172" s="79"/>
      <c r="BD172" s="79"/>
      <c r="BE172" s="79"/>
      <c r="BF172" s="79"/>
      <c r="BG172" s="79"/>
      <c r="BH172" s="79"/>
      <c r="BI172" s="79"/>
      <c r="BJ172" s="79"/>
      <c r="BK172" s="79"/>
      <c r="BL172" s="79"/>
      <c r="BM172" s="79"/>
      <c r="BN172" s="79"/>
      <c r="BO172" s="79"/>
      <c r="BP172" s="79"/>
      <c r="BQ172" s="79"/>
      <c r="BR172" s="79"/>
      <c r="BS172" s="79"/>
      <c r="BT172" s="79"/>
      <c r="BU172" s="79"/>
      <c r="BV172" s="79"/>
      <c r="BW172" s="79"/>
      <c r="BX172" s="79"/>
      <c r="BY172" s="79"/>
      <c r="BZ172" s="79"/>
      <c r="CA172" s="79"/>
      <c r="CB172" s="79"/>
      <c r="CC172" s="79"/>
      <c r="CD172" s="79"/>
      <c r="CE172" s="79"/>
      <c r="CF172" s="79"/>
      <c r="CG172" s="79"/>
      <c r="CH172" s="79"/>
      <c r="CI172" s="79"/>
      <c r="CJ172" s="79"/>
      <c r="CK172" s="79"/>
      <c r="CL172" s="79"/>
      <c r="CM172" s="79"/>
      <c r="CN172" s="79"/>
      <c r="CO172" s="79"/>
      <c r="CP172" s="79"/>
      <c r="CQ172" s="79"/>
      <c r="CR172" s="79"/>
      <c r="CS172" s="79"/>
      <c r="CT172" s="79"/>
      <c r="CU172" s="79"/>
      <c r="CV172" s="79"/>
      <c r="CW172" s="79"/>
      <c r="CX172" s="79"/>
      <c r="CY172" s="79"/>
      <c r="CZ172" s="79"/>
      <c r="DA172" s="79"/>
      <c r="DB172" s="79"/>
      <c r="DC172" s="79"/>
      <c r="DD172" s="79"/>
      <c r="DE172" s="79"/>
      <c r="DF172" s="79"/>
      <c r="DG172" s="79"/>
      <c r="DH172" s="79"/>
      <c r="DI172" s="79"/>
      <c r="DJ172" s="79"/>
      <c r="DK172" s="79"/>
      <c r="DL172" s="79"/>
      <c r="DM172" s="79"/>
      <c r="DN172" s="79"/>
      <c r="DO172" s="79"/>
      <c r="DP172" s="79"/>
      <c r="DQ172" s="79"/>
      <c r="DR172" s="79"/>
      <c r="DS172" s="79"/>
      <c r="DT172" s="79"/>
      <c r="DU172" s="79"/>
      <c r="DV172" s="79"/>
      <c r="DW172" s="79"/>
      <c r="DX172" s="79"/>
      <c r="DY172" s="79"/>
      <c r="DZ172" s="79"/>
      <c r="EA172" s="79"/>
      <c r="EB172" s="79"/>
      <c r="EC172" s="79"/>
      <c r="ED172" s="79"/>
      <c r="EE172" s="79"/>
      <c r="EF172" s="79"/>
      <c r="EG172" s="79"/>
      <c r="EH172" s="79"/>
      <c r="EI172" s="79"/>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row>
    <row r="173" spans="1:257">
      <c r="A173" s="79"/>
      <c r="B173" s="79"/>
      <c r="C173" s="29"/>
      <c r="D173" s="79"/>
      <c r="E173" s="79"/>
      <c r="F173" s="79"/>
      <c r="G173" s="79"/>
      <c r="H173" s="79"/>
      <c r="I173" s="18"/>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c r="CA173" s="79"/>
      <c r="CB173" s="79"/>
      <c r="CC173" s="79"/>
      <c r="CD173" s="79"/>
      <c r="CE173" s="79"/>
      <c r="CF173" s="79"/>
      <c r="CG173" s="79"/>
      <c r="CH173" s="79"/>
      <c r="CI173" s="79"/>
      <c r="CJ173" s="79"/>
      <c r="CK173" s="79"/>
      <c r="CL173" s="79"/>
      <c r="CM173" s="79"/>
      <c r="CN173" s="79"/>
      <c r="CO173" s="79"/>
      <c r="CP173" s="79"/>
      <c r="CQ173" s="79"/>
      <c r="CR173" s="79"/>
      <c r="CS173" s="79"/>
      <c r="CT173" s="79"/>
      <c r="CU173" s="79"/>
      <c r="CV173" s="79"/>
      <c r="CW173" s="79"/>
      <c r="CX173" s="79"/>
      <c r="CY173" s="79"/>
      <c r="CZ173" s="79"/>
      <c r="DA173" s="79"/>
      <c r="DB173" s="79"/>
      <c r="DC173" s="79"/>
      <c r="DD173" s="79"/>
      <c r="DE173" s="79"/>
      <c r="DF173" s="79"/>
      <c r="DG173" s="79"/>
      <c r="DH173" s="79"/>
      <c r="DI173" s="79"/>
      <c r="DJ173" s="79"/>
      <c r="DK173" s="79"/>
      <c r="DL173" s="79"/>
      <c r="DM173" s="79"/>
      <c r="DN173" s="79"/>
      <c r="DO173" s="79"/>
      <c r="DP173" s="79"/>
      <c r="DQ173" s="79"/>
      <c r="DR173" s="79"/>
      <c r="DS173" s="79"/>
      <c r="DT173" s="79"/>
      <c r="DU173" s="79"/>
      <c r="DV173" s="79"/>
      <c r="DW173" s="79"/>
      <c r="DX173" s="79"/>
      <c r="DY173" s="79"/>
      <c r="DZ173" s="79"/>
      <c r="EA173" s="79"/>
      <c r="EB173" s="79"/>
      <c r="EC173" s="79"/>
      <c r="ED173" s="79"/>
      <c r="EE173" s="79"/>
      <c r="EF173" s="79"/>
      <c r="EG173" s="79"/>
      <c r="EH173" s="79"/>
      <c r="EI173" s="79"/>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row>
    <row r="174" spans="1:257">
      <c r="A174" s="79"/>
      <c r="B174" s="79"/>
      <c r="C174" s="29"/>
      <c r="D174" s="79"/>
      <c r="E174" s="79"/>
      <c r="F174" s="79"/>
      <c r="G174" s="79"/>
      <c r="H174" s="79"/>
      <c r="I174" s="18"/>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c r="CA174" s="79"/>
      <c r="CB174" s="79"/>
      <c r="CC174" s="79"/>
      <c r="CD174" s="79"/>
      <c r="CE174" s="79"/>
      <c r="CF174" s="79"/>
      <c r="CG174" s="79"/>
      <c r="CH174" s="79"/>
      <c r="CI174" s="79"/>
      <c r="CJ174" s="79"/>
      <c r="CK174" s="79"/>
      <c r="CL174" s="79"/>
      <c r="CM174" s="79"/>
      <c r="CN174" s="79"/>
      <c r="CO174" s="79"/>
      <c r="CP174" s="79"/>
      <c r="CQ174" s="79"/>
      <c r="CR174" s="79"/>
      <c r="CS174" s="79"/>
      <c r="CT174" s="79"/>
      <c r="CU174" s="79"/>
      <c r="CV174" s="79"/>
      <c r="CW174" s="79"/>
      <c r="CX174" s="79"/>
      <c r="CY174" s="79"/>
      <c r="CZ174" s="79"/>
      <c r="DA174" s="79"/>
      <c r="DB174" s="79"/>
      <c r="DC174" s="79"/>
      <c r="DD174" s="79"/>
      <c r="DE174" s="79"/>
      <c r="DF174" s="79"/>
      <c r="DG174" s="79"/>
      <c r="DH174" s="79"/>
      <c r="DI174" s="79"/>
      <c r="DJ174" s="79"/>
      <c r="DK174" s="79"/>
      <c r="DL174" s="79"/>
      <c r="DM174" s="79"/>
      <c r="DN174" s="79"/>
      <c r="DO174" s="79"/>
      <c r="DP174" s="79"/>
      <c r="DQ174" s="79"/>
      <c r="DR174" s="79"/>
      <c r="DS174" s="79"/>
      <c r="DT174" s="79"/>
      <c r="DU174" s="79"/>
      <c r="DV174" s="79"/>
      <c r="DW174" s="79"/>
      <c r="DX174" s="79"/>
      <c r="DY174" s="79"/>
      <c r="DZ174" s="79"/>
      <c r="EA174" s="79"/>
      <c r="EB174" s="79"/>
      <c r="EC174" s="79"/>
      <c r="ED174" s="79"/>
      <c r="EE174" s="79"/>
      <c r="EF174" s="79"/>
      <c r="EG174" s="79"/>
      <c r="EH174" s="79"/>
      <c r="EI174" s="79"/>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row>
    <row r="175" spans="1:257">
      <c r="A175" s="79"/>
      <c r="B175" s="79"/>
      <c r="C175" s="29"/>
      <c r="D175" s="79"/>
      <c r="E175" s="79"/>
      <c r="F175" s="79"/>
      <c r="G175" s="79"/>
      <c r="H175" s="79"/>
      <c r="I175" s="18"/>
      <c r="J175" s="79"/>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c r="AU175" s="79"/>
      <c r="AV175" s="79"/>
      <c r="AW175" s="79"/>
      <c r="AX175" s="79"/>
      <c r="AY175" s="79"/>
      <c r="AZ175" s="79"/>
      <c r="BA175" s="79"/>
      <c r="BB175" s="79"/>
      <c r="BC175" s="79"/>
      <c r="BD175" s="79"/>
      <c r="BE175" s="79"/>
      <c r="BF175" s="79"/>
      <c r="BG175" s="79"/>
      <c r="BH175" s="79"/>
      <c r="BI175" s="79"/>
      <c r="BJ175" s="79"/>
      <c r="BK175" s="79"/>
      <c r="BL175" s="79"/>
      <c r="BM175" s="79"/>
      <c r="BN175" s="79"/>
      <c r="BO175" s="79"/>
      <c r="BP175" s="79"/>
      <c r="BQ175" s="79"/>
      <c r="BR175" s="79"/>
      <c r="BS175" s="79"/>
      <c r="BT175" s="79"/>
      <c r="BU175" s="79"/>
      <c r="BV175" s="79"/>
      <c r="BW175" s="79"/>
      <c r="BX175" s="79"/>
      <c r="BY175" s="79"/>
      <c r="BZ175" s="79"/>
      <c r="CA175" s="79"/>
      <c r="CB175" s="79"/>
      <c r="CC175" s="79"/>
      <c r="CD175" s="79"/>
      <c r="CE175" s="79"/>
      <c r="CF175" s="79"/>
      <c r="CG175" s="79"/>
      <c r="CH175" s="79"/>
      <c r="CI175" s="79"/>
      <c r="CJ175" s="79"/>
      <c r="CK175" s="79"/>
      <c r="CL175" s="79"/>
      <c r="CM175" s="79"/>
      <c r="CN175" s="79"/>
      <c r="CO175" s="79"/>
      <c r="CP175" s="79"/>
      <c r="CQ175" s="79"/>
      <c r="CR175" s="79"/>
      <c r="CS175" s="79"/>
      <c r="CT175" s="79"/>
      <c r="CU175" s="79"/>
      <c r="CV175" s="79"/>
      <c r="CW175" s="79"/>
      <c r="CX175" s="79"/>
      <c r="CY175" s="79"/>
      <c r="CZ175" s="79"/>
      <c r="DA175" s="79"/>
      <c r="DB175" s="79"/>
      <c r="DC175" s="79"/>
      <c r="DD175" s="79"/>
      <c r="DE175" s="79"/>
      <c r="DF175" s="79"/>
      <c r="DG175" s="79"/>
      <c r="DH175" s="79"/>
      <c r="DI175" s="79"/>
      <c r="DJ175" s="79"/>
      <c r="DK175" s="79"/>
      <c r="DL175" s="79"/>
      <c r="DM175" s="79"/>
      <c r="DN175" s="79"/>
      <c r="DO175" s="79"/>
      <c r="DP175" s="79"/>
      <c r="DQ175" s="79"/>
      <c r="DR175" s="79"/>
      <c r="DS175" s="79"/>
      <c r="DT175" s="79"/>
      <c r="DU175" s="79"/>
      <c r="DV175" s="79"/>
      <c r="DW175" s="79"/>
      <c r="DX175" s="79"/>
      <c r="DY175" s="79"/>
      <c r="DZ175" s="79"/>
      <c r="EA175" s="79"/>
      <c r="EB175" s="79"/>
      <c r="EC175" s="79"/>
      <c r="ED175" s="79"/>
      <c r="EE175" s="79"/>
      <c r="EF175" s="79"/>
      <c r="EG175" s="79"/>
      <c r="EH175" s="79"/>
      <c r="EI175" s="79"/>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row>
    <row r="176" spans="1:257">
      <c r="A176" s="79"/>
      <c r="B176" s="79"/>
      <c r="C176" s="29"/>
      <c r="D176" s="79"/>
      <c r="E176" s="79"/>
      <c r="F176" s="79"/>
      <c r="G176" s="79"/>
      <c r="H176" s="79"/>
      <c r="I176" s="18"/>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79"/>
      <c r="BA176" s="79"/>
      <c r="BB176" s="79"/>
      <c r="BC176" s="79"/>
      <c r="BD176" s="79"/>
      <c r="BE176" s="79"/>
      <c r="BF176" s="79"/>
      <c r="BG176" s="79"/>
      <c r="BH176" s="79"/>
      <c r="BI176" s="79"/>
      <c r="BJ176" s="79"/>
      <c r="BK176" s="79"/>
      <c r="BL176" s="79"/>
      <c r="BM176" s="79"/>
      <c r="BN176" s="79"/>
      <c r="BO176" s="79"/>
      <c r="BP176" s="79"/>
      <c r="BQ176" s="79"/>
      <c r="BR176" s="79"/>
      <c r="BS176" s="79"/>
      <c r="BT176" s="79"/>
      <c r="BU176" s="79"/>
      <c r="BV176" s="79"/>
      <c r="BW176" s="79"/>
      <c r="BX176" s="79"/>
      <c r="BY176" s="79"/>
      <c r="BZ176" s="79"/>
      <c r="CA176" s="79"/>
      <c r="CB176" s="79"/>
      <c r="CC176" s="79"/>
      <c r="CD176" s="79"/>
      <c r="CE176" s="79"/>
      <c r="CF176" s="79"/>
      <c r="CG176" s="79"/>
      <c r="CH176" s="79"/>
      <c r="CI176" s="79"/>
      <c r="CJ176" s="79"/>
      <c r="CK176" s="79"/>
      <c r="CL176" s="79"/>
      <c r="CM176" s="79"/>
      <c r="CN176" s="79"/>
      <c r="CO176" s="79"/>
      <c r="CP176" s="79"/>
      <c r="CQ176" s="79"/>
      <c r="CR176" s="79"/>
      <c r="CS176" s="79"/>
      <c r="CT176" s="79"/>
      <c r="CU176" s="79"/>
      <c r="CV176" s="79"/>
      <c r="CW176" s="79"/>
      <c r="CX176" s="79"/>
      <c r="CY176" s="79"/>
      <c r="CZ176" s="79"/>
      <c r="DA176" s="79"/>
      <c r="DB176" s="79"/>
      <c r="DC176" s="79"/>
      <c r="DD176" s="79"/>
      <c r="DE176" s="79"/>
      <c r="DF176" s="79"/>
      <c r="DG176" s="79"/>
      <c r="DH176" s="79"/>
      <c r="DI176" s="79"/>
      <c r="DJ176" s="79"/>
      <c r="DK176" s="79"/>
      <c r="DL176" s="79"/>
      <c r="DM176" s="79"/>
      <c r="DN176" s="79"/>
      <c r="DO176" s="79"/>
      <c r="DP176" s="79"/>
      <c r="DQ176" s="79"/>
      <c r="DR176" s="79"/>
      <c r="DS176" s="79"/>
      <c r="DT176" s="79"/>
      <c r="DU176" s="79"/>
      <c r="DV176" s="79"/>
      <c r="DW176" s="79"/>
      <c r="DX176" s="79"/>
      <c r="DY176" s="79"/>
      <c r="DZ176" s="79"/>
      <c r="EA176" s="79"/>
      <c r="EB176" s="79"/>
      <c r="EC176" s="79"/>
      <c r="ED176" s="79"/>
      <c r="EE176" s="79"/>
      <c r="EF176" s="79"/>
      <c r="EG176" s="79"/>
      <c r="EH176" s="79"/>
      <c r="EI176" s="79"/>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row>
    <row r="177" spans="1:257">
      <c r="A177" s="79"/>
      <c r="B177" s="79"/>
      <c r="C177" s="29"/>
      <c r="D177" s="79"/>
      <c r="E177" s="79"/>
      <c r="F177" s="79"/>
      <c r="G177" s="79"/>
      <c r="H177" s="79"/>
      <c r="I177" s="18"/>
      <c r="J177" s="79"/>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c r="AU177" s="79"/>
      <c r="AV177" s="79"/>
      <c r="AW177" s="79"/>
      <c r="AX177" s="79"/>
      <c r="AY177" s="79"/>
      <c r="AZ177" s="79"/>
      <c r="BA177" s="79"/>
      <c r="BB177" s="79"/>
      <c r="BC177" s="79"/>
      <c r="BD177" s="79"/>
      <c r="BE177" s="79"/>
      <c r="BF177" s="79"/>
      <c r="BG177" s="79"/>
      <c r="BH177" s="79"/>
      <c r="BI177" s="79"/>
      <c r="BJ177" s="79"/>
      <c r="BK177" s="79"/>
      <c r="BL177" s="79"/>
      <c r="BM177" s="79"/>
      <c r="BN177" s="79"/>
      <c r="BO177" s="79"/>
      <c r="BP177" s="79"/>
      <c r="BQ177" s="79"/>
      <c r="BR177" s="79"/>
      <c r="BS177" s="79"/>
      <c r="BT177" s="79"/>
      <c r="BU177" s="79"/>
      <c r="BV177" s="79"/>
      <c r="BW177" s="79"/>
      <c r="BX177" s="79"/>
      <c r="BY177" s="79"/>
      <c r="BZ177" s="79"/>
      <c r="CA177" s="79"/>
      <c r="CB177" s="79"/>
      <c r="CC177" s="79"/>
      <c r="CD177" s="79"/>
      <c r="CE177" s="79"/>
      <c r="CF177" s="79"/>
      <c r="CG177" s="79"/>
      <c r="CH177" s="79"/>
      <c r="CI177" s="79"/>
      <c r="CJ177" s="79"/>
      <c r="CK177" s="79"/>
      <c r="CL177" s="79"/>
      <c r="CM177" s="79"/>
      <c r="CN177" s="79"/>
      <c r="CO177" s="79"/>
      <c r="CP177" s="79"/>
      <c r="CQ177" s="79"/>
      <c r="CR177" s="79"/>
      <c r="CS177" s="79"/>
      <c r="CT177" s="79"/>
      <c r="CU177" s="79"/>
      <c r="CV177" s="79"/>
      <c r="CW177" s="79"/>
      <c r="CX177" s="79"/>
      <c r="CY177" s="79"/>
      <c r="CZ177" s="79"/>
      <c r="DA177" s="79"/>
      <c r="DB177" s="79"/>
      <c r="DC177" s="79"/>
      <c r="DD177" s="79"/>
      <c r="DE177" s="79"/>
      <c r="DF177" s="79"/>
      <c r="DG177" s="79"/>
      <c r="DH177" s="79"/>
      <c r="DI177" s="79"/>
      <c r="DJ177" s="79"/>
      <c r="DK177" s="79"/>
      <c r="DL177" s="79"/>
      <c r="DM177" s="79"/>
      <c r="DN177" s="79"/>
      <c r="DO177" s="79"/>
      <c r="DP177" s="79"/>
      <c r="DQ177" s="79"/>
      <c r="DR177" s="79"/>
      <c r="DS177" s="79"/>
      <c r="DT177" s="79"/>
      <c r="DU177" s="79"/>
      <c r="DV177" s="79"/>
      <c r="DW177" s="79"/>
      <c r="DX177" s="79"/>
      <c r="DY177" s="79"/>
      <c r="DZ177" s="79"/>
      <c r="EA177" s="79"/>
      <c r="EB177" s="79"/>
      <c r="EC177" s="79"/>
      <c r="ED177" s="79"/>
      <c r="EE177" s="79"/>
      <c r="EF177" s="79"/>
      <c r="EG177" s="79"/>
      <c r="EH177" s="79"/>
      <c r="EI177" s="79"/>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row>
    <row r="178" spans="1:257">
      <c r="A178" s="79"/>
      <c r="B178" s="79"/>
      <c r="C178" s="29"/>
      <c r="D178" s="79"/>
      <c r="E178" s="79"/>
      <c r="F178" s="79"/>
      <c r="G178" s="79"/>
      <c r="H178" s="79"/>
      <c r="I178" s="18"/>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c r="CA178" s="79"/>
      <c r="CB178" s="79"/>
      <c r="CC178" s="79"/>
      <c r="CD178" s="79"/>
      <c r="CE178" s="79"/>
      <c r="CF178" s="79"/>
      <c r="CG178" s="79"/>
      <c r="CH178" s="79"/>
      <c r="CI178" s="79"/>
      <c r="CJ178" s="79"/>
      <c r="CK178" s="79"/>
      <c r="CL178" s="79"/>
      <c r="CM178" s="79"/>
      <c r="CN178" s="79"/>
      <c r="CO178" s="79"/>
      <c r="CP178" s="79"/>
      <c r="CQ178" s="79"/>
      <c r="CR178" s="79"/>
      <c r="CS178" s="79"/>
      <c r="CT178" s="79"/>
      <c r="CU178" s="79"/>
      <c r="CV178" s="79"/>
      <c r="CW178" s="79"/>
      <c r="CX178" s="79"/>
      <c r="CY178" s="79"/>
      <c r="CZ178" s="79"/>
      <c r="DA178" s="79"/>
      <c r="DB178" s="79"/>
      <c r="DC178" s="79"/>
      <c r="DD178" s="79"/>
      <c r="DE178" s="79"/>
      <c r="DF178" s="79"/>
      <c r="DG178" s="79"/>
      <c r="DH178" s="79"/>
      <c r="DI178" s="79"/>
      <c r="DJ178" s="79"/>
      <c r="DK178" s="79"/>
      <c r="DL178" s="79"/>
      <c r="DM178" s="79"/>
      <c r="DN178" s="79"/>
      <c r="DO178" s="79"/>
      <c r="DP178" s="79"/>
      <c r="DQ178" s="79"/>
      <c r="DR178" s="79"/>
      <c r="DS178" s="79"/>
      <c r="DT178" s="79"/>
      <c r="DU178" s="79"/>
      <c r="DV178" s="79"/>
      <c r="DW178" s="79"/>
      <c r="DX178" s="79"/>
      <c r="DY178" s="79"/>
      <c r="DZ178" s="79"/>
      <c r="EA178" s="79"/>
      <c r="EB178" s="79"/>
      <c r="EC178" s="79"/>
      <c r="ED178" s="79"/>
      <c r="EE178" s="79"/>
      <c r="EF178" s="79"/>
      <c r="EG178" s="79"/>
      <c r="EH178" s="79"/>
      <c r="EI178" s="79"/>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row>
    <row r="179" spans="1:257">
      <c r="A179" s="79"/>
      <c r="B179" s="79"/>
      <c r="C179" s="29"/>
      <c r="D179" s="79"/>
      <c r="E179" s="79"/>
      <c r="F179" s="79"/>
      <c r="G179" s="79"/>
      <c r="H179" s="79"/>
      <c r="I179" s="18"/>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c r="AU179" s="79"/>
      <c r="AV179" s="79"/>
      <c r="AW179" s="79"/>
      <c r="AX179" s="79"/>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c r="CA179" s="79"/>
      <c r="CB179" s="79"/>
      <c r="CC179" s="79"/>
      <c r="CD179" s="79"/>
      <c r="CE179" s="79"/>
      <c r="CF179" s="79"/>
      <c r="CG179" s="79"/>
      <c r="CH179" s="79"/>
      <c r="CI179" s="79"/>
      <c r="CJ179" s="79"/>
      <c r="CK179" s="79"/>
      <c r="CL179" s="79"/>
      <c r="CM179" s="79"/>
      <c r="CN179" s="79"/>
      <c r="CO179" s="79"/>
      <c r="CP179" s="79"/>
      <c r="CQ179" s="79"/>
      <c r="CR179" s="79"/>
      <c r="CS179" s="79"/>
      <c r="CT179" s="79"/>
      <c r="CU179" s="79"/>
      <c r="CV179" s="79"/>
      <c r="CW179" s="79"/>
      <c r="CX179" s="79"/>
      <c r="CY179" s="79"/>
      <c r="CZ179" s="79"/>
      <c r="DA179" s="79"/>
      <c r="DB179" s="79"/>
      <c r="DC179" s="79"/>
      <c r="DD179" s="79"/>
      <c r="DE179" s="79"/>
      <c r="DF179" s="79"/>
      <c r="DG179" s="79"/>
      <c r="DH179" s="79"/>
      <c r="DI179" s="79"/>
      <c r="DJ179" s="79"/>
      <c r="DK179" s="79"/>
      <c r="DL179" s="79"/>
      <c r="DM179" s="79"/>
      <c r="DN179" s="79"/>
      <c r="DO179" s="79"/>
      <c r="DP179" s="79"/>
      <c r="DQ179" s="79"/>
      <c r="DR179" s="79"/>
      <c r="DS179" s="79"/>
      <c r="DT179" s="79"/>
      <c r="DU179" s="79"/>
      <c r="DV179" s="79"/>
      <c r="DW179" s="79"/>
      <c r="DX179" s="79"/>
      <c r="DY179" s="79"/>
      <c r="DZ179" s="79"/>
      <c r="EA179" s="79"/>
      <c r="EB179" s="79"/>
      <c r="EC179" s="79"/>
      <c r="ED179" s="79"/>
      <c r="EE179" s="79"/>
      <c r="EF179" s="79"/>
      <c r="EG179" s="79"/>
      <c r="EH179" s="79"/>
      <c r="EI179" s="79"/>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row>
    <row r="180" spans="1:257">
      <c r="A180" s="79"/>
      <c r="B180" s="79"/>
      <c r="C180" s="29"/>
      <c r="D180" s="79"/>
      <c r="E180" s="79"/>
      <c r="F180" s="79"/>
      <c r="G180" s="79"/>
      <c r="H180" s="79"/>
      <c r="I180" s="18"/>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79"/>
      <c r="BA180" s="79"/>
      <c r="BB180" s="79"/>
      <c r="BC180" s="79"/>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c r="CA180" s="79"/>
      <c r="CB180" s="79"/>
      <c r="CC180" s="79"/>
      <c r="CD180" s="79"/>
      <c r="CE180" s="79"/>
      <c r="CF180" s="79"/>
      <c r="CG180" s="79"/>
      <c r="CH180" s="79"/>
      <c r="CI180" s="79"/>
      <c r="CJ180" s="79"/>
      <c r="CK180" s="79"/>
      <c r="CL180" s="79"/>
      <c r="CM180" s="79"/>
      <c r="CN180" s="79"/>
      <c r="CO180" s="79"/>
      <c r="CP180" s="79"/>
      <c r="CQ180" s="79"/>
      <c r="CR180" s="79"/>
      <c r="CS180" s="79"/>
      <c r="CT180" s="79"/>
      <c r="CU180" s="79"/>
      <c r="CV180" s="79"/>
      <c r="CW180" s="79"/>
      <c r="CX180" s="79"/>
      <c r="CY180" s="79"/>
      <c r="CZ180" s="79"/>
      <c r="DA180" s="79"/>
      <c r="DB180" s="79"/>
      <c r="DC180" s="79"/>
      <c r="DD180" s="79"/>
      <c r="DE180" s="79"/>
      <c r="DF180" s="79"/>
      <c r="DG180" s="79"/>
      <c r="DH180" s="79"/>
      <c r="DI180" s="79"/>
      <c r="DJ180" s="79"/>
      <c r="DK180" s="79"/>
      <c r="DL180" s="79"/>
      <c r="DM180" s="79"/>
      <c r="DN180" s="79"/>
      <c r="DO180" s="79"/>
      <c r="DP180" s="79"/>
      <c r="DQ180" s="79"/>
      <c r="DR180" s="79"/>
      <c r="DS180" s="79"/>
      <c r="DT180" s="79"/>
      <c r="DU180" s="79"/>
      <c r="DV180" s="79"/>
      <c r="DW180" s="79"/>
      <c r="DX180" s="79"/>
      <c r="DY180" s="79"/>
      <c r="DZ180" s="79"/>
      <c r="EA180" s="79"/>
      <c r="EB180" s="79"/>
      <c r="EC180" s="79"/>
      <c r="ED180" s="79"/>
      <c r="EE180" s="79"/>
      <c r="EF180" s="79"/>
      <c r="EG180" s="79"/>
      <c r="EH180" s="79"/>
      <c r="EI180" s="79"/>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row>
    <row r="181" spans="1:257">
      <c r="A181" s="79"/>
      <c r="B181" s="79"/>
      <c r="C181" s="29"/>
      <c r="D181" s="79"/>
      <c r="E181" s="79"/>
      <c r="F181" s="79"/>
      <c r="G181" s="79"/>
      <c r="H181" s="79"/>
      <c r="I181" s="18"/>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9"/>
      <c r="BI181" s="79"/>
      <c r="BJ181" s="79"/>
      <c r="BK181" s="79"/>
      <c r="BL181" s="79"/>
      <c r="BM181" s="79"/>
      <c r="BN181" s="79"/>
      <c r="BO181" s="79"/>
      <c r="BP181" s="79"/>
      <c r="BQ181" s="79"/>
      <c r="BR181" s="79"/>
      <c r="BS181" s="79"/>
      <c r="BT181" s="79"/>
      <c r="BU181" s="79"/>
      <c r="BV181" s="79"/>
      <c r="BW181" s="79"/>
      <c r="BX181" s="79"/>
      <c r="BY181" s="79"/>
      <c r="BZ181" s="79"/>
      <c r="CA181" s="79"/>
      <c r="CB181" s="79"/>
      <c r="CC181" s="79"/>
      <c r="CD181" s="79"/>
      <c r="CE181" s="79"/>
      <c r="CF181" s="79"/>
      <c r="CG181" s="79"/>
      <c r="CH181" s="79"/>
      <c r="CI181" s="79"/>
      <c r="CJ181" s="79"/>
      <c r="CK181" s="79"/>
      <c r="CL181" s="79"/>
      <c r="CM181" s="79"/>
      <c r="CN181" s="79"/>
      <c r="CO181" s="79"/>
      <c r="CP181" s="79"/>
      <c r="CQ181" s="79"/>
      <c r="CR181" s="79"/>
      <c r="CS181" s="79"/>
      <c r="CT181" s="79"/>
      <c r="CU181" s="79"/>
      <c r="CV181" s="79"/>
      <c r="CW181" s="79"/>
      <c r="CX181" s="79"/>
      <c r="CY181" s="79"/>
      <c r="CZ181" s="79"/>
      <c r="DA181" s="79"/>
      <c r="DB181" s="79"/>
      <c r="DC181" s="79"/>
      <c r="DD181" s="79"/>
      <c r="DE181" s="79"/>
      <c r="DF181" s="79"/>
      <c r="DG181" s="79"/>
      <c r="DH181" s="79"/>
      <c r="DI181" s="79"/>
      <c r="DJ181" s="79"/>
      <c r="DK181" s="79"/>
      <c r="DL181" s="79"/>
      <c r="DM181" s="79"/>
      <c r="DN181" s="79"/>
      <c r="DO181" s="79"/>
      <c r="DP181" s="79"/>
      <c r="DQ181" s="79"/>
      <c r="DR181" s="79"/>
      <c r="DS181" s="79"/>
      <c r="DT181" s="79"/>
      <c r="DU181" s="79"/>
      <c r="DV181" s="79"/>
      <c r="DW181" s="79"/>
      <c r="DX181" s="79"/>
      <c r="DY181" s="79"/>
      <c r="DZ181" s="79"/>
      <c r="EA181" s="79"/>
      <c r="EB181" s="79"/>
      <c r="EC181" s="79"/>
      <c r="ED181" s="79"/>
      <c r="EE181" s="79"/>
      <c r="EF181" s="79"/>
      <c r="EG181" s="79"/>
      <c r="EH181" s="79"/>
      <c r="EI181" s="79"/>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row>
    <row r="182" spans="1:257">
      <c r="A182" s="79"/>
      <c r="B182" s="79"/>
      <c r="C182" s="29"/>
      <c r="D182" s="79"/>
      <c r="E182" s="79"/>
      <c r="F182" s="79"/>
      <c r="G182" s="79"/>
      <c r="H182" s="79"/>
      <c r="I182" s="18"/>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79"/>
      <c r="BA182" s="79"/>
      <c r="BB182" s="79"/>
      <c r="BC182" s="79"/>
      <c r="BD182" s="79"/>
      <c r="BE182" s="79"/>
      <c r="BF182" s="79"/>
      <c r="BG182" s="79"/>
      <c r="BH182" s="79"/>
      <c r="BI182" s="79"/>
      <c r="BJ182" s="79"/>
      <c r="BK182" s="79"/>
      <c r="BL182" s="79"/>
      <c r="BM182" s="79"/>
      <c r="BN182" s="79"/>
      <c r="BO182" s="79"/>
      <c r="BP182" s="79"/>
      <c r="BQ182" s="79"/>
      <c r="BR182" s="79"/>
      <c r="BS182" s="79"/>
      <c r="BT182" s="79"/>
      <c r="BU182" s="79"/>
      <c r="BV182" s="79"/>
      <c r="BW182" s="79"/>
      <c r="BX182" s="79"/>
      <c r="BY182" s="79"/>
      <c r="BZ182" s="79"/>
      <c r="CA182" s="79"/>
      <c r="CB182" s="79"/>
      <c r="CC182" s="79"/>
      <c r="CD182" s="79"/>
      <c r="CE182" s="79"/>
      <c r="CF182" s="79"/>
      <c r="CG182" s="79"/>
      <c r="CH182" s="79"/>
      <c r="CI182" s="79"/>
      <c r="CJ182" s="79"/>
      <c r="CK182" s="79"/>
      <c r="CL182" s="79"/>
      <c r="CM182" s="79"/>
      <c r="CN182" s="79"/>
      <c r="CO182" s="79"/>
      <c r="CP182" s="79"/>
      <c r="CQ182" s="79"/>
      <c r="CR182" s="79"/>
      <c r="CS182" s="79"/>
      <c r="CT182" s="79"/>
      <c r="CU182" s="79"/>
      <c r="CV182" s="79"/>
      <c r="CW182" s="79"/>
      <c r="CX182" s="79"/>
      <c r="CY182" s="79"/>
      <c r="CZ182" s="79"/>
      <c r="DA182" s="79"/>
      <c r="DB182" s="79"/>
      <c r="DC182" s="79"/>
      <c r="DD182" s="79"/>
      <c r="DE182" s="79"/>
      <c r="DF182" s="79"/>
      <c r="DG182" s="79"/>
      <c r="DH182" s="79"/>
      <c r="DI182" s="79"/>
      <c r="DJ182" s="79"/>
      <c r="DK182" s="79"/>
      <c r="DL182" s="79"/>
      <c r="DM182" s="79"/>
      <c r="DN182" s="79"/>
      <c r="DO182" s="79"/>
      <c r="DP182" s="79"/>
      <c r="DQ182" s="79"/>
      <c r="DR182" s="79"/>
      <c r="DS182" s="79"/>
      <c r="DT182" s="79"/>
      <c r="DU182" s="79"/>
      <c r="DV182" s="79"/>
      <c r="DW182" s="79"/>
      <c r="DX182" s="79"/>
      <c r="DY182" s="79"/>
      <c r="DZ182" s="79"/>
      <c r="EA182" s="79"/>
      <c r="EB182" s="79"/>
      <c r="EC182" s="79"/>
      <c r="ED182" s="79"/>
      <c r="EE182" s="79"/>
      <c r="EF182" s="79"/>
      <c r="EG182" s="79"/>
      <c r="EH182" s="79"/>
      <c r="EI182" s="79"/>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row>
    <row r="183" spans="1:257">
      <c r="A183" s="79"/>
      <c r="B183" s="79"/>
      <c r="C183" s="29"/>
      <c r="D183" s="79"/>
      <c r="E183" s="79"/>
      <c r="F183" s="79"/>
      <c r="G183" s="79"/>
      <c r="H183" s="79"/>
      <c r="I183" s="18"/>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79"/>
      <c r="BA183" s="79"/>
      <c r="BB183" s="79"/>
      <c r="BC183" s="79"/>
      <c r="BD183" s="79"/>
      <c r="BE183" s="79"/>
      <c r="BF183" s="79"/>
      <c r="BG183" s="79"/>
      <c r="BH183" s="79"/>
      <c r="BI183" s="79"/>
      <c r="BJ183" s="79"/>
      <c r="BK183" s="79"/>
      <c r="BL183" s="79"/>
      <c r="BM183" s="79"/>
      <c r="BN183" s="79"/>
      <c r="BO183" s="79"/>
      <c r="BP183" s="79"/>
      <c r="BQ183" s="79"/>
      <c r="BR183" s="79"/>
      <c r="BS183" s="79"/>
      <c r="BT183" s="79"/>
      <c r="BU183" s="79"/>
      <c r="BV183" s="79"/>
      <c r="BW183" s="79"/>
      <c r="BX183" s="79"/>
      <c r="BY183" s="79"/>
      <c r="BZ183" s="79"/>
      <c r="CA183" s="79"/>
      <c r="CB183" s="79"/>
      <c r="CC183" s="79"/>
      <c r="CD183" s="79"/>
      <c r="CE183" s="79"/>
      <c r="CF183" s="79"/>
      <c r="CG183" s="79"/>
      <c r="CH183" s="79"/>
      <c r="CI183" s="79"/>
      <c r="CJ183" s="79"/>
      <c r="CK183" s="79"/>
      <c r="CL183" s="79"/>
      <c r="CM183" s="79"/>
      <c r="CN183" s="79"/>
      <c r="CO183" s="79"/>
      <c r="CP183" s="79"/>
      <c r="CQ183" s="79"/>
      <c r="CR183" s="79"/>
      <c r="CS183" s="79"/>
      <c r="CT183" s="79"/>
      <c r="CU183" s="79"/>
      <c r="CV183" s="79"/>
      <c r="CW183" s="79"/>
      <c r="CX183" s="79"/>
      <c r="CY183" s="79"/>
      <c r="CZ183" s="79"/>
      <c r="DA183" s="79"/>
      <c r="DB183" s="79"/>
      <c r="DC183" s="79"/>
      <c r="DD183" s="79"/>
      <c r="DE183" s="79"/>
      <c r="DF183" s="79"/>
      <c r="DG183" s="79"/>
      <c r="DH183" s="79"/>
      <c r="DI183" s="79"/>
      <c r="DJ183" s="79"/>
      <c r="DK183" s="79"/>
      <c r="DL183" s="79"/>
      <c r="DM183" s="79"/>
      <c r="DN183" s="79"/>
      <c r="DO183" s="79"/>
      <c r="DP183" s="79"/>
      <c r="DQ183" s="79"/>
      <c r="DR183" s="79"/>
      <c r="DS183" s="79"/>
      <c r="DT183" s="79"/>
      <c r="DU183" s="79"/>
      <c r="DV183" s="79"/>
      <c r="DW183" s="79"/>
      <c r="DX183" s="79"/>
      <c r="DY183" s="79"/>
      <c r="DZ183" s="79"/>
      <c r="EA183" s="79"/>
      <c r="EB183" s="79"/>
      <c r="EC183" s="79"/>
      <c r="ED183" s="79"/>
      <c r="EE183" s="79"/>
      <c r="EF183" s="79"/>
      <c r="EG183" s="79"/>
      <c r="EH183" s="79"/>
      <c r="EI183" s="79"/>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row>
    <row r="184" spans="1:257">
      <c r="A184" s="79"/>
      <c r="B184" s="79"/>
      <c r="C184" s="29"/>
      <c r="D184" s="79"/>
      <c r="E184" s="79"/>
      <c r="F184" s="79"/>
      <c r="G184" s="79"/>
      <c r="H184" s="79"/>
      <c r="I184" s="18"/>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c r="BE184" s="79"/>
      <c r="BF184" s="79"/>
      <c r="BG184" s="79"/>
      <c r="BH184" s="79"/>
      <c r="BI184" s="79"/>
      <c r="BJ184" s="79"/>
      <c r="BK184" s="79"/>
      <c r="BL184" s="79"/>
      <c r="BM184" s="79"/>
      <c r="BN184" s="79"/>
      <c r="BO184" s="79"/>
      <c r="BP184" s="79"/>
      <c r="BQ184" s="79"/>
      <c r="BR184" s="79"/>
      <c r="BS184" s="79"/>
      <c r="BT184" s="79"/>
      <c r="BU184" s="79"/>
      <c r="BV184" s="79"/>
      <c r="BW184" s="79"/>
      <c r="BX184" s="79"/>
      <c r="BY184" s="79"/>
      <c r="BZ184" s="79"/>
      <c r="CA184" s="79"/>
      <c r="CB184" s="79"/>
      <c r="CC184" s="79"/>
      <c r="CD184" s="79"/>
      <c r="CE184" s="79"/>
      <c r="CF184" s="79"/>
      <c r="CG184" s="79"/>
      <c r="CH184" s="79"/>
      <c r="CI184" s="79"/>
      <c r="CJ184" s="79"/>
      <c r="CK184" s="79"/>
      <c r="CL184" s="79"/>
      <c r="CM184" s="79"/>
      <c r="CN184" s="79"/>
      <c r="CO184" s="79"/>
      <c r="CP184" s="79"/>
      <c r="CQ184" s="79"/>
      <c r="CR184" s="79"/>
      <c r="CS184" s="79"/>
      <c r="CT184" s="79"/>
      <c r="CU184" s="79"/>
      <c r="CV184" s="79"/>
      <c r="CW184" s="79"/>
      <c r="CX184" s="79"/>
      <c r="CY184" s="79"/>
      <c r="CZ184" s="79"/>
      <c r="DA184" s="79"/>
      <c r="DB184" s="79"/>
      <c r="DC184" s="79"/>
      <c r="DD184" s="79"/>
      <c r="DE184" s="79"/>
      <c r="DF184" s="79"/>
      <c r="DG184" s="79"/>
      <c r="DH184" s="79"/>
      <c r="DI184" s="79"/>
      <c r="DJ184" s="79"/>
      <c r="DK184" s="79"/>
      <c r="DL184" s="79"/>
      <c r="DM184" s="79"/>
      <c r="DN184" s="79"/>
      <c r="DO184" s="79"/>
      <c r="DP184" s="79"/>
      <c r="DQ184" s="79"/>
      <c r="DR184" s="79"/>
      <c r="DS184" s="79"/>
      <c r="DT184" s="79"/>
      <c r="DU184" s="79"/>
      <c r="DV184" s="79"/>
      <c r="DW184" s="79"/>
      <c r="DX184" s="79"/>
      <c r="DY184" s="79"/>
      <c r="DZ184" s="79"/>
      <c r="EA184" s="79"/>
      <c r="EB184" s="79"/>
      <c r="EC184" s="79"/>
      <c r="ED184" s="79"/>
      <c r="EE184" s="79"/>
      <c r="EF184" s="79"/>
      <c r="EG184" s="79"/>
      <c r="EH184" s="79"/>
      <c r="EI184" s="79"/>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row>
    <row r="185" spans="1:257">
      <c r="A185" s="79"/>
      <c r="B185" s="79"/>
      <c r="C185" s="29"/>
      <c r="D185" s="79"/>
      <c r="E185" s="79"/>
      <c r="F185" s="79"/>
      <c r="G185" s="79"/>
      <c r="H185" s="79"/>
      <c r="I185" s="18"/>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79"/>
      <c r="BA185" s="79"/>
      <c r="BB185" s="79"/>
      <c r="BC185" s="79"/>
      <c r="BD185" s="79"/>
      <c r="BE185" s="79"/>
      <c r="BF185" s="79"/>
      <c r="BG185" s="79"/>
      <c r="BH185" s="79"/>
      <c r="BI185" s="79"/>
      <c r="BJ185" s="79"/>
      <c r="BK185" s="79"/>
      <c r="BL185" s="79"/>
      <c r="BM185" s="79"/>
      <c r="BN185" s="79"/>
      <c r="BO185" s="79"/>
      <c r="BP185" s="79"/>
      <c r="BQ185" s="79"/>
      <c r="BR185" s="79"/>
      <c r="BS185" s="79"/>
      <c r="BT185" s="79"/>
      <c r="BU185" s="79"/>
      <c r="BV185" s="79"/>
      <c r="BW185" s="79"/>
      <c r="BX185" s="79"/>
      <c r="BY185" s="79"/>
      <c r="BZ185" s="79"/>
      <c r="CA185" s="79"/>
      <c r="CB185" s="79"/>
      <c r="CC185" s="79"/>
      <c r="CD185" s="79"/>
      <c r="CE185" s="79"/>
      <c r="CF185" s="79"/>
      <c r="CG185" s="79"/>
      <c r="CH185" s="79"/>
      <c r="CI185" s="79"/>
      <c r="CJ185" s="79"/>
      <c r="CK185" s="79"/>
      <c r="CL185" s="79"/>
      <c r="CM185" s="79"/>
      <c r="CN185" s="79"/>
      <c r="CO185" s="79"/>
      <c r="CP185" s="79"/>
      <c r="CQ185" s="79"/>
      <c r="CR185" s="79"/>
      <c r="CS185" s="79"/>
      <c r="CT185" s="79"/>
      <c r="CU185" s="79"/>
      <c r="CV185" s="79"/>
      <c r="CW185" s="79"/>
      <c r="CX185" s="79"/>
      <c r="CY185" s="79"/>
      <c r="CZ185" s="79"/>
      <c r="DA185" s="79"/>
      <c r="DB185" s="79"/>
      <c r="DC185" s="79"/>
      <c r="DD185" s="79"/>
      <c r="DE185" s="79"/>
      <c r="DF185" s="79"/>
      <c r="DG185" s="79"/>
      <c r="DH185" s="79"/>
      <c r="DI185" s="79"/>
      <c r="DJ185" s="79"/>
      <c r="DK185" s="79"/>
      <c r="DL185" s="79"/>
      <c r="DM185" s="79"/>
      <c r="DN185" s="79"/>
      <c r="DO185" s="79"/>
      <c r="DP185" s="79"/>
      <c r="DQ185" s="79"/>
      <c r="DR185" s="79"/>
      <c r="DS185" s="79"/>
      <c r="DT185" s="79"/>
      <c r="DU185" s="79"/>
      <c r="DV185" s="79"/>
      <c r="DW185" s="79"/>
      <c r="DX185" s="79"/>
      <c r="DY185" s="79"/>
      <c r="DZ185" s="79"/>
      <c r="EA185" s="79"/>
      <c r="EB185" s="79"/>
      <c r="EC185" s="79"/>
      <c r="ED185" s="79"/>
      <c r="EE185" s="79"/>
      <c r="EF185" s="79"/>
      <c r="EG185" s="79"/>
      <c r="EH185" s="79"/>
      <c r="EI185" s="79"/>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row>
    <row r="186" spans="1:257">
      <c r="A186" s="79"/>
      <c r="B186" s="79"/>
      <c r="C186" s="29"/>
      <c r="D186" s="79"/>
      <c r="E186" s="79"/>
      <c r="F186" s="79"/>
      <c r="G186" s="79"/>
      <c r="H186" s="79"/>
      <c r="I186" s="18"/>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79"/>
      <c r="BA186" s="79"/>
      <c r="BB186" s="79"/>
      <c r="BC186" s="79"/>
      <c r="BD186" s="79"/>
      <c r="BE186" s="79"/>
      <c r="BF186" s="79"/>
      <c r="BG186" s="79"/>
      <c r="BH186" s="79"/>
      <c r="BI186" s="79"/>
      <c r="BJ186" s="79"/>
      <c r="BK186" s="79"/>
      <c r="BL186" s="79"/>
      <c r="BM186" s="79"/>
      <c r="BN186" s="79"/>
      <c r="BO186" s="79"/>
      <c r="BP186" s="79"/>
      <c r="BQ186" s="79"/>
      <c r="BR186" s="79"/>
      <c r="BS186" s="79"/>
      <c r="BT186" s="79"/>
      <c r="BU186" s="79"/>
      <c r="BV186" s="79"/>
      <c r="BW186" s="79"/>
      <c r="BX186" s="79"/>
      <c r="BY186" s="79"/>
      <c r="BZ186" s="79"/>
      <c r="CA186" s="79"/>
      <c r="CB186" s="79"/>
      <c r="CC186" s="79"/>
      <c r="CD186" s="79"/>
      <c r="CE186" s="79"/>
      <c r="CF186" s="79"/>
      <c r="CG186" s="79"/>
      <c r="CH186" s="79"/>
      <c r="CI186" s="79"/>
      <c r="CJ186" s="79"/>
      <c r="CK186" s="79"/>
      <c r="CL186" s="79"/>
      <c r="CM186" s="79"/>
      <c r="CN186" s="79"/>
      <c r="CO186" s="79"/>
      <c r="CP186" s="79"/>
      <c r="CQ186" s="79"/>
      <c r="CR186" s="79"/>
      <c r="CS186" s="79"/>
      <c r="CT186" s="79"/>
      <c r="CU186" s="79"/>
      <c r="CV186" s="79"/>
      <c r="CW186" s="79"/>
      <c r="CX186" s="79"/>
      <c r="CY186" s="79"/>
      <c r="CZ186" s="79"/>
      <c r="DA186" s="79"/>
      <c r="DB186" s="79"/>
      <c r="DC186" s="79"/>
      <c r="DD186" s="79"/>
      <c r="DE186" s="79"/>
      <c r="DF186" s="79"/>
      <c r="DG186" s="79"/>
      <c r="DH186" s="79"/>
      <c r="DI186" s="79"/>
      <c r="DJ186" s="79"/>
      <c r="DK186" s="79"/>
      <c r="DL186" s="79"/>
      <c r="DM186" s="79"/>
      <c r="DN186" s="79"/>
      <c r="DO186" s="79"/>
      <c r="DP186" s="79"/>
      <c r="DQ186" s="79"/>
      <c r="DR186" s="79"/>
      <c r="DS186" s="79"/>
      <c r="DT186" s="79"/>
      <c r="DU186" s="79"/>
      <c r="DV186" s="79"/>
      <c r="DW186" s="79"/>
      <c r="DX186" s="79"/>
      <c r="DY186" s="79"/>
      <c r="DZ186" s="79"/>
      <c r="EA186" s="79"/>
      <c r="EB186" s="79"/>
      <c r="EC186" s="79"/>
      <c r="ED186" s="79"/>
      <c r="EE186" s="79"/>
      <c r="EF186" s="79"/>
      <c r="EG186" s="79"/>
      <c r="EH186" s="79"/>
      <c r="EI186" s="79"/>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row>
    <row r="187" spans="1:257">
      <c r="A187" s="79"/>
      <c r="B187" s="79"/>
      <c r="C187" s="29"/>
      <c r="D187" s="79"/>
      <c r="E187" s="79"/>
      <c r="F187" s="79"/>
      <c r="G187" s="79"/>
      <c r="H187" s="79"/>
      <c r="I187" s="18"/>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79"/>
      <c r="BA187" s="79"/>
      <c r="BB187" s="79"/>
      <c r="BC187" s="79"/>
      <c r="BD187" s="79"/>
      <c r="BE187" s="79"/>
      <c r="BF187" s="79"/>
      <c r="BG187" s="79"/>
      <c r="BH187" s="79"/>
      <c r="BI187" s="79"/>
      <c r="BJ187" s="79"/>
      <c r="BK187" s="79"/>
      <c r="BL187" s="79"/>
      <c r="BM187" s="79"/>
      <c r="BN187" s="79"/>
      <c r="BO187" s="79"/>
      <c r="BP187" s="79"/>
      <c r="BQ187" s="79"/>
      <c r="BR187" s="79"/>
      <c r="BS187" s="79"/>
      <c r="BT187" s="79"/>
      <c r="BU187" s="79"/>
      <c r="BV187" s="79"/>
      <c r="BW187" s="79"/>
      <c r="BX187" s="79"/>
      <c r="BY187" s="79"/>
      <c r="BZ187" s="79"/>
      <c r="CA187" s="79"/>
      <c r="CB187" s="79"/>
      <c r="CC187" s="79"/>
      <c r="CD187" s="79"/>
      <c r="CE187" s="79"/>
      <c r="CF187" s="79"/>
      <c r="CG187" s="79"/>
      <c r="CH187" s="79"/>
      <c r="CI187" s="79"/>
      <c r="CJ187" s="79"/>
      <c r="CK187" s="79"/>
      <c r="CL187" s="79"/>
      <c r="CM187" s="79"/>
      <c r="CN187" s="79"/>
      <c r="CO187" s="79"/>
      <c r="CP187" s="79"/>
      <c r="CQ187" s="79"/>
      <c r="CR187" s="79"/>
      <c r="CS187" s="79"/>
      <c r="CT187" s="79"/>
      <c r="CU187" s="79"/>
      <c r="CV187" s="79"/>
      <c r="CW187" s="79"/>
      <c r="CX187" s="79"/>
      <c r="CY187" s="79"/>
      <c r="CZ187" s="79"/>
      <c r="DA187" s="79"/>
      <c r="DB187" s="79"/>
      <c r="DC187" s="79"/>
      <c r="DD187" s="79"/>
      <c r="DE187" s="79"/>
      <c r="DF187" s="79"/>
      <c r="DG187" s="79"/>
      <c r="DH187" s="79"/>
      <c r="DI187" s="79"/>
      <c r="DJ187" s="79"/>
      <c r="DK187" s="79"/>
      <c r="DL187" s="79"/>
      <c r="DM187" s="79"/>
      <c r="DN187" s="79"/>
      <c r="DO187" s="79"/>
      <c r="DP187" s="79"/>
      <c r="DQ187" s="79"/>
      <c r="DR187" s="79"/>
      <c r="DS187" s="79"/>
      <c r="DT187" s="79"/>
      <c r="DU187" s="79"/>
      <c r="DV187" s="79"/>
      <c r="DW187" s="79"/>
      <c r="DX187" s="79"/>
      <c r="DY187" s="79"/>
      <c r="DZ187" s="79"/>
      <c r="EA187" s="79"/>
      <c r="EB187" s="79"/>
      <c r="EC187" s="79"/>
      <c r="ED187" s="79"/>
      <c r="EE187" s="79"/>
      <c r="EF187" s="79"/>
      <c r="EG187" s="79"/>
      <c r="EH187" s="79"/>
      <c r="EI187" s="79"/>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row>
    <row r="188" spans="1:257">
      <c r="A188" s="79"/>
      <c r="B188" s="79"/>
      <c r="C188" s="29"/>
      <c r="D188" s="79"/>
      <c r="E188" s="79"/>
      <c r="F188" s="79"/>
      <c r="G188" s="79"/>
      <c r="H188" s="79"/>
      <c r="I188" s="18"/>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79"/>
      <c r="BA188" s="79"/>
      <c r="BB188" s="79"/>
      <c r="BC188" s="79"/>
      <c r="BD188" s="79"/>
      <c r="BE188" s="79"/>
      <c r="BF188" s="79"/>
      <c r="BG188" s="79"/>
      <c r="BH188" s="79"/>
      <c r="BI188" s="79"/>
      <c r="BJ188" s="79"/>
      <c r="BK188" s="79"/>
      <c r="BL188" s="79"/>
      <c r="BM188" s="79"/>
      <c r="BN188" s="79"/>
      <c r="BO188" s="79"/>
      <c r="BP188" s="79"/>
      <c r="BQ188" s="79"/>
      <c r="BR188" s="79"/>
      <c r="BS188" s="79"/>
      <c r="BT188" s="79"/>
      <c r="BU188" s="79"/>
      <c r="BV188" s="79"/>
      <c r="BW188" s="79"/>
      <c r="BX188" s="79"/>
      <c r="BY188" s="79"/>
      <c r="BZ188" s="79"/>
      <c r="CA188" s="79"/>
      <c r="CB188" s="79"/>
      <c r="CC188" s="79"/>
      <c r="CD188" s="79"/>
      <c r="CE188" s="79"/>
      <c r="CF188" s="79"/>
      <c r="CG188" s="79"/>
      <c r="CH188" s="79"/>
      <c r="CI188" s="79"/>
      <c r="CJ188" s="79"/>
      <c r="CK188" s="79"/>
      <c r="CL188" s="79"/>
      <c r="CM188" s="79"/>
      <c r="CN188" s="79"/>
      <c r="CO188" s="79"/>
      <c r="CP188" s="79"/>
      <c r="CQ188" s="79"/>
      <c r="CR188" s="79"/>
      <c r="CS188" s="79"/>
      <c r="CT188" s="79"/>
      <c r="CU188" s="79"/>
      <c r="CV188" s="79"/>
      <c r="CW188" s="79"/>
      <c r="CX188" s="79"/>
      <c r="CY188" s="79"/>
      <c r="CZ188" s="79"/>
      <c r="DA188" s="79"/>
      <c r="DB188" s="79"/>
      <c r="DC188" s="79"/>
      <c r="DD188" s="79"/>
      <c r="DE188" s="79"/>
      <c r="DF188" s="79"/>
      <c r="DG188" s="79"/>
      <c r="DH188" s="79"/>
      <c r="DI188" s="79"/>
      <c r="DJ188" s="79"/>
      <c r="DK188" s="79"/>
      <c r="DL188" s="79"/>
      <c r="DM188" s="79"/>
      <c r="DN188" s="79"/>
      <c r="DO188" s="79"/>
      <c r="DP188" s="79"/>
      <c r="DQ188" s="79"/>
      <c r="DR188" s="79"/>
      <c r="DS188" s="79"/>
      <c r="DT188" s="79"/>
      <c r="DU188" s="79"/>
      <c r="DV188" s="79"/>
      <c r="DW188" s="79"/>
      <c r="DX188" s="79"/>
      <c r="DY188" s="79"/>
      <c r="DZ188" s="79"/>
      <c r="EA188" s="79"/>
      <c r="EB188" s="79"/>
      <c r="EC188" s="79"/>
      <c r="ED188" s="79"/>
      <c r="EE188" s="79"/>
      <c r="EF188" s="79"/>
      <c r="EG188" s="79"/>
      <c r="EH188" s="79"/>
      <c r="EI188" s="79"/>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row>
    <row r="189" spans="1:257">
      <c r="A189" s="79"/>
      <c r="B189" s="79"/>
      <c r="C189" s="29"/>
      <c r="D189" s="79"/>
      <c r="E189" s="79"/>
      <c r="F189" s="79"/>
      <c r="G189" s="79"/>
      <c r="H189" s="79"/>
      <c r="I189" s="18"/>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c r="AU189" s="79"/>
      <c r="AV189" s="79"/>
      <c r="AW189" s="79"/>
      <c r="AX189" s="79"/>
      <c r="AY189" s="79"/>
      <c r="AZ189" s="79"/>
      <c r="BA189" s="79"/>
      <c r="BB189" s="79"/>
      <c r="BC189" s="79"/>
      <c r="BD189" s="79"/>
      <c r="BE189" s="79"/>
      <c r="BF189" s="79"/>
      <c r="BG189" s="79"/>
      <c r="BH189" s="79"/>
      <c r="BI189" s="79"/>
      <c r="BJ189" s="79"/>
      <c r="BK189" s="79"/>
      <c r="BL189" s="79"/>
      <c r="BM189" s="79"/>
      <c r="BN189" s="79"/>
      <c r="BO189" s="79"/>
      <c r="BP189" s="79"/>
      <c r="BQ189" s="79"/>
      <c r="BR189" s="79"/>
      <c r="BS189" s="79"/>
      <c r="BT189" s="79"/>
      <c r="BU189" s="79"/>
      <c r="BV189" s="79"/>
      <c r="BW189" s="79"/>
      <c r="BX189" s="79"/>
      <c r="BY189" s="79"/>
      <c r="BZ189" s="79"/>
      <c r="CA189" s="79"/>
      <c r="CB189" s="79"/>
      <c r="CC189" s="79"/>
      <c r="CD189" s="79"/>
      <c r="CE189" s="79"/>
      <c r="CF189" s="79"/>
      <c r="CG189" s="79"/>
      <c r="CH189" s="79"/>
      <c r="CI189" s="79"/>
      <c r="CJ189" s="79"/>
      <c r="CK189" s="79"/>
      <c r="CL189" s="79"/>
      <c r="CM189" s="79"/>
      <c r="CN189" s="79"/>
      <c r="CO189" s="79"/>
      <c r="CP189" s="79"/>
      <c r="CQ189" s="79"/>
      <c r="CR189" s="79"/>
      <c r="CS189" s="79"/>
      <c r="CT189" s="79"/>
      <c r="CU189" s="79"/>
      <c r="CV189" s="79"/>
      <c r="CW189" s="79"/>
      <c r="CX189" s="79"/>
      <c r="CY189" s="79"/>
      <c r="CZ189" s="79"/>
      <c r="DA189" s="79"/>
      <c r="DB189" s="79"/>
      <c r="DC189" s="79"/>
      <c r="DD189" s="79"/>
      <c r="DE189" s="79"/>
      <c r="DF189" s="79"/>
      <c r="DG189" s="79"/>
      <c r="DH189" s="79"/>
      <c r="DI189" s="79"/>
      <c r="DJ189" s="79"/>
      <c r="DK189" s="79"/>
      <c r="DL189" s="79"/>
      <c r="DM189" s="79"/>
      <c r="DN189" s="79"/>
      <c r="DO189" s="79"/>
      <c r="DP189" s="79"/>
      <c r="DQ189" s="79"/>
      <c r="DR189" s="79"/>
      <c r="DS189" s="79"/>
      <c r="DT189" s="79"/>
      <c r="DU189" s="79"/>
      <c r="DV189" s="79"/>
      <c r="DW189" s="79"/>
      <c r="DX189" s="79"/>
      <c r="DY189" s="79"/>
      <c r="DZ189" s="79"/>
      <c r="EA189" s="79"/>
      <c r="EB189" s="79"/>
      <c r="EC189" s="79"/>
      <c r="ED189" s="79"/>
      <c r="EE189" s="79"/>
      <c r="EF189" s="79"/>
      <c r="EG189" s="79"/>
      <c r="EH189" s="79"/>
      <c r="EI189" s="79"/>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row>
    <row r="190" spans="1:257">
      <c r="A190" s="79"/>
      <c r="B190" s="79"/>
      <c r="C190" s="29"/>
      <c r="D190" s="79"/>
      <c r="E190" s="79"/>
      <c r="F190" s="79"/>
      <c r="G190" s="79"/>
      <c r="H190" s="79"/>
      <c r="I190" s="18"/>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79"/>
      <c r="BA190" s="79"/>
      <c r="BB190" s="79"/>
      <c r="BC190" s="79"/>
      <c r="BD190" s="79"/>
      <c r="BE190" s="79"/>
      <c r="BF190" s="79"/>
      <c r="BG190" s="79"/>
      <c r="BH190" s="79"/>
      <c r="BI190" s="79"/>
      <c r="BJ190" s="79"/>
      <c r="BK190" s="79"/>
      <c r="BL190" s="79"/>
      <c r="BM190" s="79"/>
      <c r="BN190" s="79"/>
      <c r="BO190" s="79"/>
      <c r="BP190" s="79"/>
      <c r="BQ190" s="79"/>
      <c r="BR190" s="79"/>
      <c r="BS190" s="79"/>
      <c r="BT190" s="79"/>
      <c r="BU190" s="79"/>
      <c r="BV190" s="79"/>
      <c r="BW190" s="79"/>
      <c r="BX190" s="79"/>
      <c r="BY190" s="79"/>
      <c r="BZ190" s="79"/>
      <c r="CA190" s="79"/>
      <c r="CB190" s="79"/>
      <c r="CC190" s="79"/>
      <c r="CD190" s="79"/>
      <c r="CE190" s="79"/>
      <c r="CF190" s="79"/>
      <c r="CG190" s="79"/>
      <c r="CH190" s="79"/>
      <c r="CI190" s="79"/>
      <c r="CJ190" s="79"/>
      <c r="CK190" s="79"/>
      <c r="CL190" s="79"/>
      <c r="CM190" s="79"/>
      <c r="CN190" s="79"/>
      <c r="CO190" s="79"/>
      <c r="CP190" s="79"/>
      <c r="CQ190" s="79"/>
      <c r="CR190" s="79"/>
      <c r="CS190" s="79"/>
      <c r="CT190" s="79"/>
      <c r="CU190" s="79"/>
      <c r="CV190" s="79"/>
      <c r="CW190" s="79"/>
      <c r="CX190" s="79"/>
      <c r="CY190" s="79"/>
      <c r="CZ190" s="79"/>
      <c r="DA190" s="79"/>
      <c r="DB190" s="79"/>
      <c r="DC190" s="79"/>
      <c r="DD190" s="79"/>
      <c r="DE190" s="79"/>
      <c r="DF190" s="79"/>
      <c r="DG190" s="79"/>
      <c r="DH190" s="79"/>
      <c r="DI190" s="79"/>
      <c r="DJ190" s="79"/>
      <c r="DK190" s="79"/>
      <c r="DL190" s="79"/>
      <c r="DM190" s="79"/>
      <c r="DN190" s="79"/>
      <c r="DO190" s="79"/>
      <c r="DP190" s="79"/>
      <c r="DQ190" s="79"/>
      <c r="DR190" s="79"/>
      <c r="DS190" s="79"/>
      <c r="DT190" s="79"/>
      <c r="DU190" s="79"/>
      <c r="DV190" s="79"/>
      <c r="DW190" s="79"/>
      <c r="DX190" s="79"/>
      <c r="DY190" s="79"/>
      <c r="DZ190" s="79"/>
      <c r="EA190" s="79"/>
      <c r="EB190" s="79"/>
      <c r="EC190" s="79"/>
      <c r="ED190" s="79"/>
      <c r="EE190" s="79"/>
      <c r="EF190" s="79"/>
      <c r="EG190" s="79"/>
      <c r="EH190" s="79"/>
      <c r="EI190" s="79"/>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row>
    <row r="191" spans="1:257">
      <c r="A191" s="79"/>
      <c r="B191" s="79"/>
      <c r="C191" s="29"/>
      <c r="D191" s="79"/>
      <c r="E191" s="79"/>
      <c r="F191" s="79"/>
      <c r="G191" s="79"/>
      <c r="H191" s="79"/>
      <c r="I191" s="18"/>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79"/>
      <c r="BA191" s="79"/>
      <c r="BB191" s="79"/>
      <c r="BC191" s="79"/>
      <c r="BD191" s="79"/>
      <c r="BE191" s="79"/>
      <c r="BF191" s="79"/>
      <c r="BG191" s="79"/>
      <c r="BH191" s="79"/>
      <c r="BI191" s="79"/>
      <c r="BJ191" s="79"/>
      <c r="BK191" s="79"/>
      <c r="BL191" s="79"/>
      <c r="BM191" s="79"/>
      <c r="BN191" s="79"/>
      <c r="BO191" s="79"/>
      <c r="BP191" s="79"/>
      <c r="BQ191" s="79"/>
      <c r="BR191" s="79"/>
      <c r="BS191" s="79"/>
      <c r="BT191" s="79"/>
      <c r="BU191" s="79"/>
      <c r="BV191" s="79"/>
      <c r="BW191" s="79"/>
      <c r="BX191" s="79"/>
      <c r="BY191" s="79"/>
      <c r="BZ191" s="79"/>
      <c r="CA191" s="79"/>
      <c r="CB191" s="79"/>
      <c r="CC191" s="79"/>
      <c r="CD191" s="79"/>
      <c r="CE191" s="79"/>
      <c r="CF191" s="79"/>
      <c r="CG191" s="79"/>
      <c r="CH191" s="79"/>
      <c r="CI191" s="79"/>
      <c r="CJ191" s="79"/>
      <c r="CK191" s="79"/>
      <c r="CL191" s="79"/>
      <c r="CM191" s="79"/>
      <c r="CN191" s="79"/>
      <c r="CO191" s="79"/>
      <c r="CP191" s="79"/>
      <c r="CQ191" s="79"/>
      <c r="CR191" s="79"/>
      <c r="CS191" s="79"/>
      <c r="CT191" s="79"/>
      <c r="CU191" s="79"/>
      <c r="CV191" s="79"/>
      <c r="CW191" s="79"/>
      <c r="CX191" s="79"/>
      <c r="CY191" s="79"/>
      <c r="CZ191" s="79"/>
      <c r="DA191" s="79"/>
      <c r="DB191" s="79"/>
      <c r="DC191" s="79"/>
      <c r="DD191" s="79"/>
      <c r="DE191" s="79"/>
      <c r="DF191" s="79"/>
      <c r="DG191" s="79"/>
      <c r="DH191" s="79"/>
      <c r="DI191" s="79"/>
      <c r="DJ191" s="79"/>
      <c r="DK191" s="79"/>
      <c r="DL191" s="79"/>
      <c r="DM191" s="79"/>
      <c r="DN191" s="79"/>
      <c r="DO191" s="79"/>
      <c r="DP191" s="79"/>
      <c r="DQ191" s="79"/>
      <c r="DR191" s="79"/>
      <c r="DS191" s="79"/>
      <c r="DT191" s="79"/>
      <c r="DU191" s="79"/>
      <c r="DV191" s="79"/>
      <c r="DW191" s="79"/>
      <c r="DX191" s="79"/>
      <c r="DY191" s="79"/>
      <c r="DZ191" s="79"/>
      <c r="EA191" s="79"/>
      <c r="EB191" s="79"/>
      <c r="EC191" s="79"/>
      <c r="ED191" s="79"/>
      <c r="EE191" s="79"/>
      <c r="EF191" s="79"/>
      <c r="EG191" s="79"/>
      <c r="EH191" s="79"/>
      <c r="EI191" s="79"/>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row>
    <row r="192" spans="1:257">
      <c r="A192" s="79"/>
      <c r="B192" s="79"/>
      <c r="C192" s="29"/>
      <c r="D192" s="79"/>
      <c r="E192" s="79"/>
      <c r="F192" s="79"/>
      <c r="G192" s="79"/>
      <c r="H192" s="79"/>
      <c r="I192" s="18"/>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79"/>
      <c r="BA192" s="79"/>
      <c r="BB192" s="79"/>
      <c r="BC192" s="79"/>
      <c r="BD192" s="79"/>
      <c r="BE192" s="79"/>
      <c r="BF192" s="79"/>
      <c r="BG192" s="79"/>
      <c r="BH192" s="79"/>
      <c r="BI192" s="79"/>
      <c r="BJ192" s="79"/>
      <c r="BK192" s="79"/>
      <c r="BL192" s="79"/>
      <c r="BM192" s="79"/>
      <c r="BN192" s="79"/>
      <c r="BO192" s="79"/>
      <c r="BP192" s="79"/>
      <c r="BQ192" s="79"/>
      <c r="BR192" s="79"/>
      <c r="BS192" s="79"/>
      <c r="BT192" s="79"/>
      <c r="BU192" s="79"/>
      <c r="BV192" s="79"/>
      <c r="BW192" s="79"/>
      <c r="BX192" s="79"/>
      <c r="BY192" s="79"/>
      <c r="BZ192" s="79"/>
      <c r="CA192" s="79"/>
      <c r="CB192" s="79"/>
      <c r="CC192" s="79"/>
      <c r="CD192" s="79"/>
      <c r="CE192" s="79"/>
      <c r="CF192" s="79"/>
      <c r="CG192" s="79"/>
      <c r="CH192" s="79"/>
      <c r="CI192" s="79"/>
      <c r="CJ192" s="79"/>
      <c r="CK192" s="79"/>
      <c r="CL192" s="79"/>
      <c r="CM192" s="79"/>
      <c r="CN192" s="79"/>
      <c r="CO192" s="79"/>
      <c r="CP192" s="79"/>
      <c r="CQ192" s="79"/>
      <c r="CR192" s="79"/>
      <c r="CS192" s="79"/>
      <c r="CT192" s="79"/>
      <c r="CU192" s="79"/>
      <c r="CV192" s="79"/>
      <c r="CW192" s="79"/>
      <c r="CX192" s="79"/>
      <c r="CY192" s="79"/>
      <c r="CZ192" s="79"/>
      <c r="DA192" s="79"/>
      <c r="DB192" s="79"/>
      <c r="DC192" s="79"/>
      <c r="DD192" s="79"/>
      <c r="DE192" s="79"/>
      <c r="DF192" s="79"/>
      <c r="DG192" s="79"/>
      <c r="DH192" s="79"/>
      <c r="DI192" s="79"/>
      <c r="DJ192" s="79"/>
      <c r="DK192" s="79"/>
      <c r="DL192" s="79"/>
      <c r="DM192" s="79"/>
      <c r="DN192" s="79"/>
      <c r="DO192" s="79"/>
      <c r="DP192" s="79"/>
      <c r="DQ192" s="79"/>
      <c r="DR192" s="79"/>
      <c r="DS192" s="79"/>
      <c r="DT192" s="79"/>
      <c r="DU192" s="79"/>
      <c r="DV192" s="79"/>
      <c r="DW192" s="79"/>
      <c r="DX192" s="79"/>
      <c r="DY192" s="79"/>
      <c r="DZ192" s="79"/>
      <c r="EA192" s="79"/>
      <c r="EB192" s="79"/>
      <c r="EC192" s="79"/>
      <c r="ED192" s="79"/>
      <c r="EE192" s="79"/>
      <c r="EF192" s="79"/>
      <c r="EG192" s="79"/>
      <c r="EH192" s="79"/>
      <c r="EI192" s="79"/>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row>
    <row r="193" spans="1:257">
      <c r="A193" s="79"/>
      <c r="B193" s="79"/>
      <c r="C193" s="29"/>
      <c r="D193" s="79"/>
      <c r="E193" s="79"/>
      <c r="F193" s="79"/>
      <c r="G193" s="79"/>
      <c r="H193" s="79"/>
      <c r="I193" s="18"/>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79"/>
      <c r="BA193" s="79"/>
      <c r="BB193" s="79"/>
      <c r="BC193" s="79"/>
      <c r="BD193" s="79"/>
      <c r="BE193" s="79"/>
      <c r="BF193" s="79"/>
      <c r="BG193" s="79"/>
      <c r="BH193" s="79"/>
      <c r="BI193" s="79"/>
      <c r="BJ193" s="79"/>
      <c r="BK193" s="79"/>
      <c r="BL193" s="79"/>
      <c r="BM193" s="79"/>
      <c r="BN193" s="79"/>
      <c r="BO193" s="79"/>
      <c r="BP193" s="79"/>
      <c r="BQ193" s="79"/>
      <c r="BR193" s="79"/>
      <c r="BS193" s="79"/>
      <c r="BT193" s="79"/>
      <c r="BU193" s="79"/>
      <c r="BV193" s="79"/>
      <c r="BW193" s="79"/>
      <c r="BX193" s="79"/>
      <c r="BY193" s="79"/>
      <c r="BZ193" s="79"/>
      <c r="CA193" s="79"/>
      <c r="CB193" s="79"/>
      <c r="CC193" s="79"/>
      <c r="CD193" s="79"/>
      <c r="CE193" s="79"/>
      <c r="CF193" s="79"/>
      <c r="CG193" s="79"/>
      <c r="CH193" s="79"/>
      <c r="CI193" s="79"/>
      <c r="CJ193" s="79"/>
      <c r="CK193" s="79"/>
      <c r="CL193" s="79"/>
      <c r="CM193" s="79"/>
      <c r="CN193" s="79"/>
      <c r="CO193" s="79"/>
      <c r="CP193" s="79"/>
      <c r="CQ193" s="79"/>
      <c r="CR193" s="79"/>
      <c r="CS193" s="79"/>
      <c r="CT193" s="79"/>
      <c r="CU193" s="79"/>
      <c r="CV193" s="79"/>
      <c r="CW193" s="79"/>
      <c r="CX193" s="79"/>
      <c r="CY193" s="79"/>
      <c r="CZ193" s="79"/>
      <c r="DA193" s="79"/>
      <c r="DB193" s="79"/>
      <c r="DC193" s="79"/>
      <c r="DD193" s="79"/>
      <c r="DE193" s="79"/>
      <c r="DF193" s="79"/>
      <c r="DG193" s="79"/>
      <c r="DH193" s="79"/>
      <c r="DI193" s="79"/>
      <c r="DJ193" s="79"/>
      <c r="DK193" s="79"/>
      <c r="DL193" s="79"/>
      <c r="DM193" s="79"/>
      <c r="DN193" s="79"/>
      <c r="DO193" s="79"/>
      <c r="DP193" s="79"/>
      <c r="DQ193" s="79"/>
      <c r="DR193" s="79"/>
      <c r="DS193" s="79"/>
      <c r="DT193" s="79"/>
      <c r="DU193" s="79"/>
      <c r="DV193" s="79"/>
      <c r="DW193" s="79"/>
      <c r="DX193" s="79"/>
      <c r="DY193" s="79"/>
      <c r="DZ193" s="79"/>
      <c r="EA193" s="79"/>
      <c r="EB193" s="79"/>
      <c r="EC193" s="79"/>
      <c r="ED193" s="79"/>
      <c r="EE193" s="79"/>
      <c r="EF193" s="79"/>
      <c r="EG193" s="79"/>
      <c r="EH193" s="79"/>
      <c r="EI193" s="79"/>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row>
    <row r="194" spans="1:257">
      <c r="A194" s="79"/>
      <c r="B194" s="79"/>
      <c r="C194" s="29"/>
      <c r="D194" s="79"/>
      <c r="E194" s="79"/>
      <c r="F194" s="79"/>
      <c r="G194" s="79"/>
      <c r="H194" s="79"/>
      <c r="I194" s="18"/>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c r="AU194" s="79"/>
      <c r="AV194" s="79"/>
      <c r="AW194" s="79"/>
      <c r="AX194" s="79"/>
      <c r="AY194" s="79"/>
      <c r="AZ194" s="79"/>
      <c r="BA194" s="79"/>
      <c r="BB194" s="79"/>
      <c r="BC194" s="79"/>
      <c r="BD194" s="79"/>
      <c r="BE194" s="79"/>
      <c r="BF194" s="79"/>
      <c r="BG194" s="79"/>
      <c r="BH194" s="79"/>
      <c r="BI194" s="79"/>
      <c r="BJ194" s="79"/>
      <c r="BK194" s="79"/>
      <c r="BL194" s="79"/>
      <c r="BM194" s="79"/>
      <c r="BN194" s="79"/>
      <c r="BO194" s="79"/>
      <c r="BP194" s="79"/>
      <c r="BQ194" s="79"/>
      <c r="BR194" s="79"/>
      <c r="BS194" s="79"/>
      <c r="BT194" s="79"/>
      <c r="BU194" s="79"/>
      <c r="BV194" s="79"/>
      <c r="BW194" s="79"/>
      <c r="BX194" s="79"/>
      <c r="BY194" s="79"/>
      <c r="BZ194" s="79"/>
      <c r="CA194" s="79"/>
      <c r="CB194" s="79"/>
      <c r="CC194" s="79"/>
      <c r="CD194" s="79"/>
      <c r="CE194" s="79"/>
      <c r="CF194" s="79"/>
      <c r="CG194" s="79"/>
      <c r="CH194" s="79"/>
      <c r="CI194" s="79"/>
      <c r="CJ194" s="79"/>
      <c r="CK194" s="79"/>
      <c r="CL194" s="79"/>
      <c r="CM194" s="79"/>
      <c r="CN194" s="79"/>
      <c r="CO194" s="79"/>
      <c r="CP194" s="79"/>
      <c r="CQ194" s="79"/>
      <c r="CR194" s="79"/>
      <c r="CS194" s="79"/>
      <c r="CT194" s="79"/>
      <c r="CU194" s="79"/>
      <c r="CV194" s="79"/>
      <c r="CW194" s="79"/>
      <c r="CX194" s="79"/>
      <c r="CY194" s="79"/>
      <c r="CZ194" s="79"/>
      <c r="DA194" s="79"/>
      <c r="DB194" s="79"/>
      <c r="DC194" s="79"/>
      <c r="DD194" s="79"/>
      <c r="DE194" s="79"/>
      <c r="DF194" s="79"/>
      <c r="DG194" s="79"/>
      <c r="DH194" s="79"/>
      <c r="DI194" s="79"/>
      <c r="DJ194" s="79"/>
      <c r="DK194" s="79"/>
      <c r="DL194" s="79"/>
      <c r="DM194" s="79"/>
      <c r="DN194" s="79"/>
      <c r="DO194" s="79"/>
      <c r="DP194" s="79"/>
      <c r="DQ194" s="79"/>
      <c r="DR194" s="79"/>
      <c r="DS194" s="79"/>
      <c r="DT194" s="79"/>
      <c r="DU194" s="79"/>
      <c r="DV194" s="79"/>
      <c r="DW194" s="79"/>
      <c r="DX194" s="79"/>
      <c r="DY194" s="79"/>
      <c r="DZ194" s="79"/>
      <c r="EA194" s="79"/>
      <c r="EB194" s="79"/>
      <c r="EC194" s="79"/>
      <c r="ED194" s="79"/>
      <c r="EE194" s="79"/>
      <c r="EF194" s="79"/>
      <c r="EG194" s="79"/>
      <c r="EH194" s="79"/>
      <c r="EI194" s="79"/>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row>
    <row r="195" spans="1:257">
      <c r="A195" s="79"/>
      <c r="B195" s="79"/>
      <c r="C195" s="29"/>
      <c r="D195" s="79"/>
      <c r="E195" s="79"/>
      <c r="F195" s="79"/>
      <c r="G195" s="79"/>
      <c r="H195" s="79"/>
      <c r="I195" s="18"/>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c r="AU195" s="79"/>
      <c r="AV195" s="79"/>
      <c r="AW195" s="79"/>
      <c r="AX195" s="79"/>
      <c r="AY195" s="79"/>
      <c r="AZ195" s="79"/>
      <c r="BA195" s="79"/>
      <c r="BB195" s="79"/>
      <c r="BC195" s="79"/>
      <c r="BD195" s="79"/>
      <c r="BE195" s="79"/>
      <c r="BF195" s="79"/>
      <c r="BG195" s="79"/>
      <c r="BH195" s="79"/>
      <c r="BI195" s="79"/>
      <c r="BJ195" s="79"/>
      <c r="BK195" s="79"/>
      <c r="BL195" s="79"/>
      <c r="BM195" s="79"/>
      <c r="BN195" s="79"/>
      <c r="BO195" s="79"/>
      <c r="BP195" s="79"/>
      <c r="BQ195" s="79"/>
      <c r="BR195" s="79"/>
      <c r="BS195" s="79"/>
      <c r="BT195" s="79"/>
      <c r="BU195" s="79"/>
      <c r="BV195" s="79"/>
      <c r="BW195" s="79"/>
      <c r="BX195" s="79"/>
      <c r="BY195" s="79"/>
      <c r="BZ195" s="79"/>
      <c r="CA195" s="79"/>
      <c r="CB195" s="79"/>
      <c r="CC195" s="79"/>
      <c r="CD195" s="79"/>
      <c r="CE195" s="79"/>
      <c r="CF195" s="79"/>
      <c r="CG195" s="79"/>
      <c r="CH195" s="79"/>
      <c r="CI195" s="79"/>
      <c r="CJ195" s="79"/>
      <c r="CK195" s="79"/>
      <c r="CL195" s="79"/>
      <c r="CM195" s="79"/>
      <c r="CN195" s="79"/>
      <c r="CO195" s="79"/>
      <c r="CP195" s="79"/>
      <c r="CQ195" s="79"/>
      <c r="CR195" s="79"/>
      <c r="CS195" s="79"/>
      <c r="CT195" s="79"/>
      <c r="CU195" s="79"/>
      <c r="CV195" s="79"/>
      <c r="CW195" s="79"/>
      <c r="CX195" s="79"/>
      <c r="CY195" s="79"/>
      <c r="CZ195" s="79"/>
      <c r="DA195" s="79"/>
      <c r="DB195" s="79"/>
      <c r="DC195" s="79"/>
      <c r="DD195" s="79"/>
      <c r="DE195" s="79"/>
      <c r="DF195" s="79"/>
      <c r="DG195" s="79"/>
      <c r="DH195" s="79"/>
      <c r="DI195" s="79"/>
      <c r="DJ195" s="79"/>
      <c r="DK195" s="79"/>
      <c r="DL195" s="79"/>
      <c r="DM195" s="79"/>
      <c r="DN195" s="79"/>
      <c r="DO195" s="79"/>
      <c r="DP195" s="79"/>
      <c r="DQ195" s="79"/>
      <c r="DR195" s="79"/>
      <c r="DS195" s="79"/>
      <c r="DT195" s="79"/>
      <c r="DU195" s="79"/>
      <c r="DV195" s="79"/>
      <c r="DW195" s="79"/>
      <c r="DX195" s="79"/>
      <c r="DY195" s="79"/>
      <c r="DZ195" s="79"/>
      <c r="EA195" s="79"/>
      <c r="EB195" s="79"/>
      <c r="EC195" s="79"/>
      <c r="ED195" s="79"/>
      <c r="EE195" s="79"/>
      <c r="EF195" s="79"/>
      <c r="EG195" s="79"/>
      <c r="EH195" s="79"/>
      <c r="EI195" s="79"/>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row>
    <row r="196" spans="1:257">
      <c r="A196" s="79"/>
      <c r="B196" s="79"/>
      <c r="C196" s="29"/>
      <c r="D196" s="79"/>
      <c r="E196" s="79"/>
      <c r="F196" s="79"/>
      <c r="G196" s="79"/>
      <c r="H196" s="79"/>
      <c r="I196" s="18"/>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79"/>
      <c r="BA196" s="79"/>
      <c r="BB196" s="79"/>
      <c r="BC196" s="79"/>
      <c r="BD196" s="79"/>
      <c r="BE196" s="79"/>
      <c r="BF196" s="79"/>
      <c r="BG196" s="79"/>
      <c r="BH196" s="79"/>
      <c r="BI196" s="79"/>
      <c r="BJ196" s="79"/>
      <c r="BK196" s="79"/>
      <c r="BL196" s="79"/>
      <c r="BM196" s="79"/>
      <c r="BN196" s="79"/>
      <c r="BO196" s="79"/>
      <c r="BP196" s="79"/>
      <c r="BQ196" s="79"/>
      <c r="BR196" s="79"/>
      <c r="BS196" s="79"/>
      <c r="BT196" s="79"/>
      <c r="BU196" s="79"/>
      <c r="BV196" s="79"/>
      <c r="BW196" s="79"/>
      <c r="BX196" s="79"/>
      <c r="BY196" s="79"/>
      <c r="BZ196" s="79"/>
      <c r="CA196" s="79"/>
      <c r="CB196" s="79"/>
      <c r="CC196" s="79"/>
      <c r="CD196" s="79"/>
      <c r="CE196" s="79"/>
      <c r="CF196" s="79"/>
      <c r="CG196" s="79"/>
      <c r="CH196" s="79"/>
      <c r="CI196" s="79"/>
      <c r="CJ196" s="79"/>
      <c r="CK196" s="79"/>
      <c r="CL196" s="79"/>
      <c r="CM196" s="79"/>
      <c r="CN196" s="79"/>
      <c r="CO196" s="79"/>
      <c r="CP196" s="79"/>
      <c r="CQ196" s="79"/>
      <c r="CR196" s="79"/>
      <c r="CS196" s="79"/>
      <c r="CT196" s="79"/>
      <c r="CU196" s="79"/>
      <c r="CV196" s="79"/>
      <c r="CW196" s="79"/>
      <c r="CX196" s="79"/>
      <c r="CY196" s="79"/>
      <c r="CZ196" s="79"/>
      <c r="DA196" s="79"/>
      <c r="DB196" s="79"/>
      <c r="DC196" s="79"/>
      <c r="DD196" s="79"/>
      <c r="DE196" s="79"/>
      <c r="DF196" s="79"/>
      <c r="DG196" s="79"/>
      <c r="DH196" s="79"/>
      <c r="DI196" s="79"/>
      <c r="DJ196" s="79"/>
      <c r="DK196" s="79"/>
      <c r="DL196" s="79"/>
      <c r="DM196" s="79"/>
      <c r="DN196" s="79"/>
      <c r="DO196" s="79"/>
      <c r="DP196" s="79"/>
      <c r="DQ196" s="79"/>
      <c r="DR196" s="79"/>
      <c r="DS196" s="79"/>
      <c r="DT196" s="79"/>
      <c r="DU196" s="79"/>
      <c r="DV196" s="79"/>
      <c r="DW196" s="79"/>
      <c r="DX196" s="79"/>
      <c r="DY196" s="79"/>
      <c r="DZ196" s="79"/>
      <c r="EA196" s="79"/>
      <c r="EB196" s="79"/>
      <c r="EC196" s="79"/>
      <c r="ED196" s="79"/>
      <c r="EE196" s="79"/>
      <c r="EF196" s="79"/>
      <c r="EG196" s="79"/>
      <c r="EH196" s="79"/>
      <c r="EI196" s="79"/>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row>
    <row r="197" spans="1:257">
      <c r="A197" s="79"/>
      <c r="B197" s="79"/>
      <c r="C197" s="29"/>
      <c r="D197" s="79"/>
      <c r="E197" s="79"/>
      <c r="F197" s="79"/>
      <c r="G197" s="79"/>
      <c r="H197" s="79"/>
      <c r="I197" s="18"/>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c r="AU197" s="79"/>
      <c r="AV197" s="79"/>
      <c r="AW197" s="79"/>
      <c r="AX197" s="79"/>
      <c r="AY197" s="79"/>
      <c r="AZ197" s="79"/>
      <c r="BA197" s="79"/>
      <c r="BB197" s="79"/>
      <c r="BC197" s="79"/>
      <c r="BD197" s="79"/>
      <c r="BE197" s="79"/>
      <c r="BF197" s="79"/>
      <c r="BG197" s="79"/>
      <c r="BH197" s="79"/>
      <c r="BI197" s="79"/>
      <c r="BJ197" s="79"/>
      <c r="BK197" s="79"/>
      <c r="BL197" s="79"/>
      <c r="BM197" s="79"/>
      <c r="BN197" s="79"/>
      <c r="BO197" s="79"/>
      <c r="BP197" s="79"/>
      <c r="BQ197" s="79"/>
      <c r="BR197" s="79"/>
      <c r="BS197" s="79"/>
      <c r="BT197" s="79"/>
      <c r="BU197" s="79"/>
      <c r="BV197" s="79"/>
      <c r="BW197" s="79"/>
      <c r="BX197" s="79"/>
      <c r="BY197" s="79"/>
      <c r="BZ197" s="79"/>
      <c r="CA197" s="79"/>
      <c r="CB197" s="79"/>
      <c r="CC197" s="79"/>
      <c r="CD197" s="79"/>
      <c r="CE197" s="79"/>
      <c r="CF197" s="79"/>
      <c r="CG197" s="79"/>
      <c r="CH197" s="79"/>
      <c r="CI197" s="79"/>
      <c r="CJ197" s="79"/>
      <c r="CK197" s="79"/>
      <c r="CL197" s="79"/>
      <c r="CM197" s="79"/>
      <c r="CN197" s="79"/>
      <c r="CO197" s="79"/>
      <c r="CP197" s="79"/>
      <c r="CQ197" s="79"/>
      <c r="CR197" s="79"/>
      <c r="CS197" s="79"/>
      <c r="CT197" s="79"/>
      <c r="CU197" s="79"/>
      <c r="CV197" s="79"/>
      <c r="CW197" s="79"/>
      <c r="CX197" s="79"/>
      <c r="CY197" s="79"/>
      <c r="CZ197" s="79"/>
      <c r="DA197" s="79"/>
      <c r="DB197" s="79"/>
      <c r="DC197" s="79"/>
      <c r="DD197" s="79"/>
      <c r="DE197" s="79"/>
      <c r="DF197" s="79"/>
      <c r="DG197" s="79"/>
      <c r="DH197" s="79"/>
      <c r="DI197" s="79"/>
      <c r="DJ197" s="79"/>
      <c r="DK197" s="79"/>
      <c r="DL197" s="79"/>
      <c r="DM197" s="79"/>
      <c r="DN197" s="79"/>
      <c r="DO197" s="79"/>
      <c r="DP197" s="79"/>
      <c r="DQ197" s="79"/>
      <c r="DR197" s="79"/>
      <c r="DS197" s="79"/>
      <c r="DT197" s="79"/>
      <c r="DU197" s="79"/>
      <c r="DV197" s="79"/>
      <c r="DW197" s="79"/>
      <c r="DX197" s="79"/>
      <c r="DY197" s="79"/>
      <c r="DZ197" s="79"/>
      <c r="EA197" s="79"/>
      <c r="EB197" s="79"/>
      <c r="EC197" s="79"/>
      <c r="ED197" s="79"/>
      <c r="EE197" s="79"/>
      <c r="EF197" s="79"/>
      <c r="EG197" s="79"/>
      <c r="EH197" s="79"/>
      <c r="EI197" s="79"/>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row>
    <row r="198" spans="1:257">
      <c r="A198" s="79"/>
      <c r="B198" s="79"/>
      <c r="C198" s="29"/>
      <c r="D198" s="79"/>
      <c r="E198" s="79"/>
      <c r="F198" s="79"/>
      <c r="G198" s="79"/>
      <c r="H198" s="79"/>
      <c r="I198" s="18"/>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79"/>
      <c r="BA198" s="79"/>
      <c r="BB198" s="79"/>
      <c r="BC198" s="79"/>
      <c r="BD198" s="79"/>
      <c r="BE198" s="79"/>
      <c r="BF198" s="79"/>
      <c r="BG198" s="79"/>
      <c r="BH198" s="79"/>
      <c r="BI198" s="79"/>
      <c r="BJ198" s="79"/>
      <c r="BK198" s="79"/>
      <c r="BL198" s="79"/>
      <c r="BM198" s="79"/>
      <c r="BN198" s="79"/>
      <c r="BO198" s="79"/>
      <c r="BP198" s="79"/>
      <c r="BQ198" s="79"/>
      <c r="BR198" s="79"/>
      <c r="BS198" s="79"/>
      <c r="BT198" s="79"/>
      <c r="BU198" s="79"/>
      <c r="BV198" s="79"/>
      <c r="BW198" s="79"/>
      <c r="BX198" s="79"/>
      <c r="BY198" s="79"/>
      <c r="BZ198" s="79"/>
      <c r="CA198" s="79"/>
      <c r="CB198" s="79"/>
      <c r="CC198" s="79"/>
      <c r="CD198" s="79"/>
      <c r="CE198" s="79"/>
      <c r="CF198" s="79"/>
      <c r="CG198" s="79"/>
      <c r="CH198" s="79"/>
      <c r="CI198" s="79"/>
      <c r="CJ198" s="79"/>
      <c r="CK198" s="79"/>
      <c r="CL198" s="79"/>
      <c r="CM198" s="79"/>
      <c r="CN198" s="79"/>
      <c r="CO198" s="79"/>
      <c r="CP198" s="79"/>
      <c r="CQ198" s="79"/>
      <c r="CR198" s="79"/>
      <c r="CS198" s="79"/>
      <c r="CT198" s="79"/>
      <c r="CU198" s="79"/>
      <c r="CV198" s="79"/>
      <c r="CW198" s="79"/>
      <c r="CX198" s="79"/>
      <c r="CY198" s="79"/>
      <c r="CZ198" s="79"/>
      <c r="DA198" s="79"/>
      <c r="DB198" s="79"/>
      <c r="DC198" s="79"/>
      <c r="DD198" s="79"/>
      <c r="DE198" s="79"/>
      <c r="DF198" s="79"/>
      <c r="DG198" s="79"/>
      <c r="DH198" s="79"/>
      <c r="DI198" s="79"/>
      <c r="DJ198" s="79"/>
      <c r="DK198" s="79"/>
      <c r="DL198" s="79"/>
      <c r="DM198" s="79"/>
      <c r="DN198" s="79"/>
      <c r="DO198" s="79"/>
      <c r="DP198" s="79"/>
      <c r="DQ198" s="79"/>
      <c r="DR198" s="79"/>
      <c r="DS198" s="79"/>
      <c r="DT198" s="79"/>
      <c r="DU198" s="79"/>
      <c r="DV198" s="79"/>
      <c r="DW198" s="79"/>
      <c r="DX198" s="79"/>
      <c r="DY198" s="79"/>
      <c r="DZ198" s="79"/>
      <c r="EA198" s="79"/>
      <c r="EB198" s="79"/>
      <c r="EC198" s="79"/>
      <c r="ED198" s="79"/>
      <c r="EE198" s="79"/>
      <c r="EF198" s="79"/>
      <c r="EG198" s="79"/>
      <c r="EH198" s="79"/>
      <c r="EI198" s="79"/>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row>
    <row r="199" spans="1:257">
      <c r="A199" s="79"/>
      <c r="B199" s="79"/>
      <c r="C199" s="29"/>
      <c r="D199" s="79"/>
      <c r="E199" s="79"/>
      <c r="F199" s="79"/>
      <c r="G199" s="79"/>
      <c r="H199" s="79"/>
      <c r="I199" s="18"/>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c r="AZ199" s="79"/>
      <c r="BA199" s="79"/>
      <c r="BB199" s="79"/>
      <c r="BC199" s="79"/>
      <c r="BD199" s="79"/>
      <c r="BE199" s="79"/>
      <c r="BF199" s="79"/>
      <c r="BG199" s="79"/>
      <c r="BH199" s="79"/>
      <c r="BI199" s="79"/>
      <c r="BJ199" s="79"/>
      <c r="BK199" s="79"/>
      <c r="BL199" s="79"/>
      <c r="BM199" s="79"/>
      <c r="BN199" s="79"/>
      <c r="BO199" s="79"/>
      <c r="BP199" s="79"/>
      <c r="BQ199" s="79"/>
      <c r="BR199" s="79"/>
      <c r="BS199" s="79"/>
      <c r="BT199" s="79"/>
      <c r="BU199" s="79"/>
      <c r="BV199" s="79"/>
      <c r="BW199" s="79"/>
      <c r="BX199" s="79"/>
      <c r="BY199" s="79"/>
      <c r="BZ199" s="79"/>
      <c r="CA199" s="79"/>
      <c r="CB199" s="79"/>
      <c r="CC199" s="79"/>
      <c r="CD199" s="79"/>
      <c r="CE199" s="79"/>
      <c r="CF199" s="79"/>
      <c r="CG199" s="79"/>
      <c r="CH199" s="79"/>
      <c r="CI199" s="79"/>
      <c r="CJ199" s="79"/>
      <c r="CK199" s="79"/>
      <c r="CL199" s="79"/>
      <c r="CM199" s="79"/>
      <c r="CN199" s="79"/>
      <c r="CO199" s="79"/>
      <c r="CP199" s="79"/>
      <c r="CQ199" s="79"/>
      <c r="CR199" s="79"/>
      <c r="CS199" s="79"/>
      <c r="CT199" s="79"/>
      <c r="CU199" s="79"/>
      <c r="CV199" s="79"/>
      <c r="CW199" s="79"/>
      <c r="CX199" s="79"/>
      <c r="CY199" s="79"/>
      <c r="CZ199" s="79"/>
      <c r="DA199" s="79"/>
      <c r="DB199" s="79"/>
      <c r="DC199" s="79"/>
      <c r="DD199" s="79"/>
      <c r="DE199" s="79"/>
      <c r="DF199" s="79"/>
      <c r="DG199" s="79"/>
      <c r="DH199" s="79"/>
      <c r="DI199" s="79"/>
      <c r="DJ199" s="79"/>
      <c r="DK199" s="79"/>
      <c r="DL199" s="79"/>
      <c r="DM199" s="79"/>
      <c r="DN199" s="79"/>
      <c r="DO199" s="79"/>
      <c r="DP199" s="79"/>
      <c r="DQ199" s="79"/>
      <c r="DR199" s="79"/>
      <c r="DS199" s="79"/>
      <c r="DT199" s="79"/>
      <c r="DU199" s="79"/>
      <c r="DV199" s="79"/>
      <c r="DW199" s="79"/>
      <c r="DX199" s="79"/>
      <c r="DY199" s="79"/>
      <c r="DZ199" s="79"/>
      <c r="EA199" s="79"/>
      <c r="EB199" s="79"/>
      <c r="EC199" s="79"/>
      <c r="ED199" s="79"/>
      <c r="EE199" s="79"/>
      <c r="EF199" s="79"/>
      <c r="EG199" s="79"/>
      <c r="EH199" s="79"/>
      <c r="EI199" s="79"/>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row>
    <row r="200" spans="1:257">
      <c r="A200" s="79"/>
      <c r="B200" s="79"/>
      <c r="C200" s="29"/>
      <c r="D200" s="79"/>
      <c r="E200" s="79"/>
      <c r="F200" s="79"/>
      <c r="G200" s="79"/>
      <c r="H200" s="79"/>
      <c r="I200" s="18"/>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79"/>
      <c r="BA200" s="79"/>
      <c r="BB200" s="79"/>
      <c r="BC200" s="79"/>
      <c r="BD200" s="79"/>
      <c r="BE200" s="79"/>
      <c r="BF200" s="79"/>
      <c r="BG200" s="79"/>
      <c r="BH200" s="79"/>
      <c r="BI200" s="79"/>
      <c r="BJ200" s="79"/>
      <c r="BK200" s="79"/>
      <c r="BL200" s="79"/>
      <c r="BM200" s="79"/>
      <c r="BN200" s="79"/>
      <c r="BO200" s="79"/>
      <c r="BP200" s="79"/>
      <c r="BQ200" s="79"/>
      <c r="BR200" s="79"/>
      <c r="BS200" s="79"/>
      <c r="BT200" s="79"/>
      <c r="BU200" s="79"/>
      <c r="BV200" s="79"/>
      <c r="BW200" s="79"/>
      <c r="BX200" s="79"/>
      <c r="BY200" s="79"/>
      <c r="BZ200" s="79"/>
      <c r="CA200" s="79"/>
      <c r="CB200" s="79"/>
      <c r="CC200" s="79"/>
      <c r="CD200" s="79"/>
      <c r="CE200" s="79"/>
      <c r="CF200" s="79"/>
      <c r="CG200" s="79"/>
      <c r="CH200" s="79"/>
      <c r="CI200" s="79"/>
      <c r="CJ200" s="79"/>
      <c r="CK200" s="79"/>
      <c r="CL200" s="79"/>
      <c r="CM200" s="79"/>
      <c r="CN200" s="79"/>
      <c r="CO200" s="79"/>
      <c r="CP200" s="79"/>
      <c r="CQ200" s="79"/>
      <c r="CR200" s="79"/>
      <c r="CS200" s="79"/>
      <c r="CT200" s="79"/>
      <c r="CU200" s="79"/>
      <c r="CV200" s="79"/>
      <c r="CW200" s="79"/>
      <c r="CX200" s="79"/>
      <c r="CY200" s="79"/>
      <c r="CZ200" s="79"/>
      <c r="DA200" s="79"/>
      <c r="DB200" s="79"/>
      <c r="DC200" s="79"/>
      <c r="DD200" s="79"/>
      <c r="DE200" s="79"/>
      <c r="DF200" s="79"/>
      <c r="DG200" s="79"/>
      <c r="DH200" s="79"/>
      <c r="DI200" s="79"/>
      <c r="DJ200" s="79"/>
      <c r="DK200" s="79"/>
      <c r="DL200" s="79"/>
      <c r="DM200" s="79"/>
      <c r="DN200" s="79"/>
      <c r="DO200" s="79"/>
      <c r="DP200" s="79"/>
      <c r="DQ200" s="79"/>
      <c r="DR200" s="79"/>
      <c r="DS200" s="79"/>
      <c r="DT200" s="79"/>
      <c r="DU200" s="79"/>
      <c r="DV200" s="79"/>
      <c r="DW200" s="79"/>
      <c r="DX200" s="79"/>
      <c r="DY200" s="79"/>
      <c r="DZ200" s="79"/>
      <c r="EA200" s="79"/>
      <c r="EB200" s="79"/>
      <c r="EC200" s="79"/>
      <c r="ED200" s="79"/>
      <c r="EE200" s="79"/>
      <c r="EF200" s="79"/>
      <c r="EG200" s="79"/>
      <c r="EH200" s="79"/>
      <c r="EI200" s="79"/>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row>
    <row r="201" spans="1:257">
      <c r="A201" s="79"/>
      <c r="B201" s="79"/>
      <c r="C201" s="29"/>
      <c r="D201" s="79"/>
      <c r="E201" s="79"/>
      <c r="F201" s="79"/>
      <c r="G201" s="79"/>
      <c r="H201" s="79"/>
      <c r="I201" s="18"/>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79"/>
      <c r="BA201" s="79"/>
      <c r="BB201" s="79"/>
      <c r="BC201" s="79"/>
      <c r="BD201" s="79"/>
      <c r="BE201" s="79"/>
      <c r="BF201" s="79"/>
      <c r="BG201" s="79"/>
      <c r="BH201" s="79"/>
      <c r="BI201" s="79"/>
      <c r="BJ201" s="79"/>
      <c r="BK201" s="79"/>
      <c r="BL201" s="79"/>
      <c r="BM201" s="79"/>
      <c r="BN201" s="79"/>
      <c r="BO201" s="79"/>
      <c r="BP201" s="79"/>
      <c r="BQ201" s="79"/>
      <c r="BR201" s="79"/>
      <c r="BS201" s="79"/>
      <c r="BT201" s="79"/>
      <c r="BU201" s="79"/>
      <c r="BV201" s="79"/>
      <c r="BW201" s="79"/>
      <c r="BX201" s="79"/>
      <c r="BY201" s="79"/>
      <c r="BZ201" s="79"/>
      <c r="CA201" s="79"/>
      <c r="CB201" s="79"/>
      <c r="CC201" s="79"/>
      <c r="CD201" s="79"/>
      <c r="CE201" s="79"/>
      <c r="CF201" s="79"/>
      <c r="CG201" s="79"/>
      <c r="CH201" s="79"/>
      <c r="CI201" s="79"/>
      <c r="CJ201" s="79"/>
      <c r="CK201" s="79"/>
      <c r="CL201" s="79"/>
      <c r="CM201" s="79"/>
      <c r="CN201" s="79"/>
      <c r="CO201" s="79"/>
      <c r="CP201" s="79"/>
      <c r="CQ201" s="79"/>
      <c r="CR201" s="79"/>
      <c r="CS201" s="79"/>
      <c r="CT201" s="79"/>
      <c r="CU201" s="79"/>
      <c r="CV201" s="79"/>
      <c r="CW201" s="79"/>
      <c r="CX201" s="79"/>
      <c r="CY201" s="79"/>
      <c r="CZ201" s="79"/>
      <c r="DA201" s="79"/>
      <c r="DB201" s="79"/>
      <c r="DC201" s="79"/>
      <c r="DD201" s="79"/>
      <c r="DE201" s="79"/>
      <c r="DF201" s="79"/>
      <c r="DG201" s="79"/>
      <c r="DH201" s="79"/>
      <c r="DI201" s="79"/>
      <c r="DJ201" s="79"/>
      <c r="DK201" s="79"/>
      <c r="DL201" s="79"/>
      <c r="DM201" s="79"/>
      <c r="DN201" s="79"/>
      <c r="DO201" s="79"/>
      <c r="DP201" s="79"/>
      <c r="DQ201" s="79"/>
      <c r="DR201" s="79"/>
      <c r="DS201" s="79"/>
      <c r="DT201" s="79"/>
      <c r="DU201" s="79"/>
      <c r="DV201" s="79"/>
      <c r="DW201" s="79"/>
      <c r="DX201" s="79"/>
      <c r="DY201" s="79"/>
      <c r="DZ201" s="79"/>
      <c r="EA201" s="79"/>
      <c r="EB201" s="79"/>
      <c r="EC201" s="79"/>
      <c r="ED201" s="79"/>
      <c r="EE201" s="79"/>
      <c r="EF201" s="79"/>
      <c r="EG201" s="79"/>
      <c r="EH201" s="79"/>
      <c r="EI201" s="79"/>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row>
    <row r="202" spans="1:257">
      <c r="A202" s="79"/>
      <c r="B202" s="79"/>
      <c r="C202" s="29"/>
      <c r="D202" s="79"/>
      <c r="E202" s="79"/>
      <c r="F202" s="79"/>
      <c r="G202" s="79"/>
      <c r="H202" s="79"/>
      <c r="I202" s="18"/>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79"/>
      <c r="BA202" s="79"/>
      <c r="BB202" s="79"/>
      <c r="BC202" s="79"/>
      <c r="BD202" s="79"/>
      <c r="BE202" s="79"/>
      <c r="BF202" s="79"/>
      <c r="BG202" s="79"/>
      <c r="BH202" s="79"/>
      <c r="BI202" s="79"/>
      <c r="BJ202" s="79"/>
      <c r="BK202" s="79"/>
      <c r="BL202" s="79"/>
      <c r="BM202" s="79"/>
      <c r="BN202" s="79"/>
      <c r="BO202" s="79"/>
      <c r="BP202" s="79"/>
      <c r="BQ202" s="79"/>
      <c r="BR202" s="79"/>
      <c r="BS202" s="79"/>
      <c r="BT202" s="79"/>
      <c r="BU202" s="79"/>
      <c r="BV202" s="79"/>
      <c r="BW202" s="79"/>
      <c r="BX202" s="79"/>
      <c r="BY202" s="79"/>
      <c r="BZ202" s="79"/>
      <c r="CA202" s="79"/>
      <c r="CB202" s="79"/>
      <c r="CC202" s="79"/>
      <c r="CD202" s="79"/>
      <c r="CE202" s="79"/>
      <c r="CF202" s="79"/>
      <c r="CG202" s="79"/>
      <c r="CH202" s="79"/>
      <c r="CI202" s="79"/>
      <c r="CJ202" s="79"/>
      <c r="CK202" s="79"/>
      <c r="CL202" s="79"/>
      <c r="CM202" s="79"/>
      <c r="CN202" s="79"/>
      <c r="CO202" s="79"/>
      <c r="CP202" s="79"/>
      <c r="CQ202" s="79"/>
      <c r="CR202" s="79"/>
      <c r="CS202" s="79"/>
      <c r="CT202" s="79"/>
      <c r="CU202" s="79"/>
      <c r="CV202" s="79"/>
      <c r="CW202" s="79"/>
      <c r="CX202" s="79"/>
      <c r="CY202" s="79"/>
      <c r="CZ202" s="79"/>
      <c r="DA202" s="79"/>
      <c r="DB202" s="79"/>
      <c r="DC202" s="79"/>
      <c r="DD202" s="79"/>
      <c r="DE202" s="79"/>
      <c r="DF202" s="79"/>
      <c r="DG202" s="79"/>
      <c r="DH202" s="79"/>
      <c r="DI202" s="79"/>
      <c r="DJ202" s="79"/>
      <c r="DK202" s="79"/>
      <c r="DL202" s="79"/>
      <c r="DM202" s="79"/>
      <c r="DN202" s="79"/>
      <c r="DO202" s="79"/>
      <c r="DP202" s="79"/>
      <c r="DQ202" s="79"/>
      <c r="DR202" s="79"/>
      <c r="DS202" s="79"/>
      <c r="DT202" s="79"/>
      <c r="DU202" s="79"/>
      <c r="DV202" s="79"/>
      <c r="DW202" s="79"/>
      <c r="DX202" s="79"/>
      <c r="DY202" s="79"/>
      <c r="DZ202" s="79"/>
      <c r="EA202" s="79"/>
      <c r="EB202" s="79"/>
      <c r="EC202" s="79"/>
      <c r="ED202" s="79"/>
      <c r="EE202" s="79"/>
      <c r="EF202" s="79"/>
      <c r="EG202" s="79"/>
      <c r="EH202" s="79"/>
      <c r="EI202" s="79"/>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row>
    <row r="203" spans="1:257">
      <c r="A203" s="79"/>
      <c r="B203" s="79"/>
      <c r="C203" s="29"/>
      <c r="D203" s="79"/>
      <c r="E203" s="79"/>
      <c r="F203" s="79"/>
      <c r="G203" s="79"/>
      <c r="H203" s="79"/>
      <c r="I203" s="18"/>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c r="AU203" s="79"/>
      <c r="AV203" s="79"/>
      <c r="AW203" s="79"/>
      <c r="AX203" s="79"/>
      <c r="AY203" s="79"/>
      <c r="AZ203" s="79"/>
      <c r="BA203" s="79"/>
      <c r="BB203" s="79"/>
      <c r="BC203" s="79"/>
      <c r="BD203" s="79"/>
      <c r="BE203" s="79"/>
      <c r="BF203" s="79"/>
      <c r="BG203" s="79"/>
      <c r="BH203" s="79"/>
      <c r="BI203" s="79"/>
      <c r="BJ203" s="79"/>
      <c r="BK203" s="79"/>
      <c r="BL203" s="79"/>
      <c r="BM203" s="79"/>
      <c r="BN203" s="79"/>
      <c r="BO203" s="79"/>
      <c r="BP203" s="79"/>
      <c r="BQ203" s="79"/>
      <c r="BR203" s="79"/>
      <c r="BS203" s="79"/>
      <c r="BT203" s="79"/>
      <c r="BU203" s="79"/>
      <c r="BV203" s="79"/>
      <c r="BW203" s="79"/>
      <c r="BX203" s="79"/>
      <c r="BY203" s="79"/>
      <c r="BZ203" s="79"/>
      <c r="CA203" s="79"/>
      <c r="CB203" s="79"/>
      <c r="CC203" s="79"/>
      <c r="CD203" s="79"/>
      <c r="CE203" s="79"/>
      <c r="CF203" s="79"/>
      <c r="CG203" s="79"/>
      <c r="CH203" s="79"/>
      <c r="CI203" s="79"/>
      <c r="CJ203" s="79"/>
      <c r="CK203" s="79"/>
      <c r="CL203" s="79"/>
      <c r="CM203" s="79"/>
      <c r="CN203" s="79"/>
      <c r="CO203" s="79"/>
      <c r="CP203" s="79"/>
      <c r="CQ203" s="79"/>
      <c r="CR203" s="79"/>
      <c r="CS203" s="79"/>
      <c r="CT203" s="79"/>
      <c r="CU203" s="79"/>
      <c r="CV203" s="79"/>
      <c r="CW203" s="79"/>
      <c r="CX203" s="79"/>
      <c r="CY203" s="79"/>
      <c r="CZ203" s="79"/>
      <c r="DA203" s="79"/>
      <c r="DB203" s="79"/>
      <c r="DC203" s="79"/>
      <c r="DD203" s="79"/>
      <c r="DE203" s="79"/>
      <c r="DF203" s="79"/>
      <c r="DG203" s="79"/>
      <c r="DH203" s="79"/>
      <c r="DI203" s="79"/>
      <c r="DJ203" s="79"/>
      <c r="DK203" s="79"/>
      <c r="DL203" s="79"/>
      <c r="DM203" s="79"/>
      <c r="DN203" s="79"/>
      <c r="DO203" s="79"/>
      <c r="DP203" s="79"/>
      <c r="DQ203" s="79"/>
      <c r="DR203" s="79"/>
      <c r="DS203" s="79"/>
      <c r="DT203" s="79"/>
      <c r="DU203" s="79"/>
      <c r="DV203" s="79"/>
      <c r="DW203" s="79"/>
      <c r="DX203" s="79"/>
      <c r="DY203" s="79"/>
      <c r="DZ203" s="79"/>
      <c r="EA203" s="79"/>
      <c r="EB203" s="79"/>
      <c r="EC203" s="79"/>
      <c r="ED203" s="79"/>
      <c r="EE203" s="79"/>
      <c r="EF203" s="79"/>
      <c r="EG203" s="79"/>
      <c r="EH203" s="79"/>
      <c r="EI203" s="79"/>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row>
    <row r="204" spans="1:257">
      <c r="A204" s="79"/>
      <c r="B204" s="79"/>
      <c r="C204" s="29"/>
      <c r="D204" s="79"/>
      <c r="E204" s="79"/>
      <c r="F204" s="79"/>
      <c r="G204" s="79"/>
      <c r="H204" s="79"/>
      <c r="I204" s="18"/>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79"/>
      <c r="BA204" s="79"/>
      <c r="BB204" s="79"/>
      <c r="BC204" s="79"/>
      <c r="BD204" s="79"/>
      <c r="BE204" s="79"/>
      <c r="BF204" s="79"/>
      <c r="BG204" s="79"/>
      <c r="BH204" s="79"/>
      <c r="BI204" s="79"/>
      <c r="BJ204" s="79"/>
      <c r="BK204" s="79"/>
      <c r="BL204" s="79"/>
      <c r="BM204" s="79"/>
      <c r="BN204" s="79"/>
      <c r="BO204" s="79"/>
      <c r="BP204" s="79"/>
      <c r="BQ204" s="79"/>
      <c r="BR204" s="79"/>
      <c r="BS204" s="79"/>
      <c r="BT204" s="79"/>
      <c r="BU204" s="79"/>
      <c r="BV204" s="79"/>
      <c r="BW204" s="79"/>
      <c r="BX204" s="79"/>
      <c r="BY204" s="79"/>
      <c r="BZ204" s="79"/>
      <c r="CA204" s="79"/>
      <c r="CB204" s="79"/>
      <c r="CC204" s="79"/>
      <c r="CD204" s="79"/>
      <c r="CE204" s="79"/>
      <c r="CF204" s="79"/>
      <c r="CG204" s="79"/>
      <c r="CH204" s="79"/>
      <c r="CI204" s="79"/>
      <c r="CJ204" s="79"/>
      <c r="CK204" s="79"/>
      <c r="CL204" s="79"/>
      <c r="CM204" s="79"/>
      <c r="CN204" s="79"/>
      <c r="CO204" s="79"/>
      <c r="CP204" s="79"/>
      <c r="CQ204" s="79"/>
      <c r="CR204" s="79"/>
      <c r="CS204" s="79"/>
      <c r="CT204" s="79"/>
      <c r="CU204" s="79"/>
      <c r="CV204" s="79"/>
      <c r="CW204" s="79"/>
      <c r="CX204" s="79"/>
      <c r="CY204" s="79"/>
      <c r="CZ204" s="79"/>
      <c r="DA204" s="79"/>
      <c r="DB204" s="79"/>
      <c r="DC204" s="79"/>
      <c r="DD204" s="79"/>
      <c r="DE204" s="79"/>
      <c r="DF204" s="79"/>
      <c r="DG204" s="79"/>
      <c r="DH204" s="79"/>
      <c r="DI204" s="79"/>
      <c r="DJ204" s="79"/>
      <c r="DK204" s="79"/>
      <c r="DL204" s="79"/>
      <c r="DM204" s="79"/>
      <c r="DN204" s="79"/>
      <c r="DO204" s="79"/>
      <c r="DP204" s="79"/>
      <c r="DQ204" s="79"/>
      <c r="DR204" s="79"/>
      <c r="DS204" s="79"/>
      <c r="DT204" s="79"/>
      <c r="DU204" s="79"/>
      <c r="DV204" s="79"/>
      <c r="DW204" s="79"/>
      <c r="DX204" s="79"/>
      <c r="DY204" s="79"/>
      <c r="DZ204" s="79"/>
      <c r="EA204" s="79"/>
      <c r="EB204" s="79"/>
      <c r="EC204" s="79"/>
      <c r="ED204" s="79"/>
      <c r="EE204" s="79"/>
      <c r="EF204" s="79"/>
      <c r="EG204" s="79"/>
      <c r="EH204" s="79"/>
      <c r="EI204" s="79"/>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row>
    <row r="205" spans="1:257">
      <c r="A205" s="79"/>
      <c r="B205" s="79"/>
      <c r="C205" s="29"/>
      <c r="D205" s="79"/>
      <c r="E205" s="79"/>
      <c r="F205" s="79"/>
      <c r="G205" s="79"/>
      <c r="H205" s="79"/>
      <c r="I205" s="18"/>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79"/>
      <c r="BA205" s="79"/>
      <c r="BB205" s="79"/>
      <c r="BC205" s="79"/>
      <c r="BD205" s="79"/>
      <c r="BE205" s="79"/>
      <c r="BF205" s="79"/>
      <c r="BG205" s="79"/>
      <c r="BH205" s="79"/>
      <c r="BI205" s="79"/>
      <c r="BJ205" s="79"/>
      <c r="BK205" s="79"/>
      <c r="BL205" s="79"/>
      <c r="BM205" s="79"/>
      <c r="BN205" s="79"/>
      <c r="BO205" s="79"/>
      <c r="BP205" s="79"/>
      <c r="BQ205" s="79"/>
      <c r="BR205" s="79"/>
      <c r="BS205" s="79"/>
      <c r="BT205" s="79"/>
      <c r="BU205" s="79"/>
      <c r="BV205" s="79"/>
      <c r="BW205" s="79"/>
      <c r="BX205" s="79"/>
      <c r="BY205" s="79"/>
      <c r="BZ205" s="79"/>
      <c r="CA205" s="79"/>
      <c r="CB205" s="79"/>
      <c r="CC205" s="79"/>
      <c r="CD205" s="79"/>
      <c r="CE205" s="79"/>
      <c r="CF205" s="79"/>
      <c r="CG205" s="79"/>
      <c r="CH205" s="79"/>
      <c r="CI205" s="79"/>
      <c r="CJ205" s="79"/>
      <c r="CK205" s="79"/>
      <c r="CL205" s="79"/>
      <c r="CM205" s="79"/>
      <c r="CN205" s="79"/>
      <c r="CO205" s="79"/>
      <c r="CP205" s="79"/>
      <c r="CQ205" s="79"/>
      <c r="CR205" s="79"/>
      <c r="CS205" s="79"/>
      <c r="CT205" s="79"/>
      <c r="CU205" s="79"/>
      <c r="CV205" s="79"/>
      <c r="CW205" s="79"/>
      <c r="CX205" s="79"/>
      <c r="CY205" s="79"/>
      <c r="CZ205" s="79"/>
      <c r="DA205" s="79"/>
      <c r="DB205" s="79"/>
      <c r="DC205" s="79"/>
      <c r="DD205" s="79"/>
      <c r="DE205" s="79"/>
      <c r="DF205" s="79"/>
      <c r="DG205" s="79"/>
      <c r="DH205" s="79"/>
      <c r="DI205" s="79"/>
      <c r="DJ205" s="79"/>
      <c r="DK205" s="79"/>
      <c r="DL205" s="79"/>
      <c r="DM205" s="79"/>
      <c r="DN205" s="79"/>
      <c r="DO205" s="79"/>
      <c r="DP205" s="79"/>
      <c r="DQ205" s="79"/>
      <c r="DR205" s="79"/>
      <c r="DS205" s="79"/>
      <c r="DT205" s="79"/>
      <c r="DU205" s="79"/>
      <c r="DV205" s="79"/>
      <c r="DW205" s="79"/>
      <c r="DX205" s="79"/>
      <c r="DY205" s="79"/>
      <c r="DZ205" s="79"/>
      <c r="EA205" s="79"/>
      <c r="EB205" s="79"/>
      <c r="EC205" s="79"/>
      <c r="ED205" s="79"/>
      <c r="EE205" s="79"/>
      <c r="EF205" s="79"/>
      <c r="EG205" s="79"/>
      <c r="EH205" s="79"/>
      <c r="EI205" s="79"/>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row>
    <row r="206" spans="1:257">
      <c r="A206" s="79"/>
      <c r="B206" s="79"/>
      <c r="C206" s="29"/>
      <c r="D206" s="79"/>
      <c r="E206" s="79"/>
      <c r="F206" s="79"/>
      <c r="G206" s="79"/>
      <c r="H206" s="79"/>
      <c r="I206" s="18"/>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c r="AU206" s="79"/>
      <c r="AV206" s="79"/>
      <c r="AW206" s="79"/>
      <c r="AX206" s="79"/>
      <c r="AY206" s="79"/>
      <c r="AZ206" s="79"/>
      <c r="BA206" s="79"/>
      <c r="BB206" s="79"/>
      <c r="BC206" s="79"/>
      <c r="BD206" s="79"/>
      <c r="BE206" s="79"/>
      <c r="BF206" s="79"/>
      <c r="BG206" s="79"/>
      <c r="BH206" s="79"/>
      <c r="BI206" s="79"/>
      <c r="BJ206" s="79"/>
      <c r="BK206" s="79"/>
      <c r="BL206" s="79"/>
      <c r="BM206" s="79"/>
      <c r="BN206" s="79"/>
      <c r="BO206" s="79"/>
      <c r="BP206" s="79"/>
      <c r="BQ206" s="79"/>
      <c r="BR206" s="79"/>
      <c r="BS206" s="79"/>
      <c r="BT206" s="79"/>
      <c r="BU206" s="79"/>
      <c r="BV206" s="79"/>
      <c r="BW206" s="79"/>
      <c r="BX206" s="79"/>
      <c r="BY206" s="79"/>
      <c r="BZ206" s="79"/>
      <c r="CA206" s="79"/>
      <c r="CB206" s="79"/>
      <c r="CC206" s="79"/>
      <c r="CD206" s="79"/>
      <c r="CE206" s="79"/>
      <c r="CF206" s="79"/>
      <c r="CG206" s="79"/>
      <c r="CH206" s="79"/>
      <c r="CI206" s="79"/>
      <c r="CJ206" s="79"/>
      <c r="CK206" s="79"/>
      <c r="CL206" s="79"/>
      <c r="CM206" s="79"/>
      <c r="CN206" s="79"/>
      <c r="CO206" s="79"/>
      <c r="CP206" s="79"/>
      <c r="CQ206" s="79"/>
      <c r="CR206" s="79"/>
      <c r="CS206" s="79"/>
      <c r="CT206" s="79"/>
      <c r="CU206" s="79"/>
      <c r="CV206" s="79"/>
      <c r="CW206" s="79"/>
      <c r="CX206" s="79"/>
      <c r="CY206" s="79"/>
      <c r="CZ206" s="79"/>
      <c r="DA206" s="79"/>
      <c r="DB206" s="79"/>
      <c r="DC206" s="79"/>
      <c r="DD206" s="79"/>
      <c r="DE206" s="79"/>
      <c r="DF206" s="79"/>
      <c r="DG206" s="79"/>
      <c r="DH206" s="79"/>
      <c r="DI206" s="79"/>
      <c r="DJ206" s="79"/>
      <c r="DK206" s="79"/>
      <c r="DL206" s="79"/>
      <c r="DM206" s="79"/>
      <c r="DN206" s="79"/>
      <c r="DO206" s="79"/>
      <c r="DP206" s="79"/>
      <c r="DQ206" s="79"/>
      <c r="DR206" s="79"/>
      <c r="DS206" s="79"/>
      <c r="DT206" s="79"/>
      <c r="DU206" s="79"/>
      <c r="DV206" s="79"/>
      <c r="DW206" s="79"/>
      <c r="DX206" s="79"/>
      <c r="DY206" s="79"/>
      <c r="DZ206" s="79"/>
      <c r="EA206" s="79"/>
      <c r="EB206" s="79"/>
      <c r="EC206" s="79"/>
      <c r="ED206" s="79"/>
      <c r="EE206" s="79"/>
      <c r="EF206" s="79"/>
      <c r="EG206" s="79"/>
      <c r="EH206" s="79"/>
      <c r="EI206" s="79"/>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row>
    <row r="207" spans="1:257">
      <c r="A207" s="79"/>
      <c r="B207" s="79"/>
      <c r="C207" s="29"/>
      <c r="D207" s="79"/>
      <c r="E207" s="79"/>
      <c r="F207" s="79"/>
      <c r="G207" s="79"/>
      <c r="H207" s="79"/>
      <c r="I207" s="18"/>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c r="AU207" s="79"/>
      <c r="AV207" s="79"/>
      <c r="AW207" s="79"/>
      <c r="AX207" s="79"/>
      <c r="AY207" s="79"/>
      <c r="AZ207" s="79"/>
      <c r="BA207" s="79"/>
      <c r="BB207" s="79"/>
      <c r="BC207" s="79"/>
      <c r="BD207" s="79"/>
      <c r="BE207" s="79"/>
      <c r="BF207" s="79"/>
      <c r="BG207" s="79"/>
      <c r="BH207" s="79"/>
      <c r="BI207" s="79"/>
      <c r="BJ207" s="79"/>
      <c r="BK207" s="79"/>
      <c r="BL207" s="79"/>
      <c r="BM207" s="79"/>
      <c r="BN207" s="79"/>
      <c r="BO207" s="79"/>
      <c r="BP207" s="79"/>
      <c r="BQ207" s="79"/>
      <c r="BR207" s="79"/>
      <c r="BS207" s="79"/>
      <c r="BT207" s="79"/>
      <c r="BU207" s="79"/>
      <c r="BV207" s="79"/>
      <c r="BW207" s="79"/>
      <c r="BX207" s="79"/>
      <c r="BY207" s="79"/>
      <c r="BZ207" s="79"/>
      <c r="CA207" s="79"/>
      <c r="CB207" s="79"/>
      <c r="CC207" s="79"/>
      <c r="CD207" s="79"/>
      <c r="CE207" s="79"/>
      <c r="CF207" s="79"/>
      <c r="CG207" s="79"/>
      <c r="CH207" s="79"/>
      <c r="CI207" s="79"/>
      <c r="CJ207" s="79"/>
      <c r="CK207" s="79"/>
      <c r="CL207" s="79"/>
      <c r="CM207" s="79"/>
      <c r="CN207" s="79"/>
      <c r="CO207" s="79"/>
      <c r="CP207" s="79"/>
      <c r="CQ207" s="79"/>
      <c r="CR207" s="79"/>
      <c r="CS207" s="79"/>
      <c r="CT207" s="79"/>
      <c r="CU207" s="79"/>
      <c r="CV207" s="79"/>
      <c r="CW207" s="79"/>
      <c r="CX207" s="79"/>
      <c r="CY207" s="79"/>
      <c r="CZ207" s="79"/>
      <c r="DA207" s="79"/>
      <c r="DB207" s="79"/>
      <c r="DC207" s="79"/>
      <c r="DD207" s="79"/>
      <c r="DE207" s="79"/>
      <c r="DF207" s="79"/>
      <c r="DG207" s="79"/>
      <c r="DH207" s="79"/>
      <c r="DI207" s="79"/>
      <c r="DJ207" s="79"/>
      <c r="DK207" s="79"/>
      <c r="DL207" s="79"/>
      <c r="DM207" s="79"/>
      <c r="DN207" s="79"/>
      <c r="DO207" s="79"/>
      <c r="DP207" s="79"/>
      <c r="DQ207" s="79"/>
      <c r="DR207" s="79"/>
      <c r="DS207" s="79"/>
      <c r="DT207" s="79"/>
      <c r="DU207" s="79"/>
      <c r="DV207" s="79"/>
      <c r="DW207" s="79"/>
      <c r="DX207" s="79"/>
      <c r="DY207" s="79"/>
      <c r="DZ207" s="79"/>
      <c r="EA207" s="79"/>
      <c r="EB207" s="79"/>
      <c r="EC207" s="79"/>
      <c r="ED207" s="79"/>
      <c r="EE207" s="79"/>
      <c r="EF207" s="79"/>
      <c r="EG207" s="79"/>
      <c r="EH207" s="79"/>
      <c r="EI207" s="79"/>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row>
  </sheetData>
  <sheetProtection formatCells="0" formatColumns="0" formatRows="0"/>
  <protectedRanges>
    <protectedRange sqref="H18:H117" name="Comments"/>
    <protectedRange sqref="C37:H117 E18:H36" name="Task Names and Dates"/>
    <protectedRange sqref="B18:B117" name="Task Names and Dates_3"/>
    <protectedRange sqref="C18:D36" name="Task Names and Dates_4"/>
  </protectedRanges>
  <mergeCells count="71">
    <mergeCell ref="CP13:CT14"/>
    <mergeCell ref="BG15:BK15"/>
    <mergeCell ref="BL13:BP14"/>
    <mergeCell ref="B2:C2"/>
    <mergeCell ref="B4:G11"/>
    <mergeCell ref="O2:Z2"/>
    <mergeCell ref="K10:Z10"/>
    <mergeCell ref="AW13:BA14"/>
    <mergeCell ref="BB13:BF14"/>
    <mergeCell ref="BG13:BK14"/>
    <mergeCell ref="AC2:AF2"/>
    <mergeCell ref="K8:Z8"/>
    <mergeCell ref="K7:Z7"/>
    <mergeCell ref="K6:Z6"/>
    <mergeCell ref="J5:Z5"/>
    <mergeCell ref="K11:Z11"/>
    <mergeCell ref="DO13:DS14"/>
    <mergeCell ref="CU13:CY14"/>
    <mergeCell ref="CU15:CY15"/>
    <mergeCell ref="DE15:DI15"/>
    <mergeCell ref="BQ13:BU14"/>
    <mergeCell ref="BV13:BZ14"/>
    <mergeCell ref="CP15:CT15"/>
    <mergeCell ref="CA13:CE14"/>
    <mergeCell ref="BV15:BZ15"/>
    <mergeCell ref="CA15:CE15"/>
    <mergeCell ref="CF15:CJ15"/>
    <mergeCell ref="CK15:CO15"/>
    <mergeCell ref="BQ15:BU15"/>
    <mergeCell ref="DE13:DI14"/>
    <mergeCell ref="CF13:CJ14"/>
    <mergeCell ref="CK13:CO14"/>
    <mergeCell ref="ED15:EH15"/>
    <mergeCell ref="ED13:EH14"/>
    <mergeCell ref="DY15:EC15"/>
    <mergeCell ref="DY13:EC14"/>
    <mergeCell ref="AR15:AV15"/>
    <mergeCell ref="AR13:AV14"/>
    <mergeCell ref="AW15:BA15"/>
    <mergeCell ref="BB15:BF15"/>
    <mergeCell ref="CZ13:DD14"/>
    <mergeCell ref="CZ15:DD15"/>
    <mergeCell ref="BL15:BP15"/>
    <mergeCell ref="DT15:DX15"/>
    <mergeCell ref="DT13:DX14"/>
    <mergeCell ref="DJ15:DN15"/>
    <mergeCell ref="DO15:DS15"/>
    <mergeCell ref="DJ13:DN14"/>
    <mergeCell ref="J9:Z9"/>
    <mergeCell ref="AM15:AQ15"/>
    <mergeCell ref="AH13:AL14"/>
    <mergeCell ref="AM13:AQ14"/>
    <mergeCell ref="I13:M14"/>
    <mergeCell ref="N15:R15"/>
    <mergeCell ref="S15:W15"/>
    <mergeCell ref="X15:AB15"/>
    <mergeCell ref="S13:W14"/>
    <mergeCell ref="X13:AB14"/>
    <mergeCell ref="N13:R14"/>
    <mergeCell ref="AH15:AL15"/>
    <mergeCell ref="AC15:AG15"/>
    <mergeCell ref="I15:M15"/>
    <mergeCell ref="AC13:AG14"/>
    <mergeCell ref="G15:G17"/>
    <mergeCell ref="B13:H14"/>
    <mergeCell ref="H15:H17"/>
    <mergeCell ref="F15:F17"/>
    <mergeCell ref="B15:B17"/>
    <mergeCell ref="E15:E17"/>
    <mergeCell ref="D15:D17"/>
    <mergeCell ref="C15:C17"/>
  </mergeCells>
  <conditionalFormatting sqref="A18 F23 F18:F19">
    <cfRule type="cellIs" dxfId="22" priority="5" stopIfTrue="1" operator="equal">
      <formula>"x"</formula>
    </cfRule>
    <cfRule type="cellIs" dxfId="21" priority="6" stopIfTrue="1" operator="equal">
      <formula>"H"</formula>
    </cfRule>
  </conditionalFormatting>
  <conditionalFormatting sqref="EI18:IV117">
    <cfRule type="cellIs" dxfId="20" priority="7" stopIfTrue="1" operator="equal">
      <formula>"H"</formula>
    </cfRule>
    <cfRule type="cellIs" dxfId="19" priority="8" stopIfTrue="1" operator="equal">
      <formula>"z"</formula>
    </cfRule>
  </conditionalFormatting>
  <conditionalFormatting sqref="H4:H12 H1 H118:H65537">
    <cfRule type="cellIs" dxfId="18" priority="9" stopIfTrue="1" operator="greaterThan">
      <formula>$E1</formula>
    </cfRule>
    <cfRule type="cellIs" dxfId="17" priority="10" stopIfTrue="1" operator="equal">
      <formula>$E1</formula>
    </cfRule>
    <cfRule type="cellIs" dxfId="16" priority="11" stopIfTrue="1" operator="between">
      <formula>0.1</formula>
      <formula>$E1-0.000001</formula>
    </cfRule>
  </conditionalFormatting>
  <conditionalFormatting sqref="I18:EH117">
    <cfRule type="cellIs" dxfId="15" priority="12" stopIfTrue="1" operator="equal">
      <formula>"H"</formula>
    </cfRule>
    <cfRule type="cellIs" dxfId="14" priority="13" stopIfTrue="1" operator="equal">
      <formula>"x"</formula>
    </cfRule>
    <cfRule type="cellIs" dxfId="13" priority="14" stopIfTrue="1" operator="equal">
      <formula>"y"</formula>
    </cfRule>
  </conditionalFormatting>
  <conditionalFormatting sqref="G15:G117">
    <cfRule type="cellIs" dxfId="12" priority="15" stopIfTrue="1" operator="greaterThan">
      <formula>$D15</formula>
    </cfRule>
    <cfRule type="cellIs" dxfId="11" priority="16" stopIfTrue="1" operator="equal">
      <formula>$D15</formula>
    </cfRule>
    <cfRule type="cellIs" dxfId="10" priority="17" stopIfTrue="1" operator="between">
      <formula>0.1</formula>
      <formula>$D15-0.000001</formula>
    </cfRule>
  </conditionalFormatting>
  <conditionalFormatting sqref="D22">
    <cfRule type="cellIs" dxfId="9" priority="1" stopIfTrue="1" operator="equal">
      <formula>"x"</formula>
    </cfRule>
    <cfRule type="cellIs" dxfId="8" priority="2" stopIfTrue="1" operator="equal">
      <formula>"H"</formula>
    </cfRule>
  </conditionalFormatting>
  <dataValidations count="3">
    <dataValidation type="list" allowBlank="1" showInputMessage="1" showErrorMessage="1" sqref="E18:E117" xr:uid="{00000000-0002-0000-1300-000000000000}">
      <formula1>OFFSET(Name,0,0, COUNTA(Name),1)</formula1>
    </dataValidation>
    <dataValidation type="date" operator="greaterThanOrEqual" allowBlank="1" showInputMessage="1" showErrorMessage="1" errorTitle="Incorrect Date" error="The Estimated Completion Date must be equal to or later than than the Estimated Start Date." sqref="G31:H31 G33:H35 D37:D117" xr:uid="{00000000-0002-0000-1300-000001000000}">
      <formula1>$C31</formula1>
    </dataValidation>
    <dataValidation type="date" operator="greaterThanOrEqual" allowBlank="1" showInputMessage="1" showErrorMessage="1" errorTitle="Incorrect Date" error="The Estimated Completion Date must be equal to or later than than the Estimated Start Date." sqref="D28:D36 D25 D18:D23" xr:uid="{00000000-0002-0000-1300-000002000000}">
      <formula1>$D18</formula1>
    </dataValidation>
  </dataValidations>
  <pageMargins left="0.27" right="0.23" top="0.45" bottom="1" header="0.39" footer="0.5"/>
  <pageSetup scale="28" orientation="landscape"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3">
    <pageSetUpPr fitToPage="1"/>
  </sheetPr>
  <dimension ref="A1:T266"/>
  <sheetViews>
    <sheetView showGridLines="0" tabSelected="1" topLeftCell="A4" zoomScaleNormal="100" workbookViewId="0" xr3:uid="{731C365F-4EDE-5636-9D2D-917179ED8537}">
      <selection activeCell="H6" sqref="H6"/>
    </sheetView>
  </sheetViews>
  <sheetFormatPr defaultRowHeight="12.75"/>
  <cols>
    <col min="1" max="1" width="2.85546875" style="22" customWidth="1"/>
    <col min="2" max="2" width="34.28515625" style="173" customWidth="1"/>
    <col min="3" max="3" width="3.5703125" style="22" customWidth="1"/>
    <col min="4" max="4" width="35.140625" style="22" customWidth="1"/>
    <col min="5" max="5" width="19" style="22" customWidth="1"/>
    <col min="6" max="6" width="21.7109375" style="126" customWidth="1"/>
    <col min="7" max="7" width="17.85546875" style="126" customWidth="1"/>
    <col min="8" max="8" width="42" style="79" customWidth="1"/>
    <col min="9" max="9" width="41.85546875" style="172" customWidth="1"/>
    <col min="10" max="10" width="28.5703125" style="22" customWidth="1"/>
    <col min="11" max="11" width="21.42578125" style="126" customWidth="1"/>
    <col min="12" max="16384" width="9.140625" style="22"/>
  </cols>
  <sheetData>
    <row r="1" spans="1:20" ht="15" customHeight="1">
      <c r="A1" s="79"/>
      <c r="B1" s="248"/>
      <c r="C1" s="79"/>
      <c r="D1" s="79"/>
      <c r="E1" s="79"/>
      <c r="F1" s="127"/>
      <c r="G1" s="127"/>
      <c r="I1" s="174"/>
      <c r="J1" s="79"/>
      <c r="K1" s="127"/>
      <c r="L1" s="79"/>
      <c r="M1" s="79"/>
      <c r="N1" s="79"/>
      <c r="O1" s="79"/>
      <c r="P1" s="79"/>
      <c r="Q1" s="79"/>
      <c r="R1" s="79"/>
      <c r="S1" s="79"/>
      <c r="T1" s="79"/>
    </row>
    <row r="2" spans="1:20" ht="33.75" customHeight="1">
      <c r="A2" s="79"/>
      <c r="B2" s="344" t="s">
        <v>644</v>
      </c>
      <c r="C2" s="345"/>
      <c r="D2" s="345"/>
      <c r="E2" s="346"/>
      <c r="F2" s="347"/>
      <c r="G2" s="347"/>
      <c r="H2" s="348"/>
      <c r="I2" s="249"/>
      <c r="J2" s="24"/>
      <c r="K2" s="239"/>
      <c r="L2" s="24"/>
      <c r="M2" s="24"/>
      <c r="N2" s="24"/>
      <c r="O2" s="79"/>
      <c r="P2" s="79"/>
      <c r="Q2" s="79"/>
      <c r="R2" s="79"/>
      <c r="S2" s="79"/>
      <c r="T2" s="79"/>
    </row>
    <row r="3" spans="1:20" s="1" customFormat="1" ht="15.75" customHeight="1">
      <c r="A3" s="24"/>
      <c r="B3" s="24"/>
      <c r="C3" s="24"/>
      <c r="D3" s="26"/>
      <c r="E3" s="24"/>
      <c r="F3" s="239"/>
      <c r="G3" s="239"/>
      <c r="H3" s="24"/>
      <c r="I3" s="249"/>
      <c r="J3" s="24"/>
      <c r="K3" s="239"/>
      <c r="L3" s="24"/>
      <c r="M3" s="24"/>
      <c r="N3" s="24"/>
      <c r="O3" s="24"/>
      <c r="P3" s="24"/>
      <c r="Q3" s="24"/>
      <c r="R3" s="24"/>
      <c r="S3" s="24"/>
      <c r="T3" s="24"/>
    </row>
    <row r="4" spans="1:20" s="1" customFormat="1" ht="84.75" customHeight="1">
      <c r="A4" s="24"/>
      <c r="B4" s="392" t="s">
        <v>645</v>
      </c>
      <c r="C4" s="392"/>
      <c r="D4" s="392"/>
      <c r="E4" s="392"/>
      <c r="F4" s="392"/>
      <c r="G4" s="392"/>
      <c r="H4" s="392"/>
      <c r="I4" s="249"/>
      <c r="J4" s="24"/>
      <c r="K4" s="239"/>
      <c r="L4" s="24"/>
      <c r="M4" s="24"/>
      <c r="N4" s="24"/>
      <c r="O4" s="24"/>
      <c r="P4" s="24"/>
      <c r="Q4" s="24"/>
      <c r="R4" s="24"/>
      <c r="S4" s="24"/>
      <c r="T4" s="24"/>
    </row>
    <row r="5" spans="1:20" s="134" customFormat="1" ht="21" customHeight="1" thickBot="1">
      <c r="B5" s="202"/>
      <c r="D5" s="129"/>
      <c r="E5" s="129"/>
      <c r="F5" s="55"/>
      <c r="G5" s="129"/>
      <c r="H5" s="129"/>
      <c r="I5" s="194"/>
      <c r="J5" s="129"/>
      <c r="K5" s="129"/>
      <c r="L5" s="29"/>
      <c r="M5" s="29"/>
      <c r="N5" s="29"/>
      <c r="O5" s="29"/>
      <c r="P5" s="29"/>
      <c r="Q5" s="29"/>
      <c r="R5" s="135"/>
      <c r="S5" s="135"/>
    </row>
    <row r="6" spans="1:20" s="134" customFormat="1" ht="35.25" customHeight="1" thickBot="1">
      <c r="B6" s="522" t="s">
        <v>646</v>
      </c>
      <c r="C6" s="523"/>
      <c r="D6" s="201"/>
      <c r="F6" s="522" t="s">
        <v>647</v>
      </c>
      <c r="G6" s="523"/>
      <c r="H6" s="201"/>
      <c r="I6" s="129"/>
      <c r="J6" s="194"/>
      <c r="K6" s="129"/>
      <c r="L6" s="129"/>
      <c r="M6" s="29"/>
      <c r="N6" s="29"/>
      <c r="O6" s="29"/>
      <c r="P6" s="29"/>
      <c r="Q6" s="29"/>
      <c r="R6" s="29"/>
      <c r="S6" s="135"/>
      <c r="T6" s="135"/>
    </row>
    <row r="7" spans="1:20" s="196" customFormat="1" ht="35.25" customHeight="1">
      <c r="B7" s="200"/>
      <c r="C7" s="200"/>
      <c r="D7" s="199"/>
      <c r="F7" s="200"/>
      <c r="G7" s="200"/>
      <c r="H7" s="199"/>
      <c r="I7" s="129"/>
      <c r="J7" s="194"/>
      <c r="K7" s="129"/>
      <c r="L7" s="129"/>
      <c r="M7" s="198"/>
      <c r="N7" s="198"/>
      <c r="O7" s="198"/>
      <c r="P7" s="198"/>
      <c r="Q7" s="198"/>
      <c r="R7" s="198"/>
      <c r="S7" s="197"/>
      <c r="T7" s="197"/>
    </row>
    <row r="8" spans="1:20" s="134" customFormat="1" ht="16.5" customHeight="1">
      <c r="B8" s="135" t="s">
        <v>648</v>
      </c>
      <c r="D8" s="135" t="s">
        <v>649</v>
      </c>
      <c r="E8" s="129"/>
      <c r="G8" s="135" t="s">
        <v>650</v>
      </c>
      <c r="H8" s="129"/>
      <c r="I8" s="194"/>
      <c r="J8" s="129"/>
      <c r="K8" s="129"/>
      <c r="L8" s="29"/>
      <c r="M8" s="29"/>
      <c r="N8" s="29"/>
      <c r="O8" s="29"/>
      <c r="P8" s="29"/>
      <c r="Q8" s="29"/>
      <c r="R8" s="135"/>
      <c r="S8" s="135"/>
    </row>
    <row r="9" spans="1:20" s="134" customFormat="1" ht="16.5" customHeight="1">
      <c r="B9" s="193"/>
      <c r="E9" s="129"/>
      <c r="H9" s="129"/>
      <c r="I9" s="194"/>
      <c r="J9" s="129"/>
      <c r="K9" s="129"/>
      <c r="L9" s="29"/>
      <c r="M9" s="29"/>
      <c r="N9" s="29"/>
      <c r="O9" s="29"/>
      <c r="P9" s="29"/>
      <c r="Q9" s="29"/>
      <c r="R9" s="135"/>
      <c r="S9" s="135"/>
    </row>
    <row r="10" spans="1:20" s="134" customFormat="1" ht="16.5" customHeight="1">
      <c r="B10" s="193"/>
      <c r="E10" s="129"/>
      <c r="H10" s="129"/>
      <c r="I10" s="194"/>
      <c r="J10" s="129"/>
      <c r="K10" s="129"/>
      <c r="L10" s="29"/>
      <c r="M10" s="29"/>
      <c r="N10" s="29"/>
      <c r="O10" s="29"/>
      <c r="P10" s="29"/>
      <c r="Q10" s="29"/>
      <c r="R10" s="135"/>
      <c r="S10" s="135"/>
    </row>
    <row r="11" spans="1:20" s="134" customFormat="1" ht="16.5" customHeight="1">
      <c r="B11" s="193"/>
      <c r="E11" s="129"/>
      <c r="H11" s="129"/>
      <c r="I11" s="194"/>
      <c r="J11" s="129"/>
      <c r="K11" s="129"/>
      <c r="L11" s="29"/>
      <c r="M11" s="29"/>
      <c r="N11" s="29"/>
      <c r="O11" s="29"/>
      <c r="P11" s="29"/>
      <c r="Q11" s="29"/>
      <c r="R11" s="135"/>
      <c r="S11" s="135"/>
    </row>
    <row r="12" spans="1:20" s="134" customFormat="1" ht="16.5" customHeight="1">
      <c r="B12" s="193"/>
      <c r="E12" s="129"/>
      <c r="H12" s="129"/>
      <c r="I12" s="194"/>
      <c r="J12" s="129"/>
      <c r="K12" s="129"/>
      <c r="L12" s="29"/>
      <c r="M12" s="29"/>
      <c r="N12" s="29"/>
      <c r="O12" s="29"/>
      <c r="P12" s="29"/>
      <c r="Q12" s="29"/>
      <c r="R12" s="135"/>
      <c r="S12" s="135"/>
    </row>
    <row r="13" spans="1:20" s="134" customFormat="1" ht="16.5" customHeight="1">
      <c r="B13" s="193"/>
      <c r="E13" s="129"/>
      <c r="H13" s="129"/>
      <c r="I13" s="194"/>
      <c r="J13" s="129"/>
      <c r="K13" s="129"/>
      <c r="L13" s="29"/>
      <c r="M13" s="29"/>
      <c r="N13" s="29"/>
      <c r="O13" s="29"/>
      <c r="P13" s="29"/>
      <c r="Q13" s="29"/>
      <c r="R13" s="135"/>
      <c r="S13" s="135"/>
    </row>
    <row r="14" spans="1:20" s="134" customFormat="1" ht="16.5" customHeight="1">
      <c r="B14" s="193"/>
      <c r="E14" s="129"/>
      <c r="H14" s="129"/>
      <c r="I14" s="194"/>
      <c r="J14" s="129"/>
      <c r="K14" s="129"/>
      <c r="L14" s="29"/>
      <c r="M14" s="29"/>
      <c r="N14" s="29"/>
      <c r="O14" s="29"/>
      <c r="P14" s="29"/>
      <c r="Q14" s="29"/>
      <c r="R14" s="135"/>
      <c r="S14" s="135"/>
    </row>
    <row r="15" spans="1:20" s="134" customFormat="1" ht="16.5" customHeight="1">
      <c r="B15" s="193"/>
      <c r="E15" s="129"/>
      <c r="H15" s="129"/>
      <c r="I15" s="194"/>
      <c r="J15" s="129"/>
      <c r="K15" s="129"/>
      <c r="L15" s="29"/>
      <c r="M15" s="29"/>
      <c r="N15" s="29"/>
      <c r="O15" s="29"/>
      <c r="P15" s="29"/>
      <c r="Q15" s="29"/>
      <c r="R15" s="135"/>
      <c r="S15" s="135"/>
    </row>
    <row r="16" spans="1:20" s="134" customFormat="1" ht="16.5" customHeight="1">
      <c r="B16" s="193"/>
      <c r="E16" s="129"/>
      <c r="H16" s="129"/>
      <c r="I16" s="194"/>
      <c r="J16" s="129"/>
      <c r="K16" s="129"/>
      <c r="L16" s="29"/>
      <c r="M16" s="29"/>
      <c r="N16" s="29"/>
      <c r="O16" s="29"/>
      <c r="P16" s="29"/>
      <c r="Q16" s="29"/>
      <c r="R16" s="135"/>
      <c r="S16" s="135"/>
    </row>
    <row r="17" spans="1:20" s="134" customFormat="1" ht="16.5" customHeight="1">
      <c r="B17" s="193"/>
      <c r="E17" s="129"/>
      <c r="H17" s="129"/>
      <c r="I17" s="194"/>
      <c r="J17" s="129"/>
      <c r="K17" s="129"/>
      <c r="L17" s="29"/>
      <c r="M17" s="29"/>
      <c r="N17" s="29"/>
      <c r="O17" s="29"/>
      <c r="P17" s="29"/>
      <c r="Q17" s="29"/>
      <c r="R17" s="135"/>
      <c r="S17" s="135"/>
    </row>
    <row r="18" spans="1:20" s="134" customFormat="1" ht="16.5" customHeight="1">
      <c r="B18" s="193"/>
      <c r="E18" s="129"/>
      <c r="H18" s="129"/>
      <c r="I18" s="194"/>
      <c r="J18" s="129"/>
      <c r="K18" s="129"/>
      <c r="L18" s="29"/>
      <c r="M18" s="29"/>
      <c r="N18" s="29"/>
      <c r="O18" s="29"/>
      <c r="P18" s="29"/>
      <c r="Q18" s="29"/>
      <c r="R18" s="135"/>
      <c r="S18" s="135"/>
    </row>
    <row r="19" spans="1:20" s="134" customFormat="1" ht="16.5" customHeight="1">
      <c r="B19" s="193"/>
      <c r="E19" s="129"/>
      <c r="H19" s="129"/>
      <c r="I19" s="194"/>
      <c r="J19" s="129"/>
      <c r="K19" s="129"/>
      <c r="L19" s="29"/>
      <c r="M19" s="29"/>
      <c r="N19" s="29"/>
      <c r="O19" s="29"/>
      <c r="P19" s="29"/>
      <c r="Q19" s="29"/>
      <c r="R19" s="135"/>
      <c r="S19" s="135"/>
    </row>
    <row r="20" spans="1:20" s="134" customFormat="1" ht="16.5" customHeight="1">
      <c r="E20" s="195"/>
      <c r="F20" s="55"/>
      <c r="G20" s="129"/>
      <c r="H20" s="129"/>
      <c r="I20" s="194"/>
      <c r="J20" s="129"/>
      <c r="K20" s="129"/>
      <c r="L20" s="29"/>
      <c r="M20" s="29"/>
      <c r="N20" s="29"/>
      <c r="O20" s="29"/>
      <c r="P20" s="29"/>
      <c r="Q20" s="29"/>
      <c r="R20" s="135"/>
      <c r="S20" s="135"/>
    </row>
    <row r="21" spans="1:20" s="134" customFormat="1" ht="16.5" customHeight="1">
      <c r="B21" s="193"/>
      <c r="D21" s="192"/>
      <c r="E21" s="136"/>
      <c r="F21" s="55"/>
      <c r="G21" s="129"/>
      <c r="H21" s="129"/>
      <c r="I21" s="194"/>
      <c r="J21" s="129"/>
      <c r="K21" s="129"/>
      <c r="L21" s="29"/>
      <c r="M21" s="29"/>
      <c r="N21" s="29"/>
      <c r="O21" s="29"/>
      <c r="P21" s="29"/>
      <c r="Q21" s="29"/>
      <c r="R21" s="135"/>
      <c r="S21" s="135"/>
    </row>
    <row r="22" spans="1:20" s="134" customFormat="1" ht="13.5" customHeight="1" thickBot="1">
      <c r="B22" s="193"/>
      <c r="D22" s="192"/>
      <c r="E22" s="136"/>
      <c r="F22" s="55"/>
      <c r="G22" s="129"/>
      <c r="H22" s="129"/>
      <c r="I22" s="191"/>
      <c r="J22" s="129"/>
      <c r="K22" s="129"/>
      <c r="L22" s="29"/>
      <c r="M22" s="29"/>
      <c r="N22" s="29"/>
      <c r="O22" s="29"/>
      <c r="P22" s="29"/>
      <c r="Q22" s="29"/>
      <c r="R22" s="135"/>
      <c r="S22" s="135"/>
    </row>
    <row r="23" spans="1:20" s="128" customFormat="1" ht="30.75" customHeight="1" thickBot="1">
      <c r="A23" s="240"/>
      <c r="B23" s="526" t="s">
        <v>617</v>
      </c>
      <c r="C23" s="527"/>
      <c r="D23" s="498" t="s">
        <v>651</v>
      </c>
      <c r="E23" s="496"/>
      <c r="F23" s="190" t="s">
        <v>652</v>
      </c>
      <c r="G23" s="189" t="s">
        <v>653</v>
      </c>
      <c r="H23" s="189" t="s">
        <v>654</v>
      </c>
      <c r="I23" s="240"/>
      <c r="J23" s="129"/>
      <c r="K23" s="129"/>
      <c r="L23" s="29"/>
      <c r="M23" s="29"/>
      <c r="N23" s="29"/>
      <c r="O23" s="29"/>
      <c r="P23" s="29"/>
      <c r="Q23" s="29"/>
      <c r="R23" s="29"/>
      <c r="S23" s="29"/>
      <c r="T23" s="240"/>
    </row>
    <row r="24" spans="1:20" s="128" customFormat="1" ht="25.5" customHeight="1">
      <c r="A24" s="240"/>
      <c r="B24" s="188" t="str">
        <f>HiddenWkly!AL10</f>
        <v/>
      </c>
      <c r="C24" s="187"/>
      <c r="D24" s="528" t="str">
        <f>HiddenWkly!AO10</f>
        <v/>
      </c>
      <c r="E24" s="529"/>
      <c r="F24" s="186" t="str">
        <f>HiddenWkly!AP10</f>
        <v/>
      </c>
      <c r="G24" s="185" t="str">
        <f>HiddenWkly!AQ10</f>
        <v/>
      </c>
      <c r="H24" s="184" t="str">
        <f>HiddenWkly!AR10</f>
        <v/>
      </c>
      <c r="I24" s="240"/>
      <c r="J24" s="129"/>
      <c r="K24" s="129"/>
      <c r="L24" s="29"/>
      <c r="M24" s="29"/>
      <c r="N24" s="29"/>
      <c r="O24" s="29"/>
      <c r="P24" s="29"/>
      <c r="Q24" s="29"/>
      <c r="R24" s="29"/>
      <c r="S24" s="29"/>
      <c r="T24" s="240"/>
    </row>
    <row r="25" spans="1:20" s="128" customFormat="1" ht="25.5" customHeight="1">
      <c r="A25" s="240"/>
      <c r="B25" s="306" t="str">
        <f>HiddenWkly!AM11</f>
        <v/>
      </c>
      <c r="C25" s="183"/>
      <c r="D25" s="520" t="str">
        <f>HiddenWkly!AO11</f>
        <v/>
      </c>
      <c r="E25" s="521"/>
      <c r="F25" s="349" t="str">
        <f>HiddenWkly!AP11</f>
        <v/>
      </c>
      <c r="G25" s="350" t="str">
        <f>HiddenWkly!AQ11</f>
        <v/>
      </c>
      <c r="H25" s="351" t="str">
        <f>HiddenWkly!AR11</f>
        <v/>
      </c>
      <c r="I25" s="240"/>
      <c r="J25" s="129"/>
      <c r="K25" s="129"/>
      <c r="L25" s="29"/>
      <c r="M25" s="29"/>
      <c r="N25" s="29"/>
      <c r="O25" s="29"/>
      <c r="P25" s="29"/>
      <c r="Q25" s="29"/>
      <c r="R25" s="29"/>
      <c r="S25" s="29"/>
      <c r="T25" s="240"/>
    </row>
    <row r="26" spans="1:20" s="128" customFormat="1" ht="25.5" customHeight="1">
      <c r="A26" s="240"/>
      <c r="B26" s="182" t="str">
        <f>HiddenWkly!AM12</f>
        <v/>
      </c>
      <c r="C26" s="183"/>
      <c r="D26" s="520" t="str">
        <f>HiddenWkly!AO12</f>
        <v/>
      </c>
      <c r="E26" s="521"/>
      <c r="F26" s="349" t="str">
        <f>HiddenWkly!AP12</f>
        <v/>
      </c>
      <c r="G26" s="350" t="str">
        <f>HiddenWkly!AQ12</f>
        <v/>
      </c>
      <c r="H26" s="351" t="str">
        <f>HiddenWkly!AR12</f>
        <v/>
      </c>
      <c r="I26" s="240"/>
      <c r="J26" s="129"/>
      <c r="K26" s="129"/>
      <c r="L26" s="29"/>
      <c r="M26" s="29"/>
      <c r="N26" s="29"/>
      <c r="O26" s="29"/>
      <c r="P26" s="29"/>
      <c r="Q26" s="29"/>
      <c r="R26" s="29"/>
      <c r="S26" s="29"/>
      <c r="T26" s="240"/>
    </row>
    <row r="27" spans="1:20" s="128" customFormat="1" ht="25.5" customHeight="1">
      <c r="A27" s="240"/>
      <c r="B27" s="182" t="str">
        <f>HiddenWkly!AM13</f>
        <v/>
      </c>
      <c r="C27" s="183"/>
      <c r="D27" s="520" t="str">
        <f>HiddenWkly!AO13</f>
        <v/>
      </c>
      <c r="E27" s="521"/>
      <c r="F27" s="349" t="str">
        <f>HiddenWkly!AP13</f>
        <v/>
      </c>
      <c r="G27" s="350" t="str">
        <f>HiddenWkly!AQ13</f>
        <v/>
      </c>
      <c r="H27" s="351" t="str">
        <f>HiddenWkly!AR13</f>
        <v/>
      </c>
      <c r="I27" s="240"/>
      <c r="J27" s="129"/>
      <c r="K27" s="129"/>
      <c r="L27" s="29"/>
      <c r="M27" s="29"/>
      <c r="N27" s="29"/>
      <c r="O27" s="29"/>
      <c r="P27" s="29"/>
      <c r="Q27" s="29"/>
      <c r="R27" s="29"/>
      <c r="S27" s="29"/>
      <c r="T27" s="240"/>
    </row>
    <row r="28" spans="1:20" s="128" customFormat="1" ht="25.5" customHeight="1">
      <c r="A28" s="240"/>
      <c r="B28" s="182" t="str">
        <f>HiddenWkly!AM14</f>
        <v/>
      </c>
      <c r="C28" s="183"/>
      <c r="D28" s="520" t="str">
        <f>HiddenWkly!AO14</f>
        <v/>
      </c>
      <c r="E28" s="521"/>
      <c r="F28" s="349" t="str">
        <f>HiddenWkly!AP14</f>
        <v/>
      </c>
      <c r="G28" s="350" t="str">
        <f>HiddenWkly!AQ14</f>
        <v/>
      </c>
      <c r="H28" s="351" t="str">
        <f>HiddenWkly!AR14</f>
        <v/>
      </c>
      <c r="I28" s="240"/>
      <c r="J28" s="129"/>
      <c r="K28" s="129"/>
      <c r="L28" s="29"/>
      <c r="M28" s="29"/>
      <c r="N28" s="29"/>
      <c r="O28" s="29"/>
      <c r="P28" s="29"/>
      <c r="Q28" s="29"/>
      <c r="R28" s="29"/>
      <c r="S28" s="29"/>
      <c r="T28" s="240"/>
    </row>
    <row r="29" spans="1:20" s="128" customFormat="1" ht="25.5" customHeight="1">
      <c r="A29" s="240"/>
      <c r="B29" s="182" t="str">
        <f>HiddenWkly!AM15</f>
        <v/>
      </c>
      <c r="C29" s="183"/>
      <c r="D29" s="520" t="str">
        <f>HiddenWkly!AO15</f>
        <v/>
      </c>
      <c r="E29" s="521"/>
      <c r="F29" s="349" t="str">
        <f>HiddenWkly!AP15</f>
        <v/>
      </c>
      <c r="G29" s="350" t="str">
        <f>HiddenWkly!AQ15</f>
        <v/>
      </c>
      <c r="H29" s="351" t="str">
        <f>HiddenWkly!AR15</f>
        <v/>
      </c>
      <c r="I29" s="240"/>
      <c r="J29" s="129"/>
      <c r="K29" s="129"/>
      <c r="L29" s="29"/>
      <c r="M29" s="29"/>
      <c r="N29" s="29"/>
      <c r="O29" s="29"/>
      <c r="P29" s="29"/>
      <c r="Q29" s="29"/>
      <c r="R29" s="29"/>
      <c r="S29" s="29"/>
      <c r="T29" s="240"/>
    </row>
    <row r="30" spans="1:20" s="128" customFormat="1" ht="25.5" customHeight="1">
      <c r="A30" s="240"/>
      <c r="B30" s="182" t="str">
        <f>HiddenWkly!AM16</f>
        <v/>
      </c>
      <c r="C30" s="183"/>
      <c r="D30" s="520" t="str">
        <f>HiddenWkly!AO16</f>
        <v/>
      </c>
      <c r="E30" s="521"/>
      <c r="F30" s="349" t="str">
        <f>HiddenWkly!AP16</f>
        <v/>
      </c>
      <c r="G30" s="350" t="str">
        <f>HiddenWkly!AQ16</f>
        <v/>
      </c>
      <c r="H30" s="351" t="str">
        <f>HiddenWkly!AR16</f>
        <v/>
      </c>
      <c r="I30" s="240"/>
      <c r="J30" s="129"/>
      <c r="K30" s="129"/>
      <c r="L30" s="29"/>
      <c r="M30" s="29"/>
      <c r="N30" s="29"/>
      <c r="O30" s="29"/>
      <c r="P30" s="29"/>
      <c r="Q30" s="29"/>
      <c r="R30" s="29"/>
      <c r="S30" s="29"/>
      <c r="T30" s="240"/>
    </row>
    <row r="31" spans="1:20" s="128" customFormat="1" ht="25.5" customHeight="1">
      <c r="A31" s="240"/>
      <c r="B31" s="182" t="str">
        <f>HiddenWkly!AM17</f>
        <v/>
      </c>
      <c r="C31" s="183"/>
      <c r="D31" s="520" t="str">
        <f>HiddenWkly!AO17</f>
        <v/>
      </c>
      <c r="E31" s="521"/>
      <c r="F31" s="349" t="str">
        <f>HiddenWkly!AP17</f>
        <v/>
      </c>
      <c r="G31" s="350" t="str">
        <f>HiddenWkly!AQ17</f>
        <v/>
      </c>
      <c r="H31" s="351" t="str">
        <f>HiddenWkly!AR17</f>
        <v/>
      </c>
      <c r="I31" s="240"/>
      <c r="J31" s="129"/>
      <c r="K31" s="129"/>
      <c r="L31" s="29"/>
      <c r="M31" s="29"/>
      <c r="N31" s="29"/>
      <c r="O31" s="29"/>
      <c r="P31" s="29"/>
      <c r="Q31" s="29"/>
      <c r="R31" s="29"/>
      <c r="S31" s="29"/>
      <c r="T31" s="240"/>
    </row>
    <row r="32" spans="1:20" s="128" customFormat="1" ht="25.5" customHeight="1">
      <c r="A32" s="240"/>
      <c r="B32" s="182" t="str">
        <f>HiddenWkly!AM18</f>
        <v/>
      </c>
      <c r="C32" s="183"/>
      <c r="D32" s="520" t="str">
        <f>HiddenWkly!AO18</f>
        <v/>
      </c>
      <c r="E32" s="521"/>
      <c r="F32" s="349" t="str">
        <f>HiddenWkly!AP18</f>
        <v/>
      </c>
      <c r="G32" s="350" t="str">
        <f>HiddenWkly!AQ18</f>
        <v/>
      </c>
      <c r="H32" s="351" t="str">
        <f>HiddenWkly!AR18</f>
        <v/>
      </c>
      <c r="I32" s="240"/>
      <c r="J32" s="129"/>
      <c r="K32" s="129"/>
      <c r="L32" s="29"/>
      <c r="M32" s="29"/>
      <c r="N32" s="29"/>
      <c r="O32" s="29"/>
      <c r="P32" s="29"/>
      <c r="Q32" s="29"/>
      <c r="R32" s="29"/>
      <c r="S32" s="29"/>
      <c r="T32" s="240"/>
    </row>
    <row r="33" spans="1:20" s="128" customFormat="1" ht="25.5" customHeight="1">
      <c r="A33" s="240"/>
      <c r="B33" s="182" t="str">
        <f>HiddenWkly!AM19</f>
        <v/>
      </c>
      <c r="C33" s="183"/>
      <c r="D33" s="520" t="str">
        <f>HiddenWkly!AO19</f>
        <v/>
      </c>
      <c r="E33" s="521"/>
      <c r="F33" s="349" t="str">
        <f>HiddenWkly!AP19</f>
        <v/>
      </c>
      <c r="G33" s="350" t="str">
        <f>HiddenWkly!AQ19</f>
        <v/>
      </c>
      <c r="H33" s="351" t="str">
        <f>HiddenWkly!AR19</f>
        <v/>
      </c>
      <c r="I33" s="240"/>
      <c r="J33" s="129"/>
      <c r="K33" s="129"/>
      <c r="L33" s="29"/>
      <c r="M33" s="29"/>
      <c r="N33" s="29"/>
      <c r="O33" s="29"/>
      <c r="P33" s="29"/>
      <c r="Q33" s="29"/>
      <c r="R33" s="29"/>
      <c r="S33" s="29"/>
      <c r="T33" s="240"/>
    </row>
    <row r="34" spans="1:20" s="128" customFormat="1" ht="25.5" customHeight="1">
      <c r="A34" s="240"/>
      <c r="B34" s="182" t="str">
        <f>HiddenWkly!AM20</f>
        <v/>
      </c>
      <c r="C34" s="183"/>
      <c r="D34" s="520" t="str">
        <f>HiddenWkly!AO20</f>
        <v/>
      </c>
      <c r="E34" s="521"/>
      <c r="F34" s="349" t="str">
        <f>HiddenWkly!AP20</f>
        <v/>
      </c>
      <c r="G34" s="350" t="str">
        <f>HiddenWkly!AQ20</f>
        <v/>
      </c>
      <c r="H34" s="351" t="str">
        <f>HiddenWkly!AR20</f>
        <v/>
      </c>
      <c r="I34" s="240"/>
      <c r="J34" s="129"/>
      <c r="K34" s="129"/>
      <c r="L34" s="29"/>
      <c r="M34" s="29"/>
      <c r="N34" s="29"/>
      <c r="O34" s="29"/>
      <c r="P34" s="29"/>
      <c r="Q34" s="29"/>
      <c r="R34" s="29"/>
      <c r="S34" s="29"/>
      <c r="T34" s="240"/>
    </row>
    <row r="35" spans="1:20" s="128" customFormat="1" ht="25.5" customHeight="1">
      <c r="A35" s="240"/>
      <c r="B35" s="182" t="str">
        <f>HiddenWkly!AM21</f>
        <v/>
      </c>
      <c r="C35" s="183"/>
      <c r="D35" s="520" t="str">
        <f>HiddenWkly!AO21</f>
        <v/>
      </c>
      <c r="E35" s="521"/>
      <c r="F35" s="349" t="str">
        <f>HiddenWkly!AP21</f>
        <v/>
      </c>
      <c r="G35" s="350" t="str">
        <f>HiddenWkly!AQ21</f>
        <v/>
      </c>
      <c r="H35" s="351" t="str">
        <f>HiddenWkly!AR21</f>
        <v/>
      </c>
      <c r="I35" s="240"/>
      <c r="J35" s="129"/>
      <c r="K35" s="129"/>
      <c r="L35" s="29"/>
      <c r="M35" s="29"/>
      <c r="N35" s="29"/>
      <c r="O35" s="29"/>
      <c r="P35" s="29"/>
      <c r="Q35" s="29"/>
      <c r="R35" s="29"/>
      <c r="S35" s="29"/>
      <c r="T35" s="240"/>
    </row>
    <row r="36" spans="1:20" s="128" customFormat="1" ht="25.5" customHeight="1">
      <c r="A36" s="240"/>
      <c r="B36" s="182" t="str">
        <f>HiddenWkly!AM22</f>
        <v/>
      </c>
      <c r="C36" s="183"/>
      <c r="D36" s="520" t="str">
        <f>HiddenWkly!AO22</f>
        <v/>
      </c>
      <c r="E36" s="521"/>
      <c r="F36" s="349" t="str">
        <f>HiddenWkly!AP22</f>
        <v/>
      </c>
      <c r="G36" s="350" t="str">
        <f>HiddenWkly!AQ22</f>
        <v/>
      </c>
      <c r="H36" s="351" t="str">
        <f>HiddenWkly!AR22</f>
        <v/>
      </c>
      <c r="I36" s="240"/>
      <c r="J36" s="129"/>
      <c r="K36" s="129"/>
      <c r="L36" s="29"/>
      <c r="M36" s="29"/>
      <c r="N36" s="29"/>
      <c r="O36" s="29"/>
      <c r="P36" s="29"/>
      <c r="Q36" s="29"/>
      <c r="R36" s="29"/>
      <c r="S36" s="29"/>
      <c r="T36" s="240"/>
    </row>
    <row r="37" spans="1:20" s="128" customFormat="1" ht="25.5" customHeight="1">
      <c r="A37" s="240"/>
      <c r="B37" s="182" t="str">
        <f>HiddenWkly!AM23</f>
        <v/>
      </c>
      <c r="C37" s="181"/>
      <c r="D37" s="520" t="str">
        <f>HiddenWkly!AO23</f>
        <v/>
      </c>
      <c r="E37" s="521"/>
      <c r="F37" s="349" t="str">
        <f>HiddenWkly!AP23</f>
        <v/>
      </c>
      <c r="G37" s="350" t="str">
        <f>HiddenWkly!AQ23</f>
        <v/>
      </c>
      <c r="H37" s="351" t="str">
        <f>HiddenWkly!AR23</f>
        <v/>
      </c>
      <c r="I37" s="240"/>
      <c r="J37" s="129"/>
      <c r="K37" s="129"/>
      <c r="L37" s="29"/>
      <c r="M37" s="29"/>
      <c r="N37" s="29"/>
      <c r="O37" s="29"/>
      <c r="P37" s="29"/>
      <c r="Q37" s="29"/>
      <c r="R37" s="29"/>
      <c r="S37" s="29"/>
      <c r="T37" s="240"/>
    </row>
    <row r="38" spans="1:20" s="128" customFormat="1" ht="25.5" customHeight="1">
      <c r="A38" s="240"/>
      <c r="B38" s="182" t="str">
        <f>HiddenWkly!AM24</f>
        <v/>
      </c>
      <c r="C38" s="181"/>
      <c r="D38" s="520" t="str">
        <f>HiddenWkly!AO24</f>
        <v/>
      </c>
      <c r="E38" s="521"/>
      <c r="F38" s="349" t="str">
        <f>HiddenWkly!AP24</f>
        <v/>
      </c>
      <c r="G38" s="350" t="str">
        <f>HiddenWkly!AQ24</f>
        <v/>
      </c>
      <c r="H38" s="351" t="str">
        <f>HiddenWkly!AR24</f>
        <v/>
      </c>
      <c r="I38" s="240"/>
      <c r="J38" s="129"/>
      <c r="K38" s="129"/>
      <c r="L38" s="29"/>
      <c r="M38" s="29"/>
      <c r="N38" s="29"/>
      <c r="O38" s="29"/>
      <c r="P38" s="29"/>
      <c r="Q38" s="29"/>
      <c r="R38" s="29"/>
      <c r="S38" s="29"/>
      <c r="T38" s="240"/>
    </row>
    <row r="39" spans="1:20" s="128" customFormat="1" ht="25.5" customHeight="1">
      <c r="A39" s="240"/>
      <c r="B39" s="182" t="str">
        <f>HiddenWkly!AM25</f>
        <v/>
      </c>
      <c r="C39" s="181"/>
      <c r="D39" s="520" t="str">
        <f>HiddenWkly!AO25</f>
        <v/>
      </c>
      <c r="E39" s="521"/>
      <c r="F39" s="349" t="str">
        <f>HiddenWkly!AP25</f>
        <v/>
      </c>
      <c r="G39" s="350" t="str">
        <f>HiddenWkly!AQ25</f>
        <v/>
      </c>
      <c r="H39" s="351" t="str">
        <f>HiddenWkly!AR25</f>
        <v/>
      </c>
      <c r="I39" s="240"/>
      <c r="J39" s="129"/>
      <c r="K39" s="129"/>
      <c r="L39" s="29"/>
      <c r="M39" s="29"/>
      <c r="N39" s="29"/>
      <c r="O39" s="29"/>
      <c r="P39" s="29"/>
      <c r="Q39" s="29"/>
      <c r="R39" s="29"/>
      <c r="S39" s="29"/>
      <c r="T39" s="240"/>
    </row>
    <row r="40" spans="1:20" s="128" customFormat="1" ht="25.5" customHeight="1">
      <c r="A40" s="240"/>
      <c r="B40" s="182" t="str">
        <f>HiddenWkly!AM26</f>
        <v/>
      </c>
      <c r="C40" s="181"/>
      <c r="D40" s="520" t="str">
        <f>HiddenWkly!AO26</f>
        <v/>
      </c>
      <c r="E40" s="521"/>
      <c r="F40" s="349" t="str">
        <f>HiddenWkly!AP26</f>
        <v/>
      </c>
      <c r="G40" s="350" t="str">
        <f>HiddenWkly!AQ26</f>
        <v/>
      </c>
      <c r="H40" s="351" t="str">
        <f>HiddenWkly!AR26</f>
        <v/>
      </c>
      <c r="I40" s="240"/>
      <c r="J40" s="129"/>
      <c r="K40" s="129"/>
      <c r="L40" s="29"/>
      <c r="M40" s="29"/>
      <c r="N40" s="29"/>
      <c r="O40" s="29"/>
      <c r="P40" s="29"/>
      <c r="Q40" s="29"/>
      <c r="R40" s="29"/>
      <c r="S40" s="29"/>
      <c r="T40" s="240"/>
    </row>
    <row r="41" spans="1:20" s="128" customFormat="1" ht="25.5" customHeight="1">
      <c r="A41" s="240"/>
      <c r="B41" s="182" t="str">
        <f>HiddenWkly!AM27</f>
        <v/>
      </c>
      <c r="C41" s="181"/>
      <c r="D41" s="520" t="str">
        <f>HiddenWkly!AO27</f>
        <v/>
      </c>
      <c r="E41" s="521"/>
      <c r="F41" s="349" t="str">
        <f>HiddenWkly!AP27</f>
        <v/>
      </c>
      <c r="G41" s="350" t="str">
        <f>HiddenWkly!AQ27</f>
        <v/>
      </c>
      <c r="H41" s="351" t="str">
        <f>HiddenWkly!AR27</f>
        <v/>
      </c>
      <c r="I41" s="240"/>
      <c r="J41" s="129"/>
      <c r="K41" s="129"/>
      <c r="L41" s="29"/>
      <c r="M41" s="29"/>
      <c r="N41" s="29"/>
      <c r="O41" s="29"/>
      <c r="P41" s="29"/>
      <c r="Q41" s="29"/>
      <c r="R41" s="29"/>
      <c r="S41" s="29"/>
      <c r="T41" s="240"/>
    </row>
    <row r="42" spans="1:20" s="128" customFormat="1" ht="25.5" customHeight="1">
      <c r="A42" s="240"/>
      <c r="B42" s="182" t="str">
        <f>HiddenWkly!AM28</f>
        <v/>
      </c>
      <c r="C42" s="181"/>
      <c r="D42" s="520" t="str">
        <f>HiddenWkly!AO28</f>
        <v/>
      </c>
      <c r="E42" s="521"/>
      <c r="F42" s="349" t="str">
        <f>HiddenWkly!AP28</f>
        <v/>
      </c>
      <c r="G42" s="350" t="str">
        <f>HiddenWkly!AQ28</f>
        <v/>
      </c>
      <c r="H42" s="351" t="str">
        <f>HiddenWkly!AR28</f>
        <v/>
      </c>
      <c r="I42" s="240"/>
      <c r="J42" s="129"/>
      <c r="K42" s="129"/>
      <c r="L42" s="29"/>
      <c r="M42" s="29"/>
      <c r="N42" s="29"/>
      <c r="O42" s="29"/>
      <c r="P42" s="29"/>
      <c r="Q42" s="29"/>
      <c r="R42" s="29"/>
      <c r="S42" s="29"/>
      <c r="T42" s="240"/>
    </row>
    <row r="43" spans="1:20" s="128" customFormat="1" ht="25.5" customHeight="1">
      <c r="A43" s="240"/>
      <c r="B43" s="182" t="str">
        <f>HiddenWkly!AM29</f>
        <v/>
      </c>
      <c r="C43" s="181"/>
      <c r="D43" s="520" t="str">
        <f>HiddenWkly!AO29</f>
        <v/>
      </c>
      <c r="E43" s="521"/>
      <c r="F43" s="349" t="str">
        <f>HiddenWkly!AP29</f>
        <v/>
      </c>
      <c r="G43" s="350" t="str">
        <f>HiddenWkly!AQ29</f>
        <v/>
      </c>
      <c r="H43" s="351" t="str">
        <f>HiddenWkly!AR29</f>
        <v/>
      </c>
      <c r="I43" s="240"/>
      <c r="J43" s="129"/>
      <c r="K43" s="129"/>
      <c r="L43" s="29"/>
      <c r="M43" s="29"/>
      <c r="N43" s="29"/>
      <c r="O43" s="29"/>
      <c r="P43" s="29"/>
      <c r="Q43" s="29"/>
      <c r="R43" s="29"/>
      <c r="S43" s="29"/>
      <c r="T43" s="240"/>
    </row>
    <row r="44" spans="1:20" s="128" customFormat="1" ht="25.5" customHeight="1">
      <c r="A44" s="240"/>
      <c r="B44" s="182" t="str">
        <f>HiddenWkly!AM30</f>
        <v/>
      </c>
      <c r="C44" s="181"/>
      <c r="D44" s="520" t="str">
        <f>HiddenWkly!AO30</f>
        <v/>
      </c>
      <c r="E44" s="521"/>
      <c r="F44" s="349" t="str">
        <f>HiddenWkly!AP30</f>
        <v/>
      </c>
      <c r="G44" s="350" t="str">
        <f>HiddenWkly!AQ30</f>
        <v/>
      </c>
      <c r="H44" s="351" t="str">
        <f>HiddenWkly!AR30</f>
        <v/>
      </c>
      <c r="I44" s="240"/>
      <c r="J44" s="129"/>
      <c r="K44" s="129"/>
      <c r="L44" s="29"/>
      <c r="M44" s="29"/>
      <c r="N44" s="29"/>
      <c r="O44" s="29"/>
      <c r="P44" s="29"/>
      <c r="Q44" s="29"/>
      <c r="R44" s="29"/>
      <c r="S44" s="29"/>
      <c r="T44" s="240"/>
    </row>
    <row r="45" spans="1:20" s="128" customFormat="1" ht="25.5" customHeight="1">
      <c r="A45" s="240"/>
      <c r="B45" s="182" t="str">
        <f>HiddenWkly!AM31</f>
        <v/>
      </c>
      <c r="C45" s="181"/>
      <c r="D45" s="520" t="str">
        <f>HiddenWkly!AO31</f>
        <v/>
      </c>
      <c r="E45" s="521"/>
      <c r="F45" s="349" t="str">
        <f>HiddenWkly!AP31</f>
        <v/>
      </c>
      <c r="G45" s="350" t="str">
        <f>HiddenWkly!AQ31</f>
        <v/>
      </c>
      <c r="H45" s="351" t="str">
        <f>HiddenWkly!AR31</f>
        <v/>
      </c>
      <c r="I45" s="240"/>
      <c r="J45" s="129"/>
      <c r="K45" s="129"/>
      <c r="L45" s="29"/>
      <c r="M45" s="29"/>
      <c r="N45" s="29"/>
      <c r="O45" s="29"/>
      <c r="P45" s="29"/>
      <c r="Q45" s="29"/>
      <c r="R45" s="29"/>
      <c r="S45" s="29"/>
      <c r="T45" s="240"/>
    </row>
    <row r="46" spans="1:20" s="128" customFormat="1" ht="25.5" customHeight="1">
      <c r="A46" s="240"/>
      <c r="B46" s="182" t="str">
        <f>HiddenWkly!AM32</f>
        <v/>
      </c>
      <c r="C46" s="181"/>
      <c r="D46" s="520" t="str">
        <f>HiddenWkly!AO32</f>
        <v/>
      </c>
      <c r="E46" s="521"/>
      <c r="F46" s="349" t="str">
        <f>HiddenWkly!AP32</f>
        <v/>
      </c>
      <c r="G46" s="350" t="str">
        <f>HiddenWkly!AQ32</f>
        <v/>
      </c>
      <c r="H46" s="351" t="str">
        <f>HiddenWkly!AR32</f>
        <v/>
      </c>
      <c r="I46" s="240"/>
      <c r="J46" s="129"/>
      <c r="K46" s="129"/>
      <c r="L46" s="29"/>
      <c r="M46" s="29"/>
      <c r="N46" s="29"/>
      <c r="O46" s="29"/>
      <c r="P46" s="29"/>
      <c r="Q46" s="29"/>
      <c r="R46" s="29"/>
      <c r="S46" s="29"/>
      <c r="T46" s="240"/>
    </row>
    <row r="47" spans="1:20" s="128" customFormat="1" ht="25.5" customHeight="1">
      <c r="A47" s="240"/>
      <c r="B47" s="182" t="str">
        <f>HiddenWkly!AM33</f>
        <v/>
      </c>
      <c r="C47" s="181"/>
      <c r="D47" s="520" t="str">
        <f>HiddenWkly!AO33</f>
        <v/>
      </c>
      <c r="E47" s="521"/>
      <c r="F47" s="349" t="str">
        <f>HiddenWkly!AP33</f>
        <v/>
      </c>
      <c r="G47" s="350" t="str">
        <f>HiddenWkly!AQ33</f>
        <v/>
      </c>
      <c r="H47" s="351" t="str">
        <f>HiddenWkly!AR33</f>
        <v/>
      </c>
      <c r="I47" s="240"/>
      <c r="J47" s="129"/>
      <c r="K47" s="129"/>
      <c r="L47" s="29"/>
      <c r="M47" s="29"/>
      <c r="N47" s="29"/>
      <c r="O47" s="29"/>
      <c r="P47" s="29"/>
      <c r="Q47" s="29"/>
      <c r="R47" s="29"/>
      <c r="S47" s="29"/>
      <c r="T47" s="240"/>
    </row>
    <row r="48" spans="1:20" s="128" customFormat="1" ht="25.5" customHeight="1">
      <c r="A48" s="240"/>
      <c r="B48" s="182" t="str">
        <f>HiddenWkly!AM34</f>
        <v/>
      </c>
      <c r="C48" s="181"/>
      <c r="D48" s="520" t="str">
        <f>HiddenWkly!AO34</f>
        <v/>
      </c>
      <c r="E48" s="521"/>
      <c r="F48" s="349" t="str">
        <f>HiddenWkly!AP34</f>
        <v/>
      </c>
      <c r="G48" s="350" t="str">
        <f>HiddenWkly!AQ34</f>
        <v/>
      </c>
      <c r="H48" s="351" t="str">
        <f>HiddenWkly!AR34</f>
        <v/>
      </c>
      <c r="I48" s="240"/>
      <c r="J48" s="129"/>
      <c r="K48" s="129"/>
      <c r="L48" s="29"/>
      <c r="M48" s="29"/>
      <c r="N48" s="29"/>
      <c r="O48" s="29"/>
      <c r="P48" s="29"/>
      <c r="Q48" s="29"/>
      <c r="R48" s="29"/>
      <c r="S48" s="29"/>
      <c r="T48" s="240"/>
    </row>
    <row r="49" spans="1:20" s="128" customFormat="1" ht="25.5" customHeight="1">
      <c r="A49" s="240"/>
      <c r="B49" s="182" t="str">
        <f>HiddenWkly!AM35</f>
        <v/>
      </c>
      <c r="C49" s="181"/>
      <c r="D49" s="520" t="str">
        <f>HiddenWkly!AO35</f>
        <v/>
      </c>
      <c r="E49" s="521"/>
      <c r="F49" s="349" t="str">
        <f>HiddenWkly!AP35</f>
        <v/>
      </c>
      <c r="G49" s="350" t="str">
        <f>HiddenWkly!AQ35</f>
        <v/>
      </c>
      <c r="H49" s="351" t="str">
        <f>HiddenWkly!AR35</f>
        <v/>
      </c>
      <c r="I49" s="240"/>
      <c r="J49" s="129"/>
      <c r="K49" s="129"/>
      <c r="L49" s="29"/>
      <c r="M49" s="29"/>
      <c r="N49" s="29"/>
      <c r="O49" s="29"/>
      <c r="P49" s="29"/>
      <c r="Q49" s="29"/>
      <c r="R49" s="29"/>
      <c r="S49" s="29"/>
      <c r="T49" s="240"/>
    </row>
    <row r="50" spans="1:20" s="128" customFormat="1" ht="25.5" customHeight="1">
      <c r="A50" s="240"/>
      <c r="B50" s="182" t="str">
        <f>HiddenWkly!AM36</f>
        <v/>
      </c>
      <c r="C50" s="181"/>
      <c r="D50" s="520" t="str">
        <f>HiddenWkly!AO36</f>
        <v/>
      </c>
      <c r="E50" s="521"/>
      <c r="F50" s="349" t="str">
        <f>HiddenWkly!AP36</f>
        <v/>
      </c>
      <c r="G50" s="350" t="str">
        <f>HiddenWkly!AQ36</f>
        <v/>
      </c>
      <c r="H50" s="351" t="str">
        <f>HiddenWkly!AR36</f>
        <v/>
      </c>
      <c r="I50" s="240"/>
      <c r="J50" s="129"/>
      <c r="K50" s="129"/>
      <c r="L50" s="29"/>
      <c r="M50" s="29"/>
      <c r="N50" s="29"/>
      <c r="O50" s="29"/>
      <c r="P50" s="29"/>
      <c r="Q50" s="29"/>
      <c r="R50" s="29"/>
      <c r="S50" s="29"/>
      <c r="T50" s="240"/>
    </row>
    <row r="51" spans="1:20" s="128" customFormat="1" ht="25.5" customHeight="1">
      <c r="A51" s="240"/>
      <c r="B51" s="182" t="str">
        <f>HiddenWkly!AM37</f>
        <v/>
      </c>
      <c r="C51" s="181"/>
      <c r="D51" s="520" t="str">
        <f>HiddenWkly!AO37</f>
        <v/>
      </c>
      <c r="E51" s="521"/>
      <c r="F51" s="349" t="str">
        <f>HiddenWkly!AP37</f>
        <v/>
      </c>
      <c r="G51" s="350" t="str">
        <f>HiddenWkly!AQ37</f>
        <v/>
      </c>
      <c r="H51" s="351" t="str">
        <f>HiddenWkly!AR37</f>
        <v/>
      </c>
      <c r="I51" s="240"/>
      <c r="J51" s="129"/>
      <c r="K51" s="129"/>
      <c r="L51" s="29"/>
      <c r="M51" s="29"/>
      <c r="N51" s="29"/>
      <c r="O51" s="29"/>
      <c r="P51" s="29"/>
      <c r="Q51" s="29"/>
      <c r="R51" s="29"/>
      <c r="S51" s="29"/>
      <c r="T51" s="240"/>
    </row>
    <row r="52" spans="1:20" s="128" customFormat="1" ht="25.5" customHeight="1">
      <c r="A52" s="240"/>
      <c r="B52" s="182" t="str">
        <f>HiddenWkly!AM38</f>
        <v/>
      </c>
      <c r="C52" s="181"/>
      <c r="D52" s="520" t="str">
        <f>HiddenWkly!AO38</f>
        <v/>
      </c>
      <c r="E52" s="521"/>
      <c r="F52" s="349" t="str">
        <f>HiddenWkly!AP38</f>
        <v/>
      </c>
      <c r="G52" s="350" t="str">
        <f>HiddenWkly!AQ38</f>
        <v/>
      </c>
      <c r="H52" s="351" t="str">
        <f>HiddenWkly!AR38</f>
        <v/>
      </c>
      <c r="I52" s="240"/>
      <c r="J52" s="129"/>
      <c r="K52" s="129"/>
      <c r="L52" s="29"/>
      <c r="M52" s="29"/>
      <c r="N52" s="29"/>
      <c r="O52" s="29"/>
      <c r="P52" s="29"/>
      <c r="Q52" s="29"/>
      <c r="R52" s="29"/>
      <c r="S52" s="29"/>
      <c r="T52" s="240"/>
    </row>
    <row r="53" spans="1:20" s="128" customFormat="1" ht="25.5" customHeight="1">
      <c r="A53" s="240"/>
      <c r="B53" s="182" t="str">
        <f>HiddenWkly!AM39</f>
        <v/>
      </c>
      <c r="C53" s="181"/>
      <c r="D53" s="520" t="str">
        <f>HiddenWkly!AO39</f>
        <v/>
      </c>
      <c r="E53" s="521"/>
      <c r="F53" s="349" t="str">
        <f>HiddenWkly!AP39</f>
        <v/>
      </c>
      <c r="G53" s="350" t="str">
        <f>HiddenWkly!AQ39</f>
        <v/>
      </c>
      <c r="H53" s="351" t="str">
        <f>HiddenWkly!AR39</f>
        <v/>
      </c>
      <c r="I53" s="240"/>
      <c r="J53" s="129"/>
      <c r="K53" s="129"/>
      <c r="L53" s="29"/>
      <c r="M53" s="29"/>
      <c r="N53" s="29"/>
      <c r="O53" s="29"/>
      <c r="P53" s="29"/>
      <c r="Q53" s="29"/>
      <c r="R53" s="29"/>
      <c r="S53" s="29"/>
      <c r="T53" s="240"/>
    </row>
    <row r="54" spans="1:20" s="128" customFormat="1" ht="25.5" customHeight="1">
      <c r="A54" s="240"/>
      <c r="B54" s="182" t="str">
        <f>HiddenWkly!AM40</f>
        <v/>
      </c>
      <c r="C54" s="181"/>
      <c r="D54" s="520" t="str">
        <f>HiddenWkly!AO40</f>
        <v/>
      </c>
      <c r="E54" s="521"/>
      <c r="F54" s="349" t="str">
        <f>HiddenWkly!AP40</f>
        <v/>
      </c>
      <c r="G54" s="350" t="str">
        <f>HiddenWkly!AQ40</f>
        <v/>
      </c>
      <c r="H54" s="351" t="str">
        <f>HiddenWkly!AR40</f>
        <v/>
      </c>
      <c r="I54" s="240"/>
      <c r="J54" s="129"/>
      <c r="K54" s="129"/>
      <c r="L54" s="29"/>
      <c r="M54" s="29"/>
      <c r="N54" s="29"/>
      <c r="O54" s="29"/>
      <c r="P54" s="29"/>
      <c r="Q54" s="29"/>
      <c r="R54" s="29"/>
      <c r="S54" s="29"/>
      <c r="T54" s="240"/>
    </row>
    <row r="55" spans="1:20" s="128" customFormat="1" ht="25.5" customHeight="1">
      <c r="A55" s="240"/>
      <c r="B55" s="182" t="str">
        <f>HiddenWkly!AM41</f>
        <v/>
      </c>
      <c r="C55" s="181"/>
      <c r="D55" s="520" t="str">
        <f>HiddenWkly!AO41</f>
        <v/>
      </c>
      <c r="E55" s="521"/>
      <c r="F55" s="349" t="str">
        <f>HiddenWkly!AP41</f>
        <v/>
      </c>
      <c r="G55" s="350" t="str">
        <f>HiddenWkly!AQ41</f>
        <v/>
      </c>
      <c r="H55" s="351" t="str">
        <f>HiddenWkly!AR41</f>
        <v/>
      </c>
      <c r="I55" s="240"/>
      <c r="J55" s="129"/>
      <c r="K55" s="129"/>
      <c r="L55" s="29"/>
      <c r="M55" s="29"/>
      <c r="N55" s="29"/>
      <c r="O55" s="29"/>
      <c r="P55" s="29"/>
      <c r="Q55" s="29"/>
      <c r="R55" s="29"/>
      <c r="S55" s="29"/>
      <c r="T55" s="240"/>
    </row>
    <row r="56" spans="1:20" s="128" customFormat="1" ht="25.5" customHeight="1">
      <c r="A56" s="240"/>
      <c r="B56" s="182" t="str">
        <f>HiddenWkly!AM42</f>
        <v/>
      </c>
      <c r="C56" s="181"/>
      <c r="D56" s="520" t="str">
        <f>HiddenWkly!AO42</f>
        <v/>
      </c>
      <c r="E56" s="521"/>
      <c r="F56" s="349" t="str">
        <f>HiddenWkly!AP42</f>
        <v/>
      </c>
      <c r="G56" s="350" t="str">
        <f>HiddenWkly!AQ42</f>
        <v/>
      </c>
      <c r="H56" s="351" t="str">
        <f>HiddenWkly!AR42</f>
        <v/>
      </c>
      <c r="I56" s="240"/>
      <c r="J56" s="129"/>
      <c r="K56" s="129"/>
      <c r="L56" s="29"/>
      <c r="M56" s="29"/>
      <c r="N56" s="29"/>
      <c r="O56" s="29"/>
      <c r="P56" s="29"/>
      <c r="Q56" s="29"/>
      <c r="R56" s="29"/>
      <c r="S56" s="29"/>
      <c r="T56" s="240"/>
    </row>
    <row r="57" spans="1:20" s="128" customFormat="1" ht="25.5" customHeight="1">
      <c r="A57" s="240"/>
      <c r="B57" s="182" t="str">
        <f>HiddenWkly!AM43</f>
        <v/>
      </c>
      <c r="C57" s="181"/>
      <c r="D57" s="520" t="str">
        <f>HiddenWkly!AO43</f>
        <v/>
      </c>
      <c r="E57" s="521"/>
      <c r="F57" s="349" t="str">
        <f>HiddenWkly!AP43</f>
        <v/>
      </c>
      <c r="G57" s="350" t="str">
        <f>HiddenWkly!AQ43</f>
        <v/>
      </c>
      <c r="H57" s="351" t="str">
        <f>HiddenWkly!AR43</f>
        <v/>
      </c>
      <c r="I57" s="240"/>
      <c r="J57" s="129"/>
      <c r="K57" s="129"/>
      <c r="L57" s="29"/>
      <c r="M57" s="29"/>
      <c r="N57" s="29"/>
      <c r="O57" s="29"/>
      <c r="P57" s="29"/>
      <c r="Q57" s="29"/>
      <c r="R57" s="29"/>
      <c r="S57" s="29"/>
      <c r="T57" s="240"/>
    </row>
    <row r="58" spans="1:20" s="128" customFormat="1" ht="25.5" customHeight="1">
      <c r="A58" s="240"/>
      <c r="B58" s="182" t="str">
        <f>HiddenWkly!AM44</f>
        <v/>
      </c>
      <c r="C58" s="181"/>
      <c r="D58" s="520" t="str">
        <f>HiddenWkly!AO44</f>
        <v/>
      </c>
      <c r="E58" s="521"/>
      <c r="F58" s="349" t="str">
        <f>HiddenWkly!AP44</f>
        <v/>
      </c>
      <c r="G58" s="350" t="str">
        <f>HiddenWkly!AQ44</f>
        <v/>
      </c>
      <c r="H58" s="351" t="str">
        <f>HiddenWkly!AR44</f>
        <v/>
      </c>
      <c r="I58" s="240"/>
      <c r="J58" s="129"/>
      <c r="K58" s="129"/>
      <c r="L58" s="29"/>
      <c r="M58" s="29"/>
      <c r="N58" s="29"/>
      <c r="O58" s="29"/>
      <c r="P58" s="29"/>
      <c r="Q58" s="29"/>
      <c r="R58" s="29"/>
      <c r="S58" s="29"/>
      <c r="T58" s="240"/>
    </row>
    <row r="59" spans="1:20" s="128" customFormat="1" ht="25.5" customHeight="1">
      <c r="A59" s="240"/>
      <c r="B59" s="182" t="str">
        <f>HiddenWkly!AM45</f>
        <v/>
      </c>
      <c r="C59" s="181"/>
      <c r="D59" s="520" t="str">
        <f>HiddenWkly!AO45</f>
        <v/>
      </c>
      <c r="E59" s="521"/>
      <c r="F59" s="349" t="str">
        <f>HiddenWkly!AP45</f>
        <v/>
      </c>
      <c r="G59" s="350" t="str">
        <f>HiddenWkly!AQ45</f>
        <v/>
      </c>
      <c r="H59" s="351" t="str">
        <f>HiddenWkly!AR45</f>
        <v/>
      </c>
      <c r="I59" s="240"/>
      <c r="J59" s="129"/>
      <c r="K59" s="129"/>
      <c r="L59" s="29"/>
      <c r="M59" s="29"/>
      <c r="N59" s="29"/>
      <c r="O59" s="29"/>
      <c r="P59" s="29"/>
      <c r="Q59" s="29"/>
      <c r="R59" s="29"/>
      <c r="S59" s="29"/>
      <c r="T59" s="240"/>
    </row>
    <row r="60" spans="1:20" s="128" customFormat="1" ht="25.5" customHeight="1">
      <c r="A60" s="240"/>
      <c r="B60" s="182" t="str">
        <f>HiddenWkly!AM46</f>
        <v/>
      </c>
      <c r="C60" s="181"/>
      <c r="D60" s="520" t="str">
        <f>HiddenWkly!AO46</f>
        <v/>
      </c>
      <c r="E60" s="521"/>
      <c r="F60" s="349" t="str">
        <f>HiddenWkly!AP46</f>
        <v/>
      </c>
      <c r="G60" s="350" t="str">
        <f>HiddenWkly!AQ46</f>
        <v/>
      </c>
      <c r="H60" s="351" t="str">
        <f>HiddenWkly!AR46</f>
        <v/>
      </c>
      <c r="I60" s="240"/>
      <c r="J60" s="129"/>
      <c r="K60" s="129"/>
      <c r="L60" s="29"/>
      <c r="M60" s="29"/>
      <c r="N60" s="29"/>
      <c r="O60" s="29"/>
      <c r="P60" s="29"/>
      <c r="Q60" s="29"/>
      <c r="R60" s="29"/>
      <c r="S60" s="29"/>
      <c r="T60" s="240"/>
    </row>
    <row r="61" spans="1:20" s="128" customFormat="1" ht="25.5" customHeight="1">
      <c r="A61" s="240"/>
      <c r="B61" s="182" t="str">
        <f>HiddenWkly!AM47</f>
        <v/>
      </c>
      <c r="C61" s="181"/>
      <c r="D61" s="520" t="str">
        <f>HiddenWkly!AO47</f>
        <v/>
      </c>
      <c r="E61" s="521"/>
      <c r="F61" s="349" t="str">
        <f>HiddenWkly!AP47</f>
        <v/>
      </c>
      <c r="G61" s="350" t="str">
        <f>HiddenWkly!AQ47</f>
        <v/>
      </c>
      <c r="H61" s="351" t="str">
        <f>HiddenWkly!AR47</f>
        <v/>
      </c>
      <c r="I61" s="240"/>
      <c r="J61" s="129"/>
      <c r="K61" s="129"/>
      <c r="L61" s="29"/>
      <c r="M61" s="29"/>
      <c r="N61" s="29"/>
      <c r="O61" s="29"/>
      <c r="P61" s="29"/>
      <c r="Q61" s="29"/>
      <c r="R61" s="29"/>
      <c r="S61" s="29"/>
      <c r="T61" s="240"/>
    </row>
    <row r="62" spans="1:20" s="128" customFormat="1" ht="25.5" customHeight="1">
      <c r="A62" s="240"/>
      <c r="B62" s="182" t="str">
        <f>HiddenWkly!AM48</f>
        <v/>
      </c>
      <c r="C62" s="181"/>
      <c r="D62" s="520" t="str">
        <f>HiddenWkly!AO48</f>
        <v/>
      </c>
      <c r="E62" s="521"/>
      <c r="F62" s="349" t="str">
        <f>HiddenWkly!AP48</f>
        <v/>
      </c>
      <c r="G62" s="350" t="str">
        <f>HiddenWkly!AQ48</f>
        <v/>
      </c>
      <c r="H62" s="351" t="str">
        <f>HiddenWkly!AR48</f>
        <v/>
      </c>
      <c r="I62" s="240"/>
      <c r="J62" s="129"/>
      <c r="K62" s="129"/>
      <c r="L62" s="29"/>
      <c r="M62" s="29"/>
      <c r="N62" s="29"/>
      <c r="O62" s="29"/>
      <c r="P62" s="29"/>
      <c r="Q62" s="29"/>
      <c r="R62" s="29"/>
      <c r="S62" s="29"/>
      <c r="T62" s="240"/>
    </row>
    <row r="63" spans="1:20" s="128" customFormat="1" ht="25.5" customHeight="1">
      <c r="A63" s="240"/>
      <c r="B63" s="182" t="str">
        <f>HiddenWkly!AM49</f>
        <v/>
      </c>
      <c r="C63" s="181"/>
      <c r="D63" s="520" t="str">
        <f>HiddenWkly!AO49</f>
        <v/>
      </c>
      <c r="E63" s="521"/>
      <c r="F63" s="349" t="str">
        <f>HiddenWkly!AP49</f>
        <v/>
      </c>
      <c r="G63" s="350" t="str">
        <f>HiddenWkly!AQ49</f>
        <v/>
      </c>
      <c r="H63" s="351" t="str">
        <f>HiddenWkly!AR49</f>
        <v/>
      </c>
      <c r="I63" s="240"/>
      <c r="J63" s="129"/>
      <c r="K63" s="129"/>
      <c r="L63" s="29"/>
      <c r="M63" s="29"/>
      <c r="N63" s="29"/>
      <c r="O63" s="29"/>
      <c r="P63" s="29"/>
      <c r="Q63" s="29"/>
      <c r="R63" s="29"/>
      <c r="S63" s="29"/>
      <c r="T63" s="240"/>
    </row>
    <row r="64" spans="1:20" s="128" customFormat="1" ht="25.5" customHeight="1">
      <c r="A64" s="240"/>
      <c r="B64" s="182" t="str">
        <f>HiddenWkly!AM50</f>
        <v/>
      </c>
      <c r="C64" s="181"/>
      <c r="D64" s="520" t="str">
        <f>HiddenWkly!AO50</f>
        <v/>
      </c>
      <c r="E64" s="521"/>
      <c r="F64" s="349" t="str">
        <f>HiddenWkly!AP50</f>
        <v/>
      </c>
      <c r="G64" s="350" t="str">
        <f>HiddenWkly!AQ50</f>
        <v/>
      </c>
      <c r="H64" s="351" t="str">
        <f>HiddenWkly!AR50</f>
        <v/>
      </c>
      <c r="I64" s="240"/>
      <c r="J64" s="129"/>
      <c r="K64" s="129"/>
      <c r="L64" s="29"/>
      <c r="M64" s="29"/>
      <c r="N64" s="29"/>
      <c r="O64" s="29"/>
      <c r="P64" s="29"/>
      <c r="Q64" s="29"/>
      <c r="R64" s="29"/>
      <c r="S64" s="29"/>
      <c r="T64" s="240"/>
    </row>
    <row r="65" spans="1:20" s="128" customFormat="1" ht="25.5" customHeight="1">
      <c r="A65" s="240"/>
      <c r="B65" s="182" t="str">
        <f>HiddenWkly!AM51</f>
        <v/>
      </c>
      <c r="C65" s="181"/>
      <c r="D65" s="520" t="str">
        <f>HiddenWkly!AO51</f>
        <v/>
      </c>
      <c r="E65" s="521"/>
      <c r="F65" s="349" t="str">
        <f>HiddenWkly!AP51</f>
        <v/>
      </c>
      <c r="G65" s="350" t="str">
        <f>HiddenWkly!AQ51</f>
        <v/>
      </c>
      <c r="H65" s="351" t="str">
        <f>HiddenWkly!AR51</f>
        <v/>
      </c>
      <c r="I65" s="240"/>
      <c r="J65" s="129"/>
      <c r="K65" s="129"/>
      <c r="L65" s="29"/>
      <c r="M65" s="29"/>
      <c r="N65" s="29"/>
      <c r="O65" s="29"/>
      <c r="P65" s="29"/>
      <c r="Q65" s="29"/>
      <c r="R65" s="29"/>
      <c r="S65" s="29"/>
      <c r="T65" s="240"/>
    </row>
    <row r="66" spans="1:20" s="128" customFormat="1" ht="25.5" customHeight="1">
      <c r="A66" s="240"/>
      <c r="B66" s="182" t="str">
        <f>HiddenWkly!AM52</f>
        <v/>
      </c>
      <c r="C66" s="181"/>
      <c r="D66" s="520" t="str">
        <f>HiddenWkly!AO52</f>
        <v/>
      </c>
      <c r="E66" s="521"/>
      <c r="F66" s="349" t="str">
        <f>HiddenWkly!AP52</f>
        <v/>
      </c>
      <c r="G66" s="350" t="str">
        <f>HiddenWkly!AQ52</f>
        <v/>
      </c>
      <c r="H66" s="351" t="str">
        <f>HiddenWkly!AR52</f>
        <v/>
      </c>
      <c r="I66" s="240"/>
      <c r="J66" s="129"/>
      <c r="K66" s="129"/>
      <c r="L66" s="29"/>
      <c r="M66" s="29"/>
      <c r="N66" s="29"/>
      <c r="O66" s="29"/>
      <c r="P66" s="29"/>
      <c r="Q66" s="29"/>
      <c r="R66" s="29"/>
      <c r="S66" s="29"/>
      <c r="T66" s="240"/>
    </row>
    <row r="67" spans="1:20" s="128" customFormat="1" ht="25.5" customHeight="1">
      <c r="A67" s="240"/>
      <c r="B67" s="182" t="str">
        <f>HiddenWkly!AM53</f>
        <v/>
      </c>
      <c r="C67" s="181"/>
      <c r="D67" s="520" t="str">
        <f>HiddenWkly!AO53</f>
        <v/>
      </c>
      <c r="E67" s="521"/>
      <c r="F67" s="349" t="str">
        <f>HiddenWkly!AP53</f>
        <v/>
      </c>
      <c r="G67" s="350" t="str">
        <f>HiddenWkly!AQ53</f>
        <v/>
      </c>
      <c r="H67" s="351" t="str">
        <f>HiddenWkly!AR53</f>
        <v/>
      </c>
      <c r="I67" s="240"/>
      <c r="J67" s="129"/>
      <c r="K67" s="129"/>
      <c r="L67" s="29"/>
      <c r="M67" s="29"/>
      <c r="N67" s="29"/>
      <c r="O67" s="29"/>
      <c r="P67" s="29"/>
      <c r="Q67" s="29"/>
      <c r="R67" s="29"/>
      <c r="S67" s="29"/>
      <c r="T67" s="240"/>
    </row>
    <row r="68" spans="1:20" s="128" customFormat="1" ht="25.5" customHeight="1">
      <c r="A68" s="240"/>
      <c r="B68" s="182" t="str">
        <f>HiddenWkly!AM54</f>
        <v/>
      </c>
      <c r="C68" s="181"/>
      <c r="D68" s="520" t="str">
        <f>HiddenWkly!AO54</f>
        <v/>
      </c>
      <c r="E68" s="521"/>
      <c r="F68" s="349" t="str">
        <f>HiddenWkly!AP54</f>
        <v/>
      </c>
      <c r="G68" s="350" t="str">
        <f>HiddenWkly!AQ54</f>
        <v/>
      </c>
      <c r="H68" s="351" t="str">
        <f>HiddenWkly!AR54</f>
        <v/>
      </c>
      <c r="I68" s="240"/>
      <c r="J68" s="129"/>
      <c r="K68" s="129"/>
      <c r="L68" s="29"/>
      <c r="M68" s="29"/>
      <c r="N68" s="29"/>
      <c r="O68" s="29"/>
      <c r="P68" s="29"/>
      <c r="Q68" s="29"/>
      <c r="R68" s="29"/>
      <c r="S68" s="29"/>
      <c r="T68" s="240"/>
    </row>
    <row r="69" spans="1:20" s="128" customFormat="1" ht="25.5" customHeight="1">
      <c r="A69" s="240"/>
      <c r="B69" s="182" t="str">
        <f>HiddenWkly!AM55</f>
        <v/>
      </c>
      <c r="C69" s="181"/>
      <c r="D69" s="520" t="str">
        <f>HiddenWkly!AO55</f>
        <v/>
      </c>
      <c r="E69" s="521"/>
      <c r="F69" s="349" t="str">
        <f>HiddenWkly!AP55</f>
        <v/>
      </c>
      <c r="G69" s="350" t="str">
        <f>HiddenWkly!AQ55</f>
        <v/>
      </c>
      <c r="H69" s="351" t="str">
        <f>HiddenWkly!AR55</f>
        <v/>
      </c>
      <c r="I69" s="240"/>
      <c r="J69" s="129"/>
      <c r="K69" s="129"/>
      <c r="L69" s="29"/>
      <c r="M69" s="29"/>
      <c r="N69" s="29"/>
      <c r="O69" s="29"/>
      <c r="P69" s="29"/>
      <c r="Q69" s="29"/>
      <c r="R69" s="29"/>
      <c r="S69" s="29"/>
      <c r="T69" s="240"/>
    </row>
    <row r="70" spans="1:20" s="128" customFormat="1" ht="25.5" customHeight="1">
      <c r="A70" s="240"/>
      <c r="B70" s="182" t="str">
        <f>HiddenWkly!AM56</f>
        <v/>
      </c>
      <c r="C70" s="181"/>
      <c r="D70" s="520" t="str">
        <f>HiddenWkly!AO56</f>
        <v/>
      </c>
      <c r="E70" s="521"/>
      <c r="F70" s="349" t="str">
        <f>HiddenWkly!AP56</f>
        <v/>
      </c>
      <c r="G70" s="350" t="str">
        <f>HiddenWkly!AQ56</f>
        <v/>
      </c>
      <c r="H70" s="351" t="str">
        <f>HiddenWkly!AR56</f>
        <v/>
      </c>
      <c r="I70" s="240"/>
      <c r="J70" s="129"/>
      <c r="K70" s="129"/>
      <c r="L70" s="29"/>
      <c r="M70" s="29"/>
      <c r="N70" s="29"/>
      <c r="O70" s="29"/>
      <c r="P70" s="29"/>
      <c r="Q70" s="29"/>
      <c r="R70" s="29"/>
      <c r="S70" s="29"/>
      <c r="T70" s="240"/>
    </row>
    <row r="71" spans="1:20" s="128" customFormat="1" ht="25.5" customHeight="1">
      <c r="A71" s="240"/>
      <c r="B71" s="182" t="str">
        <f>HiddenWkly!AM57</f>
        <v/>
      </c>
      <c r="C71" s="181"/>
      <c r="D71" s="520" t="str">
        <f>HiddenWkly!AO57</f>
        <v/>
      </c>
      <c r="E71" s="521"/>
      <c r="F71" s="349" t="str">
        <f>HiddenWkly!AP57</f>
        <v/>
      </c>
      <c r="G71" s="350" t="str">
        <f>HiddenWkly!AQ57</f>
        <v/>
      </c>
      <c r="H71" s="351" t="str">
        <f>HiddenWkly!AR57</f>
        <v/>
      </c>
      <c r="I71" s="240"/>
      <c r="J71" s="129"/>
      <c r="K71" s="129"/>
      <c r="L71" s="29"/>
      <c r="M71" s="29"/>
      <c r="N71" s="29"/>
      <c r="O71" s="29"/>
      <c r="P71" s="29"/>
      <c r="Q71" s="29"/>
      <c r="R71" s="29"/>
      <c r="S71" s="29"/>
      <c r="T71" s="240"/>
    </row>
    <row r="72" spans="1:20" s="128" customFormat="1" ht="25.5" customHeight="1">
      <c r="A72" s="240"/>
      <c r="B72" s="182" t="str">
        <f>HiddenWkly!AM58</f>
        <v/>
      </c>
      <c r="C72" s="181"/>
      <c r="D72" s="520" t="str">
        <f>HiddenWkly!AO58</f>
        <v/>
      </c>
      <c r="E72" s="521"/>
      <c r="F72" s="349" t="str">
        <f>HiddenWkly!AP58</f>
        <v/>
      </c>
      <c r="G72" s="350" t="str">
        <f>HiddenWkly!AQ58</f>
        <v/>
      </c>
      <c r="H72" s="351" t="str">
        <f>HiddenWkly!AR58</f>
        <v/>
      </c>
      <c r="I72" s="240"/>
      <c r="J72" s="129"/>
      <c r="K72" s="129"/>
      <c r="L72" s="29"/>
      <c r="M72" s="29"/>
      <c r="N72" s="29"/>
      <c r="O72" s="29"/>
      <c r="P72" s="29"/>
      <c r="Q72" s="29"/>
      <c r="R72" s="29"/>
      <c r="S72" s="29"/>
      <c r="T72" s="240"/>
    </row>
    <row r="73" spans="1:20" s="128" customFormat="1" ht="25.5" customHeight="1">
      <c r="A73" s="240"/>
      <c r="B73" s="182" t="str">
        <f>HiddenWkly!AM59</f>
        <v/>
      </c>
      <c r="C73" s="181"/>
      <c r="D73" s="520" t="str">
        <f>HiddenWkly!AO59</f>
        <v/>
      </c>
      <c r="E73" s="521"/>
      <c r="F73" s="349" t="str">
        <f>HiddenWkly!AP59</f>
        <v/>
      </c>
      <c r="G73" s="350" t="str">
        <f>HiddenWkly!AQ59</f>
        <v/>
      </c>
      <c r="H73" s="351" t="str">
        <f>HiddenWkly!AR59</f>
        <v/>
      </c>
      <c r="I73" s="240"/>
      <c r="J73" s="129"/>
      <c r="K73" s="129"/>
      <c r="L73" s="29"/>
      <c r="M73" s="29"/>
      <c r="N73" s="29"/>
      <c r="O73" s="29"/>
      <c r="P73" s="29"/>
      <c r="Q73" s="29"/>
      <c r="R73" s="29"/>
      <c r="S73" s="29"/>
      <c r="T73" s="240"/>
    </row>
    <row r="74" spans="1:20" s="128" customFormat="1" ht="25.5" customHeight="1">
      <c r="A74" s="240"/>
      <c r="B74" s="182" t="str">
        <f>HiddenWkly!AM60</f>
        <v/>
      </c>
      <c r="C74" s="181"/>
      <c r="D74" s="520" t="str">
        <f>HiddenWkly!AO60</f>
        <v/>
      </c>
      <c r="E74" s="521"/>
      <c r="F74" s="349" t="str">
        <f>HiddenWkly!AP60</f>
        <v/>
      </c>
      <c r="G74" s="350" t="str">
        <f>HiddenWkly!AQ60</f>
        <v/>
      </c>
      <c r="H74" s="351" t="str">
        <f>HiddenWkly!AR60</f>
        <v/>
      </c>
      <c r="I74" s="240"/>
      <c r="J74" s="129"/>
      <c r="K74" s="129"/>
      <c r="L74" s="29"/>
      <c r="M74" s="29"/>
      <c r="N74" s="29"/>
      <c r="O74" s="29"/>
      <c r="P74" s="29"/>
      <c r="Q74" s="29"/>
      <c r="R74" s="29"/>
      <c r="S74" s="29"/>
      <c r="T74" s="240"/>
    </row>
    <row r="75" spans="1:20" s="128" customFormat="1" ht="25.5" customHeight="1">
      <c r="A75" s="240"/>
      <c r="B75" s="182" t="str">
        <f>HiddenWkly!AM61</f>
        <v/>
      </c>
      <c r="C75" s="181"/>
      <c r="D75" s="520" t="str">
        <f>HiddenWkly!AO61</f>
        <v/>
      </c>
      <c r="E75" s="521"/>
      <c r="F75" s="349" t="str">
        <f>HiddenWkly!AP61</f>
        <v/>
      </c>
      <c r="G75" s="350" t="str">
        <f>HiddenWkly!AQ61</f>
        <v/>
      </c>
      <c r="H75" s="351" t="str">
        <f>HiddenWkly!AR61</f>
        <v/>
      </c>
      <c r="I75" s="240"/>
      <c r="J75" s="129"/>
      <c r="K75" s="129"/>
      <c r="L75" s="29"/>
      <c r="M75" s="29"/>
      <c r="N75" s="29"/>
      <c r="O75" s="29"/>
      <c r="P75" s="29"/>
      <c r="Q75" s="29"/>
      <c r="R75" s="29"/>
      <c r="S75" s="29"/>
      <c r="T75" s="240"/>
    </row>
    <row r="76" spans="1:20" s="128" customFormat="1" ht="25.5" customHeight="1">
      <c r="A76" s="240"/>
      <c r="B76" s="182" t="str">
        <f>HiddenWkly!AM62</f>
        <v/>
      </c>
      <c r="C76" s="181"/>
      <c r="D76" s="520" t="str">
        <f>HiddenWkly!AO62</f>
        <v/>
      </c>
      <c r="E76" s="521"/>
      <c r="F76" s="349" t="str">
        <f>HiddenWkly!AP62</f>
        <v/>
      </c>
      <c r="G76" s="350" t="str">
        <f>HiddenWkly!AQ62</f>
        <v/>
      </c>
      <c r="H76" s="351" t="str">
        <f>HiddenWkly!AR62</f>
        <v/>
      </c>
      <c r="I76" s="240"/>
      <c r="J76" s="129"/>
      <c r="K76" s="129"/>
      <c r="L76" s="29"/>
      <c r="M76" s="29"/>
      <c r="N76" s="29"/>
      <c r="O76" s="29"/>
      <c r="P76" s="29"/>
      <c r="Q76" s="29"/>
      <c r="R76" s="29"/>
      <c r="S76" s="29"/>
      <c r="T76" s="240"/>
    </row>
    <row r="77" spans="1:20" s="128" customFormat="1" ht="25.5" customHeight="1">
      <c r="A77" s="240"/>
      <c r="B77" s="182" t="str">
        <f>HiddenWkly!AM63</f>
        <v/>
      </c>
      <c r="C77" s="181"/>
      <c r="D77" s="520" t="str">
        <f>HiddenWkly!AO63</f>
        <v/>
      </c>
      <c r="E77" s="521"/>
      <c r="F77" s="349" t="str">
        <f>HiddenWkly!AP63</f>
        <v/>
      </c>
      <c r="G77" s="350" t="str">
        <f>HiddenWkly!AQ63</f>
        <v/>
      </c>
      <c r="H77" s="351" t="str">
        <f>HiddenWkly!AR63</f>
        <v/>
      </c>
      <c r="I77" s="240"/>
      <c r="J77" s="129"/>
      <c r="K77" s="129"/>
      <c r="L77" s="29"/>
      <c r="M77" s="29"/>
      <c r="N77" s="29"/>
      <c r="O77" s="29"/>
      <c r="P77" s="29"/>
      <c r="Q77" s="29"/>
      <c r="R77" s="29"/>
      <c r="S77" s="29"/>
      <c r="T77" s="240"/>
    </row>
    <row r="78" spans="1:20" s="128" customFormat="1" ht="25.5" customHeight="1">
      <c r="A78" s="240"/>
      <c r="B78" s="182" t="str">
        <f>HiddenWkly!AM64</f>
        <v/>
      </c>
      <c r="C78" s="181"/>
      <c r="D78" s="520" t="str">
        <f>HiddenWkly!AO64</f>
        <v/>
      </c>
      <c r="E78" s="521"/>
      <c r="F78" s="349" t="str">
        <f>HiddenWkly!AP64</f>
        <v/>
      </c>
      <c r="G78" s="350" t="str">
        <f>HiddenWkly!AQ64</f>
        <v/>
      </c>
      <c r="H78" s="351" t="str">
        <f>HiddenWkly!AR64</f>
        <v/>
      </c>
      <c r="I78" s="240"/>
      <c r="J78" s="129"/>
      <c r="K78" s="129"/>
      <c r="L78" s="29"/>
      <c r="M78" s="29"/>
      <c r="N78" s="29"/>
      <c r="O78" s="29"/>
      <c r="P78" s="29"/>
      <c r="Q78" s="29"/>
      <c r="R78" s="29"/>
      <c r="S78" s="29"/>
      <c r="T78" s="240"/>
    </row>
    <row r="79" spans="1:20" s="128" customFormat="1" ht="25.5" customHeight="1">
      <c r="A79" s="240"/>
      <c r="B79" s="182" t="str">
        <f>HiddenWkly!AM65</f>
        <v/>
      </c>
      <c r="C79" s="181"/>
      <c r="D79" s="520" t="str">
        <f>HiddenWkly!AO65</f>
        <v/>
      </c>
      <c r="E79" s="521"/>
      <c r="F79" s="349" t="str">
        <f>HiddenWkly!AP65</f>
        <v/>
      </c>
      <c r="G79" s="350" t="str">
        <f>HiddenWkly!AQ65</f>
        <v/>
      </c>
      <c r="H79" s="351" t="str">
        <f>HiddenWkly!AR65</f>
        <v/>
      </c>
      <c r="I79" s="240"/>
      <c r="J79" s="129"/>
      <c r="K79" s="129"/>
      <c r="L79" s="29"/>
      <c r="M79" s="29"/>
      <c r="N79" s="29"/>
      <c r="O79" s="29"/>
      <c r="P79" s="29"/>
      <c r="Q79" s="29"/>
      <c r="R79" s="29"/>
      <c r="S79" s="29"/>
      <c r="T79" s="240"/>
    </row>
    <row r="80" spans="1:20" s="128" customFormat="1" ht="25.5" customHeight="1">
      <c r="A80" s="240"/>
      <c r="B80" s="182" t="str">
        <f>HiddenWkly!AM66</f>
        <v/>
      </c>
      <c r="C80" s="181"/>
      <c r="D80" s="520" t="str">
        <f>HiddenWkly!AO66</f>
        <v/>
      </c>
      <c r="E80" s="521"/>
      <c r="F80" s="349" t="str">
        <f>HiddenWkly!AP66</f>
        <v/>
      </c>
      <c r="G80" s="350" t="str">
        <f>HiddenWkly!AQ66</f>
        <v/>
      </c>
      <c r="H80" s="351" t="str">
        <f>HiddenWkly!AR66</f>
        <v/>
      </c>
      <c r="I80" s="240"/>
      <c r="J80" s="129"/>
      <c r="K80" s="129"/>
      <c r="L80" s="29"/>
      <c r="M80" s="29"/>
      <c r="N80" s="29"/>
      <c r="O80" s="29"/>
      <c r="P80" s="29"/>
      <c r="Q80" s="29"/>
      <c r="R80" s="29"/>
      <c r="S80" s="29"/>
      <c r="T80" s="240"/>
    </row>
    <row r="81" spans="1:20" s="128" customFormat="1" ht="25.5" customHeight="1">
      <c r="A81" s="240"/>
      <c r="B81" s="182" t="str">
        <f>HiddenWkly!AM67</f>
        <v/>
      </c>
      <c r="C81" s="181"/>
      <c r="D81" s="520" t="str">
        <f>HiddenWkly!AO67</f>
        <v/>
      </c>
      <c r="E81" s="521"/>
      <c r="F81" s="349" t="str">
        <f>HiddenWkly!AP67</f>
        <v/>
      </c>
      <c r="G81" s="350" t="str">
        <f>HiddenWkly!AQ67</f>
        <v/>
      </c>
      <c r="H81" s="351" t="str">
        <f>HiddenWkly!AR67</f>
        <v/>
      </c>
      <c r="I81" s="240"/>
      <c r="J81" s="129"/>
      <c r="K81" s="129"/>
      <c r="L81" s="29"/>
      <c r="M81" s="29"/>
      <c r="N81" s="29"/>
      <c r="O81" s="29"/>
      <c r="P81" s="29"/>
      <c r="Q81" s="29"/>
      <c r="R81" s="29"/>
      <c r="S81" s="29"/>
      <c r="T81" s="240"/>
    </row>
    <row r="82" spans="1:20" s="128" customFormat="1" ht="25.5" customHeight="1">
      <c r="A82" s="240"/>
      <c r="B82" s="182" t="str">
        <f>HiddenWkly!AM68</f>
        <v/>
      </c>
      <c r="C82" s="181"/>
      <c r="D82" s="520" t="str">
        <f>HiddenWkly!AO68</f>
        <v/>
      </c>
      <c r="E82" s="521"/>
      <c r="F82" s="349" t="str">
        <f>HiddenWkly!AP68</f>
        <v/>
      </c>
      <c r="G82" s="350" t="str">
        <f>HiddenWkly!AQ68</f>
        <v/>
      </c>
      <c r="H82" s="351" t="str">
        <f>HiddenWkly!AR68</f>
        <v/>
      </c>
      <c r="I82" s="240"/>
      <c r="J82" s="129"/>
      <c r="K82" s="129"/>
      <c r="L82" s="29"/>
      <c r="M82" s="29"/>
      <c r="N82" s="29"/>
      <c r="O82" s="29"/>
      <c r="P82" s="29"/>
      <c r="Q82" s="29"/>
      <c r="R82" s="29"/>
      <c r="S82" s="29"/>
      <c r="T82" s="240"/>
    </row>
    <row r="83" spans="1:20" s="128" customFormat="1" ht="25.5" customHeight="1">
      <c r="A83" s="240"/>
      <c r="B83" s="182" t="str">
        <f>HiddenWkly!AM69</f>
        <v/>
      </c>
      <c r="C83" s="181"/>
      <c r="D83" s="520" t="str">
        <f>HiddenWkly!AO69</f>
        <v/>
      </c>
      <c r="E83" s="521"/>
      <c r="F83" s="349" t="str">
        <f>HiddenWkly!AP69</f>
        <v/>
      </c>
      <c r="G83" s="350" t="str">
        <f>HiddenWkly!AQ69</f>
        <v/>
      </c>
      <c r="H83" s="351" t="str">
        <f>HiddenWkly!AR69</f>
        <v/>
      </c>
      <c r="I83" s="240"/>
      <c r="J83" s="129"/>
      <c r="K83" s="129"/>
      <c r="L83" s="29"/>
      <c r="M83" s="29"/>
      <c r="N83" s="29"/>
      <c r="O83" s="29"/>
      <c r="P83" s="29"/>
      <c r="Q83" s="29"/>
      <c r="R83" s="29"/>
      <c r="S83" s="29"/>
      <c r="T83" s="240"/>
    </row>
    <row r="84" spans="1:20" s="128" customFormat="1" ht="25.5" customHeight="1">
      <c r="A84" s="240"/>
      <c r="B84" s="182" t="str">
        <f>HiddenWkly!AM70</f>
        <v/>
      </c>
      <c r="C84" s="181"/>
      <c r="D84" s="520" t="str">
        <f>HiddenWkly!AO70</f>
        <v/>
      </c>
      <c r="E84" s="521"/>
      <c r="F84" s="349" t="str">
        <f>HiddenWkly!AP70</f>
        <v/>
      </c>
      <c r="G84" s="350" t="str">
        <f>HiddenWkly!AQ70</f>
        <v/>
      </c>
      <c r="H84" s="351" t="str">
        <f>HiddenWkly!AR70</f>
        <v/>
      </c>
      <c r="I84" s="240"/>
      <c r="J84" s="129"/>
      <c r="K84" s="129"/>
      <c r="L84" s="29"/>
      <c r="M84" s="29"/>
      <c r="N84" s="29"/>
      <c r="O84" s="29"/>
      <c r="P84" s="29"/>
      <c r="Q84" s="29"/>
      <c r="R84" s="29"/>
      <c r="S84" s="29"/>
      <c r="T84" s="240"/>
    </row>
    <row r="85" spans="1:20" s="128" customFormat="1" ht="25.5" customHeight="1">
      <c r="A85" s="240"/>
      <c r="B85" s="182" t="str">
        <f>HiddenWkly!AM71</f>
        <v/>
      </c>
      <c r="C85" s="181"/>
      <c r="D85" s="520" t="str">
        <f>HiddenWkly!AO71</f>
        <v/>
      </c>
      <c r="E85" s="521"/>
      <c r="F85" s="349" t="str">
        <f>HiddenWkly!AP71</f>
        <v/>
      </c>
      <c r="G85" s="350" t="str">
        <f>HiddenWkly!AQ71</f>
        <v/>
      </c>
      <c r="H85" s="351" t="str">
        <f>HiddenWkly!AR71</f>
        <v/>
      </c>
      <c r="I85" s="240"/>
      <c r="J85" s="129"/>
      <c r="K85" s="129"/>
      <c r="L85" s="29"/>
      <c r="M85" s="29"/>
      <c r="N85" s="29"/>
      <c r="O85" s="29"/>
      <c r="P85" s="29"/>
      <c r="Q85" s="29"/>
      <c r="R85" s="29"/>
      <c r="S85" s="29"/>
      <c r="T85" s="240"/>
    </row>
    <row r="86" spans="1:20" s="128" customFormat="1" ht="25.5" customHeight="1">
      <c r="A86" s="240"/>
      <c r="B86" s="182" t="str">
        <f>HiddenWkly!AM72</f>
        <v/>
      </c>
      <c r="C86" s="181"/>
      <c r="D86" s="520" t="str">
        <f>HiddenWkly!AO72</f>
        <v/>
      </c>
      <c r="E86" s="521"/>
      <c r="F86" s="349" t="str">
        <f>HiddenWkly!AP72</f>
        <v/>
      </c>
      <c r="G86" s="350" t="str">
        <f>HiddenWkly!AQ72</f>
        <v/>
      </c>
      <c r="H86" s="351" t="str">
        <f>HiddenWkly!AR72</f>
        <v/>
      </c>
      <c r="I86" s="240"/>
      <c r="J86" s="129"/>
      <c r="K86" s="129"/>
      <c r="L86" s="29"/>
      <c r="M86" s="29"/>
      <c r="N86" s="29"/>
      <c r="O86" s="29"/>
      <c r="P86" s="29"/>
      <c r="Q86" s="29"/>
      <c r="R86" s="29"/>
      <c r="S86" s="29"/>
      <c r="T86" s="240"/>
    </row>
    <row r="87" spans="1:20" s="128" customFormat="1" ht="25.5" customHeight="1">
      <c r="A87" s="240"/>
      <c r="B87" s="182" t="str">
        <f>HiddenWkly!AM73</f>
        <v/>
      </c>
      <c r="C87" s="181"/>
      <c r="D87" s="520" t="str">
        <f>HiddenWkly!AO73</f>
        <v/>
      </c>
      <c r="E87" s="521"/>
      <c r="F87" s="349" t="str">
        <f>HiddenWkly!AP73</f>
        <v/>
      </c>
      <c r="G87" s="350" t="str">
        <f>HiddenWkly!AQ73</f>
        <v/>
      </c>
      <c r="H87" s="351" t="str">
        <f>HiddenWkly!AR73</f>
        <v/>
      </c>
      <c r="I87" s="240"/>
      <c r="J87" s="129"/>
      <c r="K87" s="129"/>
      <c r="L87" s="29"/>
      <c r="M87" s="29"/>
      <c r="N87" s="29"/>
      <c r="O87" s="29"/>
      <c r="P87" s="29"/>
      <c r="Q87" s="29"/>
      <c r="R87" s="29"/>
      <c r="S87" s="29"/>
      <c r="T87" s="240"/>
    </row>
    <row r="88" spans="1:20" s="128" customFormat="1" ht="25.5" customHeight="1">
      <c r="A88" s="240"/>
      <c r="B88" s="182" t="str">
        <f>HiddenWkly!AM74</f>
        <v/>
      </c>
      <c r="C88" s="181"/>
      <c r="D88" s="520" t="str">
        <f>HiddenWkly!AO74</f>
        <v/>
      </c>
      <c r="E88" s="521"/>
      <c r="F88" s="349" t="str">
        <f>HiddenWkly!AP74</f>
        <v/>
      </c>
      <c r="G88" s="350" t="str">
        <f>HiddenWkly!AQ74</f>
        <v/>
      </c>
      <c r="H88" s="351" t="str">
        <f>HiddenWkly!AR74</f>
        <v/>
      </c>
      <c r="I88" s="240"/>
      <c r="J88" s="129"/>
      <c r="K88" s="129"/>
      <c r="L88" s="29"/>
      <c r="M88" s="29"/>
      <c r="N88" s="29"/>
      <c r="O88" s="29"/>
      <c r="P88" s="29"/>
      <c r="Q88" s="29"/>
      <c r="R88" s="29"/>
      <c r="S88" s="29"/>
      <c r="T88" s="240"/>
    </row>
    <row r="89" spans="1:20" s="128" customFormat="1" ht="25.5" customHeight="1">
      <c r="A89" s="240"/>
      <c r="B89" s="182" t="str">
        <f>HiddenWkly!AM75</f>
        <v/>
      </c>
      <c r="C89" s="181"/>
      <c r="D89" s="520" t="str">
        <f>HiddenWkly!AO75</f>
        <v/>
      </c>
      <c r="E89" s="521"/>
      <c r="F89" s="349" t="str">
        <f>HiddenWkly!AP75</f>
        <v/>
      </c>
      <c r="G89" s="350" t="str">
        <f>HiddenWkly!AQ75</f>
        <v/>
      </c>
      <c r="H89" s="351" t="str">
        <f>HiddenWkly!AR75</f>
        <v/>
      </c>
      <c r="I89" s="240"/>
      <c r="J89" s="129"/>
      <c r="K89" s="129"/>
      <c r="L89" s="29"/>
      <c r="M89" s="29"/>
      <c r="N89" s="29"/>
      <c r="O89" s="29"/>
      <c r="P89" s="29"/>
      <c r="Q89" s="29"/>
      <c r="R89" s="29"/>
      <c r="S89" s="29"/>
      <c r="T89" s="240"/>
    </row>
    <row r="90" spans="1:20" s="128" customFormat="1" ht="25.5" customHeight="1">
      <c r="A90" s="240"/>
      <c r="B90" s="182" t="str">
        <f>HiddenWkly!AM76</f>
        <v/>
      </c>
      <c r="C90" s="181"/>
      <c r="D90" s="520" t="str">
        <f>HiddenWkly!AO76</f>
        <v/>
      </c>
      <c r="E90" s="521"/>
      <c r="F90" s="349" t="str">
        <f>HiddenWkly!AP76</f>
        <v/>
      </c>
      <c r="G90" s="350" t="str">
        <f>HiddenWkly!AQ76</f>
        <v/>
      </c>
      <c r="H90" s="351" t="str">
        <f>HiddenWkly!AR76</f>
        <v/>
      </c>
      <c r="I90" s="240"/>
      <c r="J90" s="129"/>
      <c r="K90" s="129"/>
      <c r="L90" s="29"/>
      <c r="M90" s="29"/>
      <c r="N90" s="29"/>
      <c r="O90" s="29"/>
      <c r="P90" s="29"/>
      <c r="Q90" s="29"/>
      <c r="R90" s="29"/>
      <c r="S90" s="29"/>
      <c r="T90" s="240"/>
    </row>
    <row r="91" spans="1:20" s="128" customFormat="1" ht="25.5" customHeight="1">
      <c r="A91" s="240"/>
      <c r="B91" s="182" t="str">
        <f>HiddenWkly!AM77</f>
        <v/>
      </c>
      <c r="C91" s="181"/>
      <c r="D91" s="520" t="str">
        <f>HiddenWkly!AO77</f>
        <v/>
      </c>
      <c r="E91" s="521"/>
      <c r="F91" s="349" t="str">
        <f>HiddenWkly!AP77</f>
        <v/>
      </c>
      <c r="G91" s="350" t="str">
        <f>HiddenWkly!AQ77</f>
        <v/>
      </c>
      <c r="H91" s="351" t="str">
        <f>HiddenWkly!AR77</f>
        <v/>
      </c>
      <c r="I91" s="240"/>
      <c r="J91" s="129"/>
      <c r="K91" s="129"/>
      <c r="L91" s="29"/>
      <c r="M91" s="29"/>
      <c r="N91" s="29"/>
      <c r="O91" s="29"/>
      <c r="P91" s="29"/>
      <c r="Q91" s="29"/>
      <c r="R91" s="29"/>
      <c r="S91" s="29"/>
      <c r="T91" s="240"/>
    </row>
    <row r="92" spans="1:20" s="128" customFormat="1" ht="25.5" customHeight="1">
      <c r="A92" s="240"/>
      <c r="B92" s="182" t="str">
        <f>HiddenWkly!AM78</f>
        <v/>
      </c>
      <c r="C92" s="181"/>
      <c r="D92" s="520" t="str">
        <f>HiddenWkly!AO78</f>
        <v/>
      </c>
      <c r="E92" s="521"/>
      <c r="F92" s="349" t="str">
        <f>HiddenWkly!AP78</f>
        <v/>
      </c>
      <c r="G92" s="350" t="str">
        <f>HiddenWkly!AQ78</f>
        <v/>
      </c>
      <c r="H92" s="351" t="str">
        <f>HiddenWkly!AR78</f>
        <v/>
      </c>
      <c r="I92" s="240"/>
      <c r="J92" s="129"/>
      <c r="K92" s="129"/>
      <c r="L92" s="29"/>
      <c r="M92" s="29"/>
      <c r="N92" s="29"/>
      <c r="O92" s="29"/>
      <c r="P92" s="29"/>
      <c r="Q92" s="29"/>
      <c r="R92" s="29"/>
      <c r="S92" s="29"/>
      <c r="T92" s="240"/>
    </row>
    <row r="93" spans="1:20" s="128" customFormat="1" ht="25.5" customHeight="1">
      <c r="A93" s="240"/>
      <c r="B93" s="182" t="str">
        <f>HiddenWkly!AM79</f>
        <v/>
      </c>
      <c r="C93" s="181"/>
      <c r="D93" s="520" t="str">
        <f>HiddenWkly!AO79</f>
        <v/>
      </c>
      <c r="E93" s="521"/>
      <c r="F93" s="349" t="str">
        <f>HiddenWkly!AP79</f>
        <v/>
      </c>
      <c r="G93" s="350" t="str">
        <f>HiddenWkly!AQ79</f>
        <v/>
      </c>
      <c r="H93" s="351" t="str">
        <f>HiddenWkly!AR79</f>
        <v/>
      </c>
      <c r="I93" s="240"/>
      <c r="J93" s="129"/>
      <c r="K93" s="129"/>
      <c r="L93" s="29"/>
      <c r="M93" s="29"/>
      <c r="N93" s="29"/>
      <c r="O93" s="29"/>
      <c r="P93" s="29"/>
      <c r="Q93" s="29"/>
      <c r="R93" s="29"/>
      <c r="S93" s="29"/>
      <c r="T93" s="240"/>
    </row>
    <row r="94" spans="1:20" s="128" customFormat="1" ht="25.5" customHeight="1">
      <c r="A94" s="240"/>
      <c r="B94" s="182" t="str">
        <f>HiddenWkly!AM80</f>
        <v/>
      </c>
      <c r="C94" s="181"/>
      <c r="D94" s="520" t="str">
        <f>HiddenWkly!AO80</f>
        <v/>
      </c>
      <c r="E94" s="521"/>
      <c r="F94" s="349" t="str">
        <f>HiddenWkly!AP80</f>
        <v/>
      </c>
      <c r="G94" s="350" t="str">
        <f>HiddenWkly!AQ80</f>
        <v/>
      </c>
      <c r="H94" s="351" t="str">
        <f>HiddenWkly!AR80</f>
        <v/>
      </c>
      <c r="I94" s="240"/>
      <c r="J94" s="129"/>
      <c r="K94" s="129"/>
      <c r="L94" s="29"/>
      <c r="M94" s="29"/>
      <c r="N94" s="29"/>
      <c r="O94" s="29"/>
      <c r="P94" s="29"/>
      <c r="Q94" s="29"/>
      <c r="R94" s="29"/>
      <c r="S94" s="29"/>
      <c r="T94" s="240"/>
    </row>
    <row r="95" spans="1:20" s="128" customFormat="1" ht="25.5" customHeight="1">
      <c r="A95" s="240"/>
      <c r="B95" s="182" t="str">
        <f>HiddenWkly!AM81</f>
        <v/>
      </c>
      <c r="C95" s="181"/>
      <c r="D95" s="520" t="str">
        <f>HiddenWkly!AO81</f>
        <v/>
      </c>
      <c r="E95" s="521"/>
      <c r="F95" s="349" t="str">
        <f>HiddenWkly!AP81</f>
        <v/>
      </c>
      <c r="G95" s="350" t="str">
        <f>HiddenWkly!AQ81</f>
        <v/>
      </c>
      <c r="H95" s="351" t="str">
        <f>HiddenWkly!AR81</f>
        <v/>
      </c>
      <c r="I95" s="240"/>
      <c r="J95" s="129"/>
      <c r="K95" s="129"/>
      <c r="L95" s="29"/>
      <c r="M95" s="29"/>
      <c r="N95" s="29"/>
      <c r="O95" s="29"/>
      <c r="P95" s="29"/>
      <c r="Q95" s="29"/>
      <c r="R95" s="29"/>
      <c r="S95" s="29"/>
      <c r="T95" s="240"/>
    </row>
    <row r="96" spans="1:20" s="128" customFormat="1" ht="25.5" customHeight="1">
      <c r="A96" s="240"/>
      <c r="B96" s="182" t="str">
        <f>HiddenWkly!AM82</f>
        <v/>
      </c>
      <c r="C96" s="181"/>
      <c r="D96" s="520" t="str">
        <f>HiddenWkly!AO82</f>
        <v/>
      </c>
      <c r="E96" s="521"/>
      <c r="F96" s="349" t="str">
        <f>HiddenWkly!AP82</f>
        <v/>
      </c>
      <c r="G96" s="350" t="str">
        <f>HiddenWkly!AQ82</f>
        <v/>
      </c>
      <c r="H96" s="351" t="str">
        <f>HiddenWkly!AR82</f>
        <v/>
      </c>
      <c r="I96" s="240"/>
      <c r="J96" s="129"/>
      <c r="K96" s="129"/>
      <c r="L96" s="29"/>
      <c r="M96" s="29"/>
      <c r="N96" s="29"/>
      <c r="O96" s="29"/>
      <c r="P96" s="29"/>
      <c r="Q96" s="29"/>
      <c r="R96" s="29"/>
      <c r="S96" s="29"/>
      <c r="T96" s="240"/>
    </row>
    <row r="97" spans="1:20" s="128" customFormat="1" ht="25.5" customHeight="1">
      <c r="A97" s="240"/>
      <c r="B97" s="182" t="str">
        <f>HiddenWkly!AM83</f>
        <v/>
      </c>
      <c r="C97" s="181"/>
      <c r="D97" s="520" t="str">
        <f>HiddenWkly!AO83</f>
        <v/>
      </c>
      <c r="E97" s="521"/>
      <c r="F97" s="349" t="str">
        <f>HiddenWkly!AP83</f>
        <v/>
      </c>
      <c r="G97" s="350" t="str">
        <f>HiddenWkly!AQ83</f>
        <v/>
      </c>
      <c r="H97" s="351" t="str">
        <f>HiddenWkly!AR83</f>
        <v/>
      </c>
      <c r="I97" s="240"/>
      <c r="J97" s="129"/>
      <c r="K97" s="129"/>
      <c r="L97" s="29"/>
      <c r="M97" s="29"/>
      <c r="N97" s="29"/>
      <c r="O97" s="29"/>
      <c r="P97" s="29"/>
      <c r="Q97" s="29"/>
      <c r="R97" s="29"/>
      <c r="S97" s="29"/>
      <c r="T97" s="240"/>
    </row>
    <row r="98" spans="1:20" s="128" customFormat="1" ht="25.5" customHeight="1">
      <c r="A98" s="240"/>
      <c r="B98" s="182" t="str">
        <f>HiddenWkly!AM84</f>
        <v/>
      </c>
      <c r="C98" s="181"/>
      <c r="D98" s="520" t="str">
        <f>HiddenWkly!AO84</f>
        <v/>
      </c>
      <c r="E98" s="521"/>
      <c r="F98" s="349" t="str">
        <f>HiddenWkly!AP84</f>
        <v/>
      </c>
      <c r="G98" s="350" t="str">
        <f>HiddenWkly!AQ84</f>
        <v/>
      </c>
      <c r="H98" s="351" t="str">
        <f>HiddenWkly!AR84</f>
        <v/>
      </c>
      <c r="I98" s="240"/>
      <c r="J98" s="129"/>
      <c r="K98" s="129"/>
      <c r="L98" s="29"/>
      <c r="M98" s="29"/>
      <c r="N98" s="29"/>
      <c r="O98" s="29"/>
      <c r="P98" s="29"/>
      <c r="Q98" s="29"/>
      <c r="R98" s="29"/>
      <c r="S98" s="29"/>
      <c r="T98" s="240"/>
    </row>
    <row r="99" spans="1:20" s="128" customFormat="1" ht="25.5" customHeight="1">
      <c r="A99" s="240"/>
      <c r="B99" s="182" t="str">
        <f>HiddenWkly!AM85</f>
        <v/>
      </c>
      <c r="C99" s="181"/>
      <c r="D99" s="520" t="str">
        <f>HiddenWkly!AO85</f>
        <v/>
      </c>
      <c r="E99" s="521"/>
      <c r="F99" s="349" t="str">
        <f>HiddenWkly!AP85</f>
        <v/>
      </c>
      <c r="G99" s="350" t="str">
        <f>HiddenWkly!AQ85</f>
        <v/>
      </c>
      <c r="H99" s="351" t="str">
        <f>HiddenWkly!AR85</f>
        <v/>
      </c>
      <c r="I99" s="240"/>
      <c r="J99" s="129"/>
      <c r="K99" s="129"/>
      <c r="L99" s="29"/>
      <c r="M99" s="29"/>
      <c r="N99" s="29"/>
      <c r="O99" s="29"/>
      <c r="P99" s="29"/>
      <c r="Q99" s="29"/>
      <c r="R99" s="29"/>
      <c r="S99" s="29"/>
      <c r="T99" s="240"/>
    </row>
    <row r="100" spans="1:20" s="128" customFormat="1" ht="25.5" customHeight="1">
      <c r="A100" s="240"/>
      <c r="B100" s="182" t="str">
        <f>HiddenWkly!AM86</f>
        <v/>
      </c>
      <c r="C100" s="181"/>
      <c r="D100" s="520" t="str">
        <f>HiddenWkly!AO86</f>
        <v/>
      </c>
      <c r="E100" s="521"/>
      <c r="F100" s="349" t="str">
        <f>HiddenWkly!AP86</f>
        <v/>
      </c>
      <c r="G100" s="350" t="str">
        <f>HiddenWkly!AQ86</f>
        <v/>
      </c>
      <c r="H100" s="351" t="str">
        <f>HiddenWkly!AR86</f>
        <v/>
      </c>
      <c r="I100" s="240"/>
      <c r="J100" s="129"/>
      <c r="K100" s="129"/>
      <c r="L100" s="29"/>
      <c r="M100" s="29"/>
      <c r="N100" s="29"/>
      <c r="O100" s="29"/>
      <c r="P100" s="29"/>
      <c r="Q100" s="29"/>
      <c r="R100" s="29"/>
      <c r="S100" s="29"/>
      <c r="T100" s="240"/>
    </row>
    <row r="101" spans="1:20" s="128" customFormat="1" ht="25.5" customHeight="1">
      <c r="A101" s="240"/>
      <c r="B101" s="182" t="str">
        <f>HiddenWkly!AM87</f>
        <v/>
      </c>
      <c r="C101" s="181"/>
      <c r="D101" s="520" t="str">
        <f>HiddenWkly!AO87</f>
        <v/>
      </c>
      <c r="E101" s="521"/>
      <c r="F101" s="349" t="str">
        <f>HiddenWkly!AP87</f>
        <v/>
      </c>
      <c r="G101" s="350" t="str">
        <f>HiddenWkly!AQ87</f>
        <v/>
      </c>
      <c r="H101" s="351" t="str">
        <f>HiddenWkly!AR87</f>
        <v/>
      </c>
      <c r="I101" s="240"/>
      <c r="J101" s="129"/>
      <c r="K101" s="129"/>
      <c r="L101" s="29"/>
      <c r="M101" s="29"/>
      <c r="N101" s="29"/>
      <c r="O101" s="29"/>
      <c r="P101" s="29"/>
      <c r="Q101" s="29"/>
      <c r="R101" s="29"/>
      <c r="S101" s="29"/>
      <c r="T101" s="240"/>
    </row>
    <row r="102" spans="1:20" s="128" customFormat="1" ht="25.5" customHeight="1">
      <c r="A102" s="240"/>
      <c r="B102" s="182" t="str">
        <f>HiddenWkly!AM88</f>
        <v/>
      </c>
      <c r="C102" s="181"/>
      <c r="D102" s="520" t="str">
        <f>HiddenWkly!AO88</f>
        <v/>
      </c>
      <c r="E102" s="521"/>
      <c r="F102" s="349" t="str">
        <f>HiddenWkly!AP88</f>
        <v/>
      </c>
      <c r="G102" s="350" t="str">
        <f>HiddenWkly!AQ88</f>
        <v/>
      </c>
      <c r="H102" s="351" t="str">
        <f>HiddenWkly!AR88</f>
        <v/>
      </c>
      <c r="I102" s="240"/>
      <c r="J102" s="129"/>
      <c r="K102" s="129"/>
      <c r="L102" s="29"/>
      <c r="M102" s="29"/>
      <c r="N102" s="29"/>
      <c r="O102" s="29"/>
      <c r="P102" s="29"/>
      <c r="Q102" s="29"/>
      <c r="R102" s="29"/>
      <c r="S102" s="29"/>
      <c r="T102" s="240"/>
    </row>
    <row r="103" spans="1:20" s="128" customFormat="1" ht="25.5" customHeight="1">
      <c r="A103" s="240"/>
      <c r="B103" s="182" t="str">
        <f>HiddenWkly!AM89</f>
        <v/>
      </c>
      <c r="C103" s="181"/>
      <c r="D103" s="520" t="str">
        <f>HiddenWkly!AO89</f>
        <v/>
      </c>
      <c r="E103" s="521"/>
      <c r="F103" s="349" t="str">
        <f>HiddenWkly!AP89</f>
        <v/>
      </c>
      <c r="G103" s="350" t="str">
        <f>HiddenWkly!AQ89</f>
        <v/>
      </c>
      <c r="H103" s="351" t="str">
        <f>HiddenWkly!AR89</f>
        <v/>
      </c>
      <c r="I103" s="240"/>
      <c r="J103" s="129"/>
      <c r="K103" s="129"/>
      <c r="L103" s="29"/>
      <c r="M103" s="29"/>
      <c r="N103" s="29"/>
      <c r="O103" s="29"/>
      <c r="P103" s="29"/>
      <c r="Q103" s="29"/>
      <c r="R103" s="29"/>
      <c r="S103" s="29"/>
      <c r="T103" s="240"/>
    </row>
    <row r="104" spans="1:20" s="128" customFormat="1" ht="25.5" customHeight="1">
      <c r="A104" s="240"/>
      <c r="B104" s="182" t="str">
        <f>HiddenWkly!AM90</f>
        <v/>
      </c>
      <c r="C104" s="181"/>
      <c r="D104" s="520" t="str">
        <f>HiddenWkly!AO90</f>
        <v/>
      </c>
      <c r="E104" s="521"/>
      <c r="F104" s="349" t="str">
        <f>HiddenWkly!AP90</f>
        <v/>
      </c>
      <c r="G104" s="350" t="str">
        <f>HiddenWkly!AQ90</f>
        <v/>
      </c>
      <c r="H104" s="351" t="str">
        <f>HiddenWkly!AR90</f>
        <v/>
      </c>
      <c r="I104" s="240"/>
      <c r="J104" s="129"/>
      <c r="K104" s="129"/>
      <c r="L104" s="29"/>
      <c r="M104" s="29"/>
      <c r="N104" s="29"/>
      <c r="O104" s="29"/>
      <c r="P104" s="29"/>
      <c r="Q104" s="29"/>
      <c r="R104" s="29"/>
      <c r="S104" s="29"/>
      <c r="T104" s="240"/>
    </row>
    <row r="105" spans="1:20" s="128" customFormat="1" ht="25.5" customHeight="1">
      <c r="A105" s="240"/>
      <c r="B105" s="182" t="str">
        <f>HiddenWkly!AM91</f>
        <v/>
      </c>
      <c r="C105" s="181"/>
      <c r="D105" s="520" t="str">
        <f>HiddenWkly!AO91</f>
        <v/>
      </c>
      <c r="E105" s="521"/>
      <c r="F105" s="349" t="str">
        <f>HiddenWkly!AP91</f>
        <v/>
      </c>
      <c r="G105" s="350" t="str">
        <f>HiddenWkly!AQ91</f>
        <v/>
      </c>
      <c r="H105" s="351" t="str">
        <f>HiddenWkly!AR91</f>
        <v/>
      </c>
      <c r="I105" s="240"/>
      <c r="J105" s="129"/>
      <c r="K105" s="129"/>
      <c r="L105" s="29"/>
      <c r="M105" s="29"/>
      <c r="N105" s="29"/>
      <c r="O105" s="29"/>
      <c r="P105" s="29"/>
      <c r="Q105" s="29"/>
      <c r="R105" s="29"/>
      <c r="S105" s="29"/>
      <c r="T105" s="240"/>
    </row>
    <row r="106" spans="1:20" s="128" customFormat="1" ht="25.5" customHeight="1">
      <c r="A106" s="240"/>
      <c r="B106" s="182" t="str">
        <f>HiddenWkly!AM92</f>
        <v/>
      </c>
      <c r="C106" s="181"/>
      <c r="D106" s="520" t="str">
        <f>HiddenWkly!AO92</f>
        <v/>
      </c>
      <c r="E106" s="521"/>
      <c r="F106" s="349" t="str">
        <f>HiddenWkly!AP92</f>
        <v/>
      </c>
      <c r="G106" s="350" t="str">
        <f>HiddenWkly!AQ92</f>
        <v/>
      </c>
      <c r="H106" s="351" t="str">
        <f>HiddenWkly!AR92</f>
        <v/>
      </c>
      <c r="I106" s="240"/>
      <c r="J106" s="129"/>
      <c r="K106" s="129"/>
      <c r="L106" s="29"/>
      <c r="M106" s="29"/>
      <c r="N106" s="29"/>
      <c r="O106" s="29"/>
      <c r="P106" s="29"/>
      <c r="Q106" s="29"/>
      <c r="R106" s="29"/>
      <c r="S106" s="29"/>
      <c r="T106" s="240"/>
    </row>
    <row r="107" spans="1:20" s="128" customFormat="1" ht="25.5" customHeight="1">
      <c r="A107" s="240"/>
      <c r="B107" s="182" t="str">
        <f>HiddenWkly!AM93</f>
        <v/>
      </c>
      <c r="C107" s="181"/>
      <c r="D107" s="520" t="str">
        <f>HiddenWkly!AO93</f>
        <v/>
      </c>
      <c r="E107" s="521"/>
      <c r="F107" s="349" t="str">
        <f>HiddenWkly!AP93</f>
        <v/>
      </c>
      <c r="G107" s="350" t="str">
        <f>HiddenWkly!AQ93</f>
        <v/>
      </c>
      <c r="H107" s="351" t="str">
        <f>HiddenWkly!AR93</f>
        <v/>
      </c>
      <c r="I107" s="240"/>
      <c r="J107" s="129"/>
      <c r="K107" s="129"/>
      <c r="L107" s="29"/>
      <c r="M107" s="29"/>
      <c r="N107" s="29"/>
      <c r="O107" s="29"/>
      <c r="P107" s="29"/>
      <c r="Q107" s="29"/>
      <c r="R107" s="29"/>
      <c r="S107" s="29"/>
      <c r="T107" s="240"/>
    </row>
    <row r="108" spans="1:20" s="128" customFormat="1" ht="25.5" customHeight="1">
      <c r="A108" s="240"/>
      <c r="B108" s="182" t="str">
        <f>HiddenWkly!AM94</f>
        <v/>
      </c>
      <c r="C108" s="181"/>
      <c r="D108" s="520" t="str">
        <f>HiddenWkly!AO94</f>
        <v/>
      </c>
      <c r="E108" s="521"/>
      <c r="F108" s="349" t="str">
        <f>HiddenWkly!AP94</f>
        <v/>
      </c>
      <c r="G108" s="350" t="str">
        <f>HiddenWkly!AQ94</f>
        <v/>
      </c>
      <c r="H108" s="351" t="str">
        <f>HiddenWkly!AR94</f>
        <v/>
      </c>
      <c r="I108" s="240"/>
      <c r="J108" s="129"/>
      <c r="K108" s="129"/>
      <c r="L108" s="29"/>
      <c r="M108" s="29"/>
      <c r="N108" s="29"/>
      <c r="O108" s="29"/>
      <c r="P108" s="29"/>
      <c r="Q108" s="29"/>
      <c r="R108" s="29"/>
      <c r="S108" s="29"/>
      <c r="T108" s="240"/>
    </row>
    <row r="109" spans="1:20" s="128" customFormat="1" ht="25.5" customHeight="1">
      <c r="A109" s="240"/>
      <c r="B109" s="182" t="str">
        <f>HiddenWkly!AM95</f>
        <v/>
      </c>
      <c r="C109" s="181"/>
      <c r="D109" s="520" t="str">
        <f>HiddenWkly!AO95</f>
        <v/>
      </c>
      <c r="E109" s="521"/>
      <c r="F109" s="349" t="str">
        <f>HiddenWkly!AP95</f>
        <v/>
      </c>
      <c r="G109" s="350" t="str">
        <f>HiddenWkly!AQ95</f>
        <v/>
      </c>
      <c r="H109" s="351" t="str">
        <f>HiddenWkly!AR95</f>
        <v/>
      </c>
      <c r="I109" s="240"/>
      <c r="J109" s="129"/>
      <c r="K109" s="129"/>
      <c r="L109" s="29"/>
      <c r="M109" s="29"/>
      <c r="N109" s="29"/>
      <c r="O109" s="29"/>
      <c r="P109" s="29"/>
      <c r="Q109" s="29"/>
      <c r="R109" s="29"/>
      <c r="S109" s="29"/>
      <c r="T109" s="240"/>
    </row>
    <row r="110" spans="1:20" s="128" customFormat="1" ht="25.5" customHeight="1">
      <c r="A110" s="240"/>
      <c r="B110" s="182" t="str">
        <f>HiddenWkly!AM96</f>
        <v/>
      </c>
      <c r="C110" s="181"/>
      <c r="D110" s="520" t="str">
        <f>HiddenWkly!AO96</f>
        <v/>
      </c>
      <c r="E110" s="521"/>
      <c r="F110" s="349" t="str">
        <f>HiddenWkly!AP96</f>
        <v/>
      </c>
      <c r="G110" s="350" t="str">
        <f>HiddenWkly!AQ96</f>
        <v/>
      </c>
      <c r="H110" s="351" t="str">
        <f>HiddenWkly!AR96</f>
        <v/>
      </c>
      <c r="I110" s="240"/>
      <c r="J110" s="129"/>
      <c r="K110" s="129"/>
      <c r="L110" s="29"/>
      <c r="M110" s="29"/>
      <c r="N110" s="29"/>
      <c r="O110" s="29"/>
      <c r="P110" s="29"/>
      <c r="Q110" s="29"/>
      <c r="R110" s="29"/>
      <c r="S110" s="29"/>
      <c r="T110" s="240"/>
    </row>
    <row r="111" spans="1:20" s="128" customFormat="1" ht="25.5" customHeight="1">
      <c r="A111" s="240"/>
      <c r="B111" s="182" t="str">
        <f>HiddenWkly!AM97</f>
        <v/>
      </c>
      <c r="C111" s="181"/>
      <c r="D111" s="520" t="str">
        <f>HiddenWkly!AO97</f>
        <v/>
      </c>
      <c r="E111" s="521"/>
      <c r="F111" s="349" t="str">
        <f>HiddenWkly!AP97</f>
        <v/>
      </c>
      <c r="G111" s="350" t="str">
        <f>HiddenWkly!AQ97</f>
        <v/>
      </c>
      <c r="H111" s="351" t="str">
        <f>HiddenWkly!AR97</f>
        <v/>
      </c>
      <c r="I111" s="240"/>
      <c r="J111" s="129"/>
      <c r="K111" s="129"/>
      <c r="L111" s="29"/>
      <c r="M111" s="29"/>
      <c r="N111" s="29"/>
      <c r="O111" s="29"/>
      <c r="P111" s="29"/>
      <c r="Q111" s="29"/>
      <c r="R111" s="29"/>
      <c r="S111" s="29"/>
      <c r="T111" s="240"/>
    </row>
    <row r="112" spans="1:20" s="128" customFormat="1" ht="25.5" customHeight="1">
      <c r="A112" s="240"/>
      <c r="B112" s="182" t="str">
        <f>HiddenWkly!AM98</f>
        <v/>
      </c>
      <c r="C112" s="181"/>
      <c r="D112" s="520" t="str">
        <f>HiddenWkly!AO98</f>
        <v/>
      </c>
      <c r="E112" s="521"/>
      <c r="F112" s="349" t="str">
        <f>HiddenWkly!AP98</f>
        <v/>
      </c>
      <c r="G112" s="350" t="str">
        <f>HiddenWkly!AQ98</f>
        <v/>
      </c>
      <c r="H112" s="351" t="str">
        <f>HiddenWkly!AR98</f>
        <v/>
      </c>
      <c r="I112" s="240"/>
      <c r="J112" s="129"/>
      <c r="K112" s="129"/>
      <c r="L112" s="29"/>
      <c r="M112" s="29"/>
      <c r="N112" s="29"/>
      <c r="O112" s="29"/>
      <c r="P112" s="29"/>
      <c r="Q112" s="29"/>
      <c r="R112" s="29"/>
      <c r="S112" s="29"/>
      <c r="T112" s="240"/>
    </row>
    <row r="113" spans="1:20" s="128" customFormat="1" ht="25.5" customHeight="1">
      <c r="A113" s="240"/>
      <c r="B113" s="182" t="str">
        <f>HiddenWkly!AM99</f>
        <v/>
      </c>
      <c r="C113" s="181"/>
      <c r="D113" s="520" t="str">
        <f>HiddenWkly!AO99</f>
        <v/>
      </c>
      <c r="E113" s="521"/>
      <c r="F113" s="349" t="str">
        <f>HiddenWkly!AP99</f>
        <v/>
      </c>
      <c r="G113" s="350" t="str">
        <f>HiddenWkly!AQ99</f>
        <v/>
      </c>
      <c r="H113" s="351" t="str">
        <f>HiddenWkly!AR99</f>
        <v/>
      </c>
      <c r="I113" s="240"/>
      <c r="J113" s="129"/>
      <c r="K113" s="129"/>
      <c r="L113" s="29"/>
      <c r="M113" s="29"/>
      <c r="N113" s="29"/>
      <c r="O113" s="29"/>
      <c r="P113" s="29"/>
      <c r="Q113" s="29"/>
      <c r="R113" s="29"/>
      <c r="S113" s="29"/>
      <c r="T113" s="240"/>
    </row>
    <row r="114" spans="1:20" s="128" customFormat="1" ht="25.5" customHeight="1">
      <c r="A114" s="240"/>
      <c r="B114" s="182" t="str">
        <f>HiddenWkly!AM100</f>
        <v/>
      </c>
      <c r="C114" s="181"/>
      <c r="D114" s="520" t="str">
        <f>HiddenWkly!AO100</f>
        <v/>
      </c>
      <c r="E114" s="521"/>
      <c r="F114" s="349" t="str">
        <f>HiddenWkly!AP100</f>
        <v/>
      </c>
      <c r="G114" s="350" t="str">
        <f>HiddenWkly!AQ100</f>
        <v/>
      </c>
      <c r="H114" s="351" t="str">
        <f>HiddenWkly!AR100</f>
        <v/>
      </c>
      <c r="I114" s="240"/>
      <c r="J114" s="129"/>
      <c r="K114" s="129"/>
      <c r="L114" s="29"/>
      <c r="M114" s="29"/>
      <c r="N114" s="29"/>
      <c r="O114" s="29"/>
      <c r="P114" s="29"/>
      <c r="Q114" s="29"/>
      <c r="R114" s="29"/>
      <c r="S114" s="29"/>
      <c r="T114" s="240"/>
    </row>
    <row r="115" spans="1:20" s="128" customFormat="1" ht="25.5" customHeight="1">
      <c r="A115" s="240"/>
      <c r="B115" s="182" t="str">
        <f>HiddenWkly!AM101</f>
        <v/>
      </c>
      <c r="C115" s="181"/>
      <c r="D115" s="520" t="str">
        <f>HiddenWkly!AO101</f>
        <v/>
      </c>
      <c r="E115" s="521"/>
      <c r="F115" s="349" t="str">
        <f>HiddenWkly!AP101</f>
        <v/>
      </c>
      <c r="G115" s="350" t="str">
        <f>HiddenWkly!AQ101</f>
        <v/>
      </c>
      <c r="H115" s="351" t="str">
        <f>HiddenWkly!AR101</f>
        <v/>
      </c>
      <c r="I115" s="240"/>
      <c r="J115" s="129"/>
      <c r="K115" s="129"/>
      <c r="L115" s="29"/>
      <c r="M115" s="29"/>
      <c r="N115" s="29"/>
      <c r="O115" s="29"/>
      <c r="P115" s="29"/>
      <c r="Q115" s="29"/>
      <c r="R115" s="29"/>
      <c r="S115" s="29"/>
      <c r="T115" s="240"/>
    </row>
    <row r="116" spans="1:20" s="128" customFormat="1" ht="25.5" customHeight="1">
      <c r="A116" s="240"/>
      <c r="B116" s="182" t="str">
        <f>HiddenWkly!AM102</f>
        <v/>
      </c>
      <c r="C116" s="181"/>
      <c r="D116" s="520" t="str">
        <f>HiddenWkly!AO102</f>
        <v/>
      </c>
      <c r="E116" s="521"/>
      <c r="F116" s="349" t="str">
        <f>HiddenWkly!AP102</f>
        <v/>
      </c>
      <c r="G116" s="350" t="str">
        <f>HiddenWkly!AQ102</f>
        <v/>
      </c>
      <c r="H116" s="351" t="str">
        <f>HiddenWkly!AR102</f>
        <v/>
      </c>
      <c r="I116" s="240"/>
      <c r="J116" s="129"/>
      <c r="K116" s="129"/>
      <c r="L116" s="29"/>
      <c r="M116" s="29"/>
      <c r="N116" s="29"/>
      <c r="O116" s="29"/>
      <c r="P116" s="29"/>
      <c r="Q116" s="29"/>
      <c r="R116" s="29"/>
      <c r="S116" s="29"/>
      <c r="T116" s="240"/>
    </row>
    <row r="117" spans="1:20" s="128" customFormat="1" ht="25.5" customHeight="1">
      <c r="A117" s="240"/>
      <c r="B117" s="182" t="str">
        <f>HiddenWkly!AM103</f>
        <v/>
      </c>
      <c r="C117" s="181"/>
      <c r="D117" s="520" t="str">
        <f>HiddenWkly!AO103</f>
        <v/>
      </c>
      <c r="E117" s="521"/>
      <c r="F117" s="349" t="str">
        <f>HiddenWkly!AP103</f>
        <v/>
      </c>
      <c r="G117" s="350" t="str">
        <f>HiddenWkly!AQ103</f>
        <v/>
      </c>
      <c r="H117" s="351" t="str">
        <f>HiddenWkly!AR103</f>
        <v/>
      </c>
      <c r="I117" s="240"/>
      <c r="J117" s="129"/>
      <c r="K117" s="129"/>
      <c r="L117" s="29"/>
      <c r="M117" s="29"/>
      <c r="N117" s="29"/>
      <c r="O117" s="29"/>
      <c r="P117" s="29"/>
      <c r="Q117" s="29"/>
      <c r="R117" s="29"/>
      <c r="S117" s="29"/>
      <c r="T117" s="240"/>
    </row>
    <row r="118" spans="1:20" s="128" customFormat="1" ht="25.5" customHeight="1">
      <c r="A118" s="240"/>
      <c r="B118" s="182" t="str">
        <f>HiddenWkly!AM104</f>
        <v/>
      </c>
      <c r="C118" s="181"/>
      <c r="D118" s="520" t="str">
        <f>HiddenWkly!AO104</f>
        <v/>
      </c>
      <c r="E118" s="521"/>
      <c r="F118" s="349" t="str">
        <f>HiddenWkly!AP104</f>
        <v/>
      </c>
      <c r="G118" s="350" t="str">
        <f>HiddenWkly!AQ104</f>
        <v/>
      </c>
      <c r="H118" s="351" t="str">
        <f>HiddenWkly!AR104</f>
        <v/>
      </c>
      <c r="I118" s="240"/>
      <c r="J118" s="129"/>
      <c r="K118" s="129"/>
      <c r="L118" s="29"/>
      <c r="M118" s="29"/>
      <c r="N118" s="29"/>
      <c r="O118" s="29"/>
      <c r="P118" s="29"/>
      <c r="Q118" s="29"/>
      <c r="R118" s="29"/>
      <c r="S118" s="29"/>
      <c r="T118" s="240"/>
    </row>
    <row r="119" spans="1:20" s="128" customFormat="1" ht="25.5" customHeight="1">
      <c r="A119" s="240"/>
      <c r="B119" s="182" t="str">
        <f>HiddenWkly!AM105</f>
        <v/>
      </c>
      <c r="C119" s="181"/>
      <c r="D119" s="520" t="str">
        <f>HiddenWkly!AO105</f>
        <v/>
      </c>
      <c r="E119" s="521"/>
      <c r="F119" s="349" t="str">
        <f>HiddenWkly!AP105</f>
        <v/>
      </c>
      <c r="G119" s="350" t="str">
        <f>HiddenWkly!AQ105</f>
        <v/>
      </c>
      <c r="H119" s="351" t="str">
        <f>HiddenWkly!AR105</f>
        <v/>
      </c>
      <c r="I119" s="240"/>
      <c r="J119" s="129"/>
      <c r="K119" s="129"/>
      <c r="L119" s="29"/>
      <c r="M119" s="29"/>
      <c r="N119" s="29"/>
      <c r="O119" s="29"/>
      <c r="P119" s="29"/>
      <c r="Q119" s="29"/>
      <c r="R119" s="29"/>
      <c r="S119" s="29"/>
      <c r="T119" s="240"/>
    </row>
    <row r="120" spans="1:20" s="128" customFormat="1" ht="25.5" customHeight="1">
      <c r="A120" s="240"/>
      <c r="B120" s="182" t="str">
        <f>HiddenWkly!AM106</f>
        <v/>
      </c>
      <c r="C120" s="181"/>
      <c r="D120" s="520" t="str">
        <f>HiddenWkly!AO106</f>
        <v/>
      </c>
      <c r="E120" s="521"/>
      <c r="F120" s="349" t="str">
        <f>HiddenWkly!AP106</f>
        <v/>
      </c>
      <c r="G120" s="350" t="str">
        <f>HiddenWkly!AQ106</f>
        <v/>
      </c>
      <c r="H120" s="351" t="str">
        <f>HiddenWkly!AR106</f>
        <v/>
      </c>
      <c r="I120" s="240"/>
      <c r="J120" s="129"/>
      <c r="K120" s="129"/>
      <c r="L120" s="29"/>
      <c r="M120" s="29"/>
      <c r="N120" s="29"/>
      <c r="O120" s="29"/>
      <c r="P120" s="29"/>
      <c r="Q120" s="29"/>
      <c r="R120" s="29"/>
      <c r="S120" s="29"/>
      <c r="T120" s="240"/>
    </row>
    <row r="121" spans="1:20" s="128" customFormat="1" ht="25.5" customHeight="1">
      <c r="A121" s="240"/>
      <c r="B121" s="182" t="str">
        <f>HiddenWkly!AM107</f>
        <v/>
      </c>
      <c r="C121" s="181"/>
      <c r="D121" s="520" t="str">
        <f>HiddenWkly!AO107</f>
        <v/>
      </c>
      <c r="E121" s="521"/>
      <c r="F121" s="349" t="str">
        <f>HiddenWkly!AP107</f>
        <v/>
      </c>
      <c r="G121" s="350" t="str">
        <f>HiddenWkly!AQ107</f>
        <v/>
      </c>
      <c r="H121" s="351" t="str">
        <f>HiddenWkly!AR107</f>
        <v/>
      </c>
      <c r="I121" s="240"/>
      <c r="J121" s="129"/>
      <c r="K121" s="129"/>
      <c r="L121" s="29"/>
      <c r="M121" s="29"/>
      <c r="N121" s="29"/>
      <c r="O121" s="29"/>
      <c r="P121" s="29"/>
      <c r="Q121" s="29"/>
      <c r="R121" s="29"/>
      <c r="S121" s="29"/>
      <c r="T121" s="240"/>
    </row>
    <row r="122" spans="1:20" s="128" customFormat="1" ht="25.5" customHeight="1">
      <c r="A122" s="240"/>
      <c r="B122" s="182" t="str">
        <f>HiddenWkly!AM108</f>
        <v/>
      </c>
      <c r="C122" s="181"/>
      <c r="D122" s="520" t="str">
        <f>HiddenWkly!AO108</f>
        <v/>
      </c>
      <c r="E122" s="521"/>
      <c r="F122" s="349" t="str">
        <f>HiddenWkly!AP108</f>
        <v/>
      </c>
      <c r="G122" s="350" t="str">
        <f>HiddenWkly!AQ108</f>
        <v/>
      </c>
      <c r="H122" s="351" t="str">
        <f>HiddenWkly!AR108</f>
        <v/>
      </c>
      <c r="I122" s="240"/>
      <c r="J122" s="129"/>
      <c r="K122" s="129"/>
      <c r="L122" s="29"/>
      <c r="M122" s="29"/>
      <c r="N122" s="29"/>
      <c r="O122" s="29"/>
      <c r="P122" s="29"/>
      <c r="Q122" s="29"/>
      <c r="R122" s="29"/>
      <c r="S122" s="29"/>
      <c r="T122" s="240"/>
    </row>
    <row r="123" spans="1:20" s="128" customFormat="1" ht="25.5" customHeight="1" thickBot="1">
      <c r="A123" s="240"/>
      <c r="B123" s="180" t="str">
        <f>HiddenWkly!AM109</f>
        <v/>
      </c>
      <c r="C123" s="179"/>
      <c r="D123" s="524" t="str">
        <f>HiddenWkly!AO109</f>
        <v/>
      </c>
      <c r="E123" s="525"/>
      <c r="F123" s="178" t="str">
        <f>HiddenWkly!AP109</f>
        <v/>
      </c>
      <c r="G123" s="177" t="str">
        <f>HiddenWkly!AQ109</f>
        <v/>
      </c>
      <c r="H123" s="176" t="str">
        <f>HiddenWkly!AR109</f>
        <v/>
      </c>
      <c r="I123" s="240"/>
      <c r="J123" s="129"/>
      <c r="K123" s="129"/>
      <c r="L123" s="29"/>
      <c r="M123" s="29"/>
      <c r="N123" s="29"/>
      <c r="O123" s="29"/>
      <c r="P123" s="29"/>
      <c r="Q123" s="29"/>
      <c r="R123" s="29"/>
      <c r="S123" s="29"/>
      <c r="T123" s="240"/>
    </row>
    <row r="124" spans="1:20">
      <c r="A124" s="79"/>
      <c r="B124" s="248"/>
      <c r="C124" s="79"/>
      <c r="D124" s="29"/>
      <c r="E124" s="29"/>
      <c r="F124" s="32"/>
      <c r="G124" s="29"/>
      <c r="H124" s="29"/>
      <c r="I124" s="175"/>
      <c r="J124" s="29"/>
      <c r="K124" s="29"/>
      <c r="L124" s="29"/>
      <c r="M124" s="29"/>
      <c r="N124" s="29"/>
      <c r="O124" s="29"/>
      <c r="P124" s="29"/>
      <c r="Q124" s="29"/>
      <c r="R124" s="29"/>
      <c r="S124" s="29"/>
      <c r="T124" s="79"/>
    </row>
    <row r="125" spans="1:20">
      <c r="A125" s="79"/>
      <c r="B125" s="248"/>
      <c r="C125" s="79"/>
      <c r="D125" s="29"/>
      <c r="E125" s="29"/>
      <c r="F125" s="32"/>
      <c r="G125" s="29"/>
      <c r="H125" s="29"/>
      <c r="I125" s="175"/>
      <c r="J125" s="29"/>
      <c r="K125" s="29"/>
      <c r="L125" s="29"/>
      <c r="M125" s="29"/>
      <c r="N125" s="29"/>
      <c r="O125" s="29"/>
      <c r="P125" s="29"/>
      <c r="Q125" s="29"/>
      <c r="R125" s="29"/>
      <c r="S125" s="29"/>
      <c r="T125" s="79"/>
    </row>
    <row r="126" spans="1:20">
      <c r="A126" s="79"/>
      <c r="B126" s="248"/>
      <c r="C126" s="79"/>
      <c r="D126" s="29"/>
      <c r="E126" s="29"/>
      <c r="F126" s="32"/>
      <c r="G126" s="29"/>
      <c r="H126" s="29"/>
      <c r="I126" s="175"/>
      <c r="J126" s="29"/>
      <c r="K126" s="29"/>
      <c r="L126" s="29"/>
      <c r="M126" s="29"/>
      <c r="N126" s="29"/>
      <c r="O126" s="29"/>
      <c r="P126" s="29"/>
      <c r="Q126" s="29"/>
      <c r="R126" s="29"/>
      <c r="S126" s="29"/>
      <c r="T126" s="79"/>
    </row>
    <row r="127" spans="1:20">
      <c r="A127" s="79"/>
      <c r="B127" s="248"/>
      <c r="C127" s="79"/>
      <c r="D127" s="29"/>
      <c r="E127" s="29"/>
      <c r="F127" s="32"/>
      <c r="G127" s="29"/>
      <c r="H127" s="29"/>
      <c r="I127" s="175"/>
      <c r="J127" s="29"/>
      <c r="K127" s="29"/>
      <c r="L127" s="29"/>
      <c r="M127" s="29"/>
      <c r="N127" s="29"/>
      <c r="O127" s="29"/>
      <c r="P127" s="29"/>
      <c r="Q127" s="29"/>
      <c r="R127" s="29"/>
      <c r="S127" s="29"/>
      <c r="T127" s="79"/>
    </row>
    <row r="128" spans="1:20">
      <c r="A128" s="79"/>
      <c r="B128" s="248"/>
      <c r="C128" s="79"/>
      <c r="D128" s="29"/>
      <c r="E128" s="29"/>
      <c r="F128" s="32"/>
      <c r="G128" s="29"/>
      <c r="H128" s="29"/>
      <c r="I128" s="175"/>
      <c r="J128" s="29"/>
      <c r="K128" s="29"/>
      <c r="L128" s="29"/>
      <c r="M128" s="29"/>
      <c r="N128" s="29"/>
      <c r="O128" s="29"/>
      <c r="P128" s="29"/>
      <c r="Q128" s="29"/>
      <c r="R128" s="29"/>
      <c r="S128" s="29"/>
      <c r="T128" s="79"/>
    </row>
    <row r="129" spans="1:20">
      <c r="A129" s="79"/>
      <c r="B129" s="248"/>
      <c r="C129" s="79"/>
      <c r="D129" s="29"/>
      <c r="E129" s="29"/>
      <c r="F129" s="32"/>
      <c r="G129" s="29"/>
      <c r="H129" s="29"/>
      <c r="I129" s="175"/>
      <c r="J129" s="29"/>
      <c r="K129" s="29"/>
      <c r="L129" s="29"/>
      <c r="M129" s="29"/>
      <c r="N129" s="29"/>
      <c r="O129" s="29"/>
      <c r="P129" s="29"/>
      <c r="Q129" s="29"/>
      <c r="R129" s="29"/>
      <c r="S129" s="29"/>
      <c r="T129" s="79"/>
    </row>
    <row r="130" spans="1:20">
      <c r="A130" s="79"/>
      <c r="B130" s="248"/>
      <c r="C130" s="79"/>
      <c r="D130" s="29"/>
      <c r="E130" s="29"/>
      <c r="F130" s="32"/>
      <c r="G130" s="29"/>
      <c r="H130" s="29"/>
      <c r="I130" s="175"/>
      <c r="J130" s="29"/>
      <c r="K130" s="29"/>
      <c r="L130" s="29"/>
      <c r="M130" s="29"/>
      <c r="N130" s="29"/>
      <c r="O130" s="29"/>
      <c r="P130" s="29"/>
      <c r="Q130" s="29"/>
      <c r="R130" s="29"/>
      <c r="S130" s="29"/>
      <c r="T130" s="79"/>
    </row>
    <row r="131" spans="1:20">
      <c r="A131" s="79"/>
      <c r="B131" s="248"/>
      <c r="C131" s="79"/>
      <c r="D131" s="29"/>
      <c r="E131" s="29"/>
      <c r="F131" s="32"/>
      <c r="G131" s="29"/>
      <c r="H131" s="29"/>
      <c r="I131" s="175"/>
      <c r="J131" s="29"/>
      <c r="K131" s="29"/>
      <c r="L131" s="29"/>
      <c r="M131" s="29"/>
      <c r="N131" s="29"/>
      <c r="O131" s="29"/>
      <c r="P131" s="29"/>
      <c r="Q131" s="29"/>
      <c r="R131" s="29"/>
      <c r="S131" s="29"/>
      <c r="T131" s="79"/>
    </row>
    <row r="132" spans="1:20">
      <c r="A132" s="79"/>
      <c r="B132" s="248"/>
      <c r="C132" s="79"/>
      <c r="D132" s="29"/>
      <c r="E132" s="29"/>
      <c r="F132" s="32"/>
      <c r="G132" s="29"/>
      <c r="H132" s="29"/>
      <c r="I132" s="175"/>
      <c r="J132" s="29"/>
      <c r="K132" s="29"/>
      <c r="L132" s="29"/>
      <c r="M132" s="29"/>
      <c r="N132" s="29"/>
      <c r="O132" s="29"/>
      <c r="P132" s="29"/>
      <c r="Q132" s="29"/>
      <c r="R132" s="29"/>
      <c r="S132" s="29"/>
      <c r="T132" s="79"/>
    </row>
    <row r="133" spans="1:20">
      <c r="A133" s="79"/>
      <c r="B133" s="248"/>
      <c r="C133" s="79"/>
      <c r="D133" s="29"/>
      <c r="E133" s="29"/>
      <c r="F133" s="32"/>
      <c r="G133" s="29"/>
      <c r="H133" s="29"/>
      <c r="I133" s="175"/>
      <c r="J133" s="29"/>
      <c r="K133" s="29"/>
      <c r="L133" s="29"/>
      <c r="M133" s="29"/>
      <c r="N133" s="29"/>
      <c r="O133" s="29"/>
      <c r="P133" s="29"/>
      <c r="Q133" s="29"/>
      <c r="R133" s="29"/>
      <c r="S133" s="29"/>
      <c r="T133" s="79"/>
    </row>
    <row r="134" spans="1:20">
      <c r="A134" s="79"/>
      <c r="B134" s="248"/>
      <c r="C134" s="79"/>
      <c r="D134" s="29"/>
      <c r="E134" s="29"/>
      <c r="F134" s="32"/>
      <c r="G134" s="29"/>
      <c r="H134" s="29"/>
      <c r="I134" s="175"/>
      <c r="J134" s="29"/>
      <c r="K134" s="29"/>
      <c r="L134" s="29"/>
      <c r="M134" s="29"/>
      <c r="N134" s="29"/>
      <c r="O134" s="29"/>
      <c r="P134" s="29"/>
      <c r="Q134" s="29"/>
      <c r="R134" s="29"/>
      <c r="S134" s="29"/>
      <c r="T134" s="79"/>
    </row>
    <row r="135" spans="1:20">
      <c r="A135" s="79"/>
      <c r="B135" s="248"/>
      <c r="C135" s="79"/>
      <c r="D135" s="29"/>
      <c r="E135" s="29"/>
      <c r="F135" s="32"/>
      <c r="G135" s="29"/>
      <c r="H135" s="29"/>
      <c r="I135" s="175"/>
      <c r="J135" s="29"/>
      <c r="K135" s="29"/>
      <c r="L135" s="29"/>
      <c r="M135" s="29"/>
      <c r="N135" s="29"/>
      <c r="O135" s="29"/>
      <c r="P135" s="29"/>
      <c r="Q135" s="29"/>
      <c r="R135" s="29"/>
      <c r="S135" s="29"/>
      <c r="T135" s="79"/>
    </row>
    <row r="136" spans="1:20">
      <c r="A136" s="79"/>
      <c r="B136" s="248"/>
      <c r="C136" s="79"/>
      <c r="D136" s="29"/>
      <c r="E136" s="29"/>
      <c r="F136" s="32"/>
      <c r="G136" s="29"/>
      <c r="H136" s="29"/>
      <c r="I136" s="175"/>
      <c r="J136" s="29"/>
      <c r="K136" s="29"/>
      <c r="L136" s="29"/>
      <c r="M136" s="29"/>
      <c r="N136" s="29"/>
      <c r="O136" s="29"/>
      <c r="P136" s="29"/>
      <c r="Q136" s="29"/>
      <c r="R136" s="29"/>
      <c r="S136" s="29"/>
      <c r="T136" s="79"/>
    </row>
    <row r="137" spans="1:20">
      <c r="A137" s="79"/>
      <c r="B137" s="248"/>
      <c r="C137" s="79"/>
      <c r="D137" s="29"/>
      <c r="E137" s="29"/>
      <c r="F137" s="32"/>
      <c r="G137" s="29"/>
      <c r="H137" s="29"/>
      <c r="I137" s="175"/>
      <c r="J137" s="29"/>
      <c r="K137" s="29"/>
      <c r="L137" s="29"/>
      <c r="M137" s="29"/>
      <c r="N137" s="29"/>
      <c r="O137" s="29"/>
      <c r="P137" s="29"/>
      <c r="Q137" s="29"/>
      <c r="R137" s="29"/>
      <c r="S137" s="29"/>
      <c r="T137" s="79"/>
    </row>
    <row r="138" spans="1:20">
      <c r="A138" s="79"/>
      <c r="B138" s="248"/>
      <c r="C138" s="79"/>
      <c r="D138" s="29"/>
      <c r="E138" s="29"/>
      <c r="F138" s="32"/>
      <c r="G138" s="29"/>
      <c r="H138" s="29"/>
      <c r="I138" s="175"/>
      <c r="J138" s="29"/>
      <c r="K138" s="29"/>
      <c r="L138" s="29"/>
      <c r="M138" s="29"/>
      <c r="N138" s="29"/>
      <c r="O138" s="29"/>
      <c r="P138" s="29"/>
      <c r="Q138" s="29"/>
      <c r="R138" s="29"/>
      <c r="S138" s="29"/>
      <c r="T138" s="79"/>
    </row>
    <row r="139" spans="1:20">
      <c r="A139" s="79"/>
      <c r="B139" s="248"/>
      <c r="C139" s="79"/>
      <c r="D139" s="29"/>
      <c r="E139" s="29"/>
      <c r="F139" s="32"/>
      <c r="G139" s="29"/>
      <c r="H139" s="29"/>
      <c r="I139" s="175"/>
      <c r="J139" s="29"/>
      <c r="K139" s="29"/>
      <c r="L139" s="29"/>
      <c r="M139" s="29"/>
      <c r="N139" s="29"/>
      <c r="O139" s="29"/>
      <c r="P139" s="29"/>
      <c r="Q139" s="29"/>
      <c r="R139" s="29"/>
      <c r="S139" s="29"/>
      <c r="T139" s="79"/>
    </row>
    <row r="140" spans="1:20">
      <c r="A140" s="79"/>
      <c r="B140" s="248"/>
      <c r="C140" s="79"/>
      <c r="D140" s="29"/>
      <c r="E140" s="29"/>
      <c r="F140" s="32"/>
      <c r="G140" s="29"/>
      <c r="H140" s="29"/>
      <c r="I140" s="175"/>
      <c r="J140" s="29"/>
      <c r="K140" s="29"/>
      <c r="L140" s="29"/>
      <c r="M140" s="29"/>
      <c r="N140" s="29"/>
      <c r="O140" s="29"/>
      <c r="P140" s="29"/>
      <c r="Q140" s="29"/>
      <c r="R140" s="29"/>
      <c r="S140" s="29"/>
      <c r="T140" s="79"/>
    </row>
    <row r="141" spans="1:20">
      <c r="A141" s="79"/>
      <c r="B141" s="248"/>
      <c r="C141" s="79"/>
      <c r="D141" s="29"/>
      <c r="E141" s="29"/>
      <c r="F141" s="32"/>
      <c r="G141" s="29"/>
      <c r="H141" s="29"/>
      <c r="I141" s="175"/>
      <c r="J141" s="29"/>
      <c r="K141" s="29"/>
      <c r="L141" s="29"/>
      <c r="M141" s="29"/>
      <c r="N141" s="29"/>
      <c r="O141" s="29"/>
      <c r="P141" s="29"/>
      <c r="Q141" s="29"/>
      <c r="R141" s="29"/>
      <c r="S141" s="29"/>
      <c r="T141" s="79"/>
    </row>
    <row r="142" spans="1:20">
      <c r="A142" s="79"/>
      <c r="B142" s="248"/>
      <c r="C142" s="79"/>
      <c r="D142" s="29"/>
      <c r="E142" s="29"/>
      <c r="F142" s="32"/>
      <c r="G142" s="29"/>
      <c r="H142" s="29"/>
      <c r="I142" s="175"/>
      <c r="J142" s="29"/>
      <c r="K142" s="29"/>
      <c r="L142" s="29"/>
      <c r="M142" s="29"/>
      <c r="N142" s="29"/>
      <c r="O142" s="29"/>
      <c r="P142" s="29"/>
      <c r="Q142" s="29"/>
      <c r="R142" s="29"/>
      <c r="S142" s="29"/>
      <c r="T142" s="79"/>
    </row>
    <row r="143" spans="1:20">
      <c r="A143" s="79"/>
      <c r="B143" s="248"/>
      <c r="C143" s="79"/>
      <c r="D143" s="29"/>
      <c r="E143" s="29"/>
      <c r="F143" s="32"/>
      <c r="G143" s="29"/>
      <c r="H143" s="29"/>
      <c r="I143" s="175"/>
      <c r="J143" s="29"/>
      <c r="K143" s="29"/>
      <c r="L143" s="29"/>
      <c r="M143" s="29"/>
      <c r="N143" s="29"/>
      <c r="O143" s="29"/>
      <c r="P143" s="29"/>
      <c r="Q143" s="29"/>
      <c r="R143" s="29"/>
      <c r="S143" s="29"/>
      <c r="T143" s="79"/>
    </row>
    <row r="144" spans="1:20">
      <c r="A144" s="79"/>
      <c r="B144" s="248"/>
      <c r="C144" s="79"/>
      <c r="D144" s="29"/>
      <c r="E144" s="29"/>
      <c r="F144" s="32"/>
      <c r="G144" s="29"/>
      <c r="H144" s="29"/>
      <c r="I144" s="175"/>
      <c r="J144" s="29"/>
      <c r="K144" s="29"/>
      <c r="L144" s="29"/>
      <c r="M144" s="29"/>
      <c r="N144" s="29"/>
      <c r="O144" s="29"/>
      <c r="P144" s="29"/>
      <c r="Q144" s="29"/>
      <c r="R144" s="29"/>
      <c r="S144" s="29"/>
      <c r="T144" s="79"/>
    </row>
    <row r="145" spans="1:20">
      <c r="A145" s="79"/>
      <c r="B145" s="248"/>
      <c r="C145" s="79"/>
      <c r="D145" s="29"/>
      <c r="E145" s="29"/>
      <c r="F145" s="32"/>
      <c r="G145" s="29"/>
      <c r="H145" s="29"/>
      <c r="I145" s="175"/>
      <c r="J145" s="29"/>
      <c r="K145" s="29"/>
      <c r="L145" s="29"/>
      <c r="M145" s="29"/>
      <c r="N145" s="29"/>
      <c r="O145" s="29"/>
      <c r="P145" s="29"/>
      <c r="Q145" s="29"/>
      <c r="R145" s="29"/>
      <c r="S145" s="29"/>
      <c r="T145" s="79"/>
    </row>
    <row r="146" spans="1:20">
      <c r="A146" s="79"/>
      <c r="B146" s="248"/>
      <c r="C146" s="79"/>
      <c r="D146" s="29"/>
      <c r="E146" s="29"/>
      <c r="F146" s="32"/>
      <c r="G146" s="29"/>
      <c r="H146" s="29"/>
      <c r="I146" s="175"/>
      <c r="J146" s="29"/>
      <c r="K146" s="29"/>
      <c r="L146" s="29"/>
      <c r="M146" s="29"/>
      <c r="N146" s="29"/>
      <c r="O146" s="29"/>
      <c r="P146" s="29"/>
      <c r="Q146" s="29"/>
      <c r="R146" s="29"/>
      <c r="S146" s="29"/>
      <c r="T146" s="79"/>
    </row>
    <row r="147" spans="1:20">
      <c r="A147" s="79"/>
      <c r="B147" s="248"/>
      <c r="C147" s="79"/>
      <c r="D147" s="29"/>
      <c r="E147" s="29"/>
      <c r="F147" s="32"/>
      <c r="G147" s="29"/>
      <c r="H147" s="29"/>
      <c r="I147" s="175"/>
      <c r="J147" s="29"/>
      <c r="K147" s="29"/>
      <c r="L147" s="29"/>
      <c r="M147" s="29"/>
      <c r="N147" s="29"/>
      <c r="O147" s="29"/>
      <c r="P147" s="29"/>
      <c r="Q147" s="29"/>
      <c r="R147" s="29"/>
      <c r="S147" s="29"/>
      <c r="T147" s="79"/>
    </row>
    <row r="148" spans="1:20">
      <c r="A148" s="79"/>
      <c r="B148" s="248"/>
      <c r="C148" s="79"/>
      <c r="D148" s="29"/>
      <c r="E148" s="29"/>
      <c r="F148" s="32"/>
      <c r="G148" s="29"/>
      <c r="H148" s="29"/>
      <c r="I148" s="175"/>
      <c r="J148" s="29"/>
      <c r="K148" s="29"/>
      <c r="L148" s="29"/>
      <c r="M148" s="29"/>
      <c r="N148" s="29"/>
      <c r="O148" s="29"/>
      <c r="P148" s="29"/>
      <c r="Q148" s="29"/>
      <c r="R148" s="29"/>
      <c r="S148" s="29"/>
      <c r="T148" s="79"/>
    </row>
    <row r="149" spans="1:20">
      <c r="A149" s="79"/>
      <c r="B149" s="248"/>
      <c r="C149" s="79"/>
      <c r="D149" s="29"/>
      <c r="E149" s="29"/>
      <c r="F149" s="32"/>
      <c r="G149" s="29"/>
      <c r="H149" s="29"/>
      <c r="I149" s="175"/>
      <c r="J149" s="29"/>
      <c r="K149" s="29"/>
      <c r="L149" s="29"/>
      <c r="M149" s="29"/>
      <c r="N149" s="29"/>
      <c r="O149" s="29"/>
      <c r="P149" s="29"/>
      <c r="Q149" s="29"/>
      <c r="R149" s="29"/>
      <c r="S149" s="29"/>
      <c r="T149" s="79"/>
    </row>
    <row r="150" spans="1:20">
      <c r="A150" s="79"/>
      <c r="B150" s="248"/>
      <c r="C150" s="79"/>
      <c r="D150" s="29"/>
      <c r="E150" s="29"/>
      <c r="F150" s="32"/>
      <c r="G150" s="29"/>
      <c r="H150" s="29"/>
      <c r="I150" s="175"/>
      <c r="J150" s="29"/>
      <c r="K150" s="29"/>
      <c r="L150" s="29"/>
      <c r="M150" s="29"/>
      <c r="N150" s="29"/>
      <c r="O150" s="29"/>
      <c r="P150" s="29"/>
      <c r="Q150" s="29"/>
      <c r="R150" s="29"/>
      <c r="S150" s="29"/>
      <c r="T150" s="79"/>
    </row>
    <row r="151" spans="1:20">
      <c r="A151" s="79"/>
      <c r="B151" s="248"/>
      <c r="C151" s="79"/>
      <c r="D151" s="29"/>
      <c r="E151" s="29"/>
      <c r="F151" s="32"/>
      <c r="G151" s="29"/>
      <c r="H151" s="29"/>
      <c r="I151" s="175"/>
      <c r="J151" s="29"/>
      <c r="K151" s="29"/>
      <c r="L151" s="29"/>
      <c r="M151" s="29"/>
      <c r="N151" s="29"/>
      <c r="O151" s="29"/>
      <c r="P151" s="29"/>
      <c r="Q151" s="29"/>
      <c r="R151" s="29"/>
      <c r="S151" s="29"/>
      <c r="T151" s="79"/>
    </row>
    <row r="152" spans="1:20">
      <c r="A152" s="79"/>
      <c r="B152" s="248"/>
      <c r="C152" s="79"/>
      <c r="D152" s="29"/>
      <c r="E152" s="29"/>
      <c r="F152" s="32"/>
      <c r="G152" s="29"/>
      <c r="H152" s="29"/>
      <c r="I152" s="175"/>
      <c r="J152" s="29"/>
      <c r="K152" s="29"/>
      <c r="L152" s="29"/>
      <c r="M152" s="29"/>
      <c r="N152" s="29"/>
      <c r="O152" s="29"/>
      <c r="P152" s="29"/>
      <c r="Q152" s="29"/>
      <c r="R152" s="29"/>
      <c r="S152" s="29"/>
      <c r="T152" s="79"/>
    </row>
    <row r="153" spans="1:20">
      <c r="A153" s="79"/>
      <c r="B153" s="248"/>
      <c r="C153" s="79"/>
      <c r="D153" s="29"/>
      <c r="E153" s="29"/>
      <c r="F153" s="32"/>
      <c r="G153" s="29"/>
      <c r="H153" s="29"/>
      <c r="I153" s="175"/>
      <c r="J153" s="29"/>
      <c r="K153" s="29"/>
      <c r="L153" s="29"/>
      <c r="M153" s="29"/>
      <c r="N153" s="29"/>
      <c r="O153" s="29"/>
      <c r="P153" s="29"/>
      <c r="Q153" s="29"/>
      <c r="R153" s="29"/>
      <c r="S153" s="29"/>
      <c r="T153" s="79"/>
    </row>
    <row r="154" spans="1:20">
      <c r="A154" s="79"/>
      <c r="B154" s="248"/>
      <c r="C154" s="79"/>
      <c r="D154" s="29"/>
      <c r="E154" s="29"/>
      <c r="F154" s="32"/>
      <c r="G154" s="29"/>
      <c r="H154" s="29"/>
      <c r="I154" s="175"/>
      <c r="J154" s="29"/>
      <c r="K154" s="29"/>
      <c r="L154" s="29"/>
      <c r="M154" s="29"/>
      <c r="N154" s="29"/>
      <c r="O154" s="29"/>
      <c r="P154" s="29"/>
      <c r="Q154" s="29"/>
      <c r="R154" s="29"/>
      <c r="S154" s="29"/>
      <c r="T154" s="79"/>
    </row>
    <row r="155" spans="1:20">
      <c r="A155" s="79"/>
      <c r="B155" s="248"/>
      <c r="C155" s="79"/>
      <c r="D155" s="29"/>
      <c r="E155" s="29"/>
      <c r="F155" s="32"/>
      <c r="G155" s="29"/>
      <c r="H155" s="29"/>
      <c r="I155" s="175"/>
      <c r="J155" s="29"/>
      <c r="K155" s="29"/>
      <c r="L155" s="29"/>
      <c r="M155" s="29"/>
      <c r="N155" s="29"/>
      <c r="O155" s="29"/>
      <c r="P155" s="29"/>
      <c r="Q155" s="29"/>
      <c r="R155" s="29"/>
      <c r="S155" s="29"/>
      <c r="T155" s="79"/>
    </row>
    <row r="156" spans="1:20">
      <c r="A156" s="79"/>
      <c r="B156" s="248"/>
      <c r="C156" s="79"/>
      <c r="D156" s="29"/>
      <c r="E156" s="29"/>
      <c r="F156" s="32"/>
      <c r="G156" s="29"/>
      <c r="H156" s="29"/>
      <c r="I156" s="175"/>
      <c r="J156" s="29"/>
      <c r="K156" s="29"/>
      <c r="L156" s="29"/>
      <c r="M156" s="29"/>
      <c r="N156" s="29"/>
      <c r="O156" s="29"/>
      <c r="P156" s="29"/>
      <c r="Q156" s="29"/>
      <c r="R156" s="29"/>
      <c r="S156" s="29"/>
      <c r="T156" s="79"/>
    </row>
    <row r="157" spans="1:20">
      <c r="A157" s="79"/>
      <c r="B157" s="248"/>
      <c r="C157" s="79"/>
      <c r="D157" s="29"/>
      <c r="E157" s="29"/>
      <c r="F157" s="32"/>
      <c r="G157" s="29"/>
      <c r="H157" s="29"/>
      <c r="I157" s="175"/>
      <c r="J157" s="29"/>
      <c r="K157" s="29"/>
      <c r="L157" s="29"/>
      <c r="M157" s="29"/>
      <c r="N157" s="29"/>
      <c r="O157" s="29"/>
      <c r="P157" s="29"/>
      <c r="Q157" s="29"/>
      <c r="R157" s="29"/>
      <c r="S157" s="29"/>
      <c r="T157" s="79"/>
    </row>
    <row r="158" spans="1:20">
      <c r="A158" s="79"/>
      <c r="B158" s="248"/>
      <c r="C158" s="79"/>
      <c r="D158" s="29"/>
      <c r="E158" s="29"/>
      <c r="F158" s="32"/>
      <c r="G158" s="29"/>
      <c r="H158" s="29"/>
      <c r="I158" s="175"/>
      <c r="J158" s="29"/>
      <c r="K158" s="29"/>
      <c r="L158" s="29"/>
      <c r="M158" s="29"/>
      <c r="N158" s="29"/>
      <c r="O158" s="29"/>
      <c r="P158" s="29"/>
      <c r="Q158" s="29"/>
      <c r="R158" s="29"/>
      <c r="S158" s="29"/>
      <c r="T158" s="79"/>
    </row>
    <row r="159" spans="1:20">
      <c r="A159" s="79"/>
      <c r="B159" s="248"/>
      <c r="C159" s="79"/>
      <c r="D159" s="29"/>
      <c r="E159" s="29"/>
      <c r="F159" s="32"/>
      <c r="G159" s="29"/>
      <c r="H159" s="29"/>
      <c r="I159" s="175"/>
      <c r="J159" s="29"/>
      <c r="K159" s="29"/>
      <c r="L159" s="29"/>
      <c r="M159" s="29"/>
      <c r="N159" s="29"/>
      <c r="O159" s="29"/>
      <c r="P159" s="29"/>
      <c r="Q159" s="29"/>
      <c r="R159" s="29"/>
      <c r="S159" s="29"/>
      <c r="T159" s="79"/>
    </row>
    <row r="160" spans="1:20">
      <c r="A160" s="79"/>
      <c r="B160" s="248"/>
      <c r="C160" s="79"/>
      <c r="D160" s="29"/>
      <c r="E160" s="29"/>
      <c r="F160" s="32"/>
      <c r="G160" s="29"/>
      <c r="H160" s="29"/>
      <c r="I160" s="175"/>
      <c r="J160" s="29"/>
      <c r="K160" s="29"/>
      <c r="L160" s="29"/>
      <c r="M160" s="29"/>
      <c r="N160" s="29"/>
      <c r="O160" s="29"/>
      <c r="P160" s="29"/>
      <c r="Q160" s="29"/>
      <c r="R160" s="29"/>
      <c r="S160" s="29"/>
      <c r="T160" s="79"/>
    </row>
    <row r="161" spans="1:20">
      <c r="A161" s="79"/>
      <c r="B161" s="248"/>
      <c r="C161" s="79"/>
      <c r="D161" s="29"/>
      <c r="E161" s="29"/>
      <c r="F161" s="32"/>
      <c r="G161" s="29"/>
      <c r="H161" s="29"/>
      <c r="I161" s="175"/>
      <c r="J161" s="29"/>
      <c r="K161" s="29"/>
      <c r="L161" s="29"/>
      <c r="M161" s="29"/>
      <c r="N161" s="29"/>
      <c r="O161" s="29"/>
      <c r="P161" s="29"/>
      <c r="Q161" s="29"/>
      <c r="R161" s="29"/>
      <c r="S161" s="29"/>
      <c r="T161" s="79"/>
    </row>
    <row r="162" spans="1:20">
      <c r="A162" s="79"/>
      <c r="B162" s="248"/>
      <c r="C162" s="79"/>
      <c r="D162" s="29"/>
      <c r="E162" s="29"/>
      <c r="F162" s="32"/>
      <c r="G162" s="29"/>
      <c r="H162" s="29"/>
      <c r="I162" s="175"/>
      <c r="J162" s="29"/>
      <c r="K162" s="29"/>
      <c r="L162" s="29"/>
      <c r="M162" s="29"/>
      <c r="N162" s="29"/>
      <c r="O162" s="29"/>
      <c r="P162" s="29"/>
      <c r="Q162" s="29"/>
      <c r="R162" s="29"/>
      <c r="S162" s="29"/>
      <c r="T162" s="79"/>
    </row>
    <row r="163" spans="1:20">
      <c r="A163" s="79"/>
      <c r="B163" s="248"/>
      <c r="C163" s="79"/>
      <c r="D163" s="29"/>
      <c r="E163" s="29"/>
      <c r="F163" s="32"/>
      <c r="G163" s="29"/>
      <c r="H163" s="29"/>
      <c r="I163" s="175"/>
      <c r="J163" s="29"/>
      <c r="K163" s="29"/>
      <c r="L163" s="29"/>
      <c r="M163" s="29"/>
      <c r="N163" s="29"/>
      <c r="O163" s="29"/>
      <c r="P163" s="29"/>
      <c r="Q163" s="29"/>
      <c r="R163" s="29"/>
      <c r="S163" s="29"/>
      <c r="T163" s="79"/>
    </row>
    <row r="164" spans="1:20">
      <c r="A164" s="79"/>
      <c r="B164" s="248"/>
      <c r="C164" s="79"/>
      <c r="D164" s="29"/>
      <c r="E164" s="29"/>
      <c r="F164" s="32"/>
      <c r="G164" s="29"/>
      <c r="H164" s="29"/>
      <c r="I164" s="175"/>
      <c r="J164" s="29"/>
      <c r="K164" s="29"/>
      <c r="L164" s="29"/>
      <c r="M164" s="29"/>
      <c r="N164" s="29"/>
      <c r="O164" s="29"/>
      <c r="P164" s="29"/>
      <c r="Q164" s="29"/>
      <c r="R164" s="29"/>
      <c r="S164" s="29"/>
      <c r="T164" s="79"/>
    </row>
    <row r="165" spans="1:20">
      <c r="A165" s="79"/>
      <c r="B165" s="248"/>
      <c r="C165" s="79"/>
      <c r="D165" s="29"/>
      <c r="E165" s="29"/>
      <c r="F165" s="32"/>
      <c r="G165" s="29"/>
      <c r="H165" s="29"/>
      <c r="I165" s="175"/>
      <c r="J165" s="29"/>
      <c r="K165" s="29"/>
      <c r="L165" s="29"/>
      <c r="M165" s="29"/>
      <c r="N165" s="29"/>
      <c r="O165" s="29"/>
      <c r="P165" s="29"/>
      <c r="Q165" s="29"/>
      <c r="R165" s="29"/>
      <c r="S165" s="29"/>
      <c r="T165" s="79"/>
    </row>
    <row r="166" spans="1:20">
      <c r="A166" s="79"/>
      <c r="B166" s="248"/>
      <c r="C166" s="79"/>
      <c r="D166" s="29"/>
      <c r="E166" s="29"/>
      <c r="F166" s="32"/>
      <c r="G166" s="29"/>
      <c r="H166" s="29"/>
      <c r="I166" s="175"/>
      <c r="J166" s="29"/>
      <c r="K166" s="29"/>
      <c r="L166" s="29"/>
      <c r="M166" s="29"/>
      <c r="N166" s="29"/>
      <c r="O166" s="29"/>
      <c r="P166" s="29"/>
      <c r="Q166" s="29"/>
      <c r="R166" s="29"/>
      <c r="S166" s="29"/>
      <c r="T166" s="79"/>
    </row>
    <row r="167" spans="1:20">
      <c r="A167" s="79"/>
      <c r="B167" s="248"/>
      <c r="C167" s="79"/>
      <c r="D167" s="29"/>
      <c r="E167" s="29"/>
      <c r="F167" s="32"/>
      <c r="G167" s="29"/>
      <c r="H167" s="29"/>
      <c r="I167" s="175"/>
      <c r="J167" s="29"/>
      <c r="K167" s="29"/>
      <c r="L167" s="29"/>
      <c r="M167" s="29"/>
      <c r="N167" s="29"/>
      <c r="O167" s="29"/>
      <c r="P167" s="29"/>
      <c r="Q167" s="29"/>
      <c r="R167" s="29"/>
      <c r="S167" s="29"/>
      <c r="T167" s="79"/>
    </row>
    <row r="168" spans="1:20">
      <c r="A168" s="79"/>
      <c r="B168" s="248"/>
      <c r="C168" s="79"/>
      <c r="D168" s="29"/>
      <c r="E168" s="29"/>
      <c r="F168" s="32"/>
      <c r="G168" s="29"/>
      <c r="H168" s="29"/>
      <c r="I168" s="175"/>
      <c r="J168" s="29"/>
      <c r="K168" s="29"/>
      <c r="L168" s="29"/>
      <c r="M168" s="29"/>
      <c r="N168" s="29"/>
      <c r="O168" s="29"/>
      <c r="P168" s="29"/>
      <c r="Q168" s="29"/>
      <c r="R168" s="29"/>
      <c r="S168" s="29"/>
      <c r="T168" s="79"/>
    </row>
    <row r="169" spans="1:20">
      <c r="A169" s="79"/>
      <c r="B169" s="248"/>
      <c r="C169" s="79"/>
      <c r="D169" s="29"/>
      <c r="E169" s="29"/>
      <c r="F169" s="32"/>
      <c r="G169" s="29"/>
      <c r="H169" s="29"/>
      <c r="I169" s="175"/>
      <c r="J169" s="29"/>
      <c r="K169" s="29"/>
      <c r="L169" s="29"/>
      <c r="M169" s="29"/>
      <c r="N169" s="29"/>
      <c r="O169" s="29"/>
      <c r="P169" s="29"/>
      <c r="Q169" s="29"/>
      <c r="R169" s="29"/>
      <c r="S169" s="29"/>
      <c r="T169" s="79"/>
    </row>
    <row r="170" spans="1:20">
      <c r="A170" s="79"/>
      <c r="B170" s="248"/>
      <c r="C170" s="79"/>
      <c r="D170" s="29"/>
      <c r="E170" s="29"/>
      <c r="F170" s="32"/>
      <c r="G170" s="29"/>
      <c r="H170" s="29"/>
      <c r="I170" s="175"/>
      <c r="J170" s="29"/>
      <c r="K170" s="29"/>
      <c r="L170" s="29"/>
      <c r="M170" s="29"/>
      <c r="N170" s="29"/>
      <c r="O170" s="29"/>
      <c r="P170" s="29"/>
      <c r="Q170" s="29"/>
      <c r="R170" s="29"/>
      <c r="S170" s="29"/>
      <c r="T170" s="79"/>
    </row>
    <row r="171" spans="1:20">
      <c r="A171" s="79"/>
      <c r="B171" s="248"/>
      <c r="C171" s="79"/>
      <c r="D171" s="29"/>
      <c r="E171" s="29"/>
      <c r="F171" s="32"/>
      <c r="G171" s="29"/>
      <c r="H171" s="29"/>
      <c r="I171" s="175"/>
      <c r="J171" s="29"/>
      <c r="K171" s="29"/>
      <c r="L171" s="29"/>
      <c r="M171" s="29"/>
      <c r="N171" s="29"/>
      <c r="O171" s="29"/>
      <c r="P171" s="29"/>
      <c r="Q171" s="29"/>
      <c r="R171" s="29"/>
      <c r="S171" s="29"/>
      <c r="T171" s="79"/>
    </row>
    <row r="172" spans="1:20">
      <c r="A172" s="79"/>
      <c r="B172" s="248"/>
      <c r="C172" s="79"/>
      <c r="D172" s="29"/>
      <c r="E172" s="29"/>
      <c r="F172" s="32"/>
      <c r="G172" s="29"/>
      <c r="H172" s="29"/>
      <c r="I172" s="175"/>
      <c r="J172" s="29"/>
      <c r="K172" s="29"/>
      <c r="L172" s="29"/>
      <c r="M172" s="29"/>
      <c r="N172" s="29"/>
      <c r="O172" s="29"/>
      <c r="P172" s="29"/>
      <c r="Q172" s="29"/>
      <c r="R172" s="29"/>
      <c r="S172" s="29"/>
      <c r="T172" s="79"/>
    </row>
    <row r="173" spans="1:20">
      <c r="A173" s="79"/>
      <c r="B173" s="248"/>
      <c r="C173" s="79"/>
      <c r="D173" s="29"/>
      <c r="E173" s="29"/>
      <c r="F173" s="32"/>
      <c r="G173" s="29"/>
      <c r="H173" s="29"/>
      <c r="I173" s="175"/>
      <c r="J173" s="29"/>
      <c r="K173" s="29"/>
      <c r="L173" s="29"/>
      <c r="M173" s="29"/>
      <c r="N173" s="29"/>
      <c r="O173" s="29"/>
      <c r="P173" s="29"/>
      <c r="Q173" s="29"/>
      <c r="R173" s="29"/>
      <c r="S173" s="29"/>
      <c r="T173" s="79"/>
    </row>
    <row r="174" spans="1:20">
      <c r="A174" s="79"/>
      <c r="B174" s="248"/>
      <c r="C174" s="79"/>
      <c r="D174" s="29"/>
      <c r="E174" s="29"/>
      <c r="F174" s="32"/>
      <c r="G174" s="29"/>
      <c r="H174" s="29"/>
      <c r="I174" s="175"/>
      <c r="J174" s="29"/>
      <c r="K174" s="29"/>
      <c r="L174" s="29"/>
      <c r="M174" s="29"/>
      <c r="N174" s="29"/>
      <c r="O174" s="29"/>
      <c r="P174" s="29"/>
      <c r="Q174" s="29"/>
      <c r="R174" s="29"/>
      <c r="S174" s="29"/>
      <c r="T174" s="79"/>
    </row>
    <row r="175" spans="1:20">
      <c r="A175" s="79"/>
      <c r="B175" s="248"/>
      <c r="C175" s="79"/>
      <c r="D175" s="29"/>
      <c r="E175" s="29"/>
      <c r="F175" s="32"/>
      <c r="G175" s="29"/>
      <c r="H175" s="29"/>
      <c r="I175" s="175"/>
      <c r="J175" s="29"/>
      <c r="K175" s="29"/>
      <c r="L175" s="29"/>
      <c r="M175" s="29"/>
      <c r="N175" s="29"/>
      <c r="O175" s="29"/>
      <c r="P175" s="29"/>
      <c r="Q175" s="29"/>
      <c r="R175" s="29"/>
      <c r="S175" s="29"/>
      <c r="T175" s="79"/>
    </row>
    <row r="176" spans="1:20">
      <c r="A176" s="79"/>
      <c r="B176" s="248"/>
      <c r="C176" s="79"/>
      <c r="D176" s="29"/>
      <c r="E176" s="29"/>
      <c r="F176" s="32"/>
      <c r="G176" s="29"/>
      <c r="H176" s="29"/>
      <c r="I176" s="175"/>
      <c r="J176" s="29"/>
      <c r="K176" s="29"/>
      <c r="L176" s="29"/>
      <c r="M176" s="29"/>
      <c r="N176" s="29"/>
      <c r="O176" s="29"/>
      <c r="P176" s="29"/>
      <c r="Q176" s="29"/>
      <c r="R176" s="29"/>
      <c r="S176" s="29"/>
      <c r="T176" s="79"/>
    </row>
    <row r="177" spans="1:20">
      <c r="A177" s="79"/>
      <c r="B177" s="248"/>
      <c r="C177" s="79"/>
      <c r="D177" s="29"/>
      <c r="E177" s="29"/>
      <c r="F177" s="32"/>
      <c r="G177" s="29"/>
      <c r="H177" s="29"/>
      <c r="I177" s="175"/>
      <c r="J177" s="29"/>
      <c r="K177" s="29"/>
      <c r="L177" s="29"/>
      <c r="M177" s="29"/>
      <c r="N177" s="29"/>
      <c r="O177" s="29"/>
      <c r="P177" s="29"/>
      <c r="Q177" s="29"/>
      <c r="R177" s="29"/>
      <c r="S177" s="29"/>
      <c r="T177" s="79"/>
    </row>
    <row r="178" spans="1:20">
      <c r="A178" s="79"/>
      <c r="B178" s="248"/>
      <c r="C178" s="79"/>
      <c r="D178" s="29"/>
      <c r="E178" s="29"/>
      <c r="F178" s="32"/>
      <c r="G178" s="29"/>
      <c r="H178" s="29"/>
      <c r="I178" s="175"/>
      <c r="J178" s="29"/>
      <c r="K178" s="29"/>
      <c r="L178" s="29"/>
      <c r="M178" s="29"/>
      <c r="N178" s="29"/>
      <c r="O178" s="29"/>
      <c r="P178" s="29"/>
      <c r="Q178" s="29"/>
      <c r="R178" s="29"/>
      <c r="S178" s="29"/>
      <c r="T178" s="79"/>
    </row>
    <row r="179" spans="1:20">
      <c r="A179" s="79"/>
      <c r="B179" s="248"/>
      <c r="C179" s="79"/>
      <c r="D179" s="29"/>
      <c r="E179" s="29"/>
      <c r="F179" s="32"/>
      <c r="G179" s="29"/>
      <c r="H179" s="29"/>
      <c r="I179" s="175"/>
      <c r="J179" s="29"/>
      <c r="K179" s="29"/>
      <c r="L179" s="29"/>
      <c r="M179" s="29"/>
      <c r="N179" s="29"/>
      <c r="O179" s="29"/>
      <c r="P179" s="29"/>
      <c r="Q179" s="29"/>
      <c r="R179" s="29"/>
      <c r="S179" s="29"/>
      <c r="T179" s="79"/>
    </row>
    <row r="180" spans="1:20">
      <c r="A180" s="79"/>
      <c r="B180" s="248"/>
      <c r="C180" s="79"/>
      <c r="D180" s="29"/>
      <c r="E180" s="29"/>
      <c r="F180" s="32"/>
      <c r="G180" s="29"/>
      <c r="H180" s="29"/>
      <c r="I180" s="175"/>
      <c r="J180" s="29"/>
      <c r="K180" s="29"/>
      <c r="L180" s="29"/>
      <c r="M180" s="29"/>
      <c r="N180" s="29"/>
      <c r="O180" s="29"/>
      <c r="P180" s="29"/>
      <c r="Q180" s="29"/>
      <c r="R180" s="29"/>
      <c r="S180" s="29"/>
      <c r="T180" s="79"/>
    </row>
    <row r="181" spans="1:20">
      <c r="A181" s="79"/>
      <c r="B181" s="248"/>
      <c r="C181" s="79"/>
      <c r="D181" s="29"/>
      <c r="E181" s="29"/>
      <c r="F181" s="32"/>
      <c r="G181" s="29"/>
      <c r="H181" s="29"/>
      <c r="I181" s="175"/>
      <c r="J181" s="29"/>
      <c r="K181" s="29"/>
      <c r="L181" s="29"/>
      <c r="M181" s="29"/>
      <c r="N181" s="29"/>
      <c r="O181" s="29"/>
      <c r="P181" s="29"/>
      <c r="Q181" s="29"/>
      <c r="R181" s="29"/>
      <c r="S181" s="29"/>
      <c r="T181" s="79"/>
    </row>
    <row r="182" spans="1:20">
      <c r="A182" s="79"/>
      <c r="B182" s="248"/>
      <c r="C182" s="79"/>
      <c r="D182" s="29"/>
      <c r="E182" s="29"/>
      <c r="F182" s="32"/>
      <c r="G182" s="29"/>
      <c r="H182" s="29"/>
      <c r="I182" s="175"/>
      <c r="J182" s="29"/>
      <c r="K182" s="29"/>
      <c r="L182" s="29"/>
      <c r="M182" s="29"/>
      <c r="N182" s="29"/>
      <c r="O182" s="29"/>
      <c r="P182" s="29"/>
      <c r="Q182" s="29"/>
      <c r="R182" s="29"/>
      <c r="S182" s="29"/>
      <c r="T182" s="79"/>
    </row>
    <row r="183" spans="1:20">
      <c r="A183" s="79"/>
      <c r="B183" s="248"/>
      <c r="C183" s="79"/>
      <c r="D183" s="29"/>
      <c r="E183" s="29"/>
      <c r="F183" s="32"/>
      <c r="G183" s="29"/>
      <c r="H183" s="29"/>
      <c r="I183" s="175"/>
      <c r="J183" s="29"/>
      <c r="K183" s="29"/>
      <c r="L183" s="29"/>
      <c r="M183" s="29"/>
      <c r="N183" s="29"/>
      <c r="O183" s="29"/>
      <c r="P183" s="29"/>
      <c r="Q183" s="29"/>
      <c r="R183" s="29"/>
      <c r="S183" s="29"/>
      <c r="T183" s="79"/>
    </row>
    <row r="184" spans="1:20">
      <c r="A184" s="79"/>
      <c r="B184" s="248"/>
      <c r="C184" s="79"/>
      <c r="D184" s="29"/>
      <c r="E184" s="29"/>
      <c r="F184" s="32"/>
      <c r="G184" s="29"/>
      <c r="H184" s="29"/>
      <c r="I184" s="175"/>
      <c r="J184" s="29"/>
      <c r="K184" s="29"/>
      <c r="L184" s="29"/>
      <c r="M184" s="29"/>
      <c r="N184" s="29"/>
      <c r="O184" s="29"/>
      <c r="P184" s="29"/>
      <c r="Q184" s="29"/>
      <c r="R184" s="29"/>
      <c r="S184" s="29"/>
      <c r="T184" s="79"/>
    </row>
    <row r="185" spans="1:20">
      <c r="A185" s="79"/>
      <c r="B185" s="248"/>
      <c r="C185" s="79"/>
      <c r="D185" s="29"/>
      <c r="E185" s="29"/>
      <c r="F185" s="32"/>
      <c r="G185" s="29"/>
      <c r="H185" s="29"/>
      <c r="I185" s="175"/>
      <c r="J185" s="29"/>
      <c r="K185" s="29"/>
      <c r="L185" s="29"/>
      <c r="M185" s="29"/>
      <c r="N185" s="29"/>
      <c r="O185" s="29"/>
      <c r="P185" s="29"/>
      <c r="Q185" s="29"/>
      <c r="R185" s="29"/>
      <c r="S185" s="29"/>
      <c r="T185" s="79"/>
    </row>
    <row r="186" spans="1:20">
      <c r="A186" s="79"/>
      <c r="B186" s="248"/>
      <c r="C186" s="79"/>
      <c r="D186" s="29"/>
      <c r="E186" s="29"/>
      <c r="F186" s="32"/>
      <c r="G186" s="29"/>
      <c r="H186" s="29"/>
      <c r="I186" s="175"/>
      <c r="J186" s="29"/>
      <c r="K186" s="29"/>
      <c r="L186" s="29"/>
      <c r="M186" s="29"/>
      <c r="N186" s="29"/>
      <c r="O186" s="29"/>
      <c r="P186" s="29"/>
      <c r="Q186" s="29"/>
      <c r="R186" s="29"/>
      <c r="S186" s="29"/>
      <c r="T186" s="79"/>
    </row>
    <row r="187" spans="1:20">
      <c r="A187" s="79"/>
      <c r="B187" s="248"/>
      <c r="C187" s="79"/>
      <c r="D187" s="29"/>
      <c r="E187" s="29"/>
      <c r="F187" s="32"/>
      <c r="G187" s="29"/>
      <c r="H187" s="29"/>
      <c r="I187" s="175"/>
      <c r="J187" s="29"/>
      <c r="K187" s="29"/>
      <c r="L187" s="29"/>
      <c r="M187" s="29"/>
      <c r="N187" s="29"/>
      <c r="O187" s="29"/>
      <c r="P187" s="29"/>
      <c r="Q187" s="29"/>
      <c r="R187" s="29"/>
      <c r="S187" s="29"/>
      <c r="T187" s="79"/>
    </row>
    <row r="188" spans="1:20">
      <c r="A188" s="79"/>
      <c r="B188" s="248"/>
      <c r="C188" s="79"/>
      <c r="D188" s="29"/>
      <c r="E188" s="29"/>
      <c r="F188" s="32"/>
      <c r="G188" s="29"/>
      <c r="H188" s="29"/>
      <c r="I188" s="175"/>
      <c r="J188" s="29"/>
      <c r="K188" s="29"/>
      <c r="L188" s="29"/>
      <c r="M188" s="29"/>
      <c r="N188" s="29"/>
      <c r="O188" s="29"/>
      <c r="P188" s="29"/>
      <c r="Q188" s="29"/>
      <c r="R188" s="29"/>
      <c r="S188" s="29"/>
      <c r="T188" s="79"/>
    </row>
    <row r="189" spans="1:20">
      <c r="A189" s="79"/>
      <c r="B189" s="248"/>
      <c r="C189" s="79"/>
      <c r="D189" s="29"/>
      <c r="E189" s="29"/>
      <c r="F189" s="32"/>
      <c r="G189" s="29"/>
      <c r="H189" s="29"/>
      <c r="I189" s="175"/>
      <c r="J189" s="29"/>
      <c r="K189" s="29"/>
      <c r="L189" s="29"/>
      <c r="M189" s="29"/>
      <c r="N189" s="29"/>
      <c r="O189" s="29"/>
      <c r="P189" s="29"/>
      <c r="Q189" s="29"/>
      <c r="R189" s="29"/>
      <c r="S189" s="29"/>
      <c r="T189" s="79"/>
    </row>
    <row r="190" spans="1:20">
      <c r="A190" s="79"/>
      <c r="B190" s="248"/>
      <c r="C190" s="79"/>
      <c r="D190" s="29"/>
      <c r="E190" s="29"/>
      <c r="F190" s="32"/>
      <c r="G190" s="29"/>
      <c r="H190" s="29"/>
      <c r="I190" s="175"/>
      <c r="J190" s="29"/>
      <c r="K190" s="29"/>
      <c r="L190" s="29"/>
      <c r="M190" s="29"/>
      <c r="N190" s="29"/>
      <c r="O190" s="29"/>
      <c r="P190" s="29"/>
      <c r="Q190" s="29"/>
      <c r="R190" s="29"/>
      <c r="S190" s="29"/>
      <c r="T190" s="79"/>
    </row>
    <row r="191" spans="1:20">
      <c r="A191" s="79"/>
      <c r="B191" s="248"/>
      <c r="C191" s="79"/>
      <c r="D191" s="29"/>
      <c r="E191" s="29"/>
      <c r="F191" s="32"/>
      <c r="G191" s="29"/>
      <c r="H191" s="29"/>
      <c r="I191" s="175"/>
      <c r="J191" s="29"/>
      <c r="K191" s="29"/>
      <c r="L191" s="29"/>
      <c r="M191" s="29"/>
      <c r="N191" s="29"/>
      <c r="O191" s="29"/>
      <c r="P191" s="29"/>
      <c r="Q191" s="29"/>
      <c r="R191" s="29"/>
      <c r="S191" s="29"/>
      <c r="T191" s="79"/>
    </row>
    <row r="192" spans="1:20">
      <c r="A192" s="79"/>
      <c r="B192" s="248"/>
      <c r="C192" s="79"/>
      <c r="D192" s="29"/>
      <c r="E192" s="29"/>
      <c r="F192" s="32"/>
      <c r="G192" s="29"/>
      <c r="H192" s="29"/>
      <c r="I192" s="175"/>
      <c r="J192" s="29"/>
      <c r="K192" s="29"/>
      <c r="L192" s="29"/>
      <c r="M192" s="29"/>
      <c r="N192" s="29"/>
      <c r="O192" s="29"/>
      <c r="P192" s="29"/>
      <c r="Q192" s="29"/>
      <c r="R192" s="29"/>
      <c r="S192" s="29"/>
      <c r="T192" s="79"/>
    </row>
    <row r="193" spans="1:20">
      <c r="A193" s="79"/>
      <c r="B193" s="248"/>
      <c r="C193" s="79"/>
      <c r="D193" s="29"/>
      <c r="E193" s="29"/>
      <c r="F193" s="32"/>
      <c r="G193" s="29"/>
      <c r="H193" s="29"/>
      <c r="I193" s="175"/>
      <c r="J193" s="29"/>
      <c r="K193" s="29"/>
      <c r="L193" s="29"/>
      <c r="M193" s="29"/>
      <c r="N193" s="29"/>
      <c r="O193" s="29"/>
      <c r="P193" s="29"/>
      <c r="Q193" s="29"/>
      <c r="R193" s="29"/>
      <c r="S193" s="29"/>
      <c r="T193" s="79"/>
    </row>
    <row r="194" spans="1:20">
      <c r="A194" s="79"/>
      <c r="B194" s="248"/>
      <c r="C194" s="79"/>
      <c r="D194" s="29"/>
      <c r="E194" s="29"/>
      <c r="F194" s="32"/>
      <c r="G194" s="29"/>
      <c r="H194" s="29"/>
      <c r="I194" s="175"/>
      <c r="J194" s="29"/>
      <c r="K194" s="29"/>
      <c r="L194" s="29"/>
      <c r="M194" s="29"/>
      <c r="N194" s="29"/>
      <c r="O194" s="29"/>
      <c r="P194" s="29"/>
      <c r="Q194" s="29"/>
      <c r="R194" s="29"/>
      <c r="S194" s="29"/>
      <c r="T194" s="79"/>
    </row>
    <row r="195" spans="1:20">
      <c r="A195" s="79"/>
      <c r="B195" s="248"/>
      <c r="C195" s="79"/>
      <c r="D195" s="29"/>
      <c r="E195" s="29"/>
      <c r="F195" s="32"/>
      <c r="G195" s="29"/>
      <c r="H195" s="29"/>
      <c r="I195" s="175"/>
      <c r="J195" s="29"/>
      <c r="K195" s="29"/>
      <c r="L195" s="29"/>
      <c r="M195" s="29"/>
      <c r="N195" s="29"/>
      <c r="O195" s="29"/>
      <c r="P195" s="29"/>
      <c r="Q195" s="29"/>
      <c r="R195" s="29"/>
      <c r="S195" s="29"/>
      <c r="T195" s="79"/>
    </row>
    <row r="196" spans="1:20">
      <c r="A196" s="79"/>
      <c r="B196" s="248"/>
      <c r="C196" s="79"/>
      <c r="D196" s="29"/>
      <c r="E196" s="29"/>
      <c r="F196" s="32"/>
      <c r="G196" s="29"/>
      <c r="H196" s="29"/>
      <c r="I196" s="175"/>
      <c r="J196" s="29"/>
      <c r="K196" s="29"/>
      <c r="L196" s="29"/>
      <c r="M196" s="29"/>
      <c r="N196" s="29"/>
      <c r="O196" s="29"/>
      <c r="P196" s="29"/>
      <c r="Q196" s="29"/>
      <c r="R196" s="29"/>
      <c r="S196" s="29"/>
      <c r="T196" s="79"/>
    </row>
    <row r="197" spans="1:20">
      <c r="A197" s="79"/>
      <c r="B197" s="248"/>
      <c r="C197" s="79"/>
      <c r="D197" s="29"/>
      <c r="E197" s="29"/>
      <c r="F197" s="32"/>
      <c r="G197" s="29"/>
      <c r="H197" s="29"/>
      <c r="I197" s="175"/>
      <c r="J197" s="29"/>
      <c r="K197" s="29"/>
      <c r="L197" s="29"/>
      <c r="M197" s="29"/>
      <c r="N197" s="29"/>
      <c r="O197" s="29"/>
      <c r="P197" s="29"/>
      <c r="Q197" s="29"/>
      <c r="R197" s="29"/>
      <c r="S197" s="29"/>
      <c r="T197" s="79"/>
    </row>
    <row r="198" spans="1:20">
      <c r="A198" s="79"/>
      <c r="B198" s="248"/>
      <c r="C198" s="79"/>
      <c r="D198" s="29"/>
      <c r="E198" s="29"/>
      <c r="F198" s="32"/>
      <c r="G198" s="29"/>
      <c r="H198" s="29"/>
      <c r="I198" s="175"/>
      <c r="J198" s="29"/>
      <c r="K198" s="29"/>
      <c r="L198" s="29"/>
      <c r="M198" s="29"/>
      <c r="N198" s="29"/>
      <c r="O198" s="29"/>
      <c r="P198" s="29"/>
      <c r="Q198" s="29"/>
      <c r="R198" s="29"/>
      <c r="S198" s="29"/>
      <c r="T198" s="79"/>
    </row>
    <row r="199" spans="1:20">
      <c r="A199" s="79"/>
      <c r="B199" s="248"/>
      <c r="C199" s="79"/>
      <c r="D199" s="29"/>
      <c r="E199" s="29"/>
      <c r="F199" s="32"/>
      <c r="G199" s="29"/>
      <c r="H199" s="29"/>
      <c r="I199" s="175"/>
      <c r="J199" s="29"/>
      <c r="K199" s="29"/>
      <c r="L199" s="29"/>
      <c r="M199" s="29"/>
      <c r="N199" s="29"/>
      <c r="O199" s="29"/>
      <c r="P199" s="29"/>
      <c r="Q199" s="29"/>
      <c r="R199" s="29"/>
      <c r="S199" s="29"/>
      <c r="T199" s="79"/>
    </row>
    <row r="200" spans="1:20">
      <c r="A200" s="79"/>
      <c r="B200" s="248"/>
      <c r="C200" s="79"/>
      <c r="D200" s="29"/>
      <c r="E200" s="29"/>
      <c r="F200" s="32"/>
      <c r="G200" s="29"/>
      <c r="H200" s="29"/>
      <c r="I200" s="175"/>
      <c r="J200" s="29"/>
      <c r="K200" s="29"/>
      <c r="L200" s="29"/>
      <c r="M200" s="29"/>
      <c r="N200" s="29"/>
      <c r="O200" s="29"/>
      <c r="P200" s="29"/>
      <c r="Q200" s="29"/>
      <c r="R200" s="29"/>
      <c r="S200" s="29"/>
      <c r="T200" s="79"/>
    </row>
    <row r="201" spans="1:20">
      <c r="A201" s="79"/>
      <c r="B201" s="248"/>
      <c r="C201" s="79"/>
      <c r="D201" s="29"/>
      <c r="E201" s="29"/>
      <c r="F201" s="32"/>
      <c r="G201" s="29"/>
      <c r="H201" s="29"/>
      <c r="I201" s="175"/>
      <c r="J201" s="29"/>
      <c r="K201" s="29"/>
      <c r="L201" s="29"/>
      <c r="M201" s="29"/>
      <c r="N201" s="29"/>
      <c r="O201" s="29"/>
      <c r="P201" s="29"/>
      <c r="Q201" s="29"/>
      <c r="R201" s="29"/>
      <c r="S201" s="29"/>
      <c r="T201" s="79"/>
    </row>
    <row r="202" spans="1:20">
      <c r="A202" s="79"/>
      <c r="B202" s="248"/>
      <c r="C202" s="79"/>
      <c r="D202" s="29"/>
      <c r="E202" s="29"/>
      <c r="F202" s="32"/>
      <c r="G202" s="29"/>
      <c r="H202" s="29"/>
      <c r="I202" s="175"/>
      <c r="J202" s="29"/>
      <c r="K202" s="29"/>
      <c r="L202" s="29"/>
      <c r="M202" s="29"/>
      <c r="N202" s="29"/>
      <c r="O202" s="29"/>
      <c r="P202" s="29"/>
      <c r="Q202" s="29"/>
      <c r="R202" s="29"/>
      <c r="S202" s="29"/>
      <c r="T202" s="79"/>
    </row>
    <row r="203" spans="1:20">
      <c r="A203" s="79"/>
      <c r="B203" s="248"/>
      <c r="C203" s="79"/>
      <c r="D203" s="29"/>
      <c r="E203" s="29"/>
      <c r="F203" s="32"/>
      <c r="G203" s="29"/>
      <c r="H203" s="29"/>
      <c r="I203" s="175"/>
      <c r="J203" s="29"/>
      <c r="K203" s="29"/>
      <c r="L203" s="29"/>
      <c r="M203" s="29"/>
      <c r="N203" s="29"/>
      <c r="O203" s="29"/>
      <c r="P203" s="29"/>
      <c r="Q203" s="29"/>
      <c r="R203" s="29"/>
      <c r="S203" s="29"/>
      <c r="T203" s="79"/>
    </row>
    <row r="204" spans="1:20">
      <c r="A204" s="79"/>
      <c r="B204" s="248"/>
      <c r="C204" s="79"/>
      <c r="D204" s="29"/>
      <c r="E204" s="29"/>
      <c r="F204" s="32"/>
      <c r="G204" s="29"/>
      <c r="H204" s="29"/>
      <c r="I204" s="175"/>
      <c r="J204" s="29"/>
      <c r="K204" s="29"/>
      <c r="L204" s="29"/>
      <c r="M204" s="29"/>
      <c r="N204" s="29"/>
      <c r="O204" s="29"/>
      <c r="P204" s="29"/>
      <c r="Q204" s="29"/>
      <c r="R204" s="29"/>
      <c r="S204" s="29"/>
      <c r="T204" s="79"/>
    </row>
    <row r="205" spans="1:20">
      <c r="A205" s="79"/>
      <c r="B205" s="248"/>
      <c r="C205" s="79"/>
      <c r="D205" s="29"/>
      <c r="E205" s="29"/>
      <c r="F205" s="32"/>
      <c r="G205" s="29"/>
      <c r="H205" s="29"/>
      <c r="I205" s="175"/>
      <c r="J205" s="29"/>
      <c r="K205" s="29"/>
      <c r="L205" s="29"/>
      <c r="M205" s="29"/>
      <c r="N205" s="29"/>
      <c r="O205" s="29"/>
      <c r="P205" s="29"/>
      <c r="Q205" s="29"/>
      <c r="R205" s="29"/>
      <c r="S205" s="29"/>
      <c r="T205" s="79"/>
    </row>
    <row r="206" spans="1:20">
      <c r="A206" s="79"/>
      <c r="B206" s="248"/>
      <c r="C206" s="79"/>
      <c r="D206" s="29"/>
      <c r="E206" s="29"/>
      <c r="F206" s="32"/>
      <c r="G206" s="29"/>
      <c r="H206" s="29"/>
      <c r="I206" s="175"/>
      <c r="J206" s="29"/>
      <c r="K206" s="29"/>
      <c r="L206" s="29"/>
      <c r="M206" s="29"/>
      <c r="N206" s="29"/>
      <c r="O206" s="29"/>
      <c r="P206" s="29"/>
      <c r="Q206" s="29"/>
      <c r="R206" s="29"/>
      <c r="S206" s="29"/>
      <c r="T206" s="79"/>
    </row>
    <row r="207" spans="1:20">
      <c r="A207" s="79"/>
      <c r="B207" s="248"/>
      <c r="C207" s="79"/>
      <c r="D207" s="29"/>
      <c r="E207" s="29"/>
      <c r="F207" s="32"/>
      <c r="G207" s="29"/>
      <c r="H207" s="29"/>
      <c r="I207" s="175"/>
      <c r="J207" s="29"/>
      <c r="K207" s="29"/>
      <c r="L207" s="29"/>
      <c r="M207" s="29"/>
      <c r="N207" s="29"/>
      <c r="O207" s="29"/>
      <c r="P207" s="29"/>
      <c r="Q207" s="29"/>
      <c r="R207" s="29"/>
      <c r="S207" s="29"/>
      <c r="T207" s="79"/>
    </row>
    <row r="208" spans="1:20">
      <c r="A208" s="79"/>
      <c r="B208" s="248"/>
      <c r="C208" s="79"/>
      <c r="D208" s="29"/>
      <c r="E208" s="29"/>
      <c r="F208" s="32"/>
      <c r="G208" s="29"/>
      <c r="H208" s="29"/>
      <c r="I208" s="175"/>
      <c r="J208" s="29"/>
      <c r="K208" s="29"/>
      <c r="L208" s="29"/>
      <c r="M208" s="29"/>
      <c r="N208" s="29"/>
      <c r="O208" s="29"/>
      <c r="P208" s="29"/>
      <c r="Q208" s="29"/>
      <c r="R208" s="29"/>
      <c r="S208" s="29"/>
      <c r="T208" s="79"/>
    </row>
    <row r="209" spans="1:20">
      <c r="A209" s="79"/>
      <c r="B209" s="248"/>
      <c r="C209" s="79"/>
      <c r="D209" s="29"/>
      <c r="E209" s="29"/>
      <c r="F209" s="32"/>
      <c r="G209" s="29"/>
      <c r="H209" s="29"/>
      <c r="I209" s="175"/>
      <c r="J209" s="29"/>
      <c r="K209" s="29"/>
      <c r="L209" s="29"/>
      <c r="M209" s="29"/>
      <c r="N209" s="29"/>
      <c r="O209" s="29"/>
      <c r="P209" s="29"/>
      <c r="Q209" s="29"/>
      <c r="R209" s="29"/>
      <c r="S209" s="29"/>
      <c r="T209" s="79"/>
    </row>
    <row r="210" spans="1:20">
      <c r="A210" s="79"/>
      <c r="B210" s="248"/>
      <c r="C210" s="79"/>
      <c r="D210" s="29"/>
      <c r="E210" s="29"/>
      <c r="F210" s="32"/>
      <c r="G210" s="29"/>
      <c r="H210" s="29"/>
      <c r="I210" s="175"/>
      <c r="J210" s="29"/>
      <c r="K210" s="29"/>
      <c r="L210" s="29"/>
      <c r="M210" s="29"/>
      <c r="N210" s="29"/>
      <c r="O210" s="29"/>
      <c r="P210" s="29"/>
      <c r="Q210" s="29"/>
      <c r="R210" s="29"/>
      <c r="S210" s="29"/>
      <c r="T210" s="79"/>
    </row>
    <row r="211" spans="1:20">
      <c r="A211" s="79"/>
      <c r="B211" s="248"/>
      <c r="C211" s="79"/>
      <c r="D211" s="29"/>
      <c r="E211" s="29"/>
      <c r="F211" s="32"/>
      <c r="G211" s="29"/>
      <c r="H211" s="29"/>
      <c r="I211" s="175"/>
      <c r="J211" s="29"/>
      <c r="K211" s="29"/>
      <c r="L211" s="29"/>
      <c r="M211" s="29"/>
      <c r="N211" s="29"/>
      <c r="O211" s="29"/>
      <c r="P211" s="29"/>
      <c r="Q211" s="29"/>
      <c r="R211" s="29"/>
      <c r="S211" s="29"/>
      <c r="T211" s="79"/>
    </row>
    <row r="212" spans="1:20">
      <c r="A212" s="79"/>
      <c r="B212" s="248"/>
      <c r="C212" s="79"/>
      <c r="D212" s="29"/>
      <c r="E212" s="29"/>
      <c r="F212" s="32"/>
      <c r="G212" s="29"/>
      <c r="H212" s="29"/>
      <c r="I212" s="175"/>
      <c r="J212" s="29"/>
      <c r="K212" s="29"/>
      <c r="L212" s="29"/>
      <c r="M212" s="29"/>
      <c r="N212" s="29"/>
      <c r="O212" s="29"/>
      <c r="P212" s="29"/>
      <c r="Q212" s="29"/>
      <c r="R212" s="29"/>
      <c r="S212" s="29"/>
      <c r="T212" s="79"/>
    </row>
    <row r="213" spans="1:20">
      <c r="A213" s="79"/>
      <c r="B213" s="248"/>
      <c r="C213" s="79"/>
      <c r="D213" s="29"/>
      <c r="E213" s="29"/>
      <c r="F213" s="32"/>
      <c r="G213" s="29"/>
      <c r="H213" s="29"/>
      <c r="I213" s="175"/>
      <c r="J213" s="29"/>
      <c r="K213" s="29"/>
      <c r="L213" s="29"/>
      <c r="M213" s="29"/>
      <c r="N213" s="29"/>
      <c r="O213" s="29"/>
      <c r="P213" s="29"/>
      <c r="Q213" s="29"/>
      <c r="R213" s="29"/>
      <c r="S213" s="29"/>
      <c r="T213" s="79"/>
    </row>
    <row r="214" spans="1:20">
      <c r="A214" s="79"/>
      <c r="B214" s="248"/>
      <c r="C214" s="79"/>
      <c r="D214" s="29"/>
      <c r="E214" s="29"/>
      <c r="F214" s="32"/>
      <c r="G214" s="29"/>
      <c r="H214" s="29"/>
      <c r="I214" s="175"/>
      <c r="J214" s="29"/>
      <c r="K214" s="29"/>
      <c r="L214" s="29"/>
      <c r="M214" s="29"/>
      <c r="N214" s="29"/>
      <c r="O214" s="29"/>
      <c r="P214" s="29"/>
      <c r="Q214" s="29"/>
      <c r="R214" s="29"/>
      <c r="S214" s="29"/>
      <c r="T214" s="79"/>
    </row>
    <row r="215" spans="1:20">
      <c r="A215" s="79"/>
      <c r="B215" s="248"/>
      <c r="C215" s="79"/>
      <c r="D215" s="29"/>
      <c r="E215" s="29"/>
      <c r="F215" s="32"/>
      <c r="G215" s="29"/>
      <c r="H215" s="29"/>
      <c r="I215" s="175"/>
      <c r="J215" s="29"/>
      <c r="K215" s="29"/>
      <c r="L215" s="29"/>
      <c r="M215" s="29"/>
      <c r="N215" s="29"/>
      <c r="O215" s="29"/>
      <c r="P215" s="29"/>
      <c r="Q215" s="29"/>
      <c r="R215" s="29"/>
      <c r="S215" s="29"/>
      <c r="T215" s="79"/>
    </row>
    <row r="216" spans="1:20">
      <c r="A216" s="79"/>
      <c r="B216" s="248"/>
      <c r="C216" s="79"/>
      <c r="D216" s="29"/>
      <c r="E216" s="29"/>
      <c r="F216" s="32"/>
      <c r="G216" s="29"/>
      <c r="H216" s="29"/>
      <c r="I216" s="175"/>
      <c r="J216" s="29"/>
      <c r="K216" s="29"/>
      <c r="L216" s="29"/>
      <c r="M216" s="29"/>
      <c r="N216" s="29"/>
      <c r="O216" s="29"/>
      <c r="P216" s="29"/>
      <c r="Q216" s="29"/>
      <c r="R216" s="29"/>
      <c r="S216" s="29"/>
      <c r="T216" s="79"/>
    </row>
    <row r="217" spans="1:20">
      <c r="A217" s="79"/>
      <c r="B217" s="248"/>
      <c r="C217" s="79"/>
      <c r="D217" s="29"/>
      <c r="E217" s="29"/>
      <c r="F217" s="32"/>
      <c r="G217" s="29"/>
      <c r="H217" s="29"/>
      <c r="I217" s="175"/>
      <c r="J217" s="29"/>
      <c r="K217" s="29"/>
      <c r="L217" s="29"/>
      <c r="M217" s="29"/>
      <c r="N217" s="29"/>
      <c r="O217" s="29"/>
      <c r="P217" s="29"/>
      <c r="Q217" s="29"/>
      <c r="R217" s="29"/>
      <c r="S217" s="29"/>
      <c r="T217" s="79"/>
    </row>
    <row r="218" spans="1:20">
      <c r="A218" s="79"/>
      <c r="B218" s="248"/>
      <c r="C218" s="79"/>
      <c r="D218" s="29"/>
      <c r="E218" s="29"/>
      <c r="F218" s="32"/>
      <c r="G218" s="29"/>
      <c r="H218" s="29"/>
      <c r="I218" s="175"/>
      <c r="J218" s="29"/>
      <c r="K218" s="29"/>
      <c r="L218" s="29"/>
      <c r="M218" s="29"/>
      <c r="N218" s="29"/>
      <c r="O218" s="29"/>
      <c r="P218" s="29"/>
      <c r="Q218" s="29"/>
      <c r="R218" s="29"/>
      <c r="S218" s="29"/>
      <c r="T218" s="79"/>
    </row>
    <row r="219" spans="1:20">
      <c r="A219" s="79"/>
      <c r="B219" s="248"/>
      <c r="C219" s="79"/>
      <c r="D219" s="29"/>
      <c r="E219" s="29"/>
      <c r="F219" s="32"/>
      <c r="G219" s="29"/>
      <c r="H219" s="29"/>
      <c r="I219" s="175"/>
      <c r="J219" s="29"/>
      <c r="K219" s="29"/>
      <c r="L219" s="29"/>
      <c r="M219" s="29"/>
      <c r="N219" s="29"/>
      <c r="O219" s="29"/>
      <c r="P219" s="29"/>
      <c r="Q219" s="29"/>
      <c r="R219" s="29"/>
      <c r="S219" s="29"/>
      <c r="T219" s="79"/>
    </row>
    <row r="220" spans="1:20">
      <c r="A220" s="79"/>
      <c r="B220" s="248"/>
      <c r="C220" s="79"/>
      <c r="D220" s="29"/>
      <c r="E220" s="29"/>
      <c r="F220" s="32"/>
      <c r="G220" s="29"/>
      <c r="H220" s="29"/>
      <c r="I220" s="175"/>
      <c r="J220" s="29"/>
      <c r="K220" s="29"/>
      <c r="L220" s="29"/>
      <c r="M220" s="29"/>
      <c r="N220" s="29"/>
      <c r="O220" s="29"/>
      <c r="P220" s="29"/>
      <c r="Q220" s="29"/>
      <c r="R220" s="29"/>
      <c r="S220" s="29"/>
      <c r="T220" s="79"/>
    </row>
    <row r="221" spans="1:20">
      <c r="A221" s="79"/>
      <c r="B221" s="248"/>
      <c r="C221" s="79"/>
      <c r="D221" s="29"/>
      <c r="E221" s="29"/>
      <c r="F221" s="32"/>
      <c r="G221" s="29"/>
      <c r="H221" s="29"/>
      <c r="I221" s="175"/>
      <c r="J221" s="29"/>
      <c r="K221" s="29"/>
      <c r="L221" s="29"/>
      <c r="M221" s="29"/>
      <c r="N221" s="29"/>
      <c r="O221" s="29"/>
      <c r="P221" s="29"/>
      <c r="Q221" s="29"/>
      <c r="R221" s="29"/>
      <c r="S221" s="29"/>
      <c r="T221" s="79"/>
    </row>
    <row r="222" spans="1:20">
      <c r="A222" s="79"/>
      <c r="B222" s="248"/>
      <c r="C222" s="79"/>
      <c r="D222" s="29"/>
      <c r="E222" s="29"/>
      <c r="F222" s="32"/>
      <c r="G222" s="29"/>
      <c r="H222" s="29"/>
      <c r="I222" s="175"/>
      <c r="J222" s="29"/>
      <c r="K222" s="29"/>
      <c r="L222" s="29"/>
      <c r="M222" s="29"/>
      <c r="N222" s="29"/>
      <c r="O222" s="29"/>
      <c r="P222" s="29"/>
      <c r="Q222" s="29"/>
      <c r="R222" s="29"/>
      <c r="S222" s="29"/>
      <c r="T222" s="79"/>
    </row>
    <row r="223" spans="1:20">
      <c r="A223" s="79"/>
      <c r="B223" s="248"/>
      <c r="C223" s="79"/>
      <c r="D223" s="29"/>
      <c r="E223" s="29"/>
      <c r="F223" s="32"/>
      <c r="G223" s="29"/>
      <c r="H223" s="29"/>
      <c r="I223" s="175"/>
      <c r="J223" s="29"/>
      <c r="K223" s="29"/>
      <c r="L223" s="29"/>
      <c r="M223" s="29"/>
      <c r="N223" s="29"/>
      <c r="O223" s="29"/>
      <c r="P223" s="29"/>
      <c r="Q223" s="29"/>
      <c r="R223" s="29"/>
      <c r="S223" s="29"/>
      <c r="T223" s="79"/>
    </row>
    <row r="224" spans="1:20">
      <c r="A224" s="79"/>
      <c r="B224" s="248"/>
      <c r="C224" s="79"/>
      <c r="D224" s="29"/>
      <c r="E224" s="29"/>
      <c r="F224" s="32"/>
      <c r="G224" s="29"/>
      <c r="H224" s="29"/>
      <c r="I224" s="175"/>
      <c r="J224" s="29"/>
      <c r="K224" s="29"/>
      <c r="L224" s="29"/>
      <c r="M224" s="29"/>
      <c r="N224" s="29"/>
      <c r="O224" s="29"/>
      <c r="P224" s="29"/>
      <c r="Q224" s="29"/>
      <c r="R224" s="29"/>
      <c r="S224" s="29"/>
      <c r="T224" s="79"/>
    </row>
    <row r="225" spans="1:20">
      <c r="A225" s="79"/>
      <c r="B225" s="248"/>
      <c r="C225" s="79"/>
      <c r="D225" s="29"/>
      <c r="E225" s="29"/>
      <c r="F225" s="32"/>
      <c r="G225" s="29"/>
      <c r="H225" s="29"/>
      <c r="I225" s="175"/>
      <c r="J225" s="29"/>
      <c r="K225" s="29"/>
      <c r="L225" s="29"/>
      <c r="M225" s="29"/>
      <c r="N225" s="29"/>
      <c r="O225" s="29"/>
      <c r="P225" s="29"/>
      <c r="Q225" s="29"/>
      <c r="R225" s="29"/>
      <c r="S225" s="29"/>
      <c r="T225" s="79"/>
    </row>
    <row r="226" spans="1:20">
      <c r="A226" s="79"/>
      <c r="B226" s="248"/>
      <c r="C226" s="79"/>
      <c r="D226" s="29"/>
      <c r="E226" s="29"/>
      <c r="F226" s="32"/>
      <c r="G226" s="29"/>
      <c r="H226" s="29"/>
      <c r="I226" s="175"/>
      <c r="J226" s="29"/>
      <c r="K226" s="29"/>
      <c r="L226" s="29"/>
      <c r="M226" s="29"/>
      <c r="N226" s="29"/>
      <c r="O226" s="29"/>
      <c r="P226" s="29"/>
      <c r="Q226" s="29"/>
      <c r="R226" s="29"/>
      <c r="S226" s="29"/>
      <c r="T226" s="79"/>
    </row>
    <row r="227" spans="1:20">
      <c r="A227" s="79"/>
      <c r="B227" s="248"/>
      <c r="C227" s="79"/>
      <c r="D227" s="29"/>
      <c r="E227" s="29"/>
      <c r="F227" s="32"/>
      <c r="G227" s="29"/>
      <c r="H227" s="29"/>
      <c r="I227" s="175"/>
      <c r="J227" s="29"/>
      <c r="K227" s="29"/>
      <c r="L227" s="29"/>
      <c r="M227" s="29"/>
      <c r="N227" s="29"/>
      <c r="O227" s="29"/>
      <c r="P227" s="29"/>
      <c r="Q227" s="29"/>
      <c r="R227" s="29"/>
      <c r="S227" s="29"/>
      <c r="T227" s="79"/>
    </row>
    <row r="228" spans="1:20">
      <c r="A228" s="79"/>
      <c r="B228" s="248"/>
      <c r="C228" s="79"/>
      <c r="D228" s="29"/>
      <c r="E228" s="29"/>
      <c r="F228" s="32"/>
      <c r="G228" s="29"/>
      <c r="H228" s="29"/>
      <c r="I228" s="175"/>
      <c r="J228" s="29"/>
      <c r="K228" s="29"/>
      <c r="L228" s="29"/>
      <c r="M228" s="29"/>
      <c r="N228" s="29"/>
      <c r="O228" s="29"/>
      <c r="P228" s="29"/>
      <c r="Q228" s="29"/>
      <c r="R228" s="29"/>
      <c r="S228" s="29"/>
      <c r="T228" s="79"/>
    </row>
    <row r="229" spans="1:20">
      <c r="A229" s="79"/>
      <c r="B229" s="248"/>
      <c r="C229" s="79"/>
      <c r="D229" s="29"/>
      <c r="E229" s="29"/>
      <c r="F229" s="32"/>
      <c r="G229" s="29"/>
      <c r="H229" s="29"/>
      <c r="I229" s="175"/>
      <c r="J229" s="29"/>
      <c r="K229" s="29"/>
      <c r="L229" s="29"/>
      <c r="M229" s="29"/>
      <c r="N229" s="29"/>
      <c r="O229" s="29"/>
      <c r="P229" s="29"/>
      <c r="Q229" s="29"/>
      <c r="R229" s="29"/>
      <c r="S229" s="29"/>
      <c r="T229" s="79"/>
    </row>
    <row r="230" spans="1:20">
      <c r="A230" s="79"/>
      <c r="B230" s="248"/>
      <c r="C230" s="79"/>
      <c r="D230" s="29"/>
      <c r="E230" s="29"/>
      <c r="F230" s="32"/>
      <c r="G230" s="29"/>
      <c r="H230" s="29"/>
      <c r="I230" s="175"/>
      <c r="J230" s="29"/>
      <c r="K230" s="29"/>
      <c r="L230" s="29"/>
      <c r="M230" s="29"/>
      <c r="N230" s="29"/>
      <c r="O230" s="29"/>
      <c r="P230" s="29"/>
      <c r="Q230" s="29"/>
      <c r="R230" s="29"/>
      <c r="S230" s="29"/>
      <c r="T230" s="79"/>
    </row>
    <row r="231" spans="1:20">
      <c r="A231" s="79"/>
      <c r="B231" s="248"/>
      <c r="C231" s="79"/>
      <c r="D231" s="29"/>
      <c r="E231" s="29"/>
      <c r="F231" s="32"/>
      <c r="G231" s="29"/>
      <c r="H231" s="29"/>
      <c r="I231" s="175"/>
      <c r="J231" s="29"/>
      <c r="K231" s="29"/>
      <c r="L231" s="29"/>
      <c r="M231" s="29"/>
      <c r="N231" s="29"/>
      <c r="O231" s="29"/>
      <c r="P231" s="29"/>
      <c r="Q231" s="29"/>
      <c r="R231" s="29"/>
      <c r="S231" s="29"/>
      <c r="T231" s="79"/>
    </row>
    <row r="232" spans="1:20">
      <c r="A232" s="79"/>
      <c r="B232" s="248"/>
      <c r="C232" s="79"/>
      <c r="D232" s="29"/>
      <c r="E232" s="29"/>
      <c r="F232" s="32"/>
      <c r="G232" s="29"/>
      <c r="H232" s="29"/>
      <c r="I232" s="175"/>
      <c r="J232" s="29"/>
      <c r="K232" s="29"/>
      <c r="L232" s="29"/>
      <c r="M232" s="29"/>
      <c r="N232" s="29"/>
      <c r="O232" s="29"/>
      <c r="P232" s="29"/>
      <c r="Q232" s="29"/>
      <c r="R232" s="29"/>
      <c r="S232" s="29"/>
      <c r="T232" s="79"/>
    </row>
    <row r="233" spans="1:20">
      <c r="A233" s="79"/>
      <c r="B233" s="248"/>
      <c r="C233" s="79"/>
      <c r="D233" s="29"/>
      <c r="E233" s="29"/>
      <c r="F233" s="32"/>
      <c r="G233" s="29"/>
      <c r="H233" s="29"/>
      <c r="I233" s="175"/>
      <c r="J233" s="29"/>
      <c r="K233" s="29"/>
      <c r="L233" s="29"/>
      <c r="M233" s="29"/>
      <c r="N233" s="29"/>
      <c r="O233" s="29"/>
      <c r="P233" s="29"/>
      <c r="Q233" s="29"/>
      <c r="R233" s="29"/>
      <c r="S233" s="29"/>
      <c r="T233" s="79"/>
    </row>
    <row r="234" spans="1:20">
      <c r="A234" s="79"/>
      <c r="B234" s="248"/>
      <c r="C234" s="79"/>
      <c r="D234" s="29"/>
      <c r="E234" s="29"/>
      <c r="F234" s="32"/>
      <c r="G234" s="29"/>
      <c r="H234" s="29"/>
      <c r="I234" s="175"/>
      <c r="J234" s="29"/>
      <c r="K234" s="29"/>
      <c r="L234" s="29"/>
      <c r="M234" s="29"/>
      <c r="N234" s="29"/>
      <c r="O234" s="29"/>
      <c r="P234" s="29"/>
      <c r="Q234" s="29"/>
      <c r="R234" s="29"/>
      <c r="S234" s="29"/>
      <c r="T234" s="79"/>
    </row>
    <row r="235" spans="1:20">
      <c r="A235" s="79"/>
      <c r="B235" s="248"/>
      <c r="C235" s="79"/>
      <c r="D235" s="29"/>
      <c r="E235" s="29"/>
      <c r="F235" s="32"/>
      <c r="G235" s="29"/>
      <c r="H235" s="29"/>
      <c r="I235" s="175"/>
      <c r="J235" s="29"/>
      <c r="K235" s="29"/>
      <c r="L235" s="29"/>
      <c r="M235" s="29"/>
      <c r="N235" s="29"/>
      <c r="O235" s="29"/>
      <c r="P235" s="29"/>
      <c r="Q235" s="29"/>
      <c r="R235" s="29"/>
      <c r="S235" s="29"/>
      <c r="T235" s="79"/>
    </row>
    <row r="236" spans="1:20">
      <c r="A236" s="79"/>
      <c r="B236" s="248"/>
      <c r="C236" s="79"/>
      <c r="D236" s="29"/>
      <c r="E236" s="29"/>
      <c r="F236" s="32"/>
      <c r="G236" s="29"/>
      <c r="H236" s="29"/>
      <c r="I236" s="175"/>
      <c r="J236" s="29"/>
      <c r="K236" s="29"/>
      <c r="L236" s="29"/>
      <c r="M236" s="29"/>
      <c r="N236" s="29"/>
      <c r="O236" s="29"/>
      <c r="P236" s="29"/>
      <c r="Q236" s="29"/>
      <c r="R236" s="29"/>
      <c r="S236" s="29"/>
      <c r="T236" s="79"/>
    </row>
    <row r="237" spans="1:20">
      <c r="A237" s="79"/>
      <c r="B237" s="248"/>
      <c r="C237" s="79"/>
      <c r="D237" s="29"/>
      <c r="E237" s="29"/>
      <c r="F237" s="32"/>
      <c r="G237" s="29"/>
      <c r="H237" s="29"/>
      <c r="I237" s="175"/>
      <c r="J237" s="29"/>
      <c r="K237" s="29"/>
      <c r="L237" s="29"/>
      <c r="M237" s="29"/>
      <c r="N237" s="29"/>
      <c r="O237" s="29"/>
      <c r="P237" s="29"/>
      <c r="Q237" s="29"/>
      <c r="R237" s="29"/>
      <c r="S237" s="29"/>
      <c r="T237" s="79"/>
    </row>
    <row r="238" spans="1:20">
      <c r="A238" s="79"/>
      <c r="B238" s="248"/>
      <c r="C238" s="79"/>
      <c r="D238" s="29"/>
      <c r="E238" s="29"/>
      <c r="F238" s="32"/>
      <c r="G238" s="29"/>
      <c r="H238" s="29"/>
      <c r="I238" s="175"/>
      <c r="J238" s="29"/>
      <c r="K238" s="29"/>
      <c r="L238" s="29"/>
      <c r="M238" s="29"/>
      <c r="N238" s="29"/>
      <c r="O238" s="29"/>
      <c r="P238" s="29"/>
      <c r="Q238" s="29"/>
      <c r="R238" s="29"/>
      <c r="S238" s="29"/>
      <c r="T238" s="79"/>
    </row>
    <row r="239" spans="1:20">
      <c r="A239" s="79"/>
      <c r="B239" s="248"/>
      <c r="C239" s="79"/>
      <c r="D239" s="29"/>
      <c r="E239" s="29"/>
      <c r="F239" s="32"/>
      <c r="G239" s="29"/>
      <c r="H239" s="29"/>
      <c r="I239" s="175"/>
      <c r="J239" s="29"/>
      <c r="K239" s="29"/>
      <c r="L239" s="29"/>
      <c r="M239" s="29"/>
      <c r="N239" s="29"/>
      <c r="O239" s="29"/>
      <c r="P239" s="29"/>
      <c r="Q239" s="29"/>
      <c r="R239" s="29"/>
      <c r="S239" s="29"/>
      <c r="T239" s="79"/>
    </row>
    <row r="240" spans="1:20">
      <c r="A240" s="79"/>
      <c r="B240" s="248"/>
      <c r="C240" s="79"/>
      <c r="D240" s="29"/>
      <c r="E240" s="29"/>
      <c r="F240" s="32"/>
      <c r="G240" s="29"/>
      <c r="H240" s="29"/>
      <c r="I240" s="175"/>
      <c r="J240" s="29"/>
      <c r="K240" s="29"/>
      <c r="L240" s="29"/>
      <c r="M240" s="29"/>
      <c r="N240" s="29"/>
      <c r="O240" s="29"/>
      <c r="P240" s="29"/>
      <c r="Q240" s="29"/>
      <c r="R240" s="29"/>
      <c r="S240" s="29"/>
      <c r="T240" s="79"/>
    </row>
    <row r="241" spans="1:20">
      <c r="A241" s="79"/>
      <c r="B241" s="248"/>
      <c r="C241" s="79"/>
      <c r="D241" s="29"/>
      <c r="E241" s="29"/>
      <c r="F241" s="32"/>
      <c r="G241" s="29"/>
      <c r="H241" s="29"/>
      <c r="I241" s="175"/>
      <c r="J241" s="29"/>
      <c r="K241" s="29"/>
      <c r="L241" s="29"/>
      <c r="M241" s="29"/>
      <c r="N241" s="29"/>
      <c r="O241" s="29"/>
      <c r="P241" s="29"/>
      <c r="Q241" s="29"/>
      <c r="R241" s="29"/>
      <c r="S241" s="29"/>
      <c r="T241" s="79"/>
    </row>
    <row r="242" spans="1:20">
      <c r="A242" s="79"/>
      <c r="B242" s="248"/>
      <c r="C242" s="79"/>
      <c r="D242" s="29"/>
      <c r="E242" s="29"/>
      <c r="F242" s="32"/>
      <c r="G242" s="29"/>
      <c r="H242" s="29"/>
      <c r="I242" s="175"/>
      <c r="J242" s="29"/>
      <c r="K242" s="29"/>
      <c r="L242" s="29"/>
      <c r="M242" s="29"/>
      <c r="N242" s="29"/>
      <c r="O242" s="29"/>
      <c r="P242" s="29"/>
      <c r="Q242" s="29"/>
      <c r="R242" s="29"/>
      <c r="S242" s="29"/>
      <c r="T242" s="79"/>
    </row>
    <row r="243" spans="1:20">
      <c r="A243" s="79"/>
      <c r="B243" s="248"/>
      <c r="C243" s="79"/>
      <c r="D243" s="29"/>
      <c r="E243" s="29"/>
      <c r="F243" s="32"/>
      <c r="G243" s="29"/>
      <c r="H243" s="29"/>
      <c r="I243" s="175"/>
      <c r="J243" s="29"/>
      <c r="K243" s="29"/>
      <c r="L243" s="29"/>
      <c r="M243" s="29"/>
      <c r="N243" s="29"/>
      <c r="O243" s="29"/>
      <c r="P243" s="29"/>
      <c r="Q243" s="29"/>
      <c r="R243" s="29"/>
      <c r="S243" s="29"/>
      <c r="T243" s="79"/>
    </row>
    <row r="244" spans="1:20">
      <c r="A244" s="79"/>
      <c r="B244" s="248"/>
      <c r="C244" s="79"/>
      <c r="D244" s="29"/>
      <c r="E244" s="29"/>
      <c r="F244" s="32"/>
      <c r="G244" s="29"/>
      <c r="H244" s="29"/>
      <c r="I244" s="175"/>
      <c r="J244" s="29"/>
      <c r="K244" s="29"/>
      <c r="L244" s="29"/>
      <c r="M244" s="29"/>
      <c r="N244" s="29"/>
      <c r="O244" s="29"/>
      <c r="P244" s="29"/>
      <c r="Q244" s="29"/>
      <c r="R244" s="29"/>
      <c r="S244" s="29"/>
      <c r="T244" s="79"/>
    </row>
    <row r="245" spans="1:20">
      <c r="A245" s="79"/>
      <c r="B245" s="248"/>
      <c r="C245" s="79"/>
      <c r="D245" s="29"/>
      <c r="E245" s="29"/>
      <c r="F245" s="32"/>
      <c r="G245" s="29"/>
      <c r="H245" s="29"/>
      <c r="I245" s="175"/>
      <c r="J245" s="29"/>
      <c r="K245" s="29"/>
      <c r="L245" s="29"/>
      <c r="M245" s="29"/>
      <c r="N245" s="29"/>
      <c r="O245" s="29"/>
      <c r="P245" s="29"/>
      <c r="Q245" s="29"/>
      <c r="R245" s="29"/>
      <c r="S245" s="29"/>
      <c r="T245" s="79"/>
    </row>
    <row r="246" spans="1:20">
      <c r="A246" s="79"/>
      <c r="B246" s="248"/>
      <c r="C246" s="79"/>
      <c r="D246" s="29"/>
      <c r="E246" s="29"/>
      <c r="F246" s="32"/>
      <c r="G246" s="29"/>
      <c r="H246" s="29"/>
      <c r="I246" s="175"/>
      <c r="J246" s="29"/>
      <c r="K246" s="29"/>
      <c r="L246" s="29"/>
      <c r="M246" s="29"/>
      <c r="N246" s="29"/>
      <c r="O246" s="29"/>
      <c r="P246" s="29"/>
      <c r="Q246" s="29"/>
      <c r="R246" s="29"/>
      <c r="S246" s="29"/>
      <c r="T246" s="79"/>
    </row>
    <row r="247" spans="1:20">
      <c r="A247" s="79"/>
      <c r="B247" s="248"/>
      <c r="C247" s="79"/>
      <c r="D247" s="29"/>
      <c r="E247" s="29"/>
      <c r="F247" s="32"/>
      <c r="G247" s="29"/>
      <c r="H247" s="29"/>
      <c r="I247" s="175"/>
      <c r="J247" s="29"/>
      <c r="K247" s="29"/>
      <c r="L247" s="29"/>
      <c r="M247" s="29"/>
      <c r="N247" s="29"/>
      <c r="O247" s="29"/>
      <c r="P247" s="29"/>
      <c r="Q247" s="29"/>
      <c r="R247" s="29"/>
      <c r="S247" s="29"/>
      <c r="T247" s="79"/>
    </row>
    <row r="248" spans="1:20">
      <c r="A248" s="79"/>
      <c r="B248" s="248"/>
      <c r="C248" s="79"/>
      <c r="D248" s="29"/>
      <c r="E248" s="29"/>
      <c r="F248" s="32"/>
      <c r="G248" s="29"/>
      <c r="H248" s="29"/>
      <c r="I248" s="175"/>
      <c r="J248" s="29"/>
      <c r="K248" s="29"/>
      <c r="L248" s="29"/>
      <c r="M248" s="29"/>
      <c r="N248" s="29"/>
      <c r="O248" s="29"/>
      <c r="P248" s="29"/>
      <c r="Q248" s="29"/>
      <c r="R248" s="29"/>
      <c r="S248" s="29"/>
      <c r="T248" s="79"/>
    </row>
    <row r="249" spans="1:20">
      <c r="A249" s="79"/>
      <c r="B249" s="248"/>
      <c r="C249" s="79"/>
      <c r="D249" s="29"/>
      <c r="E249" s="29"/>
      <c r="F249" s="32"/>
      <c r="G249" s="29"/>
      <c r="H249" s="29"/>
      <c r="I249" s="175"/>
      <c r="J249" s="29"/>
      <c r="K249" s="29"/>
      <c r="L249" s="29"/>
      <c r="M249" s="29"/>
      <c r="N249" s="29"/>
      <c r="O249" s="29"/>
      <c r="P249" s="29"/>
      <c r="Q249" s="29"/>
      <c r="R249" s="29"/>
      <c r="S249" s="29"/>
      <c r="T249" s="79"/>
    </row>
    <row r="250" spans="1:20">
      <c r="A250" s="79"/>
      <c r="B250" s="248"/>
      <c r="C250" s="79"/>
      <c r="D250" s="29"/>
      <c r="E250" s="29"/>
      <c r="F250" s="32"/>
      <c r="G250" s="29"/>
      <c r="H250" s="29"/>
      <c r="I250" s="175"/>
      <c r="J250" s="29"/>
      <c r="K250" s="29"/>
      <c r="L250" s="29"/>
      <c r="M250" s="29"/>
      <c r="N250" s="29"/>
      <c r="O250" s="29"/>
      <c r="P250" s="29"/>
      <c r="Q250" s="29"/>
      <c r="R250" s="29"/>
      <c r="S250" s="29"/>
      <c r="T250" s="79"/>
    </row>
    <row r="251" spans="1:20">
      <c r="A251" s="79"/>
      <c r="B251" s="248"/>
      <c r="C251" s="79"/>
      <c r="D251" s="29"/>
      <c r="E251" s="29"/>
      <c r="F251" s="32"/>
      <c r="G251" s="29"/>
      <c r="H251" s="29"/>
      <c r="I251" s="175"/>
      <c r="J251" s="29"/>
      <c r="K251" s="29"/>
      <c r="L251" s="29"/>
      <c r="M251" s="29"/>
      <c r="N251" s="29"/>
      <c r="O251" s="29"/>
      <c r="P251" s="29"/>
      <c r="Q251" s="29"/>
      <c r="R251" s="29"/>
      <c r="S251" s="29"/>
      <c r="T251" s="79"/>
    </row>
    <row r="252" spans="1:20">
      <c r="A252" s="79"/>
      <c r="B252" s="248"/>
      <c r="C252" s="79"/>
      <c r="D252" s="29"/>
      <c r="E252" s="29"/>
      <c r="F252" s="32"/>
      <c r="G252" s="29"/>
      <c r="H252" s="29"/>
      <c r="I252" s="175"/>
      <c r="J252" s="29"/>
      <c r="K252" s="29"/>
      <c r="L252" s="29"/>
      <c r="M252" s="29"/>
      <c r="N252" s="29"/>
      <c r="O252" s="29"/>
      <c r="P252" s="29"/>
      <c r="Q252" s="29"/>
      <c r="R252" s="29"/>
      <c r="S252" s="29"/>
      <c r="T252" s="79"/>
    </row>
    <row r="253" spans="1:20">
      <c r="A253" s="79"/>
      <c r="B253" s="248"/>
      <c r="C253" s="79"/>
      <c r="D253" s="29"/>
      <c r="E253" s="29"/>
      <c r="F253" s="32"/>
      <c r="G253" s="29"/>
      <c r="H253" s="29"/>
      <c r="I253" s="175"/>
      <c r="J253" s="29"/>
      <c r="K253" s="29"/>
      <c r="L253" s="29"/>
      <c r="M253" s="29"/>
      <c r="N253" s="29"/>
      <c r="O253" s="29"/>
      <c r="P253" s="29"/>
      <c r="Q253" s="29"/>
      <c r="R253" s="29"/>
      <c r="S253" s="29"/>
      <c r="T253" s="79"/>
    </row>
    <row r="254" spans="1:20">
      <c r="A254" s="79"/>
      <c r="B254" s="248"/>
      <c r="C254" s="79"/>
      <c r="D254" s="29"/>
      <c r="E254" s="29"/>
      <c r="F254" s="32"/>
      <c r="G254" s="29"/>
      <c r="H254" s="29"/>
      <c r="I254" s="175"/>
      <c r="J254" s="29"/>
      <c r="K254" s="29"/>
      <c r="L254" s="29"/>
      <c r="M254" s="29"/>
      <c r="N254" s="29"/>
      <c r="O254" s="29"/>
      <c r="P254" s="29"/>
      <c r="Q254" s="29"/>
      <c r="R254" s="29"/>
      <c r="S254" s="29"/>
      <c r="T254" s="79"/>
    </row>
    <row r="255" spans="1:20">
      <c r="A255" s="79"/>
      <c r="B255" s="248"/>
      <c r="C255" s="79"/>
      <c r="D255" s="29"/>
      <c r="E255" s="29"/>
      <c r="F255" s="32"/>
      <c r="G255" s="29"/>
      <c r="H255" s="29"/>
      <c r="I255" s="175"/>
      <c r="J255" s="29"/>
      <c r="K255" s="29"/>
      <c r="L255" s="29"/>
      <c r="M255" s="29"/>
      <c r="N255" s="29"/>
      <c r="O255" s="29"/>
      <c r="P255" s="29"/>
      <c r="Q255" s="29"/>
      <c r="R255" s="29"/>
      <c r="S255" s="29"/>
      <c r="T255" s="79"/>
    </row>
    <row r="256" spans="1:20">
      <c r="A256" s="79"/>
      <c r="B256" s="248"/>
      <c r="C256" s="79"/>
      <c r="D256" s="29"/>
      <c r="E256" s="29"/>
      <c r="F256" s="32"/>
      <c r="G256" s="29"/>
      <c r="H256" s="29"/>
      <c r="I256" s="175"/>
      <c r="J256" s="29"/>
      <c r="K256" s="29"/>
      <c r="L256" s="29"/>
      <c r="M256" s="29"/>
      <c r="N256" s="29"/>
      <c r="O256" s="29"/>
      <c r="P256" s="29"/>
      <c r="Q256" s="29"/>
      <c r="R256" s="29"/>
      <c r="S256" s="29"/>
      <c r="T256" s="79"/>
    </row>
    <row r="257" spans="1:20">
      <c r="A257" s="79"/>
      <c r="B257" s="248"/>
      <c r="C257" s="79"/>
      <c r="D257" s="29"/>
      <c r="E257" s="29"/>
      <c r="F257" s="127"/>
      <c r="G257" s="127"/>
      <c r="I257" s="174"/>
      <c r="J257" s="79"/>
      <c r="K257" s="127"/>
      <c r="L257" s="79"/>
      <c r="M257" s="79"/>
      <c r="N257" s="79"/>
      <c r="O257" s="79"/>
      <c r="P257" s="79"/>
      <c r="Q257" s="79"/>
      <c r="R257" s="79"/>
      <c r="S257" s="79"/>
      <c r="T257" s="79"/>
    </row>
    <row r="258" spans="1:20">
      <c r="A258" s="79"/>
      <c r="B258" s="248"/>
      <c r="C258" s="79"/>
      <c r="D258" s="79"/>
      <c r="E258" s="79"/>
      <c r="F258" s="127"/>
      <c r="G258" s="127"/>
      <c r="I258" s="174"/>
      <c r="J258" s="79"/>
      <c r="K258" s="127"/>
      <c r="L258" s="79"/>
      <c r="M258" s="79"/>
      <c r="N258" s="79"/>
      <c r="O258" s="79"/>
      <c r="P258" s="79"/>
      <c r="Q258" s="79"/>
      <c r="R258" s="79"/>
      <c r="S258" s="79"/>
      <c r="T258" s="79"/>
    </row>
    <row r="259" spans="1:20">
      <c r="A259" s="79"/>
      <c r="B259" s="248"/>
      <c r="C259" s="79"/>
      <c r="D259" s="79"/>
      <c r="E259" s="79"/>
      <c r="F259" s="127"/>
      <c r="G259" s="127"/>
      <c r="I259" s="174"/>
      <c r="J259" s="79"/>
      <c r="K259" s="127"/>
      <c r="L259" s="79"/>
      <c r="M259" s="79"/>
      <c r="N259" s="79"/>
      <c r="O259" s="79"/>
      <c r="P259" s="79"/>
      <c r="Q259" s="79"/>
      <c r="R259" s="79"/>
      <c r="S259" s="79"/>
      <c r="T259" s="79"/>
    </row>
    <row r="260" spans="1:20">
      <c r="A260" s="79"/>
      <c r="B260" s="248"/>
      <c r="C260" s="79"/>
      <c r="D260" s="79"/>
      <c r="E260" s="79"/>
      <c r="F260" s="127"/>
      <c r="G260" s="127"/>
      <c r="I260" s="174"/>
      <c r="J260" s="79"/>
      <c r="K260" s="127"/>
      <c r="L260" s="79"/>
      <c r="M260" s="79"/>
      <c r="N260" s="79"/>
      <c r="O260" s="79"/>
      <c r="P260" s="79"/>
      <c r="Q260" s="79"/>
      <c r="R260" s="79"/>
      <c r="S260" s="79"/>
      <c r="T260" s="79"/>
    </row>
    <row r="261" spans="1:20">
      <c r="A261" s="79"/>
      <c r="B261" s="248"/>
      <c r="C261" s="79"/>
      <c r="D261" s="79"/>
      <c r="E261" s="79"/>
      <c r="F261" s="127"/>
      <c r="G261" s="127"/>
      <c r="I261" s="174"/>
      <c r="J261" s="79"/>
      <c r="K261" s="127"/>
      <c r="L261" s="79"/>
      <c r="M261" s="79"/>
      <c r="N261" s="79"/>
      <c r="O261" s="79"/>
      <c r="P261" s="79"/>
      <c r="Q261" s="79"/>
      <c r="R261" s="79"/>
      <c r="S261" s="79"/>
      <c r="T261" s="79"/>
    </row>
    <row r="262" spans="1:20">
      <c r="A262" s="79"/>
      <c r="B262" s="248"/>
      <c r="C262" s="79"/>
      <c r="D262" s="79"/>
      <c r="E262" s="79"/>
      <c r="F262" s="127"/>
      <c r="G262" s="127"/>
      <c r="I262" s="174"/>
      <c r="J262" s="79"/>
      <c r="K262" s="127"/>
      <c r="L262" s="79"/>
      <c r="M262" s="79"/>
      <c r="N262" s="79"/>
      <c r="O262" s="79"/>
      <c r="P262" s="79"/>
      <c r="Q262" s="79"/>
      <c r="R262" s="79"/>
      <c r="S262" s="79"/>
      <c r="T262" s="79"/>
    </row>
    <row r="263" spans="1:20">
      <c r="A263" s="79"/>
      <c r="B263" s="248"/>
      <c r="C263" s="79"/>
      <c r="D263" s="79"/>
      <c r="E263" s="79"/>
      <c r="F263" s="127"/>
      <c r="G263" s="127"/>
      <c r="I263" s="174"/>
      <c r="J263" s="79"/>
      <c r="K263" s="127"/>
      <c r="L263" s="79"/>
      <c r="M263" s="79"/>
      <c r="N263" s="79"/>
      <c r="O263" s="79"/>
      <c r="P263" s="79"/>
      <c r="Q263" s="79"/>
      <c r="R263" s="79"/>
      <c r="S263" s="79"/>
      <c r="T263" s="79"/>
    </row>
    <row r="264" spans="1:20">
      <c r="A264" s="79"/>
      <c r="B264" s="248"/>
      <c r="C264" s="79"/>
      <c r="D264" s="79"/>
      <c r="E264" s="79"/>
      <c r="F264" s="127"/>
      <c r="G264" s="127"/>
      <c r="I264" s="174"/>
      <c r="J264" s="79"/>
      <c r="K264" s="127"/>
      <c r="L264" s="79"/>
      <c r="M264" s="79"/>
      <c r="N264" s="79"/>
      <c r="O264" s="79"/>
      <c r="P264" s="79"/>
      <c r="Q264" s="79"/>
      <c r="R264" s="79"/>
      <c r="S264" s="79"/>
      <c r="T264" s="79"/>
    </row>
    <row r="265" spans="1:20">
      <c r="A265" s="79"/>
      <c r="B265" s="248"/>
      <c r="C265" s="79"/>
      <c r="D265" s="79"/>
      <c r="E265" s="79"/>
      <c r="F265" s="127"/>
      <c r="G265" s="127"/>
      <c r="I265" s="174"/>
      <c r="J265" s="79"/>
      <c r="K265" s="127"/>
      <c r="L265" s="79"/>
      <c r="M265" s="79"/>
      <c r="N265" s="79"/>
      <c r="O265" s="79"/>
      <c r="P265" s="79"/>
      <c r="Q265" s="79"/>
      <c r="R265" s="79"/>
      <c r="S265" s="79"/>
      <c r="T265" s="79"/>
    </row>
    <row r="266" spans="1:20">
      <c r="A266" s="79"/>
      <c r="B266" s="248"/>
      <c r="C266" s="79"/>
      <c r="D266" s="79"/>
      <c r="E266" s="79"/>
      <c r="F266" s="127"/>
      <c r="G266" s="127"/>
      <c r="I266" s="174"/>
      <c r="J266" s="79"/>
      <c r="K266" s="127"/>
      <c r="L266" s="79"/>
      <c r="M266" s="79"/>
      <c r="N266" s="79"/>
      <c r="O266" s="79"/>
      <c r="P266" s="79"/>
      <c r="Q266" s="79"/>
      <c r="R266" s="79"/>
      <c r="S266" s="79"/>
      <c r="T266" s="79"/>
    </row>
  </sheetData>
  <sheetProtection formatCells="0" formatColumns="0" formatRows="0"/>
  <protectedRanges>
    <protectedRange sqref="H6" name="End Date"/>
    <protectedRange sqref="D6" name="Start Date"/>
  </protectedRanges>
  <mergeCells count="105">
    <mergeCell ref="D33:E33"/>
    <mergeCell ref="D31:E31"/>
    <mergeCell ref="D29:E29"/>
    <mergeCell ref="D30:E30"/>
    <mergeCell ref="D28:E28"/>
    <mergeCell ref="D43:E43"/>
    <mergeCell ref="D23:E23"/>
    <mergeCell ref="D24:E24"/>
    <mergeCell ref="D25:E25"/>
    <mergeCell ref="D26:E26"/>
    <mergeCell ref="D27:E27"/>
    <mergeCell ref="D32:E32"/>
    <mergeCell ref="D35:E35"/>
    <mergeCell ref="D36:E36"/>
    <mergeCell ref="D37:E37"/>
    <mergeCell ref="D38:E38"/>
    <mergeCell ref="D34:E34"/>
    <mergeCell ref="D53:E53"/>
    <mergeCell ref="D54:E54"/>
    <mergeCell ref="D57:E57"/>
    <mergeCell ref="D55:E55"/>
    <mergeCell ref="D56:E56"/>
    <mergeCell ref="D41:E41"/>
    <mergeCell ref="D42:E42"/>
    <mergeCell ref="D39:E39"/>
    <mergeCell ref="D40:E40"/>
    <mergeCell ref="D47:E47"/>
    <mergeCell ref="D44:E44"/>
    <mergeCell ref="D45:E45"/>
    <mergeCell ref="D46:E46"/>
    <mergeCell ref="D122:E122"/>
    <mergeCell ref="D123:E123"/>
    <mergeCell ref="B23:C23"/>
    <mergeCell ref="D117:E117"/>
    <mergeCell ref="D118:E118"/>
    <mergeCell ref="D119:E119"/>
    <mergeCell ref="D120:E120"/>
    <mergeCell ref="D113:E113"/>
    <mergeCell ref="D114:E114"/>
    <mergeCell ref="D95:E95"/>
    <mergeCell ref="D75:E75"/>
    <mergeCell ref="D76:E76"/>
    <mergeCell ref="D77:E77"/>
    <mergeCell ref="D78:E78"/>
    <mergeCell ref="D94:E94"/>
    <mergeCell ref="D83:E83"/>
    <mergeCell ref="D84:E84"/>
    <mergeCell ref="D85:E85"/>
    <mergeCell ref="D86:E86"/>
    <mergeCell ref="D91:E91"/>
    <mergeCell ref="D105:E105"/>
    <mergeCell ref="D106:E106"/>
    <mergeCell ref="D79:E79"/>
    <mergeCell ref="D80:E80"/>
    <mergeCell ref="D107:E107"/>
    <mergeCell ref="D108:E108"/>
    <mergeCell ref="D98:E98"/>
    <mergeCell ref="D99:E99"/>
    <mergeCell ref="D101:E101"/>
    <mergeCell ref="D102:E102"/>
    <mergeCell ref="D121:E121"/>
    <mergeCell ref="D116:E116"/>
    <mergeCell ref="D109:E109"/>
    <mergeCell ref="D110:E110"/>
    <mergeCell ref="D112:E112"/>
    <mergeCell ref="D111:E111"/>
    <mergeCell ref="D115:E115"/>
    <mergeCell ref="D104:E104"/>
    <mergeCell ref="B6:C6"/>
    <mergeCell ref="F6:G6"/>
    <mergeCell ref="B4:H4"/>
    <mergeCell ref="D103:E103"/>
    <mergeCell ref="D100:E100"/>
    <mergeCell ref="D96:E96"/>
    <mergeCell ref="D97:E97"/>
    <mergeCell ref="D87:E87"/>
    <mergeCell ref="D88:E88"/>
    <mergeCell ref="D90:E90"/>
    <mergeCell ref="D81:E81"/>
    <mergeCell ref="D82:E82"/>
    <mergeCell ref="D89:E89"/>
    <mergeCell ref="D93:E93"/>
    <mergeCell ref="D92:E92"/>
    <mergeCell ref="D63:E63"/>
    <mergeCell ref="D64:E64"/>
    <mergeCell ref="D65:E65"/>
    <mergeCell ref="D48:E48"/>
    <mergeCell ref="D49:E49"/>
    <mergeCell ref="D50:E50"/>
    <mergeCell ref="D58:E58"/>
    <mergeCell ref="D51:E51"/>
    <mergeCell ref="D52:E52"/>
    <mergeCell ref="D72:E72"/>
    <mergeCell ref="D73:E73"/>
    <mergeCell ref="D74:E74"/>
    <mergeCell ref="D67:E67"/>
    <mergeCell ref="D68:E68"/>
    <mergeCell ref="D69:E69"/>
    <mergeCell ref="D70:E70"/>
    <mergeCell ref="D66:E66"/>
    <mergeCell ref="D59:E59"/>
    <mergeCell ref="D60:E60"/>
    <mergeCell ref="D61:E61"/>
    <mergeCell ref="D62:E62"/>
    <mergeCell ref="D71:E71"/>
  </mergeCells>
  <conditionalFormatting sqref="H8:H65536 H1:H3 H5">
    <cfRule type="cellIs" dxfId="7" priority="1" stopIfTrue="1" operator="equal">
      <formula>"Task is underway but is behind schedule."</formula>
    </cfRule>
    <cfRule type="cellIs" dxfId="6" priority="2" stopIfTrue="1" operator="equal">
      <formula>"Task is late and has not yet been started."</formula>
    </cfRule>
  </conditionalFormatting>
  <dataValidations count="2">
    <dataValidation type="date" operator="greaterThan" allowBlank="1" showInputMessage="1" showErrorMessage="1" sqref="D6" xr:uid="{00000000-0002-0000-1400-000000000000}">
      <formula1>36526</formula1>
    </dataValidation>
    <dataValidation type="date" operator="greaterThanOrEqual" allowBlank="1" showInputMessage="1" showErrorMessage="1" sqref="H6:H7" xr:uid="{00000000-0002-0000-1400-000001000000}">
      <formula1>$D$6</formula1>
    </dataValidation>
  </dataValidations>
  <pageMargins left="0.32" right="0.33" top="0.59" bottom="0.56000000000000005" header="0.5" footer="0.35"/>
  <pageSetup scale="68" fitToHeight="7" orientation="landscape" verticalDpi="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dimension ref="A1:AP104"/>
  <sheetViews>
    <sheetView zoomScaleNormal="100" workbookViewId="0" xr3:uid="{0801C90D-E949-51CC-9495-7D82D7DEDABF}"/>
  </sheetViews>
  <sheetFormatPr defaultRowHeight="12.75"/>
  <cols>
    <col min="1" max="1" width="2.85546875" style="122" customWidth="1"/>
    <col min="2" max="2" width="66.5703125" style="122" customWidth="1"/>
    <col min="3" max="3" width="15.85546875" style="122" bestFit="1" customWidth="1"/>
    <col min="4" max="4" width="15" style="122" bestFit="1" customWidth="1"/>
    <col min="5" max="6" width="13.85546875" style="122" bestFit="1" customWidth="1"/>
    <col min="7" max="7" width="12.85546875" style="122" bestFit="1" customWidth="1"/>
    <col min="8" max="8" width="15.5703125" style="122" customWidth="1"/>
    <col min="9" max="9" width="41.7109375" style="122" bestFit="1" customWidth="1"/>
    <col min="10" max="10" width="33.28515625" style="122" bestFit="1" customWidth="1"/>
    <col min="11" max="16384" width="9.140625" style="122"/>
  </cols>
  <sheetData>
    <row r="1" spans="1:42" ht="15" customHeight="1">
      <c r="A1" s="124"/>
      <c r="B1" s="124"/>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row>
    <row r="2" spans="1:42" ht="33.75" customHeight="1">
      <c r="A2" s="124"/>
      <c r="B2" s="530" t="s">
        <v>655</v>
      </c>
      <c r="C2" s="530"/>
      <c r="D2" s="530"/>
      <c r="E2" s="530"/>
      <c r="F2" s="530"/>
      <c r="G2" s="530"/>
      <c r="H2" s="530"/>
      <c r="I2" s="530"/>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row>
    <row r="3" spans="1:42" ht="174" customHeight="1">
      <c r="A3" s="124"/>
      <c r="B3" s="531" t="s">
        <v>656</v>
      </c>
      <c r="C3" s="531"/>
      <c r="D3" s="531"/>
      <c r="E3" s="531"/>
      <c r="F3" s="531"/>
      <c r="G3" s="531"/>
      <c r="H3" s="531"/>
      <c r="I3" s="531"/>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row>
    <row r="4" spans="1:42" ht="16.5" thickBot="1">
      <c r="A4" s="124"/>
      <c r="B4" s="206" t="s">
        <v>657</v>
      </c>
      <c r="C4" s="206" t="str">
        <f>IF(RaciCalculations!A106=0,"",RaciCalculations!A106)</f>
        <v/>
      </c>
      <c r="D4" s="206" t="str">
        <f>IF(RaciCalculations!B106=0,"",RaciCalculations!B106)</f>
        <v/>
      </c>
      <c r="E4" s="206" t="str">
        <f>IF(RaciCalculations!C106=0,"",RaciCalculations!C106)</f>
        <v/>
      </c>
      <c r="F4" s="206" t="str">
        <f>IF(RaciCalculations!D106=0,"",RaciCalculations!D106)</f>
        <v/>
      </c>
      <c r="G4" s="206" t="str">
        <f>IF(RaciCalculations!E106=0,"",RaciCalculations!E106)</f>
        <v/>
      </c>
      <c r="H4" s="206" t="str">
        <f>IF(RaciCalculations!F106=0,"",RaciCalculations!F106)</f>
        <v/>
      </c>
      <c r="I4" s="206" t="str">
        <f>IF(RaciCalculations!G106=0,"",RaciCalculations!G106)</f>
        <v/>
      </c>
      <c r="J4" s="206" t="str">
        <f>IF(RaciCalculations!H106=0,"",RaciCalculations!H106)</f>
        <v/>
      </c>
      <c r="K4" s="206" t="str">
        <f>IF(RaciCalculations!I106=0,"",RaciCalculations!I106)</f>
        <v/>
      </c>
      <c r="L4" s="206" t="str">
        <f>IF(RaciCalculations!J106=0,"",RaciCalculations!J106)</f>
        <v/>
      </c>
      <c r="M4" s="206" t="str">
        <f>IF(RaciCalculations!K106=0,"",RaciCalculations!K106)</f>
        <v/>
      </c>
      <c r="N4" s="206" t="str">
        <f>IF(RaciCalculations!L106=0,"",RaciCalculations!L106)</f>
        <v/>
      </c>
      <c r="O4" s="206" t="str">
        <f>IF(RaciCalculations!M106=0,"",RaciCalculations!M106)</f>
        <v/>
      </c>
      <c r="P4" s="206" t="str">
        <f>IF(RaciCalculations!N106=0,"",RaciCalculations!N106)</f>
        <v/>
      </c>
      <c r="Q4" s="206" t="str">
        <f>IF(RaciCalculations!O106=0,"",RaciCalculations!O106)</f>
        <v/>
      </c>
      <c r="R4" s="206" t="str">
        <f>IF(RaciCalculations!P106=0,"",RaciCalculations!P106)</f>
        <v/>
      </c>
      <c r="S4" s="206" t="str">
        <f>IF(RaciCalculations!Q106=0,"",RaciCalculations!Q106)</f>
        <v/>
      </c>
      <c r="T4" s="206" t="str">
        <f>IF(RaciCalculations!R106=0,"",RaciCalculations!R106)</f>
        <v/>
      </c>
      <c r="U4" s="206" t="str">
        <f>IF(RaciCalculations!S106=0,"",RaciCalculations!S106)</f>
        <v/>
      </c>
      <c r="V4" s="206" t="str">
        <f>IF(RaciCalculations!T106=0,"",RaciCalculations!T106)</f>
        <v/>
      </c>
      <c r="W4" s="206" t="str">
        <f>IF(RaciCalculations!U106=0,"",RaciCalculations!U106)</f>
        <v/>
      </c>
      <c r="X4" s="206" t="str">
        <f>IF(RaciCalculations!V106=0,"",RaciCalculations!V106)</f>
        <v/>
      </c>
      <c r="Y4" s="206" t="str">
        <f>IF(RaciCalculations!W106=0,"",RaciCalculations!W106)</f>
        <v/>
      </c>
      <c r="Z4" s="206" t="str">
        <f>IF(RaciCalculations!X106=0,"",RaciCalculations!X106)</f>
        <v/>
      </c>
      <c r="AA4" s="206" t="str">
        <f>IF(RaciCalculations!Y106=0,"",RaciCalculations!Y106)</f>
        <v/>
      </c>
      <c r="AB4" s="206" t="str">
        <f>IF(RaciCalculations!Z106=0,"",RaciCalculations!Z106)</f>
        <v/>
      </c>
      <c r="AC4" s="206" t="str">
        <f>IF(RaciCalculations!AA106=0,"",RaciCalculations!AA106)</f>
        <v/>
      </c>
      <c r="AD4" s="206" t="str">
        <f>IF(RaciCalculations!AB106=0,"",RaciCalculations!AB106)</f>
        <v/>
      </c>
      <c r="AE4" s="206" t="str">
        <f>IF(RaciCalculations!AC106=0,"",RaciCalculations!AC106)</f>
        <v/>
      </c>
      <c r="AF4" s="206" t="str">
        <f>IF(RaciCalculations!AD106=0,"",RaciCalculations!AD106)</f>
        <v/>
      </c>
      <c r="AG4" s="206" t="str">
        <f>IF(RaciCalculations!AE106=0,"",RaciCalculations!AE106)</f>
        <v/>
      </c>
      <c r="AH4" s="206" t="str">
        <f>IF(RaciCalculations!AF106=0,"",RaciCalculations!AF106)</f>
        <v/>
      </c>
      <c r="AI4" s="206" t="str">
        <f>IF(RaciCalculations!AG106=0,"",RaciCalculations!AG106)</f>
        <v/>
      </c>
      <c r="AJ4" s="206" t="str">
        <f>IF(RaciCalculations!AH106=0,"",RaciCalculations!AH106)</f>
        <v/>
      </c>
      <c r="AK4" s="206" t="str">
        <f>IF(RaciCalculations!AI106=0,"",RaciCalculations!AI106)</f>
        <v/>
      </c>
      <c r="AL4" s="206" t="str">
        <f>IF(RaciCalculations!AJ106=0,"",RaciCalculations!AJ106)</f>
        <v/>
      </c>
      <c r="AM4" s="206" t="str">
        <f>IF(RaciCalculations!AK106=0,"",RaciCalculations!AK106)</f>
        <v/>
      </c>
      <c r="AN4" s="206" t="str">
        <f>IF(RaciCalculations!AL106=0,"",RaciCalculations!AL106)</f>
        <v/>
      </c>
      <c r="AO4" s="206" t="str">
        <f>IF(RaciCalculations!AM106=0,"",RaciCalculations!AM106)</f>
        <v/>
      </c>
      <c r="AP4" s="205" t="str">
        <f>IF(RaciCalculations!AN106=0,"",RaciCalculations!AN106)</f>
        <v/>
      </c>
    </row>
    <row r="5" spans="1:42" ht="15.75">
      <c r="A5" s="124"/>
      <c r="B5" s="204" t="str">
        <f>IF(ISBLANK('11. Module 3 Milestone Timeline'!B18),"",'11. Module 3 Milestone Timeline'!B18)</f>
        <v>Develop RFP</v>
      </c>
      <c r="C5" s="203" t="s">
        <v>658</v>
      </c>
      <c r="D5" s="203" t="s">
        <v>659</v>
      </c>
      <c r="E5" s="203" t="s">
        <v>660</v>
      </c>
      <c r="F5" s="203" t="s">
        <v>45</v>
      </c>
      <c r="G5" s="203" t="s">
        <v>658</v>
      </c>
      <c r="H5" s="203" t="s">
        <v>658</v>
      </c>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row>
    <row r="6" spans="1:42" ht="15.75">
      <c r="A6" s="124"/>
      <c r="B6" s="352" t="str">
        <f>IF(ISBLANK('11. Module 3 Milestone Timeline'!B19),"",'11. Module 3 Milestone Timeline'!B19)</f>
        <v>Review internally</v>
      </c>
      <c r="C6" s="353" t="s">
        <v>659</v>
      </c>
      <c r="D6" s="353" t="s">
        <v>659</v>
      </c>
      <c r="E6" s="353" t="s">
        <v>660</v>
      </c>
      <c r="F6" s="353" t="s">
        <v>660</v>
      </c>
      <c r="G6" s="353" t="s">
        <v>45</v>
      </c>
      <c r="H6" s="353" t="s">
        <v>45</v>
      </c>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row>
    <row r="7" spans="1:42" ht="15.75">
      <c r="A7" s="124"/>
      <c r="B7" s="352" t="str">
        <f>IF(ISBLANK('11. Module 3 Milestone Timeline'!B20),"",'11. Module 3 Milestone Timeline'!B20)</f>
        <v>Issue RFP</v>
      </c>
      <c r="C7" s="353" t="s">
        <v>659</v>
      </c>
      <c r="D7" s="353" t="s">
        <v>660</v>
      </c>
      <c r="E7" s="353" t="s">
        <v>45</v>
      </c>
      <c r="F7" s="353" t="s">
        <v>45</v>
      </c>
      <c r="G7" s="353" t="s">
        <v>45</v>
      </c>
      <c r="H7" s="353" t="s">
        <v>658</v>
      </c>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c r="AL7" s="353"/>
      <c r="AM7" s="353"/>
      <c r="AN7" s="353"/>
      <c r="AO7" s="353"/>
      <c r="AP7" s="353"/>
    </row>
    <row r="8" spans="1:42" ht="15.75">
      <c r="A8" s="124"/>
      <c r="B8" s="352" t="str">
        <f>IF(ISBLANK('11. Module 3 Milestone Timeline'!B21),"",'11. Module 3 Milestone Timeline'!B21)</f>
        <v>Providers to provide "intent to respond"</v>
      </c>
      <c r="C8" s="353" t="s">
        <v>658</v>
      </c>
      <c r="D8" s="353" t="s">
        <v>45</v>
      </c>
      <c r="E8" s="353" t="s">
        <v>45</v>
      </c>
      <c r="F8" s="353" t="s">
        <v>659</v>
      </c>
      <c r="G8" s="353" t="s">
        <v>658</v>
      </c>
      <c r="H8" s="353" t="s">
        <v>658</v>
      </c>
      <c r="I8" s="353"/>
      <c r="J8" s="353"/>
      <c r="K8" s="353"/>
      <c r="L8" s="353"/>
      <c r="M8" s="353"/>
      <c r="N8" s="353"/>
      <c r="O8" s="353"/>
      <c r="P8" s="353"/>
      <c r="Q8" s="353"/>
      <c r="R8" s="353"/>
      <c r="S8" s="353"/>
      <c r="T8" s="353"/>
      <c r="U8" s="353"/>
      <c r="V8" s="353"/>
      <c r="W8" s="353"/>
      <c r="X8" s="353"/>
      <c r="Y8" s="353"/>
      <c r="Z8" s="353"/>
      <c r="AA8" s="353"/>
      <c r="AB8" s="353"/>
      <c r="AC8" s="353"/>
      <c r="AD8" s="353"/>
      <c r="AE8" s="353"/>
      <c r="AF8" s="353"/>
      <c r="AG8" s="353"/>
      <c r="AH8" s="353"/>
      <c r="AI8" s="353"/>
      <c r="AJ8" s="353"/>
      <c r="AK8" s="353"/>
      <c r="AL8" s="353"/>
      <c r="AM8" s="353"/>
      <c r="AN8" s="353"/>
      <c r="AO8" s="353"/>
      <c r="AP8" s="353"/>
    </row>
    <row r="9" spans="1:42" ht="15.75">
      <c r="A9" s="124"/>
      <c r="B9" s="352" t="str">
        <f>IF(ISBLANK('11. Module 3 Milestone Timeline'!B22),"",'11. Module 3 Milestone Timeline'!B22)</f>
        <v>Technical questions/inquiries due</v>
      </c>
      <c r="C9" s="353" t="s">
        <v>658</v>
      </c>
      <c r="D9" s="353" t="s">
        <v>660</v>
      </c>
      <c r="E9" s="353" t="s">
        <v>659</v>
      </c>
      <c r="F9" s="353" t="s">
        <v>659</v>
      </c>
      <c r="G9" s="353" t="s">
        <v>45</v>
      </c>
      <c r="H9" s="353" t="s">
        <v>45</v>
      </c>
      <c r="I9" s="353"/>
      <c r="J9" s="353"/>
      <c r="K9" s="353"/>
      <c r="L9" s="353"/>
      <c r="M9" s="353"/>
      <c r="N9" s="353"/>
      <c r="O9" s="353"/>
      <c r="P9" s="353"/>
      <c r="Q9" s="353"/>
      <c r="R9" s="353"/>
      <c r="S9" s="353"/>
      <c r="T9" s="353"/>
      <c r="U9" s="353"/>
      <c r="V9" s="353"/>
      <c r="W9" s="353"/>
      <c r="X9" s="353"/>
      <c r="Y9" s="353"/>
      <c r="Z9" s="353"/>
      <c r="AA9" s="353"/>
      <c r="AB9" s="353"/>
      <c r="AC9" s="353"/>
      <c r="AD9" s="353"/>
      <c r="AE9" s="353"/>
      <c r="AF9" s="353"/>
      <c r="AG9" s="353"/>
      <c r="AH9" s="353"/>
      <c r="AI9" s="353"/>
      <c r="AJ9" s="353"/>
      <c r="AK9" s="353"/>
      <c r="AL9" s="353"/>
      <c r="AM9" s="353"/>
      <c r="AN9" s="353"/>
      <c r="AO9" s="353"/>
      <c r="AP9" s="353"/>
    </row>
    <row r="10" spans="1:42" ht="15.75">
      <c r="A10" s="124"/>
      <c r="B10" s="352" t="str">
        <f>IF(ISBLANK('11. Module 3 Milestone Timeline'!B23),"",'11. Module 3 Milestone Timeline'!B23)</f>
        <v xml:space="preserve">Organization responses to technical inquiry due </v>
      </c>
      <c r="C10" s="353" t="s">
        <v>660</v>
      </c>
      <c r="D10" s="353" t="s">
        <v>45</v>
      </c>
      <c r="E10" s="353" t="s">
        <v>658</v>
      </c>
      <c r="F10" s="353" t="s">
        <v>658</v>
      </c>
      <c r="G10" s="353" t="s">
        <v>658</v>
      </c>
      <c r="H10" s="353" t="s">
        <v>658</v>
      </c>
      <c r="I10" s="353"/>
      <c r="J10" s="353"/>
      <c r="K10" s="353"/>
      <c r="L10" s="353"/>
      <c r="M10" s="353"/>
      <c r="N10" s="353"/>
      <c r="O10" s="353"/>
      <c r="P10" s="353"/>
      <c r="Q10" s="353"/>
      <c r="R10" s="353"/>
      <c r="S10" s="353"/>
      <c r="T10" s="353"/>
      <c r="U10" s="353"/>
      <c r="V10" s="353"/>
      <c r="W10" s="353"/>
      <c r="X10" s="353"/>
      <c r="Y10" s="353"/>
      <c r="Z10" s="353"/>
      <c r="AA10" s="353"/>
      <c r="AB10" s="353"/>
      <c r="AC10" s="353"/>
      <c r="AD10" s="353"/>
      <c r="AE10" s="353"/>
      <c r="AF10" s="353"/>
      <c r="AG10" s="353"/>
      <c r="AH10" s="353"/>
      <c r="AI10" s="353"/>
      <c r="AJ10" s="353"/>
      <c r="AK10" s="353"/>
      <c r="AL10" s="353"/>
      <c r="AM10" s="353"/>
      <c r="AN10" s="353"/>
      <c r="AO10" s="353"/>
      <c r="AP10" s="353"/>
    </row>
    <row r="11" spans="1:42" ht="15.75">
      <c r="A11" s="124"/>
      <c r="B11" s="352" t="str">
        <f>IF(ISBLANK('11. Module 3 Milestone Timeline'!B24),"",'11. Module 3 Milestone Timeline'!B24)</f>
        <v>RFP closes</v>
      </c>
      <c r="C11" s="353"/>
      <c r="D11" s="353"/>
      <c r="E11" s="353"/>
      <c r="F11" s="353"/>
      <c r="G11" s="353"/>
      <c r="H11" s="353"/>
      <c r="I11" s="353"/>
      <c r="J11" s="353"/>
      <c r="K11" s="353"/>
      <c r="L11" s="353"/>
      <c r="M11" s="353"/>
      <c r="N11" s="353"/>
      <c r="O11" s="353"/>
      <c r="P11" s="353"/>
      <c r="Q11" s="353"/>
      <c r="R11" s="353"/>
      <c r="S11" s="353"/>
      <c r="T11" s="353"/>
      <c r="U11" s="353"/>
      <c r="V11" s="353"/>
      <c r="W11" s="353"/>
      <c r="X11" s="353"/>
      <c r="Y11" s="353"/>
      <c r="Z11" s="353"/>
      <c r="AA11" s="353"/>
      <c r="AB11" s="353"/>
      <c r="AC11" s="353"/>
      <c r="AD11" s="353"/>
      <c r="AE11" s="353"/>
      <c r="AF11" s="353"/>
      <c r="AG11" s="353"/>
      <c r="AH11" s="353"/>
      <c r="AI11" s="353"/>
      <c r="AJ11" s="353"/>
      <c r="AK11" s="353"/>
      <c r="AL11" s="353"/>
      <c r="AM11" s="353"/>
      <c r="AN11" s="353"/>
      <c r="AO11" s="353"/>
      <c r="AP11" s="353"/>
    </row>
    <row r="12" spans="1:42" ht="15.75">
      <c r="A12" s="124"/>
      <c r="B12" s="352" t="str">
        <f>IF(ISBLANK('11. Module 3 Milestone Timeline'!B25),"",'11. Module 3 Milestone Timeline'!B25)</f>
        <v>Score internally</v>
      </c>
      <c r="C12" s="353"/>
      <c r="D12" s="353"/>
      <c r="E12" s="353"/>
      <c r="F12" s="353"/>
      <c r="G12" s="353"/>
      <c r="H12" s="353"/>
      <c r="I12" s="353"/>
      <c r="J12" s="353"/>
      <c r="K12" s="353"/>
      <c r="L12" s="353"/>
      <c r="M12" s="353"/>
      <c r="N12" s="353"/>
      <c r="O12" s="353"/>
      <c r="P12" s="353"/>
      <c r="Q12" s="353"/>
      <c r="R12" s="353"/>
      <c r="S12" s="353"/>
      <c r="T12" s="353"/>
      <c r="U12" s="353"/>
      <c r="V12" s="353"/>
      <c r="W12" s="353"/>
      <c r="X12" s="353"/>
      <c r="Y12" s="353"/>
      <c r="Z12" s="353"/>
      <c r="AA12" s="353"/>
      <c r="AB12" s="353"/>
      <c r="AC12" s="353"/>
      <c r="AD12" s="353"/>
      <c r="AE12" s="353"/>
      <c r="AF12" s="353"/>
      <c r="AG12" s="353"/>
      <c r="AH12" s="353"/>
      <c r="AI12" s="353"/>
      <c r="AJ12" s="353"/>
      <c r="AK12" s="353"/>
      <c r="AL12" s="353"/>
      <c r="AM12" s="353"/>
      <c r="AN12" s="353"/>
      <c r="AO12" s="353"/>
      <c r="AP12" s="353"/>
    </row>
    <row r="13" spans="1:42" ht="15.75">
      <c r="A13" s="124"/>
      <c r="B13" s="352" t="str">
        <f>IF(ISBLANK('11. Module 3 Milestone Timeline'!B26),"",'11. Module 3 Milestone Timeline'!B26)</f>
        <v>Compare with Info-Tech's scoring</v>
      </c>
      <c r="C13" s="353"/>
      <c r="D13" s="353"/>
      <c r="E13" s="353"/>
      <c r="F13" s="353"/>
      <c r="G13" s="353"/>
      <c r="H13" s="353"/>
      <c r="I13" s="353"/>
      <c r="J13" s="353"/>
      <c r="K13" s="353"/>
      <c r="L13" s="353"/>
      <c r="M13" s="353"/>
      <c r="N13" s="353"/>
      <c r="O13" s="353"/>
      <c r="P13" s="353"/>
      <c r="Q13" s="353"/>
      <c r="R13" s="353"/>
      <c r="S13" s="353"/>
      <c r="T13" s="353"/>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row>
    <row r="14" spans="1:42" ht="15.75">
      <c r="A14" s="124"/>
      <c r="B14" s="352" t="str">
        <f>IF(ISBLANK('11. Module 3 Milestone Timeline'!B27),"",'11. Module 3 Milestone Timeline'!B27)</f>
        <v>Shortlist creation</v>
      </c>
      <c r="C14" s="353"/>
      <c r="D14" s="353"/>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c r="AH14" s="353"/>
      <c r="AI14" s="353"/>
      <c r="AJ14" s="353"/>
      <c r="AK14" s="353"/>
      <c r="AL14" s="353"/>
      <c r="AM14" s="353"/>
      <c r="AN14" s="353"/>
      <c r="AO14" s="353"/>
      <c r="AP14" s="353"/>
    </row>
    <row r="15" spans="1:42" ht="15.75">
      <c r="A15" s="124"/>
      <c r="B15" s="352" t="str">
        <f>IF(ISBLANK('11. Module 3 Milestone Timeline'!B28),"",'11. Module 3 Milestone Timeline'!B28)</f>
        <v>Complete initial evaluation</v>
      </c>
      <c r="C15" s="353"/>
      <c r="D15" s="353"/>
      <c r="E15" s="353"/>
      <c r="F15" s="353"/>
      <c r="G15" s="353"/>
      <c r="H15" s="353"/>
      <c r="I15" s="353"/>
      <c r="J15" s="353"/>
      <c r="K15" s="353"/>
      <c r="L15" s="353"/>
      <c r="M15" s="353"/>
      <c r="N15" s="353"/>
      <c r="O15" s="353"/>
      <c r="P15" s="353"/>
      <c r="Q15" s="353"/>
      <c r="R15" s="353"/>
      <c r="S15" s="353"/>
      <c r="T15" s="353"/>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row>
    <row r="16" spans="1:42" ht="15.75">
      <c r="A16" s="124"/>
      <c r="B16" s="352" t="str">
        <f>IF(ISBLANK('11. Module 3 Milestone Timeline'!B29),"",'11. Module 3 Milestone Timeline'!B29)</f>
        <v>Providers to conduct internal assessment of organization environment</v>
      </c>
      <c r="C16" s="353"/>
      <c r="D16" s="353"/>
      <c r="E16" s="353"/>
      <c r="F16" s="353"/>
      <c r="G16" s="353"/>
      <c r="H16" s="353"/>
      <c r="I16" s="353"/>
      <c r="J16" s="353"/>
      <c r="K16" s="353"/>
      <c r="L16" s="353"/>
      <c r="M16" s="353"/>
      <c r="N16" s="353"/>
      <c r="O16" s="353"/>
      <c r="P16" s="353"/>
      <c r="Q16" s="353"/>
      <c r="R16" s="353"/>
      <c r="S16" s="353"/>
      <c r="T16" s="353"/>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row>
    <row r="17" spans="1:42" ht="15.75">
      <c r="A17" s="124"/>
      <c r="B17" s="352" t="str">
        <f>IF(ISBLANK('11. Module 3 Milestone Timeline'!B30),"",'11. Module 3 Milestone Timeline'!B30)</f>
        <v>Detailed response – solution design</v>
      </c>
      <c r="C17" s="353"/>
      <c r="D17" s="353"/>
      <c r="E17" s="353"/>
      <c r="F17" s="353"/>
      <c r="G17" s="353"/>
      <c r="H17" s="353"/>
      <c r="I17" s="353"/>
      <c r="J17" s="353"/>
      <c r="K17" s="353"/>
      <c r="L17" s="353"/>
      <c r="M17" s="353"/>
      <c r="N17" s="353"/>
      <c r="O17" s="353"/>
      <c r="P17" s="353"/>
      <c r="Q17" s="353"/>
      <c r="R17" s="353"/>
      <c r="S17" s="353"/>
      <c r="T17" s="353"/>
      <c r="U17" s="353"/>
      <c r="V17" s="353"/>
      <c r="W17" s="353"/>
      <c r="X17" s="353"/>
      <c r="Y17" s="353"/>
      <c r="Z17" s="353"/>
      <c r="AA17" s="353"/>
      <c r="AB17" s="353"/>
      <c r="AC17" s="353"/>
      <c r="AD17" s="353"/>
      <c r="AE17" s="353"/>
      <c r="AF17" s="353"/>
      <c r="AG17" s="353"/>
      <c r="AH17" s="353"/>
      <c r="AI17" s="353"/>
      <c r="AJ17" s="353"/>
      <c r="AK17" s="353"/>
      <c r="AL17" s="353"/>
      <c r="AM17" s="353"/>
      <c r="AN17" s="353"/>
      <c r="AO17" s="353"/>
      <c r="AP17" s="353"/>
    </row>
    <row r="18" spans="1:42" ht="15.75">
      <c r="A18" s="124"/>
      <c r="B18" s="352" t="str">
        <f>IF(ISBLANK('11. Module 3 Milestone Timeline'!B31),"",'11. Module 3 Milestone Timeline'!B31)</f>
        <v>Vendor presentation</v>
      </c>
      <c r="C18" s="353"/>
      <c r="D18" s="353"/>
      <c r="E18" s="353"/>
      <c r="F18" s="353"/>
      <c r="G18" s="353"/>
      <c r="H18" s="353"/>
      <c r="I18" s="353"/>
      <c r="J18" s="353"/>
      <c r="K18" s="353"/>
      <c r="L18" s="353"/>
      <c r="M18" s="353"/>
      <c r="N18" s="353"/>
      <c r="O18" s="353"/>
      <c r="P18" s="353"/>
      <c r="Q18" s="353"/>
      <c r="R18" s="353"/>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row>
    <row r="19" spans="1:42" ht="15.75">
      <c r="A19" s="124"/>
      <c r="B19" s="352" t="str">
        <f>IF(ISBLANK('11. Module 3 Milestone Timeline'!B32),"",'11. Module 3 Milestone Timeline'!B32)</f>
        <v>Finalist evaluation</v>
      </c>
      <c r="C19" s="353"/>
      <c r="D19" s="353"/>
      <c r="E19" s="353"/>
      <c r="F19" s="353"/>
      <c r="G19" s="353"/>
      <c r="H19" s="353"/>
      <c r="I19" s="353"/>
      <c r="J19" s="353"/>
      <c r="K19" s="353"/>
      <c r="L19" s="353"/>
      <c r="M19" s="353"/>
      <c r="N19" s="353"/>
      <c r="O19" s="353"/>
      <c r="P19" s="353"/>
      <c r="Q19" s="353"/>
      <c r="R19" s="353"/>
      <c r="S19" s="353"/>
      <c r="T19" s="353"/>
      <c r="U19" s="353"/>
      <c r="V19" s="353"/>
      <c r="W19" s="353"/>
      <c r="X19" s="353"/>
      <c r="Y19" s="353"/>
      <c r="Z19" s="353"/>
      <c r="AA19" s="353"/>
      <c r="AB19" s="353"/>
      <c r="AC19" s="353"/>
      <c r="AD19" s="353"/>
      <c r="AE19" s="353"/>
      <c r="AF19" s="353"/>
      <c r="AG19" s="353"/>
      <c r="AH19" s="353"/>
      <c r="AI19" s="353"/>
      <c r="AJ19" s="353"/>
      <c r="AK19" s="353"/>
      <c r="AL19" s="353"/>
      <c r="AM19" s="353"/>
      <c r="AN19" s="353"/>
      <c r="AO19" s="353"/>
      <c r="AP19" s="353"/>
    </row>
    <row r="20" spans="1:42" ht="15.75">
      <c r="A20" s="124"/>
      <c r="B20" s="352" t="str">
        <f>IF(ISBLANK('11. Module 3 Milestone Timeline'!B33),"",'11. Module 3 Milestone Timeline'!B33)</f>
        <v>Review/evaluate detailed response (solution design)</v>
      </c>
      <c r="C20" s="353"/>
      <c r="D20" s="353"/>
      <c r="E20" s="353"/>
      <c r="F20" s="353"/>
      <c r="G20" s="353"/>
      <c r="H20" s="353"/>
      <c r="I20" s="353"/>
      <c r="J20" s="353"/>
      <c r="K20" s="353"/>
      <c r="L20" s="353"/>
      <c r="M20" s="353"/>
      <c r="N20" s="353"/>
      <c r="O20" s="353"/>
      <c r="P20" s="353"/>
      <c r="Q20" s="353"/>
      <c r="R20" s="353"/>
      <c r="S20" s="353"/>
      <c r="T20" s="353"/>
      <c r="U20" s="353"/>
      <c r="V20" s="353"/>
      <c r="W20" s="353"/>
      <c r="X20" s="353"/>
      <c r="Y20" s="353"/>
      <c r="Z20" s="353"/>
      <c r="AA20" s="353"/>
      <c r="AB20" s="353"/>
      <c r="AC20" s="353"/>
      <c r="AD20" s="353"/>
      <c r="AE20" s="353"/>
      <c r="AF20" s="353"/>
      <c r="AG20" s="353"/>
      <c r="AH20" s="353"/>
      <c r="AI20" s="353"/>
      <c r="AJ20" s="353"/>
      <c r="AK20" s="353"/>
      <c r="AL20" s="353"/>
      <c r="AM20" s="353"/>
      <c r="AN20" s="353"/>
      <c r="AO20" s="353"/>
      <c r="AP20" s="353"/>
    </row>
    <row r="21" spans="1:42" ht="15.75">
      <c r="A21" s="124"/>
      <c r="B21" s="352" t="str">
        <f>IF(ISBLANK('11. Module 3 Milestone Timeline'!B34),"",'11. Module 3 Milestone Timeline'!B34)</f>
        <v>Award notification</v>
      </c>
      <c r="C21" s="353"/>
      <c r="D21" s="353"/>
      <c r="E21" s="353"/>
      <c r="F21" s="353"/>
      <c r="G21" s="353"/>
      <c r="H21" s="353"/>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353"/>
      <c r="AJ21" s="353"/>
      <c r="AK21" s="353"/>
      <c r="AL21" s="353"/>
      <c r="AM21" s="353"/>
      <c r="AN21" s="353"/>
      <c r="AO21" s="353"/>
      <c r="AP21" s="353"/>
    </row>
    <row r="22" spans="1:42" ht="15.75">
      <c r="A22" s="124"/>
      <c r="B22" s="352" t="str">
        <f>IF(ISBLANK('11. Module 3 Milestone Timeline'!B35),"",'11. Module 3 Milestone Timeline'!B35)</f>
        <v>MSA contract to negotiate</v>
      </c>
      <c r="C22" s="353"/>
      <c r="D22" s="353"/>
      <c r="E22" s="353"/>
      <c r="F22" s="353"/>
      <c r="G22" s="353"/>
      <c r="H22" s="353"/>
      <c r="I22" s="353"/>
      <c r="J22" s="353"/>
      <c r="K22" s="353"/>
      <c r="L22" s="353"/>
      <c r="M22" s="353"/>
      <c r="N22" s="353"/>
      <c r="O22" s="353"/>
      <c r="P22" s="353"/>
      <c r="Q22" s="353"/>
      <c r="R22" s="353"/>
      <c r="S22" s="353"/>
      <c r="T22" s="353"/>
      <c r="U22" s="353"/>
      <c r="V22" s="353"/>
      <c r="W22" s="353"/>
      <c r="X22" s="353"/>
      <c r="Y22" s="353"/>
      <c r="Z22" s="353"/>
      <c r="AA22" s="353"/>
      <c r="AB22" s="353"/>
      <c r="AC22" s="353"/>
      <c r="AD22" s="353"/>
      <c r="AE22" s="353"/>
      <c r="AF22" s="353"/>
      <c r="AG22" s="353"/>
      <c r="AH22" s="353"/>
      <c r="AI22" s="353"/>
      <c r="AJ22" s="353"/>
      <c r="AK22" s="353"/>
      <c r="AL22" s="353"/>
      <c r="AM22" s="353"/>
      <c r="AN22" s="353"/>
      <c r="AO22" s="353"/>
      <c r="AP22" s="353"/>
    </row>
    <row r="23" spans="1:42" ht="15.75">
      <c r="A23" s="124"/>
      <c r="B23" s="352" t="str">
        <f>IF(ISBLANK('11. Module 3 Milestone Timeline'!B36),"",'11. Module 3 Milestone Timeline'!B36)</f>
        <v>Signed contract</v>
      </c>
      <c r="C23" s="353"/>
      <c r="D23" s="353"/>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row>
    <row r="24" spans="1:42" ht="15.75">
      <c r="A24" s="124"/>
      <c r="B24" s="352" t="str">
        <f>IF(ISBLANK('11. Module 3 Milestone Timeline'!B37),"",'11. Module 3 Milestone Timeline'!B37)</f>
        <v/>
      </c>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353"/>
    </row>
    <row r="25" spans="1:42" ht="15.75">
      <c r="A25" s="124"/>
      <c r="B25" s="352" t="str">
        <f>IF(ISBLANK('11. Module 3 Milestone Timeline'!B38),"",'11. Module 3 Milestone Timeline'!B38)</f>
        <v/>
      </c>
      <c r="C25" s="353"/>
      <c r="D25" s="353"/>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353"/>
    </row>
    <row r="26" spans="1:42" ht="15.75">
      <c r="A26" s="124"/>
      <c r="B26" s="352" t="str">
        <f>IF(ISBLANK('11. Module 3 Milestone Timeline'!B39),"",'11. Module 3 Milestone Timeline'!B39)</f>
        <v/>
      </c>
      <c r="C26" s="353"/>
      <c r="D26" s="353"/>
      <c r="E26" s="353"/>
      <c r="F26" s="353"/>
      <c r="G26" s="353"/>
      <c r="H26" s="353"/>
      <c r="I26" s="353"/>
      <c r="J26" s="353"/>
      <c r="K26" s="353"/>
      <c r="L26" s="353"/>
      <c r="M26" s="353"/>
      <c r="N26" s="353"/>
      <c r="O26" s="353"/>
      <c r="P26" s="353"/>
      <c r="Q26" s="353"/>
      <c r="R26" s="353"/>
      <c r="S26" s="353"/>
      <c r="T26" s="353"/>
      <c r="U26" s="353"/>
      <c r="V26" s="353"/>
      <c r="W26" s="353"/>
      <c r="X26" s="353"/>
      <c r="Y26" s="353"/>
      <c r="Z26" s="353"/>
      <c r="AA26" s="353"/>
      <c r="AB26" s="353"/>
      <c r="AC26" s="353"/>
      <c r="AD26" s="353"/>
      <c r="AE26" s="353"/>
      <c r="AF26" s="353"/>
      <c r="AG26" s="353"/>
      <c r="AH26" s="353"/>
      <c r="AI26" s="353"/>
      <c r="AJ26" s="353"/>
      <c r="AK26" s="353"/>
      <c r="AL26" s="353"/>
      <c r="AM26" s="353"/>
      <c r="AN26" s="353"/>
      <c r="AO26" s="353"/>
      <c r="AP26" s="353"/>
    </row>
    <row r="27" spans="1:42" ht="15.75">
      <c r="A27" s="124"/>
      <c r="B27" s="352" t="str">
        <f>IF(ISBLANK('11. Module 3 Milestone Timeline'!B40),"",'11. Module 3 Milestone Timeline'!B40)</f>
        <v/>
      </c>
      <c r="C27" s="353"/>
      <c r="D27" s="353"/>
      <c r="E27" s="353"/>
      <c r="F27" s="353"/>
      <c r="G27" s="353"/>
      <c r="H27" s="353"/>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353"/>
      <c r="AH27" s="353"/>
      <c r="AI27" s="353"/>
      <c r="AJ27" s="353"/>
      <c r="AK27" s="353"/>
      <c r="AL27" s="353"/>
      <c r="AM27" s="353"/>
      <c r="AN27" s="353"/>
      <c r="AO27" s="353"/>
      <c r="AP27" s="353"/>
    </row>
    <row r="28" spans="1:42" ht="15.75">
      <c r="A28" s="124"/>
      <c r="B28" s="352" t="str">
        <f>IF(ISBLANK('11. Module 3 Milestone Timeline'!B41),"",'11. Module 3 Milestone Timeline'!B41)</f>
        <v/>
      </c>
      <c r="C28" s="353"/>
      <c r="D28" s="353"/>
      <c r="E28" s="353"/>
      <c r="F28" s="353"/>
      <c r="G28" s="353"/>
      <c r="H28" s="353"/>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353"/>
      <c r="AH28" s="353"/>
      <c r="AI28" s="353"/>
      <c r="AJ28" s="353"/>
      <c r="AK28" s="353"/>
      <c r="AL28" s="353"/>
      <c r="AM28" s="353"/>
      <c r="AN28" s="353"/>
      <c r="AO28" s="353"/>
      <c r="AP28" s="353"/>
    </row>
    <row r="29" spans="1:42" ht="15.75">
      <c r="A29" s="124"/>
      <c r="B29" s="352" t="str">
        <f>IF(ISBLANK('11. Module 3 Milestone Timeline'!B42),"",'11. Module 3 Milestone Timeline'!B42)</f>
        <v/>
      </c>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c r="AL29" s="353"/>
      <c r="AM29" s="353"/>
      <c r="AN29" s="353"/>
      <c r="AO29" s="353"/>
      <c r="AP29" s="353"/>
    </row>
    <row r="30" spans="1:42" ht="15.75">
      <c r="A30" s="124"/>
      <c r="B30" s="352" t="str">
        <f>IF(ISBLANK('11. Module 3 Milestone Timeline'!B43),"",'11. Module 3 Milestone Timeline'!B43)</f>
        <v/>
      </c>
      <c r="C30" s="353"/>
      <c r="D30" s="353"/>
      <c r="E30" s="353"/>
      <c r="F30" s="353"/>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c r="AM30" s="353"/>
      <c r="AN30" s="353"/>
      <c r="AO30" s="353"/>
      <c r="AP30" s="353"/>
    </row>
    <row r="31" spans="1:42" ht="15.75">
      <c r="A31" s="124"/>
      <c r="B31" s="352" t="str">
        <f>IF(ISBLANK('11. Module 3 Milestone Timeline'!B44),"",'11. Module 3 Milestone Timeline'!B44)</f>
        <v/>
      </c>
      <c r="C31" s="353"/>
      <c r="D31" s="353"/>
      <c r="E31" s="353"/>
      <c r="F31" s="353"/>
      <c r="G31" s="353"/>
      <c r="H31" s="353"/>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c r="AL31" s="353"/>
      <c r="AM31" s="353"/>
      <c r="AN31" s="353"/>
      <c r="AO31" s="353"/>
      <c r="AP31" s="353"/>
    </row>
    <row r="32" spans="1:42" ht="15.75">
      <c r="A32" s="124"/>
      <c r="B32" s="352" t="str">
        <f>IF(ISBLANK('11. Module 3 Milestone Timeline'!B45),"",'11. Module 3 Milestone Timeline'!B45)</f>
        <v/>
      </c>
      <c r="C32" s="353"/>
      <c r="D32" s="353"/>
      <c r="E32" s="353"/>
      <c r="F32" s="353"/>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3"/>
      <c r="AI32" s="353"/>
      <c r="AJ32" s="353"/>
      <c r="AK32" s="353"/>
      <c r="AL32" s="353"/>
      <c r="AM32" s="353"/>
      <c r="AN32" s="353"/>
      <c r="AO32" s="353"/>
      <c r="AP32" s="353"/>
    </row>
    <row r="33" spans="1:42" ht="15.75">
      <c r="A33" s="124"/>
      <c r="B33" s="352" t="str">
        <f>IF(ISBLANK('11. Module 3 Milestone Timeline'!B46),"",'11. Module 3 Milestone Timeline'!B46)</f>
        <v/>
      </c>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K33" s="353"/>
      <c r="AL33" s="353"/>
      <c r="AM33" s="353"/>
      <c r="AN33" s="353"/>
      <c r="AO33" s="353"/>
      <c r="AP33" s="353"/>
    </row>
    <row r="34" spans="1:42" ht="15.75">
      <c r="A34" s="124"/>
      <c r="B34" s="352" t="str">
        <f>IF(ISBLANK('11. Module 3 Milestone Timeline'!B47),"",'11. Module 3 Milestone Timeline'!B47)</f>
        <v/>
      </c>
      <c r="C34" s="353"/>
      <c r="D34" s="353"/>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3"/>
      <c r="AI34" s="353"/>
      <c r="AJ34" s="353"/>
      <c r="AK34" s="353"/>
      <c r="AL34" s="353"/>
      <c r="AM34" s="353"/>
      <c r="AN34" s="353"/>
      <c r="AO34" s="353"/>
      <c r="AP34" s="353"/>
    </row>
    <row r="35" spans="1:42" ht="15.75">
      <c r="A35" s="124"/>
      <c r="B35" s="352" t="str">
        <f>IF(ISBLANK('11. Module 3 Milestone Timeline'!B48),"",'11. Module 3 Milestone Timeline'!B48)</f>
        <v/>
      </c>
      <c r="C35" s="353"/>
      <c r="D35" s="353"/>
      <c r="E35" s="353"/>
      <c r="F35" s="353"/>
      <c r="G35" s="353"/>
      <c r="H35" s="353"/>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353"/>
      <c r="AH35" s="353"/>
      <c r="AI35" s="353"/>
      <c r="AJ35" s="353"/>
      <c r="AK35" s="353"/>
      <c r="AL35" s="353"/>
      <c r="AM35" s="353"/>
      <c r="AN35" s="353"/>
      <c r="AO35" s="353"/>
      <c r="AP35" s="353"/>
    </row>
    <row r="36" spans="1:42" ht="15.75">
      <c r="A36" s="124"/>
      <c r="B36" s="352" t="str">
        <f>IF(ISBLANK('11. Module 3 Milestone Timeline'!B49),"",'11. Module 3 Milestone Timeline'!B49)</f>
        <v/>
      </c>
      <c r="C36" s="353"/>
      <c r="D36" s="353"/>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c r="AH36" s="353"/>
      <c r="AI36" s="353"/>
      <c r="AJ36" s="353"/>
      <c r="AK36" s="353"/>
      <c r="AL36" s="353"/>
      <c r="AM36" s="353"/>
      <c r="AN36" s="353"/>
      <c r="AO36" s="353"/>
      <c r="AP36" s="353"/>
    </row>
    <row r="37" spans="1:42" ht="15.75">
      <c r="A37" s="124"/>
      <c r="B37" s="352" t="str">
        <f>IF(ISBLANK('11. Module 3 Milestone Timeline'!B50),"",'11. Module 3 Milestone Timeline'!B50)</f>
        <v/>
      </c>
      <c r="C37" s="353"/>
      <c r="D37" s="353"/>
      <c r="E37" s="353"/>
      <c r="F37" s="353"/>
      <c r="G37" s="353"/>
      <c r="H37" s="353"/>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353"/>
      <c r="AH37" s="353"/>
      <c r="AI37" s="353"/>
      <c r="AJ37" s="353"/>
      <c r="AK37" s="353"/>
      <c r="AL37" s="353"/>
      <c r="AM37" s="353"/>
      <c r="AN37" s="353"/>
      <c r="AO37" s="353"/>
      <c r="AP37" s="353"/>
    </row>
    <row r="38" spans="1:42" ht="15.75">
      <c r="A38" s="124"/>
      <c r="B38" s="352" t="str">
        <f>IF(ISBLANK('11. Module 3 Milestone Timeline'!B51),"",'11. Module 3 Milestone Timeline'!B51)</f>
        <v/>
      </c>
      <c r="C38" s="353"/>
      <c r="D38" s="353"/>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c r="AH38" s="353"/>
      <c r="AI38" s="353"/>
      <c r="AJ38" s="353"/>
      <c r="AK38" s="353"/>
      <c r="AL38" s="353"/>
      <c r="AM38" s="353"/>
      <c r="AN38" s="353"/>
      <c r="AO38" s="353"/>
      <c r="AP38" s="353"/>
    </row>
    <row r="39" spans="1:42" ht="15.75">
      <c r="A39" s="124"/>
      <c r="B39" s="352" t="str">
        <f>IF(ISBLANK('11. Module 3 Milestone Timeline'!B52),"",'11. Module 3 Milestone Timeline'!B52)</f>
        <v/>
      </c>
      <c r="C39" s="353"/>
      <c r="D39" s="353"/>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c r="AH39" s="353"/>
      <c r="AI39" s="353"/>
      <c r="AJ39" s="353"/>
      <c r="AK39" s="353"/>
      <c r="AL39" s="353"/>
      <c r="AM39" s="353"/>
      <c r="AN39" s="353"/>
      <c r="AO39" s="353"/>
      <c r="AP39" s="353"/>
    </row>
    <row r="40" spans="1:42" ht="15.75">
      <c r="A40" s="124"/>
      <c r="B40" s="352" t="str">
        <f>IF(ISBLANK('11. Module 3 Milestone Timeline'!B53),"",'11. Module 3 Milestone Timeline'!B53)</f>
        <v/>
      </c>
      <c r="C40" s="353"/>
      <c r="D40" s="353"/>
      <c r="E40" s="353"/>
      <c r="F40" s="353"/>
      <c r="G40" s="353"/>
      <c r="H40" s="353"/>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353"/>
      <c r="AH40" s="353"/>
      <c r="AI40" s="353"/>
      <c r="AJ40" s="353"/>
      <c r="AK40" s="353"/>
      <c r="AL40" s="353"/>
      <c r="AM40" s="353"/>
      <c r="AN40" s="353"/>
      <c r="AO40" s="353"/>
      <c r="AP40" s="353"/>
    </row>
    <row r="41" spans="1:42" ht="15.75">
      <c r="A41" s="124"/>
      <c r="B41" s="352" t="str">
        <f>IF(ISBLANK('11. Module 3 Milestone Timeline'!B54),"",'11. Module 3 Milestone Timeline'!B54)</f>
        <v/>
      </c>
      <c r="C41" s="353"/>
      <c r="D41" s="353"/>
      <c r="E41" s="353"/>
      <c r="F41" s="353"/>
      <c r="G41" s="353"/>
      <c r="H41" s="353"/>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c r="AF41" s="353"/>
      <c r="AG41" s="353"/>
      <c r="AH41" s="353"/>
      <c r="AI41" s="353"/>
      <c r="AJ41" s="353"/>
      <c r="AK41" s="353"/>
      <c r="AL41" s="353"/>
      <c r="AM41" s="353"/>
      <c r="AN41" s="353"/>
      <c r="AO41" s="353"/>
      <c r="AP41" s="353"/>
    </row>
    <row r="42" spans="1:42" ht="15.75">
      <c r="A42" s="124"/>
      <c r="B42" s="352" t="str">
        <f>IF(ISBLANK('11. Module 3 Milestone Timeline'!B55),"",'11. Module 3 Milestone Timeline'!B55)</f>
        <v/>
      </c>
      <c r="C42" s="353"/>
      <c r="D42" s="353"/>
      <c r="E42" s="353"/>
      <c r="F42" s="353"/>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353"/>
      <c r="AE42" s="353"/>
      <c r="AF42" s="353"/>
      <c r="AG42" s="353"/>
      <c r="AH42" s="353"/>
      <c r="AI42" s="353"/>
      <c r="AJ42" s="353"/>
      <c r="AK42" s="353"/>
      <c r="AL42" s="353"/>
      <c r="AM42" s="353"/>
      <c r="AN42" s="353"/>
      <c r="AO42" s="353"/>
      <c r="AP42" s="353"/>
    </row>
    <row r="43" spans="1:42" ht="15.75">
      <c r="A43" s="124"/>
      <c r="B43" s="352" t="str">
        <f>IF(ISBLANK('11. Module 3 Milestone Timeline'!B56),"",'11. Module 3 Milestone Timeline'!B56)</f>
        <v/>
      </c>
      <c r="C43" s="353"/>
      <c r="D43" s="353"/>
      <c r="E43" s="353"/>
      <c r="F43" s="353"/>
      <c r="G43" s="353"/>
      <c r="H43" s="353"/>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3"/>
      <c r="AI43" s="353"/>
      <c r="AJ43" s="353"/>
      <c r="AK43" s="353"/>
      <c r="AL43" s="353"/>
      <c r="AM43" s="353"/>
      <c r="AN43" s="353"/>
      <c r="AO43" s="353"/>
      <c r="AP43" s="353"/>
    </row>
    <row r="44" spans="1:42" ht="15.75">
      <c r="A44" s="124"/>
      <c r="B44" s="352" t="str">
        <f>IF(ISBLANK('11. Module 3 Milestone Timeline'!B57),"",'11. Module 3 Milestone Timeline'!B57)</f>
        <v/>
      </c>
      <c r="C44" s="353"/>
      <c r="D44" s="353"/>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c r="AH44" s="353"/>
      <c r="AI44" s="353"/>
      <c r="AJ44" s="353"/>
      <c r="AK44" s="353"/>
      <c r="AL44" s="353"/>
      <c r="AM44" s="353"/>
      <c r="AN44" s="353"/>
      <c r="AO44" s="353"/>
      <c r="AP44" s="353"/>
    </row>
    <row r="45" spans="1:42" ht="15.75">
      <c r="A45" s="124"/>
      <c r="B45" s="352" t="str">
        <f>IF(ISBLANK('11. Module 3 Milestone Timeline'!B58),"",'11. Module 3 Milestone Timeline'!B58)</f>
        <v/>
      </c>
      <c r="C45" s="353"/>
      <c r="D45" s="353"/>
      <c r="E45" s="353"/>
      <c r="F45" s="353"/>
      <c r="G45" s="353"/>
      <c r="H45" s="353"/>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c r="AI45" s="353"/>
      <c r="AJ45" s="353"/>
      <c r="AK45" s="353"/>
      <c r="AL45" s="353"/>
      <c r="AM45" s="353"/>
      <c r="AN45" s="353"/>
      <c r="AO45" s="353"/>
      <c r="AP45" s="353"/>
    </row>
    <row r="46" spans="1:42" ht="15.75">
      <c r="A46" s="124"/>
      <c r="B46" s="352" t="str">
        <f>IF(ISBLANK('11. Module 3 Milestone Timeline'!B59),"",'11. Module 3 Milestone Timeline'!B59)</f>
        <v/>
      </c>
      <c r="C46" s="353"/>
      <c r="D46" s="353"/>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c r="AH46" s="353"/>
      <c r="AI46" s="353"/>
      <c r="AJ46" s="353"/>
      <c r="AK46" s="353"/>
      <c r="AL46" s="353"/>
      <c r="AM46" s="353"/>
      <c r="AN46" s="353"/>
      <c r="AO46" s="353"/>
      <c r="AP46" s="353"/>
    </row>
    <row r="47" spans="1:42" ht="15.75">
      <c r="A47" s="124"/>
      <c r="B47" s="352" t="str">
        <f>IF(ISBLANK('11. Module 3 Milestone Timeline'!B60),"",'11. Module 3 Milestone Timeline'!B60)</f>
        <v/>
      </c>
      <c r="C47" s="353"/>
      <c r="D47" s="353"/>
      <c r="E47" s="353"/>
      <c r="F47" s="353"/>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353"/>
      <c r="AH47" s="353"/>
      <c r="AI47" s="353"/>
      <c r="AJ47" s="353"/>
      <c r="AK47" s="353"/>
      <c r="AL47" s="353"/>
      <c r="AM47" s="353"/>
      <c r="AN47" s="353"/>
      <c r="AO47" s="353"/>
      <c r="AP47" s="353"/>
    </row>
    <row r="48" spans="1:42" ht="15.75">
      <c r="A48" s="124"/>
      <c r="B48" s="352" t="str">
        <f>IF(ISBLANK('11. Module 3 Milestone Timeline'!B61),"",'11. Module 3 Milestone Timeline'!B61)</f>
        <v/>
      </c>
      <c r="C48" s="353"/>
      <c r="D48" s="353"/>
      <c r="E48" s="353"/>
      <c r="F48" s="353"/>
      <c r="G48" s="353"/>
      <c r="H48" s="353"/>
      <c r="I48" s="353"/>
      <c r="J48" s="353"/>
      <c r="K48" s="353"/>
      <c r="L48" s="353"/>
      <c r="M48" s="353"/>
      <c r="N48" s="353"/>
      <c r="O48" s="353"/>
      <c r="P48" s="353"/>
      <c r="Q48" s="353"/>
      <c r="R48" s="353"/>
      <c r="S48" s="353"/>
      <c r="T48" s="353"/>
      <c r="U48" s="353"/>
      <c r="V48" s="353"/>
      <c r="W48" s="353"/>
      <c r="X48" s="353"/>
      <c r="Y48" s="353"/>
      <c r="Z48" s="353"/>
      <c r="AA48" s="353"/>
      <c r="AB48" s="353"/>
      <c r="AC48" s="353"/>
      <c r="AD48" s="353"/>
      <c r="AE48" s="353"/>
      <c r="AF48" s="353"/>
      <c r="AG48" s="353"/>
      <c r="AH48" s="353"/>
      <c r="AI48" s="353"/>
      <c r="AJ48" s="353"/>
      <c r="AK48" s="353"/>
      <c r="AL48" s="353"/>
      <c r="AM48" s="353"/>
      <c r="AN48" s="353"/>
      <c r="AO48" s="353"/>
      <c r="AP48" s="353"/>
    </row>
    <row r="49" spans="1:42" ht="15.75">
      <c r="A49" s="124"/>
      <c r="B49" s="352" t="str">
        <f>IF(ISBLANK('11. Module 3 Milestone Timeline'!B62),"",'11. Module 3 Milestone Timeline'!B62)</f>
        <v/>
      </c>
      <c r="C49" s="353"/>
      <c r="D49" s="353"/>
      <c r="E49" s="353"/>
      <c r="F49" s="353"/>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353"/>
      <c r="AH49" s="353"/>
      <c r="AI49" s="353"/>
      <c r="AJ49" s="353"/>
      <c r="AK49" s="353"/>
      <c r="AL49" s="353"/>
      <c r="AM49" s="353"/>
      <c r="AN49" s="353"/>
      <c r="AO49" s="353"/>
      <c r="AP49" s="353"/>
    </row>
    <row r="50" spans="1:42" ht="15.75">
      <c r="A50" s="124"/>
      <c r="B50" s="352" t="str">
        <f>IF(ISBLANK('11. Module 3 Milestone Timeline'!B63),"",'11. Module 3 Milestone Timeline'!B63)</f>
        <v/>
      </c>
      <c r="C50" s="353"/>
      <c r="D50" s="353"/>
      <c r="E50" s="353"/>
      <c r="F50" s="353"/>
      <c r="G50" s="353"/>
      <c r="H50" s="353"/>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c r="AI50" s="353"/>
      <c r="AJ50" s="353"/>
      <c r="AK50" s="353"/>
      <c r="AL50" s="353"/>
      <c r="AM50" s="353"/>
      <c r="AN50" s="353"/>
      <c r="AO50" s="353"/>
      <c r="AP50" s="353"/>
    </row>
    <row r="51" spans="1:42" ht="15.75">
      <c r="A51" s="124"/>
      <c r="B51" s="352" t="str">
        <f>IF(ISBLANK('11. Module 3 Milestone Timeline'!B64),"",'11. Module 3 Milestone Timeline'!B64)</f>
        <v/>
      </c>
      <c r="C51" s="353"/>
      <c r="D51" s="353"/>
      <c r="E51" s="353"/>
      <c r="F51" s="353"/>
      <c r="G51" s="353"/>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F51" s="353"/>
      <c r="AG51" s="353"/>
      <c r="AH51" s="353"/>
      <c r="AI51" s="353"/>
      <c r="AJ51" s="353"/>
      <c r="AK51" s="353"/>
      <c r="AL51" s="353"/>
      <c r="AM51" s="353"/>
      <c r="AN51" s="353"/>
      <c r="AO51" s="353"/>
      <c r="AP51" s="353"/>
    </row>
    <row r="52" spans="1:42" ht="15.75">
      <c r="A52" s="124"/>
      <c r="B52" s="352" t="str">
        <f>IF(ISBLANK('11. Module 3 Milestone Timeline'!B65),"",'11. Module 3 Milestone Timeline'!B65)</f>
        <v/>
      </c>
      <c r="C52" s="353"/>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3"/>
      <c r="AM52" s="353"/>
      <c r="AN52" s="353"/>
      <c r="AO52" s="353"/>
      <c r="AP52" s="353"/>
    </row>
    <row r="53" spans="1:42" ht="15.75">
      <c r="A53" s="124"/>
      <c r="B53" s="352" t="str">
        <f>IF(ISBLANK('11. Module 3 Milestone Timeline'!B66),"",'11. Module 3 Milestone Timeline'!B66)</f>
        <v/>
      </c>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O53" s="353"/>
      <c r="AP53" s="353"/>
    </row>
    <row r="54" spans="1:42" ht="15.75">
      <c r="A54" s="124"/>
      <c r="B54" s="352" t="str">
        <f>IF(ISBLANK('11. Module 3 Milestone Timeline'!B67),"",'11. Module 3 Milestone Timeline'!B67)</f>
        <v/>
      </c>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O54" s="353"/>
      <c r="AP54" s="353"/>
    </row>
    <row r="55" spans="1:42" ht="15.75">
      <c r="A55" s="124"/>
      <c r="B55" s="352" t="str">
        <f>IF(ISBLANK('11. Module 3 Milestone Timeline'!B68),"",'11. Module 3 Milestone Timeline'!B68)</f>
        <v/>
      </c>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O55" s="353"/>
      <c r="AP55" s="353"/>
    </row>
    <row r="56" spans="1:42" ht="15.75">
      <c r="A56" s="124"/>
      <c r="B56" s="352" t="str">
        <f>IF(ISBLANK('11. Module 3 Milestone Timeline'!B69),"",'11. Module 3 Milestone Timeline'!B69)</f>
        <v/>
      </c>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O56" s="353"/>
      <c r="AP56" s="353"/>
    </row>
    <row r="57" spans="1:42" ht="15.75">
      <c r="A57" s="124"/>
      <c r="B57" s="352" t="str">
        <f>IF(ISBLANK('11. Module 3 Milestone Timeline'!B70),"",'11. Module 3 Milestone Timeline'!B70)</f>
        <v/>
      </c>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O57" s="353"/>
      <c r="AP57" s="353"/>
    </row>
    <row r="58" spans="1:42" ht="15.75">
      <c r="A58" s="124"/>
      <c r="B58" s="352" t="str">
        <f>IF(ISBLANK('11. Module 3 Milestone Timeline'!B71),"",'11. Module 3 Milestone Timeline'!B71)</f>
        <v/>
      </c>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O58" s="353"/>
      <c r="AP58" s="353"/>
    </row>
    <row r="59" spans="1:42" ht="15.75">
      <c r="A59" s="124"/>
      <c r="B59" s="352" t="str">
        <f>IF(ISBLANK('11. Module 3 Milestone Timeline'!B72),"",'11. Module 3 Milestone Timeline'!B72)</f>
        <v/>
      </c>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O59" s="353"/>
      <c r="AP59" s="353"/>
    </row>
    <row r="60" spans="1:42" ht="15.75">
      <c r="A60" s="124"/>
      <c r="B60" s="352" t="str">
        <f>IF(ISBLANK('11. Module 3 Milestone Timeline'!B73),"",'11. Module 3 Milestone Timeline'!B73)</f>
        <v/>
      </c>
      <c r="C60" s="353"/>
      <c r="D60" s="353"/>
      <c r="E60" s="353"/>
      <c r="F60" s="353"/>
      <c r="G60" s="353"/>
      <c r="H60" s="353"/>
      <c r="I60" s="353"/>
      <c r="J60" s="353"/>
      <c r="K60" s="353"/>
      <c r="L60" s="353"/>
      <c r="M60" s="353"/>
      <c r="N60" s="353"/>
      <c r="O60" s="353"/>
      <c r="P60" s="353"/>
      <c r="Q60" s="353"/>
      <c r="R60" s="353"/>
      <c r="S60" s="353"/>
      <c r="T60" s="353"/>
      <c r="U60" s="353"/>
      <c r="V60" s="353"/>
      <c r="W60" s="353"/>
      <c r="X60" s="353"/>
      <c r="Y60" s="353"/>
      <c r="Z60" s="353"/>
      <c r="AA60" s="353"/>
      <c r="AB60" s="353"/>
      <c r="AC60" s="353"/>
      <c r="AD60" s="353"/>
      <c r="AE60" s="353"/>
      <c r="AF60" s="353"/>
      <c r="AG60" s="353"/>
      <c r="AH60" s="353"/>
      <c r="AI60" s="353"/>
      <c r="AJ60" s="353"/>
      <c r="AK60" s="353"/>
      <c r="AL60" s="353"/>
      <c r="AM60" s="353"/>
      <c r="AN60" s="353"/>
      <c r="AO60" s="353"/>
      <c r="AP60" s="353"/>
    </row>
    <row r="61" spans="1:42" ht="15.75">
      <c r="A61" s="124"/>
      <c r="B61" s="352" t="str">
        <f>IF(ISBLANK('11. Module 3 Milestone Timeline'!B74),"",'11. Module 3 Milestone Timeline'!B74)</f>
        <v/>
      </c>
      <c r="C61" s="353"/>
      <c r="D61" s="353"/>
      <c r="E61" s="353"/>
      <c r="F61" s="353"/>
      <c r="G61" s="353"/>
      <c r="H61" s="353"/>
      <c r="I61" s="353"/>
      <c r="J61" s="353"/>
      <c r="K61" s="353"/>
      <c r="L61" s="353"/>
      <c r="M61" s="353"/>
      <c r="N61" s="353"/>
      <c r="O61" s="353"/>
      <c r="P61" s="353"/>
      <c r="Q61" s="353"/>
      <c r="R61" s="353"/>
      <c r="S61" s="353"/>
      <c r="T61" s="353"/>
      <c r="U61" s="353"/>
      <c r="V61" s="353"/>
      <c r="W61" s="353"/>
      <c r="X61" s="353"/>
      <c r="Y61" s="353"/>
      <c r="Z61" s="353"/>
      <c r="AA61" s="353"/>
      <c r="AB61" s="353"/>
      <c r="AC61" s="353"/>
      <c r="AD61" s="353"/>
      <c r="AE61" s="353"/>
      <c r="AF61" s="353"/>
      <c r="AG61" s="353"/>
      <c r="AH61" s="353"/>
      <c r="AI61" s="353"/>
      <c r="AJ61" s="353"/>
      <c r="AK61" s="353"/>
      <c r="AL61" s="353"/>
      <c r="AM61" s="353"/>
      <c r="AN61" s="353"/>
      <c r="AO61" s="353"/>
      <c r="AP61" s="353"/>
    </row>
    <row r="62" spans="1:42" ht="15.75">
      <c r="A62" s="124"/>
      <c r="B62" s="352" t="str">
        <f>IF(ISBLANK('11. Module 3 Milestone Timeline'!B75),"",'11. Module 3 Milestone Timeline'!B75)</f>
        <v/>
      </c>
      <c r="C62" s="353"/>
      <c r="D62" s="353"/>
      <c r="E62" s="353"/>
      <c r="F62" s="353"/>
      <c r="G62" s="353"/>
      <c r="H62" s="353"/>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353"/>
    </row>
    <row r="63" spans="1:42" ht="15.75">
      <c r="A63" s="124"/>
      <c r="B63" s="352" t="str">
        <f>IF(ISBLANK('11. Module 3 Milestone Timeline'!B76),"",'11. Module 3 Milestone Timeline'!B76)</f>
        <v/>
      </c>
      <c r="C63" s="353"/>
      <c r="D63" s="353"/>
      <c r="E63" s="353"/>
      <c r="F63" s="353"/>
      <c r="G63" s="353"/>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353"/>
      <c r="AH63" s="353"/>
      <c r="AI63" s="353"/>
      <c r="AJ63" s="353"/>
      <c r="AK63" s="353"/>
      <c r="AL63" s="353"/>
      <c r="AM63" s="353"/>
      <c r="AN63" s="353"/>
      <c r="AO63" s="353"/>
      <c r="AP63" s="353"/>
    </row>
    <row r="64" spans="1:42" ht="15.75">
      <c r="A64" s="124"/>
      <c r="B64" s="352" t="str">
        <f>IF(ISBLANK('11. Module 3 Milestone Timeline'!B77),"",'11. Module 3 Milestone Timeline'!B77)</f>
        <v/>
      </c>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53"/>
      <c r="AC64" s="353"/>
      <c r="AD64" s="353"/>
      <c r="AE64" s="353"/>
      <c r="AF64" s="353"/>
      <c r="AG64" s="353"/>
      <c r="AH64" s="353"/>
      <c r="AI64" s="353"/>
      <c r="AJ64" s="353"/>
      <c r="AK64" s="353"/>
      <c r="AL64" s="353"/>
      <c r="AM64" s="353"/>
      <c r="AN64" s="353"/>
      <c r="AO64" s="353"/>
      <c r="AP64" s="353"/>
    </row>
    <row r="65" spans="1:42" ht="15.75">
      <c r="A65" s="124"/>
      <c r="B65" s="352" t="str">
        <f>IF(ISBLANK('11. Module 3 Milestone Timeline'!B78),"",'11. Module 3 Milestone Timeline'!B78)</f>
        <v/>
      </c>
      <c r="C65" s="353"/>
      <c r="D65" s="353"/>
      <c r="E65" s="353"/>
      <c r="F65" s="353"/>
      <c r="G65" s="353"/>
      <c r="H65" s="353"/>
      <c r="I65" s="353"/>
      <c r="J65" s="353"/>
      <c r="K65" s="353"/>
      <c r="L65" s="353"/>
      <c r="M65" s="353"/>
      <c r="N65" s="353"/>
      <c r="O65" s="353"/>
      <c r="P65" s="353"/>
      <c r="Q65" s="353"/>
      <c r="R65" s="353"/>
      <c r="S65" s="353"/>
      <c r="T65" s="353"/>
      <c r="U65" s="353"/>
      <c r="V65" s="353"/>
      <c r="W65" s="353"/>
      <c r="X65" s="353"/>
      <c r="Y65" s="353"/>
      <c r="Z65" s="353"/>
      <c r="AA65" s="353"/>
      <c r="AB65" s="353"/>
      <c r="AC65" s="353"/>
      <c r="AD65" s="353"/>
      <c r="AE65" s="353"/>
      <c r="AF65" s="353"/>
      <c r="AG65" s="353"/>
      <c r="AH65" s="353"/>
      <c r="AI65" s="353"/>
      <c r="AJ65" s="353"/>
      <c r="AK65" s="353"/>
      <c r="AL65" s="353"/>
      <c r="AM65" s="353"/>
      <c r="AN65" s="353"/>
      <c r="AO65" s="353"/>
      <c r="AP65" s="353"/>
    </row>
    <row r="66" spans="1:42" ht="15.75">
      <c r="A66" s="124"/>
      <c r="B66" s="352" t="str">
        <f>IF(ISBLANK('11. Module 3 Milestone Timeline'!B79),"",'11. Module 3 Milestone Timeline'!B79)</f>
        <v/>
      </c>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353"/>
      <c r="AC66" s="353"/>
      <c r="AD66" s="353"/>
      <c r="AE66" s="353"/>
      <c r="AF66" s="353"/>
      <c r="AG66" s="353"/>
      <c r="AH66" s="353"/>
      <c r="AI66" s="353"/>
      <c r="AJ66" s="353"/>
      <c r="AK66" s="353"/>
      <c r="AL66" s="353"/>
      <c r="AM66" s="353"/>
      <c r="AN66" s="353"/>
      <c r="AO66" s="353"/>
      <c r="AP66" s="353"/>
    </row>
    <row r="67" spans="1:42" ht="15.75">
      <c r="A67" s="124"/>
      <c r="B67" s="352" t="str">
        <f>IF(ISBLANK('11. Module 3 Milestone Timeline'!B80),"",'11. Module 3 Milestone Timeline'!B80)</f>
        <v/>
      </c>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row>
    <row r="68" spans="1:42" ht="15.75">
      <c r="A68" s="124"/>
      <c r="B68" s="352" t="str">
        <f>IF(ISBLANK('11. Module 3 Milestone Timeline'!B81),"",'11. Module 3 Milestone Timeline'!B81)</f>
        <v/>
      </c>
      <c r="C68" s="353"/>
      <c r="D68" s="353"/>
      <c r="E68" s="353"/>
      <c r="F68" s="353"/>
      <c r="G68" s="353"/>
      <c r="H68" s="353"/>
      <c r="I68" s="353"/>
      <c r="J68" s="353"/>
      <c r="K68" s="353"/>
      <c r="L68" s="353"/>
      <c r="M68" s="353"/>
      <c r="N68" s="353"/>
      <c r="O68" s="353"/>
      <c r="P68" s="353"/>
      <c r="Q68" s="353"/>
      <c r="R68" s="353"/>
      <c r="S68" s="353"/>
      <c r="T68" s="353"/>
      <c r="U68" s="353"/>
      <c r="V68" s="353"/>
      <c r="W68" s="353"/>
      <c r="X68" s="353"/>
      <c r="Y68" s="353"/>
      <c r="Z68" s="353"/>
      <c r="AA68" s="353"/>
      <c r="AB68" s="353"/>
      <c r="AC68" s="353"/>
      <c r="AD68" s="353"/>
      <c r="AE68" s="353"/>
      <c r="AF68" s="353"/>
      <c r="AG68" s="353"/>
      <c r="AH68" s="353"/>
      <c r="AI68" s="353"/>
      <c r="AJ68" s="353"/>
      <c r="AK68" s="353"/>
      <c r="AL68" s="353"/>
      <c r="AM68" s="353"/>
      <c r="AN68" s="353"/>
      <c r="AO68" s="353"/>
      <c r="AP68" s="353"/>
    </row>
    <row r="69" spans="1:42" ht="15.75">
      <c r="A69" s="124"/>
      <c r="B69" s="352" t="str">
        <f>IF(ISBLANK('11. Module 3 Milestone Timeline'!B82),"",'11. Module 3 Milestone Timeline'!B82)</f>
        <v/>
      </c>
      <c r="C69" s="353"/>
      <c r="D69" s="353"/>
      <c r="E69" s="353"/>
      <c r="F69" s="353"/>
      <c r="G69" s="353"/>
      <c r="H69" s="353"/>
      <c r="I69" s="353"/>
      <c r="J69" s="353"/>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353"/>
      <c r="AH69" s="353"/>
      <c r="AI69" s="353"/>
      <c r="AJ69" s="353"/>
      <c r="AK69" s="353"/>
      <c r="AL69" s="353"/>
      <c r="AM69" s="353"/>
      <c r="AN69" s="353"/>
      <c r="AO69" s="353"/>
      <c r="AP69" s="353"/>
    </row>
    <row r="70" spans="1:42" ht="15.75">
      <c r="A70" s="124"/>
      <c r="B70" s="352" t="str">
        <f>IF(ISBLANK('11. Module 3 Milestone Timeline'!B83),"",'11. Module 3 Milestone Timeline'!B83)</f>
        <v/>
      </c>
      <c r="C70" s="353"/>
      <c r="D70" s="353"/>
      <c r="E70" s="353"/>
      <c r="F70" s="353"/>
      <c r="G70" s="353"/>
      <c r="H70" s="353"/>
      <c r="I70" s="353"/>
      <c r="J70" s="353"/>
      <c r="K70" s="353"/>
      <c r="L70" s="353"/>
      <c r="M70" s="353"/>
      <c r="N70" s="353"/>
      <c r="O70" s="353"/>
      <c r="P70" s="353"/>
      <c r="Q70" s="353"/>
      <c r="R70" s="353"/>
      <c r="S70" s="353"/>
      <c r="T70" s="353"/>
      <c r="U70" s="353"/>
      <c r="V70" s="353"/>
      <c r="W70" s="353"/>
      <c r="X70" s="353"/>
      <c r="Y70" s="353"/>
      <c r="Z70" s="353"/>
      <c r="AA70" s="353"/>
      <c r="AB70" s="353"/>
      <c r="AC70" s="353"/>
      <c r="AD70" s="353"/>
      <c r="AE70" s="353"/>
      <c r="AF70" s="353"/>
      <c r="AG70" s="353"/>
      <c r="AH70" s="353"/>
      <c r="AI70" s="353"/>
      <c r="AJ70" s="353"/>
      <c r="AK70" s="353"/>
      <c r="AL70" s="353"/>
      <c r="AM70" s="353"/>
      <c r="AN70" s="353"/>
      <c r="AO70" s="353"/>
      <c r="AP70" s="353"/>
    </row>
    <row r="71" spans="1:42" ht="15.75">
      <c r="A71" s="124"/>
      <c r="B71" s="352" t="str">
        <f>IF(ISBLANK('11. Module 3 Milestone Timeline'!B84),"",'11. Module 3 Milestone Timeline'!B84)</f>
        <v/>
      </c>
      <c r="C71" s="353"/>
      <c r="D71" s="353"/>
      <c r="E71" s="353"/>
      <c r="F71" s="353"/>
      <c r="G71" s="353"/>
      <c r="H71" s="353"/>
      <c r="I71" s="353"/>
      <c r="J71" s="353"/>
      <c r="K71" s="353"/>
      <c r="L71" s="353"/>
      <c r="M71" s="353"/>
      <c r="N71" s="353"/>
      <c r="O71" s="353"/>
      <c r="P71" s="353"/>
      <c r="Q71" s="353"/>
      <c r="R71" s="353"/>
      <c r="S71" s="353"/>
      <c r="T71" s="353"/>
      <c r="U71" s="353"/>
      <c r="V71" s="353"/>
      <c r="W71" s="353"/>
      <c r="X71" s="353"/>
      <c r="Y71" s="353"/>
      <c r="Z71" s="353"/>
      <c r="AA71" s="353"/>
      <c r="AB71" s="353"/>
      <c r="AC71" s="353"/>
      <c r="AD71" s="353"/>
      <c r="AE71" s="353"/>
      <c r="AF71" s="353"/>
      <c r="AG71" s="353"/>
      <c r="AH71" s="353"/>
      <c r="AI71" s="353"/>
      <c r="AJ71" s="353"/>
      <c r="AK71" s="353"/>
      <c r="AL71" s="353"/>
      <c r="AM71" s="353"/>
      <c r="AN71" s="353"/>
      <c r="AO71" s="353"/>
      <c r="AP71" s="353"/>
    </row>
    <row r="72" spans="1:42" ht="15.75">
      <c r="A72" s="124"/>
      <c r="B72" s="352" t="str">
        <f>IF(ISBLANK('11. Module 3 Milestone Timeline'!B85),"",'11. Module 3 Milestone Timeline'!B85)</f>
        <v/>
      </c>
      <c r="C72" s="353"/>
      <c r="D72" s="353"/>
      <c r="E72" s="353"/>
      <c r="F72" s="353"/>
      <c r="G72" s="353"/>
      <c r="H72" s="353"/>
      <c r="I72" s="353"/>
      <c r="J72" s="353"/>
      <c r="K72" s="353"/>
      <c r="L72" s="353"/>
      <c r="M72" s="353"/>
      <c r="N72" s="353"/>
      <c r="O72" s="353"/>
      <c r="P72" s="353"/>
      <c r="Q72" s="353"/>
      <c r="R72" s="353"/>
      <c r="S72" s="353"/>
      <c r="T72" s="353"/>
      <c r="U72" s="353"/>
      <c r="V72" s="353"/>
      <c r="W72" s="353"/>
      <c r="X72" s="353"/>
      <c r="Y72" s="353"/>
      <c r="Z72" s="353"/>
      <c r="AA72" s="353"/>
      <c r="AB72" s="353"/>
      <c r="AC72" s="353"/>
      <c r="AD72" s="353"/>
      <c r="AE72" s="353"/>
      <c r="AF72" s="353"/>
      <c r="AG72" s="353"/>
      <c r="AH72" s="353"/>
      <c r="AI72" s="353"/>
      <c r="AJ72" s="353"/>
      <c r="AK72" s="353"/>
      <c r="AL72" s="353"/>
      <c r="AM72" s="353"/>
      <c r="AN72" s="353"/>
      <c r="AO72" s="353"/>
      <c r="AP72" s="353"/>
    </row>
    <row r="73" spans="1:42" ht="15.75">
      <c r="A73" s="124"/>
      <c r="B73" s="352" t="str">
        <f>IF(ISBLANK('11. Module 3 Milestone Timeline'!B86),"",'11. Module 3 Milestone Timeline'!B86)</f>
        <v/>
      </c>
      <c r="C73" s="353"/>
      <c r="D73" s="353"/>
      <c r="E73" s="353"/>
      <c r="F73" s="353"/>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3"/>
      <c r="AG73" s="353"/>
      <c r="AH73" s="353"/>
      <c r="AI73" s="353"/>
      <c r="AJ73" s="353"/>
      <c r="AK73" s="353"/>
      <c r="AL73" s="353"/>
      <c r="AM73" s="353"/>
      <c r="AN73" s="353"/>
      <c r="AO73" s="353"/>
      <c r="AP73" s="353"/>
    </row>
    <row r="74" spans="1:42" ht="15.75">
      <c r="A74" s="124"/>
      <c r="B74" s="352" t="str">
        <f>IF(ISBLANK('11. Module 3 Milestone Timeline'!B87),"",'11. Module 3 Milestone Timeline'!B87)</f>
        <v/>
      </c>
      <c r="C74" s="353"/>
      <c r="D74" s="353"/>
      <c r="E74" s="353"/>
      <c r="F74" s="353"/>
      <c r="G74" s="353"/>
      <c r="H74" s="353"/>
      <c r="I74" s="353"/>
      <c r="J74" s="353"/>
      <c r="K74" s="353"/>
      <c r="L74" s="353"/>
      <c r="M74" s="353"/>
      <c r="N74" s="353"/>
      <c r="O74" s="353"/>
      <c r="P74" s="353"/>
      <c r="Q74" s="353"/>
      <c r="R74" s="353"/>
      <c r="S74" s="353"/>
      <c r="T74" s="353"/>
      <c r="U74" s="353"/>
      <c r="V74" s="353"/>
      <c r="W74" s="353"/>
      <c r="X74" s="353"/>
      <c r="Y74" s="353"/>
      <c r="Z74" s="353"/>
      <c r="AA74" s="353"/>
      <c r="AB74" s="353"/>
      <c r="AC74" s="353"/>
      <c r="AD74" s="353"/>
      <c r="AE74" s="353"/>
      <c r="AF74" s="353"/>
      <c r="AG74" s="353"/>
      <c r="AH74" s="353"/>
      <c r="AI74" s="353"/>
      <c r="AJ74" s="353"/>
      <c r="AK74" s="353"/>
      <c r="AL74" s="353"/>
      <c r="AM74" s="353"/>
      <c r="AN74" s="353"/>
      <c r="AO74" s="353"/>
      <c r="AP74" s="353"/>
    </row>
    <row r="75" spans="1:42" ht="15.75">
      <c r="A75" s="124"/>
      <c r="B75" s="352" t="str">
        <f>IF(ISBLANK('11. Module 3 Milestone Timeline'!B88),"",'11. Module 3 Milestone Timeline'!B88)</f>
        <v/>
      </c>
      <c r="C75" s="353"/>
      <c r="D75" s="353"/>
      <c r="E75" s="353"/>
      <c r="F75" s="353"/>
      <c r="G75" s="353"/>
      <c r="H75" s="353"/>
      <c r="I75" s="353"/>
      <c r="J75" s="353"/>
      <c r="K75" s="353"/>
      <c r="L75" s="353"/>
      <c r="M75" s="353"/>
      <c r="N75" s="353"/>
      <c r="O75" s="353"/>
      <c r="P75" s="353"/>
      <c r="Q75" s="353"/>
      <c r="R75" s="353"/>
      <c r="S75" s="353"/>
      <c r="T75" s="353"/>
      <c r="U75" s="353"/>
      <c r="V75" s="353"/>
      <c r="W75" s="353"/>
      <c r="X75" s="353"/>
      <c r="Y75" s="353"/>
      <c r="Z75" s="353"/>
      <c r="AA75" s="353"/>
      <c r="AB75" s="353"/>
      <c r="AC75" s="353"/>
      <c r="AD75" s="353"/>
      <c r="AE75" s="353"/>
      <c r="AF75" s="353"/>
      <c r="AG75" s="353"/>
      <c r="AH75" s="353"/>
      <c r="AI75" s="353"/>
      <c r="AJ75" s="353"/>
      <c r="AK75" s="353"/>
      <c r="AL75" s="353"/>
      <c r="AM75" s="353"/>
      <c r="AN75" s="353"/>
      <c r="AO75" s="353"/>
      <c r="AP75" s="353"/>
    </row>
    <row r="76" spans="1:42" ht="15.75">
      <c r="A76" s="124"/>
      <c r="B76" s="352" t="str">
        <f>IF(ISBLANK('11. Module 3 Milestone Timeline'!B89),"",'11. Module 3 Milestone Timeline'!B89)</f>
        <v/>
      </c>
      <c r="C76" s="353"/>
      <c r="D76" s="353"/>
      <c r="E76" s="353"/>
      <c r="F76" s="353"/>
      <c r="G76" s="353"/>
      <c r="H76" s="353"/>
      <c r="I76" s="353"/>
      <c r="J76" s="353"/>
      <c r="K76" s="353"/>
      <c r="L76" s="353"/>
      <c r="M76" s="353"/>
      <c r="N76" s="353"/>
      <c r="O76" s="353"/>
      <c r="P76" s="353"/>
      <c r="Q76" s="353"/>
      <c r="R76" s="353"/>
      <c r="S76" s="353"/>
      <c r="T76" s="353"/>
      <c r="U76" s="353"/>
      <c r="V76" s="353"/>
      <c r="W76" s="353"/>
      <c r="X76" s="353"/>
      <c r="Y76" s="353"/>
      <c r="Z76" s="353"/>
      <c r="AA76" s="353"/>
      <c r="AB76" s="353"/>
      <c r="AC76" s="353"/>
      <c r="AD76" s="353"/>
      <c r="AE76" s="353"/>
      <c r="AF76" s="353"/>
      <c r="AG76" s="353"/>
      <c r="AH76" s="353"/>
      <c r="AI76" s="353"/>
      <c r="AJ76" s="353"/>
      <c r="AK76" s="353"/>
      <c r="AL76" s="353"/>
      <c r="AM76" s="353"/>
      <c r="AN76" s="353"/>
      <c r="AO76" s="353"/>
      <c r="AP76" s="353"/>
    </row>
    <row r="77" spans="1:42" ht="15.75">
      <c r="A77" s="124"/>
      <c r="B77" s="352" t="str">
        <f>IF(ISBLANK('11. Module 3 Milestone Timeline'!B90),"",'11. Module 3 Milestone Timeline'!B90)</f>
        <v/>
      </c>
      <c r="C77" s="353"/>
      <c r="D77" s="353"/>
      <c r="E77" s="353"/>
      <c r="F77" s="353"/>
      <c r="G77" s="353"/>
      <c r="H77" s="353"/>
      <c r="I77" s="353"/>
      <c r="J77" s="353"/>
      <c r="K77" s="353"/>
      <c r="L77" s="353"/>
      <c r="M77" s="353"/>
      <c r="N77" s="353"/>
      <c r="O77" s="353"/>
      <c r="P77" s="353"/>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row>
    <row r="78" spans="1:42" ht="15.75">
      <c r="A78" s="124"/>
      <c r="B78" s="352" t="str">
        <f>IF(ISBLANK('11. Module 3 Milestone Timeline'!B91),"",'11. Module 3 Milestone Timeline'!B91)</f>
        <v/>
      </c>
      <c r="C78" s="353"/>
      <c r="D78" s="353"/>
      <c r="E78" s="353"/>
      <c r="F78" s="353"/>
      <c r="G78" s="353"/>
      <c r="H78" s="353"/>
      <c r="I78" s="353"/>
      <c r="J78" s="353"/>
      <c r="K78" s="353"/>
      <c r="L78" s="353"/>
      <c r="M78" s="353"/>
      <c r="N78" s="353"/>
      <c r="O78" s="353"/>
      <c r="P78" s="353"/>
      <c r="Q78" s="353"/>
      <c r="R78" s="353"/>
      <c r="S78" s="353"/>
      <c r="T78" s="353"/>
      <c r="U78" s="353"/>
      <c r="V78" s="353"/>
      <c r="W78" s="353"/>
      <c r="X78" s="353"/>
      <c r="Y78" s="353"/>
      <c r="Z78" s="353"/>
      <c r="AA78" s="353"/>
      <c r="AB78" s="353"/>
      <c r="AC78" s="353"/>
      <c r="AD78" s="353"/>
      <c r="AE78" s="353"/>
      <c r="AF78" s="353"/>
      <c r="AG78" s="353"/>
      <c r="AH78" s="353"/>
      <c r="AI78" s="353"/>
      <c r="AJ78" s="353"/>
      <c r="AK78" s="353"/>
      <c r="AL78" s="353"/>
      <c r="AM78" s="353"/>
      <c r="AN78" s="353"/>
      <c r="AO78" s="353"/>
      <c r="AP78" s="353"/>
    </row>
    <row r="79" spans="1:42" ht="15.75">
      <c r="A79" s="124"/>
      <c r="B79" s="352" t="str">
        <f>IF(ISBLANK('11. Module 3 Milestone Timeline'!B92),"",'11. Module 3 Milestone Timeline'!B92)</f>
        <v/>
      </c>
      <c r="C79" s="353"/>
      <c r="D79" s="353"/>
      <c r="E79" s="353"/>
      <c r="F79" s="353"/>
      <c r="G79" s="353"/>
      <c r="H79" s="353"/>
      <c r="I79" s="353"/>
      <c r="J79" s="353"/>
      <c r="K79" s="353"/>
      <c r="L79" s="353"/>
      <c r="M79" s="353"/>
      <c r="N79" s="353"/>
      <c r="O79" s="353"/>
      <c r="P79" s="353"/>
      <c r="Q79" s="353"/>
      <c r="R79" s="353"/>
      <c r="S79" s="353"/>
      <c r="T79" s="353"/>
      <c r="U79" s="353"/>
      <c r="V79" s="353"/>
      <c r="W79" s="353"/>
      <c r="X79" s="353"/>
      <c r="Y79" s="353"/>
      <c r="Z79" s="353"/>
      <c r="AA79" s="353"/>
      <c r="AB79" s="353"/>
      <c r="AC79" s="353"/>
      <c r="AD79" s="353"/>
      <c r="AE79" s="353"/>
      <c r="AF79" s="353"/>
      <c r="AG79" s="353"/>
      <c r="AH79" s="353"/>
      <c r="AI79" s="353"/>
      <c r="AJ79" s="353"/>
      <c r="AK79" s="353"/>
      <c r="AL79" s="353"/>
      <c r="AM79" s="353"/>
      <c r="AN79" s="353"/>
      <c r="AO79" s="353"/>
      <c r="AP79" s="353"/>
    </row>
    <row r="80" spans="1:42" ht="15.75">
      <c r="A80" s="124"/>
      <c r="B80" s="352" t="str">
        <f>IF(ISBLANK('11. Module 3 Milestone Timeline'!B93),"",'11. Module 3 Milestone Timeline'!B93)</f>
        <v/>
      </c>
      <c r="C80" s="353"/>
      <c r="D80" s="353"/>
      <c r="E80" s="353"/>
      <c r="F80" s="353"/>
      <c r="G80" s="353"/>
      <c r="H80" s="353"/>
      <c r="I80" s="353"/>
      <c r="J80" s="353"/>
      <c r="K80" s="353"/>
      <c r="L80" s="353"/>
      <c r="M80" s="353"/>
      <c r="N80" s="353"/>
      <c r="O80" s="353"/>
      <c r="P80" s="353"/>
      <c r="Q80" s="353"/>
      <c r="R80" s="353"/>
      <c r="S80" s="353"/>
      <c r="T80" s="353"/>
      <c r="U80" s="353"/>
      <c r="V80" s="353"/>
      <c r="W80" s="353"/>
      <c r="X80" s="353"/>
      <c r="Y80" s="353"/>
      <c r="Z80" s="353"/>
      <c r="AA80" s="353"/>
      <c r="AB80" s="353"/>
      <c r="AC80" s="353"/>
      <c r="AD80" s="353"/>
      <c r="AE80" s="353"/>
      <c r="AF80" s="353"/>
      <c r="AG80" s="353"/>
      <c r="AH80" s="353"/>
      <c r="AI80" s="353"/>
      <c r="AJ80" s="353"/>
      <c r="AK80" s="353"/>
      <c r="AL80" s="353"/>
      <c r="AM80" s="353"/>
      <c r="AN80" s="353"/>
      <c r="AO80" s="353"/>
      <c r="AP80" s="353"/>
    </row>
    <row r="81" spans="1:42" ht="15.75">
      <c r="A81" s="124"/>
      <c r="B81" s="352" t="str">
        <f>IF(ISBLANK('11. Module 3 Milestone Timeline'!B94),"",'11. Module 3 Milestone Timeline'!B94)</f>
        <v/>
      </c>
      <c r="C81" s="353"/>
      <c r="D81" s="353"/>
      <c r="E81" s="353"/>
      <c r="F81" s="353"/>
      <c r="G81" s="353"/>
      <c r="H81" s="353"/>
      <c r="I81" s="353"/>
      <c r="J81" s="353"/>
      <c r="K81" s="353"/>
      <c r="L81" s="353"/>
      <c r="M81" s="353"/>
      <c r="N81" s="353"/>
      <c r="O81" s="353"/>
      <c r="P81" s="353"/>
      <c r="Q81" s="353"/>
      <c r="R81" s="353"/>
      <c r="S81" s="353"/>
      <c r="T81" s="353"/>
      <c r="U81" s="353"/>
      <c r="V81" s="353"/>
      <c r="W81" s="353"/>
      <c r="X81" s="353"/>
      <c r="Y81" s="353"/>
      <c r="Z81" s="353"/>
      <c r="AA81" s="353"/>
      <c r="AB81" s="353"/>
      <c r="AC81" s="353"/>
      <c r="AD81" s="353"/>
      <c r="AE81" s="353"/>
      <c r="AF81" s="353"/>
      <c r="AG81" s="353"/>
      <c r="AH81" s="353"/>
      <c r="AI81" s="353"/>
      <c r="AJ81" s="353"/>
      <c r="AK81" s="353"/>
      <c r="AL81" s="353"/>
      <c r="AM81" s="353"/>
      <c r="AN81" s="353"/>
      <c r="AO81" s="353"/>
      <c r="AP81" s="353"/>
    </row>
    <row r="82" spans="1:42" ht="15.75">
      <c r="A82" s="124"/>
      <c r="B82" s="352" t="str">
        <f>IF(ISBLANK('11. Module 3 Milestone Timeline'!B95),"",'11. Module 3 Milestone Timeline'!B95)</f>
        <v/>
      </c>
      <c r="C82" s="353"/>
      <c r="D82" s="353"/>
      <c r="E82" s="353"/>
      <c r="F82" s="353"/>
      <c r="G82" s="353"/>
      <c r="H82" s="353"/>
      <c r="I82" s="353"/>
      <c r="J82" s="353"/>
      <c r="K82" s="353"/>
      <c r="L82" s="353"/>
      <c r="M82" s="353"/>
      <c r="N82" s="353"/>
      <c r="O82" s="353"/>
      <c r="P82" s="353"/>
      <c r="Q82" s="353"/>
      <c r="R82" s="353"/>
      <c r="S82" s="353"/>
      <c r="T82" s="353"/>
      <c r="U82" s="353"/>
      <c r="V82" s="353"/>
      <c r="W82" s="353"/>
      <c r="X82" s="353"/>
      <c r="Y82" s="353"/>
      <c r="Z82" s="353"/>
      <c r="AA82" s="353"/>
      <c r="AB82" s="353"/>
      <c r="AC82" s="353"/>
      <c r="AD82" s="353"/>
      <c r="AE82" s="353"/>
      <c r="AF82" s="353"/>
      <c r="AG82" s="353"/>
      <c r="AH82" s="353"/>
      <c r="AI82" s="353"/>
      <c r="AJ82" s="353"/>
      <c r="AK82" s="353"/>
      <c r="AL82" s="353"/>
      <c r="AM82" s="353"/>
      <c r="AN82" s="353"/>
      <c r="AO82" s="353"/>
      <c r="AP82" s="353"/>
    </row>
    <row r="83" spans="1:42" ht="15.75">
      <c r="A83" s="124"/>
      <c r="B83" s="352" t="str">
        <f>IF(ISBLANK('11. Module 3 Milestone Timeline'!B96),"",'11. Module 3 Milestone Timeline'!B96)</f>
        <v/>
      </c>
      <c r="C83" s="353"/>
      <c r="D83" s="353"/>
      <c r="E83" s="353"/>
      <c r="F83" s="353"/>
      <c r="G83" s="353"/>
      <c r="H83" s="353"/>
      <c r="I83" s="353"/>
      <c r="J83" s="353"/>
      <c r="K83" s="353"/>
      <c r="L83" s="353"/>
      <c r="M83" s="353"/>
      <c r="N83" s="353"/>
      <c r="O83" s="353"/>
      <c r="P83" s="353"/>
      <c r="Q83" s="353"/>
      <c r="R83" s="353"/>
      <c r="S83" s="353"/>
      <c r="T83" s="353"/>
      <c r="U83" s="353"/>
      <c r="V83" s="353"/>
      <c r="W83" s="353"/>
      <c r="X83" s="353"/>
      <c r="Y83" s="353"/>
      <c r="Z83" s="353"/>
      <c r="AA83" s="353"/>
      <c r="AB83" s="353"/>
      <c r="AC83" s="353"/>
      <c r="AD83" s="353"/>
      <c r="AE83" s="353"/>
      <c r="AF83" s="353"/>
      <c r="AG83" s="353"/>
      <c r="AH83" s="353"/>
      <c r="AI83" s="353"/>
      <c r="AJ83" s="353"/>
      <c r="AK83" s="353"/>
      <c r="AL83" s="353"/>
      <c r="AM83" s="353"/>
      <c r="AN83" s="353"/>
      <c r="AO83" s="353"/>
      <c r="AP83" s="353"/>
    </row>
    <row r="84" spans="1:42" ht="15.75">
      <c r="A84" s="124"/>
      <c r="B84" s="352" t="str">
        <f>IF(ISBLANK('11. Module 3 Milestone Timeline'!B97),"",'11. Module 3 Milestone Timeline'!B97)</f>
        <v/>
      </c>
      <c r="C84" s="353"/>
      <c r="D84" s="353"/>
      <c r="E84" s="353"/>
      <c r="F84" s="353"/>
      <c r="G84" s="353"/>
      <c r="H84" s="353"/>
      <c r="I84" s="353"/>
      <c r="J84" s="353"/>
      <c r="K84" s="353"/>
      <c r="L84" s="353"/>
      <c r="M84" s="353"/>
      <c r="N84" s="353"/>
      <c r="O84" s="353"/>
      <c r="P84" s="353"/>
      <c r="Q84" s="353"/>
      <c r="R84" s="353"/>
      <c r="S84" s="353"/>
      <c r="T84" s="353"/>
      <c r="U84" s="353"/>
      <c r="V84" s="353"/>
      <c r="W84" s="353"/>
      <c r="X84" s="353"/>
      <c r="Y84" s="353"/>
      <c r="Z84" s="353"/>
      <c r="AA84" s="353"/>
      <c r="AB84" s="353"/>
      <c r="AC84" s="353"/>
      <c r="AD84" s="353"/>
      <c r="AE84" s="353"/>
      <c r="AF84" s="353"/>
      <c r="AG84" s="353"/>
      <c r="AH84" s="353"/>
      <c r="AI84" s="353"/>
      <c r="AJ84" s="353"/>
      <c r="AK84" s="353"/>
      <c r="AL84" s="353"/>
      <c r="AM84" s="353"/>
      <c r="AN84" s="353"/>
      <c r="AO84" s="353"/>
      <c r="AP84" s="353"/>
    </row>
    <row r="85" spans="1:42" ht="15.75">
      <c r="A85" s="124"/>
      <c r="B85" s="352" t="str">
        <f>IF(ISBLANK('11. Module 3 Milestone Timeline'!B98),"",'11. Module 3 Milestone Timeline'!B98)</f>
        <v/>
      </c>
      <c r="C85" s="353"/>
      <c r="D85" s="353"/>
      <c r="E85" s="353"/>
      <c r="F85" s="353"/>
      <c r="G85" s="353"/>
      <c r="H85" s="353"/>
      <c r="I85" s="353"/>
      <c r="J85" s="353"/>
      <c r="K85" s="353"/>
      <c r="L85" s="353"/>
      <c r="M85" s="353"/>
      <c r="N85" s="353"/>
      <c r="O85" s="353"/>
      <c r="P85" s="353"/>
      <c r="Q85" s="353"/>
      <c r="R85" s="353"/>
      <c r="S85" s="353"/>
      <c r="T85" s="353"/>
      <c r="U85" s="353"/>
      <c r="V85" s="353"/>
      <c r="W85" s="353"/>
      <c r="X85" s="353"/>
      <c r="Y85" s="353"/>
      <c r="Z85" s="353"/>
      <c r="AA85" s="353"/>
      <c r="AB85" s="353"/>
      <c r="AC85" s="353"/>
      <c r="AD85" s="353"/>
      <c r="AE85" s="353"/>
      <c r="AF85" s="353"/>
      <c r="AG85" s="353"/>
      <c r="AH85" s="353"/>
      <c r="AI85" s="353"/>
      <c r="AJ85" s="353"/>
      <c r="AK85" s="353"/>
      <c r="AL85" s="353"/>
      <c r="AM85" s="353"/>
      <c r="AN85" s="353"/>
      <c r="AO85" s="353"/>
      <c r="AP85" s="353"/>
    </row>
    <row r="86" spans="1:42" ht="15.75">
      <c r="A86" s="124"/>
      <c r="B86" s="352" t="str">
        <f>IF(ISBLANK('11. Module 3 Milestone Timeline'!B99),"",'11. Module 3 Milestone Timeline'!B99)</f>
        <v/>
      </c>
      <c r="C86" s="353"/>
      <c r="D86" s="353"/>
      <c r="E86" s="353"/>
      <c r="F86" s="353"/>
      <c r="G86" s="353"/>
      <c r="H86" s="353"/>
      <c r="I86" s="353"/>
      <c r="J86" s="353"/>
      <c r="K86" s="353"/>
      <c r="L86" s="353"/>
      <c r="M86" s="353"/>
      <c r="N86" s="353"/>
      <c r="O86" s="353"/>
      <c r="P86" s="353"/>
      <c r="Q86" s="353"/>
      <c r="R86" s="353"/>
      <c r="S86" s="353"/>
      <c r="T86" s="353"/>
      <c r="U86" s="353"/>
      <c r="V86" s="353"/>
      <c r="W86" s="353"/>
      <c r="X86" s="353"/>
      <c r="Y86" s="353"/>
      <c r="Z86" s="353"/>
      <c r="AA86" s="353"/>
      <c r="AB86" s="353"/>
      <c r="AC86" s="353"/>
      <c r="AD86" s="353"/>
      <c r="AE86" s="353"/>
      <c r="AF86" s="353"/>
      <c r="AG86" s="353"/>
      <c r="AH86" s="353"/>
      <c r="AI86" s="353"/>
      <c r="AJ86" s="353"/>
      <c r="AK86" s="353"/>
      <c r="AL86" s="353"/>
      <c r="AM86" s="353"/>
      <c r="AN86" s="353"/>
      <c r="AO86" s="353"/>
      <c r="AP86" s="353"/>
    </row>
    <row r="87" spans="1:42" ht="15.75">
      <c r="A87" s="124"/>
      <c r="B87" s="352" t="str">
        <f>IF(ISBLANK('11. Module 3 Milestone Timeline'!B100),"",'11. Module 3 Milestone Timeline'!B100)</f>
        <v/>
      </c>
      <c r="C87" s="353"/>
      <c r="D87" s="353"/>
      <c r="E87" s="353"/>
      <c r="F87" s="353"/>
      <c r="G87" s="353"/>
      <c r="H87" s="353"/>
      <c r="I87" s="353"/>
      <c r="J87" s="353"/>
      <c r="K87" s="353"/>
      <c r="L87" s="353"/>
      <c r="M87" s="353"/>
      <c r="N87" s="353"/>
      <c r="O87" s="353"/>
      <c r="P87" s="353"/>
      <c r="Q87" s="353"/>
      <c r="R87" s="353"/>
      <c r="S87" s="353"/>
      <c r="T87" s="353"/>
      <c r="U87" s="353"/>
      <c r="V87" s="353"/>
      <c r="W87" s="353"/>
      <c r="X87" s="353"/>
      <c r="Y87" s="353"/>
      <c r="Z87" s="353"/>
      <c r="AA87" s="353"/>
      <c r="AB87" s="353"/>
      <c r="AC87" s="353"/>
      <c r="AD87" s="353"/>
      <c r="AE87" s="353"/>
      <c r="AF87" s="353"/>
      <c r="AG87" s="353"/>
      <c r="AH87" s="353"/>
      <c r="AI87" s="353"/>
      <c r="AJ87" s="353"/>
      <c r="AK87" s="353"/>
      <c r="AL87" s="353"/>
      <c r="AM87" s="353"/>
      <c r="AN87" s="353"/>
      <c r="AO87" s="353"/>
      <c r="AP87" s="353"/>
    </row>
    <row r="88" spans="1:42" ht="15.75">
      <c r="A88" s="124"/>
      <c r="B88" s="352" t="str">
        <f>IF(ISBLANK('11. Module 3 Milestone Timeline'!B101),"",'11. Module 3 Milestone Timeline'!B101)</f>
        <v/>
      </c>
      <c r="C88" s="353"/>
      <c r="D88" s="353"/>
      <c r="E88" s="353"/>
      <c r="F88" s="353"/>
      <c r="G88" s="353"/>
      <c r="H88" s="353"/>
      <c r="I88" s="353"/>
      <c r="J88" s="353"/>
      <c r="K88" s="353"/>
      <c r="L88" s="353"/>
      <c r="M88" s="353"/>
      <c r="N88" s="353"/>
      <c r="O88" s="353"/>
      <c r="P88" s="353"/>
      <c r="Q88" s="353"/>
      <c r="R88" s="353"/>
      <c r="S88" s="353"/>
      <c r="T88" s="353"/>
      <c r="U88" s="353"/>
      <c r="V88" s="353"/>
      <c r="W88" s="353"/>
      <c r="X88" s="353"/>
      <c r="Y88" s="353"/>
      <c r="Z88" s="353"/>
      <c r="AA88" s="353"/>
      <c r="AB88" s="353"/>
      <c r="AC88" s="353"/>
      <c r="AD88" s="353"/>
      <c r="AE88" s="353"/>
      <c r="AF88" s="353"/>
      <c r="AG88" s="353"/>
      <c r="AH88" s="353"/>
      <c r="AI88" s="353"/>
      <c r="AJ88" s="353"/>
      <c r="AK88" s="353"/>
      <c r="AL88" s="353"/>
      <c r="AM88" s="353"/>
      <c r="AN88" s="353"/>
      <c r="AO88" s="353"/>
      <c r="AP88" s="353"/>
    </row>
    <row r="89" spans="1:42" ht="15.75">
      <c r="A89" s="124"/>
      <c r="B89" s="352" t="str">
        <f>IF(ISBLANK('11. Module 3 Milestone Timeline'!B102),"",'11. Module 3 Milestone Timeline'!B102)</f>
        <v/>
      </c>
      <c r="C89" s="353"/>
      <c r="D89" s="353"/>
      <c r="E89" s="353"/>
      <c r="F89" s="353"/>
      <c r="G89" s="353"/>
      <c r="H89" s="353"/>
      <c r="I89" s="353"/>
      <c r="J89" s="353"/>
      <c r="K89" s="353"/>
      <c r="L89" s="353"/>
      <c r="M89" s="353"/>
      <c r="N89" s="353"/>
      <c r="O89" s="353"/>
      <c r="P89" s="353"/>
      <c r="Q89" s="353"/>
      <c r="R89" s="353"/>
      <c r="S89" s="353"/>
      <c r="T89" s="353"/>
      <c r="U89" s="353"/>
      <c r="V89" s="353"/>
      <c r="W89" s="353"/>
      <c r="X89" s="353"/>
      <c r="Y89" s="353"/>
      <c r="Z89" s="353"/>
      <c r="AA89" s="353"/>
      <c r="AB89" s="353"/>
      <c r="AC89" s="353"/>
      <c r="AD89" s="353"/>
      <c r="AE89" s="353"/>
      <c r="AF89" s="353"/>
      <c r="AG89" s="353"/>
      <c r="AH89" s="353"/>
      <c r="AI89" s="353"/>
      <c r="AJ89" s="353"/>
      <c r="AK89" s="353"/>
      <c r="AL89" s="353"/>
      <c r="AM89" s="353"/>
      <c r="AN89" s="353"/>
      <c r="AO89" s="353"/>
      <c r="AP89" s="353"/>
    </row>
    <row r="90" spans="1:42" ht="15.75">
      <c r="A90" s="124"/>
      <c r="B90" s="352" t="str">
        <f>IF(ISBLANK('11. Module 3 Milestone Timeline'!B103),"",'11. Module 3 Milestone Timeline'!B103)</f>
        <v/>
      </c>
      <c r="C90" s="353"/>
      <c r="D90" s="353"/>
      <c r="E90" s="353"/>
      <c r="F90" s="353"/>
      <c r="G90" s="353"/>
      <c r="H90" s="353"/>
      <c r="I90" s="353"/>
      <c r="J90" s="353"/>
      <c r="K90" s="353"/>
      <c r="L90" s="353"/>
      <c r="M90" s="353"/>
      <c r="N90" s="353"/>
      <c r="O90" s="353"/>
      <c r="P90" s="353"/>
      <c r="Q90" s="353"/>
      <c r="R90" s="353"/>
      <c r="S90" s="353"/>
      <c r="T90" s="353"/>
      <c r="U90" s="353"/>
      <c r="V90" s="353"/>
      <c r="W90" s="353"/>
      <c r="X90" s="353"/>
      <c r="Y90" s="353"/>
      <c r="Z90" s="353"/>
      <c r="AA90" s="353"/>
      <c r="AB90" s="353"/>
      <c r="AC90" s="353"/>
      <c r="AD90" s="353"/>
      <c r="AE90" s="353"/>
      <c r="AF90" s="353"/>
      <c r="AG90" s="353"/>
      <c r="AH90" s="353"/>
      <c r="AI90" s="353"/>
      <c r="AJ90" s="353"/>
      <c r="AK90" s="353"/>
      <c r="AL90" s="353"/>
      <c r="AM90" s="353"/>
      <c r="AN90" s="353"/>
      <c r="AO90" s="353"/>
      <c r="AP90" s="353"/>
    </row>
    <row r="91" spans="1:42" ht="15.75">
      <c r="A91" s="124"/>
      <c r="B91" s="352" t="str">
        <f>IF(ISBLANK('11. Module 3 Milestone Timeline'!B104),"",'11. Module 3 Milestone Timeline'!B104)</f>
        <v/>
      </c>
      <c r="C91" s="353"/>
      <c r="D91" s="353"/>
      <c r="E91" s="353"/>
      <c r="F91" s="353"/>
      <c r="G91" s="353"/>
      <c r="H91" s="353"/>
      <c r="I91" s="353"/>
      <c r="J91" s="353"/>
      <c r="K91" s="353"/>
      <c r="L91" s="353"/>
      <c r="M91" s="353"/>
      <c r="N91" s="353"/>
      <c r="O91" s="353"/>
      <c r="P91" s="353"/>
      <c r="Q91" s="353"/>
      <c r="R91" s="353"/>
      <c r="S91" s="353"/>
      <c r="T91" s="353"/>
      <c r="U91" s="353"/>
      <c r="V91" s="353"/>
      <c r="W91" s="353"/>
      <c r="X91" s="353"/>
      <c r="Y91" s="353"/>
      <c r="Z91" s="353"/>
      <c r="AA91" s="353"/>
      <c r="AB91" s="353"/>
      <c r="AC91" s="353"/>
      <c r="AD91" s="353"/>
      <c r="AE91" s="353"/>
      <c r="AF91" s="353"/>
      <c r="AG91" s="353"/>
      <c r="AH91" s="353"/>
      <c r="AI91" s="353"/>
      <c r="AJ91" s="353"/>
      <c r="AK91" s="353"/>
      <c r="AL91" s="353"/>
      <c r="AM91" s="353"/>
      <c r="AN91" s="353"/>
      <c r="AO91" s="353"/>
      <c r="AP91" s="353"/>
    </row>
    <row r="92" spans="1:42" ht="15.75">
      <c r="A92" s="124"/>
      <c r="B92" s="352" t="str">
        <f>IF(ISBLANK('11. Module 3 Milestone Timeline'!B105),"",'11. Module 3 Milestone Timeline'!B105)</f>
        <v/>
      </c>
      <c r="C92" s="353"/>
      <c r="D92" s="353"/>
      <c r="E92" s="353"/>
      <c r="F92" s="353"/>
      <c r="G92" s="353"/>
      <c r="H92" s="353"/>
      <c r="I92" s="353"/>
      <c r="J92" s="353"/>
      <c r="K92" s="353"/>
      <c r="L92" s="353"/>
      <c r="M92" s="353"/>
      <c r="N92" s="353"/>
      <c r="O92" s="353"/>
      <c r="P92" s="353"/>
      <c r="Q92" s="353"/>
      <c r="R92" s="353"/>
      <c r="S92" s="353"/>
      <c r="T92" s="353"/>
      <c r="U92" s="353"/>
      <c r="V92" s="353"/>
      <c r="W92" s="353"/>
      <c r="X92" s="353"/>
      <c r="Y92" s="353"/>
      <c r="Z92" s="353"/>
      <c r="AA92" s="353"/>
      <c r="AB92" s="353"/>
      <c r="AC92" s="353"/>
      <c r="AD92" s="353"/>
      <c r="AE92" s="353"/>
      <c r="AF92" s="353"/>
      <c r="AG92" s="353"/>
      <c r="AH92" s="353"/>
      <c r="AI92" s="353"/>
      <c r="AJ92" s="353"/>
      <c r="AK92" s="353"/>
      <c r="AL92" s="353"/>
      <c r="AM92" s="353"/>
      <c r="AN92" s="353"/>
      <c r="AO92" s="353"/>
      <c r="AP92" s="353"/>
    </row>
    <row r="93" spans="1:42" ht="15.75">
      <c r="A93" s="124"/>
      <c r="B93" s="352" t="str">
        <f>IF(ISBLANK('11. Module 3 Milestone Timeline'!B106),"",'11. Module 3 Milestone Timeline'!B106)</f>
        <v/>
      </c>
      <c r="C93" s="353"/>
      <c r="D93" s="353"/>
      <c r="E93" s="353"/>
      <c r="F93" s="353"/>
      <c r="G93" s="353"/>
      <c r="H93" s="353"/>
      <c r="I93" s="353"/>
      <c r="J93" s="353"/>
      <c r="K93" s="353"/>
      <c r="L93" s="353"/>
      <c r="M93" s="353"/>
      <c r="N93" s="353"/>
      <c r="O93" s="353"/>
      <c r="P93" s="353"/>
      <c r="Q93" s="353"/>
      <c r="R93" s="353"/>
      <c r="S93" s="353"/>
      <c r="T93" s="353"/>
      <c r="U93" s="353"/>
      <c r="V93" s="353"/>
      <c r="W93" s="353"/>
      <c r="X93" s="353"/>
      <c r="Y93" s="353"/>
      <c r="Z93" s="353"/>
      <c r="AA93" s="353"/>
      <c r="AB93" s="353"/>
      <c r="AC93" s="353"/>
      <c r="AD93" s="353"/>
      <c r="AE93" s="353"/>
      <c r="AF93" s="353"/>
      <c r="AG93" s="353"/>
      <c r="AH93" s="353"/>
      <c r="AI93" s="353"/>
      <c r="AJ93" s="353"/>
      <c r="AK93" s="353"/>
      <c r="AL93" s="353"/>
      <c r="AM93" s="353"/>
      <c r="AN93" s="353"/>
      <c r="AO93" s="353"/>
      <c r="AP93" s="353"/>
    </row>
    <row r="94" spans="1:42" ht="15.75">
      <c r="A94" s="124"/>
      <c r="B94" s="352" t="str">
        <f>IF(ISBLANK('11. Module 3 Milestone Timeline'!B107),"",'11. Module 3 Milestone Timeline'!B107)</f>
        <v/>
      </c>
      <c r="C94" s="353"/>
      <c r="D94" s="353"/>
      <c r="E94" s="353"/>
      <c r="F94" s="353"/>
      <c r="G94" s="353"/>
      <c r="H94" s="353"/>
      <c r="I94" s="353"/>
      <c r="J94" s="353"/>
      <c r="K94" s="353"/>
      <c r="L94" s="353"/>
      <c r="M94" s="353"/>
      <c r="N94" s="353"/>
      <c r="O94" s="353"/>
      <c r="P94" s="353"/>
      <c r="Q94" s="353"/>
      <c r="R94" s="353"/>
      <c r="S94" s="353"/>
      <c r="T94" s="353"/>
      <c r="U94" s="353"/>
      <c r="V94" s="353"/>
      <c r="W94" s="353"/>
      <c r="X94" s="353"/>
      <c r="Y94" s="353"/>
      <c r="Z94" s="353"/>
      <c r="AA94" s="353"/>
      <c r="AB94" s="353"/>
      <c r="AC94" s="353"/>
      <c r="AD94" s="353"/>
      <c r="AE94" s="353"/>
      <c r="AF94" s="353"/>
      <c r="AG94" s="353"/>
      <c r="AH94" s="353"/>
      <c r="AI94" s="353"/>
      <c r="AJ94" s="353"/>
      <c r="AK94" s="353"/>
      <c r="AL94" s="353"/>
      <c r="AM94" s="353"/>
      <c r="AN94" s="353"/>
      <c r="AO94" s="353"/>
      <c r="AP94" s="353"/>
    </row>
    <row r="95" spans="1:42" ht="15.75">
      <c r="A95" s="124"/>
      <c r="B95" s="352" t="str">
        <f>IF(ISBLANK('11. Module 3 Milestone Timeline'!B108),"",'11. Module 3 Milestone Timeline'!B108)</f>
        <v/>
      </c>
      <c r="C95" s="353"/>
      <c r="D95" s="353"/>
      <c r="E95" s="353"/>
      <c r="F95" s="353"/>
      <c r="G95" s="353"/>
      <c r="H95" s="353"/>
      <c r="I95" s="353"/>
      <c r="J95" s="353"/>
      <c r="K95" s="353"/>
      <c r="L95" s="353"/>
      <c r="M95" s="353"/>
      <c r="N95" s="353"/>
      <c r="O95" s="353"/>
      <c r="P95" s="353"/>
      <c r="Q95" s="353"/>
      <c r="R95" s="353"/>
      <c r="S95" s="353"/>
      <c r="T95" s="353"/>
      <c r="U95" s="353"/>
      <c r="V95" s="353"/>
      <c r="W95" s="353"/>
      <c r="X95" s="353"/>
      <c r="Y95" s="353"/>
      <c r="Z95" s="353"/>
      <c r="AA95" s="353"/>
      <c r="AB95" s="353"/>
      <c r="AC95" s="353"/>
      <c r="AD95" s="353"/>
      <c r="AE95" s="353"/>
      <c r="AF95" s="353"/>
      <c r="AG95" s="353"/>
      <c r="AH95" s="353"/>
      <c r="AI95" s="353"/>
      <c r="AJ95" s="353"/>
      <c r="AK95" s="353"/>
      <c r="AL95" s="353"/>
      <c r="AM95" s="353"/>
      <c r="AN95" s="353"/>
      <c r="AO95" s="353"/>
      <c r="AP95" s="353"/>
    </row>
    <row r="96" spans="1:42" ht="15.75">
      <c r="A96" s="124"/>
      <c r="B96" s="352" t="str">
        <f>IF(ISBLANK('11. Module 3 Milestone Timeline'!B109),"",'11. Module 3 Milestone Timeline'!B109)</f>
        <v/>
      </c>
      <c r="C96" s="353"/>
      <c r="D96" s="353"/>
      <c r="E96" s="353"/>
      <c r="F96" s="353"/>
      <c r="G96" s="353"/>
      <c r="H96" s="353"/>
      <c r="I96" s="353"/>
      <c r="J96" s="353"/>
      <c r="K96" s="353"/>
      <c r="L96" s="353"/>
      <c r="M96" s="353"/>
      <c r="N96" s="353"/>
      <c r="O96" s="353"/>
      <c r="P96" s="353"/>
      <c r="Q96" s="353"/>
      <c r="R96" s="353"/>
      <c r="S96" s="353"/>
      <c r="T96" s="353"/>
      <c r="U96" s="353"/>
      <c r="V96" s="353"/>
      <c r="W96" s="353"/>
      <c r="X96" s="353"/>
      <c r="Y96" s="353"/>
      <c r="Z96" s="353"/>
      <c r="AA96" s="353"/>
      <c r="AB96" s="353"/>
      <c r="AC96" s="353"/>
      <c r="AD96" s="353"/>
      <c r="AE96" s="353"/>
      <c r="AF96" s="353"/>
      <c r="AG96" s="353"/>
      <c r="AH96" s="353"/>
      <c r="AI96" s="353"/>
      <c r="AJ96" s="353"/>
      <c r="AK96" s="353"/>
      <c r="AL96" s="353"/>
      <c r="AM96" s="353"/>
      <c r="AN96" s="353"/>
      <c r="AO96" s="353"/>
      <c r="AP96" s="353"/>
    </row>
    <row r="97" spans="1:42" ht="15.75">
      <c r="A97" s="124"/>
      <c r="B97" s="352" t="str">
        <f>IF(ISBLANK('11. Module 3 Milestone Timeline'!B110),"",'11. Module 3 Milestone Timeline'!B110)</f>
        <v/>
      </c>
      <c r="C97" s="353"/>
      <c r="D97" s="353"/>
      <c r="E97" s="353"/>
      <c r="F97" s="353"/>
      <c r="G97" s="353"/>
      <c r="H97" s="353"/>
      <c r="I97" s="353"/>
      <c r="J97" s="353"/>
      <c r="K97" s="353"/>
      <c r="L97" s="353"/>
      <c r="M97" s="353"/>
      <c r="N97" s="353"/>
      <c r="O97" s="353"/>
      <c r="P97" s="353"/>
      <c r="Q97" s="353"/>
      <c r="R97" s="353"/>
      <c r="S97" s="353"/>
      <c r="T97" s="353"/>
      <c r="U97" s="353"/>
      <c r="V97" s="353"/>
      <c r="W97" s="353"/>
      <c r="X97" s="353"/>
      <c r="Y97" s="353"/>
      <c r="Z97" s="353"/>
      <c r="AA97" s="353"/>
      <c r="AB97" s="353"/>
      <c r="AC97" s="353"/>
      <c r="AD97" s="353"/>
      <c r="AE97" s="353"/>
      <c r="AF97" s="353"/>
      <c r="AG97" s="353"/>
      <c r="AH97" s="353"/>
      <c r="AI97" s="353"/>
      <c r="AJ97" s="353"/>
      <c r="AK97" s="353"/>
      <c r="AL97" s="353"/>
      <c r="AM97" s="353"/>
      <c r="AN97" s="353"/>
      <c r="AO97" s="353"/>
      <c r="AP97" s="353"/>
    </row>
    <row r="98" spans="1:42" ht="15.75">
      <c r="A98" s="124"/>
      <c r="B98" s="352" t="str">
        <f>IF(ISBLANK('11. Module 3 Milestone Timeline'!B111),"",'11. Module 3 Milestone Timeline'!B111)</f>
        <v/>
      </c>
      <c r="C98" s="353"/>
      <c r="D98" s="353"/>
      <c r="E98" s="353"/>
      <c r="F98" s="353"/>
      <c r="G98" s="353"/>
      <c r="H98" s="353"/>
      <c r="I98" s="353"/>
      <c r="J98" s="353"/>
      <c r="K98" s="353"/>
      <c r="L98" s="353"/>
      <c r="M98" s="353"/>
      <c r="N98" s="353"/>
      <c r="O98" s="353"/>
      <c r="P98" s="353"/>
      <c r="Q98" s="353"/>
      <c r="R98" s="353"/>
      <c r="S98" s="353"/>
      <c r="T98" s="353"/>
      <c r="U98" s="353"/>
      <c r="V98" s="353"/>
      <c r="W98" s="353"/>
      <c r="X98" s="353"/>
      <c r="Y98" s="353"/>
      <c r="Z98" s="353"/>
      <c r="AA98" s="353"/>
      <c r="AB98" s="353"/>
      <c r="AC98" s="353"/>
      <c r="AD98" s="353"/>
      <c r="AE98" s="353"/>
      <c r="AF98" s="353"/>
      <c r="AG98" s="353"/>
      <c r="AH98" s="353"/>
      <c r="AI98" s="353"/>
      <c r="AJ98" s="353"/>
      <c r="AK98" s="353"/>
      <c r="AL98" s="353"/>
      <c r="AM98" s="353"/>
      <c r="AN98" s="353"/>
      <c r="AO98" s="353"/>
      <c r="AP98" s="353"/>
    </row>
    <row r="99" spans="1:42" ht="15.75">
      <c r="A99" s="124"/>
      <c r="B99" s="352" t="str">
        <f>IF(ISBLANK('11. Module 3 Milestone Timeline'!B112),"",'11. Module 3 Milestone Timeline'!B112)</f>
        <v/>
      </c>
      <c r="C99" s="353"/>
      <c r="D99" s="353"/>
      <c r="E99" s="353"/>
      <c r="F99" s="353"/>
      <c r="G99" s="353"/>
      <c r="H99" s="353"/>
      <c r="I99" s="353"/>
      <c r="J99" s="353"/>
      <c r="K99" s="353"/>
      <c r="L99" s="353"/>
      <c r="M99" s="353"/>
      <c r="N99" s="353"/>
      <c r="O99" s="353"/>
      <c r="P99" s="353"/>
      <c r="Q99" s="353"/>
      <c r="R99" s="353"/>
      <c r="S99" s="353"/>
      <c r="T99" s="353"/>
      <c r="U99" s="353"/>
      <c r="V99" s="353"/>
      <c r="W99" s="353"/>
      <c r="X99" s="353"/>
      <c r="Y99" s="353"/>
      <c r="Z99" s="353"/>
      <c r="AA99" s="353"/>
      <c r="AB99" s="353"/>
      <c r="AC99" s="353"/>
      <c r="AD99" s="353"/>
      <c r="AE99" s="353"/>
      <c r="AF99" s="353"/>
      <c r="AG99" s="353"/>
      <c r="AH99" s="353"/>
      <c r="AI99" s="353"/>
      <c r="AJ99" s="353"/>
      <c r="AK99" s="353"/>
      <c r="AL99" s="353"/>
      <c r="AM99" s="353"/>
      <c r="AN99" s="353"/>
      <c r="AO99" s="353"/>
      <c r="AP99" s="353"/>
    </row>
    <row r="100" spans="1:42" ht="15.75">
      <c r="A100" s="124"/>
      <c r="B100" s="352" t="str">
        <f>IF(ISBLANK('11. Module 3 Milestone Timeline'!B113),"",'11. Module 3 Milestone Timeline'!B113)</f>
        <v/>
      </c>
      <c r="C100" s="353"/>
      <c r="D100" s="353"/>
      <c r="E100" s="353"/>
      <c r="F100" s="353"/>
      <c r="G100" s="353"/>
      <c r="H100" s="353"/>
      <c r="I100" s="353"/>
      <c r="J100" s="353"/>
      <c r="K100" s="353"/>
      <c r="L100" s="353"/>
      <c r="M100" s="353"/>
      <c r="N100" s="353"/>
      <c r="O100" s="353"/>
      <c r="P100" s="353"/>
      <c r="Q100" s="353"/>
      <c r="R100" s="353"/>
      <c r="S100" s="353"/>
      <c r="T100" s="353"/>
      <c r="U100" s="353"/>
      <c r="V100" s="353"/>
      <c r="W100" s="353"/>
      <c r="X100" s="353"/>
      <c r="Y100" s="353"/>
      <c r="Z100" s="353"/>
      <c r="AA100" s="353"/>
      <c r="AB100" s="353"/>
      <c r="AC100" s="353"/>
      <c r="AD100" s="353"/>
      <c r="AE100" s="353"/>
      <c r="AF100" s="353"/>
      <c r="AG100" s="353"/>
      <c r="AH100" s="353"/>
      <c r="AI100" s="353"/>
      <c r="AJ100" s="353"/>
      <c r="AK100" s="353"/>
      <c r="AL100" s="353"/>
      <c r="AM100" s="353"/>
      <c r="AN100" s="353"/>
      <c r="AO100" s="353"/>
      <c r="AP100" s="353"/>
    </row>
    <row r="101" spans="1:42" ht="15.75">
      <c r="A101" s="124"/>
      <c r="B101" s="352" t="str">
        <f>IF(ISBLANK('11. Module 3 Milestone Timeline'!B114),"",'11. Module 3 Milestone Timeline'!B114)</f>
        <v/>
      </c>
      <c r="C101" s="353"/>
      <c r="D101" s="353"/>
      <c r="E101" s="353"/>
      <c r="F101" s="353"/>
      <c r="G101" s="353"/>
      <c r="H101" s="353"/>
      <c r="I101" s="353"/>
      <c r="J101" s="353"/>
      <c r="K101" s="353"/>
      <c r="L101" s="353"/>
      <c r="M101" s="353"/>
      <c r="N101" s="353"/>
      <c r="O101" s="353"/>
      <c r="P101" s="353"/>
      <c r="Q101" s="353"/>
      <c r="R101" s="353"/>
      <c r="S101" s="353"/>
      <c r="T101" s="353"/>
      <c r="U101" s="353"/>
      <c r="V101" s="353"/>
      <c r="W101" s="353"/>
      <c r="X101" s="353"/>
      <c r="Y101" s="353"/>
      <c r="Z101" s="353"/>
      <c r="AA101" s="353"/>
      <c r="AB101" s="353"/>
      <c r="AC101" s="353"/>
      <c r="AD101" s="353"/>
      <c r="AE101" s="353"/>
      <c r="AF101" s="353"/>
      <c r="AG101" s="353"/>
      <c r="AH101" s="353"/>
      <c r="AI101" s="353"/>
      <c r="AJ101" s="353"/>
      <c r="AK101" s="353"/>
      <c r="AL101" s="353"/>
      <c r="AM101" s="353"/>
      <c r="AN101" s="353"/>
      <c r="AO101" s="353"/>
      <c r="AP101" s="353"/>
    </row>
    <row r="102" spans="1:42" ht="15.75">
      <c r="A102" s="124"/>
      <c r="B102" s="352" t="str">
        <f>IF(ISBLANK('11. Module 3 Milestone Timeline'!B115),"",'11. Module 3 Milestone Timeline'!B115)</f>
        <v/>
      </c>
      <c r="C102" s="353"/>
      <c r="D102" s="353"/>
      <c r="E102" s="353"/>
      <c r="F102" s="353"/>
      <c r="G102" s="353"/>
      <c r="H102" s="353"/>
      <c r="I102" s="353"/>
      <c r="J102" s="353"/>
      <c r="K102" s="353"/>
      <c r="L102" s="353"/>
      <c r="M102" s="353"/>
      <c r="N102" s="353"/>
      <c r="O102" s="353"/>
      <c r="P102" s="353"/>
      <c r="Q102" s="353"/>
      <c r="R102" s="353"/>
      <c r="S102" s="353"/>
      <c r="T102" s="353"/>
      <c r="U102" s="353"/>
      <c r="V102" s="353"/>
      <c r="W102" s="353"/>
      <c r="X102" s="353"/>
      <c r="Y102" s="353"/>
      <c r="Z102" s="353"/>
      <c r="AA102" s="353"/>
      <c r="AB102" s="353"/>
      <c r="AC102" s="353"/>
      <c r="AD102" s="353"/>
      <c r="AE102" s="353"/>
      <c r="AF102" s="353"/>
      <c r="AG102" s="353"/>
      <c r="AH102" s="353"/>
      <c r="AI102" s="353"/>
      <c r="AJ102" s="353"/>
      <c r="AK102" s="353"/>
      <c r="AL102" s="353"/>
      <c r="AM102" s="353"/>
      <c r="AN102" s="353"/>
      <c r="AO102" s="353"/>
      <c r="AP102" s="353"/>
    </row>
    <row r="103" spans="1:42" ht="15.75">
      <c r="A103" s="124"/>
      <c r="B103" s="352" t="str">
        <f>IF(ISBLANK('11. Module 3 Milestone Timeline'!B116),"",'11. Module 3 Milestone Timeline'!B116)</f>
        <v/>
      </c>
      <c r="C103" s="353"/>
      <c r="D103" s="353"/>
      <c r="E103" s="353"/>
      <c r="F103" s="353"/>
      <c r="G103" s="353"/>
      <c r="H103" s="353"/>
      <c r="I103" s="353"/>
      <c r="J103" s="353"/>
      <c r="K103" s="353"/>
      <c r="L103" s="353"/>
      <c r="M103" s="353"/>
      <c r="N103" s="353"/>
      <c r="O103" s="353"/>
      <c r="P103" s="353"/>
      <c r="Q103" s="353"/>
      <c r="R103" s="353"/>
      <c r="S103" s="353"/>
      <c r="T103" s="353"/>
      <c r="U103" s="353"/>
      <c r="V103" s="353"/>
      <c r="W103" s="353"/>
      <c r="X103" s="353"/>
      <c r="Y103" s="353"/>
      <c r="Z103" s="353"/>
      <c r="AA103" s="353"/>
      <c r="AB103" s="353"/>
      <c r="AC103" s="353"/>
      <c r="AD103" s="353"/>
      <c r="AE103" s="353"/>
      <c r="AF103" s="353"/>
      <c r="AG103" s="353"/>
      <c r="AH103" s="353"/>
      <c r="AI103" s="353"/>
      <c r="AJ103" s="353"/>
      <c r="AK103" s="353"/>
      <c r="AL103" s="353"/>
      <c r="AM103" s="353"/>
      <c r="AN103" s="353"/>
      <c r="AO103" s="353"/>
      <c r="AP103" s="353"/>
    </row>
    <row r="104" spans="1:42" ht="15.75">
      <c r="A104" s="124"/>
      <c r="B104" s="352" t="str">
        <f>IF(ISBLANK('11. Module 3 Milestone Timeline'!B117),"",'11. Module 3 Milestone Timeline'!B117)</f>
        <v/>
      </c>
      <c r="C104" s="353"/>
      <c r="D104" s="353"/>
      <c r="E104" s="353"/>
      <c r="F104" s="353"/>
      <c r="G104" s="353"/>
      <c r="H104" s="353"/>
      <c r="I104" s="353"/>
      <c r="J104" s="353"/>
      <c r="K104" s="353"/>
      <c r="L104" s="353"/>
      <c r="M104" s="353"/>
      <c r="N104" s="353"/>
      <c r="O104" s="353"/>
      <c r="P104" s="353"/>
      <c r="Q104" s="353"/>
      <c r="R104" s="353"/>
      <c r="S104" s="353"/>
      <c r="T104" s="353"/>
      <c r="U104" s="353"/>
      <c r="V104" s="353"/>
      <c r="W104" s="353"/>
      <c r="X104" s="353"/>
      <c r="Y104" s="353"/>
      <c r="Z104" s="353"/>
      <c r="AA104" s="353"/>
      <c r="AB104" s="353"/>
      <c r="AC104" s="353"/>
      <c r="AD104" s="353"/>
      <c r="AE104" s="353"/>
      <c r="AF104" s="353"/>
      <c r="AG104" s="353"/>
      <c r="AH104" s="353"/>
      <c r="AI104" s="353"/>
      <c r="AJ104" s="353"/>
      <c r="AK104" s="353"/>
      <c r="AL104" s="353"/>
      <c r="AM104" s="353"/>
      <c r="AN104" s="353"/>
      <c r="AO104" s="353"/>
      <c r="AP104" s="353"/>
    </row>
  </sheetData>
  <mergeCells count="2">
    <mergeCell ref="B2:I2"/>
    <mergeCell ref="B3:I3"/>
  </mergeCells>
  <conditionalFormatting sqref="C5:AP104">
    <cfRule type="cellIs" dxfId="5" priority="3" operator="equal">
      <formula>"I"</formula>
    </cfRule>
    <cfRule type="cellIs" dxfId="4" priority="4" operator="equal">
      <formula>"C"</formula>
    </cfRule>
    <cfRule type="cellIs" dxfId="3" priority="5" operator="equal">
      <formula>"R"</formula>
    </cfRule>
    <cfRule type="cellIs" dxfId="2" priority="6" operator="equal">
      <formula>"A"</formula>
    </cfRule>
  </conditionalFormatting>
  <conditionalFormatting sqref="C4:AP104">
    <cfRule type="expression" dxfId="1" priority="1">
      <formula>C$4=""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 id="{6BD8F9FB-E2A2-4A81-9A4A-1DC7FD9A2BEC}">
            <xm:f>NOT(RaciCalculations!$C3&gt;0)</xm:f>
            <x14:dxf>
              <font>
                <color theme="0"/>
              </font>
              <fill>
                <patternFill>
                  <bgColor theme="0"/>
                </patternFill>
              </fill>
              <border>
                <left/>
                <right/>
                <bottom/>
                <vertical/>
                <horizontal/>
              </border>
            </x14:dxf>
          </x14:cfRule>
          <xm:sqref>B5:AP104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Hidden!$I$2:$I$6</xm:f>
          </x14:formula1>
          <xm:sqref>C5:AP104</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dimension ref="A1:IV202"/>
  <sheetViews>
    <sheetView topLeftCell="K1" zoomScale="115" zoomScaleNormal="115" zoomScaleSheetLayoutView="100" workbookViewId="0" xr3:uid="{AB5DE215-5931-5800-A1A6-141DC62B4C85}">
      <selection activeCell="Q24" sqref="Q24"/>
    </sheetView>
  </sheetViews>
  <sheetFormatPr defaultRowHeight="12.75"/>
  <cols>
    <col min="1" max="1" width="2.85546875" style="22" customWidth="1"/>
    <col min="2" max="2" width="11.28515625" style="22" customWidth="1"/>
    <col min="3" max="3" width="14.140625" style="22" customWidth="1"/>
    <col min="4" max="4" width="11" style="22" customWidth="1"/>
    <col min="5" max="5" width="18.5703125" style="22" customWidth="1"/>
    <col min="6" max="6" width="19.140625" style="22" customWidth="1"/>
    <col min="7" max="7" width="16.7109375" style="22" customWidth="1"/>
    <col min="8" max="8" width="12.85546875" style="22" customWidth="1"/>
    <col min="9" max="9" width="18.140625" style="22" customWidth="1"/>
    <col min="10" max="10" width="17.7109375" style="22" customWidth="1"/>
    <col min="11" max="11" width="10.140625" style="22" customWidth="1"/>
    <col min="12" max="12" width="9.140625" style="22"/>
    <col min="13" max="13" width="26" style="22" customWidth="1"/>
    <col min="14" max="14" width="9.140625" style="1"/>
    <col min="15" max="15" width="10.7109375" style="22" customWidth="1"/>
    <col min="16" max="16" width="11.28515625" style="22" customWidth="1"/>
    <col min="17" max="18" width="10" style="22" customWidth="1"/>
    <col min="19" max="21" width="8.5703125" style="22" customWidth="1"/>
    <col min="22" max="22" width="10.5703125" style="22" customWidth="1"/>
    <col min="23" max="26" width="8.5703125" style="22" customWidth="1"/>
    <col min="27" max="16384" width="9.140625" style="22"/>
  </cols>
  <sheetData>
    <row r="1" spans="1:256" ht="15" customHeight="1">
      <c r="A1" s="79"/>
      <c r="B1" s="3" t="s">
        <v>661</v>
      </c>
      <c r="C1" s="215" t="s">
        <v>662</v>
      </c>
      <c r="D1" s="79"/>
      <c r="E1" s="65" t="s">
        <v>663</v>
      </c>
      <c r="F1" s="12" t="s">
        <v>576</v>
      </c>
      <c r="G1" s="12" t="s">
        <v>664</v>
      </c>
      <c r="H1" s="12"/>
      <c r="I1" s="12" t="s">
        <v>665</v>
      </c>
      <c r="J1" s="12"/>
      <c r="K1" s="8"/>
      <c r="L1" s="307"/>
      <c r="M1" s="4"/>
      <c r="N1" s="307"/>
      <c r="O1" s="307"/>
      <c r="P1" s="307"/>
      <c r="Q1" s="79"/>
      <c r="R1" s="79"/>
      <c r="S1" s="79"/>
      <c r="T1" s="79"/>
      <c r="U1" s="79"/>
      <c r="V1" s="79"/>
      <c r="W1" s="79"/>
      <c r="X1" s="79"/>
      <c r="Y1" s="79"/>
      <c r="Z1" s="3"/>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row>
    <row r="2" spans="1:256" ht="33.75" customHeight="1">
      <c r="A2" s="79"/>
      <c r="B2" s="79" t="s">
        <v>666</v>
      </c>
      <c r="C2" s="354" t="s">
        <v>667</v>
      </c>
      <c r="D2" s="214" t="s">
        <v>668</v>
      </c>
      <c r="E2" s="307" t="str">
        <f>IF('10. Module 3 Project Team'!B16="","",'10. Module 3 Project Team'!B16)</f>
        <v/>
      </c>
      <c r="F2" s="250" t="str">
        <f>IF('10. Module 3 Project Team'!D16="","",'10. Module 3 Project Team'!D16)</f>
        <v/>
      </c>
      <c r="G2" s="307" t="str">
        <f>IF('10. Module 3 Project Team'!E16="","",'10. Module 3 Project Team'!E16)</f>
        <v/>
      </c>
      <c r="H2" s="251" t="str">
        <f t="shared" ref="H2:H41" si="0">E2</f>
        <v/>
      </c>
      <c r="I2" s="355" t="s">
        <v>45</v>
      </c>
      <c r="J2" s="251"/>
      <c r="K2" s="307"/>
      <c r="L2" s="307"/>
      <c r="M2" s="4"/>
      <c r="N2" s="307"/>
      <c r="O2" s="307"/>
      <c r="P2" s="307"/>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c r="HQ2" s="79"/>
      <c r="HR2" s="79"/>
      <c r="HS2" s="79"/>
      <c r="HT2" s="79"/>
      <c r="HU2" s="79"/>
      <c r="HV2" s="79"/>
      <c r="HW2" s="79"/>
      <c r="HX2" s="79"/>
      <c r="HY2" s="79"/>
      <c r="HZ2" s="79"/>
      <c r="IA2" s="79"/>
      <c r="IB2" s="79"/>
      <c r="IC2" s="79"/>
      <c r="ID2" s="79"/>
      <c r="IE2" s="79"/>
      <c r="IF2" s="79"/>
      <c r="IG2" s="79"/>
      <c r="IH2" s="79"/>
      <c r="II2" s="79"/>
      <c r="IJ2" s="79"/>
      <c r="IK2" s="79"/>
      <c r="IL2" s="79"/>
      <c r="IM2" s="79"/>
      <c r="IN2" s="79"/>
      <c r="IO2" s="79"/>
      <c r="IP2" s="79"/>
      <c r="IQ2" s="79"/>
      <c r="IR2" s="79"/>
      <c r="IS2" s="79"/>
      <c r="IT2" s="79"/>
      <c r="IU2" s="79"/>
      <c r="IV2" s="79"/>
    </row>
    <row r="3" spans="1:256">
      <c r="A3" s="79"/>
      <c r="B3" s="79" t="s">
        <v>669</v>
      </c>
      <c r="C3" s="252" t="s">
        <v>670</v>
      </c>
      <c r="D3" s="79"/>
      <c r="E3" s="307" t="str">
        <f>IF('10. Module 3 Project Team'!B17="","",'10. Module 3 Project Team'!B17)</f>
        <v/>
      </c>
      <c r="F3" s="250" t="str">
        <f>IF('10. Module 3 Project Team'!D17="","",'10. Module 3 Project Team'!D17)</f>
        <v/>
      </c>
      <c r="G3" s="307" t="str">
        <f>IF('10. Module 3 Project Team'!E17="","",'10. Module 3 Project Team'!E17)</f>
        <v/>
      </c>
      <c r="H3" s="251" t="str">
        <f t="shared" si="0"/>
        <v/>
      </c>
      <c r="I3" s="213" t="s">
        <v>660</v>
      </c>
      <c r="J3" s="251"/>
      <c r="K3" s="307"/>
      <c r="L3" s="307"/>
      <c r="M3" s="4"/>
      <c r="N3" s="307"/>
      <c r="O3" s="307"/>
      <c r="P3" s="307"/>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c r="GH3" s="79"/>
      <c r="GI3" s="79"/>
      <c r="GJ3" s="79"/>
      <c r="GK3" s="79"/>
      <c r="GL3" s="79"/>
      <c r="GM3" s="79"/>
      <c r="GN3" s="79"/>
      <c r="GO3" s="79"/>
      <c r="GP3" s="79"/>
      <c r="GQ3" s="79"/>
      <c r="GR3" s="79"/>
      <c r="GS3" s="79"/>
      <c r="GT3" s="79"/>
      <c r="GU3" s="79"/>
      <c r="GV3" s="79"/>
      <c r="GW3" s="79"/>
      <c r="GX3" s="79"/>
      <c r="GY3" s="79"/>
      <c r="GZ3" s="79"/>
      <c r="HA3" s="79"/>
      <c r="HB3" s="79"/>
      <c r="HC3" s="79"/>
      <c r="HD3" s="79"/>
      <c r="HE3" s="79"/>
      <c r="HF3" s="79"/>
      <c r="HG3" s="79"/>
      <c r="HH3" s="79"/>
      <c r="HI3" s="79"/>
      <c r="HJ3" s="79"/>
      <c r="HK3" s="79"/>
      <c r="HL3" s="79"/>
      <c r="HM3" s="79"/>
      <c r="HN3" s="79"/>
      <c r="HO3" s="79"/>
      <c r="HP3" s="79"/>
      <c r="HQ3" s="79"/>
      <c r="HR3" s="79"/>
      <c r="HS3" s="79"/>
      <c r="HT3" s="79"/>
      <c r="HU3" s="79"/>
      <c r="HV3" s="79"/>
      <c r="HW3" s="79"/>
      <c r="HX3" s="79"/>
      <c r="HY3" s="79"/>
      <c r="HZ3" s="79"/>
      <c r="IA3" s="79"/>
      <c r="IB3" s="79"/>
      <c r="IC3" s="79"/>
      <c r="ID3" s="79"/>
      <c r="IE3" s="79"/>
      <c r="IF3" s="79"/>
      <c r="IG3" s="79"/>
      <c r="IH3" s="79"/>
      <c r="II3" s="79"/>
      <c r="IJ3" s="79"/>
      <c r="IK3" s="79"/>
      <c r="IL3" s="79"/>
      <c r="IM3" s="79"/>
      <c r="IN3" s="79"/>
      <c r="IO3" s="79"/>
      <c r="IP3" s="79"/>
      <c r="IQ3" s="79"/>
      <c r="IR3" s="79"/>
      <c r="IS3" s="79"/>
      <c r="IT3" s="79"/>
      <c r="IU3" s="79"/>
      <c r="IV3" s="79"/>
    </row>
    <row r="4" spans="1:256">
      <c r="A4" s="79"/>
      <c r="B4" s="79" t="s">
        <v>671</v>
      </c>
      <c r="C4" s="252" t="s">
        <v>672</v>
      </c>
      <c r="D4" s="79"/>
      <c r="E4" s="307" t="str">
        <f>IF('10. Module 3 Project Team'!B18="","",'10. Module 3 Project Team'!B18)</f>
        <v/>
      </c>
      <c r="F4" s="250" t="str">
        <f>IF('10. Module 3 Project Team'!D18="","",'10. Module 3 Project Team'!D18)</f>
        <v/>
      </c>
      <c r="G4" s="307" t="str">
        <f>IF('10. Module 3 Project Team'!E18="","",'10. Module 3 Project Team'!E18)</f>
        <v/>
      </c>
      <c r="H4" s="251" t="str">
        <f t="shared" si="0"/>
        <v/>
      </c>
      <c r="I4" s="213" t="s">
        <v>659</v>
      </c>
      <c r="J4" s="251"/>
      <c r="K4" s="307"/>
      <c r="L4" s="307"/>
      <c r="M4" s="8"/>
      <c r="N4" s="307"/>
      <c r="O4" s="307"/>
      <c r="P4" s="307"/>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c r="HA4" s="79"/>
      <c r="HB4" s="79"/>
      <c r="HC4" s="79"/>
      <c r="HD4" s="79"/>
      <c r="HE4" s="79"/>
      <c r="HF4" s="79"/>
      <c r="HG4" s="79"/>
      <c r="HH4" s="79"/>
      <c r="HI4" s="79"/>
      <c r="HJ4" s="79"/>
      <c r="HK4" s="79"/>
      <c r="HL4" s="79"/>
      <c r="HM4" s="79"/>
      <c r="HN4" s="79"/>
      <c r="HO4" s="79"/>
      <c r="HP4" s="79"/>
      <c r="HQ4" s="79"/>
      <c r="HR4" s="79"/>
      <c r="HS4" s="79"/>
      <c r="HT4" s="79"/>
      <c r="HU4" s="79"/>
      <c r="HV4" s="79"/>
      <c r="HW4" s="79"/>
      <c r="HX4" s="79"/>
      <c r="HY4" s="79"/>
      <c r="HZ4" s="79"/>
      <c r="IA4" s="79"/>
      <c r="IB4" s="79"/>
      <c r="IC4" s="79"/>
      <c r="ID4" s="79"/>
      <c r="IE4" s="79"/>
      <c r="IF4" s="79"/>
      <c r="IG4" s="79"/>
      <c r="IH4" s="79"/>
      <c r="II4" s="79"/>
      <c r="IJ4" s="79"/>
      <c r="IK4" s="79"/>
      <c r="IL4" s="79"/>
      <c r="IM4" s="79"/>
      <c r="IN4" s="79"/>
      <c r="IO4" s="79"/>
      <c r="IP4" s="79"/>
      <c r="IQ4" s="79"/>
      <c r="IR4" s="79"/>
      <c r="IS4" s="79"/>
      <c r="IT4" s="79"/>
      <c r="IU4" s="79"/>
      <c r="IV4" s="79"/>
    </row>
    <row r="5" spans="1:256">
      <c r="A5" s="79"/>
      <c r="B5" s="79"/>
      <c r="C5" s="253" t="s">
        <v>673</v>
      </c>
      <c r="D5" s="79"/>
      <c r="E5" s="307" t="str">
        <f>IF('10. Module 3 Project Team'!B19="","",'10. Module 3 Project Team'!B19)</f>
        <v/>
      </c>
      <c r="F5" s="250" t="str">
        <f>IF('10. Module 3 Project Team'!D19="","",'10. Module 3 Project Team'!D19)</f>
        <v/>
      </c>
      <c r="G5" s="307" t="str">
        <f>IF('10. Module 3 Project Team'!E19="","",'10. Module 3 Project Team'!E19)</f>
        <v/>
      </c>
      <c r="H5" s="251" t="str">
        <f t="shared" si="0"/>
        <v/>
      </c>
      <c r="I5" s="212" t="s">
        <v>658</v>
      </c>
      <c r="J5" s="251"/>
      <c r="K5" s="307"/>
      <c r="L5" s="307"/>
      <c r="M5" s="4"/>
      <c r="N5" s="307"/>
      <c r="O5" s="307"/>
      <c r="P5" s="307"/>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c r="HA5" s="79"/>
      <c r="HB5" s="79"/>
      <c r="HC5" s="79"/>
      <c r="HD5" s="79"/>
      <c r="HE5" s="79"/>
      <c r="HF5" s="79"/>
      <c r="HG5" s="79"/>
      <c r="HH5" s="79"/>
      <c r="HI5" s="79"/>
      <c r="HJ5" s="79"/>
      <c r="HK5" s="79"/>
      <c r="HL5" s="79"/>
      <c r="HM5" s="79"/>
      <c r="HN5" s="79"/>
      <c r="HO5" s="79"/>
      <c r="HP5" s="79"/>
      <c r="HQ5" s="79"/>
      <c r="HR5" s="79"/>
      <c r="HS5" s="79"/>
      <c r="HT5" s="79"/>
      <c r="HU5" s="79"/>
      <c r="HV5" s="79"/>
      <c r="HW5" s="79"/>
      <c r="HX5" s="79"/>
      <c r="HY5" s="79"/>
      <c r="HZ5" s="79"/>
      <c r="IA5" s="79"/>
      <c r="IB5" s="79"/>
      <c r="IC5" s="79"/>
      <c r="ID5" s="79"/>
      <c r="IE5" s="79"/>
      <c r="IF5" s="79"/>
      <c r="IG5" s="79"/>
      <c r="IH5" s="79"/>
      <c r="II5" s="79"/>
      <c r="IJ5" s="79"/>
      <c r="IK5" s="79"/>
      <c r="IL5" s="79"/>
      <c r="IM5" s="79"/>
      <c r="IN5" s="79"/>
      <c r="IO5" s="79"/>
      <c r="IP5" s="79"/>
      <c r="IQ5" s="79"/>
      <c r="IR5" s="79"/>
      <c r="IS5" s="79"/>
      <c r="IT5" s="79"/>
      <c r="IU5" s="79"/>
      <c r="IV5" s="79"/>
    </row>
    <row r="6" spans="1:256">
      <c r="A6" s="79"/>
      <c r="B6" s="79"/>
      <c r="C6" s="79"/>
      <c r="D6" s="79"/>
      <c r="E6" s="307" t="str">
        <f>IF('10. Module 3 Project Team'!B20="","",'10. Module 3 Project Team'!B20)</f>
        <v/>
      </c>
      <c r="F6" s="250" t="str">
        <f>IF('10. Module 3 Project Team'!D20="","",'10. Module 3 Project Team'!D20)</f>
        <v/>
      </c>
      <c r="G6" s="307" t="str">
        <f>IF('10. Module 3 Project Team'!E20="","",'10. Module 3 Project Team'!E20)</f>
        <v/>
      </c>
      <c r="H6" s="251" t="str">
        <f t="shared" si="0"/>
        <v/>
      </c>
      <c r="I6" s="254"/>
      <c r="J6" s="251"/>
      <c r="K6" s="307"/>
      <c r="L6" s="307"/>
      <c r="M6" s="8"/>
      <c r="N6" s="307"/>
      <c r="O6" s="307"/>
      <c r="P6" s="307"/>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c r="HA6" s="79"/>
      <c r="HB6" s="79"/>
      <c r="HC6" s="79"/>
      <c r="HD6" s="79"/>
      <c r="HE6" s="79"/>
      <c r="HF6" s="79"/>
      <c r="HG6" s="79"/>
      <c r="HH6" s="79"/>
      <c r="HI6" s="79"/>
      <c r="HJ6" s="79"/>
      <c r="HK6" s="79"/>
      <c r="HL6" s="79"/>
      <c r="HM6" s="79"/>
      <c r="HN6" s="79"/>
      <c r="HO6" s="79"/>
      <c r="HP6" s="79"/>
      <c r="HQ6" s="79"/>
      <c r="HR6" s="79"/>
      <c r="HS6" s="79"/>
      <c r="HT6" s="79"/>
      <c r="HU6" s="79"/>
      <c r="HV6" s="79"/>
      <c r="HW6" s="79"/>
      <c r="HX6" s="79"/>
      <c r="HY6" s="79"/>
      <c r="HZ6" s="79"/>
      <c r="IA6" s="79"/>
      <c r="IB6" s="79"/>
      <c r="IC6" s="79"/>
      <c r="ID6" s="79"/>
      <c r="IE6" s="79"/>
      <c r="IF6" s="79"/>
      <c r="IG6" s="79"/>
      <c r="IH6" s="79"/>
      <c r="II6" s="79"/>
      <c r="IJ6" s="79"/>
      <c r="IK6" s="79"/>
      <c r="IL6" s="79"/>
      <c r="IM6" s="79"/>
      <c r="IN6" s="79"/>
      <c r="IO6" s="79"/>
      <c r="IP6" s="79"/>
      <c r="IQ6" s="79"/>
      <c r="IR6" s="79"/>
      <c r="IS6" s="79"/>
      <c r="IT6" s="79"/>
      <c r="IU6" s="79"/>
      <c r="IV6" s="79"/>
    </row>
    <row r="7" spans="1:256">
      <c r="A7" s="79"/>
      <c r="B7" s="79"/>
      <c r="C7" s="79"/>
      <c r="D7" s="79"/>
      <c r="E7" s="307" t="str">
        <f>IF('10. Module 3 Project Team'!B21="","",'10. Module 3 Project Team'!B21)</f>
        <v/>
      </c>
      <c r="F7" s="250" t="str">
        <f>IF('10. Module 3 Project Team'!D21="","",'10. Module 3 Project Team'!D21)</f>
        <v/>
      </c>
      <c r="G7" s="307" t="str">
        <f>IF('10. Module 3 Project Team'!E21="","",'10. Module 3 Project Team'!E21)</f>
        <v/>
      </c>
      <c r="H7" s="251" t="str">
        <f t="shared" si="0"/>
        <v/>
      </c>
      <c r="I7" s="251"/>
      <c r="J7" s="251"/>
      <c r="K7" s="307"/>
      <c r="L7" s="307"/>
      <c r="M7" s="4"/>
      <c r="N7" s="307"/>
      <c r="O7" s="307"/>
      <c r="P7" s="307"/>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c r="EM7" s="79"/>
      <c r="EN7" s="79"/>
      <c r="EO7" s="79"/>
      <c r="EP7" s="79"/>
      <c r="EQ7" s="79"/>
      <c r="ER7" s="79"/>
      <c r="ES7" s="79"/>
      <c r="ET7" s="79"/>
      <c r="EU7" s="79"/>
      <c r="EV7" s="79"/>
      <c r="EW7" s="79"/>
      <c r="EX7" s="79"/>
      <c r="EY7" s="79"/>
      <c r="EZ7" s="79"/>
      <c r="FA7" s="79"/>
      <c r="FB7" s="79"/>
      <c r="FC7" s="79"/>
      <c r="FD7" s="79"/>
      <c r="FE7" s="79"/>
      <c r="FF7" s="79"/>
      <c r="FG7" s="79"/>
      <c r="FH7" s="79"/>
      <c r="FI7" s="79"/>
      <c r="FJ7" s="79"/>
      <c r="FK7" s="79"/>
      <c r="FL7" s="79"/>
      <c r="FM7" s="79"/>
      <c r="FN7" s="79"/>
      <c r="FO7" s="79"/>
      <c r="FP7" s="79"/>
      <c r="FQ7" s="79"/>
      <c r="FR7" s="79"/>
      <c r="FS7" s="79"/>
      <c r="FT7" s="79"/>
      <c r="FU7" s="79"/>
      <c r="FV7" s="79"/>
      <c r="FW7" s="79"/>
      <c r="FX7" s="79"/>
      <c r="FY7" s="79"/>
      <c r="FZ7" s="79"/>
      <c r="GA7" s="79"/>
      <c r="GB7" s="79"/>
      <c r="GC7" s="79"/>
      <c r="GD7" s="79"/>
      <c r="GE7" s="79"/>
      <c r="GF7" s="79"/>
      <c r="GG7" s="79"/>
      <c r="GH7" s="79"/>
      <c r="GI7" s="79"/>
      <c r="GJ7" s="79"/>
      <c r="GK7" s="79"/>
      <c r="GL7" s="79"/>
      <c r="GM7" s="79"/>
      <c r="GN7" s="79"/>
      <c r="GO7" s="79"/>
      <c r="GP7" s="79"/>
      <c r="GQ7" s="79"/>
      <c r="GR7" s="79"/>
      <c r="GS7" s="79"/>
      <c r="GT7" s="79"/>
      <c r="GU7" s="79"/>
      <c r="GV7" s="79"/>
      <c r="GW7" s="79"/>
      <c r="GX7" s="79"/>
      <c r="GY7" s="79"/>
      <c r="GZ7" s="79"/>
      <c r="HA7" s="79"/>
      <c r="HB7" s="79"/>
      <c r="HC7" s="79"/>
      <c r="HD7" s="79"/>
      <c r="HE7" s="79"/>
      <c r="HF7" s="79"/>
      <c r="HG7" s="79"/>
      <c r="HH7" s="79"/>
      <c r="HI7" s="79"/>
      <c r="HJ7" s="79"/>
      <c r="HK7" s="79"/>
      <c r="HL7" s="79"/>
      <c r="HM7" s="79"/>
      <c r="HN7" s="79"/>
      <c r="HO7" s="79"/>
      <c r="HP7" s="79"/>
      <c r="HQ7" s="79"/>
      <c r="HR7" s="79"/>
      <c r="HS7" s="79"/>
      <c r="HT7" s="79"/>
      <c r="HU7" s="79"/>
      <c r="HV7" s="79"/>
      <c r="HW7" s="79"/>
      <c r="HX7" s="79"/>
      <c r="HY7" s="79"/>
      <c r="HZ7" s="79"/>
      <c r="IA7" s="79"/>
      <c r="IB7" s="79"/>
      <c r="IC7" s="79"/>
      <c r="ID7" s="79"/>
      <c r="IE7" s="79"/>
      <c r="IF7" s="79"/>
      <c r="IG7" s="79"/>
      <c r="IH7" s="79"/>
      <c r="II7" s="79"/>
      <c r="IJ7" s="79"/>
      <c r="IK7" s="79"/>
      <c r="IL7" s="79"/>
      <c r="IM7" s="79"/>
      <c r="IN7" s="79"/>
      <c r="IO7" s="79"/>
      <c r="IP7" s="79"/>
      <c r="IQ7" s="79"/>
      <c r="IR7" s="79"/>
      <c r="IS7" s="79"/>
      <c r="IT7" s="79"/>
      <c r="IU7" s="79"/>
      <c r="IV7" s="79"/>
    </row>
    <row r="8" spans="1:256">
      <c r="A8" s="79"/>
      <c r="B8" s="79"/>
      <c r="C8" s="79"/>
      <c r="D8" s="79"/>
      <c r="E8" s="307" t="str">
        <f>IF('10. Module 3 Project Team'!B22="","",'10. Module 3 Project Team'!B22)</f>
        <v/>
      </c>
      <c r="F8" s="250" t="str">
        <f>IF('10. Module 3 Project Team'!D22="","",'10. Module 3 Project Team'!D22)</f>
        <v/>
      </c>
      <c r="G8" s="307" t="str">
        <f>IF('10. Module 3 Project Team'!E22="","",'10. Module 3 Project Team'!E22)</f>
        <v/>
      </c>
      <c r="H8" s="251" t="str">
        <f t="shared" si="0"/>
        <v/>
      </c>
      <c r="I8" s="251"/>
      <c r="J8" s="251"/>
      <c r="K8" s="307"/>
      <c r="L8" s="307"/>
      <c r="M8" s="4"/>
      <c r="N8" s="307"/>
      <c r="O8" s="307"/>
      <c r="P8" s="307"/>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79"/>
      <c r="CK8" s="79"/>
      <c r="CL8" s="79"/>
      <c r="CM8" s="79"/>
      <c r="CN8" s="79"/>
      <c r="CO8" s="79"/>
      <c r="CP8" s="79"/>
      <c r="CQ8" s="79"/>
      <c r="CR8" s="79"/>
      <c r="CS8" s="79"/>
      <c r="CT8" s="79"/>
      <c r="CU8" s="79"/>
      <c r="CV8" s="79"/>
      <c r="CW8" s="79"/>
      <c r="CX8" s="79"/>
      <c r="CY8" s="79"/>
      <c r="CZ8" s="79"/>
      <c r="DA8" s="79"/>
      <c r="DB8" s="79"/>
      <c r="DC8" s="79"/>
      <c r="DD8" s="79"/>
      <c r="DE8" s="79"/>
      <c r="DF8" s="79"/>
      <c r="DG8" s="79"/>
      <c r="DH8" s="79"/>
      <c r="DI8" s="79"/>
      <c r="DJ8" s="79"/>
      <c r="DK8" s="79"/>
      <c r="DL8" s="79"/>
      <c r="DM8" s="79"/>
      <c r="DN8" s="79"/>
      <c r="DO8" s="79"/>
      <c r="DP8" s="79"/>
      <c r="DQ8" s="79"/>
      <c r="DR8" s="79"/>
      <c r="DS8" s="79"/>
      <c r="DT8" s="79"/>
      <c r="DU8" s="79"/>
      <c r="DV8" s="79"/>
      <c r="DW8" s="79"/>
      <c r="DX8" s="79"/>
      <c r="DY8" s="79"/>
      <c r="DZ8" s="79"/>
      <c r="EA8" s="79"/>
      <c r="EB8" s="79"/>
      <c r="EC8" s="79"/>
      <c r="ED8" s="79"/>
      <c r="EE8" s="79"/>
      <c r="EF8" s="79"/>
      <c r="EG8" s="79"/>
      <c r="EH8" s="79"/>
      <c r="EI8" s="79"/>
      <c r="EJ8" s="79"/>
      <c r="EK8" s="79"/>
      <c r="EL8" s="79"/>
      <c r="EM8" s="79"/>
      <c r="EN8" s="79"/>
      <c r="EO8" s="79"/>
      <c r="EP8" s="79"/>
      <c r="EQ8" s="79"/>
      <c r="ER8" s="79"/>
      <c r="ES8" s="79"/>
      <c r="ET8" s="79"/>
      <c r="EU8" s="79"/>
      <c r="EV8" s="79"/>
      <c r="EW8" s="79"/>
      <c r="EX8" s="79"/>
      <c r="EY8" s="79"/>
      <c r="EZ8" s="79"/>
      <c r="FA8" s="79"/>
      <c r="FB8" s="79"/>
      <c r="FC8" s="79"/>
      <c r="FD8" s="79"/>
      <c r="FE8" s="79"/>
      <c r="FF8" s="79"/>
      <c r="FG8" s="79"/>
      <c r="FH8" s="79"/>
      <c r="FI8" s="79"/>
      <c r="FJ8" s="79"/>
      <c r="FK8" s="79"/>
      <c r="FL8" s="79"/>
      <c r="FM8" s="79"/>
      <c r="FN8" s="79"/>
      <c r="FO8" s="79"/>
      <c r="FP8" s="79"/>
      <c r="FQ8" s="79"/>
      <c r="FR8" s="79"/>
      <c r="FS8" s="79"/>
      <c r="FT8" s="79"/>
      <c r="FU8" s="79"/>
      <c r="FV8" s="79"/>
      <c r="FW8" s="79"/>
      <c r="FX8" s="79"/>
      <c r="FY8" s="79"/>
      <c r="FZ8" s="79"/>
      <c r="GA8" s="79"/>
      <c r="GB8" s="79"/>
      <c r="GC8" s="79"/>
      <c r="GD8" s="79"/>
      <c r="GE8" s="79"/>
      <c r="GF8" s="79"/>
      <c r="GG8" s="79"/>
      <c r="GH8" s="79"/>
      <c r="GI8" s="79"/>
      <c r="GJ8" s="79"/>
      <c r="GK8" s="79"/>
      <c r="GL8" s="79"/>
      <c r="GM8" s="79"/>
      <c r="GN8" s="79"/>
      <c r="GO8" s="79"/>
      <c r="GP8" s="79"/>
      <c r="GQ8" s="79"/>
      <c r="GR8" s="79"/>
      <c r="GS8" s="79"/>
      <c r="GT8" s="79"/>
      <c r="GU8" s="79"/>
      <c r="GV8" s="79"/>
      <c r="GW8" s="79"/>
      <c r="GX8" s="79"/>
      <c r="GY8" s="79"/>
      <c r="GZ8" s="79"/>
      <c r="HA8" s="79"/>
      <c r="HB8" s="79"/>
      <c r="HC8" s="79"/>
      <c r="HD8" s="79"/>
      <c r="HE8" s="79"/>
      <c r="HF8" s="79"/>
      <c r="HG8" s="79"/>
      <c r="HH8" s="79"/>
      <c r="HI8" s="79"/>
      <c r="HJ8" s="79"/>
      <c r="HK8" s="79"/>
      <c r="HL8" s="79"/>
      <c r="HM8" s="79"/>
      <c r="HN8" s="79"/>
      <c r="HO8" s="79"/>
      <c r="HP8" s="79"/>
      <c r="HQ8" s="79"/>
      <c r="HR8" s="79"/>
      <c r="HS8" s="79"/>
      <c r="HT8" s="79"/>
      <c r="HU8" s="79"/>
      <c r="HV8" s="79"/>
      <c r="HW8" s="79"/>
      <c r="HX8" s="79"/>
      <c r="HY8" s="79"/>
      <c r="HZ8" s="79"/>
      <c r="IA8" s="79"/>
      <c r="IB8" s="79"/>
      <c r="IC8" s="79"/>
      <c r="ID8" s="79"/>
      <c r="IE8" s="79"/>
      <c r="IF8" s="79"/>
      <c r="IG8" s="79"/>
      <c r="IH8" s="79"/>
      <c r="II8" s="79"/>
      <c r="IJ8" s="79"/>
      <c r="IK8" s="79"/>
      <c r="IL8" s="79"/>
      <c r="IM8" s="79"/>
      <c r="IN8" s="79"/>
      <c r="IO8" s="79"/>
      <c r="IP8" s="79"/>
      <c r="IQ8" s="79"/>
      <c r="IR8" s="79"/>
      <c r="IS8" s="79"/>
      <c r="IT8" s="79"/>
      <c r="IU8" s="79"/>
      <c r="IV8" s="79"/>
    </row>
    <row r="9" spans="1:256">
      <c r="A9" s="79"/>
      <c r="B9" s="79"/>
      <c r="C9" s="79"/>
      <c r="D9" s="79"/>
      <c r="E9" s="307" t="str">
        <f>IF('10. Module 3 Project Team'!B23="","",'10. Module 3 Project Team'!B23)</f>
        <v/>
      </c>
      <c r="F9" s="250" t="str">
        <f>IF('10. Module 3 Project Team'!D23="","",'10. Module 3 Project Team'!D23)</f>
        <v/>
      </c>
      <c r="G9" s="307" t="str">
        <f>IF('10. Module 3 Project Team'!E23="","",'10. Module 3 Project Team'!E23)</f>
        <v/>
      </c>
      <c r="H9" s="251" t="str">
        <f t="shared" si="0"/>
        <v/>
      </c>
      <c r="I9" s="251"/>
      <c r="J9" s="251"/>
      <c r="K9" s="307"/>
      <c r="L9" s="307"/>
      <c r="M9" s="4"/>
      <c r="N9" s="307"/>
      <c r="O9" s="307"/>
      <c r="P9" s="307"/>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row>
    <row r="10" spans="1:256">
      <c r="A10" s="79"/>
      <c r="B10" s="3" t="s">
        <v>674</v>
      </c>
      <c r="C10" s="3" t="s">
        <v>675</v>
      </c>
      <c r="D10" s="79"/>
      <c r="E10" s="307" t="str">
        <f>IF('10. Module 3 Project Team'!B24="","",'10. Module 3 Project Team'!B24)</f>
        <v/>
      </c>
      <c r="F10" s="250" t="str">
        <f>IF('10. Module 3 Project Team'!D24="","",'10. Module 3 Project Team'!D24)</f>
        <v/>
      </c>
      <c r="G10" s="307" t="str">
        <f>IF('10. Module 3 Project Team'!E24="","",'10. Module 3 Project Team'!E24)</f>
        <v/>
      </c>
      <c r="H10" s="251" t="str">
        <f t="shared" si="0"/>
        <v/>
      </c>
      <c r="I10" s="251"/>
      <c r="J10" s="251"/>
      <c r="K10" s="307"/>
      <c r="L10" s="307"/>
      <c r="M10" s="4"/>
      <c r="N10" s="307"/>
      <c r="O10" s="307"/>
      <c r="P10" s="307"/>
      <c r="Q10" s="79"/>
      <c r="R10" s="79"/>
      <c r="S10" s="79"/>
      <c r="T10" s="79"/>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row>
    <row r="11" spans="1:256">
      <c r="A11" s="79"/>
      <c r="B11" s="79"/>
      <c r="C11" s="354" t="s">
        <v>667</v>
      </c>
      <c r="D11" s="79"/>
      <c r="E11" s="307" t="str">
        <f>IF('10. Module 3 Project Team'!B25="","",'10. Module 3 Project Team'!B25)</f>
        <v/>
      </c>
      <c r="F11" s="250" t="str">
        <f>IF('10. Module 3 Project Team'!D25="","",'10. Module 3 Project Team'!D25)</f>
        <v/>
      </c>
      <c r="G11" s="307" t="str">
        <f>IF('10. Module 3 Project Team'!E25="","",'10. Module 3 Project Team'!E25)</f>
        <v/>
      </c>
      <c r="H11" s="251" t="str">
        <f t="shared" si="0"/>
        <v/>
      </c>
      <c r="I11" s="251"/>
      <c r="J11" s="251"/>
      <c r="K11" s="307"/>
      <c r="L11" s="307"/>
      <c r="M11" s="4"/>
      <c r="N11" s="307"/>
      <c r="O11" s="307"/>
      <c r="P11" s="307"/>
      <c r="Q11" s="79"/>
      <c r="R11" s="79"/>
      <c r="S11" s="79"/>
      <c r="T11" s="79"/>
      <c r="U11" s="79"/>
      <c r="V11" s="79"/>
      <c r="W11" s="79"/>
      <c r="X11" s="79"/>
      <c r="Y11" s="79"/>
      <c r="Z11" s="79"/>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79"/>
      <c r="B12" s="79" t="s">
        <v>676</v>
      </c>
      <c r="C12" s="252" t="s">
        <v>677</v>
      </c>
      <c r="D12" s="79"/>
      <c r="E12" s="307" t="str">
        <f>IF('10. Module 3 Project Team'!B26="","",'10. Module 3 Project Team'!B26)</f>
        <v/>
      </c>
      <c r="F12" s="250" t="str">
        <f>IF('10. Module 3 Project Team'!D26="","",'10. Module 3 Project Team'!D26)</f>
        <v/>
      </c>
      <c r="G12" s="307" t="str">
        <f>IF('10. Module 3 Project Team'!E26="","",'10. Module 3 Project Team'!E26)</f>
        <v/>
      </c>
      <c r="H12" s="251" t="str">
        <f t="shared" si="0"/>
        <v/>
      </c>
      <c r="I12" s="251"/>
      <c r="J12" s="251"/>
      <c r="K12" s="307"/>
      <c r="L12" s="307"/>
      <c r="M12" s="4"/>
      <c r="N12" s="307"/>
      <c r="O12" s="307"/>
      <c r="P12" s="307"/>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row>
    <row r="13" spans="1:256">
      <c r="A13" s="79"/>
      <c r="B13" s="79" t="s">
        <v>669</v>
      </c>
      <c r="C13" s="252" t="s">
        <v>678</v>
      </c>
      <c r="D13" s="79"/>
      <c r="E13" s="307" t="str">
        <f>IF('10. Module 3 Project Team'!B27="","",'10. Module 3 Project Team'!B27)</f>
        <v/>
      </c>
      <c r="F13" s="250" t="str">
        <f>IF('10. Module 3 Project Team'!D27="","",'10. Module 3 Project Team'!D27)</f>
        <v/>
      </c>
      <c r="G13" s="307" t="str">
        <f>IF('10. Module 3 Project Team'!E27="","",'10. Module 3 Project Team'!E27)</f>
        <v/>
      </c>
      <c r="H13" s="251" t="str">
        <f t="shared" si="0"/>
        <v/>
      </c>
      <c r="I13" s="251"/>
      <c r="J13" s="251"/>
      <c r="K13" s="307"/>
      <c r="L13" s="307"/>
      <c r="M13" s="4"/>
      <c r="N13" s="307"/>
      <c r="O13" s="307"/>
      <c r="P13" s="307"/>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row>
    <row r="14" spans="1:256">
      <c r="A14" s="79"/>
      <c r="B14" s="79" t="s">
        <v>671</v>
      </c>
      <c r="C14" s="252" t="s">
        <v>679</v>
      </c>
      <c r="D14" s="79"/>
      <c r="E14" s="307" t="str">
        <f>IF('10. Module 3 Project Team'!B28="","",'10. Module 3 Project Team'!B28)</f>
        <v/>
      </c>
      <c r="F14" s="250" t="str">
        <f>IF('10. Module 3 Project Team'!D28="","",'10. Module 3 Project Team'!D28)</f>
        <v/>
      </c>
      <c r="G14" s="307" t="str">
        <f>IF('10. Module 3 Project Team'!E28="","",'10. Module 3 Project Team'!E28)</f>
        <v/>
      </c>
      <c r="H14" s="251" t="str">
        <f t="shared" si="0"/>
        <v/>
      </c>
      <c r="I14" s="251"/>
      <c r="J14" s="251"/>
      <c r="K14" s="307"/>
      <c r="L14" s="307"/>
      <c r="M14" s="4"/>
      <c r="N14" s="307"/>
      <c r="O14" s="307"/>
      <c r="P14" s="307"/>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c r="BZ14" s="79"/>
      <c r="CA14" s="79"/>
      <c r="CB14" s="79"/>
      <c r="CC14" s="79"/>
      <c r="CD14" s="79"/>
      <c r="CE14" s="79"/>
      <c r="CF14" s="79"/>
      <c r="CG14" s="79"/>
      <c r="CH14" s="79"/>
      <c r="CI14" s="79"/>
      <c r="CJ14" s="79"/>
      <c r="CK14" s="79"/>
      <c r="CL14" s="79"/>
      <c r="CM14" s="79"/>
      <c r="CN14" s="79"/>
      <c r="CO14" s="79"/>
      <c r="CP14" s="79"/>
      <c r="CQ14" s="79"/>
      <c r="CR14" s="79"/>
      <c r="CS14" s="79"/>
      <c r="CT14" s="79"/>
      <c r="CU14" s="79"/>
      <c r="CV14" s="79"/>
      <c r="CW14" s="79"/>
      <c r="CX14" s="79"/>
      <c r="CY14" s="79"/>
      <c r="CZ14" s="79"/>
      <c r="DA14" s="79"/>
      <c r="DB14" s="79"/>
      <c r="DC14" s="79"/>
      <c r="DD14" s="79"/>
      <c r="DE14" s="79"/>
      <c r="DF14" s="79"/>
      <c r="DG14" s="79"/>
      <c r="DH14" s="79"/>
      <c r="DI14" s="79"/>
      <c r="DJ14" s="79"/>
      <c r="DK14" s="79"/>
      <c r="DL14" s="79"/>
      <c r="DM14" s="79"/>
      <c r="DN14" s="79"/>
      <c r="DO14" s="79"/>
      <c r="DP14" s="79"/>
      <c r="DQ14" s="79"/>
      <c r="DR14" s="79"/>
      <c r="DS14" s="79"/>
      <c r="DT14" s="79"/>
      <c r="DU14" s="79"/>
      <c r="DV14" s="79"/>
      <c r="DW14" s="79"/>
      <c r="DX14" s="79"/>
      <c r="DY14" s="79"/>
      <c r="DZ14" s="79"/>
      <c r="EA14" s="79"/>
      <c r="EB14" s="79"/>
      <c r="EC14" s="79"/>
      <c r="ED14" s="79"/>
      <c r="EE14" s="79"/>
      <c r="EF14" s="79"/>
      <c r="EG14" s="79"/>
      <c r="EH14" s="79"/>
      <c r="EI14" s="79"/>
      <c r="EJ14" s="79"/>
      <c r="EK14" s="79"/>
      <c r="EL14" s="79"/>
      <c r="EM14" s="79"/>
      <c r="EN14" s="79"/>
      <c r="EO14" s="79"/>
      <c r="EP14" s="79"/>
      <c r="EQ14" s="79"/>
      <c r="ER14" s="79"/>
      <c r="ES14" s="79"/>
      <c r="ET14" s="79"/>
      <c r="EU14" s="79"/>
      <c r="EV14" s="79"/>
      <c r="EW14" s="79"/>
      <c r="EX14" s="79"/>
      <c r="EY14" s="79"/>
      <c r="EZ14" s="79"/>
      <c r="FA14" s="79"/>
      <c r="FB14" s="79"/>
      <c r="FC14" s="79"/>
      <c r="FD14" s="79"/>
      <c r="FE14" s="79"/>
      <c r="FF14" s="79"/>
      <c r="FG14" s="79"/>
      <c r="FH14" s="79"/>
      <c r="FI14" s="79"/>
      <c r="FJ14" s="79"/>
      <c r="FK14" s="79"/>
      <c r="FL14" s="79"/>
      <c r="FM14" s="79"/>
      <c r="FN14" s="79"/>
      <c r="FO14" s="79"/>
      <c r="FP14" s="79"/>
      <c r="FQ14" s="79"/>
      <c r="FR14" s="79"/>
      <c r="FS14" s="79"/>
      <c r="FT14" s="79"/>
      <c r="FU14" s="79"/>
      <c r="FV14" s="79"/>
      <c r="FW14" s="79"/>
      <c r="FX14" s="79"/>
      <c r="FY14" s="79"/>
      <c r="FZ14" s="79"/>
      <c r="GA14" s="79"/>
      <c r="GB14" s="79"/>
      <c r="GC14" s="79"/>
      <c r="GD14" s="79"/>
      <c r="GE14" s="79"/>
      <c r="GF14" s="79"/>
      <c r="GG14" s="79"/>
      <c r="GH14" s="79"/>
      <c r="GI14" s="79"/>
      <c r="GJ14" s="79"/>
      <c r="GK14" s="79"/>
      <c r="GL14" s="79"/>
      <c r="GM14" s="79"/>
      <c r="GN14" s="79"/>
      <c r="GO14" s="79"/>
      <c r="GP14" s="79"/>
      <c r="GQ14" s="79"/>
      <c r="GR14" s="79"/>
      <c r="GS14" s="79"/>
      <c r="GT14" s="79"/>
      <c r="GU14" s="79"/>
      <c r="GV14" s="79"/>
      <c r="GW14" s="79"/>
      <c r="GX14" s="79"/>
      <c r="GY14" s="79"/>
      <c r="GZ14" s="79"/>
      <c r="HA14" s="79"/>
      <c r="HB14" s="79"/>
      <c r="HC14" s="79"/>
      <c r="HD14" s="79"/>
      <c r="HE14" s="79"/>
      <c r="HF14" s="79"/>
      <c r="HG14" s="79"/>
      <c r="HH14" s="79"/>
      <c r="HI14" s="79"/>
      <c r="HJ14" s="79"/>
      <c r="HK14" s="79"/>
      <c r="HL14" s="79"/>
      <c r="HM14" s="79"/>
      <c r="HN14" s="79"/>
      <c r="HO14" s="79"/>
      <c r="HP14" s="79"/>
      <c r="HQ14" s="79"/>
      <c r="HR14" s="79"/>
      <c r="HS14" s="79"/>
      <c r="HT14" s="79"/>
      <c r="HU14" s="79"/>
      <c r="HV14" s="79"/>
      <c r="HW14" s="79"/>
      <c r="HX14" s="79"/>
      <c r="HY14" s="79"/>
      <c r="HZ14" s="79"/>
      <c r="IA14" s="79"/>
      <c r="IB14" s="79"/>
      <c r="IC14" s="79"/>
      <c r="ID14" s="79"/>
      <c r="IE14" s="79"/>
      <c r="IF14" s="79"/>
      <c r="IG14" s="79"/>
      <c r="IH14" s="79"/>
      <c r="II14" s="79"/>
      <c r="IJ14" s="79"/>
      <c r="IK14" s="79"/>
      <c r="IL14" s="79"/>
      <c r="IM14" s="79"/>
      <c r="IN14" s="79"/>
      <c r="IO14" s="79"/>
      <c r="IP14" s="79"/>
      <c r="IQ14" s="79"/>
      <c r="IR14" s="79"/>
      <c r="IS14" s="79"/>
      <c r="IT14" s="79"/>
      <c r="IU14" s="79"/>
      <c r="IV14" s="79"/>
    </row>
    <row r="15" spans="1:256">
      <c r="A15" s="79"/>
      <c r="B15" s="79"/>
      <c r="C15" s="252" t="s">
        <v>670</v>
      </c>
      <c r="D15" s="79"/>
      <c r="E15" s="307" t="str">
        <f>IF('10. Module 3 Project Team'!B29="","",'10. Module 3 Project Team'!B29)</f>
        <v/>
      </c>
      <c r="F15" s="250" t="str">
        <f>IF('10. Module 3 Project Team'!D29="","",'10. Module 3 Project Team'!D29)</f>
        <v/>
      </c>
      <c r="G15" s="307" t="str">
        <f>IF('10. Module 3 Project Team'!E29="","",'10. Module 3 Project Team'!E29)</f>
        <v/>
      </c>
      <c r="H15" s="251" t="str">
        <f t="shared" si="0"/>
        <v/>
      </c>
      <c r="I15" s="251"/>
      <c r="J15" s="251"/>
      <c r="K15" s="307"/>
      <c r="L15" s="307"/>
      <c r="M15" s="4"/>
      <c r="N15" s="307"/>
      <c r="O15" s="307"/>
      <c r="P15" s="307"/>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row>
    <row r="16" spans="1:256">
      <c r="A16" s="79"/>
      <c r="B16" s="79"/>
      <c r="C16" s="253" t="s">
        <v>673</v>
      </c>
      <c r="D16" s="79"/>
      <c r="E16" s="307" t="str">
        <f>IF('10. Module 3 Project Team'!B30="","",'10. Module 3 Project Team'!B30)</f>
        <v/>
      </c>
      <c r="F16" s="250" t="str">
        <f>IF('10. Module 3 Project Team'!D30="","",'10. Module 3 Project Team'!D30)</f>
        <v/>
      </c>
      <c r="G16" s="307" t="str">
        <f>IF('10. Module 3 Project Team'!E30="","",'10. Module 3 Project Team'!E30)</f>
        <v/>
      </c>
      <c r="H16" s="251" t="str">
        <f t="shared" si="0"/>
        <v/>
      </c>
      <c r="I16" s="251"/>
      <c r="J16" s="251"/>
      <c r="K16" s="307"/>
      <c r="L16" s="307"/>
      <c r="M16" s="4"/>
      <c r="N16" s="307"/>
      <c r="O16" s="307"/>
      <c r="P16" s="307"/>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c r="BM16" s="79"/>
      <c r="BN16" s="79"/>
      <c r="BO16" s="79"/>
      <c r="BP16" s="79"/>
      <c r="BQ16" s="79"/>
      <c r="BR16" s="79"/>
      <c r="BS16" s="79"/>
      <c r="BT16" s="79"/>
      <c r="BU16" s="79"/>
      <c r="BV16" s="79"/>
      <c r="BW16" s="79"/>
      <c r="BX16" s="79"/>
      <c r="BY16" s="79"/>
      <c r="BZ16" s="79"/>
      <c r="CA16" s="79"/>
      <c r="CB16" s="79"/>
      <c r="CC16" s="79"/>
      <c r="CD16" s="79"/>
      <c r="CE16" s="79"/>
      <c r="CF16" s="79"/>
      <c r="CG16" s="79"/>
      <c r="CH16" s="79"/>
      <c r="CI16" s="79"/>
      <c r="CJ16" s="79"/>
      <c r="CK16" s="79"/>
      <c r="CL16" s="79"/>
      <c r="CM16" s="79"/>
      <c r="CN16" s="79"/>
      <c r="CO16" s="79"/>
      <c r="CP16" s="79"/>
      <c r="CQ16" s="79"/>
      <c r="CR16" s="79"/>
      <c r="CS16" s="79"/>
      <c r="CT16" s="79"/>
      <c r="CU16" s="79"/>
      <c r="CV16" s="79"/>
      <c r="CW16" s="79"/>
      <c r="CX16" s="79"/>
      <c r="CY16" s="79"/>
      <c r="CZ16" s="79"/>
      <c r="DA16" s="79"/>
      <c r="DB16" s="79"/>
      <c r="DC16" s="79"/>
      <c r="DD16" s="79"/>
      <c r="DE16" s="79"/>
      <c r="DF16" s="79"/>
      <c r="DG16" s="79"/>
      <c r="DH16" s="79"/>
      <c r="DI16" s="79"/>
      <c r="DJ16" s="79"/>
      <c r="DK16" s="79"/>
      <c r="DL16" s="79"/>
      <c r="DM16" s="79"/>
      <c r="DN16" s="79"/>
      <c r="DO16" s="79"/>
      <c r="DP16" s="79"/>
      <c r="DQ16" s="79"/>
      <c r="DR16" s="79"/>
      <c r="DS16" s="79"/>
      <c r="DT16" s="79"/>
      <c r="DU16" s="79"/>
      <c r="DV16" s="79"/>
      <c r="DW16" s="79"/>
      <c r="DX16" s="79"/>
      <c r="DY16" s="79"/>
      <c r="DZ16" s="79"/>
      <c r="EA16" s="79"/>
      <c r="EB16" s="79"/>
      <c r="EC16" s="79"/>
      <c r="ED16" s="79"/>
      <c r="EE16" s="79"/>
      <c r="EF16" s="79"/>
      <c r="EG16" s="79"/>
      <c r="EH16" s="79"/>
      <c r="EI16" s="79"/>
      <c r="EJ16" s="79"/>
      <c r="EK16" s="79"/>
      <c r="EL16" s="79"/>
      <c r="EM16" s="79"/>
      <c r="EN16" s="79"/>
      <c r="EO16" s="79"/>
      <c r="EP16" s="79"/>
      <c r="EQ16" s="79"/>
      <c r="ER16" s="79"/>
      <c r="ES16" s="79"/>
      <c r="ET16" s="79"/>
      <c r="EU16" s="79"/>
      <c r="EV16" s="79"/>
      <c r="EW16" s="79"/>
      <c r="EX16" s="79"/>
      <c r="EY16" s="79"/>
      <c r="EZ16" s="79"/>
      <c r="FA16" s="79"/>
      <c r="FB16" s="79"/>
      <c r="FC16" s="79"/>
      <c r="FD16" s="79"/>
      <c r="FE16" s="79"/>
      <c r="FF16" s="79"/>
      <c r="FG16" s="79"/>
      <c r="FH16" s="79"/>
      <c r="FI16" s="79"/>
      <c r="FJ16" s="79"/>
      <c r="FK16" s="79"/>
      <c r="FL16" s="79"/>
      <c r="FM16" s="79"/>
      <c r="FN16" s="79"/>
      <c r="FO16" s="79"/>
      <c r="FP16" s="79"/>
      <c r="FQ16" s="79"/>
      <c r="FR16" s="79"/>
      <c r="FS16" s="79"/>
      <c r="FT16" s="79"/>
      <c r="FU16" s="79"/>
      <c r="FV16" s="79"/>
      <c r="FW16" s="79"/>
      <c r="FX16" s="79"/>
      <c r="FY16" s="79"/>
      <c r="FZ16" s="79"/>
      <c r="GA16" s="79"/>
      <c r="GB16" s="79"/>
      <c r="GC16" s="79"/>
      <c r="GD16" s="79"/>
      <c r="GE16" s="79"/>
      <c r="GF16" s="79"/>
      <c r="GG16" s="79"/>
      <c r="GH16" s="79"/>
      <c r="GI16" s="79"/>
      <c r="GJ16" s="79"/>
      <c r="GK16" s="79"/>
      <c r="GL16" s="79"/>
      <c r="GM16" s="79"/>
      <c r="GN16" s="79"/>
      <c r="GO16" s="79"/>
      <c r="GP16" s="79"/>
      <c r="GQ16" s="79"/>
      <c r="GR16" s="79"/>
      <c r="GS16" s="79"/>
      <c r="GT16" s="79"/>
      <c r="GU16" s="79"/>
      <c r="GV16" s="79"/>
      <c r="GW16" s="79"/>
      <c r="GX16" s="79"/>
      <c r="GY16" s="79"/>
      <c r="GZ16" s="79"/>
      <c r="HA16" s="79"/>
      <c r="HB16" s="79"/>
      <c r="HC16" s="79"/>
      <c r="HD16" s="79"/>
      <c r="HE16" s="79"/>
      <c r="HF16" s="79"/>
      <c r="HG16" s="79"/>
      <c r="HH16" s="79"/>
      <c r="HI16" s="79"/>
      <c r="HJ16" s="79"/>
      <c r="HK16" s="79"/>
      <c r="HL16" s="79"/>
      <c r="HM16" s="79"/>
      <c r="HN16" s="79"/>
      <c r="HO16" s="79"/>
      <c r="HP16" s="79"/>
      <c r="HQ16" s="79"/>
      <c r="HR16" s="79"/>
      <c r="HS16" s="79"/>
      <c r="HT16" s="79"/>
      <c r="HU16" s="79"/>
      <c r="HV16" s="79"/>
      <c r="HW16" s="79"/>
      <c r="HX16" s="79"/>
      <c r="HY16" s="79"/>
      <c r="HZ16" s="79"/>
      <c r="IA16" s="79"/>
      <c r="IB16" s="79"/>
      <c r="IC16" s="79"/>
      <c r="ID16" s="79"/>
      <c r="IE16" s="79"/>
      <c r="IF16" s="79"/>
      <c r="IG16" s="79"/>
      <c r="IH16" s="79"/>
      <c r="II16" s="79"/>
      <c r="IJ16" s="79"/>
      <c r="IK16" s="79"/>
      <c r="IL16" s="79"/>
      <c r="IM16" s="79"/>
      <c r="IN16" s="79"/>
      <c r="IO16" s="79"/>
      <c r="IP16" s="79"/>
      <c r="IQ16" s="79"/>
      <c r="IR16" s="79"/>
      <c r="IS16" s="79"/>
      <c r="IT16" s="79"/>
      <c r="IU16" s="79"/>
      <c r="IV16" s="79"/>
    </row>
    <row r="17" spans="1:256">
      <c r="A17" s="79"/>
      <c r="B17" s="79"/>
      <c r="C17" s="79"/>
      <c r="D17" s="79"/>
      <c r="E17" s="307" t="str">
        <f>IF('10. Module 3 Project Team'!B31="","",'10. Module 3 Project Team'!B31)</f>
        <v/>
      </c>
      <c r="F17" s="250" t="str">
        <f>IF('10. Module 3 Project Team'!D31="","",'10. Module 3 Project Team'!D31)</f>
        <v/>
      </c>
      <c r="G17" s="307" t="str">
        <f>IF('10. Module 3 Project Team'!E31="","",'10. Module 3 Project Team'!E31)</f>
        <v/>
      </c>
      <c r="H17" s="251" t="str">
        <f t="shared" si="0"/>
        <v/>
      </c>
      <c r="I17" s="251"/>
      <c r="J17" s="251"/>
      <c r="K17" s="307"/>
      <c r="L17" s="307"/>
      <c r="M17" s="4"/>
      <c r="N17" s="307"/>
      <c r="O17" s="307"/>
      <c r="P17" s="307"/>
      <c r="Q17" s="79"/>
      <c r="R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c r="BA17" s="79"/>
      <c r="BB17" s="79"/>
      <c r="BC17" s="79"/>
      <c r="BD17" s="79"/>
      <c r="BE17" s="79"/>
      <c r="BF17" s="79"/>
      <c r="BG17" s="79"/>
      <c r="BH17" s="79"/>
      <c r="BI17" s="79"/>
      <c r="BJ17" s="79"/>
      <c r="BK17" s="79"/>
      <c r="BL17" s="79"/>
      <c r="BM17" s="79"/>
      <c r="BN17" s="79"/>
      <c r="BO17" s="79"/>
      <c r="BP17" s="79"/>
      <c r="BQ17" s="79"/>
      <c r="BR17" s="79"/>
      <c r="BS17" s="79"/>
      <c r="BT17" s="79"/>
      <c r="BU17" s="79"/>
      <c r="BV17" s="79"/>
      <c r="BW17" s="79"/>
      <c r="BX17" s="79"/>
      <c r="BY17" s="79"/>
      <c r="BZ17" s="79"/>
      <c r="CA17" s="79"/>
      <c r="CB17" s="79"/>
      <c r="CC17" s="79"/>
      <c r="CD17" s="79"/>
      <c r="CE17" s="79"/>
      <c r="CF17" s="79"/>
      <c r="CG17" s="79"/>
      <c r="CH17" s="79"/>
      <c r="CI17" s="79"/>
      <c r="CJ17" s="79"/>
      <c r="CK17" s="79"/>
      <c r="CL17" s="79"/>
      <c r="CM17" s="79"/>
      <c r="CN17" s="79"/>
      <c r="CO17" s="79"/>
      <c r="CP17" s="79"/>
      <c r="CQ17" s="79"/>
      <c r="CR17" s="79"/>
      <c r="CS17" s="79"/>
      <c r="CT17" s="79"/>
      <c r="CU17" s="79"/>
      <c r="CV17" s="79"/>
      <c r="CW17" s="79"/>
      <c r="CX17" s="79"/>
      <c r="CY17" s="79"/>
      <c r="CZ17" s="79"/>
      <c r="DA17" s="79"/>
      <c r="DB17" s="79"/>
      <c r="DC17" s="79"/>
      <c r="DD17" s="79"/>
      <c r="DE17" s="79"/>
      <c r="DF17" s="79"/>
      <c r="DG17" s="79"/>
      <c r="DH17" s="79"/>
      <c r="DI17" s="79"/>
      <c r="DJ17" s="79"/>
      <c r="DK17" s="79"/>
      <c r="DL17" s="79"/>
      <c r="DM17" s="79"/>
      <c r="DN17" s="79"/>
      <c r="DO17" s="79"/>
      <c r="DP17" s="79"/>
      <c r="DQ17" s="79"/>
      <c r="DR17" s="79"/>
      <c r="DS17" s="79"/>
      <c r="DT17" s="79"/>
      <c r="DU17" s="79"/>
      <c r="DV17" s="79"/>
      <c r="DW17" s="79"/>
      <c r="DX17" s="79"/>
      <c r="DY17" s="79"/>
      <c r="DZ17" s="79"/>
      <c r="EA17" s="79"/>
      <c r="EB17" s="79"/>
      <c r="EC17" s="79"/>
      <c r="ED17" s="79"/>
      <c r="EE17" s="79"/>
      <c r="EF17" s="79"/>
      <c r="EG17" s="79"/>
      <c r="EH17" s="79"/>
      <c r="EI17" s="79"/>
      <c r="EJ17" s="79"/>
      <c r="EK17" s="79"/>
      <c r="EL17" s="79"/>
      <c r="EM17" s="79"/>
      <c r="EN17" s="79"/>
      <c r="EO17" s="79"/>
      <c r="EP17" s="79"/>
      <c r="EQ17" s="79"/>
      <c r="ER17" s="79"/>
      <c r="ES17" s="79"/>
      <c r="ET17" s="79"/>
      <c r="EU17" s="79"/>
      <c r="EV17" s="79"/>
      <c r="EW17" s="79"/>
      <c r="EX17" s="79"/>
      <c r="EY17" s="79"/>
      <c r="EZ17" s="79"/>
      <c r="FA17" s="79"/>
      <c r="FB17" s="79"/>
      <c r="FC17" s="79"/>
      <c r="FD17" s="79"/>
      <c r="FE17" s="79"/>
      <c r="FF17" s="79"/>
      <c r="FG17" s="79"/>
      <c r="FH17" s="79"/>
      <c r="FI17" s="79"/>
      <c r="FJ17" s="79"/>
      <c r="FK17" s="79"/>
      <c r="FL17" s="79"/>
      <c r="FM17" s="79"/>
      <c r="FN17" s="79"/>
      <c r="FO17" s="79"/>
      <c r="FP17" s="79"/>
      <c r="FQ17" s="79"/>
      <c r="FR17" s="79"/>
      <c r="FS17" s="79"/>
      <c r="FT17" s="79"/>
      <c r="FU17" s="79"/>
      <c r="FV17" s="79"/>
      <c r="FW17" s="79"/>
      <c r="FX17" s="79"/>
      <c r="FY17" s="79"/>
      <c r="FZ17" s="79"/>
      <c r="GA17" s="79"/>
      <c r="GB17" s="79"/>
      <c r="GC17" s="79"/>
      <c r="GD17" s="79"/>
      <c r="GE17" s="79"/>
      <c r="GF17" s="79"/>
      <c r="GG17" s="79"/>
      <c r="GH17" s="79"/>
      <c r="GI17" s="79"/>
      <c r="GJ17" s="79"/>
      <c r="GK17" s="79"/>
      <c r="GL17" s="79"/>
      <c r="GM17" s="79"/>
      <c r="GN17" s="79"/>
      <c r="GO17" s="79"/>
      <c r="GP17" s="79"/>
      <c r="GQ17" s="79"/>
      <c r="GR17" s="79"/>
      <c r="GS17" s="79"/>
      <c r="GT17" s="79"/>
      <c r="GU17" s="79"/>
      <c r="GV17" s="79"/>
      <c r="GW17" s="79"/>
      <c r="GX17" s="79"/>
      <c r="GY17" s="79"/>
      <c r="GZ17" s="79"/>
      <c r="HA17" s="79"/>
      <c r="HB17" s="79"/>
      <c r="HC17" s="79"/>
      <c r="HD17" s="79"/>
      <c r="HE17" s="79"/>
      <c r="HF17" s="79"/>
      <c r="HG17" s="79"/>
      <c r="HH17" s="79"/>
      <c r="HI17" s="79"/>
      <c r="HJ17" s="79"/>
      <c r="HK17" s="79"/>
      <c r="HL17" s="79"/>
      <c r="HM17" s="79"/>
      <c r="HN17" s="79"/>
      <c r="HO17" s="79"/>
      <c r="HP17" s="79"/>
      <c r="HQ17" s="79"/>
      <c r="HR17" s="79"/>
      <c r="HS17" s="79"/>
      <c r="HT17" s="79"/>
      <c r="HU17" s="79"/>
      <c r="HV17" s="79"/>
      <c r="HW17" s="79"/>
      <c r="HX17" s="79"/>
      <c r="HY17" s="79"/>
      <c r="HZ17" s="79"/>
      <c r="IA17" s="79"/>
      <c r="IB17" s="79"/>
      <c r="IC17" s="79"/>
      <c r="ID17" s="79"/>
      <c r="IE17" s="79"/>
      <c r="IF17" s="79"/>
      <c r="IG17" s="79"/>
      <c r="IH17" s="79"/>
      <c r="II17" s="79"/>
      <c r="IJ17" s="79"/>
      <c r="IK17" s="79"/>
      <c r="IL17" s="79"/>
      <c r="IM17" s="79"/>
      <c r="IN17" s="79"/>
      <c r="IO17" s="79"/>
      <c r="IP17" s="79"/>
      <c r="IQ17" s="79"/>
      <c r="IR17" s="79"/>
      <c r="IS17" s="79"/>
      <c r="IT17" s="79"/>
      <c r="IU17" s="79"/>
      <c r="IV17" s="79"/>
    </row>
    <row r="18" spans="1:256">
      <c r="A18" s="79"/>
      <c r="B18" s="3" t="s">
        <v>680</v>
      </c>
      <c r="C18" s="79"/>
      <c r="D18" s="79"/>
      <c r="E18" s="307" t="str">
        <f>IF('10. Module 3 Project Team'!B32="","",'10. Module 3 Project Team'!B32)</f>
        <v/>
      </c>
      <c r="F18" s="250" t="str">
        <f>IF('10. Module 3 Project Team'!D32="","",'10. Module 3 Project Team'!D32)</f>
        <v/>
      </c>
      <c r="G18" s="307" t="str">
        <f>IF('10. Module 3 Project Team'!E32="","",'10. Module 3 Project Team'!E32)</f>
        <v/>
      </c>
      <c r="H18" s="251" t="str">
        <f t="shared" si="0"/>
        <v/>
      </c>
      <c r="I18" s="251"/>
      <c r="J18" s="251"/>
      <c r="K18" s="307"/>
      <c r="L18" s="307"/>
      <c r="M18" s="4"/>
      <c r="N18" s="307"/>
      <c r="O18" s="307"/>
      <c r="P18" s="307"/>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c r="BZ18" s="79"/>
      <c r="CA18" s="79"/>
      <c r="CB18" s="79"/>
      <c r="CC18" s="79"/>
      <c r="CD18" s="79"/>
      <c r="CE18" s="79"/>
      <c r="CF18" s="79"/>
      <c r="CG18" s="79"/>
      <c r="CH18" s="79"/>
      <c r="CI18" s="79"/>
      <c r="CJ18" s="79"/>
      <c r="CK18" s="79"/>
      <c r="CL18" s="79"/>
      <c r="CM18" s="79"/>
      <c r="CN18" s="79"/>
      <c r="CO18" s="79"/>
      <c r="CP18" s="79"/>
      <c r="CQ18" s="79"/>
      <c r="CR18" s="79"/>
      <c r="CS18" s="79"/>
      <c r="CT18" s="79"/>
      <c r="CU18" s="79"/>
      <c r="CV18" s="79"/>
      <c r="CW18" s="79"/>
      <c r="CX18" s="79"/>
      <c r="CY18" s="79"/>
      <c r="CZ18" s="79"/>
      <c r="DA18" s="79"/>
      <c r="DB18" s="79"/>
      <c r="DC18" s="79"/>
      <c r="DD18" s="79"/>
      <c r="DE18" s="79"/>
      <c r="DF18" s="79"/>
      <c r="DG18" s="79"/>
      <c r="DH18" s="79"/>
      <c r="DI18" s="79"/>
      <c r="DJ18" s="79"/>
      <c r="DK18" s="79"/>
      <c r="DL18" s="79"/>
      <c r="DM18" s="79"/>
      <c r="DN18" s="79"/>
      <c r="DO18" s="79"/>
      <c r="DP18" s="79"/>
      <c r="DQ18" s="79"/>
      <c r="DR18" s="79"/>
      <c r="DS18" s="79"/>
      <c r="DT18" s="79"/>
      <c r="DU18" s="79"/>
      <c r="DV18" s="79"/>
      <c r="DW18" s="79"/>
      <c r="DX18" s="79"/>
      <c r="DY18" s="79"/>
      <c r="DZ18" s="79"/>
      <c r="EA18" s="79"/>
      <c r="EB18" s="79"/>
      <c r="EC18" s="79"/>
      <c r="ED18" s="79"/>
      <c r="EE18" s="79"/>
      <c r="EF18" s="79"/>
      <c r="EG18" s="79"/>
      <c r="EH18" s="79"/>
      <c r="EI18" s="79"/>
      <c r="EJ18" s="79"/>
      <c r="EK18" s="79"/>
      <c r="EL18" s="79"/>
      <c r="EM18" s="79"/>
      <c r="EN18" s="79"/>
      <c r="EO18" s="79"/>
      <c r="EP18" s="79"/>
      <c r="EQ18" s="79"/>
      <c r="ER18" s="79"/>
      <c r="ES18" s="79"/>
      <c r="ET18" s="79"/>
      <c r="EU18" s="79"/>
      <c r="EV18" s="79"/>
      <c r="EW18" s="79"/>
      <c r="EX18" s="79"/>
      <c r="EY18" s="79"/>
      <c r="EZ18" s="79"/>
      <c r="FA18" s="79"/>
      <c r="FB18" s="79"/>
      <c r="FC18" s="79"/>
      <c r="FD18" s="79"/>
      <c r="FE18" s="79"/>
      <c r="FF18" s="79"/>
      <c r="FG18" s="79"/>
      <c r="FH18" s="79"/>
      <c r="FI18" s="79"/>
      <c r="FJ18" s="79"/>
      <c r="FK18" s="79"/>
      <c r="FL18" s="79"/>
      <c r="FM18" s="79"/>
      <c r="FN18" s="79"/>
      <c r="FO18" s="79"/>
      <c r="FP18" s="79"/>
      <c r="FQ18" s="79"/>
      <c r="FR18" s="79"/>
      <c r="FS18" s="79"/>
      <c r="FT18" s="79"/>
      <c r="FU18" s="79"/>
      <c r="FV18" s="79"/>
      <c r="FW18" s="79"/>
      <c r="FX18" s="79"/>
      <c r="FY18" s="79"/>
      <c r="FZ18" s="79"/>
      <c r="GA18" s="79"/>
      <c r="GB18" s="79"/>
      <c r="GC18" s="79"/>
      <c r="GD18" s="79"/>
      <c r="GE18" s="79"/>
      <c r="GF18" s="79"/>
      <c r="GG18" s="79"/>
      <c r="GH18" s="79"/>
      <c r="GI18" s="79"/>
      <c r="GJ18" s="79"/>
      <c r="GK18" s="79"/>
      <c r="GL18" s="79"/>
      <c r="GM18" s="79"/>
      <c r="GN18" s="79"/>
      <c r="GO18" s="79"/>
      <c r="GP18" s="79"/>
      <c r="GQ18" s="79"/>
      <c r="GR18" s="79"/>
      <c r="GS18" s="79"/>
      <c r="GT18" s="79"/>
      <c r="GU18" s="79"/>
      <c r="GV18" s="79"/>
      <c r="GW18" s="79"/>
      <c r="GX18" s="79"/>
      <c r="GY18" s="79"/>
      <c r="GZ18" s="79"/>
      <c r="HA18" s="79"/>
      <c r="HB18" s="79"/>
      <c r="HC18" s="79"/>
      <c r="HD18" s="79"/>
      <c r="HE18" s="79"/>
      <c r="HF18" s="79"/>
      <c r="HG18" s="79"/>
      <c r="HH18" s="79"/>
      <c r="HI18" s="79"/>
      <c r="HJ18" s="79"/>
      <c r="HK18" s="79"/>
      <c r="HL18" s="79"/>
      <c r="HM18" s="79"/>
      <c r="HN18" s="79"/>
      <c r="HO18" s="79"/>
      <c r="HP18" s="79"/>
      <c r="HQ18" s="79"/>
      <c r="HR18" s="79"/>
      <c r="HS18" s="79"/>
      <c r="HT18" s="79"/>
      <c r="HU18" s="79"/>
      <c r="HV18" s="79"/>
      <c r="HW18" s="79"/>
      <c r="HX18" s="79"/>
      <c r="HY18" s="79"/>
      <c r="HZ18" s="79"/>
      <c r="IA18" s="79"/>
      <c r="IB18" s="79"/>
      <c r="IC18" s="79"/>
      <c r="ID18" s="79"/>
      <c r="IE18" s="79"/>
      <c r="IF18" s="79"/>
      <c r="IG18" s="79"/>
      <c r="IH18" s="79"/>
      <c r="II18" s="79"/>
      <c r="IJ18" s="79"/>
      <c r="IK18" s="79"/>
      <c r="IL18" s="79"/>
      <c r="IM18" s="79"/>
      <c r="IN18" s="79"/>
      <c r="IO18" s="79"/>
      <c r="IP18" s="79"/>
      <c r="IQ18" s="79"/>
      <c r="IR18" s="79"/>
      <c r="IS18" s="79"/>
      <c r="IT18" s="79"/>
      <c r="IU18" s="79"/>
      <c r="IV18" s="79"/>
    </row>
    <row r="19" spans="1:256">
      <c r="A19" s="79"/>
      <c r="B19" s="79" t="s">
        <v>681</v>
      </c>
      <c r="C19" s="79"/>
      <c r="D19" s="79"/>
      <c r="E19" s="307" t="str">
        <f>IF('10. Module 3 Project Team'!B33="","",'10. Module 3 Project Team'!B33)</f>
        <v/>
      </c>
      <c r="F19" s="250" t="str">
        <f>IF('10. Module 3 Project Team'!D33="","",'10. Module 3 Project Team'!D33)</f>
        <v/>
      </c>
      <c r="G19" s="307" t="str">
        <f>IF('10. Module 3 Project Team'!E33="","",'10. Module 3 Project Team'!E33)</f>
        <v/>
      </c>
      <c r="H19" s="251" t="str">
        <f t="shared" si="0"/>
        <v/>
      </c>
      <c r="I19" s="251"/>
      <c r="J19" s="251"/>
      <c r="K19" s="307"/>
      <c r="L19" s="307"/>
      <c r="M19" s="4"/>
      <c r="N19" s="307"/>
      <c r="O19" s="307"/>
      <c r="P19" s="307"/>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c r="BV19" s="79"/>
      <c r="BW19" s="79"/>
      <c r="BX19" s="79"/>
      <c r="BY19" s="79"/>
      <c r="BZ19" s="79"/>
      <c r="CA19" s="79"/>
      <c r="CB19" s="79"/>
      <c r="CC19" s="79"/>
      <c r="CD19" s="79"/>
      <c r="CE19" s="79"/>
      <c r="CF19" s="79"/>
      <c r="CG19" s="79"/>
      <c r="CH19" s="79"/>
      <c r="CI19" s="79"/>
      <c r="CJ19" s="79"/>
      <c r="CK19" s="79"/>
      <c r="CL19" s="79"/>
      <c r="CM19" s="79"/>
      <c r="CN19" s="79"/>
      <c r="CO19" s="79"/>
      <c r="CP19" s="79"/>
      <c r="CQ19" s="79"/>
      <c r="CR19" s="79"/>
      <c r="CS19" s="79"/>
      <c r="CT19" s="79"/>
      <c r="CU19" s="79"/>
      <c r="CV19" s="79"/>
      <c r="CW19" s="79"/>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c r="EN19" s="79"/>
      <c r="EO19" s="79"/>
      <c r="EP19" s="79"/>
      <c r="EQ19" s="79"/>
      <c r="ER19" s="79"/>
      <c r="ES19" s="79"/>
      <c r="ET19" s="79"/>
      <c r="EU19" s="79"/>
      <c r="EV19" s="79"/>
      <c r="EW19" s="79"/>
      <c r="EX19" s="79"/>
      <c r="EY19" s="79"/>
      <c r="EZ19" s="79"/>
      <c r="FA19" s="79"/>
      <c r="FB19" s="79"/>
      <c r="FC19" s="79"/>
      <c r="FD19" s="79"/>
      <c r="FE19" s="79"/>
      <c r="FF19" s="79"/>
      <c r="FG19" s="79"/>
      <c r="FH19" s="79"/>
      <c r="FI19" s="79"/>
      <c r="FJ19" s="79"/>
      <c r="FK19" s="79"/>
      <c r="FL19" s="79"/>
      <c r="FM19" s="79"/>
      <c r="FN19" s="79"/>
      <c r="FO19" s="79"/>
      <c r="FP19" s="79"/>
      <c r="FQ19" s="79"/>
      <c r="FR19" s="79"/>
      <c r="FS19" s="79"/>
      <c r="FT19" s="79"/>
      <c r="FU19" s="79"/>
      <c r="FV19" s="79"/>
      <c r="FW19" s="79"/>
      <c r="FX19" s="79"/>
      <c r="FY19" s="79"/>
      <c r="FZ19" s="79"/>
      <c r="GA19" s="79"/>
      <c r="GB19" s="79"/>
      <c r="GC19" s="79"/>
      <c r="GD19" s="79"/>
      <c r="GE19" s="79"/>
      <c r="GF19" s="79"/>
      <c r="GG19" s="79"/>
      <c r="GH19" s="79"/>
      <c r="GI19" s="79"/>
      <c r="GJ19" s="79"/>
      <c r="GK19" s="79"/>
      <c r="GL19" s="79"/>
      <c r="GM19" s="79"/>
      <c r="GN19" s="79"/>
      <c r="GO19" s="79"/>
      <c r="GP19" s="79"/>
      <c r="GQ19" s="79"/>
      <c r="GR19" s="79"/>
      <c r="GS19" s="79"/>
      <c r="GT19" s="79"/>
      <c r="GU19" s="79"/>
      <c r="GV19" s="79"/>
      <c r="GW19" s="79"/>
      <c r="GX19" s="79"/>
      <c r="GY19" s="79"/>
      <c r="GZ19" s="79"/>
      <c r="HA19" s="79"/>
      <c r="HB19" s="79"/>
      <c r="HC19" s="79"/>
      <c r="HD19" s="79"/>
      <c r="HE19" s="79"/>
      <c r="HF19" s="79"/>
      <c r="HG19" s="79"/>
      <c r="HH19" s="79"/>
      <c r="HI19" s="79"/>
      <c r="HJ19" s="79"/>
      <c r="HK19" s="79"/>
      <c r="HL19" s="79"/>
      <c r="HM19" s="79"/>
      <c r="HN19" s="79"/>
      <c r="HO19" s="79"/>
      <c r="HP19" s="79"/>
      <c r="HQ19" s="79"/>
      <c r="HR19" s="79"/>
      <c r="HS19" s="79"/>
      <c r="HT19" s="79"/>
      <c r="HU19" s="79"/>
      <c r="HV19" s="79"/>
      <c r="HW19" s="79"/>
      <c r="HX19" s="79"/>
      <c r="HY19" s="79"/>
      <c r="HZ19" s="79"/>
      <c r="IA19" s="79"/>
      <c r="IB19" s="79"/>
      <c r="IC19" s="79"/>
      <c r="ID19" s="79"/>
      <c r="IE19" s="79"/>
      <c r="IF19" s="79"/>
      <c r="IG19" s="79"/>
      <c r="IH19" s="79"/>
      <c r="II19" s="79"/>
      <c r="IJ19" s="79"/>
      <c r="IK19" s="79"/>
      <c r="IL19" s="79"/>
      <c r="IM19" s="79"/>
      <c r="IN19" s="79"/>
      <c r="IO19" s="79"/>
      <c r="IP19" s="79"/>
      <c r="IQ19" s="79"/>
      <c r="IR19" s="79"/>
      <c r="IS19" s="79"/>
      <c r="IT19" s="79"/>
      <c r="IU19" s="79"/>
      <c r="IV19" s="79"/>
    </row>
    <row r="20" spans="1:256">
      <c r="A20" s="79"/>
      <c r="B20" s="79" t="s">
        <v>682</v>
      </c>
      <c r="C20" s="79"/>
      <c r="D20" s="79"/>
      <c r="E20" s="307" t="str">
        <f>IF('10. Module 3 Project Team'!B34="","",'10. Module 3 Project Team'!B34)</f>
        <v/>
      </c>
      <c r="F20" s="250" t="str">
        <f>IF('10. Module 3 Project Team'!D34="","",'10. Module 3 Project Team'!D34)</f>
        <v/>
      </c>
      <c r="G20" s="307" t="str">
        <f>IF('10. Module 3 Project Team'!E34="","",'10. Module 3 Project Team'!E34)</f>
        <v/>
      </c>
      <c r="H20" s="251" t="str">
        <f t="shared" si="0"/>
        <v/>
      </c>
      <c r="I20" s="251"/>
      <c r="J20" s="307"/>
      <c r="K20" s="307"/>
      <c r="L20" s="307"/>
      <c r="M20" s="4"/>
      <c r="N20" s="307"/>
      <c r="O20" s="307"/>
      <c r="P20" s="307"/>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79"/>
      <c r="CI20" s="79"/>
      <c r="CJ20" s="79"/>
      <c r="CK20" s="79"/>
      <c r="CL20" s="79"/>
      <c r="CM20" s="79"/>
      <c r="CN20" s="79"/>
      <c r="CO20" s="79"/>
      <c r="CP20" s="79"/>
      <c r="CQ20" s="79"/>
      <c r="CR20" s="79"/>
      <c r="CS20" s="79"/>
      <c r="CT20" s="79"/>
      <c r="CU20" s="79"/>
      <c r="CV20" s="79"/>
      <c r="CW20" s="79"/>
      <c r="CX20" s="79"/>
      <c r="CY20" s="79"/>
      <c r="CZ20" s="79"/>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79"/>
      <c r="DY20" s="79"/>
      <c r="DZ20" s="79"/>
      <c r="EA20" s="79"/>
      <c r="EB20" s="79"/>
      <c r="EC20" s="79"/>
      <c r="ED20" s="79"/>
      <c r="EE20" s="79"/>
      <c r="EF20" s="79"/>
      <c r="EG20" s="79"/>
      <c r="EH20" s="79"/>
      <c r="EI20" s="79"/>
      <c r="EJ20" s="79"/>
      <c r="EK20" s="79"/>
      <c r="EL20" s="79"/>
      <c r="EM20" s="79"/>
      <c r="EN20" s="79"/>
      <c r="EO20" s="79"/>
      <c r="EP20" s="79"/>
      <c r="EQ20" s="79"/>
      <c r="ER20" s="79"/>
      <c r="ES20" s="79"/>
      <c r="ET20" s="79"/>
      <c r="EU20" s="79"/>
      <c r="EV20" s="79"/>
      <c r="EW20" s="79"/>
      <c r="EX20" s="79"/>
      <c r="EY20" s="79"/>
      <c r="EZ20" s="79"/>
      <c r="FA20" s="79"/>
      <c r="FB20" s="79"/>
      <c r="FC20" s="79"/>
      <c r="FD20" s="79"/>
      <c r="FE20" s="79"/>
      <c r="FF20" s="79"/>
      <c r="FG20" s="79"/>
      <c r="FH20" s="79"/>
      <c r="FI20" s="79"/>
      <c r="FJ20" s="79"/>
      <c r="FK20" s="79"/>
      <c r="FL20" s="79"/>
      <c r="FM20" s="79"/>
      <c r="FN20" s="79"/>
      <c r="FO20" s="79"/>
      <c r="FP20" s="79"/>
      <c r="FQ20" s="79"/>
      <c r="FR20" s="79"/>
      <c r="FS20" s="79"/>
      <c r="FT20" s="79"/>
      <c r="FU20" s="79"/>
      <c r="FV20" s="79"/>
      <c r="FW20" s="79"/>
      <c r="FX20" s="79"/>
      <c r="FY20" s="79"/>
      <c r="FZ20" s="79"/>
      <c r="GA20" s="79"/>
      <c r="GB20" s="79"/>
      <c r="GC20" s="79"/>
      <c r="GD20" s="79"/>
      <c r="GE20" s="79"/>
      <c r="GF20" s="79"/>
      <c r="GG20" s="79"/>
      <c r="GH20" s="79"/>
      <c r="GI20" s="79"/>
      <c r="GJ20" s="79"/>
      <c r="GK20" s="79"/>
      <c r="GL20" s="79"/>
      <c r="GM20" s="79"/>
      <c r="GN20" s="79"/>
      <c r="GO20" s="79"/>
      <c r="GP20" s="79"/>
      <c r="GQ20" s="79"/>
      <c r="GR20" s="79"/>
      <c r="GS20" s="79"/>
      <c r="GT20" s="79"/>
      <c r="GU20" s="79"/>
      <c r="GV20" s="79"/>
      <c r="GW20" s="79"/>
      <c r="GX20" s="79"/>
      <c r="GY20" s="79"/>
      <c r="GZ20" s="79"/>
      <c r="HA20" s="79"/>
      <c r="HB20" s="79"/>
      <c r="HC20" s="79"/>
      <c r="HD20" s="79"/>
      <c r="HE20" s="79"/>
      <c r="HF20" s="79"/>
      <c r="HG20" s="79"/>
      <c r="HH20" s="79"/>
      <c r="HI20" s="79"/>
      <c r="HJ20" s="79"/>
      <c r="HK20" s="79"/>
      <c r="HL20" s="79"/>
      <c r="HM20" s="79"/>
      <c r="HN20" s="79"/>
      <c r="HO20" s="79"/>
      <c r="HP20" s="79"/>
      <c r="HQ20" s="79"/>
      <c r="HR20" s="79"/>
      <c r="HS20" s="79"/>
      <c r="HT20" s="79"/>
      <c r="HU20" s="79"/>
      <c r="HV20" s="79"/>
      <c r="HW20" s="79"/>
      <c r="HX20" s="79"/>
      <c r="HY20" s="79"/>
      <c r="HZ20" s="79"/>
      <c r="IA20" s="79"/>
      <c r="IB20" s="79"/>
      <c r="IC20" s="79"/>
      <c r="ID20" s="79"/>
      <c r="IE20" s="79"/>
      <c r="IF20" s="79"/>
      <c r="IG20" s="79"/>
      <c r="IH20" s="79"/>
      <c r="II20" s="79"/>
      <c r="IJ20" s="79"/>
      <c r="IK20" s="79"/>
      <c r="IL20" s="79"/>
      <c r="IM20" s="79"/>
      <c r="IN20" s="79"/>
      <c r="IO20" s="79"/>
      <c r="IP20" s="79"/>
      <c r="IQ20" s="79"/>
      <c r="IR20" s="79"/>
      <c r="IS20" s="79"/>
      <c r="IT20" s="79"/>
      <c r="IU20" s="79"/>
      <c r="IV20" s="79"/>
    </row>
    <row r="21" spans="1:256">
      <c r="A21" s="79"/>
      <c r="B21" s="4" t="s">
        <v>683</v>
      </c>
      <c r="C21" s="79"/>
      <c r="D21" s="79"/>
      <c r="E21" s="307" t="str">
        <f>IF('10. Module 3 Project Team'!B35="","",'10. Module 3 Project Team'!B35)</f>
        <v/>
      </c>
      <c r="F21" s="250" t="str">
        <f>IF('10. Module 3 Project Team'!D35="","",'10. Module 3 Project Team'!D35)</f>
        <v/>
      </c>
      <c r="G21" s="307" t="str">
        <f>IF('10. Module 3 Project Team'!E35="","",'10. Module 3 Project Team'!E35)</f>
        <v/>
      </c>
      <c r="H21" s="251" t="str">
        <f t="shared" si="0"/>
        <v/>
      </c>
      <c r="I21" s="251"/>
      <c r="J21" s="251"/>
      <c r="K21" s="307"/>
      <c r="L21" s="307"/>
      <c r="M21" s="4"/>
      <c r="N21" s="307"/>
      <c r="O21" s="307"/>
      <c r="P21" s="307"/>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c r="CA21" s="79"/>
      <c r="CB21" s="79"/>
      <c r="CC21" s="79"/>
      <c r="CD21" s="79"/>
      <c r="CE21" s="79"/>
      <c r="CF21" s="79"/>
      <c r="CG21" s="79"/>
      <c r="CH21" s="79"/>
      <c r="CI21" s="79"/>
      <c r="CJ21" s="79"/>
      <c r="CK21" s="79"/>
      <c r="CL21" s="79"/>
      <c r="CM21" s="79"/>
      <c r="CN21" s="79"/>
      <c r="CO21" s="79"/>
      <c r="CP21" s="79"/>
      <c r="CQ21" s="79"/>
      <c r="CR21" s="79"/>
      <c r="CS21" s="79"/>
      <c r="CT21" s="79"/>
      <c r="CU21" s="79"/>
      <c r="CV21" s="79"/>
      <c r="CW21" s="79"/>
      <c r="CX21" s="79"/>
      <c r="CY21" s="79"/>
      <c r="CZ21" s="79"/>
      <c r="DA21" s="79"/>
      <c r="DB21" s="79"/>
      <c r="DC21" s="79"/>
      <c r="DD21" s="79"/>
      <c r="DE21" s="79"/>
      <c r="DF21" s="79"/>
      <c r="DG21" s="79"/>
      <c r="DH21" s="79"/>
      <c r="DI21" s="79"/>
      <c r="DJ21" s="79"/>
      <c r="DK21" s="79"/>
      <c r="DL21" s="79"/>
      <c r="DM21" s="79"/>
      <c r="DN21" s="79"/>
      <c r="DO21" s="79"/>
      <c r="DP21" s="79"/>
      <c r="DQ21" s="79"/>
      <c r="DR21" s="79"/>
      <c r="DS21" s="79"/>
      <c r="DT21" s="79"/>
      <c r="DU21" s="79"/>
      <c r="DV21" s="79"/>
      <c r="DW21" s="79"/>
      <c r="DX21" s="79"/>
      <c r="DY21" s="79"/>
      <c r="DZ21" s="79"/>
      <c r="EA21" s="79"/>
      <c r="EB21" s="79"/>
      <c r="EC21" s="79"/>
      <c r="ED21" s="79"/>
      <c r="EE21" s="79"/>
      <c r="EF21" s="79"/>
      <c r="EG21" s="79"/>
      <c r="EH21" s="79"/>
      <c r="EI21" s="79"/>
      <c r="EJ21" s="79"/>
      <c r="EK21" s="79"/>
      <c r="EL21" s="79"/>
      <c r="EM21" s="79"/>
      <c r="EN21" s="79"/>
      <c r="EO21" s="79"/>
      <c r="EP21" s="79"/>
      <c r="EQ21" s="79"/>
      <c r="ER21" s="79"/>
      <c r="ES21" s="79"/>
      <c r="ET21" s="79"/>
      <c r="EU21" s="79"/>
      <c r="EV21" s="79"/>
      <c r="EW21" s="79"/>
      <c r="EX21" s="79"/>
      <c r="EY21" s="79"/>
      <c r="EZ21" s="79"/>
      <c r="FA21" s="79"/>
      <c r="FB21" s="79"/>
      <c r="FC21" s="79"/>
      <c r="FD21" s="79"/>
      <c r="FE21" s="79"/>
      <c r="FF21" s="79"/>
      <c r="FG21" s="79"/>
      <c r="FH21" s="79"/>
      <c r="FI21" s="79"/>
      <c r="FJ21" s="79"/>
      <c r="FK21" s="79"/>
      <c r="FL21" s="79"/>
      <c r="FM21" s="79"/>
      <c r="FN21" s="79"/>
      <c r="FO21" s="79"/>
      <c r="FP21" s="79"/>
      <c r="FQ21" s="79"/>
      <c r="FR21" s="79"/>
      <c r="FS21" s="79"/>
      <c r="FT21" s="79"/>
      <c r="FU21" s="79"/>
      <c r="FV21" s="79"/>
      <c r="FW21" s="79"/>
      <c r="FX21" s="79"/>
      <c r="FY21" s="79"/>
      <c r="FZ21" s="79"/>
      <c r="GA21" s="79"/>
      <c r="GB21" s="79"/>
      <c r="GC21" s="79"/>
      <c r="GD21" s="79"/>
      <c r="GE21" s="79"/>
      <c r="GF21" s="79"/>
      <c r="GG21" s="79"/>
      <c r="GH21" s="79"/>
      <c r="GI21" s="79"/>
      <c r="GJ21" s="79"/>
      <c r="GK21" s="79"/>
      <c r="GL21" s="79"/>
      <c r="GM21" s="79"/>
      <c r="GN21" s="79"/>
      <c r="GO21" s="79"/>
      <c r="GP21" s="79"/>
      <c r="GQ21" s="79"/>
      <c r="GR21" s="79"/>
      <c r="GS21" s="79"/>
      <c r="GT21" s="79"/>
      <c r="GU21" s="79"/>
      <c r="GV21" s="79"/>
      <c r="GW21" s="79"/>
      <c r="GX21" s="79"/>
      <c r="GY21" s="79"/>
      <c r="GZ21" s="79"/>
      <c r="HA21" s="79"/>
      <c r="HB21" s="79"/>
      <c r="HC21" s="79"/>
      <c r="HD21" s="79"/>
      <c r="HE21" s="79"/>
      <c r="HF21" s="79"/>
      <c r="HG21" s="79"/>
      <c r="HH21" s="79"/>
      <c r="HI21" s="79"/>
      <c r="HJ21" s="79"/>
      <c r="HK21" s="79"/>
      <c r="HL21" s="79"/>
      <c r="HM21" s="79"/>
      <c r="HN21" s="79"/>
      <c r="HO21" s="79"/>
      <c r="HP21" s="79"/>
      <c r="HQ21" s="79"/>
      <c r="HR21" s="79"/>
      <c r="HS21" s="79"/>
      <c r="HT21" s="79"/>
      <c r="HU21" s="79"/>
      <c r="HV21" s="79"/>
      <c r="HW21" s="79"/>
      <c r="HX21" s="79"/>
      <c r="HY21" s="79"/>
      <c r="HZ21" s="79"/>
      <c r="IA21" s="79"/>
      <c r="IB21" s="79"/>
      <c r="IC21" s="79"/>
      <c r="ID21" s="79"/>
      <c r="IE21" s="79"/>
      <c r="IF21" s="79"/>
      <c r="IG21" s="79"/>
      <c r="IH21" s="79"/>
      <c r="II21" s="79"/>
      <c r="IJ21" s="79"/>
      <c r="IK21" s="79"/>
      <c r="IL21" s="79"/>
      <c r="IM21" s="79"/>
      <c r="IN21" s="79"/>
      <c r="IO21" s="79"/>
      <c r="IP21" s="79"/>
      <c r="IQ21" s="79"/>
      <c r="IR21" s="79"/>
      <c r="IS21" s="79"/>
      <c r="IT21" s="79"/>
      <c r="IU21" s="79"/>
      <c r="IV21" s="79"/>
    </row>
    <row r="22" spans="1:256">
      <c r="A22" s="79"/>
      <c r="B22" s="4" t="s">
        <v>684</v>
      </c>
      <c r="C22" s="79"/>
      <c r="D22" s="79"/>
      <c r="E22" s="307" t="str">
        <f>IF('10. Module 3 Project Team'!B36="","",'10. Module 3 Project Team'!B36)</f>
        <v/>
      </c>
      <c r="F22" s="250" t="str">
        <f>IF('10. Module 3 Project Team'!D36="","",'10. Module 3 Project Team'!D36)</f>
        <v/>
      </c>
      <c r="G22" s="307" t="str">
        <f>IF('10. Module 3 Project Team'!E36="","",'10. Module 3 Project Team'!E36)</f>
        <v/>
      </c>
      <c r="H22" s="251" t="str">
        <f t="shared" si="0"/>
        <v/>
      </c>
      <c r="I22" s="251"/>
      <c r="J22" s="251"/>
      <c r="K22" s="307"/>
      <c r="L22" s="307"/>
      <c r="M22" s="4"/>
      <c r="N22" s="307"/>
      <c r="O22" s="307"/>
      <c r="P22" s="307"/>
      <c r="Q22" s="79"/>
      <c r="R22" s="79"/>
      <c r="S22" s="7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c r="BV22" s="79"/>
      <c r="BW22" s="79"/>
      <c r="BX22" s="79"/>
      <c r="BY22" s="79"/>
      <c r="BZ22" s="79"/>
      <c r="CA22" s="79"/>
      <c r="CB22" s="79"/>
      <c r="CC22" s="79"/>
      <c r="CD22" s="79"/>
      <c r="CE22" s="79"/>
      <c r="CF22" s="79"/>
      <c r="CG22" s="79"/>
      <c r="CH22" s="79"/>
      <c r="CI22" s="79"/>
      <c r="CJ22" s="79"/>
      <c r="CK22" s="79"/>
      <c r="CL22" s="79"/>
      <c r="CM22" s="79"/>
      <c r="CN22" s="79"/>
      <c r="CO22" s="79"/>
      <c r="CP22" s="79"/>
      <c r="CQ22" s="79"/>
      <c r="CR22" s="79"/>
      <c r="CS22" s="79"/>
      <c r="CT22" s="79"/>
      <c r="CU22" s="79"/>
      <c r="CV22" s="79"/>
      <c r="CW22" s="79"/>
      <c r="CX22" s="79"/>
      <c r="CY22" s="79"/>
      <c r="CZ22" s="79"/>
      <c r="DA22" s="79"/>
      <c r="DB22" s="79"/>
      <c r="DC22" s="79"/>
      <c r="DD22" s="79"/>
      <c r="DE22" s="79"/>
      <c r="DF22" s="79"/>
      <c r="DG22" s="79"/>
      <c r="DH22" s="79"/>
      <c r="DI22" s="79"/>
      <c r="DJ22" s="79"/>
      <c r="DK22" s="79"/>
      <c r="DL22" s="79"/>
      <c r="DM22" s="79"/>
      <c r="DN22" s="79"/>
      <c r="DO22" s="79"/>
      <c r="DP22" s="79"/>
      <c r="DQ22" s="79"/>
      <c r="DR22" s="79"/>
      <c r="DS22" s="79"/>
      <c r="DT22" s="79"/>
      <c r="DU22" s="79"/>
      <c r="DV22" s="79"/>
      <c r="DW22" s="79"/>
      <c r="DX22" s="79"/>
      <c r="DY22" s="79"/>
      <c r="DZ22" s="79"/>
      <c r="EA22" s="79"/>
      <c r="EB22" s="79"/>
      <c r="EC22" s="79"/>
      <c r="ED22" s="79"/>
      <c r="EE22" s="79"/>
      <c r="EF22" s="79"/>
      <c r="EG22" s="79"/>
      <c r="EH22" s="79"/>
      <c r="EI22" s="79"/>
      <c r="EJ22" s="79"/>
      <c r="EK22" s="79"/>
      <c r="EL22" s="79"/>
      <c r="EM22" s="79"/>
      <c r="EN22" s="79"/>
      <c r="EO22" s="79"/>
      <c r="EP22" s="79"/>
      <c r="EQ22" s="79"/>
      <c r="ER22" s="79"/>
      <c r="ES22" s="79"/>
      <c r="ET22" s="79"/>
      <c r="EU22" s="79"/>
      <c r="EV22" s="79"/>
      <c r="EW22" s="79"/>
      <c r="EX22" s="79"/>
      <c r="EY22" s="79"/>
      <c r="EZ22" s="79"/>
      <c r="FA22" s="79"/>
      <c r="FB22" s="79"/>
      <c r="FC22" s="79"/>
      <c r="FD22" s="79"/>
      <c r="FE22" s="79"/>
      <c r="FF22" s="79"/>
      <c r="FG22" s="79"/>
      <c r="FH22" s="79"/>
      <c r="FI22" s="79"/>
      <c r="FJ22" s="79"/>
      <c r="FK22" s="79"/>
      <c r="FL22" s="79"/>
      <c r="FM22" s="79"/>
      <c r="FN22" s="79"/>
      <c r="FO22" s="79"/>
      <c r="FP22" s="79"/>
      <c r="FQ22" s="79"/>
      <c r="FR22" s="79"/>
      <c r="FS22" s="79"/>
      <c r="FT22" s="79"/>
      <c r="FU22" s="79"/>
      <c r="FV22" s="79"/>
      <c r="FW22" s="79"/>
      <c r="FX22" s="79"/>
      <c r="FY22" s="79"/>
      <c r="FZ22" s="79"/>
      <c r="GA22" s="79"/>
      <c r="GB22" s="79"/>
      <c r="GC22" s="79"/>
      <c r="GD22" s="79"/>
      <c r="GE22" s="79"/>
      <c r="GF22" s="79"/>
      <c r="GG22" s="79"/>
      <c r="GH22" s="79"/>
      <c r="GI22" s="79"/>
      <c r="GJ22" s="79"/>
      <c r="GK22" s="79"/>
      <c r="GL22" s="79"/>
      <c r="GM22" s="79"/>
      <c r="GN22" s="79"/>
      <c r="GO22" s="79"/>
      <c r="GP22" s="79"/>
      <c r="GQ22" s="79"/>
      <c r="GR22" s="79"/>
      <c r="GS22" s="79"/>
      <c r="GT22" s="79"/>
      <c r="GU22" s="79"/>
      <c r="GV22" s="79"/>
      <c r="GW22" s="79"/>
      <c r="GX22" s="79"/>
      <c r="GY22" s="79"/>
      <c r="GZ22" s="79"/>
      <c r="HA22" s="79"/>
      <c r="HB22" s="79"/>
      <c r="HC22" s="79"/>
      <c r="HD22" s="79"/>
      <c r="HE22" s="79"/>
      <c r="HF22" s="79"/>
      <c r="HG22" s="79"/>
      <c r="HH22" s="79"/>
      <c r="HI22" s="79"/>
      <c r="HJ22" s="79"/>
      <c r="HK22" s="79"/>
      <c r="HL22" s="79"/>
      <c r="HM22" s="79"/>
      <c r="HN22" s="79"/>
      <c r="HO22" s="79"/>
      <c r="HP22" s="79"/>
      <c r="HQ22" s="79"/>
      <c r="HR22" s="79"/>
      <c r="HS22" s="79"/>
      <c r="HT22" s="79"/>
      <c r="HU22" s="79"/>
      <c r="HV22" s="79"/>
      <c r="HW22" s="79"/>
      <c r="HX22" s="79"/>
      <c r="HY22" s="79"/>
      <c r="HZ22" s="79"/>
      <c r="IA22" s="79"/>
      <c r="IB22" s="79"/>
      <c r="IC22" s="79"/>
      <c r="ID22" s="79"/>
      <c r="IE22" s="79"/>
      <c r="IF22" s="79"/>
      <c r="IG22" s="79"/>
      <c r="IH22" s="79"/>
      <c r="II22" s="79"/>
      <c r="IJ22" s="79"/>
      <c r="IK22" s="79"/>
      <c r="IL22" s="79"/>
      <c r="IM22" s="79"/>
      <c r="IN22" s="79"/>
      <c r="IO22" s="79"/>
      <c r="IP22" s="79"/>
      <c r="IQ22" s="79"/>
      <c r="IR22" s="79"/>
      <c r="IS22" s="79"/>
      <c r="IT22" s="79"/>
      <c r="IU22" s="79"/>
      <c r="IV22" s="79"/>
    </row>
    <row r="23" spans="1:256">
      <c r="A23" s="79"/>
      <c r="B23" s="79"/>
      <c r="C23" s="79"/>
      <c r="D23" s="79"/>
      <c r="E23" s="307" t="str">
        <f>IF('10. Module 3 Project Team'!B37="","",'10. Module 3 Project Team'!B37)</f>
        <v/>
      </c>
      <c r="F23" s="250" t="str">
        <f>IF('10. Module 3 Project Team'!D37="","",'10. Module 3 Project Team'!D37)</f>
        <v/>
      </c>
      <c r="G23" s="307" t="str">
        <f>IF('10. Module 3 Project Team'!E37="","",'10. Module 3 Project Team'!E37)</f>
        <v/>
      </c>
      <c r="H23" s="251" t="str">
        <f t="shared" si="0"/>
        <v/>
      </c>
      <c r="I23" s="251"/>
      <c r="J23" s="251"/>
      <c r="K23" s="307"/>
      <c r="L23" s="307"/>
      <c r="M23" s="4"/>
      <c r="N23" s="307"/>
      <c r="O23" s="307"/>
      <c r="P23" s="307"/>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79"/>
      <c r="CA23" s="79"/>
      <c r="CB23" s="79"/>
      <c r="CC23" s="79"/>
      <c r="CD23" s="79"/>
      <c r="CE23" s="79"/>
      <c r="CF23" s="79"/>
      <c r="CG23" s="79"/>
      <c r="CH23" s="79"/>
      <c r="CI23" s="79"/>
      <c r="CJ23" s="79"/>
      <c r="CK23" s="79"/>
      <c r="CL23" s="79"/>
      <c r="CM23" s="79"/>
      <c r="CN23" s="79"/>
      <c r="CO23" s="79"/>
      <c r="CP23" s="79"/>
      <c r="CQ23" s="79"/>
      <c r="CR23" s="79"/>
      <c r="CS23" s="79"/>
      <c r="CT23" s="79"/>
      <c r="CU23" s="79"/>
      <c r="CV23" s="79"/>
      <c r="CW23" s="79"/>
      <c r="CX23" s="79"/>
      <c r="CY23" s="79"/>
      <c r="CZ23" s="79"/>
      <c r="DA23" s="79"/>
      <c r="DB23" s="79"/>
      <c r="DC23" s="79"/>
      <c r="DD23" s="79"/>
      <c r="DE23" s="79"/>
      <c r="DF23" s="79"/>
      <c r="DG23" s="79"/>
      <c r="DH23" s="79"/>
      <c r="DI23" s="79"/>
      <c r="DJ23" s="79"/>
      <c r="DK23" s="79"/>
      <c r="DL23" s="79"/>
      <c r="DM23" s="79"/>
      <c r="DN23" s="79"/>
      <c r="DO23" s="79"/>
      <c r="DP23" s="79"/>
      <c r="DQ23" s="79"/>
      <c r="DR23" s="79"/>
      <c r="DS23" s="79"/>
      <c r="DT23" s="79"/>
      <c r="DU23" s="79"/>
      <c r="DV23" s="79"/>
      <c r="DW23" s="79"/>
      <c r="DX23" s="79"/>
      <c r="DY23" s="79"/>
      <c r="DZ23" s="79"/>
      <c r="EA23" s="79"/>
      <c r="EB23" s="79"/>
      <c r="EC23" s="79"/>
      <c r="ED23" s="79"/>
      <c r="EE23" s="79"/>
      <c r="EF23" s="79"/>
      <c r="EG23" s="79"/>
      <c r="EH23" s="79"/>
      <c r="EI23" s="79"/>
      <c r="EJ23" s="79"/>
      <c r="EK23" s="79"/>
      <c r="EL23" s="79"/>
      <c r="EM23" s="79"/>
      <c r="EN23" s="79"/>
      <c r="EO23" s="79"/>
      <c r="EP23" s="79"/>
      <c r="EQ23" s="79"/>
      <c r="ER23" s="79"/>
      <c r="ES23" s="79"/>
      <c r="ET23" s="79"/>
      <c r="EU23" s="79"/>
      <c r="EV23" s="79"/>
      <c r="EW23" s="79"/>
      <c r="EX23" s="79"/>
      <c r="EY23" s="79"/>
      <c r="EZ23" s="79"/>
      <c r="FA23" s="79"/>
      <c r="FB23" s="79"/>
      <c r="FC23" s="79"/>
      <c r="FD23" s="79"/>
      <c r="FE23" s="79"/>
      <c r="FF23" s="79"/>
      <c r="FG23" s="79"/>
      <c r="FH23" s="79"/>
      <c r="FI23" s="79"/>
      <c r="FJ23" s="79"/>
      <c r="FK23" s="79"/>
      <c r="FL23" s="79"/>
      <c r="FM23" s="79"/>
      <c r="FN23" s="79"/>
      <c r="FO23" s="79"/>
      <c r="FP23" s="79"/>
      <c r="FQ23" s="79"/>
      <c r="FR23" s="79"/>
      <c r="FS23" s="79"/>
      <c r="FT23" s="79"/>
      <c r="FU23" s="79"/>
      <c r="FV23" s="79"/>
      <c r="FW23" s="79"/>
      <c r="FX23" s="79"/>
      <c r="FY23" s="79"/>
      <c r="FZ23" s="79"/>
      <c r="GA23" s="79"/>
      <c r="GB23" s="79"/>
      <c r="GC23" s="79"/>
      <c r="GD23" s="79"/>
      <c r="GE23" s="79"/>
      <c r="GF23" s="79"/>
      <c r="GG23" s="79"/>
      <c r="GH23" s="79"/>
      <c r="GI23" s="79"/>
      <c r="GJ23" s="79"/>
      <c r="GK23" s="79"/>
      <c r="GL23" s="79"/>
      <c r="GM23" s="79"/>
      <c r="GN23" s="79"/>
      <c r="GO23" s="79"/>
      <c r="GP23" s="79"/>
      <c r="GQ23" s="79"/>
      <c r="GR23" s="79"/>
      <c r="GS23" s="79"/>
      <c r="GT23" s="79"/>
      <c r="GU23" s="79"/>
      <c r="GV23" s="79"/>
      <c r="GW23" s="79"/>
      <c r="GX23" s="79"/>
      <c r="GY23" s="79"/>
      <c r="GZ23" s="79"/>
      <c r="HA23" s="79"/>
      <c r="HB23" s="79"/>
      <c r="HC23" s="79"/>
      <c r="HD23" s="79"/>
      <c r="HE23" s="79"/>
      <c r="HF23" s="79"/>
      <c r="HG23" s="79"/>
      <c r="HH23" s="79"/>
      <c r="HI23" s="79"/>
      <c r="HJ23" s="79"/>
      <c r="HK23" s="79"/>
      <c r="HL23" s="79"/>
      <c r="HM23" s="79"/>
      <c r="HN23" s="79"/>
      <c r="HO23" s="79"/>
      <c r="HP23" s="79"/>
      <c r="HQ23" s="79"/>
      <c r="HR23" s="79"/>
      <c r="HS23" s="79"/>
      <c r="HT23" s="79"/>
      <c r="HU23" s="79"/>
      <c r="HV23" s="79"/>
      <c r="HW23" s="79"/>
      <c r="HX23" s="79"/>
      <c r="HY23" s="79"/>
      <c r="HZ23" s="79"/>
      <c r="IA23" s="79"/>
      <c r="IB23" s="79"/>
      <c r="IC23" s="79"/>
      <c r="ID23" s="79"/>
      <c r="IE23" s="79"/>
      <c r="IF23" s="79"/>
      <c r="IG23" s="79"/>
      <c r="IH23" s="79"/>
      <c r="II23" s="79"/>
      <c r="IJ23" s="79"/>
      <c r="IK23" s="79"/>
      <c r="IL23" s="79"/>
      <c r="IM23" s="79"/>
      <c r="IN23" s="79"/>
      <c r="IO23" s="79"/>
      <c r="IP23" s="79"/>
      <c r="IQ23" s="79"/>
      <c r="IR23" s="79"/>
      <c r="IS23" s="79"/>
      <c r="IT23" s="79"/>
      <c r="IU23" s="79"/>
      <c r="IV23" s="79"/>
    </row>
    <row r="24" spans="1:256">
      <c r="A24" s="79"/>
      <c r="B24" s="79"/>
      <c r="C24" s="79"/>
      <c r="D24" s="79"/>
      <c r="E24" s="307" t="str">
        <f>IF('10. Module 3 Project Team'!B38="","",'10. Module 3 Project Team'!B38)</f>
        <v/>
      </c>
      <c r="F24" s="250" t="str">
        <f>IF('10. Module 3 Project Team'!D38="","",'10. Module 3 Project Team'!D38)</f>
        <v/>
      </c>
      <c r="G24" s="307" t="str">
        <f>IF('10. Module 3 Project Team'!E38="","",'10. Module 3 Project Team'!E38)</f>
        <v/>
      </c>
      <c r="H24" s="251" t="str">
        <f t="shared" si="0"/>
        <v/>
      </c>
      <c r="I24" s="251"/>
      <c r="J24" s="251"/>
      <c r="K24" s="307"/>
      <c r="L24" s="307"/>
      <c r="M24" s="4"/>
      <c r="N24" s="307"/>
      <c r="O24" s="307"/>
      <c r="P24" s="307"/>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c r="BZ24" s="79"/>
      <c r="CA24" s="79"/>
      <c r="CB24" s="79"/>
      <c r="CC24" s="79"/>
      <c r="CD24" s="79"/>
      <c r="CE24" s="79"/>
      <c r="CF24" s="79"/>
      <c r="CG24" s="79"/>
      <c r="CH24" s="79"/>
      <c r="CI24" s="79"/>
      <c r="CJ24" s="79"/>
      <c r="CK24" s="79"/>
      <c r="CL24" s="79"/>
      <c r="CM24" s="79"/>
      <c r="CN24" s="79"/>
      <c r="CO24" s="79"/>
      <c r="CP24" s="79"/>
      <c r="CQ24" s="79"/>
      <c r="CR24" s="79"/>
      <c r="CS24" s="79"/>
      <c r="CT24" s="79"/>
      <c r="CU24" s="79"/>
      <c r="CV24" s="79"/>
      <c r="CW24" s="79"/>
      <c r="CX24" s="79"/>
      <c r="CY24" s="79"/>
      <c r="CZ24" s="79"/>
      <c r="DA24" s="79"/>
      <c r="DB24" s="79"/>
      <c r="DC24" s="79"/>
      <c r="DD24" s="79"/>
      <c r="DE24" s="79"/>
      <c r="DF24" s="79"/>
      <c r="DG24" s="79"/>
      <c r="DH24" s="79"/>
      <c r="DI24" s="79"/>
      <c r="DJ24" s="79"/>
      <c r="DK24" s="79"/>
      <c r="DL24" s="79"/>
      <c r="DM24" s="79"/>
      <c r="DN24" s="79"/>
      <c r="DO24" s="79"/>
      <c r="DP24" s="79"/>
      <c r="DQ24" s="79"/>
      <c r="DR24" s="79"/>
      <c r="DS24" s="79"/>
      <c r="DT24" s="79"/>
      <c r="DU24" s="79"/>
      <c r="DV24" s="79"/>
      <c r="DW24" s="79"/>
      <c r="DX24" s="79"/>
      <c r="DY24" s="79"/>
      <c r="DZ24" s="79"/>
      <c r="EA24" s="79"/>
      <c r="EB24" s="79"/>
      <c r="EC24" s="79"/>
      <c r="ED24" s="79"/>
      <c r="EE24" s="79"/>
      <c r="EF24" s="79"/>
      <c r="EG24" s="79"/>
      <c r="EH24" s="79"/>
      <c r="EI24" s="79"/>
      <c r="EJ24" s="79"/>
      <c r="EK24" s="79"/>
      <c r="EL24" s="79"/>
      <c r="EM24" s="79"/>
      <c r="EN24" s="79"/>
      <c r="EO24" s="79"/>
      <c r="EP24" s="79"/>
      <c r="EQ24" s="79"/>
      <c r="ER24" s="79"/>
      <c r="ES24" s="79"/>
      <c r="ET24" s="79"/>
      <c r="EU24" s="79"/>
      <c r="EV24" s="79"/>
      <c r="EW24" s="79"/>
      <c r="EX24" s="79"/>
      <c r="EY24" s="79"/>
      <c r="EZ24" s="79"/>
      <c r="FA24" s="79"/>
      <c r="FB24" s="79"/>
      <c r="FC24" s="79"/>
      <c r="FD24" s="79"/>
      <c r="FE24" s="79"/>
      <c r="FF24" s="79"/>
      <c r="FG24" s="79"/>
      <c r="FH24" s="79"/>
      <c r="FI24" s="79"/>
      <c r="FJ24" s="79"/>
      <c r="FK24" s="79"/>
      <c r="FL24" s="79"/>
      <c r="FM24" s="79"/>
      <c r="FN24" s="79"/>
      <c r="FO24" s="79"/>
      <c r="FP24" s="79"/>
      <c r="FQ24" s="79"/>
      <c r="FR24" s="79"/>
      <c r="FS24" s="79"/>
      <c r="FT24" s="79"/>
      <c r="FU24" s="79"/>
      <c r="FV24" s="79"/>
      <c r="FW24" s="79"/>
      <c r="FX24" s="79"/>
      <c r="FY24" s="79"/>
      <c r="FZ24" s="79"/>
      <c r="GA24" s="79"/>
      <c r="GB24" s="79"/>
      <c r="GC24" s="79"/>
      <c r="GD24" s="79"/>
      <c r="GE24" s="79"/>
      <c r="GF24" s="79"/>
      <c r="GG24" s="79"/>
      <c r="GH24" s="79"/>
      <c r="GI24" s="79"/>
      <c r="GJ24" s="79"/>
      <c r="GK24" s="79"/>
      <c r="GL24" s="79"/>
      <c r="GM24" s="79"/>
      <c r="GN24" s="79"/>
      <c r="GO24" s="79"/>
      <c r="GP24" s="79"/>
      <c r="GQ24" s="79"/>
      <c r="GR24" s="79"/>
      <c r="GS24" s="79"/>
      <c r="GT24" s="79"/>
      <c r="GU24" s="79"/>
      <c r="GV24" s="79"/>
      <c r="GW24" s="79"/>
      <c r="GX24" s="79"/>
      <c r="GY24" s="79"/>
      <c r="GZ24" s="79"/>
      <c r="HA24" s="79"/>
      <c r="HB24" s="79"/>
      <c r="HC24" s="79"/>
      <c r="HD24" s="79"/>
      <c r="HE24" s="79"/>
      <c r="HF24" s="79"/>
      <c r="HG24" s="79"/>
      <c r="HH24" s="79"/>
      <c r="HI24" s="79"/>
      <c r="HJ24" s="79"/>
      <c r="HK24" s="79"/>
      <c r="HL24" s="79"/>
      <c r="HM24" s="79"/>
      <c r="HN24" s="79"/>
      <c r="HO24" s="79"/>
      <c r="HP24" s="79"/>
      <c r="HQ24" s="79"/>
      <c r="HR24" s="79"/>
      <c r="HS24" s="79"/>
      <c r="HT24" s="79"/>
      <c r="HU24" s="79"/>
      <c r="HV24" s="79"/>
      <c r="HW24" s="79"/>
      <c r="HX24" s="79"/>
      <c r="HY24" s="79"/>
      <c r="HZ24" s="79"/>
      <c r="IA24" s="79"/>
      <c r="IB24" s="79"/>
      <c r="IC24" s="79"/>
      <c r="ID24" s="79"/>
      <c r="IE24" s="79"/>
      <c r="IF24" s="79"/>
      <c r="IG24" s="79"/>
      <c r="IH24" s="79"/>
      <c r="II24" s="79"/>
      <c r="IJ24" s="79"/>
      <c r="IK24" s="79"/>
      <c r="IL24" s="79"/>
      <c r="IM24" s="79"/>
      <c r="IN24" s="79"/>
      <c r="IO24" s="79"/>
      <c r="IP24" s="79"/>
      <c r="IQ24" s="79"/>
      <c r="IR24" s="79"/>
      <c r="IS24" s="79"/>
      <c r="IT24" s="79"/>
      <c r="IU24" s="79"/>
      <c r="IV24" s="79"/>
    </row>
    <row r="25" spans="1:256">
      <c r="A25" s="79"/>
      <c r="B25" s="79"/>
      <c r="C25" s="79"/>
      <c r="D25" s="79"/>
      <c r="E25" s="307" t="str">
        <f>IF('10. Module 3 Project Team'!B39="","",'10. Module 3 Project Team'!B39)</f>
        <v/>
      </c>
      <c r="F25" s="250" t="str">
        <f>IF('10. Module 3 Project Team'!D39="","",'10. Module 3 Project Team'!D39)</f>
        <v/>
      </c>
      <c r="G25" s="307" t="str">
        <f>IF('10. Module 3 Project Team'!E39="","",'10. Module 3 Project Team'!E39)</f>
        <v/>
      </c>
      <c r="H25" s="251" t="str">
        <f t="shared" si="0"/>
        <v/>
      </c>
      <c r="I25" s="251"/>
      <c r="J25" s="251"/>
      <c r="K25" s="307"/>
      <c r="L25" s="307"/>
      <c r="M25" s="4"/>
      <c r="N25" s="307"/>
      <c r="O25" s="307"/>
      <c r="P25" s="307"/>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c r="BZ25" s="79"/>
      <c r="CA25" s="79"/>
      <c r="CB25" s="79"/>
      <c r="CC25" s="79"/>
      <c r="CD25" s="79"/>
      <c r="CE25" s="79"/>
      <c r="CF25" s="79"/>
      <c r="CG25" s="79"/>
      <c r="CH25" s="79"/>
      <c r="CI25" s="79"/>
      <c r="CJ25" s="79"/>
      <c r="CK25" s="79"/>
      <c r="CL25" s="79"/>
      <c r="CM25" s="79"/>
      <c r="CN25" s="79"/>
      <c r="CO25" s="79"/>
      <c r="CP25" s="79"/>
      <c r="CQ25" s="79"/>
      <c r="CR25" s="79"/>
      <c r="CS25" s="79"/>
      <c r="CT25" s="79"/>
      <c r="CU25" s="79"/>
      <c r="CV25" s="79"/>
      <c r="CW25" s="79"/>
      <c r="CX25" s="79"/>
      <c r="CY25" s="79"/>
      <c r="CZ25" s="79"/>
      <c r="DA25" s="79"/>
      <c r="DB25" s="79"/>
      <c r="DC25" s="79"/>
      <c r="DD25" s="79"/>
      <c r="DE25" s="79"/>
      <c r="DF25" s="79"/>
      <c r="DG25" s="79"/>
      <c r="DH25" s="79"/>
      <c r="DI25" s="79"/>
      <c r="DJ25" s="79"/>
      <c r="DK25" s="79"/>
      <c r="DL25" s="79"/>
      <c r="DM25" s="79"/>
      <c r="DN25" s="79"/>
      <c r="DO25" s="79"/>
      <c r="DP25" s="79"/>
      <c r="DQ25" s="79"/>
      <c r="DR25" s="79"/>
      <c r="DS25" s="79"/>
      <c r="DT25" s="79"/>
      <c r="DU25" s="79"/>
      <c r="DV25" s="79"/>
      <c r="DW25" s="79"/>
      <c r="DX25" s="79"/>
      <c r="DY25" s="79"/>
      <c r="DZ25" s="79"/>
      <c r="EA25" s="79"/>
      <c r="EB25" s="79"/>
      <c r="EC25" s="79"/>
      <c r="ED25" s="79"/>
      <c r="EE25" s="79"/>
      <c r="EF25" s="79"/>
      <c r="EG25" s="79"/>
      <c r="EH25" s="79"/>
      <c r="EI25" s="79"/>
      <c r="EJ25" s="79"/>
      <c r="EK25" s="79"/>
      <c r="EL25" s="79"/>
      <c r="EM25" s="79"/>
      <c r="EN25" s="79"/>
      <c r="EO25" s="79"/>
      <c r="EP25" s="79"/>
      <c r="EQ25" s="79"/>
      <c r="ER25" s="79"/>
      <c r="ES25" s="79"/>
      <c r="ET25" s="79"/>
      <c r="EU25" s="79"/>
      <c r="EV25" s="79"/>
      <c r="EW25" s="79"/>
      <c r="EX25" s="79"/>
      <c r="EY25" s="79"/>
      <c r="EZ25" s="79"/>
      <c r="FA25" s="79"/>
      <c r="FB25" s="79"/>
      <c r="FC25" s="79"/>
      <c r="FD25" s="79"/>
      <c r="FE25" s="79"/>
      <c r="FF25" s="79"/>
      <c r="FG25" s="79"/>
      <c r="FH25" s="79"/>
      <c r="FI25" s="79"/>
      <c r="FJ25" s="79"/>
      <c r="FK25" s="79"/>
      <c r="FL25" s="79"/>
      <c r="FM25" s="79"/>
      <c r="FN25" s="79"/>
      <c r="FO25" s="79"/>
      <c r="FP25" s="79"/>
      <c r="FQ25" s="79"/>
      <c r="FR25" s="79"/>
      <c r="FS25" s="79"/>
      <c r="FT25" s="79"/>
      <c r="FU25" s="79"/>
      <c r="FV25" s="79"/>
      <c r="FW25" s="79"/>
      <c r="FX25" s="79"/>
      <c r="FY25" s="79"/>
      <c r="FZ25" s="79"/>
      <c r="GA25" s="79"/>
      <c r="GB25" s="79"/>
      <c r="GC25" s="79"/>
      <c r="GD25" s="79"/>
      <c r="GE25" s="79"/>
      <c r="GF25" s="79"/>
      <c r="GG25" s="79"/>
      <c r="GH25" s="79"/>
      <c r="GI25" s="79"/>
      <c r="GJ25" s="79"/>
      <c r="GK25" s="79"/>
      <c r="GL25" s="79"/>
      <c r="GM25" s="79"/>
      <c r="GN25" s="79"/>
      <c r="GO25" s="79"/>
      <c r="GP25" s="79"/>
      <c r="GQ25" s="79"/>
      <c r="GR25" s="79"/>
      <c r="GS25" s="79"/>
      <c r="GT25" s="79"/>
      <c r="GU25" s="79"/>
      <c r="GV25" s="79"/>
      <c r="GW25" s="79"/>
      <c r="GX25" s="79"/>
      <c r="GY25" s="79"/>
      <c r="GZ25" s="79"/>
      <c r="HA25" s="79"/>
      <c r="HB25" s="79"/>
      <c r="HC25" s="79"/>
      <c r="HD25" s="79"/>
      <c r="HE25" s="79"/>
      <c r="HF25" s="79"/>
      <c r="HG25" s="79"/>
      <c r="HH25" s="79"/>
      <c r="HI25" s="79"/>
      <c r="HJ25" s="79"/>
      <c r="HK25" s="79"/>
      <c r="HL25" s="79"/>
      <c r="HM25" s="79"/>
      <c r="HN25" s="79"/>
      <c r="HO25" s="79"/>
      <c r="HP25" s="79"/>
      <c r="HQ25" s="79"/>
      <c r="HR25" s="79"/>
      <c r="HS25" s="79"/>
      <c r="HT25" s="79"/>
      <c r="HU25" s="79"/>
      <c r="HV25" s="79"/>
      <c r="HW25" s="79"/>
      <c r="HX25" s="79"/>
      <c r="HY25" s="79"/>
      <c r="HZ25" s="79"/>
      <c r="IA25" s="79"/>
      <c r="IB25" s="79"/>
      <c r="IC25" s="79"/>
      <c r="ID25" s="79"/>
      <c r="IE25" s="79"/>
      <c r="IF25" s="79"/>
      <c r="IG25" s="79"/>
      <c r="IH25" s="79"/>
      <c r="II25" s="79"/>
      <c r="IJ25" s="79"/>
      <c r="IK25" s="79"/>
      <c r="IL25" s="79"/>
      <c r="IM25" s="79"/>
      <c r="IN25" s="79"/>
      <c r="IO25" s="79"/>
      <c r="IP25" s="79"/>
      <c r="IQ25" s="79"/>
      <c r="IR25" s="79"/>
      <c r="IS25" s="79"/>
      <c r="IT25" s="79"/>
      <c r="IU25" s="79"/>
      <c r="IV25" s="79"/>
    </row>
    <row r="26" spans="1:256">
      <c r="A26" s="79"/>
      <c r="B26" s="79"/>
      <c r="C26" s="79"/>
      <c r="D26" s="79"/>
      <c r="E26" s="307" t="str">
        <f>IF('10. Module 3 Project Team'!B40="","",'10. Module 3 Project Team'!B40)</f>
        <v/>
      </c>
      <c r="F26" s="250" t="str">
        <f>IF('10. Module 3 Project Team'!D40="","",'10. Module 3 Project Team'!D40)</f>
        <v/>
      </c>
      <c r="G26" s="307" t="str">
        <f>IF('10. Module 3 Project Team'!E40="","",'10. Module 3 Project Team'!E40)</f>
        <v/>
      </c>
      <c r="H26" s="251" t="str">
        <f t="shared" si="0"/>
        <v/>
      </c>
      <c r="I26" s="251"/>
      <c r="J26" s="251"/>
      <c r="K26" s="307"/>
      <c r="L26" s="307"/>
      <c r="M26" s="4"/>
      <c r="N26" s="307"/>
      <c r="O26" s="307"/>
      <c r="P26" s="307"/>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79"/>
      <c r="CA26" s="79"/>
      <c r="CB26" s="79"/>
      <c r="CC26" s="79"/>
      <c r="CD26" s="79"/>
      <c r="CE26" s="79"/>
      <c r="CF26" s="79"/>
      <c r="CG26" s="79"/>
      <c r="CH26" s="79"/>
      <c r="CI26" s="79"/>
      <c r="CJ26" s="79"/>
      <c r="CK26" s="79"/>
      <c r="CL26" s="79"/>
      <c r="CM26" s="79"/>
      <c r="CN26" s="79"/>
      <c r="CO26" s="79"/>
      <c r="CP26" s="79"/>
      <c r="CQ26" s="79"/>
      <c r="CR26" s="79"/>
      <c r="CS26" s="79"/>
      <c r="CT26" s="79"/>
      <c r="CU26" s="79"/>
      <c r="CV26" s="79"/>
      <c r="CW26" s="79"/>
      <c r="CX26" s="79"/>
      <c r="CY26" s="79"/>
      <c r="CZ26" s="79"/>
      <c r="DA26" s="79"/>
      <c r="DB26" s="79"/>
      <c r="DC26" s="79"/>
      <c r="DD26" s="79"/>
      <c r="DE26" s="79"/>
      <c r="DF26" s="79"/>
      <c r="DG26" s="79"/>
      <c r="DH26" s="79"/>
      <c r="DI26" s="79"/>
      <c r="DJ26" s="79"/>
      <c r="DK26" s="79"/>
      <c r="DL26" s="79"/>
      <c r="DM26" s="79"/>
      <c r="DN26" s="79"/>
      <c r="DO26" s="79"/>
      <c r="DP26" s="79"/>
      <c r="DQ26" s="79"/>
      <c r="DR26" s="79"/>
      <c r="DS26" s="79"/>
      <c r="DT26" s="79"/>
      <c r="DU26" s="79"/>
      <c r="DV26" s="79"/>
      <c r="DW26" s="79"/>
      <c r="DX26" s="79"/>
      <c r="DY26" s="79"/>
      <c r="DZ26" s="79"/>
      <c r="EA26" s="79"/>
      <c r="EB26" s="79"/>
      <c r="EC26" s="79"/>
      <c r="ED26" s="79"/>
      <c r="EE26" s="79"/>
      <c r="EF26" s="79"/>
      <c r="EG26" s="79"/>
      <c r="EH26" s="79"/>
      <c r="EI26" s="79"/>
      <c r="EJ26" s="79"/>
      <c r="EK26" s="79"/>
      <c r="EL26" s="79"/>
      <c r="EM26" s="79"/>
      <c r="EN26" s="79"/>
      <c r="EO26" s="79"/>
      <c r="EP26" s="79"/>
      <c r="EQ26" s="79"/>
      <c r="ER26" s="79"/>
      <c r="ES26" s="79"/>
      <c r="ET26" s="79"/>
      <c r="EU26" s="79"/>
      <c r="EV26" s="79"/>
      <c r="EW26" s="79"/>
      <c r="EX26" s="79"/>
      <c r="EY26" s="79"/>
      <c r="EZ26" s="79"/>
      <c r="FA26" s="79"/>
      <c r="FB26" s="79"/>
      <c r="FC26" s="79"/>
      <c r="FD26" s="79"/>
      <c r="FE26" s="79"/>
      <c r="FF26" s="79"/>
      <c r="FG26" s="79"/>
      <c r="FH26" s="79"/>
      <c r="FI26" s="79"/>
      <c r="FJ26" s="79"/>
      <c r="FK26" s="79"/>
      <c r="FL26" s="79"/>
      <c r="FM26" s="79"/>
      <c r="FN26" s="79"/>
      <c r="FO26" s="79"/>
      <c r="FP26" s="79"/>
      <c r="FQ26" s="79"/>
      <c r="FR26" s="79"/>
      <c r="FS26" s="79"/>
      <c r="FT26" s="79"/>
      <c r="FU26" s="79"/>
      <c r="FV26" s="79"/>
      <c r="FW26" s="79"/>
      <c r="FX26" s="79"/>
      <c r="FY26" s="79"/>
      <c r="FZ26" s="79"/>
      <c r="GA26" s="79"/>
      <c r="GB26" s="79"/>
      <c r="GC26" s="79"/>
      <c r="GD26" s="79"/>
      <c r="GE26" s="79"/>
      <c r="GF26" s="79"/>
      <c r="GG26" s="79"/>
      <c r="GH26" s="79"/>
      <c r="GI26" s="79"/>
      <c r="GJ26" s="79"/>
      <c r="GK26" s="79"/>
      <c r="GL26" s="79"/>
      <c r="GM26" s="79"/>
      <c r="GN26" s="79"/>
      <c r="GO26" s="79"/>
      <c r="GP26" s="79"/>
      <c r="GQ26" s="79"/>
      <c r="GR26" s="79"/>
      <c r="GS26" s="79"/>
      <c r="GT26" s="79"/>
      <c r="GU26" s="79"/>
      <c r="GV26" s="79"/>
      <c r="GW26" s="79"/>
      <c r="GX26" s="79"/>
      <c r="GY26" s="79"/>
      <c r="GZ26" s="79"/>
      <c r="HA26" s="79"/>
      <c r="HB26" s="79"/>
      <c r="HC26" s="79"/>
      <c r="HD26" s="79"/>
      <c r="HE26" s="79"/>
      <c r="HF26" s="79"/>
      <c r="HG26" s="79"/>
      <c r="HH26" s="79"/>
      <c r="HI26" s="79"/>
      <c r="HJ26" s="79"/>
      <c r="HK26" s="79"/>
      <c r="HL26" s="79"/>
      <c r="HM26" s="79"/>
      <c r="HN26" s="79"/>
      <c r="HO26" s="79"/>
      <c r="HP26" s="79"/>
      <c r="HQ26" s="79"/>
      <c r="HR26" s="79"/>
      <c r="HS26" s="79"/>
      <c r="HT26" s="79"/>
      <c r="HU26" s="79"/>
      <c r="HV26" s="79"/>
      <c r="HW26" s="79"/>
      <c r="HX26" s="79"/>
      <c r="HY26" s="79"/>
      <c r="HZ26" s="79"/>
      <c r="IA26" s="79"/>
      <c r="IB26" s="79"/>
      <c r="IC26" s="79"/>
      <c r="ID26" s="79"/>
      <c r="IE26" s="79"/>
      <c r="IF26" s="79"/>
      <c r="IG26" s="79"/>
      <c r="IH26" s="79"/>
      <c r="II26" s="79"/>
      <c r="IJ26" s="79"/>
      <c r="IK26" s="79"/>
      <c r="IL26" s="79"/>
      <c r="IM26" s="79"/>
      <c r="IN26" s="79"/>
      <c r="IO26" s="79"/>
      <c r="IP26" s="79"/>
      <c r="IQ26" s="79"/>
      <c r="IR26" s="79"/>
      <c r="IS26" s="79"/>
      <c r="IT26" s="79"/>
      <c r="IU26" s="79"/>
      <c r="IV26" s="79"/>
    </row>
    <row r="27" spans="1:256">
      <c r="A27" s="79"/>
      <c r="B27" s="79"/>
      <c r="C27" s="79"/>
      <c r="D27" s="79"/>
      <c r="E27" s="307" t="str">
        <f>IF('10. Module 3 Project Team'!B41="","",'10. Module 3 Project Team'!B41)</f>
        <v/>
      </c>
      <c r="F27" s="250" t="str">
        <f>IF('10. Module 3 Project Team'!D41="","",'10. Module 3 Project Team'!D41)</f>
        <v/>
      </c>
      <c r="G27" s="307" t="str">
        <f>IF('10. Module 3 Project Team'!E41="","",'10. Module 3 Project Team'!E41)</f>
        <v/>
      </c>
      <c r="H27" s="251" t="str">
        <f t="shared" si="0"/>
        <v/>
      </c>
      <c r="I27" s="251"/>
      <c r="J27" s="251"/>
      <c r="K27" s="307"/>
      <c r="L27" s="307"/>
      <c r="M27" s="4"/>
      <c r="N27" s="307"/>
      <c r="O27" s="307"/>
      <c r="P27" s="307"/>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c r="BV27" s="79"/>
      <c r="BW27" s="79"/>
      <c r="BX27" s="79"/>
      <c r="BY27" s="79"/>
      <c r="BZ27" s="79"/>
      <c r="CA27" s="79"/>
      <c r="CB27" s="79"/>
      <c r="CC27" s="79"/>
      <c r="CD27" s="79"/>
      <c r="CE27" s="79"/>
      <c r="CF27" s="79"/>
      <c r="CG27" s="79"/>
      <c r="CH27" s="79"/>
      <c r="CI27" s="79"/>
      <c r="CJ27" s="79"/>
      <c r="CK27" s="79"/>
      <c r="CL27" s="79"/>
      <c r="CM27" s="79"/>
      <c r="CN27" s="79"/>
      <c r="CO27" s="79"/>
      <c r="CP27" s="79"/>
      <c r="CQ27" s="79"/>
      <c r="CR27" s="79"/>
      <c r="CS27" s="79"/>
      <c r="CT27" s="79"/>
      <c r="CU27" s="79"/>
      <c r="CV27" s="79"/>
      <c r="CW27" s="79"/>
      <c r="CX27" s="79"/>
      <c r="CY27" s="79"/>
      <c r="CZ27" s="79"/>
      <c r="DA27" s="79"/>
      <c r="DB27" s="79"/>
      <c r="DC27" s="79"/>
      <c r="DD27" s="79"/>
      <c r="DE27" s="79"/>
      <c r="DF27" s="79"/>
      <c r="DG27" s="79"/>
      <c r="DH27" s="79"/>
      <c r="DI27" s="79"/>
      <c r="DJ27" s="79"/>
      <c r="DK27" s="79"/>
      <c r="DL27" s="79"/>
      <c r="DM27" s="79"/>
      <c r="DN27" s="79"/>
      <c r="DO27" s="79"/>
      <c r="DP27" s="79"/>
      <c r="DQ27" s="79"/>
      <c r="DR27" s="79"/>
      <c r="DS27" s="79"/>
      <c r="DT27" s="79"/>
      <c r="DU27" s="79"/>
      <c r="DV27" s="79"/>
      <c r="DW27" s="79"/>
      <c r="DX27" s="79"/>
      <c r="DY27" s="79"/>
      <c r="DZ27" s="79"/>
      <c r="EA27" s="79"/>
      <c r="EB27" s="79"/>
      <c r="EC27" s="79"/>
      <c r="ED27" s="79"/>
      <c r="EE27" s="79"/>
      <c r="EF27" s="79"/>
      <c r="EG27" s="79"/>
      <c r="EH27" s="79"/>
      <c r="EI27" s="79"/>
      <c r="EJ27" s="79"/>
      <c r="EK27" s="79"/>
      <c r="EL27" s="79"/>
      <c r="EM27" s="79"/>
      <c r="EN27" s="79"/>
      <c r="EO27" s="79"/>
      <c r="EP27" s="79"/>
      <c r="EQ27" s="79"/>
      <c r="ER27" s="79"/>
      <c r="ES27" s="79"/>
      <c r="ET27" s="79"/>
      <c r="EU27" s="79"/>
      <c r="EV27" s="79"/>
      <c r="EW27" s="79"/>
      <c r="EX27" s="79"/>
      <c r="EY27" s="79"/>
      <c r="EZ27" s="79"/>
      <c r="FA27" s="79"/>
      <c r="FB27" s="79"/>
      <c r="FC27" s="79"/>
      <c r="FD27" s="79"/>
      <c r="FE27" s="79"/>
      <c r="FF27" s="79"/>
      <c r="FG27" s="79"/>
      <c r="FH27" s="79"/>
      <c r="FI27" s="79"/>
      <c r="FJ27" s="79"/>
      <c r="FK27" s="79"/>
      <c r="FL27" s="79"/>
      <c r="FM27" s="79"/>
      <c r="FN27" s="79"/>
      <c r="FO27" s="79"/>
      <c r="FP27" s="79"/>
      <c r="FQ27" s="79"/>
      <c r="FR27" s="79"/>
      <c r="FS27" s="79"/>
      <c r="FT27" s="79"/>
      <c r="FU27" s="79"/>
      <c r="FV27" s="79"/>
      <c r="FW27" s="79"/>
      <c r="FX27" s="79"/>
      <c r="FY27" s="79"/>
      <c r="FZ27" s="79"/>
      <c r="GA27" s="79"/>
      <c r="GB27" s="79"/>
      <c r="GC27" s="79"/>
      <c r="GD27" s="79"/>
      <c r="GE27" s="79"/>
      <c r="GF27" s="79"/>
      <c r="GG27" s="79"/>
      <c r="GH27" s="79"/>
      <c r="GI27" s="79"/>
      <c r="GJ27" s="79"/>
      <c r="GK27" s="79"/>
      <c r="GL27" s="79"/>
      <c r="GM27" s="79"/>
      <c r="GN27" s="79"/>
      <c r="GO27" s="79"/>
      <c r="GP27" s="79"/>
      <c r="GQ27" s="79"/>
      <c r="GR27" s="79"/>
      <c r="GS27" s="79"/>
      <c r="GT27" s="79"/>
      <c r="GU27" s="79"/>
      <c r="GV27" s="79"/>
      <c r="GW27" s="79"/>
      <c r="GX27" s="79"/>
      <c r="GY27" s="79"/>
      <c r="GZ27" s="79"/>
      <c r="HA27" s="79"/>
      <c r="HB27" s="79"/>
      <c r="HC27" s="79"/>
      <c r="HD27" s="79"/>
      <c r="HE27" s="79"/>
      <c r="HF27" s="79"/>
      <c r="HG27" s="79"/>
      <c r="HH27" s="79"/>
      <c r="HI27" s="79"/>
      <c r="HJ27" s="79"/>
      <c r="HK27" s="79"/>
      <c r="HL27" s="79"/>
      <c r="HM27" s="79"/>
      <c r="HN27" s="79"/>
      <c r="HO27" s="79"/>
      <c r="HP27" s="79"/>
      <c r="HQ27" s="79"/>
      <c r="HR27" s="79"/>
      <c r="HS27" s="79"/>
      <c r="HT27" s="79"/>
      <c r="HU27" s="79"/>
      <c r="HV27" s="79"/>
      <c r="HW27" s="79"/>
      <c r="HX27" s="79"/>
      <c r="HY27" s="79"/>
      <c r="HZ27" s="79"/>
      <c r="IA27" s="79"/>
      <c r="IB27" s="79"/>
      <c r="IC27" s="79"/>
      <c r="ID27" s="79"/>
      <c r="IE27" s="79"/>
      <c r="IF27" s="79"/>
      <c r="IG27" s="79"/>
      <c r="IH27" s="79"/>
      <c r="II27" s="79"/>
      <c r="IJ27" s="79"/>
      <c r="IK27" s="79"/>
      <c r="IL27" s="79"/>
      <c r="IM27" s="79"/>
      <c r="IN27" s="79"/>
      <c r="IO27" s="79"/>
      <c r="IP27" s="79"/>
      <c r="IQ27" s="79"/>
      <c r="IR27" s="79"/>
      <c r="IS27" s="79"/>
      <c r="IT27" s="79"/>
      <c r="IU27" s="79"/>
      <c r="IV27" s="79"/>
    </row>
    <row r="28" spans="1:256">
      <c r="A28" s="79"/>
      <c r="B28" s="79"/>
      <c r="C28" s="79"/>
      <c r="D28" s="79"/>
      <c r="E28" s="307" t="str">
        <f>IF('10. Module 3 Project Team'!B42="","",'10. Module 3 Project Team'!B42)</f>
        <v/>
      </c>
      <c r="F28" s="250" t="str">
        <f>IF('10. Module 3 Project Team'!D42="","",'10. Module 3 Project Team'!D42)</f>
        <v/>
      </c>
      <c r="G28" s="307" t="str">
        <f>IF('10. Module 3 Project Team'!E42="","",'10. Module 3 Project Team'!E42)</f>
        <v/>
      </c>
      <c r="H28" s="251" t="str">
        <f t="shared" si="0"/>
        <v/>
      </c>
      <c r="I28" s="251"/>
      <c r="J28" s="3"/>
      <c r="K28" s="3"/>
      <c r="L28" s="307"/>
      <c r="M28" s="4"/>
      <c r="N28" s="356" t="s">
        <v>685</v>
      </c>
      <c r="O28" s="357"/>
      <c r="P28" s="357"/>
      <c r="Q28" s="357"/>
      <c r="R28" s="357"/>
      <c r="S28" s="357"/>
      <c r="T28" s="357"/>
      <c r="U28" s="357"/>
      <c r="V28" s="358"/>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c r="BM28" s="79"/>
      <c r="BN28" s="79"/>
      <c r="BO28" s="79"/>
      <c r="BP28" s="79"/>
      <c r="BQ28" s="79"/>
      <c r="BR28" s="79"/>
      <c r="BS28" s="79"/>
      <c r="BT28" s="79"/>
      <c r="BU28" s="79"/>
      <c r="BV28" s="79"/>
      <c r="BW28" s="79"/>
      <c r="BX28" s="79"/>
      <c r="BY28" s="79"/>
      <c r="BZ28" s="79"/>
      <c r="CA28" s="79"/>
      <c r="CB28" s="79"/>
      <c r="CC28" s="79"/>
      <c r="CD28" s="79"/>
      <c r="CE28" s="79"/>
      <c r="CF28" s="79"/>
      <c r="CG28" s="79"/>
      <c r="CH28" s="79"/>
      <c r="CI28" s="79"/>
      <c r="CJ28" s="79"/>
      <c r="CK28" s="79"/>
      <c r="CL28" s="79"/>
      <c r="CM28" s="79"/>
      <c r="CN28" s="79"/>
      <c r="CO28" s="79"/>
      <c r="CP28" s="79"/>
      <c r="CQ28" s="79"/>
      <c r="CR28" s="79"/>
      <c r="CS28" s="79"/>
      <c r="CT28" s="79"/>
      <c r="CU28" s="79"/>
      <c r="CV28" s="79"/>
      <c r="CW28" s="79"/>
      <c r="CX28" s="79"/>
      <c r="CY28" s="79"/>
      <c r="CZ28" s="79"/>
      <c r="DA28" s="79"/>
      <c r="DB28" s="79"/>
      <c r="DC28" s="79"/>
      <c r="DD28" s="79"/>
      <c r="DE28" s="79"/>
      <c r="DF28" s="79"/>
      <c r="DG28" s="79"/>
      <c r="DH28" s="79"/>
      <c r="DI28" s="79"/>
      <c r="DJ28" s="79"/>
      <c r="DK28" s="79"/>
      <c r="DL28" s="79"/>
      <c r="DM28" s="79"/>
      <c r="DN28" s="79"/>
      <c r="DO28" s="79"/>
      <c r="DP28" s="79"/>
      <c r="DQ28" s="79"/>
      <c r="DR28" s="79"/>
      <c r="DS28" s="79"/>
      <c r="DT28" s="79"/>
      <c r="DU28" s="79"/>
      <c r="DV28" s="79"/>
      <c r="DW28" s="79"/>
      <c r="DX28" s="79"/>
      <c r="DY28" s="79"/>
      <c r="DZ28" s="79"/>
      <c r="EA28" s="79"/>
      <c r="EB28" s="79"/>
      <c r="EC28" s="79"/>
      <c r="ED28" s="79"/>
      <c r="EE28" s="79"/>
      <c r="EF28" s="79"/>
      <c r="EG28" s="79"/>
      <c r="EH28" s="79"/>
      <c r="EI28" s="79"/>
      <c r="EJ28" s="79"/>
      <c r="EK28" s="79"/>
      <c r="EL28" s="79"/>
      <c r="EM28" s="79"/>
      <c r="EN28" s="79"/>
      <c r="EO28" s="79"/>
      <c r="EP28" s="79"/>
      <c r="EQ28" s="79"/>
      <c r="ER28" s="79"/>
      <c r="ES28" s="79"/>
      <c r="ET28" s="79"/>
      <c r="EU28" s="79"/>
      <c r="EV28" s="79"/>
      <c r="EW28" s="79"/>
      <c r="EX28" s="79"/>
      <c r="EY28" s="79"/>
      <c r="EZ28" s="79"/>
      <c r="FA28" s="79"/>
      <c r="FB28" s="79"/>
      <c r="FC28" s="79"/>
      <c r="FD28" s="79"/>
      <c r="FE28" s="79"/>
      <c r="FF28" s="79"/>
      <c r="FG28" s="79"/>
      <c r="FH28" s="79"/>
      <c r="FI28" s="79"/>
      <c r="FJ28" s="79"/>
      <c r="FK28" s="79"/>
      <c r="FL28" s="79"/>
      <c r="FM28" s="79"/>
      <c r="FN28" s="79"/>
      <c r="FO28" s="79"/>
      <c r="FP28" s="79"/>
      <c r="FQ28" s="79"/>
      <c r="FR28" s="79"/>
      <c r="FS28" s="79"/>
      <c r="FT28" s="79"/>
      <c r="FU28" s="79"/>
      <c r="FV28" s="79"/>
      <c r="FW28" s="79"/>
      <c r="FX28" s="79"/>
      <c r="FY28" s="79"/>
      <c r="FZ28" s="79"/>
      <c r="GA28" s="79"/>
      <c r="GB28" s="79"/>
      <c r="GC28" s="79"/>
      <c r="GD28" s="79"/>
      <c r="GE28" s="79"/>
      <c r="GF28" s="79"/>
      <c r="GG28" s="79"/>
      <c r="GH28" s="79"/>
      <c r="GI28" s="79"/>
      <c r="GJ28" s="79"/>
      <c r="GK28" s="79"/>
      <c r="GL28" s="79"/>
      <c r="GM28" s="79"/>
      <c r="GN28" s="79"/>
      <c r="GO28" s="79"/>
      <c r="GP28" s="79"/>
      <c r="GQ28" s="79"/>
      <c r="GR28" s="79"/>
      <c r="GS28" s="79"/>
      <c r="GT28" s="79"/>
      <c r="GU28" s="79"/>
      <c r="GV28" s="79"/>
      <c r="GW28" s="79"/>
      <c r="GX28" s="79"/>
      <c r="GY28" s="79"/>
      <c r="GZ28" s="79"/>
      <c r="HA28" s="79"/>
      <c r="HB28" s="79"/>
      <c r="HC28" s="79"/>
      <c r="HD28" s="79"/>
      <c r="HE28" s="79"/>
      <c r="HF28" s="79"/>
      <c r="HG28" s="79"/>
      <c r="HH28" s="79"/>
      <c r="HI28" s="79"/>
      <c r="HJ28" s="79"/>
      <c r="HK28" s="79"/>
      <c r="HL28" s="79"/>
      <c r="HM28" s="79"/>
      <c r="HN28" s="79"/>
      <c r="HO28" s="79"/>
      <c r="HP28" s="79"/>
      <c r="HQ28" s="79"/>
      <c r="HR28" s="79"/>
      <c r="HS28" s="79"/>
      <c r="HT28" s="79"/>
      <c r="HU28" s="79"/>
      <c r="HV28" s="79"/>
      <c r="HW28" s="79"/>
      <c r="HX28" s="79"/>
      <c r="HY28" s="79"/>
      <c r="HZ28" s="79"/>
      <c r="IA28" s="79"/>
      <c r="IB28" s="79"/>
      <c r="IC28" s="79"/>
      <c r="ID28" s="79"/>
      <c r="IE28" s="79"/>
      <c r="IF28" s="79"/>
      <c r="IG28" s="79"/>
      <c r="IH28" s="79"/>
      <c r="II28" s="79"/>
      <c r="IJ28" s="79"/>
      <c r="IK28" s="79"/>
      <c r="IL28" s="79"/>
      <c r="IM28" s="79"/>
      <c r="IN28" s="79"/>
      <c r="IO28" s="79"/>
      <c r="IP28" s="79"/>
      <c r="IQ28" s="79"/>
      <c r="IR28" s="79"/>
      <c r="IS28" s="79"/>
      <c r="IT28" s="79"/>
      <c r="IU28" s="79"/>
      <c r="IV28" s="79"/>
    </row>
    <row r="29" spans="1:256">
      <c r="A29" s="79"/>
      <c r="B29" s="79"/>
      <c r="C29" s="79"/>
      <c r="D29" s="79"/>
      <c r="E29" s="307" t="str">
        <f>IF('10. Module 3 Project Team'!B43="","",'10. Module 3 Project Team'!B43)</f>
        <v/>
      </c>
      <c r="F29" s="250" t="str">
        <f>IF('10. Module 3 Project Team'!D43="","",'10. Module 3 Project Team'!D43)</f>
        <v/>
      </c>
      <c r="G29" s="307" t="str">
        <f>IF('10. Module 3 Project Team'!E43="","",'10. Module 3 Project Team'!E43)</f>
        <v/>
      </c>
      <c r="H29" s="251" t="str">
        <f t="shared" si="0"/>
        <v/>
      </c>
      <c r="I29" s="251"/>
      <c r="J29" s="79"/>
      <c r="K29" s="255"/>
      <c r="L29" s="307"/>
      <c r="M29" s="4"/>
      <c r="N29" s="256"/>
      <c r="O29" s="307"/>
      <c r="P29" s="307"/>
      <c r="Q29" s="12" t="s">
        <v>686</v>
      </c>
      <c r="R29" s="307"/>
      <c r="S29" s="307"/>
      <c r="T29" s="12" t="s">
        <v>687</v>
      </c>
      <c r="U29" s="12" t="s">
        <v>688</v>
      </c>
      <c r="V29" s="257"/>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79"/>
      <c r="CA29" s="79"/>
      <c r="CB29" s="79"/>
      <c r="CC29" s="79"/>
      <c r="CD29" s="79"/>
      <c r="CE29" s="79"/>
      <c r="CF29" s="79"/>
      <c r="CG29" s="79"/>
      <c r="CH29" s="79"/>
      <c r="CI29" s="79"/>
      <c r="CJ29" s="79"/>
      <c r="CK29" s="79"/>
      <c r="CL29" s="79"/>
      <c r="CM29" s="79"/>
      <c r="CN29" s="79"/>
      <c r="CO29" s="79"/>
      <c r="CP29" s="79"/>
      <c r="CQ29" s="79"/>
      <c r="CR29" s="79"/>
      <c r="CS29" s="79"/>
      <c r="CT29" s="79"/>
      <c r="CU29" s="79"/>
      <c r="CV29" s="79"/>
      <c r="CW29" s="79"/>
      <c r="CX29" s="79"/>
      <c r="CY29" s="79"/>
      <c r="CZ29" s="79"/>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79"/>
      <c r="DY29" s="79"/>
      <c r="DZ29" s="79"/>
      <c r="EA29" s="79"/>
      <c r="EB29" s="79"/>
      <c r="EC29" s="79"/>
      <c r="ED29" s="79"/>
      <c r="EE29" s="79"/>
      <c r="EF29" s="79"/>
      <c r="EG29" s="79"/>
      <c r="EH29" s="79"/>
      <c r="EI29" s="79"/>
      <c r="EJ29" s="79"/>
      <c r="EK29" s="79"/>
      <c r="EL29" s="79"/>
      <c r="EM29" s="79"/>
      <c r="EN29" s="79"/>
      <c r="EO29" s="79"/>
      <c r="EP29" s="79"/>
      <c r="EQ29" s="79"/>
      <c r="ER29" s="79"/>
      <c r="ES29" s="79"/>
      <c r="ET29" s="79"/>
      <c r="EU29" s="79"/>
      <c r="EV29" s="79"/>
      <c r="EW29" s="79"/>
      <c r="EX29" s="79"/>
      <c r="EY29" s="79"/>
      <c r="EZ29" s="79"/>
      <c r="FA29" s="79"/>
      <c r="FB29" s="79"/>
      <c r="FC29" s="79"/>
      <c r="FD29" s="79"/>
      <c r="FE29" s="79"/>
      <c r="FF29" s="79"/>
      <c r="FG29" s="79"/>
      <c r="FH29" s="79"/>
      <c r="FI29" s="79"/>
      <c r="FJ29" s="79"/>
      <c r="FK29" s="79"/>
      <c r="FL29" s="79"/>
      <c r="FM29" s="79"/>
      <c r="FN29" s="79"/>
      <c r="FO29" s="79"/>
      <c r="FP29" s="79"/>
      <c r="FQ29" s="79"/>
      <c r="FR29" s="79"/>
      <c r="FS29" s="79"/>
      <c r="FT29" s="79"/>
      <c r="FU29" s="79"/>
      <c r="FV29" s="79"/>
      <c r="FW29" s="79"/>
      <c r="FX29" s="79"/>
      <c r="FY29" s="79"/>
      <c r="FZ29" s="79"/>
      <c r="GA29" s="79"/>
      <c r="GB29" s="79"/>
      <c r="GC29" s="79"/>
      <c r="GD29" s="79"/>
      <c r="GE29" s="79"/>
      <c r="GF29" s="79"/>
      <c r="GG29" s="79"/>
      <c r="GH29" s="79"/>
      <c r="GI29" s="79"/>
      <c r="GJ29" s="79"/>
      <c r="GK29" s="79"/>
      <c r="GL29" s="79"/>
      <c r="GM29" s="79"/>
      <c r="GN29" s="79"/>
      <c r="GO29" s="79"/>
      <c r="GP29" s="79"/>
      <c r="GQ29" s="79"/>
      <c r="GR29" s="79"/>
      <c r="GS29" s="79"/>
      <c r="GT29" s="79"/>
      <c r="GU29" s="79"/>
      <c r="GV29" s="79"/>
      <c r="GW29" s="79"/>
      <c r="GX29" s="79"/>
      <c r="GY29" s="79"/>
      <c r="GZ29" s="79"/>
      <c r="HA29" s="79"/>
      <c r="HB29" s="79"/>
      <c r="HC29" s="79"/>
      <c r="HD29" s="79"/>
      <c r="HE29" s="79"/>
      <c r="HF29" s="79"/>
      <c r="HG29" s="79"/>
      <c r="HH29" s="79"/>
      <c r="HI29" s="79"/>
      <c r="HJ29" s="79"/>
      <c r="HK29" s="79"/>
      <c r="HL29" s="79"/>
      <c r="HM29" s="79"/>
      <c r="HN29" s="79"/>
      <c r="HO29" s="79"/>
      <c r="HP29" s="79"/>
      <c r="HQ29" s="79"/>
      <c r="HR29" s="79"/>
      <c r="HS29" s="79"/>
      <c r="HT29" s="79"/>
      <c r="HU29" s="79"/>
      <c r="HV29" s="79"/>
      <c r="HW29" s="79"/>
      <c r="HX29" s="79"/>
      <c r="HY29" s="79"/>
      <c r="HZ29" s="79"/>
      <c r="IA29" s="79"/>
      <c r="IB29" s="79"/>
      <c r="IC29" s="79"/>
      <c r="ID29" s="79"/>
      <c r="IE29" s="79"/>
      <c r="IF29" s="79"/>
      <c r="IG29" s="79"/>
      <c r="IH29" s="79"/>
      <c r="II29" s="79"/>
      <c r="IJ29" s="79"/>
      <c r="IK29" s="79"/>
      <c r="IL29" s="79"/>
      <c r="IM29" s="79"/>
      <c r="IN29" s="79"/>
      <c r="IO29" s="79"/>
      <c r="IP29" s="79"/>
      <c r="IQ29" s="79"/>
      <c r="IR29" s="79"/>
      <c r="IS29" s="79"/>
      <c r="IT29" s="79"/>
      <c r="IU29" s="79"/>
      <c r="IV29" s="79"/>
    </row>
    <row r="30" spans="1:256">
      <c r="A30" s="79"/>
      <c r="B30" s="79"/>
      <c r="C30" s="79"/>
      <c r="D30" s="79"/>
      <c r="E30" s="307" t="str">
        <f>IF('10. Module 3 Project Team'!B44="","",'10. Module 3 Project Team'!B44)</f>
        <v/>
      </c>
      <c r="F30" s="250" t="str">
        <f>IF('10. Module 3 Project Team'!D44="","",'10. Module 3 Project Team'!D44)</f>
        <v/>
      </c>
      <c r="G30" s="307" t="str">
        <f>IF('10. Module 3 Project Team'!E44="","",'10. Module 3 Project Team'!E44)</f>
        <v/>
      </c>
      <c r="H30" s="251" t="str">
        <f t="shared" si="0"/>
        <v/>
      </c>
      <c r="I30" s="251"/>
      <c r="J30" s="79"/>
      <c r="K30" s="255"/>
      <c r="L30" s="307"/>
      <c r="M30" s="4"/>
      <c r="N30" s="211" t="s">
        <v>689</v>
      </c>
      <c r="O30" s="359">
        <f>'10. Module 3 Project Team'!D8</f>
        <v>0</v>
      </c>
      <c r="P30" s="307"/>
      <c r="Q30" s="307" t="str">
        <f>TEXT(O30,"dddd")</f>
        <v>Saturday</v>
      </c>
      <c r="R30" s="307"/>
      <c r="S30" s="307"/>
      <c r="T30" s="307" t="s">
        <v>690</v>
      </c>
      <c r="U30" s="307" t="str">
        <f>IF($Q$30=T30,$O$30+1,"")</f>
        <v/>
      </c>
      <c r="V30" s="257"/>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c r="BV30" s="79"/>
      <c r="BW30" s="79"/>
      <c r="BX30" s="79"/>
      <c r="BY30" s="79"/>
      <c r="BZ30" s="79"/>
      <c r="CA30" s="79"/>
      <c r="CB30" s="79"/>
      <c r="CC30" s="79"/>
      <c r="CD30" s="79"/>
      <c r="CE30" s="79"/>
      <c r="CF30" s="79"/>
      <c r="CG30" s="79"/>
      <c r="CH30" s="79"/>
      <c r="CI30" s="79"/>
      <c r="CJ30" s="79"/>
      <c r="CK30" s="79"/>
      <c r="CL30" s="79"/>
      <c r="CM30" s="79"/>
      <c r="CN30" s="79"/>
      <c r="CO30" s="79"/>
      <c r="CP30" s="79"/>
      <c r="CQ30" s="79"/>
      <c r="CR30" s="79"/>
      <c r="CS30" s="79"/>
      <c r="CT30" s="79"/>
      <c r="CU30" s="79"/>
      <c r="CV30" s="79"/>
      <c r="CW30" s="79"/>
      <c r="CX30" s="79"/>
      <c r="CY30" s="79"/>
      <c r="CZ30" s="79"/>
      <c r="DA30" s="79"/>
      <c r="DB30" s="79"/>
      <c r="DC30" s="79"/>
      <c r="DD30" s="79"/>
      <c r="DE30" s="79"/>
      <c r="DF30" s="79"/>
      <c r="DG30" s="79"/>
      <c r="DH30" s="79"/>
      <c r="DI30" s="79"/>
      <c r="DJ30" s="79"/>
      <c r="DK30" s="79"/>
      <c r="DL30" s="79"/>
      <c r="DM30" s="79"/>
      <c r="DN30" s="79"/>
      <c r="DO30" s="79"/>
      <c r="DP30" s="79"/>
      <c r="DQ30" s="79"/>
      <c r="DR30" s="79"/>
      <c r="DS30" s="79"/>
      <c r="DT30" s="79"/>
      <c r="DU30" s="79"/>
      <c r="DV30" s="79"/>
      <c r="DW30" s="79"/>
      <c r="DX30" s="79"/>
      <c r="DY30" s="79"/>
      <c r="DZ30" s="79"/>
      <c r="EA30" s="79"/>
      <c r="EB30" s="79"/>
      <c r="EC30" s="79"/>
      <c r="ED30" s="79"/>
      <c r="EE30" s="79"/>
      <c r="EF30" s="79"/>
      <c r="EG30" s="79"/>
      <c r="EH30" s="79"/>
      <c r="EI30" s="79"/>
      <c r="EJ30" s="79"/>
      <c r="EK30" s="79"/>
      <c r="EL30" s="79"/>
      <c r="EM30" s="79"/>
      <c r="EN30" s="79"/>
      <c r="EO30" s="79"/>
      <c r="EP30" s="79"/>
      <c r="EQ30" s="79"/>
      <c r="ER30" s="79"/>
      <c r="ES30" s="79"/>
      <c r="ET30" s="79"/>
      <c r="EU30" s="79"/>
      <c r="EV30" s="79"/>
      <c r="EW30" s="79"/>
      <c r="EX30" s="79"/>
      <c r="EY30" s="79"/>
      <c r="EZ30" s="79"/>
      <c r="FA30" s="79"/>
      <c r="FB30" s="79"/>
      <c r="FC30" s="79"/>
      <c r="FD30" s="79"/>
      <c r="FE30" s="79"/>
      <c r="FF30" s="79"/>
      <c r="FG30" s="79"/>
      <c r="FH30" s="79"/>
      <c r="FI30" s="79"/>
      <c r="FJ30" s="79"/>
      <c r="FK30" s="79"/>
      <c r="FL30" s="79"/>
      <c r="FM30" s="79"/>
      <c r="FN30" s="79"/>
      <c r="FO30" s="79"/>
      <c r="FP30" s="79"/>
      <c r="FQ30" s="79"/>
      <c r="FR30" s="79"/>
      <c r="FS30" s="79"/>
      <c r="FT30" s="79"/>
      <c r="FU30" s="79"/>
      <c r="FV30" s="79"/>
      <c r="FW30" s="79"/>
      <c r="FX30" s="79"/>
      <c r="FY30" s="79"/>
      <c r="FZ30" s="79"/>
      <c r="GA30" s="79"/>
      <c r="GB30" s="79"/>
      <c r="GC30" s="79"/>
      <c r="GD30" s="79"/>
      <c r="GE30" s="79"/>
      <c r="GF30" s="79"/>
      <c r="GG30" s="79"/>
      <c r="GH30" s="79"/>
      <c r="GI30" s="79"/>
      <c r="GJ30" s="79"/>
      <c r="GK30" s="79"/>
      <c r="GL30" s="79"/>
      <c r="GM30" s="79"/>
      <c r="GN30" s="79"/>
      <c r="GO30" s="79"/>
      <c r="GP30" s="79"/>
      <c r="GQ30" s="79"/>
      <c r="GR30" s="79"/>
      <c r="GS30" s="79"/>
      <c r="GT30" s="79"/>
      <c r="GU30" s="79"/>
      <c r="GV30" s="79"/>
      <c r="GW30" s="79"/>
      <c r="GX30" s="79"/>
      <c r="GY30" s="79"/>
      <c r="GZ30" s="79"/>
      <c r="HA30" s="79"/>
      <c r="HB30" s="79"/>
      <c r="HC30" s="79"/>
      <c r="HD30" s="79"/>
      <c r="HE30" s="79"/>
      <c r="HF30" s="79"/>
      <c r="HG30" s="79"/>
      <c r="HH30" s="79"/>
      <c r="HI30" s="79"/>
      <c r="HJ30" s="79"/>
      <c r="HK30" s="79"/>
      <c r="HL30" s="79"/>
      <c r="HM30" s="79"/>
      <c r="HN30" s="79"/>
      <c r="HO30" s="79"/>
      <c r="HP30" s="79"/>
      <c r="HQ30" s="79"/>
      <c r="HR30" s="79"/>
      <c r="HS30" s="79"/>
      <c r="HT30" s="79"/>
      <c r="HU30" s="79"/>
      <c r="HV30" s="79"/>
      <c r="HW30" s="79"/>
      <c r="HX30" s="79"/>
      <c r="HY30" s="79"/>
      <c r="HZ30" s="79"/>
      <c r="IA30" s="79"/>
      <c r="IB30" s="79"/>
      <c r="IC30" s="79"/>
      <c r="ID30" s="79"/>
      <c r="IE30" s="79"/>
      <c r="IF30" s="79"/>
      <c r="IG30" s="79"/>
      <c r="IH30" s="79"/>
      <c r="II30" s="79"/>
      <c r="IJ30" s="79"/>
      <c r="IK30" s="79"/>
      <c r="IL30" s="79"/>
      <c r="IM30" s="79"/>
      <c r="IN30" s="79"/>
      <c r="IO30" s="79"/>
      <c r="IP30" s="79"/>
      <c r="IQ30" s="79"/>
      <c r="IR30" s="79"/>
      <c r="IS30" s="79"/>
      <c r="IT30" s="79"/>
      <c r="IU30" s="79"/>
      <c r="IV30" s="79"/>
    </row>
    <row r="31" spans="1:256">
      <c r="A31" s="79"/>
      <c r="B31" s="79"/>
      <c r="C31" s="79"/>
      <c r="D31" s="79"/>
      <c r="E31" s="307" t="str">
        <f>IF('10. Module 3 Project Team'!B45="","",'10. Module 3 Project Team'!B45)</f>
        <v/>
      </c>
      <c r="F31" s="250" t="str">
        <f>IF('10. Module 3 Project Team'!D45="","",'10. Module 3 Project Team'!D45)</f>
        <v/>
      </c>
      <c r="G31" s="307" t="str">
        <f>IF('10. Module 3 Project Team'!E45="","",'10. Module 3 Project Team'!E45)</f>
        <v/>
      </c>
      <c r="H31" s="251" t="str">
        <f t="shared" si="0"/>
        <v/>
      </c>
      <c r="I31" s="251"/>
      <c r="J31" s="79"/>
      <c r="K31" s="255"/>
      <c r="L31" s="307"/>
      <c r="M31" s="4"/>
      <c r="N31" s="211" t="s">
        <v>691</v>
      </c>
      <c r="O31" s="360">
        <f>IF($Q$30=$T$31,O30,VLOOKUP(Q30,T30:U36,2,FALSE))</f>
        <v>-5</v>
      </c>
      <c r="P31" s="307"/>
      <c r="Q31" s="307" t="e">
        <f>TEXT(O31,"dddd")</f>
        <v>#VALUE!</v>
      </c>
      <c r="R31" s="307"/>
      <c r="S31" s="307"/>
      <c r="T31" s="307" t="s">
        <v>692</v>
      </c>
      <c r="U31" s="307" t="str">
        <f>IF($Q$30=T31,$O$30,"")</f>
        <v/>
      </c>
      <c r="V31" s="257"/>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c r="BM31" s="79"/>
      <c r="BN31" s="79"/>
      <c r="BO31" s="79"/>
      <c r="BP31" s="79"/>
      <c r="BQ31" s="79"/>
      <c r="BR31" s="79"/>
      <c r="BS31" s="79"/>
      <c r="BT31" s="79"/>
      <c r="BU31" s="79"/>
      <c r="BV31" s="79"/>
      <c r="BW31" s="79"/>
      <c r="BX31" s="79"/>
      <c r="BY31" s="79"/>
      <c r="BZ31" s="79"/>
      <c r="CA31" s="79"/>
      <c r="CB31" s="79"/>
      <c r="CC31" s="79"/>
      <c r="CD31" s="79"/>
      <c r="CE31" s="79"/>
      <c r="CF31" s="79"/>
      <c r="CG31" s="79"/>
      <c r="CH31" s="79"/>
      <c r="CI31" s="79"/>
      <c r="CJ31" s="79"/>
      <c r="CK31" s="79"/>
      <c r="CL31" s="79"/>
      <c r="CM31" s="79"/>
      <c r="CN31" s="79"/>
      <c r="CO31" s="79"/>
      <c r="CP31" s="79"/>
      <c r="CQ31" s="79"/>
      <c r="CR31" s="79"/>
      <c r="CS31" s="79"/>
      <c r="CT31" s="79"/>
      <c r="CU31" s="79"/>
      <c r="CV31" s="79"/>
      <c r="CW31" s="79"/>
      <c r="CX31" s="79"/>
      <c r="CY31" s="79"/>
      <c r="CZ31" s="79"/>
      <c r="DA31" s="79"/>
      <c r="DB31" s="79"/>
      <c r="DC31" s="79"/>
      <c r="DD31" s="79"/>
      <c r="DE31" s="79"/>
      <c r="DF31" s="79"/>
      <c r="DG31" s="79"/>
      <c r="DH31" s="79"/>
      <c r="DI31" s="79"/>
      <c r="DJ31" s="79"/>
      <c r="DK31" s="79"/>
      <c r="DL31" s="79"/>
      <c r="DM31" s="79"/>
      <c r="DN31" s="79"/>
      <c r="DO31" s="79"/>
      <c r="DP31" s="79"/>
      <c r="DQ31" s="79"/>
      <c r="DR31" s="79"/>
      <c r="DS31" s="79"/>
      <c r="DT31" s="79"/>
      <c r="DU31" s="79"/>
      <c r="DV31" s="79"/>
      <c r="DW31" s="79"/>
      <c r="DX31" s="79"/>
      <c r="DY31" s="79"/>
      <c r="DZ31" s="79"/>
      <c r="EA31" s="79"/>
      <c r="EB31" s="79"/>
      <c r="EC31" s="79"/>
      <c r="ED31" s="79"/>
      <c r="EE31" s="79"/>
      <c r="EF31" s="79"/>
      <c r="EG31" s="79"/>
      <c r="EH31" s="79"/>
      <c r="EI31" s="79"/>
      <c r="EJ31" s="79"/>
      <c r="EK31" s="79"/>
      <c r="EL31" s="79"/>
      <c r="EM31" s="79"/>
      <c r="EN31" s="79"/>
      <c r="EO31" s="79"/>
      <c r="EP31" s="79"/>
      <c r="EQ31" s="79"/>
      <c r="ER31" s="79"/>
      <c r="ES31" s="79"/>
      <c r="ET31" s="79"/>
      <c r="EU31" s="79"/>
      <c r="EV31" s="79"/>
      <c r="EW31" s="79"/>
      <c r="EX31" s="79"/>
      <c r="EY31" s="79"/>
      <c r="EZ31" s="79"/>
      <c r="FA31" s="79"/>
      <c r="FB31" s="79"/>
      <c r="FC31" s="79"/>
      <c r="FD31" s="79"/>
      <c r="FE31" s="79"/>
      <c r="FF31" s="79"/>
      <c r="FG31" s="79"/>
      <c r="FH31" s="79"/>
      <c r="FI31" s="79"/>
      <c r="FJ31" s="79"/>
      <c r="FK31" s="79"/>
      <c r="FL31" s="79"/>
      <c r="FM31" s="79"/>
      <c r="FN31" s="79"/>
      <c r="FO31" s="79"/>
      <c r="FP31" s="79"/>
      <c r="FQ31" s="79"/>
      <c r="FR31" s="79"/>
      <c r="FS31" s="79"/>
      <c r="FT31" s="79"/>
      <c r="FU31" s="79"/>
      <c r="FV31" s="79"/>
      <c r="FW31" s="79"/>
      <c r="FX31" s="79"/>
      <c r="FY31" s="79"/>
      <c r="FZ31" s="79"/>
      <c r="GA31" s="79"/>
      <c r="GB31" s="79"/>
      <c r="GC31" s="79"/>
      <c r="GD31" s="79"/>
      <c r="GE31" s="79"/>
      <c r="GF31" s="79"/>
      <c r="GG31" s="79"/>
      <c r="GH31" s="79"/>
      <c r="GI31" s="79"/>
      <c r="GJ31" s="79"/>
      <c r="GK31" s="79"/>
      <c r="GL31" s="79"/>
      <c r="GM31" s="79"/>
      <c r="GN31" s="79"/>
      <c r="GO31" s="79"/>
      <c r="GP31" s="79"/>
      <c r="GQ31" s="79"/>
      <c r="GR31" s="79"/>
      <c r="GS31" s="79"/>
      <c r="GT31" s="79"/>
      <c r="GU31" s="79"/>
      <c r="GV31" s="79"/>
      <c r="GW31" s="79"/>
      <c r="GX31" s="79"/>
      <c r="GY31" s="79"/>
      <c r="GZ31" s="79"/>
      <c r="HA31" s="79"/>
      <c r="HB31" s="79"/>
      <c r="HC31" s="79"/>
      <c r="HD31" s="79"/>
      <c r="HE31" s="79"/>
      <c r="HF31" s="79"/>
      <c r="HG31" s="79"/>
      <c r="HH31" s="79"/>
      <c r="HI31" s="79"/>
      <c r="HJ31" s="79"/>
      <c r="HK31" s="79"/>
      <c r="HL31" s="79"/>
      <c r="HM31" s="79"/>
      <c r="HN31" s="79"/>
      <c r="HO31" s="79"/>
      <c r="HP31" s="79"/>
      <c r="HQ31" s="79"/>
      <c r="HR31" s="79"/>
      <c r="HS31" s="79"/>
      <c r="HT31" s="79"/>
      <c r="HU31" s="79"/>
      <c r="HV31" s="79"/>
      <c r="HW31" s="79"/>
      <c r="HX31" s="79"/>
      <c r="HY31" s="79"/>
      <c r="HZ31" s="79"/>
      <c r="IA31" s="79"/>
      <c r="IB31" s="79"/>
      <c r="IC31" s="79"/>
      <c r="ID31" s="79"/>
      <c r="IE31" s="79"/>
      <c r="IF31" s="79"/>
      <c r="IG31" s="79"/>
      <c r="IH31" s="79"/>
      <c r="II31" s="79"/>
      <c r="IJ31" s="79"/>
      <c r="IK31" s="79"/>
      <c r="IL31" s="79"/>
      <c r="IM31" s="79"/>
      <c r="IN31" s="79"/>
      <c r="IO31" s="79"/>
      <c r="IP31" s="79"/>
      <c r="IQ31" s="79"/>
      <c r="IR31" s="79"/>
      <c r="IS31" s="79"/>
      <c r="IT31" s="79"/>
      <c r="IU31" s="79"/>
      <c r="IV31" s="79"/>
    </row>
    <row r="32" spans="1:256">
      <c r="A32" s="79"/>
      <c r="B32" s="79"/>
      <c r="C32" s="79"/>
      <c r="D32" s="79"/>
      <c r="E32" s="307" t="str">
        <f>IF('10. Module 3 Project Team'!B46="","",'10. Module 3 Project Team'!B46)</f>
        <v/>
      </c>
      <c r="F32" s="250" t="str">
        <f>IF('10. Module 3 Project Team'!D46="","",'10. Module 3 Project Team'!D46)</f>
        <v/>
      </c>
      <c r="G32" s="307" t="str">
        <f>IF('10. Module 3 Project Team'!E46="","",'10. Module 3 Project Team'!E46)</f>
        <v/>
      </c>
      <c r="H32" s="251" t="str">
        <f t="shared" si="0"/>
        <v/>
      </c>
      <c r="I32" s="251"/>
      <c r="J32" s="79"/>
      <c r="K32" s="255"/>
      <c r="L32" s="307"/>
      <c r="M32" s="4"/>
      <c r="N32" s="256"/>
      <c r="O32" s="307"/>
      <c r="P32" s="307"/>
      <c r="Q32" s="307"/>
      <c r="R32" s="307"/>
      <c r="S32" s="307"/>
      <c r="T32" s="307" t="s">
        <v>693</v>
      </c>
      <c r="U32" s="307" t="str">
        <f>IF($Q$30=T32,$O$30-1,"")</f>
        <v/>
      </c>
      <c r="V32" s="257"/>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c r="BV32" s="79"/>
      <c r="BW32" s="79"/>
      <c r="BX32" s="79"/>
      <c r="BY32" s="79"/>
      <c r="BZ32" s="79"/>
      <c r="CA32" s="79"/>
      <c r="CB32" s="79"/>
      <c r="CC32" s="79"/>
      <c r="CD32" s="79"/>
      <c r="CE32" s="79"/>
      <c r="CF32" s="79"/>
      <c r="CG32" s="79"/>
      <c r="CH32" s="79"/>
      <c r="CI32" s="79"/>
      <c r="CJ32" s="79"/>
      <c r="CK32" s="79"/>
      <c r="CL32" s="79"/>
      <c r="CM32" s="79"/>
      <c r="CN32" s="79"/>
      <c r="CO32" s="79"/>
      <c r="CP32" s="79"/>
      <c r="CQ32" s="79"/>
      <c r="CR32" s="79"/>
      <c r="CS32" s="79"/>
      <c r="CT32" s="79"/>
      <c r="CU32" s="79"/>
      <c r="CV32" s="79"/>
      <c r="CW32" s="79"/>
      <c r="CX32" s="79"/>
      <c r="CY32" s="79"/>
      <c r="CZ32" s="79"/>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79"/>
      <c r="DY32" s="79"/>
      <c r="DZ32" s="79"/>
      <c r="EA32" s="79"/>
      <c r="EB32" s="79"/>
      <c r="EC32" s="79"/>
      <c r="ED32" s="79"/>
      <c r="EE32" s="79"/>
      <c r="EF32" s="79"/>
      <c r="EG32" s="79"/>
      <c r="EH32" s="79"/>
      <c r="EI32" s="79"/>
      <c r="EJ32" s="79"/>
      <c r="EK32" s="79"/>
      <c r="EL32" s="79"/>
      <c r="EM32" s="79"/>
      <c r="EN32" s="79"/>
      <c r="EO32" s="79"/>
      <c r="EP32" s="79"/>
      <c r="EQ32" s="79"/>
      <c r="ER32" s="79"/>
      <c r="ES32" s="79"/>
      <c r="ET32" s="79"/>
      <c r="EU32" s="79"/>
      <c r="EV32" s="79"/>
      <c r="EW32" s="79"/>
      <c r="EX32" s="79"/>
      <c r="EY32" s="79"/>
      <c r="EZ32" s="79"/>
      <c r="FA32" s="79"/>
      <c r="FB32" s="79"/>
      <c r="FC32" s="79"/>
      <c r="FD32" s="79"/>
      <c r="FE32" s="79"/>
      <c r="FF32" s="79"/>
      <c r="FG32" s="79"/>
      <c r="FH32" s="79"/>
      <c r="FI32" s="79"/>
      <c r="FJ32" s="79"/>
      <c r="FK32" s="79"/>
      <c r="FL32" s="79"/>
      <c r="FM32" s="79"/>
      <c r="FN32" s="79"/>
      <c r="FO32" s="79"/>
      <c r="FP32" s="79"/>
      <c r="FQ32" s="79"/>
      <c r="FR32" s="79"/>
      <c r="FS32" s="79"/>
      <c r="FT32" s="79"/>
      <c r="FU32" s="79"/>
      <c r="FV32" s="79"/>
      <c r="FW32" s="79"/>
      <c r="FX32" s="79"/>
      <c r="FY32" s="79"/>
      <c r="FZ32" s="79"/>
      <c r="GA32" s="79"/>
      <c r="GB32" s="79"/>
      <c r="GC32" s="79"/>
      <c r="GD32" s="79"/>
      <c r="GE32" s="79"/>
      <c r="GF32" s="79"/>
      <c r="GG32" s="79"/>
      <c r="GH32" s="79"/>
      <c r="GI32" s="79"/>
      <c r="GJ32" s="79"/>
      <c r="GK32" s="79"/>
      <c r="GL32" s="79"/>
      <c r="GM32" s="79"/>
      <c r="GN32" s="79"/>
      <c r="GO32" s="79"/>
      <c r="GP32" s="79"/>
      <c r="GQ32" s="79"/>
      <c r="GR32" s="79"/>
      <c r="GS32" s="79"/>
      <c r="GT32" s="79"/>
      <c r="GU32" s="79"/>
      <c r="GV32" s="79"/>
      <c r="GW32" s="79"/>
      <c r="GX32" s="79"/>
      <c r="GY32" s="79"/>
      <c r="GZ32" s="79"/>
      <c r="HA32" s="79"/>
      <c r="HB32" s="79"/>
      <c r="HC32" s="79"/>
      <c r="HD32" s="79"/>
      <c r="HE32" s="79"/>
      <c r="HF32" s="79"/>
      <c r="HG32" s="79"/>
      <c r="HH32" s="79"/>
      <c r="HI32" s="79"/>
      <c r="HJ32" s="79"/>
      <c r="HK32" s="79"/>
      <c r="HL32" s="79"/>
      <c r="HM32" s="79"/>
      <c r="HN32" s="79"/>
      <c r="HO32" s="79"/>
      <c r="HP32" s="79"/>
      <c r="HQ32" s="79"/>
      <c r="HR32" s="79"/>
      <c r="HS32" s="79"/>
      <c r="HT32" s="79"/>
      <c r="HU32" s="79"/>
      <c r="HV32" s="79"/>
      <c r="HW32" s="79"/>
      <c r="HX32" s="79"/>
      <c r="HY32" s="79"/>
      <c r="HZ32" s="79"/>
      <c r="IA32" s="79"/>
      <c r="IB32" s="79"/>
      <c r="IC32" s="79"/>
      <c r="ID32" s="79"/>
      <c r="IE32" s="79"/>
      <c r="IF32" s="79"/>
      <c r="IG32" s="79"/>
      <c r="IH32" s="79"/>
      <c r="II32" s="79"/>
      <c r="IJ32" s="79"/>
      <c r="IK32" s="79"/>
      <c r="IL32" s="79"/>
      <c r="IM32" s="79"/>
      <c r="IN32" s="79"/>
      <c r="IO32" s="79"/>
      <c r="IP32" s="79"/>
      <c r="IQ32" s="79"/>
      <c r="IR32" s="79"/>
      <c r="IS32" s="79"/>
      <c r="IT32" s="79"/>
      <c r="IU32" s="79"/>
      <c r="IV32" s="79"/>
    </row>
    <row r="33" spans="1:256">
      <c r="A33" s="79"/>
      <c r="B33" s="79"/>
      <c r="C33" s="79"/>
      <c r="D33" s="79"/>
      <c r="E33" s="307" t="str">
        <f>IF('10. Module 3 Project Team'!B47="","",'10. Module 3 Project Team'!B47)</f>
        <v/>
      </c>
      <c r="F33" s="250" t="str">
        <f>IF('10. Module 3 Project Team'!D47="","",'10. Module 3 Project Team'!D47)</f>
        <v/>
      </c>
      <c r="G33" s="307" t="str">
        <f>IF('10. Module 3 Project Team'!E47="","",'10. Module 3 Project Team'!E47)</f>
        <v/>
      </c>
      <c r="H33" s="251" t="str">
        <f t="shared" si="0"/>
        <v/>
      </c>
      <c r="I33" s="251"/>
      <c r="J33" s="251"/>
      <c r="K33" s="307"/>
      <c r="L33" s="307"/>
      <c r="M33" s="4"/>
      <c r="N33" s="256"/>
      <c r="O33" s="307"/>
      <c r="P33" s="307"/>
      <c r="Q33" s="307"/>
      <c r="R33" s="307"/>
      <c r="S33" s="307"/>
      <c r="T33" s="307" t="s">
        <v>694</v>
      </c>
      <c r="U33" s="307" t="str">
        <f>IF($Q$30=T33,$O$30-2,"")</f>
        <v/>
      </c>
      <c r="V33" s="257"/>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c r="BM33" s="79"/>
      <c r="BN33" s="79"/>
      <c r="BO33" s="79"/>
      <c r="BP33" s="79"/>
      <c r="BQ33" s="79"/>
      <c r="BR33" s="79"/>
      <c r="BS33" s="79"/>
      <c r="BT33" s="79"/>
      <c r="BU33" s="79"/>
      <c r="BV33" s="79"/>
      <c r="BW33" s="79"/>
      <c r="BX33" s="79"/>
      <c r="BY33" s="79"/>
      <c r="BZ33" s="79"/>
      <c r="CA33" s="79"/>
      <c r="CB33" s="79"/>
      <c r="CC33" s="79"/>
      <c r="CD33" s="79"/>
      <c r="CE33" s="79"/>
      <c r="CF33" s="79"/>
      <c r="CG33" s="79"/>
      <c r="CH33" s="79"/>
      <c r="CI33" s="79"/>
      <c r="CJ33" s="79"/>
      <c r="CK33" s="79"/>
      <c r="CL33" s="79"/>
      <c r="CM33" s="79"/>
      <c r="CN33" s="79"/>
      <c r="CO33" s="79"/>
      <c r="CP33" s="79"/>
      <c r="CQ33" s="79"/>
      <c r="CR33" s="79"/>
      <c r="CS33" s="79"/>
      <c r="CT33" s="79"/>
      <c r="CU33" s="79"/>
      <c r="CV33" s="79"/>
      <c r="CW33" s="79"/>
      <c r="CX33" s="79"/>
      <c r="CY33" s="79"/>
      <c r="CZ33" s="79"/>
      <c r="DA33" s="79"/>
      <c r="DB33" s="79"/>
      <c r="DC33" s="79"/>
      <c r="DD33" s="79"/>
      <c r="DE33" s="79"/>
      <c r="DF33" s="79"/>
      <c r="DG33" s="79"/>
      <c r="DH33" s="79"/>
      <c r="DI33" s="79"/>
      <c r="DJ33" s="79"/>
      <c r="DK33" s="79"/>
      <c r="DL33" s="79"/>
      <c r="DM33" s="79"/>
      <c r="DN33" s="79"/>
      <c r="DO33" s="79"/>
      <c r="DP33" s="79"/>
      <c r="DQ33" s="79"/>
      <c r="DR33" s="79"/>
      <c r="DS33" s="79"/>
      <c r="DT33" s="79"/>
      <c r="DU33" s="79"/>
      <c r="DV33" s="79"/>
      <c r="DW33" s="79"/>
      <c r="DX33" s="79"/>
      <c r="DY33" s="79"/>
      <c r="DZ33" s="79"/>
      <c r="EA33" s="79"/>
      <c r="EB33" s="79"/>
      <c r="EC33" s="79"/>
      <c r="ED33" s="79"/>
      <c r="EE33" s="79"/>
      <c r="EF33" s="79"/>
      <c r="EG33" s="79"/>
      <c r="EH33" s="79"/>
      <c r="EI33" s="79"/>
      <c r="EJ33" s="79"/>
      <c r="EK33" s="79"/>
      <c r="EL33" s="79"/>
      <c r="EM33" s="79"/>
      <c r="EN33" s="79"/>
      <c r="EO33" s="79"/>
      <c r="EP33" s="79"/>
      <c r="EQ33" s="79"/>
      <c r="ER33" s="79"/>
      <c r="ES33" s="79"/>
      <c r="ET33" s="79"/>
      <c r="EU33" s="79"/>
      <c r="EV33" s="79"/>
      <c r="EW33" s="79"/>
      <c r="EX33" s="79"/>
      <c r="EY33" s="79"/>
      <c r="EZ33" s="79"/>
      <c r="FA33" s="79"/>
      <c r="FB33" s="79"/>
      <c r="FC33" s="79"/>
      <c r="FD33" s="79"/>
      <c r="FE33" s="79"/>
      <c r="FF33" s="79"/>
      <c r="FG33" s="79"/>
      <c r="FH33" s="79"/>
      <c r="FI33" s="79"/>
      <c r="FJ33" s="79"/>
      <c r="FK33" s="79"/>
      <c r="FL33" s="79"/>
      <c r="FM33" s="79"/>
      <c r="FN33" s="79"/>
      <c r="FO33" s="79"/>
      <c r="FP33" s="79"/>
      <c r="FQ33" s="79"/>
      <c r="FR33" s="79"/>
      <c r="FS33" s="79"/>
      <c r="FT33" s="79"/>
      <c r="FU33" s="79"/>
      <c r="FV33" s="79"/>
      <c r="FW33" s="79"/>
      <c r="FX33" s="79"/>
      <c r="FY33" s="79"/>
      <c r="FZ33" s="79"/>
      <c r="GA33" s="79"/>
      <c r="GB33" s="79"/>
      <c r="GC33" s="79"/>
      <c r="GD33" s="79"/>
      <c r="GE33" s="79"/>
      <c r="GF33" s="79"/>
      <c r="GG33" s="79"/>
      <c r="GH33" s="79"/>
      <c r="GI33" s="79"/>
      <c r="GJ33" s="79"/>
      <c r="GK33" s="79"/>
      <c r="GL33" s="79"/>
      <c r="GM33" s="79"/>
      <c r="GN33" s="79"/>
      <c r="GO33" s="79"/>
      <c r="GP33" s="79"/>
      <c r="GQ33" s="79"/>
      <c r="GR33" s="79"/>
      <c r="GS33" s="79"/>
      <c r="GT33" s="79"/>
      <c r="GU33" s="79"/>
      <c r="GV33" s="79"/>
      <c r="GW33" s="79"/>
      <c r="GX33" s="79"/>
      <c r="GY33" s="79"/>
      <c r="GZ33" s="79"/>
      <c r="HA33" s="79"/>
      <c r="HB33" s="79"/>
      <c r="HC33" s="79"/>
      <c r="HD33" s="79"/>
      <c r="HE33" s="79"/>
      <c r="HF33" s="79"/>
      <c r="HG33" s="79"/>
      <c r="HH33" s="79"/>
      <c r="HI33" s="79"/>
      <c r="HJ33" s="79"/>
      <c r="HK33" s="79"/>
      <c r="HL33" s="79"/>
      <c r="HM33" s="79"/>
      <c r="HN33" s="79"/>
      <c r="HO33" s="79"/>
      <c r="HP33" s="79"/>
      <c r="HQ33" s="79"/>
      <c r="HR33" s="79"/>
      <c r="HS33" s="79"/>
      <c r="HT33" s="79"/>
      <c r="HU33" s="79"/>
      <c r="HV33" s="79"/>
      <c r="HW33" s="79"/>
      <c r="HX33" s="79"/>
      <c r="HY33" s="79"/>
      <c r="HZ33" s="79"/>
      <c r="IA33" s="79"/>
      <c r="IB33" s="79"/>
      <c r="IC33" s="79"/>
      <c r="ID33" s="79"/>
      <c r="IE33" s="79"/>
      <c r="IF33" s="79"/>
      <c r="IG33" s="79"/>
      <c r="IH33" s="79"/>
      <c r="II33" s="79"/>
      <c r="IJ33" s="79"/>
      <c r="IK33" s="79"/>
      <c r="IL33" s="79"/>
      <c r="IM33" s="79"/>
      <c r="IN33" s="79"/>
      <c r="IO33" s="79"/>
      <c r="IP33" s="79"/>
      <c r="IQ33" s="79"/>
      <c r="IR33" s="79"/>
      <c r="IS33" s="79"/>
      <c r="IT33" s="79"/>
      <c r="IU33" s="79"/>
      <c r="IV33" s="79"/>
    </row>
    <row r="34" spans="1:256">
      <c r="A34" s="79"/>
      <c r="B34" s="79"/>
      <c r="C34" s="79"/>
      <c r="D34" s="79"/>
      <c r="E34" s="307" t="str">
        <f>IF('10. Module 3 Project Team'!B48="","",'10. Module 3 Project Team'!B48)</f>
        <v/>
      </c>
      <c r="F34" s="250" t="str">
        <f>IF('10. Module 3 Project Team'!D48="","",'10. Module 3 Project Team'!D48)</f>
        <v/>
      </c>
      <c r="G34" s="307" t="str">
        <f>IF('10. Module 3 Project Team'!E48="","",'10. Module 3 Project Team'!E48)</f>
        <v/>
      </c>
      <c r="H34" s="251" t="str">
        <f t="shared" si="0"/>
        <v/>
      </c>
      <c r="I34" s="251"/>
      <c r="J34" s="251"/>
      <c r="K34" s="307"/>
      <c r="L34" s="79"/>
      <c r="M34" s="4"/>
      <c r="N34" s="256"/>
      <c r="O34" s="307"/>
      <c r="P34" s="307"/>
      <c r="Q34" s="307"/>
      <c r="R34" s="307"/>
      <c r="S34" s="307"/>
      <c r="T34" s="307" t="s">
        <v>695</v>
      </c>
      <c r="U34" s="307" t="str">
        <f>IF($Q$30=T34,$O$30-3,"")</f>
        <v/>
      </c>
      <c r="V34" s="257"/>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c r="BI34" s="79"/>
      <c r="BJ34" s="79"/>
      <c r="BK34" s="79"/>
      <c r="BL34" s="79"/>
      <c r="BM34" s="79"/>
      <c r="BN34" s="79"/>
      <c r="BO34" s="79"/>
      <c r="BP34" s="79"/>
      <c r="BQ34" s="79"/>
      <c r="BR34" s="79"/>
      <c r="BS34" s="79"/>
      <c r="BT34" s="79"/>
      <c r="BU34" s="79"/>
      <c r="BV34" s="79"/>
      <c r="BW34" s="79"/>
      <c r="BX34" s="79"/>
      <c r="BY34" s="79"/>
      <c r="BZ34" s="79"/>
      <c r="CA34" s="79"/>
      <c r="CB34" s="79"/>
      <c r="CC34" s="79"/>
      <c r="CD34" s="79"/>
      <c r="CE34" s="79"/>
      <c r="CF34" s="79"/>
      <c r="CG34" s="79"/>
      <c r="CH34" s="79"/>
      <c r="CI34" s="79"/>
      <c r="CJ34" s="79"/>
      <c r="CK34" s="79"/>
      <c r="CL34" s="79"/>
      <c r="CM34" s="79"/>
      <c r="CN34" s="79"/>
      <c r="CO34" s="79"/>
      <c r="CP34" s="79"/>
      <c r="CQ34" s="79"/>
      <c r="CR34" s="79"/>
      <c r="CS34" s="79"/>
      <c r="CT34" s="79"/>
      <c r="CU34" s="79"/>
      <c r="CV34" s="79"/>
      <c r="CW34" s="79"/>
      <c r="CX34" s="79"/>
      <c r="CY34" s="79"/>
      <c r="CZ34" s="79"/>
      <c r="DA34" s="79"/>
      <c r="DB34" s="79"/>
      <c r="DC34" s="79"/>
      <c r="DD34" s="79"/>
      <c r="DE34" s="79"/>
      <c r="DF34" s="79"/>
      <c r="DG34" s="79"/>
      <c r="DH34" s="79"/>
      <c r="DI34" s="79"/>
      <c r="DJ34" s="79"/>
      <c r="DK34" s="79"/>
      <c r="DL34" s="79"/>
      <c r="DM34" s="79"/>
      <c r="DN34" s="79"/>
      <c r="DO34" s="79"/>
      <c r="DP34" s="79"/>
      <c r="DQ34" s="79"/>
      <c r="DR34" s="79"/>
      <c r="DS34" s="79"/>
      <c r="DT34" s="79"/>
      <c r="DU34" s="79"/>
      <c r="DV34" s="79"/>
      <c r="DW34" s="79"/>
      <c r="DX34" s="79"/>
      <c r="DY34" s="79"/>
      <c r="DZ34" s="79"/>
      <c r="EA34" s="79"/>
      <c r="EB34" s="79"/>
      <c r="EC34" s="79"/>
      <c r="ED34" s="79"/>
      <c r="EE34" s="79"/>
      <c r="EF34" s="79"/>
      <c r="EG34" s="79"/>
      <c r="EH34" s="79"/>
      <c r="EI34" s="79"/>
      <c r="EJ34" s="79"/>
      <c r="EK34" s="79"/>
      <c r="EL34" s="79"/>
      <c r="EM34" s="79"/>
      <c r="EN34" s="79"/>
      <c r="EO34" s="79"/>
      <c r="EP34" s="79"/>
      <c r="EQ34" s="79"/>
      <c r="ER34" s="79"/>
      <c r="ES34" s="79"/>
      <c r="ET34" s="79"/>
      <c r="EU34" s="79"/>
      <c r="EV34" s="79"/>
      <c r="EW34" s="79"/>
      <c r="EX34" s="79"/>
      <c r="EY34" s="79"/>
      <c r="EZ34" s="79"/>
      <c r="FA34" s="79"/>
      <c r="FB34" s="79"/>
      <c r="FC34" s="79"/>
      <c r="FD34" s="79"/>
      <c r="FE34" s="79"/>
      <c r="FF34" s="79"/>
      <c r="FG34" s="79"/>
      <c r="FH34" s="79"/>
      <c r="FI34" s="79"/>
      <c r="FJ34" s="79"/>
      <c r="FK34" s="79"/>
      <c r="FL34" s="79"/>
      <c r="FM34" s="79"/>
      <c r="FN34" s="79"/>
      <c r="FO34" s="79"/>
      <c r="FP34" s="79"/>
      <c r="FQ34" s="79"/>
      <c r="FR34" s="79"/>
      <c r="FS34" s="79"/>
      <c r="FT34" s="79"/>
      <c r="FU34" s="79"/>
      <c r="FV34" s="79"/>
      <c r="FW34" s="79"/>
      <c r="FX34" s="79"/>
      <c r="FY34" s="79"/>
      <c r="FZ34" s="79"/>
      <c r="GA34" s="79"/>
      <c r="GB34" s="79"/>
      <c r="GC34" s="79"/>
      <c r="GD34" s="79"/>
      <c r="GE34" s="79"/>
      <c r="GF34" s="79"/>
      <c r="GG34" s="79"/>
      <c r="GH34" s="79"/>
      <c r="GI34" s="79"/>
      <c r="GJ34" s="79"/>
      <c r="GK34" s="79"/>
      <c r="GL34" s="79"/>
      <c r="GM34" s="79"/>
      <c r="GN34" s="79"/>
      <c r="GO34" s="79"/>
      <c r="GP34" s="79"/>
      <c r="GQ34" s="79"/>
      <c r="GR34" s="79"/>
      <c r="GS34" s="79"/>
      <c r="GT34" s="79"/>
      <c r="GU34" s="79"/>
      <c r="GV34" s="79"/>
      <c r="GW34" s="79"/>
      <c r="GX34" s="79"/>
      <c r="GY34" s="79"/>
      <c r="GZ34" s="79"/>
      <c r="HA34" s="79"/>
      <c r="HB34" s="79"/>
      <c r="HC34" s="79"/>
      <c r="HD34" s="79"/>
      <c r="HE34" s="79"/>
      <c r="HF34" s="79"/>
      <c r="HG34" s="79"/>
      <c r="HH34" s="79"/>
      <c r="HI34" s="79"/>
      <c r="HJ34" s="79"/>
      <c r="HK34" s="79"/>
      <c r="HL34" s="79"/>
      <c r="HM34" s="79"/>
      <c r="HN34" s="79"/>
      <c r="HO34" s="79"/>
      <c r="HP34" s="79"/>
      <c r="HQ34" s="79"/>
      <c r="HR34" s="79"/>
      <c r="HS34" s="79"/>
      <c r="HT34" s="79"/>
      <c r="HU34" s="79"/>
      <c r="HV34" s="79"/>
      <c r="HW34" s="79"/>
      <c r="HX34" s="79"/>
      <c r="HY34" s="79"/>
      <c r="HZ34" s="79"/>
      <c r="IA34" s="79"/>
      <c r="IB34" s="79"/>
      <c r="IC34" s="79"/>
      <c r="ID34" s="79"/>
      <c r="IE34" s="79"/>
      <c r="IF34" s="79"/>
      <c r="IG34" s="79"/>
      <c r="IH34" s="79"/>
      <c r="II34" s="79"/>
      <c r="IJ34" s="79"/>
      <c r="IK34" s="79"/>
      <c r="IL34" s="79"/>
      <c r="IM34" s="79"/>
      <c r="IN34" s="79"/>
      <c r="IO34" s="79"/>
      <c r="IP34" s="79"/>
      <c r="IQ34" s="79"/>
      <c r="IR34" s="79"/>
      <c r="IS34" s="79"/>
      <c r="IT34" s="79"/>
      <c r="IU34" s="79"/>
      <c r="IV34" s="79"/>
    </row>
    <row r="35" spans="1:256">
      <c r="A35" s="79"/>
      <c r="B35" s="79"/>
      <c r="C35" s="79"/>
      <c r="D35" s="79"/>
      <c r="E35" s="307" t="str">
        <f>IF('10. Module 3 Project Team'!B49="","",'10. Module 3 Project Team'!B49)</f>
        <v/>
      </c>
      <c r="F35" s="250" t="str">
        <f>IF('10. Module 3 Project Team'!D49="","",'10. Module 3 Project Team'!D49)</f>
        <v/>
      </c>
      <c r="G35" s="307" t="str">
        <f>IF('10. Module 3 Project Team'!E49="","",'10. Module 3 Project Team'!E49)</f>
        <v/>
      </c>
      <c r="H35" s="251" t="str">
        <f t="shared" si="0"/>
        <v/>
      </c>
      <c r="I35" s="251"/>
      <c r="J35" s="251"/>
      <c r="K35" s="307"/>
      <c r="L35" s="307"/>
      <c r="M35" s="4"/>
      <c r="N35" s="256"/>
      <c r="O35" s="307"/>
      <c r="P35" s="307"/>
      <c r="Q35" s="307"/>
      <c r="R35" s="307"/>
      <c r="S35" s="307"/>
      <c r="T35" s="307" t="s">
        <v>696</v>
      </c>
      <c r="U35" s="307" t="str">
        <f>IF($Q$30=T35,$O$30-4,"")</f>
        <v/>
      </c>
      <c r="V35" s="257"/>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79"/>
      <c r="CB35" s="79"/>
      <c r="CC35" s="79"/>
      <c r="CD35" s="79"/>
      <c r="CE35" s="79"/>
      <c r="CF35" s="79"/>
      <c r="CG35" s="79"/>
      <c r="CH35" s="79"/>
      <c r="CI35" s="79"/>
      <c r="CJ35" s="79"/>
      <c r="CK35" s="79"/>
      <c r="CL35" s="79"/>
      <c r="CM35" s="79"/>
      <c r="CN35" s="79"/>
      <c r="CO35" s="79"/>
      <c r="CP35" s="79"/>
      <c r="CQ35" s="79"/>
      <c r="CR35" s="79"/>
      <c r="CS35" s="79"/>
      <c r="CT35" s="79"/>
      <c r="CU35" s="79"/>
      <c r="CV35" s="79"/>
      <c r="CW35" s="79"/>
      <c r="CX35" s="79"/>
      <c r="CY35" s="79"/>
      <c r="CZ35" s="79"/>
      <c r="DA35" s="79"/>
      <c r="DB35" s="79"/>
      <c r="DC35" s="79"/>
      <c r="DD35" s="79"/>
      <c r="DE35" s="79"/>
      <c r="DF35" s="79"/>
      <c r="DG35" s="79"/>
      <c r="DH35" s="79"/>
      <c r="DI35" s="79"/>
      <c r="DJ35" s="79"/>
      <c r="DK35" s="79"/>
      <c r="DL35" s="79"/>
      <c r="DM35" s="79"/>
      <c r="DN35" s="79"/>
      <c r="DO35" s="79"/>
      <c r="DP35" s="79"/>
      <c r="DQ35" s="79"/>
      <c r="DR35" s="79"/>
      <c r="DS35" s="79"/>
      <c r="DT35" s="79"/>
      <c r="DU35" s="79"/>
      <c r="DV35" s="79"/>
      <c r="DW35" s="79"/>
      <c r="DX35" s="79"/>
      <c r="DY35" s="79"/>
      <c r="DZ35" s="79"/>
      <c r="EA35" s="79"/>
      <c r="EB35" s="79"/>
      <c r="EC35" s="79"/>
      <c r="ED35" s="79"/>
      <c r="EE35" s="79"/>
      <c r="EF35" s="79"/>
      <c r="EG35" s="79"/>
      <c r="EH35" s="79"/>
      <c r="EI35" s="79"/>
      <c r="EJ35" s="79"/>
      <c r="EK35" s="79"/>
      <c r="EL35" s="79"/>
      <c r="EM35" s="79"/>
      <c r="EN35" s="79"/>
      <c r="EO35" s="79"/>
      <c r="EP35" s="79"/>
      <c r="EQ35" s="79"/>
      <c r="ER35" s="79"/>
      <c r="ES35" s="79"/>
      <c r="ET35" s="79"/>
      <c r="EU35" s="79"/>
      <c r="EV35" s="79"/>
      <c r="EW35" s="79"/>
      <c r="EX35" s="79"/>
      <c r="EY35" s="79"/>
      <c r="EZ35" s="79"/>
      <c r="FA35" s="79"/>
      <c r="FB35" s="79"/>
      <c r="FC35" s="79"/>
      <c r="FD35" s="79"/>
      <c r="FE35" s="79"/>
      <c r="FF35" s="79"/>
      <c r="FG35" s="79"/>
      <c r="FH35" s="79"/>
      <c r="FI35" s="79"/>
      <c r="FJ35" s="79"/>
      <c r="FK35" s="79"/>
      <c r="FL35" s="79"/>
      <c r="FM35" s="79"/>
      <c r="FN35" s="79"/>
      <c r="FO35" s="79"/>
      <c r="FP35" s="79"/>
      <c r="FQ35" s="79"/>
      <c r="FR35" s="79"/>
      <c r="FS35" s="79"/>
      <c r="FT35" s="79"/>
      <c r="FU35" s="79"/>
      <c r="FV35" s="79"/>
      <c r="FW35" s="79"/>
      <c r="FX35" s="79"/>
      <c r="FY35" s="79"/>
      <c r="FZ35" s="79"/>
      <c r="GA35" s="79"/>
      <c r="GB35" s="79"/>
      <c r="GC35" s="79"/>
      <c r="GD35" s="79"/>
      <c r="GE35" s="79"/>
      <c r="GF35" s="79"/>
      <c r="GG35" s="79"/>
      <c r="GH35" s="79"/>
      <c r="GI35" s="79"/>
      <c r="GJ35" s="79"/>
      <c r="GK35" s="79"/>
      <c r="GL35" s="79"/>
      <c r="GM35" s="79"/>
      <c r="GN35" s="79"/>
      <c r="GO35" s="79"/>
      <c r="GP35" s="79"/>
      <c r="GQ35" s="79"/>
      <c r="GR35" s="79"/>
      <c r="GS35" s="79"/>
      <c r="GT35" s="79"/>
      <c r="GU35" s="79"/>
      <c r="GV35" s="79"/>
      <c r="GW35" s="79"/>
      <c r="GX35" s="79"/>
      <c r="GY35" s="79"/>
      <c r="GZ35" s="79"/>
      <c r="HA35" s="79"/>
      <c r="HB35" s="79"/>
      <c r="HC35" s="79"/>
      <c r="HD35" s="79"/>
      <c r="HE35" s="79"/>
      <c r="HF35" s="79"/>
      <c r="HG35" s="79"/>
      <c r="HH35" s="79"/>
      <c r="HI35" s="79"/>
      <c r="HJ35" s="79"/>
      <c r="HK35" s="79"/>
      <c r="HL35" s="79"/>
      <c r="HM35" s="79"/>
      <c r="HN35" s="79"/>
      <c r="HO35" s="79"/>
      <c r="HP35" s="79"/>
      <c r="HQ35" s="79"/>
      <c r="HR35" s="79"/>
      <c r="HS35" s="79"/>
      <c r="HT35" s="79"/>
      <c r="HU35" s="79"/>
      <c r="HV35" s="79"/>
      <c r="HW35" s="79"/>
      <c r="HX35" s="79"/>
      <c r="HY35" s="79"/>
      <c r="HZ35" s="79"/>
      <c r="IA35" s="79"/>
      <c r="IB35" s="79"/>
      <c r="IC35" s="79"/>
      <c r="ID35" s="79"/>
      <c r="IE35" s="79"/>
      <c r="IF35" s="79"/>
      <c r="IG35" s="79"/>
      <c r="IH35" s="79"/>
      <c r="II35" s="79"/>
      <c r="IJ35" s="79"/>
      <c r="IK35" s="79"/>
      <c r="IL35" s="79"/>
      <c r="IM35" s="79"/>
      <c r="IN35" s="79"/>
      <c r="IO35" s="79"/>
      <c r="IP35" s="79"/>
      <c r="IQ35" s="79"/>
      <c r="IR35" s="79"/>
      <c r="IS35" s="79"/>
      <c r="IT35" s="79"/>
      <c r="IU35" s="79"/>
      <c r="IV35" s="79"/>
    </row>
    <row r="36" spans="1:256">
      <c r="A36" s="79"/>
      <c r="B36" s="79"/>
      <c r="C36" s="79"/>
      <c r="D36" s="79"/>
      <c r="E36" s="307" t="str">
        <f>IF('10. Module 3 Project Team'!B50="","",'10. Module 3 Project Team'!B50)</f>
        <v/>
      </c>
      <c r="F36" s="250" t="str">
        <f>IF('10. Module 3 Project Team'!D50="","",'10. Module 3 Project Team'!D50)</f>
        <v/>
      </c>
      <c r="G36" s="307" t="str">
        <f>IF('10. Module 3 Project Team'!E50="","",'10. Module 3 Project Team'!E50)</f>
        <v/>
      </c>
      <c r="H36" s="251" t="str">
        <f t="shared" si="0"/>
        <v/>
      </c>
      <c r="I36" s="251"/>
      <c r="J36" s="251"/>
      <c r="K36" s="307"/>
      <c r="L36" s="307"/>
      <c r="M36" s="4"/>
      <c r="N36" s="256"/>
      <c r="O36" s="307"/>
      <c r="P36" s="307"/>
      <c r="Q36" s="307"/>
      <c r="R36" s="307"/>
      <c r="S36" s="307"/>
      <c r="T36" s="307" t="s">
        <v>697</v>
      </c>
      <c r="U36" s="307">
        <f>IF($Q$30=T36,$O$30-5,"")</f>
        <v>-5</v>
      </c>
      <c r="V36" s="257"/>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c r="CJ36" s="79"/>
      <c r="CK36" s="79"/>
      <c r="CL36" s="79"/>
      <c r="CM36" s="79"/>
      <c r="CN36" s="79"/>
      <c r="CO36" s="79"/>
      <c r="CP36" s="79"/>
      <c r="CQ36" s="79"/>
      <c r="CR36" s="79"/>
      <c r="CS36" s="79"/>
      <c r="CT36" s="79"/>
      <c r="CU36" s="79"/>
      <c r="CV36" s="79"/>
      <c r="CW36" s="79"/>
      <c r="CX36" s="79"/>
      <c r="CY36" s="79"/>
      <c r="CZ36" s="79"/>
      <c r="DA36" s="79"/>
      <c r="DB36" s="79"/>
      <c r="DC36" s="79"/>
      <c r="DD36" s="79"/>
      <c r="DE36" s="79"/>
      <c r="DF36" s="79"/>
      <c r="DG36" s="79"/>
      <c r="DH36" s="79"/>
      <c r="DI36" s="79"/>
      <c r="DJ36" s="79"/>
      <c r="DK36" s="79"/>
      <c r="DL36" s="79"/>
      <c r="DM36" s="79"/>
      <c r="DN36" s="79"/>
      <c r="DO36" s="79"/>
      <c r="DP36" s="79"/>
      <c r="DQ36" s="79"/>
      <c r="DR36" s="79"/>
      <c r="DS36" s="79"/>
      <c r="DT36" s="79"/>
      <c r="DU36" s="79"/>
      <c r="DV36" s="79"/>
      <c r="DW36" s="79"/>
      <c r="DX36" s="79"/>
      <c r="DY36" s="79"/>
      <c r="DZ36" s="79"/>
      <c r="EA36" s="79"/>
      <c r="EB36" s="79"/>
      <c r="EC36" s="79"/>
      <c r="ED36" s="79"/>
      <c r="EE36" s="79"/>
      <c r="EF36" s="79"/>
      <c r="EG36" s="79"/>
      <c r="EH36" s="79"/>
      <c r="EI36" s="79"/>
      <c r="EJ36" s="79"/>
      <c r="EK36" s="79"/>
      <c r="EL36" s="79"/>
      <c r="EM36" s="79"/>
      <c r="EN36" s="79"/>
      <c r="EO36" s="79"/>
      <c r="EP36" s="79"/>
      <c r="EQ36" s="79"/>
      <c r="ER36" s="79"/>
      <c r="ES36" s="79"/>
      <c r="ET36" s="79"/>
      <c r="EU36" s="79"/>
      <c r="EV36" s="79"/>
      <c r="EW36" s="79"/>
      <c r="EX36" s="79"/>
      <c r="EY36" s="79"/>
      <c r="EZ36" s="79"/>
      <c r="FA36" s="79"/>
      <c r="FB36" s="79"/>
      <c r="FC36" s="79"/>
      <c r="FD36" s="79"/>
      <c r="FE36" s="79"/>
      <c r="FF36" s="79"/>
      <c r="FG36" s="79"/>
      <c r="FH36" s="79"/>
      <c r="FI36" s="79"/>
      <c r="FJ36" s="79"/>
      <c r="FK36" s="79"/>
      <c r="FL36" s="79"/>
      <c r="FM36" s="79"/>
      <c r="FN36" s="79"/>
      <c r="FO36" s="79"/>
      <c r="FP36" s="79"/>
      <c r="FQ36" s="79"/>
      <c r="FR36" s="79"/>
      <c r="FS36" s="79"/>
      <c r="FT36" s="79"/>
      <c r="FU36" s="79"/>
      <c r="FV36" s="79"/>
      <c r="FW36" s="79"/>
      <c r="FX36" s="79"/>
      <c r="FY36" s="79"/>
      <c r="FZ36" s="79"/>
      <c r="GA36" s="79"/>
      <c r="GB36" s="79"/>
      <c r="GC36" s="79"/>
      <c r="GD36" s="79"/>
      <c r="GE36" s="79"/>
      <c r="GF36" s="79"/>
      <c r="GG36" s="79"/>
      <c r="GH36" s="79"/>
      <c r="GI36" s="79"/>
      <c r="GJ36" s="79"/>
      <c r="GK36" s="79"/>
      <c r="GL36" s="79"/>
      <c r="GM36" s="79"/>
      <c r="GN36" s="79"/>
      <c r="GO36" s="79"/>
      <c r="GP36" s="79"/>
      <c r="GQ36" s="79"/>
      <c r="GR36" s="79"/>
      <c r="GS36" s="79"/>
      <c r="GT36" s="79"/>
      <c r="GU36" s="79"/>
      <c r="GV36" s="79"/>
      <c r="GW36" s="79"/>
      <c r="GX36" s="79"/>
      <c r="GY36" s="79"/>
      <c r="GZ36" s="79"/>
      <c r="HA36" s="79"/>
      <c r="HB36" s="79"/>
      <c r="HC36" s="79"/>
      <c r="HD36" s="79"/>
      <c r="HE36" s="79"/>
      <c r="HF36" s="79"/>
      <c r="HG36" s="79"/>
      <c r="HH36" s="79"/>
      <c r="HI36" s="79"/>
      <c r="HJ36" s="79"/>
      <c r="HK36" s="79"/>
      <c r="HL36" s="79"/>
      <c r="HM36" s="79"/>
      <c r="HN36" s="79"/>
      <c r="HO36" s="79"/>
      <c r="HP36" s="79"/>
      <c r="HQ36" s="79"/>
      <c r="HR36" s="79"/>
      <c r="HS36" s="79"/>
      <c r="HT36" s="79"/>
      <c r="HU36" s="79"/>
      <c r="HV36" s="79"/>
      <c r="HW36" s="79"/>
      <c r="HX36" s="79"/>
      <c r="HY36" s="79"/>
      <c r="HZ36" s="79"/>
      <c r="IA36" s="79"/>
      <c r="IB36" s="79"/>
      <c r="IC36" s="79"/>
      <c r="ID36" s="79"/>
      <c r="IE36" s="79"/>
      <c r="IF36" s="79"/>
      <c r="IG36" s="79"/>
      <c r="IH36" s="79"/>
      <c r="II36" s="79"/>
      <c r="IJ36" s="79"/>
      <c r="IK36" s="79"/>
      <c r="IL36" s="79"/>
      <c r="IM36" s="79"/>
      <c r="IN36" s="79"/>
      <c r="IO36" s="79"/>
      <c r="IP36" s="79"/>
      <c r="IQ36" s="79"/>
      <c r="IR36" s="79"/>
      <c r="IS36" s="79"/>
      <c r="IT36" s="79"/>
      <c r="IU36" s="79"/>
      <c r="IV36" s="79"/>
    </row>
    <row r="37" spans="1:256">
      <c r="A37" s="79"/>
      <c r="B37" s="79"/>
      <c r="C37" s="79"/>
      <c r="D37" s="79"/>
      <c r="E37" s="307" t="str">
        <f>IF('10. Module 3 Project Team'!B51="","",'10. Module 3 Project Team'!B51)</f>
        <v/>
      </c>
      <c r="F37" s="250" t="str">
        <f>IF('10. Module 3 Project Team'!D51="","",'10. Module 3 Project Team'!D51)</f>
        <v/>
      </c>
      <c r="G37" s="307" t="str">
        <f>IF('10. Module 3 Project Team'!E51="","",'10. Module 3 Project Team'!E51)</f>
        <v/>
      </c>
      <c r="H37" s="251" t="str">
        <f t="shared" si="0"/>
        <v/>
      </c>
      <c r="I37" s="251"/>
      <c r="J37" s="251"/>
      <c r="K37" s="307"/>
      <c r="L37" s="307"/>
      <c r="M37" s="4"/>
      <c r="N37" s="258"/>
      <c r="O37" s="219"/>
      <c r="P37" s="219"/>
      <c r="Q37" s="219"/>
      <c r="R37" s="219"/>
      <c r="S37" s="219"/>
      <c r="T37" s="219"/>
      <c r="U37" s="219"/>
      <c r="V37" s="25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79"/>
      <c r="BX37" s="79"/>
      <c r="BY37" s="79"/>
      <c r="BZ37" s="79"/>
      <c r="CA37" s="79"/>
      <c r="CB37" s="79"/>
      <c r="CC37" s="79"/>
      <c r="CD37" s="79"/>
      <c r="CE37" s="79"/>
      <c r="CF37" s="79"/>
      <c r="CG37" s="79"/>
      <c r="CH37" s="79"/>
      <c r="CI37" s="79"/>
      <c r="CJ37" s="79"/>
      <c r="CK37" s="79"/>
      <c r="CL37" s="79"/>
      <c r="CM37" s="79"/>
      <c r="CN37" s="79"/>
      <c r="CO37" s="79"/>
      <c r="CP37" s="79"/>
      <c r="CQ37" s="79"/>
      <c r="CR37" s="79"/>
      <c r="CS37" s="79"/>
      <c r="CT37" s="79"/>
      <c r="CU37" s="79"/>
      <c r="CV37" s="79"/>
      <c r="CW37" s="79"/>
      <c r="CX37" s="79"/>
      <c r="CY37" s="79"/>
      <c r="CZ37" s="79"/>
      <c r="DA37" s="79"/>
      <c r="DB37" s="79"/>
      <c r="DC37" s="79"/>
      <c r="DD37" s="79"/>
      <c r="DE37" s="79"/>
      <c r="DF37" s="79"/>
      <c r="DG37" s="79"/>
      <c r="DH37" s="79"/>
      <c r="DI37" s="79"/>
      <c r="DJ37" s="79"/>
      <c r="DK37" s="79"/>
      <c r="DL37" s="79"/>
      <c r="DM37" s="79"/>
      <c r="DN37" s="79"/>
      <c r="DO37" s="79"/>
      <c r="DP37" s="79"/>
      <c r="DQ37" s="79"/>
      <c r="DR37" s="79"/>
      <c r="DS37" s="79"/>
      <c r="DT37" s="79"/>
      <c r="DU37" s="79"/>
      <c r="DV37" s="79"/>
      <c r="DW37" s="79"/>
      <c r="DX37" s="79"/>
      <c r="DY37" s="79"/>
      <c r="DZ37" s="79"/>
      <c r="EA37" s="79"/>
      <c r="EB37" s="79"/>
      <c r="EC37" s="79"/>
      <c r="ED37" s="79"/>
      <c r="EE37" s="79"/>
      <c r="EF37" s="79"/>
      <c r="EG37" s="79"/>
      <c r="EH37" s="79"/>
      <c r="EI37" s="79"/>
      <c r="EJ37" s="79"/>
      <c r="EK37" s="79"/>
      <c r="EL37" s="79"/>
      <c r="EM37" s="79"/>
      <c r="EN37" s="79"/>
      <c r="EO37" s="79"/>
      <c r="EP37" s="79"/>
      <c r="EQ37" s="79"/>
      <c r="ER37" s="79"/>
      <c r="ES37" s="79"/>
      <c r="ET37" s="79"/>
      <c r="EU37" s="79"/>
      <c r="EV37" s="79"/>
      <c r="EW37" s="79"/>
      <c r="EX37" s="79"/>
      <c r="EY37" s="79"/>
      <c r="EZ37" s="79"/>
      <c r="FA37" s="79"/>
      <c r="FB37" s="79"/>
      <c r="FC37" s="79"/>
      <c r="FD37" s="79"/>
      <c r="FE37" s="79"/>
      <c r="FF37" s="79"/>
      <c r="FG37" s="79"/>
      <c r="FH37" s="79"/>
      <c r="FI37" s="79"/>
      <c r="FJ37" s="79"/>
      <c r="FK37" s="79"/>
      <c r="FL37" s="79"/>
      <c r="FM37" s="79"/>
      <c r="FN37" s="79"/>
      <c r="FO37" s="79"/>
      <c r="FP37" s="79"/>
      <c r="FQ37" s="79"/>
      <c r="FR37" s="79"/>
      <c r="FS37" s="79"/>
      <c r="FT37" s="79"/>
      <c r="FU37" s="79"/>
      <c r="FV37" s="79"/>
      <c r="FW37" s="79"/>
      <c r="FX37" s="79"/>
      <c r="FY37" s="79"/>
      <c r="FZ37" s="79"/>
      <c r="GA37" s="79"/>
      <c r="GB37" s="79"/>
      <c r="GC37" s="79"/>
      <c r="GD37" s="79"/>
      <c r="GE37" s="79"/>
      <c r="GF37" s="79"/>
      <c r="GG37" s="79"/>
      <c r="GH37" s="79"/>
      <c r="GI37" s="79"/>
      <c r="GJ37" s="79"/>
      <c r="GK37" s="79"/>
      <c r="GL37" s="79"/>
      <c r="GM37" s="79"/>
      <c r="GN37" s="79"/>
      <c r="GO37" s="79"/>
      <c r="GP37" s="79"/>
      <c r="GQ37" s="79"/>
      <c r="GR37" s="79"/>
      <c r="GS37" s="79"/>
      <c r="GT37" s="79"/>
      <c r="GU37" s="79"/>
      <c r="GV37" s="79"/>
      <c r="GW37" s="79"/>
      <c r="GX37" s="79"/>
      <c r="GY37" s="79"/>
      <c r="GZ37" s="79"/>
      <c r="HA37" s="79"/>
      <c r="HB37" s="79"/>
      <c r="HC37" s="79"/>
      <c r="HD37" s="79"/>
      <c r="HE37" s="79"/>
      <c r="HF37" s="79"/>
      <c r="HG37" s="79"/>
      <c r="HH37" s="79"/>
      <c r="HI37" s="79"/>
      <c r="HJ37" s="79"/>
      <c r="HK37" s="79"/>
      <c r="HL37" s="79"/>
      <c r="HM37" s="79"/>
      <c r="HN37" s="79"/>
      <c r="HO37" s="79"/>
      <c r="HP37" s="79"/>
      <c r="HQ37" s="79"/>
      <c r="HR37" s="79"/>
      <c r="HS37" s="79"/>
      <c r="HT37" s="79"/>
      <c r="HU37" s="79"/>
      <c r="HV37" s="79"/>
      <c r="HW37" s="79"/>
      <c r="HX37" s="79"/>
      <c r="HY37" s="79"/>
      <c r="HZ37" s="79"/>
      <c r="IA37" s="79"/>
      <c r="IB37" s="79"/>
      <c r="IC37" s="79"/>
      <c r="ID37" s="79"/>
      <c r="IE37" s="79"/>
      <c r="IF37" s="79"/>
      <c r="IG37" s="79"/>
      <c r="IH37" s="79"/>
      <c r="II37" s="79"/>
      <c r="IJ37" s="79"/>
      <c r="IK37" s="79"/>
      <c r="IL37" s="79"/>
      <c r="IM37" s="79"/>
      <c r="IN37" s="79"/>
      <c r="IO37" s="79"/>
      <c r="IP37" s="79"/>
      <c r="IQ37" s="79"/>
      <c r="IR37" s="79"/>
      <c r="IS37" s="79"/>
      <c r="IT37" s="79"/>
      <c r="IU37" s="79"/>
      <c r="IV37" s="79"/>
    </row>
    <row r="38" spans="1:256">
      <c r="A38" s="79"/>
      <c r="B38" s="79"/>
      <c r="C38" s="79"/>
      <c r="D38" s="79"/>
      <c r="E38" s="307" t="str">
        <f>IF('10. Module 3 Project Team'!B52="","",'10. Module 3 Project Team'!B52)</f>
        <v/>
      </c>
      <c r="F38" s="250" t="str">
        <f>IF('10. Module 3 Project Team'!D52="","",'10. Module 3 Project Team'!D52)</f>
        <v/>
      </c>
      <c r="G38" s="307" t="str">
        <f>IF('10. Module 3 Project Team'!E52="","",'10. Module 3 Project Team'!E52)</f>
        <v/>
      </c>
      <c r="H38" s="251" t="str">
        <f t="shared" si="0"/>
        <v/>
      </c>
      <c r="I38" s="251"/>
      <c r="J38" s="251"/>
      <c r="K38" s="307"/>
      <c r="L38" s="307"/>
      <c r="M38" s="4"/>
      <c r="N38" s="307"/>
      <c r="O38" s="307"/>
      <c r="P38" s="307"/>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c r="CJ38" s="79"/>
      <c r="CK38" s="79"/>
      <c r="CL38" s="79"/>
      <c r="CM38" s="79"/>
      <c r="CN38" s="79"/>
      <c r="CO38" s="79"/>
      <c r="CP38" s="79"/>
      <c r="CQ38" s="79"/>
      <c r="CR38" s="79"/>
      <c r="CS38" s="79"/>
      <c r="CT38" s="79"/>
      <c r="CU38" s="79"/>
      <c r="CV38" s="79"/>
      <c r="CW38" s="79"/>
      <c r="CX38" s="79"/>
      <c r="CY38" s="79"/>
      <c r="CZ38" s="79"/>
      <c r="DA38" s="79"/>
      <c r="DB38" s="79"/>
      <c r="DC38" s="79"/>
      <c r="DD38" s="79"/>
      <c r="DE38" s="79"/>
      <c r="DF38" s="79"/>
      <c r="DG38" s="79"/>
      <c r="DH38" s="79"/>
      <c r="DI38" s="79"/>
      <c r="DJ38" s="79"/>
      <c r="DK38" s="79"/>
      <c r="DL38" s="79"/>
      <c r="DM38" s="79"/>
      <c r="DN38" s="79"/>
      <c r="DO38" s="79"/>
      <c r="DP38" s="79"/>
      <c r="DQ38" s="79"/>
      <c r="DR38" s="79"/>
      <c r="DS38" s="79"/>
      <c r="DT38" s="79"/>
      <c r="DU38" s="79"/>
      <c r="DV38" s="79"/>
      <c r="DW38" s="79"/>
      <c r="DX38" s="79"/>
      <c r="DY38" s="79"/>
      <c r="DZ38" s="79"/>
      <c r="EA38" s="79"/>
      <c r="EB38" s="79"/>
      <c r="EC38" s="79"/>
      <c r="ED38" s="79"/>
      <c r="EE38" s="79"/>
      <c r="EF38" s="79"/>
      <c r="EG38" s="79"/>
      <c r="EH38" s="79"/>
      <c r="EI38" s="79"/>
      <c r="EJ38" s="79"/>
      <c r="EK38" s="79"/>
      <c r="EL38" s="79"/>
      <c r="EM38" s="79"/>
      <c r="EN38" s="79"/>
      <c r="EO38" s="79"/>
      <c r="EP38" s="79"/>
      <c r="EQ38" s="79"/>
      <c r="ER38" s="79"/>
      <c r="ES38" s="79"/>
      <c r="ET38" s="79"/>
      <c r="EU38" s="79"/>
      <c r="EV38" s="79"/>
      <c r="EW38" s="79"/>
      <c r="EX38" s="79"/>
      <c r="EY38" s="79"/>
      <c r="EZ38" s="79"/>
      <c r="FA38" s="79"/>
      <c r="FB38" s="79"/>
      <c r="FC38" s="79"/>
      <c r="FD38" s="79"/>
      <c r="FE38" s="79"/>
      <c r="FF38" s="79"/>
      <c r="FG38" s="79"/>
      <c r="FH38" s="79"/>
      <c r="FI38" s="79"/>
      <c r="FJ38" s="79"/>
      <c r="FK38" s="79"/>
      <c r="FL38" s="79"/>
      <c r="FM38" s="79"/>
      <c r="FN38" s="79"/>
      <c r="FO38" s="79"/>
      <c r="FP38" s="79"/>
      <c r="FQ38" s="79"/>
      <c r="FR38" s="79"/>
      <c r="FS38" s="79"/>
      <c r="FT38" s="79"/>
      <c r="FU38" s="79"/>
      <c r="FV38" s="79"/>
      <c r="FW38" s="79"/>
      <c r="FX38" s="79"/>
      <c r="FY38" s="79"/>
      <c r="FZ38" s="79"/>
      <c r="GA38" s="79"/>
      <c r="GB38" s="79"/>
      <c r="GC38" s="79"/>
      <c r="GD38" s="79"/>
      <c r="GE38" s="79"/>
      <c r="GF38" s="79"/>
      <c r="GG38" s="79"/>
      <c r="GH38" s="79"/>
      <c r="GI38" s="79"/>
      <c r="GJ38" s="79"/>
      <c r="GK38" s="79"/>
      <c r="GL38" s="79"/>
      <c r="GM38" s="79"/>
      <c r="GN38" s="79"/>
      <c r="GO38" s="79"/>
      <c r="GP38" s="79"/>
      <c r="GQ38" s="79"/>
      <c r="GR38" s="79"/>
      <c r="GS38" s="79"/>
      <c r="GT38" s="79"/>
      <c r="GU38" s="79"/>
      <c r="GV38" s="79"/>
      <c r="GW38" s="79"/>
      <c r="GX38" s="79"/>
      <c r="GY38" s="79"/>
      <c r="GZ38" s="79"/>
      <c r="HA38" s="79"/>
      <c r="HB38" s="79"/>
      <c r="HC38" s="79"/>
      <c r="HD38" s="79"/>
      <c r="HE38" s="79"/>
      <c r="HF38" s="79"/>
      <c r="HG38" s="79"/>
      <c r="HH38" s="79"/>
      <c r="HI38" s="79"/>
      <c r="HJ38" s="79"/>
      <c r="HK38" s="79"/>
      <c r="HL38" s="79"/>
      <c r="HM38" s="79"/>
      <c r="HN38" s="79"/>
      <c r="HO38" s="79"/>
      <c r="HP38" s="79"/>
      <c r="HQ38" s="79"/>
      <c r="HR38" s="79"/>
      <c r="HS38" s="79"/>
      <c r="HT38" s="79"/>
      <c r="HU38" s="79"/>
      <c r="HV38" s="79"/>
      <c r="HW38" s="79"/>
      <c r="HX38" s="79"/>
      <c r="HY38" s="79"/>
      <c r="HZ38" s="79"/>
      <c r="IA38" s="79"/>
      <c r="IB38" s="79"/>
      <c r="IC38" s="79"/>
      <c r="ID38" s="79"/>
      <c r="IE38" s="79"/>
      <c r="IF38" s="79"/>
      <c r="IG38" s="79"/>
      <c r="IH38" s="79"/>
      <c r="II38" s="79"/>
      <c r="IJ38" s="79"/>
      <c r="IK38" s="79"/>
      <c r="IL38" s="79"/>
      <c r="IM38" s="79"/>
      <c r="IN38" s="79"/>
      <c r="IO38" s="79"/>
      <c r="IP38" s="79"/>
      <c r="IQ38" s="79"/>
      <c r="IR38" s="79"/>
      <c r="IS38" s="79"/>
      <c r="IT38" s="79"/>
      <c r="IU38" s="79"/>
      <c r="IV38" s="79"/>
    </row>
    <row r="39" spans="1:256">
      <c r="A39" s="79"/>
      <c r="B39" s="79"/>
      <c r="C39" s="79"/>
      <c r="D39" s="79"/>
      <c r="E39" s="307" t="str">
        <f>IF('10. Module 3 Project Team'!B53="","",'10. Module 3 Project Team'!B53)</f>
        <v/>
      </c>
      <c r="F39" s="250" t="str">
        <f>IF('10. Module 3 Project Team'!D53="","",'10. Module 3 Project Team'!D53)</f>
        <v/>
      </c>
      <c r="G39" s="307" t="str">
        <f>IF('10. Module 3 Project Team'!E53="","",'10. Module 3 Project Team'!E53)</f>
        <v/>
      </c>
      <c r="H39" s="251" t="str">
        <f t="shared" si="0"/>
        <v/>
      </c>
      <c r="I39" s="251"/>
      <c r="J39" s="251"/>
      <c r="K39" s="307"/>
      <c r="L39" s="307"/>
      <c r="M39" s="4"/>
      <c r="N39" s="307"/>
      <c r="O39" s="307"/>
      <c r="P39" s="307"/>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c r="CJ39" s="79"/>
      <c r="CK39" s="79"/>
      <c r="CL39" s="79"/>
      <c r="CM39" s="79"/>
      <c r="CN39" s="79"/>
      <c r="CO39" s="79"/>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c r="EE39" s="79"/>
      <c r="EF39" s="79"/>
      <c r="EG39" s="79"/>
      <c r="EH39" s="79"/>
      <c r="EI39" s="79"/>
      <c r="EJ39" s="79"/>
      <c r="EK39" s="79"/>
      <c r="EL39" s="79"/>
      <c r="EM39" s="79"/>
      <c r="EN39" s="79"/>
      <c r="EO39" s="79"/>
      <c r="EP39" s="79"/>
      <c r="EQ39" s="79"/>
      <c r="ER39" s="79"/>
      <c r="ES39" s="79"/>
      <c r="ET39" s="79"/>
      <c r="EU39" s="79"/>
      <c r="EV39" s="79"/>
      <c r="EW39" s="79"/>
      <c r="EX39" s="79"/>
      <c r="EY39" s="79"/>
      <c r="EZ39" s="79"/>
      <c r="FA39" s="79"/>
      <c r="FB39" s="79"/>
      <c r="FC39" s="79"/>
      <c r="FD39" s="79"/>
      <c r="FE39" s="79"/>
      <c r="FF39" s="79"/>
      <c r="FG39" s="79"/>
      <c r="FH39" s="79"/>
      <c r="FI39" s="79"/>
      <c r="FJ39" s="79"/>
      <c r="FK39" s="79"/>
      <c r="FL39" s="79"/>
      <c r="FM39" s="79"/>
      <c r="FN39" s="79"/>
      <c r="FO39" s="79"/>
      <c r="FP39" s="79"/>
      <c r="FQ39" s="79"/>
      <c r="FR39" s="79"/>
      <c r="FS39" s="79"/>
      <c r="FT39" s="79"/>
      <c r="FU39" s="79"/>
      <c r="FV39" s="79"/>
      <c r="FW39" s="79"/>
      <c r="FX39" s="79"/>
      <c r="FY39" s="79"/>
      <c r="FZ39" s="79"/>
      <c r="GA39" s="79"/>
      <c r="GB39" s="79"/>
      <c r="GC39" s="79"/>
      <c r="GD39" s="79"/>
      <c r="GE39" s="79"/>
      <c r="GF39" s="79"/>
      <c r="GG39" s="79"/>
      <c r="GH39" s="79"/>
      <c r="GI39" s="79"/>
      <c r="GJ39" s="79"/>
      <c r="GK39" s="79"/>
      <c r="GL39" s="79"/>
      <c r="GM39" s="79"/>
      <c r="GN39" s="79"/>
      <c r="GO39" s="79"/>
      <c r="GP39" s="79"/>
      <c r="GQ39" s="79"/>
      <c r="GR39" s="79"/>
      <c r="GS39" s="79"/>
      <c r="GT39" s="79"/>
      <c r="GU39" s="79"/>
      <c r="GV39" s="79"/>
      <c r="GW39" s="79"/>
      <c r="GX39" s="79"/>
      <c r="GY39" s="79"/>
      <c r="GZ39" s="79"/>
      <c r="HA39" s="79"/>
      <c r="HB39" s="79"/>
      <c r="HC39" s="79"/>
      <c r="HD39" s="79"/>
      <c r="HE39" s="79"/>
      <c r="HF39" s="79"/>
      <c r="HG39" s="79"/>
      <c r="HH39" s="79"/>
      <c r="HI39" s="79"/>
      <c r="HJ39" s="79"/>
      <c r="HK39" s="79"/>
      <c r="HL39" s="79"/>
      <c r="HM39" s="79"/>
      <c r="HN39" s="79"/>
      <c r="HO39" s="79"/>
      <c r="HP39" s="79"/>
      <c r="HQ39" s="79"/>
      <c r="HR39" s="79"/>
      <c r="HS39" s="79"/>
      <c r="HT39" s="79"/>
      <c r="HU39" s="79"/>
      <c r="HV39" s="79"/>
      <c r="HW39" s="79"/>
      <c r="HX39" s="79"/>
      <c r="HY39" s="79"/>
      <c r="HZ39" s="79"/>
      <c r="IA39" s="79"/>
      <c r="IB39" s="79"/>
      <c r="IC39" s="79"/>
      <c r="ID39" s="79"/>
      <c r="IE39" s="79"/>
      <c r="IF39" s="79"/>
      <c r="IG39" s="79"/>
      <c r="IH39" s="79"/>
      <c r="II39" s="79"/>
      <c r="IJ39" s="79"/>
      <c r="IK39" s="79"/>
      <c r="IL39" s="79"/>
      <c r="IM39" s="79"/>
      <c r="IN39" s="79"/>
      <c r="IO39" s="79"/>
      <c r="IP39" s="79"/>
      <c r="IQ39" s="79"/>
      <c r="IR39" s="79"/>
      <c r="IS39" s="79"/>
      <c r="IT39" s="79"/>
      <c r="IU39" s="79"/>
      <c r="IV39" s="79"/>
    </row>
    <row r="40" spans="1:256">
      <c r="A40" s="79"/>
      <c r="B40" s="79"/>
      <c r="C40" s="79"/>
      <c r="D40" s="79"/>
      <c r="E40" s="307" t="str">
        <f>IF('10. Module 3 Project Team'!B54="","",'10. Module 3 Project Team'!B54)</f>
        <v/>
      </c>
      <c r="F40" s="250" t="str">
        <f>IF('10. Module 3 Project Team'!D54="","",'10. Module 3 Project Team'!D54)</f>
        <v/>
      </c>
      <c r="G40" s="307" t="str">
        <f>IF('10. Module 3 Project Team'!E54="","",'10. Module 3 Project Team'!E54)</f>
        <v/>
      </c>
      <c r="H40" s="251" t="str">
        <f t="shared" si="0"/>
        <v/>
      </c>
      <c r="I40" s="251"/>
      <c r="J40" s="251"/>
      <c r="K40" s="307"/>
      <c r="L40" s="307"/>
      <c r="M40" s="4"/>
      <c r="N40" s="307"/>
      <c r="O40" s="307"/>
      <c r="P40" s="307"/>
      <c r="Q40" s="79"/>
      <c r="R40" s="79"/>
      <c r="S40" s="79"/>
      <c r="T40" s="79"/>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79"/>
      <c r="CB40" s="79"/>
      <c r="CC40" s="79"/>
      <c r="CD40" s="79"/>
      <c r="CE40" s="79"/>
      <c r="CF40" s="79"/>
      <c r="CG40" s="79"/>
      <c r="CH40" s="79"/>
      <c r="CI40" s="79"/>
      <c r="CJ40" s="79"/>
      <c r="CK40" s="79"/>
      <c r="CL40" s="79"/>
      <c r="CM40" s="79"/>
      <c r="CN40" s="79"/>
      <c r="CO40" s="79"/>
      <c r="CP40" s="79"/>
      <c r="CQ40" s="79"/>
      <c r="CR40" s="79"/>
      <c r="CS40" s="79"/>
      <c r="CT40" s="79"/>
      <c r="CU40" s="79"/>
      <c r="CV40" s="79"/>
      <c r="CW40" s="79"/>
      <c r="CX40" s="79"/>
      <c r="CY40" s="79"/>
      <c r="CZ40" s="79"/>
      <c r="DA40" s="79"/>
      <c r="DB40" s="79"/>
      <c r="DC40" s="79"/>
      <c r="DD40" s="79"/>
      <c r="DE40" s="79"/>
      <c r="DF40" s="79"/>
      <c r="DG40" s="79"/>
      <c r="DH40" s="79"/>
      <c r="DI40" s="79"/>
      <c r="DJ40" s="79"/>
      <c r="DK40" s="79"/>
      <c r="DL40" s="79"/>
      <c r="DM40" s="79"/>
      <c r="DN40" s="79"/>
      <c r="DO40" s="79"/>
      <c r="DP40" s="79"/>
      <c r="DQ40" s="79"/>
      <c r="DR40" s="79"/>
      <c r="DS40" s="79"/>
      <c r="DT40" s="79"/>
      <c r="DU40" s="79"/>
      <c r="DV40" s="79"/>
      <c r="DW40" s="79"/>
      <c r="DX40" s="79"/>
      <c r="DY40" s="79"/>
      <c r="DZ40" s="79"/>
      <c r="EA40" s="79"/>
      <c r="EB40" s="79"/>
      <c r="EC40" s="79"/>
      <c r="ED40" s="79"/>
      <c r="EE40" s="79"/>
      <c r="EF40" s="79"/>
      <c r="EG40" s="79"/>
      <c r="EH40" s="79"/>
      <c r="EI40" s="79"/>
      <c r="EJ40" s="79"/>
      <c r="EK40" s="79"/>
      <c r="EL40" s="79"/>
      <c r="EM40" s="79"/>
      <c r="EN40" s="79"/>
      <c r="EO40" s="79"/>
      <c r="EP40" s="79"/>
      <c r="EQ40" s="79"/>
      <c r="ER40" s="79"/>
      <c r="ES40" s="79"/>
      <c r="ET40" s="79"/>
      <c r="EU40" s="79"/>
      <c r="EV40" s="79"/>
      <c r="EW40" s="79"/>
      <c r="EX40" s="79"/>
      <c r="EY40" s="79"/>
      <c r="EZ40" s="79"/>
      <c r="FA40" s="79"/>
      <c r="FB40" s="79"/>
      <c r="FC40" s="79"/>
      <c r="FD40" s="79"/>
      <c r="FE40" s="79"/>
      <c r="FF40" s="79"/>
      <c r="FG40" s="79"/>
      <c r="FH40" s="79"/>
      <c r="FI40" s="79"/>
      <c r="FJ40" s="79"/>
      <c r="FK40" s="79"/>
      <c r="FL40" s="79"/>
      <c r="FM40" s="79"/>
      <c r="FN40" s="79"/>
      <c r="FO40" s="79"/>
      <c r="FP40" s="79"/>
      <c r="FQ40" s="79"/>
      <c r="FR40" s="79"/>
      <c r="FS40" s="79"/>
      <c r="FT40" s="79"/>
      <c r="FU40" s="79"/>
      <c r="FV40" s="79"/>
      <c r="FW40" s="79"/>
      <c r="FX40" s="79"/>
      <c r="FY40" s="79"/>
      <c r="FZ40" s="79"/>
      <c r="GA40" s="79"/>
      <c r="GB40" s="79"/>
      <c r="GC40" s="79"/>
      <c r="GD40" s="79"/>
      <c r="GE40" s="79"/>
      <c r="GF40" s="79"/>
      <c r="GG40" s="79"/>
      <c r="GH40" s="79"/>
      <c r="GI40" s="79"/>
      <c r="GJ40" s="79"/>
      <c r="GK40" s="79"/>
      <c r="GL40" s="79"/>
      <c r="GM40" s="79"/>
      <c r="GN40" s="79"/>
      <c r="GO40" s="79"/>
      <c r="GP40" s="79"/>
      <c r="GQ40" s="79"/>
      <c r="GR40" s="79"/>
      <c r="GS40" s="79"/>
      <c r="GT40" s="79"/>
      <c r="GU40" s="79"/>
      <c r="GV40" s="79"/>
      <c r="GW40" s="79"/>
      <c r="GX40" s="79"/>
      <c r="GY40" s="79"/>
      <c r="GZ40" s="79"/>
      <c r="HA40" s="79"/>
      <c r="HB40" s="79"/>
      <c r="HC40" s="79"/>
      <c r="HD40" s="79"/>
      <c r="HE40" s="79"/>
      <c r="HF40" s="79"/>
      <c r="HG40" s="79"/>
      <c r="HH40" s="79"/>
      <c r="HI40" s="79"/>
      <c r="HJ40" s="79"/>
      <c r="HK40" s="79"/>
      <c r="HL40" s="79"/>
      <c r="HM40" s="79"/>
      <c r="HN40" s="79"/>
      <c r="HO40" s="79"/>
      <c r="HP40" s="79"/>
      <c r="HQ40" s="79"/>
      <c r="HR40" s="79"/>
      <c r="HS40" s="79"/>
      <c r="HT40" s="79"/>
      <c r="HU40" s="79"/>
      <c r="HV40" s="79"/>
      <c r="HW40" s="79"/>
      <c r="HX40" s="79"/>
      <c r="HY40" s="79"/>
      <c r="HZ40" s="79"/>
      <c r="IA40" s="79"/>
      <c r="IB40" s="79"/>
      <c r="IC40" s="79"/>
      <c r="ID40" s="79"/>
      <c r="IE40" s="79"/>
      <c r="IF40" s="79"/>
      <c r="IG40" s="79"/>
      <c r="IH40" s="79"/>
      <c r="II40" s="79"/>
      <c r="IJ40" s="79"/>
      <c r="IK40" s="79"/>
      <c r="IL40" s="79"/>
      <c r="IM40" s="79"/>
      <c r="IN40" s="79"/>
      <c r="IO40" s="79"/>
      <c r="IP40" s="79"/>
      <c r="IQ40" s="79"/>
      <c r="IR40" s="79"/>
      <c r="IS40" s="79"/>
      <c r="IT40" s="79"/>
      <c r="IU40" s="79"/>
      <c r="IV40" s="79"/>
    </row>
    <row r="41" spans="1:256">
      <c r="A41" s="79"/>
      <c r="B41" s="79"/>
      <c r="C41" s="79"/>
      <c r="D41" s="79"/>
      <c r="E41" s="219" t="str">
        <f>IF('10. Module 3 Project Team'!B55="","",'10. Module 3 Project Team'!B55)</f>
        <v/>
      </c>
      <c r="F41" s="260" t="str">
        <f>IF('10. Module 3 Project Team'!D55="","",'10. Module 3 Project Team'!D55)</f>
        <v/>
      </c>
      <c r="G41" s="219" t="str">
        <f>IF('10. Module 3 Project Team'!E55="","",'10. Module 3 Project Team'!E55)</f>
        <v/>
      </c>
      <c r="H41" s="251" t="str">
        <f t="shared" si="0"/>
        <v/>
      </c>
      <c r="I41" s="251"/>
      <c r="J41" s="251"/>
      <c r="K41" s="307"/>
      <c r="L41" s="307"/>
      <c r="M41" s="4"/>
      <c r="N41" s="307"/>
      <c r="O41" s="307"/>
      <c r="P41" s="307"/>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c r="BX41" s="79"/>
      <c r="BY41" s="79"/>
      <c r="BZ41" s="79"/>
      <c r="CA41" s="79"/>
      <c r="CB41" s="79"/>
      <c r="CC41" s="79"/>
      <c r="CD41" s="79"/>
      <c r="CE41" s="79"/>
      <c r="CF41" s="79"/>
      <c r="CG41" s="79"/>
      <c r="CH41" s="79"/>
      <c r="CI41" s="79"/>
      <c r="CJ41" s="79"/>
      <c r="CK41" s="79"/>
      <c r="CL41" s="79"/>
      <c r="CM41" s="79"/>
      <c r="CN41" s="79"/>
      <c r="CO41" s="79"/>
      <c r="CP41" s="79"/>
      <c r="CQ41" s="79"/>
      <c r="CR41" s="79"/>
      <c r="CS41" s="79"/>
      <c r="CT41" s="79"/>
      <c r="CU41" s="79"/>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c r="DT41" s="79"/>
      <c r="DU41" s="79"/>
      <c r="DV41" s="79"/>
      <c r="DW41" s="79"/>
      <c r="DX41" s="79"/>
      <c r="DY41" s="79"/>
      <c r="DZ41" s="79"/>
      <c r="EA41" s="79"/>
      <c r="EB41" s="79"/>
      <c r="EC41" s="79"/>
      <c r="ED41" s="79"/>
      <c r="EE41" s="79"/>
      <c r="EF41" s="79"/>
      <c r="EG41" s="79"/>
      <c r="EH41" s="79"/>
      <c r="EI41" s="79"/>
      <c r="EJ41" s="79"/>
      <c r="EK41" s="79"/>
      <c r="EL41" s="79"/>
      <c r="EM41" s="79"/>
      <c r="EN41" s="79"/>
      <c r="EO41" s="79"/>
      <c r="EP41" s="79"/>
      <c r="EQ41" s="79"/>
      <c r="ER41" s="79"/>
      <c r="ES41" s="79"/>
      <c r="ET41" s="79"/>
      <c r="EU41" s="79"/>
      <c r="EV41" s="79"/>
      <c r="EW41" s="79"/>
      <c r="EX41" s="79"/>
      <c r="EY41" s="79"/>
      <c r="EZ41" s="79"/>
      <c r="FA41" s="79"/>
      <c r="FB41" s="79"/>
      <c r="FC41" s="79"/>
      <c r="FD41" s="79"/>
      <c r="FE41" s="79"/>
      <c r="FF41" s="79"/>
      <c r="FG41" s="79"/>
      <c r="FH41" s="79"/>
      <c r="FI41" s="79"/>
      <c r="FJ41" s="79"/>
      <c r="FK41" s="79"/>
      <c r="FL41" s="79"/>
      <c r="FM41" s="79"/>
      <c r="FN41" s="79"/>
      <c r="FO41" s="79"/>
      <c r="FP41" s="79"/>
      <c r="FQ41" s="79"/>
      <c r="FR41" s="79"/>
      <c r="FS41" s="79"/>
      <c r="FT41" s="79"/>
      <c r="FU41" s="79"/>
      <c r="FV41" s="79"/>
      <c r="FW41" s="79"/>
      <c r="FX41" s="79"/>
      <c r="FY41" s="79"/>
      <c r="FZ41" s="79"/>
      <c r="GA41" s="79"/>
      <c r="GB41" s="79"/>
      <c r="GC41" s="79"/>
      <c r="GD41" s="79"/>
      <c r="GE41" s="79"/>
      <c r="GF41" s="79"/>
      <c r="GG41" s="79"/>
      <c r="GH41" s="79"/>
      <c r="GI41" s="79"/>
      <c r="GJ41" s="79"/>
      <c r="GK41" s="79"/>
      <c r="GL41" s="79"/>
      <c r="GM41" s="79"/>
      <c r="GN41" s="79"/>
      <c r="GO41" s="79"/>
      <c r="GP41" s="79"/>
      <c r="GQ41" s="79"/>
      <c r="GR41" s="79"/>
      <c r="GS41" s="79"/>
      <c r="GT41" s="79"/>
      <c r="GU41" s="79"/>
      <c r="GV41" s="79"/>
      <c r="GW41" s="79"/>
      <c r="GX41" s="79"/>
      <c r="GY41" s="79"/>
      <c r="GZ41" s="79"/>
      <c r="HA41" s="79"/>
      <c r="HB41" s="79"/>
      <c r="HC41" s="79"/>
      <c r="HD41" s="79"/>
      <c r="HE41" s="79"/>
      <c r="HF41" s="79"/>
      <c r="HG41" s="79"/>
      <c r="HH41" s="79"/>
      <c r="HI41" s="79"/>
      <c r="HJ41" s="79"/>
      <c r="HK41" s="79"/>
      <c r="HL41" s="79"/>
      <c r="HM41" s="79"/>
      <c r="HN41" s="79"/>
      <c r="HO41" s="79"/>
      <c r="HP41" s="79"/>
      <c r="HQ41" s="79"/>
      <c r="HR41" s="79"/>
      <c r="HS41" s="79"/>
      <c r="HT41" s="79"/>
      <c r="HU41" s="79"/>
      <c r="HV41" s="79"/>
      <c r="HW41" s="79"/>
      <c r="HX41" s="79"/>
      <c r="HY41" s="79"/>
      <c r="HZ41" s="79"/>
      <c r="IA41" s="79"/>
      <c r="IB41" s="79"/>
      <c r="IC41" s="79"/>
      <c r="ID41" s="79"/>
      <c r="IE41" s="79"/>
      <c r="IF41" s="79"/>
      <c r="IG41" s="79"/>
      <c r="IH41" s="79"/>
      <c r="II41" s="79"/>
      <c r="IJ41" s="79"/>
      <c r="IK41" s="79"/>
      <c r="IL41" s="79"/>
      <c r="IM41" s="79"/>
      <c r="IN41" s="79"/>
      <c r="IO41" s="79"/>
      <c r="IP41" s="79"/>
      <c r="IQ41" s="79"/>
      <c r="IR41" s="79"/>
      <c r="IS41" s="79"/>
      <c r="IT41" s="79"/>
      <c r="IU41" s="79"/>
      <c r="IV41" s="79"/>
    </row>
    <row r="42" spans="1:256">
      <c r="A42" s="79"/>
      <c r="B42" s="79"/>
      <c r="C42" s="79"/>
      <c r="D42" s="79"/>
      <c r="E42" s="79"/>
      <c r="F42" s="79"/>
      <c r="G42" s="79"/>
      <c r="H42" s="79"/>
      <c r="I42" s="261"/>
      <c r="J42" s="261"/>
      <c r="K42" s="261"/>
      <c r="L42" s="261"/>
      <c r="M42" s="79"/>
      <c r="N42" s="24"/>
      <c r="O42" s="307"/>
      <c r="P42" s="307"/>
      <c r="Q42" s="307"/>
      <c r="R42" s="307"/>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c r="CJ42" s="79"/>
      <c r="CK42" s="79"/>
      <c r="CL42" s="79"/>
      <c r="CM42" s="79"/>
      <c r="CN42" s="79"/>
      <c r="CO42" s="79"/>
      <c r="CP42" s="79"/>
      <c r="CQ42" s="79"/>
      <c r="CR42" s="79"/>
      <c r="CS42" s="79"/>
      <c r="CT42" s="79"/>
      <c r="CU42" s="79"/>
      <c r="CV42" s="79"/>
      <c r="CW42" s="79"/>
      <c r="CX42" s="79"/>
      <c r="CY42" s="79"/>
      <c r="CZ42" s="79"/>
      <c r="DA42" s="79"/>
      <c r="DB42" s="79"/>
      <c r="DC42" s="79"/>
      <c r="DD42" s="79"/>
      <c r="DE42" s="79"/>
      <c r="DF42" s="79"/>
      <c r="DG42" s="79"/>
      <c r="DH42" s="79"/>
      <c r="DI42" s="79"/>
      <c r="DJ42" s="79"/>
      <c r="DK42" s="79"/>
      <c r="DL42" s="79"/>
      <c r="DM42" s="79"/>
      <c r="DN42" s="79"/>
      <c r="DO42" s="79"/>
      <c r="DP42" s="79"/>
      <c r="DQ42" s="79"/>
      <c r="DR42" s="79"/>
      <c r="DS42" s="79"/>
      <c r="DT42" s="79"/>
      <c r="DU42" s="79"/>
      <c r="DV42" s="79"/>
      <c r="DW42" s="79"/>
      <c r="DX42" s="79"/>
      <c r="DY42" s="79"/>
      <c r="DZ42" s="79"/>
      <c r="EA42" s="79"/>
      <c r="EB42" s="79"/>
      <c r="EC42" s="79"/>
      <c r="ED42" s="79"/>
      <c r="EE42" s="79"/>
      <c r="EF42" s="79"/>
      <c r="EG42" s="79"/>
      <c r="EH42" s="79"/>
      <c r="EI42" s="79"/>
      <c r="EJ42" s="79"/>
      <c r="EK42" s="79"/>
      <c r="EL42" s="79"/>
      <c r="EM42" s="79"/>
      <c r="EN42" s="79"/>
      <c r="EO42" s="79"/>
      <c r="EP42" s="79"/>
      <c r="EQ42" s="79"/>
      <c r="ER42" s="79"/>
      <c r="ES42" s="79"/>
      <c r="ET42" s="79"/>
      <c r="EU42" s="79"/>
      <c r="EV42" s="79"/>
      <c r="EW42" s="79"/>
      <c r="EX42" s="79"/>
      <c r="EY42" s="79"/>
      <c r="EZ42" s="79"/>
      <c r="FA42" s="79"/>
      <c r="FB42" s="79"/>
      <c r="FC42" s="79"/>
      <c r="FD42" s="79"/>
      <c r="FE42" s="79"/>
      <c r="FF42" s="79"/>
      <c r="FG42" s="79"/>
      <c r="FH42" s="79"/>
      <c r="FI42" s="79"/>
      <c r="FJ42" s="79"/>
      <c r="FK42" s="79"/>
      <c r="FL42" s="79"/>
      <c r="FM42" s="79"/>
      <c r="FN42" s="79"/>
      <c r="FO42" s="79"/>
      <c r="FP42" s="79"/>
      <c r="FQ42" s="79"/>
      <c r="FR42" s="79"/>
      <c r="FS42" s="79"/>
      <c r="FT42" s="79"/>
      <c r="FU42" s="79"/>
      <c r="FV42" s="79"/>
      <c r="FW42" s="79"/>
      <c r="FX42" s="79"/>
      <c r="FY42" s="79"/>
      <c r="FZ42" s="79"/>
      <c r="GA42" s="79"/>
      <c r="GB42" s="79"/>
      <c r="GC42" s="79"/>
      <c r="GD42" s="79"/>
      <c r="GE42" s="79"/>
      <c r="GF42" s="79"/>
      <c r="GG42" s="79"/>
      <c r="GH42" s="79"/>
      <c r="GI42" s="79"/>
      <c r="GJ42" s="79"/>
      <c r="GK42" s="79"/>
      <c r="GL42" s="79"/>
      <c r="GM42" s="79"/>
      <c r="GN42" s="79"/>
      <c r="GO42" s="79"/>
      <c r="GP42" s="79"/>
      <c r="GQ42" s="79"/>
      <c r="GR42" s="79"/>
      <c r="GS42" s="79"/>
      <c r="GT42" s="79"/>
      <c r="GU42" s="79"/>
      <c r="GV42" s="79"/>
      <c r="GW42" s="79"/>
      <c r="GX42" s="79"/>
      <c r="GY42" s="79"/>
      <c r="GZ42" s="79"/>
      <c r="HA42" s="79"/>
      <c r="HB42" s="79"/>
      <c r="HC42" s="79"/>
      <c r="HD42" s="79"/>
      <c r="HE42" s="79"/>
      <c r="HF42" s="79"/>
      <c r="HG42" s="79"/>
      <c r="HH42" s="79"/>
      <c r="HI42" s="79"/>
      <c r="HJ42" s="79"/>
      <c r="HK42" s="79"/>
      <c r="HL42" s="79"/>
      <c r="HM42" s="79"/>
      <c r="HN42" s="79"/>
      <c r="HO42" s="79"/>
      <c r="HP42" s="79"/>
      <c r="HQ42" s="79"/>
      <c r="HR42" s="79"/>
      <c r="HS42" s="79"/>
      <c r="HT42" s="79"/>
      <c r="HU42" s="79"/>
      <c r="HV42" s="79"/>
      <c r="HW42" s="79"/>
      <c r="HX42" s="79"/>
      <c r="HY42" s="79"/>
      <c r="HZ42" s="79"/>
      <c r="IA42" s="79"/>
      <c r="IB42" s="79"/>
      <c r="IC42" s="79"/>
      <c r="ID42" s="79"/>
      <c r="IE42" s="79"/>
      <c r="IF42" s="79"/>
      <c r="IG42" s="79"/>
      <c r="IH42" s="79"/>
      <c r="II42" s="79"/>
      <c r="IJ42" s="79"/>
      <c r="IK42" s="79"/>
      <c r="IL42" s="79"/>
      <c r="IM42" s="79"/>
      <c r="IN42" s="79"/>
      <c r="IO42" s="79"/>
      <c r="IP42" s="79"/>
      <c r="IQ42" s="79"/>
      <c r="IR42" s="79"/>
      <c r="IS42" s="79"/>
      <c r="IT42" s="79"/>
      <c r="IU42" s="79"/>
      <c r="IV42" s="79"/>
    </row>
    <row r="43" spans="1:256">
      <c r="A43" s="79" t="s">
        <v>698</v>
      </c>
      <c r="B43" s="79"/>
      <c r="C43" s="79"/>
      <c r="D43" s="79"/>
      <c r="E43" s="79"/>
      <c r="F43" s="79"/>
      <c r="G43" s="79"/>
      <c r="H43" s="79"/>
      <c r="I43" s="261"/>
      <c r="J43" s="261"/>
      <c r="K43" s="261"/>
      <c r="L43" s="261"/>
      <c r="M43" s="79"/>
      <c r="N43" s="24"/>
      <c r="O43" s="307"/>
      <c r="P43" s="307"/>
      <c r="Q43" s="307"/>
      <c r="R43" s="307"/>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79"/>
      <c r="CA43" s="79"/>
      <c r="CB43" s="79"/>
      <c r="CC43" s="79"/>
      <c r="CD43" s="79"/>
      <c r="CE43" s="79"/>
      <c r="CF43" s="79"/>
      <c r="CG43" s="79"/>
      <c r="CH43" s="79"/>
      <c r="CI43" s="79"/>
      <c r="CJ43" s="79"/>
      <c r="CK43" s="79"/>
      <c r="CL43" s="79"/>
      <c r="CM43" s="79"/>
      <c r="CN43" s="79"/>
      <c r="CO43" s="79"/>
      <c r="CP43" s="79"/>
      <c r="CQ43" s="79"/>
      <c r="CR43" s="79"/>
      <c r="CS43" s="79"/>
      <c r="CT43" s="79"/>
      <c r="CU43" s="79"/>
      <c r="CV43" s="79"/>
      <c r="CW43" s="79"/>
      <c r="CX43" s="79"/>
      <c r="CY43" s="79"/>
      <c r="CZ43" s="79"/>
      <c r="DA43" s="79"/>
      <c r="DB43" s="79"/>
      <c r="DC43" s="79"/>
      <c r="DD43" s="79"/>
      <c r="DE43" s="79"/>
      <c r="DF43" s="79"/>
      <c r="DG43" s="79"/>
      <c r="DH43" s="79"/>
      <c r="DI43" s="79"/>
      <c r="DJ43" s="79"/>
      <c r="DK43" s="79"/>
      <c r="DL43" s="79"/>
      <c r="DM43" s="79"/>
      <c r="DN43" s="79"/>
      <c r="DO43" s="79"/>
      <c r="DP43" s="79"/>
      <c r="DQ43" s="79"/>
      <c r="DR43" s="79"/>
      <c r="DS43" s="79"/>
      <c r="DT43" s="79"/>
      <c r="DU43" s="79"/>
      <c r="DV43" s="79"/>
      <c r="DW43" s="79"/>
      <c r="DX43" s="79"/>
      <c r="DY43" s="79"/>
      <c r="DZ43" s="79"/>
      <c r="EA43" s="79"/>
      <c r="EB43" s="79"/>
      <c r="EC43" s="79"/>
      <c r="ED43" s="79"/>
      <c r="EE43" s="79"/>
      <c r="EF43" s="79"/>
      <c r="EG43" s="79"/>
      <c r="EH43" s="79"/>
      <c r="EI43" s="79"/>
      <c r="EJ43" s="79"/>
      <c r="EK43" s="79"/>
      <c r="EL43" s="79"/>
      <c r="EM43" s="79"/>
      <c r="EN43" s="79"/>
      <c r="EO43" s="79"/>
      <c r="EP43" s="79"/>
      <c r="EQ43" s="79"/>
      <c r="ER43" s="79"/>
      <c r="ES43" s="79"/>
      <c r="ET43" s="79"/>
      <c r="EU43" s="79"/>
      <c r="EV43" s="79"/>
      <c r="EW43" s="79"/>
      <c r="EX43" s="79"/>
      <c r="EY43" s="79"/>
      <c r="EZ43" s="79"/>
      <c r="FA43" s="79"/>
      <c r="FB43" s="79"/>
      <c r="FC43" s="79"/>
      <c r="FD43" s="79"/>
      <c r="FE43" s="79"/>
      <c r="FF43" s="79"/>
      <c r="FG43" s="79"/>
      <c r="FH43" s="79"/>
      <c r="FI43" s="79"/>
      <c r="FJ43" s="79"/>
      <c r="FK43" s="79"/>
      <c r="FL43" s="79"/>
      <c r="FM43" s="79"/>
      <c r="FN43" s="79"/>
      <c r="FO43" s="79"/>
      <c r="FP43" s="79"/>
      <c r="FQ43" s="79"/>
      <c r="FR43" s="79"/>
      <c r="FS43" s="79"/>
      <c r="FT43" s="79"/>
      <c r="FU43" s="79"/>
      <c r="FV43" s="79"/>
      <c r="FW43" s="79"/>
      <c r="FX43" s="79"/>
      <c r="FY43" s="79"/>
      <c r="FZ43" s="79"/>
      <c r="GA43" s="79"/>
      <c r="GB43" s="79"/>
      <c r="GC43" s="79"/>
      <c r="GD43" s="79"/>
      <c r="GE43" s="79"/>
      <c r="GF43" s="79"/>
      <c r="GG43" s="79"/>
      <c r="GH43" s="79"/>
      <c r="GI43" s="79"/>
      <c r="GJ43" s="79"/>
      <c r="GK43" s="79"/>
      <c r="GL43" s="79"/>
      <c r="GM43" s="79"/>
      <c r="GN43" s="79"/>
      <c r="GO43" s="79"/>
      <c r="GP43" s="79"/>
      <c r="GQ43" s="79"/>
      <c r="GR43" s="79"/>
      <c r="GS43" s="79"/>
      <c r="GT43" s="79"/>
      <c r="GU43" s="79"/>
      <c r="GV43" s="79"/>
      <c r="GW43" s="79"/>
      <c r="GX43" s="79"/>
      <c r="GY43" s="79"/>
      <c r="GZ43" s="79"/>
      <c r="HA43" s="79"/>
      <c r="HB43" s="79"/>
      <c r="HC43" s="79"/>
      <c r="HD43" s="79"/>
      <c r="HE43" s="79"/>
      <c r="HF43" s="79"/>
      <c r="HG43" s="79"/>
      <c r="HH43" s="79"/>
      <c r="HI43" s="79"/>
      <c r="HJ43" s="79"/>
      <c r="HK43" s="79"/>
      <c r="HL43" s="79"/>
      <c r="HM43" s="79"/>
      <c r="HN43" s="79"/>
      <c r="HO43" s="79"/>
      <c r="HP43" s="79"/>
      <c r="HQ43" s="79"/>
      <c r="HR43" s="79"/>
      <c r="HS43" s="79"/>
      <c r="HT43" s="79"/>
      <c r="HU43" s="79"/>
      <c r="HV43" s="79"/>
      <c r="HW43" s="79"/>
      <c r="HX43" s="79"/>
      <c r="HY43" s="79"/>
      <c r="HZ43" s="79"/>
      <c r="IA43" s="79"/>
      <c r="IB43" s="79"/>
      <c r="IC43" s="79"/>
      <c r="ID43" s="79"/>
      <c r="IE43" s="79"/>
      <c r="IF43" s="79"/>
      <c r="IG43" s="79"/>
      <c r="IH43" s="79"/>
      <c r="II43" s="79"/>
      <c r="IJ43" s="79"/>
      <c r="IK43" s="79"/>
      <c r="IL43" s="79"/>
      <c r="IM43" s="79"/>
      <c r="IN43" s="79"/>
      <c r="IO43" s="79"/>
      <c r="IP43" s="79"/>
      <c r="IQ43" s="79"/>
      <c r="IR43" s="79"/>
      <c r="IS43" s="79"/>
      <c r="IT43" s="79"/>
      <c r="IU43" s="79"/>
      <c r="IV43" s="79"/>
    </row>
    <row r="44" spans="1:256">
      <c r="A44" s="3" t="s">
        <v>699</v>
      </c>
      <c r="B44" s="79"/>
      <c r="C44" s="79"/>
      <c r="D44" s="79"/>
      <c r="E44" s="79"/>
      <c r="F44" s="79"/>
      <c r="G44" s="79"/>
      <c r="H44" s="79"/>
      <c r="I44" s="261"/>
      <c r="J44" s="261"/>
      <c r="K44" s="261"/>
      <c r="L44" s="261"/>
      <c r="M44" s="79"/>
      <c r="N44" s="24"/>
      <c r="O44" s="307"/>
      <c r="P44" s="307"/>
      <c r="Q44" s="307"/>
      <c r="R44" s="307"/>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row>
    <row r="45" spans="1:256" s="3" customFormat="1">
      <c r="A45" s="361" t="s">
        <v>700</v>
      </c>
      <c r="B45" s="532">
        <f>'11. Module 3 Milestone Timeline'!I15</f>
        <v>-5</v>
      </c>
      <c r="C45" s="532"/>
      <c r="D45" s="532"/>
      <c r="E45" s="532"/>
      <c r="F45" s="532"/>
      <c r="G45" s="532">
        <f>'11. Module 3 Milestone Timeline'!N15</f>
        <v>2</v>
      </c>
      <c r="H45" s="532"/>
      <c r="I45" s="532"/>
      <c r="J45" s="532"/>
      <c r="K45" s="532"/>
      <c r="L45" s="532">
        <f>'11. Module 3 Milestone Timeline'!S15</f>
        <v>9</v>
      </c>
      <c r="M45" s="532"/>
      <c r="N45" s="532"/>
      <c r="O45" s="532"/>
      <c r="P45" s="532"/>
      <c r="Q45" s="532">
        <f>'11. Module 3 Milestone Timeline'!X15</f>
        <v>16</v>
      </c>
      <c r="R45" s="532"/>
      <c r="S45" s="532"/>
      <c r="T45" s="532"/>
      <c r="U45" s="532"/>
      <c r="V45" s="532">
        <f>'11. Module 3 Milestone Timeline'!AC15</f>
        <v>23</v>
      </c>
      <c r="W45" s="532"/>
      <c r="X45" s="532"/>
      <c r="Y45" s="532"/>
      <c r="Z45" s="532"/>
      <c r="AA45" s="532">
        <f>'11. Module 3 Milestone Timeline'!AH15</f>
        <v>30</v>
      </c>
      <c r="AB45" s="532"/>
      <c r="AC45" s="532"/>
      <c r="AD45" s="532"/>
      <c r="AE45" s="532"/>
      <c r="AF45" s="532">
        <f>'11. Module 3 Milestone Timeline'!AM15</f>
        <v>37</v>
      </c>
      <c r="AG45" s="532"/>
      <c r="AH45" s="532"/>
      <c r="AI45" s="532"/>
      <c r="AJ45" s="532"/>
      <c r="AK45" s="532">
        <f>'11. Module 3 Milestone Timeline'!AR15</f>
        <v>44</v>
      </c>
      <c r="AL45" s="532"/>
      <c r="AM45" s="532"/>
      <c r="AN45" s="532"/>
      <c r="AO45" s="532"/>
      <c r="AP45" s="532">
        <f>'11. Module 3 Milestone Timeline'!AW15</f>
        <v>51</v>
      </c>
      <c r="AQ45" s="532"/>
      <c r="AR45" s="532"/>
      <c r="AS45" s="532"/>
      <c r="AT45" s="532"/>
      <c r="AU45" s="532">
        <f>'11. Module 3 Milestone Timeline'!BB15</f>
        <v>58</v>
      </c>
      <c r="AV45" s="532"/>
      <c r="AW45" s="532"/>
      <c r="AX45" s="532"/>
      <c r="AY45" s="532"/>
      <c r="AZ45" s="532">
        <f>'11. Module 3 Milestone Timeline'!BG15</f>
        <v>65</v>
      </c>
      <c r="BA45" s="532"/>
      <c r="BB45" s="532"/>
      <c r="BC45" s="532"/>
      <c r="BD45" s="532"/>
      <c r="BE45" s="532">
        <f>'11. Module 3 Milestone Timeline'!BL15</f>
        <v>72</v>
      </c>
      <c r="BF45" s="532"/>
      <c r="BG45" s="532"/>
      <c r="BH45" s="532"/>
      <c r="BI45" s="532"/>
      <c r="BJ45" s="532">
        <f>'11. Module 3 Milestone Timeline'!BQ15</f>
        <v>79</v>
      </c>
      <c r="BK45" s="532"/>
      <c r="BL45" s="532"/>
      <c r="BM45" s="532"/>
      <c r="BN45" s="532"/>
      <c r="BO45" s="532">
        <f>'11. Module 3 Milestone Timeline'!BV15</f>
        <v>86</v>
      </c>
      <c r="BP45" s="532"/>
      <c r="BQ45" s="532"/>
      <c r="BR45" s="532"/>
      <c r="BS45" s="532"/>
      <c r="BT45" s="532">
        <f>'11. Module 3 Milestone Timeline'!CA15</f>
        <v>93</v>
      </c>
      <c r="BU45" s="532"/>
      <c r="BV45" s="532"/>
      <c r="BW45" s="532"/>
      <c r="BX45" s="532"/>
      <c r="BY45" s="532">
        <f>'11. Module 3 Milestone Timeline'!CF15</f>
        <v>100</v>
      </c>
      <c r="BZ45" s="532"/>
      <c r="CA45" s="532"/>
      <c r="CB45" s="532"/>
      <c r="CC45" s="532"/>
      <c r="CD45" s="532">
        <f>'11. Module 3 Milestone Timeline'!CK15</f>
        <v>107</v>
      </c>
      <c r="CE45" s="532"/>
      <c r="CF45" s="532"/>
      <c r="CG45" s="532"/>
      <c r="CH45" s="532"/>
      <c r="CI45" s="532">
        <f>'11. Module 3 Milestone Timeline'!CP15</f>
        <v>114</v>
      </c>
      <c r="CJ45" s="532"/>
      <c r="CK45" s="532"/>
      <c r="CL45" s="532"/>
      <c r="CM45" s="532"/>
      <c r="CN45" s="532">
        <f>'11. Module 3 Milestone Timeline'!CU15</f>
        <v>121</v>
      </c>
      <c r="CO45" s="532"/>
      <c r="CP45" s="532"/>
      <c r="CQ45" s="532"/>
      <c r="CR45" s="532"/>
      <c r="CS45" s="532">
        <f>'11. Module 3 Milestone Timeline'!CZ15</f>
        <v>128</v>
      </c>
      <c r="CT45" s="532"/>
      <c r="CU45" s="532"/>
      <c r="CV45" s="532"/>
      <c r="CW45" s="532"/>
      <c r="CX45" s="532">
        <f>'11. Module 3 Milestone Timeline'!DE15</f>
        <v>135</v>
      </c>
      <c r="CY45" s="532"/>
      <c r="CZ45" s="532"/>
      <c r="DA45" s="532"/>
      <c r="DB45" s="532"/>
      <c r="DC45" s="532">
        <f>'11. Module 3 Milestone Timeline'!DJ15</f>
        <v>142</v>
      </c>
      <c r="DD45" s="532"/>
      <c r="DE45" s="532"/>
      <c r="DF45" s="532"/>
      <c r="DG45" s="532"/>
      <c r="DH45" s="532">
        <f>'11. Module 3 Milestone Timeline'!DO15</f>
        <v>149</v>
      </c>
      <c r="DI45" s="532"/>
      <c r="DJ45" s="532"/>
      <c r="DK45" s="532"/>
      <c r="DL45" s="532"/>
      <c r="DM45" s="532">
        <f>'11. Module 3 Milestone Timeline'!DT15</f>
        <v>156</v>
      </c>
      <c r="DN45" s="532"/>
      <c r="DO45" s="532"/>
      <c r="DP45" s="532"/>
      <c r="DQ45" s="532"/>
      <c r="DR45" s="532">
        <f>'11. Module 3 Milestone Timeline'!DY15</f>
        <v>163</v>
      </c>
      <c r="DS45" s="532"/>
      <c r="DT45" s="532"/>
      <c r="DU45" s="532"/>
      <c r="DV45" s="532"/>
      <c r="DW45" s="532">
        <f>'11. Module 3 Milestone Timeline'!ED15</f>
        <v>170</v>
      </c>
      <c r="DX45" s="532"/>
      <c r="DY45" s="532"/>
      <c r="DZ45" s="532"/>
      <c r="EA45" s="532"/>
      <c r="EB45" s="532"/>
      <c r="EC45" s="532"/>
      <c r="ED45" s="532"/>
      <c r="EE45" s="532"/>
      <c r="EF45" s="532"/>
      <c r="EG45" s="532"/>
      <c r="EH45" s="532"/>
      <c r="EI45" s="532"/>
      <c r="EJ45" s="532"/>
      <c r="EK45" s="532"/>
      <c r="EL45" s="532"/>
      <c r="EM45" s="532"/>
      <c r="EN45" s="532"/>
      <c r="EO45" s="532"/>
      <c r="EP45" s="532"/>
      <c r="EQ45" s="532"/>
      <c r="ER45" s="532"/>
      <c r="ES45" s="532"/>
      <c r="ET45" s="532"/>
      <c r="EU45" s="532"/>
      <c r="EV45" s="532"/>
      <c r="EW45" s="532"/>
      <c r="EX45" s="532"/>
      <c r="EY45" s="532"/>
      <c r="EZ45" s="532"/>
      <c r="FA45" s="532"/>
      <c r="FB45" s="532"/>
      <c r="FC45" s="532"/>
      <c r="FD45" s="532"/>
      <c r="FE45" s="532"/>
      <c r="FF45" s="532"/>
      <c r="FG45" s="532"/>
      <c r="FH45" s="532"/>
      <c r="FI45" s="532"/>
      <c r="FJ45" s="532"/>
      <c r="FK45" s="532"/>
      <c r="FL45" s="532"/>
      <c r="FM45" s="532"/>
      <c r="FN45" s="532"/>
      <c r="FO45" s="532"/>
      <c r="FP45" s="532"/>
      <c r="FQ45" s="532"/>
      <c r="FR45" s="532"/>
      <c r="FS45" s="532"/>
      <c r="FT45" s="532"/>
      <c r="FU45" s="532"/>
      <c r="FV45" s="532"/>
      <c r="FW45" s="532"/>
      <c r="FX45" s="532"/>
      <c r="FY45" s="532"/>
      <c r="FZ45" s="532"/>
      <c r="GA45" s="532"/>
      <c r="GB45" s="532"/>
      <c r="GC45" s="532"/>
      <c r="GD45" s="532"/>
      <c r="GE45" s="532"/>
      <c r="GF45" s="532"/>
      <c r="GG45" s="532"/>
      <c r="GH45" s="532"/>
      <c r="GI45" s="532"/>
      <c r="GJ45" s="532"/>
      <c r="GK45" s="532"/>
      <c r="GL45" s="532"/>
      <c r="GM45" s="532"/>
      <c r="GN45" s="532"/>
      <c r="GO45" s="532"/>
      <c r="GP45" s="532"/>
      <c r="GQ45" s="532"/>
      <c r="GR45" s="532"/>
      <c r="GS45" s="532"/>
      <c r="GT45" s="532"/>
      <c r="GU45" s="532"/>
      <c r="GV45" s="532"/>
      <c r="GW45" s="532"/>
      <c r="GX45" s="532"/>
      <c r="GY45" s="532"/>
      <c r="GZ45" s="532"/>
      <c r="HA45" s="532"/>
      <c r="HB45" s="532"/>
      <c r="HC45" s="532"/>
      <c r="HD45" s="532"/>
      <c r="HE45" s="532"/>
      <c r="HF45" s="532"/>
      <c r="HG45" s="532"/>
      <c r="HH45" s="532"/>
      <c r="HI45" s="532"/>
      <c r="HJ45" s="532"/>
      <c r="HK45" s="532"/>
      <c r="HL45" s="532"/>
      <c r="HM45" s="532"/>
      <c r="HN45" s="532"/>
      <c r="HO45" s="532"/>
      <c r="HP45" s="532"/>
      <c r="HQ45" s="532"/>
      <c r="HR45" s="532"/>
      <c r="HS45" s="532"/>
      <c r="HT45" s="532"/>
      <c r="HU45" s="532"/>
      <c r="HV45" s="532"/>
      <c r="HW45" s="532"/>
      <c r="HX45" s="532"/>
      <c r="HY45" s="532"/>
      <c r="HZ45" s="532"/>
      <c r="IA45" s="532"/>
      <c r="IB45" s="532"/>
      <c r="IC45" s="532"/>
      <c r="ID45" s="532"/>
      <c r="IE45" s="532"/>
      <c r="IF45" s="532"/>
      <c r="IG45" s="532"/>
      <c r="IH45" s="532"/>
      <c r="II45" s="532"/>
      <c r="IJ45" s="532"/>
      <c r="IK45" s="532"/>
      <c r="IL45" s="532"/>
      <c r="IM45" s="532"/>
      <c r="IN45" s="532"/>
      <c r="IO45" s="532"/>
      <c r="IP45" s="532"/>
      <c r="IQ45" s="533"/>
      <c r="IR45" s="534"/>
      <c r="IS45" s="534"/>
      <c r="IT45" s="534"/>
      <c r="IU45" s="534"/>
      <c r="IV45" s="534"/>
    </row>
    <row r="46" spans="1:256">
      <c r="A46" s="210" t="s">
        <v>701</v>
      </c>
      <c r="B46" s="4">
        <f>'11. Module 3 Milestone Timeline'!I$15</f>
        <v>-5</v>
      </c>
      <c r="C46" s="4">
        <f>'11. Module 3 Milestone Timeline'!I$15+1</f>
        <v>-4</v>
      </c>
      <c r="D46" s="4">
        <f>'11. Module 3 Milestone Timeline'!I$15+2</f>
        <v>-3</v>
      </c>
      <c r="E46" s="4">
        <f>'11. Module 3 Milestone Timeline'!I$15+3</f>
        <v>-2</v>
      </c>
      <c r="F46" s="4">
        <f>'11. Module 3 Milestone Timeline'!I$15+4</f>
        <v>-1</v>
      </c>
      <c r="G46" s="4">
        <f>'11. Module 3 Milestone Timeline'!N$15</f>
        <v>2</v>
      </c>
      <c r="H46" s="4">
        <f>'11. Module 3 Milestone Timeline'!N$15+1</f>
        <v>3</v>
      </c>
      <c r="I46" s="4">
        <f>'11. Module 3 Milestone Timeline'!N$15+2</f>
        <v>4</v>
      </c>
      <c r="J46" s="4">
        <f>'11. Module 3 Milestone Timeline'!N$15+3</f>
        <v>5</v>
      </c>
      <c r="K46" s="4">
        <f>'11. Module 3 Milestone Timeline'!N$15+4</f>
        <v>6</v>
      </c>
      <c r="L46" s="4">
        <f>'11. Module 3 Milestone Timeline'!S$15</f>
        <v>9</v>
      </c>
      <c r="M46" s="4">
        <f>'11. Module 3 Milestone Timeline'!S$15+1</f>
        <v>10</v>
      </c>
      <c r="N46" s="4">
        <f>'11. Module 3 Milestone Timeline'!S$15+2</f>
        <v>11</v>
      </c>
      <c r="O46" s="4">
        <f>'11. Module 3 Milestone Timeline'!S$15+3</f>
        <v>12</v>
      </c>
      <c r="P46" s="4">
        <f>'11. Module 3 Milestone Timeline'!S$15+4</f>
        <v>13</v>
      </c>
      <c r="Q46" s="4">
        <f>'11. Module 3 Milestone Timeline'!X$15</f>
        <v>16</v>
      </c>
      <c r="R46" s="4">
        <f>'11. Module 3 Milestone Timeline'!X$15+1</f>
        <v>17</v>
      </c>
      <c r="S46" s="4">
        <f>'11. Module 3 Milestone Timeline'!X$15+2</f>
        <v>18</v>
      </c>
      <c r="T46" s="4">
        <f>'11. Module 3 Milestone Timeline'!X$15+3</f>
        <v>19</v>
      </c>
      <c r="U46" s="4">
        <f>'11. Module 3 Milestone Timeline'!X$15+4</f>
        <v>20</v>
      </c>
      <c r="V46" s="4">
        <f>'11. Module 3 Milestone Timeline'!AC$15</f>
        <v>23</v>
      </c>
      <c r="W46" s="4">
        <f>'11. Module 3 Milestone Timeline'!AC$15+1</f>
        <v>24</v>
      </c>
      <c r="X46" s="4">
        <f>'11. Module 3 Milestone Timeline'!AC$15+2</f>
        <v>25</v>
      </c>
      <c r="Y46" s="4">
        <f>'11. Module 3 Milestone Timeline'!AC$15+3</f>
        <v>26</v>
      </c>
      <c r="Z46" s="4">
        <f>'11. Module 3 Milestone Timeline'!AC$15+4</f>
        <v>27</v>
      </c>
      <c r="AA46" s="4">
        <f>'11. Module 3 Milestone Timeline'!AH$15</f>
        <v>30</v>
      </c>
      <c r="AB46" s="4">
        <f>'11. Module 3 Milestone Timeline'!AH$15+1</f>
        <v>31</v>
      </c>
      <c r="AC46" s="4">
        <f>'11. Module 3 Milestone Timeline'!AH$15+2</f>
        <v>32</v>
      </c>
      <c r="AD46" s="4">
        <f>'11. Module 3 Milestone Timeline'!AH$15+3</f>
        <v>33</v>
      </c>
      <c r="AE46" s="4">
        <f>'11. Module 3 Milestone Timeline'!AH$15+4</f>
        <v>34</v>
      </c>
      <c r="AF46" s="4">
        <f>'11. Module 3 Milestone Timeline'!AM$15</f>
        <v>37</v>
      </c>
      <c r="AG46" s="4">
        <f>'11. Module 3 Milestone Timeline'!AM$15+1</f>
        <v>38</v>
      </c>
      <c r="AH46" s="4">
        <f>'11. Module 3 Milestone Timeline'!AM$15+2</f>
        <v>39</v>
      </c>
      <c r="AI46" s="4">
        <f>'11. Module 3 Milestone Timeline'!AM$15+3</f>
        <v>40</v>
      </c>
      <c r="AJ46" s="4">
        <f>'11. Module 3 Milestone Timeline'!AM$15+4</f>
        <v>41</v>
      </c>
      <c r="AK46" s="4">
        <f>'11. Module 3 Milestone Timeline'!AR$15</f>
        <v>44</v>
      </c>
      <c r="AL46" s="4">
        <f>'11. Module 3 Milestone Timeline'!AR$15+1</f>
        <v>45</v>
      </c>
      <c r="AM46" s="4">
        <f>'11. Module 3 Milestone Timeline'!AR$15+2</f>
        <v>46</v>
      </c>
      <c r="AN46" s="4">
        <f>'11. Module 3 Milestone Timeline'!AR$15+3</f>
        <v>47</v>
      </c>
      <c r="AO46" s="4">
        <f>'11. Module 3 Milestone Timeline'!AR$15+4</f>
        <v>48</v>
      </c>
      <c r="AP46" s="4">
        <f>'11. Module 3 Milestone Timeline'!AW$15</f>
        <v>51</v>
      </c>
      <c r="AQ46" s="4">
        <f>'11. Module 3 Milestone Timeline'!AW$15+1</f>
        <v>52</v>
      </c>
      <c r="AR46" s="4">
        <f>'11. Module 3 Milestone Timeline'!AW$15+2</f>
        <v>53</v>
      </c>
      <c r="AS46" s="4">
        <f>'11. Module 3 Milestone Timeline'!AW$15+3</f>
        <v>54</v>
      </c>
      <c r="AT46" s="4">
        <f>'11. Module 3 Milestone Timeline'!AW$15+4</f>
        <v>55</v>
      </c>
      <c r="AU46" s="4">
        <f>'11. Module 3 Milestone Timeline'!BB$15</f>
        <v>58</v>
      </c>
      <c r="AV46" s="4">
        <f>'11. Module 3 Milestone Timeline'!BB$15+1</f>
        <v>59</v>
      </c>
      <c r="AW46" s="4">
        <f>'11. Module 3 Milestone Timeline'!BB$15+2</f>
        <v>60</v>
      </c>
      <c r="AX46" s="4">
        <f>'11. Module 3 Milestone Timeline'!BB$15+3</f>
        <v>61</v>
      </c>
      <c r="AY46" s="4">
        <f>'11. Module 3 Milestone Timeline'!BB$15+4</f>
        <v>62</v>
      </c>
      <c r="AZ46" s="4">
        <f>'11. Module 3 Milestone Timeline'!BG$15</f>
        <v>65</v>
      </c>
      <c r="BA46" s="4">
        <f>'11. Module 3 Milestone Timeline'!BG$15+1</f>
        <v>66</v>
      </c>
      <c r="BB46" s="4">
        <f>'11. Module 3 Milestone Timeline'!BG$15+2</f>
        <v>67</v>
      </c>
      <c r="BC46" s="4">
        <f>'11. Module 3 Milestone Timeline'!BG$15+3</f>
        <v>68</v>
      </c>
      <c r="BD46" s="4">
        <f>'11. Module 3 Milestone Timeline'!BG$15+4</f>
        <v>69</v>
      </c>
      <c r="BE46" s="4">
        <f>'11. Module 3 Milestone Timeline'!BL$15</f>
        <v>72</v>
      </c>
      <c r="BF46" s="4">
        <f>'11. Module 3 Milestone Timeline'!BL$15+1</f>
        <v>73</v>
      </c>
      <c r="BG46" s="4">
        <f>'11. Module 3 Milestone Timeline'!BL$15+2</f>
        <v>74</v>
      </c>
      <c r="BH46" s="4">
        <f>'11. Module 3 Milestone Timeline'!BL$15+3</f>
        <v>75</v>
      </c>
      <c r="BI46" s="4">
        <f>'11. Module 3 Milestone Timeline'!BL$15+4</f>
        <v>76</v>
      </c>
      <c r="BJ46" s="4">
        <f>'11. Module 3 Milestone Timeline'!BQ$15</f>
        <v>79</v>
      </c>
      <c r="BK46" s="4">
        <f>'11. Module 3 Milestone Timeline'!BQ$15+1</f>
        <v>80</v>
      </c>
      <c r="BL46" s="4">
        <f>'11. Module 3 Milestone Timeline'!BQ$15+2</f>
        <v>81</v>
      </c>
      <c r="BM46" s="4">
        <f>'11. Module 3 Milestone Timeline'!BQ$15+3</f>
        <v>82</v>
      </c>
      <c r="BN46" s="4">
        <f>'11. Module 3 Milestone Timeline'!BQ$15+4</f>
        <v>83</v>
      </c>
      <c r="BO46" s="4">
        <f>'11. Module 3 Milestone Timeline'!BV$15</f>
        <v>86</v>
      </c>
      <c r="BP46" s="4">
        <f>'11. Module 3 Milestone Timeline'!BV$15+1</f>
        <v>87</v>
      </c>
      <c r="BQ46" s="4">
        <f>'11. Module 3 Milestone Timeline'!BV$15+2</f>
        <v>88</v>
      </c>
      <c r="BR46" s="4">
        <f>'11. Module 3 Milestone Timeline'!BV$15+3</f>
        <v>89</v>
      </c>
      <c r="BS46" s="4">
        <f>'11. Module 3 Milestone Timeline'!BV$15+4</f>
        <v>90</v>
      </c>
      <c r="BT46" s="4">
        <f>'11. Module 3 Milestone Timeline'!CA$15</f>
        <v>93</v>
      </c>
      <c r="BU46" s="4">
        <f>'11. Module 3 Milestone Timeline'!CA$15+1</f>
        <v>94</v>
      </c>
      <c r="BV46" s="4">
        <f>'11. Module 3 Milestone Timeline'!CA$15+2</f>
        <v>95</v>
      </c>
      <c r="BW46" s="4">
        <f>'11. Module 3 Milestone Timeline'!CA$15+3</f>
        <v>96</v>
      </c>
      <c r="BX46" s="4">
        <f>'11. Module 3 Milestone Timeline'!CA$15+4</f>
        <v>97</v>
      </c>
      <c r="BY46" s="4">
        <f>'11. Module 3 Milestone Timeline'!CF$15</f>
        <v>100</v>
      </c>
      <c r="BZ46" s="4">
        <f>'11. Module 3 Milestone Timeline'!CF$15+1</f>
        <v>101</v>
      </c>
      <c r="CA46" s="4">
        <f>'11. Module 3 Milestone Timeline'!CF$15+2</f>
        <v>102</v>
      </c>
      <c r="CB46" s="4">
        <f>'11. Module 3 Milestone Timeline'!CF$15+3</f>
        <v>103</v>
      </c>
      <c r="CC46" s="4">
        <f>'11. Module 3 Milestone Timeline'!CF$15+4</f>
        <v>104</v>
      </c>
      <c r="CD46" s="4">
        <f>'11. Module 3 Milestone Timeline'!CK$15</f>
        <v>107</v>
      </c>
      <c r="CE46" s="4">
        <f>'11. Module 3 Milestone Timeline'!CK$15+1</f>
        <v>108</v>
      </c>
      <c r="CF46" s="4">
        <f>'11. Module 3 Milestone Timeline'!CK$15+2</f>
        <v>109</v>
      </c>
      <c r="CG46" s="4">
        <f>'11. Module 3 Milestone Timeline'!CK$15+3</f>
        <v>110</v>
      </c>
      <c r="CH46" s="4">
        <f>'11. Module 3 Milestone Timeline'!CK$15+4</f>
        <v>111</v>
      </c>
      <c r="CI46" s="4">
        <f>'11. Module 3 Milestone Timeline'!CP$15</f>
        <v>114</v>
      </c>
      <c r="CJ46" s="4">
        <f>'11. Module 3 Milestone Timeline'!CP$15+1</f>
        <v>115</v>
      </c>
      <c r="CK46" s="4">
        <f>'11. Module 3 Milestone Timeline'!CP$15+2</f>
        <v>116</v>
      </c>
      <c r="CL46" s="4">
        <f>'11. Module 3 Milestone Timeline'!CP$15+3</f>
        <v>117</v>
      </c>
      <c r="CM46" s="4">
        <f>'11. Module 3 Milestone Timeline'!CP$15+4</f>
        <v>118</v>
      </c>
      <c r="CN46" s="4">
        <f>'11. Module 3 Milestone Timeline'!CU$15</f>
        <v>121</v>
      </c>
      <c r="CO46" s="4">
        <f>'11. Module 3 Milestone Timeline'!CU$15+1</f>
        <v>122</v>
      </c>
      <c r="CP46" s="4">
        <f>'11. Module 3 Milestone Timeline'!CU$15+2</f>
        <v>123</v>
      </c>
      <c r="CQ46" s="4">
        <f>'11. Module 3 Milestone Timeline'!CU$15+3</f>
        <v>124</v>
      </c>
      <c r="CR46" s="4">
        <f>'11. Module 3 Milestone Timeline'!CU$15+4</f>
        <v>125</v>
      </c>
      <c r="CS46" s="4">
        <f>'11. Module 3 Milestone Timeline'!CZ$15</f>
        <v>128</v>
      </c>
      <c r="CT46" s="4">
        <f>'11. Module 3 Milestone Timeline'!CZ$15+1</f>
        <v>129</v>
      </c>
      <c r="CU46" s="4">
        <f>'11. Module 3 Milestone Timeline'!CZ$15+2</f>
        <v>130</v>
      </c>
      <c r="CV46" s="4">
        <f>'11. Module 3 Milestone Timeline'!CZ$15+3</f>
        <v>131</v>
      </c>
      <c r="CW46" s="4">
        <f>'11. Module 3 Milestone Timeline'!CZ$15+4</f>
        <v>132</v>
      </c>
      <c r="CX46" s="4">
        <f>'11. Module 3 Milestone Timeline'!DE$15</f>
        <v>135</v>
      </c>
      <c r="CY46" s="4">
        <f>'11. Module 3 Milestone Timeline'!DE$15+1</f>
        <v>136</v>
      </c>
      <c r="CZ46" s="4">
        <f>'11. Module 3 Milestone Timeline'!DE$15+2</f>
        <v>137</v>
      </c>
      <c r="DA46" s="4">
        <f>'11. Module 3 Milestone Timeline'!DE$15+3</f>
        <v>138</v>
      </c>
      <c r="DB46" s="4">
        <f>'11. Module 3 Milestone Timeline'!DE$15+4</f>
        <v>139</v>
      </c>
      <c r="DC46" s="4">
        <f>'11. Module 3 Milestone Timeline'!DJ$15</f>
        <v>142</v>
      </c>
      <c r="DD46" s="4">
        <f>'11. Module 3 Milestone Timeline'!DJ$15+1</f>
        <v>143</v>
      </c>
      <c r="DE46" s="4">
        <f>'11. Module 3 Milestone Timeline'!DJ$15+2</f>
        <v>144</v>
      </c>
      <c r="DF46" s="4">
        <f>'11. Module 3 Milestone Timeline'!DJ$15+3</f>
        <v>145</v>
      </c>
      <c r="DG46" s="4">
        <f>'11. Module 3 Milestone Timeline'!DJ$15+4</f>
        <v>146</v>
      </c>
      <c r="DH46" s="4">
        <f>'11. Module 3 Milestone Timeline'!DO$15</f>
        <v>149</v>
      </c>
      <c r="DI46" s="4">
        <f>'11. Module 3 Milestone Timeline'!DO$15+1</f>
        <v>150</v>
      </c>
      <c r="DJ46" s="4">
        <f>'11. Module 3 Milestone Timeline'!DO$15+2</f>
        <v>151</v>
      </c>
      <c r="DK46" s="4">
        <f>'11. Module 3 Milestone Timeline'!DO$15+3</f>
        <v>152</v>
      </c>
      <c r="DL46" s="4">
        <f>'11. Module 3 Milestone Timeline'!DO$15+4</f>
        <v>153</v>
      </c>
      <c r="DM46" s="4">
        <f>'11. Module 3 Milestone Timeline'!DT$15</f>
        <v>156</v>
      </c>
      <c r="DN46" s="4">
        <f>'11. Module 3 Milestone Timeline'!DT$15+1</f>
        <v>157</v>
      </c>
      <c r="DO46" s="4">
        <f>'11. Module 3 Milestone Timeline'!DT$15+2</f>
        <v>158</v>
      </c>
      <c r="DP46" s="4">
        <f>'11. Module 3 Milestone Timeline'!DT$15+3</f>
        <v>159</v>
      </c>
      <c r="DQ46" s="4">
        <f>'11. Module 3 Milestone Timeline'!DT$15+4</f>
        <v>160</v>
      </c>
      <c r="DR46" s="4">
        <f>'11. Module 3 Milestone Timeline'!DY$15</f>
        <v>163</v>
      </c>
      <c r="DS46" s="4">
        <f>'11. Module 3 Milestone Timeline'!DY$15+1</f>
        <v>164</v>
      </c>
      <c r="DT46" s="4">
        <f>'11. Module 3 Milestone Timeline'!DY$15+2</f>
        <v>165</v>
      </c>
      <c r="DU46" s="4">
        <f>'11. Module 3 Milestone Timeline'!DY$15+3</f>
        <v>166</v>
      </c>
      <c r="DV46" s="4">
        <f>'11. Module 3 Milestone Timeline'!DY$15+4</f>
        <v>167</v>
      </c>
      <c r="DW46" s="4">
        <f>'11. Module 3 Milestone Timeline'!ED$15</f>
        <v>170</v>
      </c>
      <c r="DX46" s="4">
        <f>'11. Module 3 Milestone Timeline'!ED$15+1</f>
        <v>171</v>
      </c>
      <c r="DY46" s="4">
        <f>'11. Module 3 Milestone Timeline'!ED$15+2</f>
        <v>172</v>
      </c>
      <c r="DZ46" s="4">
        <f>'11. Module 3 Milestone Timeline'!ED$15+3</f>
        <v>173</v>
      </c>
      <c r="EA46" s="4">
        <f>'11. Module 3 Milestone Timeline'!ED$15+4</f>
        <v>174</v>
      </c>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262"/>
      <c r="IR46" s="79"/>
      <c r="IS46" s="79"/>
      <c r="IT46" s="79"/>
      <c r="IU46" s="79"/>
      <c r="IV46" s="79"/>
    </row>
    <row r="47" spans="1:256" s="126" customFormat="1">
      <c r="A47" s="209" t="s">
        <v>702</v>
      </c>
      <c r="B47" s="263" t="str">
        <f t="shared" ref="B47:AG47" si="1">IF((COUNTIF(B$48:B$86,"X")=0),"No","Yes")</f>
        <v>No</v>
      </c>
      <c r="C47" s="263" t="str">
        <f t="shared" si="1"/>
        <v>No</v>
      </c>
      <c r="D47" s="263" t="str">
        <f t="shared" si="1"/>
        <v>No</v>
      </c>
      <c r="E47" s="263" t="str">
        <f t="shared" si="1"/>
        <v>No</v>
      </c>
      <c r="F47" s="263" t="str">
        <f t="shared" si="1"/>
        <v>No</v>
      </c>
      <c r="G47" s="263" t="str">
        <f t="shared" si="1"/>
        <v>No</v>
      </c>
      <c r="H47" s="263" t="str">
        <f t="shared" si="1"/>
        <v>No</v>
      </c>
      <c r="I47" s="263" t="str">
        <f t="shared" si="1"/>
        <v>No</v>
      </c>
      <c r="J47" s="263" t="str">
        <f t="shared" si="1"/>
        <v>No</v>
      </c>
      <c r="K47" s="263" t="str">
        <f t="shared" si="1"/>
        <v>No</v>
      </c>
      <c r="L47" s="263" t="str">
        <f t="shared" si="1"/>
        <v>No</v>
      </c>
      <c r="M47" s="263" t="str">
        <f t="shared" si="1"/>
        <v>No</v>
      </c>
      <c r="N47" s="263" t="str">
        <f t="shared" si="1"/>
        <v>No</v>
      </c>
      <c r="O47" s="263" t="str">
        <f t="shared" si="1"/>
        <v>No</v>
      </c>
      <c r="P47" s="263" t="str">
        <f t="shared" si="1"/>
        <v>No</v>
      </c>
      <c r="Q47" s="263" t="str">
        <f t="shared" si="1"/>
        <v>No</v>
      </c>
      <c r="R47" s="263" t="str">
        <f t="shared" si="1"/>
        <v>No</v>
      </c>
      <c r="S47" s="263" t="str">
        <f t="shared" si="1"/>
        <v>No</v>
      </c>
      <c r="T47" s="263" t="str">
        <f t="shared" si="1"/>
        <v>No</v>
      </c>
      <c r="U47" s="263" t="str">
        <f t="shared" si="1"/>
        <v>No</v>
      </c>
      <c r="V47" s="263" t="str">
        <f t="shared" si="1"/>
        <v>No</v>
      </c>
      <c r="W47" s="263" t="str">
        <f t="shared" si="1"/>
        <v>No</v>
      </c>
      <c r="X47" s="263" t="str">
        <f t="shared" si="1"/>
        <v>No</v>
      </c>
      <c r="Y47" s="263" t="str">
        <f t="shared" si="1"/>
        <v>No</v>
      </c>
      <c r="Z47" s="263" t="str">
        <f t="shared" si="1"/>
        <v>No</v>
      </c>
      <c r="AA47" s="263" t="str">
        <f t="shared" si="1"/>
        <v>No</v>
      </c>
      <c r="AB47" s="263" t="str">
        <f t="shared" si="1"/>
        <v>No</v>
      </c>
      <c r="AC47" s="263" t="str">
        <f t="shared" si="1"/>
        <v>No</v>
      </c>
      <c r="AD47" s="263" t="str">
        <f t="shared" si="1"/>
        <v>No</v>
      </c>
      <c r="AE47" s="263" t="str">
        <f t="shared" si="1"/>
        <v>No</v>
      </c>
      <c r="AF47" s="263" t="str">
        <f t="shared" si="1"/>
        <v>No</v>
      </c>
      <c r="AG47" s="263" t="str">
        <f t="shared" si="1"/>
        <v>No</v>
      </c>
      <c r="AH47" s="263" t="str">
        <f t="shared" ref="AH47:BM47" si="2">IF((COUNTIF(AH$48:AH$86,"X")=0),"No","Yes")</f>
        <v>No</v>
      </c>
      <c r="AI47" s="263" t="str">
        <f t="shared" si="2"/>
        <v>No</v>
      </c>
      <c r="AJ47" s="263" t="str">
        <f t="shared" si="2"/>
        <v>No</v>
      </c>
      <c r="AK47" s="263" t="str">
        <f t="shared" si="2"/>
        <v>No</v>
      </c>
      <c r="AL47" s="263" t="str">
        <f t="shared" si="2"/>
        <v>No</v>
      </c>
      <c r="AM47" s="263" t="str">
        <f t="shared" si="2"/>
        <v>No</v>
      </c>
      <c r="AN47" s="263" t="str">
        <f t="shared" si="2"/>
        <v>No</v>
      </c>
      <c r="AO47" s="263" t="str">
        <f t="shared" si="2"/>
        <v>No</v>
      </c>
      <c r="AP47" s="263" t="str">
        <f t="shared" si="2"/>
        <v>No</v>
      </c>
      <c r="AQ47" s="263" t="str">
        <f t="shared" si="2"/>
        <v>No</v>
      </c>
      <c r="AR47" s="263" t="str">
        <f t="shared" si="2"/>
        <v>No</v>
      </c>
      <c r="AS47" s="263" t="str">
        <f t="shared" si="2"/>
        <v>No</v>
      </c>
      <c r="AT47" s="263" t="str">
        <f t="shared" si="2"/>
        <v>No</v>
      </c>
      <c r="AU47" s="263" t="str">
        <f t="shared" si="2"/>
        <v>No</v>
      </c>
      <c r="AV47" s="263" t="str">
        <f t="shared" si="2"/>
        <v>No</v>
      </c>
      <c r="AW47" s="263" t="str">
        <f t="shared" si="2"/>
        <v>No</v>
      </c>
      <c r="AX47" s="263" t="str">
        <f t="shared" si="2"/>
        <v>No</v>
      </c>
      <c r="AY47" s="263" t="str">
        <f t="shared" si="2"/>
        <v>No</v>
      </c>
      <c r="AZ47" s="263" t="str">
        <f t="shared" si="2"/>
        <v>No</v>
      </c>
      <c r="BA47" s="263" t="str">
        <f t="shared" si="2"/>
        <v>No</v>
      </c>
      <c r="BB47" s="263" t="str">
        <f t="shared" si="2"/>
        <v>No</v>
      </c>
      <c r="BC47" s="263" t="str">
        <f t="shared" si="2"/>
        <v>No</v>
      </c>
      <c r="BD47" s="263" t="str">
        <f t="shared" si="2"/>
        <v>No</v>
      </c>
      <c r="BE47" s="263" t="str">
        <f t="shared" si="2"/>
        <v>No</v>
      </c>
      <c r="BF47" s="263" t="str">
        <f t="shared" si="2"/>
        <v>No</v>
      </c>
      <c r="BG47" s="263" t="str">
        <f t="shared" si="2"/>
        <v>No</v>
      </c>
      <c r="BH47" s="263" t="str">
        <f t="shared" si="2"/>
        <v>No</v>
      </c>
      <c r="BI47" s="263" t="str">
        <f t="shared" si="2"/>
        <v>No</v>
      </c>
      <c r="BJ47" s="263" t="str">
        <f t="shared" si="2"/>
        <v>No</v>
      </c>
      <c r="BK47" s="263" t="str">
        <f t="shared" si="2"/>
        <v>No</v>
      </c>
      <c r="BL47" s="263" t="str">
        <f t="shared" si="2"/>
        <v>No</v>
      </c>
      <c r="BM47" s="263" t="str">
        <f t="shared" si="2"/>
        <v>No</v>
      </c>
      <c r="BN47" s="263" t="str">
        <f t="shared" ref="BN47:CS47" si="3">IF((COUNTIF(BN$48:BN$86,"X")=0),"No","Yes")</f>
        <v>No</v>
      </c>
      <c r="BO47" s="263" t="str">
        <f t="shared" si="3"/>
        <v>No</v>
      </c>
      <c r="BP47" s="263" t="str">
        <f t="shared" si="3"/>
        <v>No</v>
      </c>
      <c r="BQ47" s="263" t="str">
        <f t="shared" si="3"/>
        <v>No</v>
      </c>
      <c r="BR47" s="263" t="str">
        <f t="shared" si="3"/>
        <v>No</v>
      </c>
      <c r="BS47" s="263" t="str">
        <f t="shared" si="3"/>
        <v>No</v>
      </c>
      <c r="BT47" s="263" t="str">
        <f t="shared" si="3"/>
        <v>No</v>
      </c>
      <c r="BU47" s="263" t="str">
        <f t="shared" si="3"/>
        <v>No</v>
      </c>
      <c r="BV47" s="263" t="str">
        <f t="shared" si="3"/>
        <v>No</v>
      </c>
      <c r="BW47" s="263" t="str">
        <f t="shared" si="3"/>
        <v>No</v>
      </c>
      <c r="BX47" s="263" t="str">
        <f t="shared" si="3"/>
        <v>No</v>
      </c>
      <c r="BY47" s="263" t="str">
        <f t="shared" si="3"/>
        <v>No</v>
      </c>
      <c r="BZ47" s="263" t="str">
        <f t="shared" si="3"/>
        <v>No</v>
      </c>
      <c r="CA47" s="263" t="str">
        <f t="shared" si="3"/>
        <v>No</v>
      </c>
      <c r="CB47" s="263" t="str">
        <f t="shared" si="3"/>
        <v>No</v>
      </c>
      <c r="CC47" s="263" t="str">
        <f t="shared" si="3"/>
        <v>No</v>
      </c>
      <c r="CD47" s="263" t="str">
        <f t="shared" si="3"/>
        <v>No</v>
      </c>
      <c r="CE47" s="263" t="str">
        <f t="shared" si="3"/>
        <v>No</v>
      </c>
      <c r="CF47" s="263" t="str">
        <f t="shared" si="3"/>
        <v>No</v>
      </c>
      <c r="CG47" s="263" t="str">
        <f t="shared" si="3"/>
        <v>No</v>
      </c>
      <c r="CH47" s="263" t="str">
        <f t="shared" si="3"/>
        <v>No</v>
      </c>
      <c r="CI47" s="263" t="str">
        <f t="shared" si="3"/>
        <v>No</v>
      </c>
      <c r="CJ47" s="263" t="str">
        <f t="shared" si="3"/>
        <v>No</v>
      </c>
      <c r="CK47" s="263" t="str">
        <f t="shared" si="3"/>
        <v>No</v>
      </c>
      <c r="CL47" s="263" t="str">
        <f t="shared" si="3"/>
        <v>No</v>
      </c>
      <c r="CM47" s="263" t="str">
        <f t="shared" si="3"/>
        <v>No</v>
      </c>
      <c r="CN47" s="263" t="str">
        <f t="shared" si="3"/>
        <v>No</v>
      </c>
      <c r="CO47" s="263" t="str">
        <f t="shared" si="3"/>
        <v>No</v>
      </c>
      <c r="CP47" s="263" t="str">
        <f t="shared" si="3"/>
        <v>No</v>
      </c>
      <c r="CQ47" s="263" t="str">
        <f t="shared" si="3"/>
        <v>No</v>
      </c>
      <c r="CR47" s="263" t="str">
        <f t="shared" si="3"/>
        <v>No</v>
      </c>
      <c r="CS47" s="263" t="str">
        <f t="shared" si="3"/>
        <v>No</v>
      </c>
      <c r="CT47" s="263" t="str">
        <f t="shared" ref="CT47:EA47" si="4">IF((COUNTIF(CT$48:CT$86,"X")=0),"No","Yes")</f>
        <v>No</v>
      </c>
      <c r="CU47" s="263" t="str">
        <f t="shared" si="4"/>
        <v>No</v>
      </c>
      <c r="CV47" s="263" t="str">
        <f t="shared" si="4"/>
        <v>No</v>
      </c>
      <c r="CW47" s="263" t="str">
        <f t="shared" si="4"/>
        <v>No</v>
      </c>
      <c r="CX47" s="263" t="str">
        <f t="shared" si="4"/>
        <v>No</v>
      </c>
      <c r="CY47" s="263" t="str">
        <f t="shared" si="4"/>
        <v>No</v>
      </c>
      <c r="CZ47" s="263" t="str">
        <f t="shared" si="4"/>
        <v>No</v>
      </c>
      <c r="DA47" s="263" t="str">
        <f t="shared" si="4"/>
        <v>No</v>
      </c>
      <c r="DB47" s="263" t="str">
        <f t="shared" si="4"/>
        <v>No</v>
      </c>
      <c r="DC47" s="263" t="str">
        <f t="shared" si="4"/>
        <v>No</v>
      </c>
      <c r="DD47" s="263" t="str">
        <f t="shared" si="4"/>
        <v>No</v>
      </c>
      <c r="DE47" s="263" t="str">
        <f t="shared" si="4"/>
        <v>No</v>
      </c>
      <c r="DF47" s="263" t="str">
        <f t="shared" si="4"/>
        <v>No</v>
      </c>
      <c r="DG47" s="263" t="str">
        <f t="shared" si="4"/>
        <v>No</v>
      </c>
      <c r="DH47" s="263" t="str">
        <f t="shared" si="4"/>
        <v>No</v>
      </c>
      <c r="DI47" s="263" t="str">
        <f t="shared" si="4"/>
        <v>No</v>
      </c>
      <c r="DJ47" s="263" t="str">
        <f t="shared" si="4"/>
        <v>No</v>
      </c>
      <c r="DK47" s="263" t="str">
        <f t="shared" si="4"/>
        <v>No</v>
      </c>
      <c r="DL47" s="263" t="str">
        <f t="shared" si="4"/>
        <v>No</v>
      </c>
      <c r="DM47" s="263" t="str">
        <f t="shared" si="4"/>
        <v>No</v>
      </c>
      <c r="DN47" s="263" t="str">
        <f t="shared" si="4"/>
        <v>No</v>
      </c>
      <c r="DO47" s="263" t="str">
        <f t="shared" si="4"/>
        <v>No</v>
      </c>
      <c r="DP47" s="263" t="str">
        <f t="shared" si="4"/>
        <v>No</v>
      </c>
      <c r="DQ47" s="263" t="str">
        <f t="shared" si="4"/>
        <v>No</v>
      </c>
      <c r="DR47" s="263" t="str">
        <f t="shared" si="4"/>
        <v>No</v>
      </c>
      <c r="DS47" s="263" t="str">
        <f t="shared" si="4"/>
        <v>No</v>
      </c>
      <c r="DT47" s="263" t="str">
        <f t="shared" si="4"/>
        <v>No</v>
      </c>
      <c r="DU47" s="263" t="str">
        <f t="shared" si="4"/>
        <v>No</v>
      </c>
      <c r="DV47" s="263" t="str">
        <f t="shared" si="4"/>
        <v>No</v>
      </c>
      <c r="DW47" s="263" t="str">
        <f t="shared" si="4"/>
        <v>No</v>
      </c>
      <c r="DX47" s="263" t="str">
        <f t="shared" si="4"/>
        <v>No</v>
      </c>
      <c r="DY47" s="263" t="str">
        <f t="shared" si="4"/>
        <v>No</v>
      </c>
      <c r="DZ47" s="263" t="str">
        <f t="shared" si="4"/>
        <v>No</v>
      </c>
      <c r="EA47" s="263" t="str">
        <f t="shared" si="4"/>
        <v>No</v>
      </c>
      <c r="EB47" s="263"/>
      <c r="EC47" s="263"/>
      <c r="ED47" s="263"/>
      <c r="EE47" s="263"/>
      <c r="EF47" s="263"/>
      <c r="EG47" s="263"/>
      <c r="EH47" s="263"/>
      <c r="EI47" s="263"/>
      <c r="EJ47" s="263"/>
      <c r="EK47" s="263"/>
      <c r="EL47" s="263"/>
      <c r="EM47" s="263"/>
      <c r="EN47" s="263"/>
      <c r="EO47" s="263"/>
      <c r="EP47" s="263"/>
      <c r="EQ47" s="263"/>
      <c r="ER47" s="263"/>
      <c r="ES47" s="263"/>
      <c r="ET47" s="263"/>
      <c r="EU47" s="263"/>
      <c r="EV47" s="263"/>
      <c r="EW47" s="263"/>
      <c r="EX47" s="263"/>
      <c r="EY47" s="263"/>
      <c r="EZ47" s="263"/>
      <c r="FA47" s="263"/>
      <c r="FB47" s="263"/>
      <c r="FC47" s="263"/>
      <c r="FD47" s="263"/>
      <c r="FE47" s="263"/>
      <c r="FF47" s="263"/>
      <c r="FG47" s="263"/>
      <c r="FH47" s="263"/>
      <c r="FI47" s="263"/>
      <c r="FJ47" s="263"/>
      <c r="FK47" s="263"/>
      <c r="FL47" s="263"/>
      <c r="FM47" s="263"/>
      <c r="FN47" s="263"/>
      <c r="FO47" s="263"/>
      <c r="FP47" s="263"/>
      <c r="FQ47" s="263"/>
      <c r="FR47" s="263"/>
      <c r="FS47" s="263"/>
      <c r="FT47" s="263"/>
      <c r="FU47" s="263"/>
      <c r="FV47" s="263"/>
      <c r="FW47" s="263"/>
      <c r="FX47" s="263"/>
      <c r="FY47" s="263"/>
      <c r="FZ47" s="263"/>
      <c r="GA47" s="263"/>
      <c r="GB47" s="263"/>
      <c r="GC47" s="263"/>
      <c r="GD47" s="263"/>
      <c r="GE47" s="263"/>
      <c r="GF47" s="263"/>
      <c r="GG47" s="263"/>
      <c r="GH47" s="263"/>
      <c r="GI47" s="263"/>
      <c r="GJ47" s="263"/>
      <c r="GK47" s="263"/>
      <c r="GL47" s="263"/>
      <c r="GM47" s="263"/>
      <c r="GN47" s="263"/>
      <c r="GO47" s="263"/>
      <c r="GP47" s="263"/>
      <c r="GQ47" s="263"/>
      <c r="GR47" s="263"/>
      <c r="GS47" s="263"/>
      <c r="GT47" s="263"/>
      <c r="GU47" s="263"/>
      <c r="GV47" s="263"/>
      <c r="GW47" s="263"/>
      <c r="GX47" s="263"/>
      <c r="GY47" s="263"/>
      <c r="GZ47" s="263"/>
      <c r="HA47" s="263"/>
      <c r="HB47" s="263"/>
      <c r="HC47" s="263"/>
      <c r="HD47" s="263"/>
      <c r="HE47" s="263"/>
      <c r="HF47" s="263"/>
      <c r="HG47" s="263"/>
      <c r="HH47" s="263"/>
      <c r="HI47" s="263"/>
      <c r="HJ47" s="263"/>
      <c r="HK47" s="263"/>
      <c r="HL47" s="263"/>
      <c r="HM47" s="263"/>
      <c r="HN47" s="263"/>
      <c r="HO47" s="263"/>
      <c r="HP47" s="263"/>
      <c r="HQ47" s="263"/>
      <c r="HR47" s="263"/>
      <c r="HS47" s="263"/>
      <c r="HT47" s="263"/>
      <c r="HU47" s="263"/>
      <c r="HV47" s="263"/>
      <c r="HW47" s="263"/>
      <c r="HX47" s="263"/>
      <c r="HY47" s="263"/>
      <c r="HZ47" s="263"/>
      <c r="IA47" s="263"/>
      <c r="IB47" s="263"/>
      <c r="IC47" s="263"/>
      <c r="ID47" s="263"/>
      <c r="IE47" s="263"/>
      <c r="IF47" s="263"/>
      <c r="IG47" s="263"/>
      <c r="IH47" s="263"/>
      <c r="II47" s="263"/>
      <c r="IJ47" s="263"/>
      <c r="IK47" s="263"/>
      <c r="IL47" s="263"/>
      <c r="IM47" s="263"/>
      <c r="IN47" s="263"/>
      <c r="IO47" s="263"/>
      <c r="IP47" s="263"/>
      <c r="IQ47" s="264"/>
      <c r="IR47" s="127"/>
      <c r="IS47" s="127"/>
      <c r="IT47" s="127"/>
      <c r="IU47" s="127"/>
      <c r="IV47" s="127"/>
    </row>
    <row r="48" spans="1:256">
      <c r="A48" s="362" t="str">
        <f t="shared" ref="A48:A86" si="5">F2</f>
        <v/>
      </c>
      <c r="B48" s="357" t="str">
        <f t="shared" ref="B48:K57" si="6">IF(B$46=$A48,"X","")</f>
        <v/>
      </c>
      <c r="C48" s="357" t="str">
        <f t="shared" si="6"/>
        <v/>
      </c>
      <c r="D48" s="357" t="str">
        <f t="shared" si="6"/>
        <v/>
      </c>
      <c r="E48" s="357" t="str">
        <f t="shared" si="6"/>
        <v/>
      </c>
      <c r="F48" s="357" t="str">
        <f t="shared" si="6"/>
        <v/>
      </c>
      <c r="G48" s="357" t="str">
        <f t="shared" si="6"/>
        <v/>
      </c>
      <c r="H48" s="357" t="str">
        <f t="shared" si="6"/>
        <v/>
      </c>
      <c r="I48" s="357" t="str">
        <f t="shared" si="6"/>
        <v/>
      </c>
      <c r="J48" s="357" t="str">
        <f t="shared" si="6"/>
        <v/>
      </c>
      <c r="K48" s="357" t="str">
        <f t="shared" si="6"/>
        <v/>
      </c>
      <c r="L48" s="357" t="str">
        <f t="shared" ref="L48:U57" si="7">IF(L$46=$A48,"X","")</f>
        <v/>
      </c>
      <c r="M48" s="357" t="str">
        <f t="shared" si="7"/>
        <v/>
      </c>
      <c r="N48" s="363" t="str">
        <f t="shared" si="7"/>
        <v/>
      </c>
      <c r="O48" s="357" t="str">
        <f t="shared" si="7"/>
        <v/>
      </c>
      <c r="P48" s="357" t="str">
        <f t="shared" si="7"/>
        <v/>
      </c>
      <c r="Q48" s="357" t="str">
        <f t="shared" si="7"/>
        <v/>
      </c>
      <c r="R48" s="357" t="str">
        <f t="shared" si="7"/>
        <v/>
      </c>
      <c r="S48" s="357" t="str">
        <f t="shared" si="7"/>
        <v/>
      </c>
      <c r="T48" s="357" t="str">
        <f t="shared" si="7"/>
        <v/>
      </c>
      <c r="U48" s="357" t="str">
        <f t="shared" si="7"/>
        <v/>
      </c>
      <c r="V48" s="357" t="str">
        <f t="shared" ref="V48:AE57" si="8">IF(V$46=$A48,"X","")</f>
        <v/>
      </c>
      <c r="W48" s="357" t="str">
        <f t="shared" si="8"/>
        <v/>
      </c>
      <c r="X48" s="357" t="str">
        <f t="shared" si="8"/>
        <v/>
      </c>
      <c r="Y48" s="357" t="str">
        <f t="shared" si="8"/>
        <v/>
      </c>
      <c r="Z48" s="357" t="str">
        <f t="shared" si="8"/>
        <v/>
      </c>
      <c r="AA48" s="357" t="str">
        <f t="shared" si="8"/>
        <v/>
      </c>
      <c r="AB48" s="357" t="str">
        <f t="shared" si="8"/>
        <v/>
      </c>
      <c r="AC48" s="357" t="str">
        <f t="shared" si="8"/>
        <v/>
      </c>
      <c r="AD48" s="357" t="str">
        <f t="shared" si="8"/>
        <v/>
      </c>
      <c r="AE48" s="357" t="str">
        <f t="shared" si="8"/>
        <v/>
      </c>
      <c r="AF48" s="357" t="str">
        <f t="shared" ref="AF48:AO57" si="9">IF(AF$46=$A48,"X","")</f>
        <v/>
      </c>
      <c r="AG48" s="357" t="str">
        <f t="shared" si="9"/>
        <v/>
      </c>
      <c r="AH48" s="357" t="str">
        <f t="shared" si="9"/>
        <v/>
      </c>
      <c r="AI48" s="357" t="str">
        <f t="shared" si="9"/>
        <v/>
      </c>
      <c r="AJ48" s="357" t="str">
        <f t="shared" si="9"/>
        <v/>
      </c>
      <c r="AK48" s="357" t="str">
        <f t="shared" si="9"/>
        <v/>
      </c>
      <c r="AL48" s="357" t="str">
        <f t="shared" si="9"/>
        <v/>
      </c>
      <c r="AM48" s="357" t="str">
        <f t="shared" si="9"/>
        <v/>
      </c>
      <c r="AN48" s="357" t="str">
        <f t="shared" si="9"/>
        <v/>
      </c>
      <c r="AO48" s="357" t="str">
        <f t="shared" si="9"/>
        <v/>
      </c>
      <c r="AP48" s="357" t="str">
        <f t="shared" ref="AP48:AY57" si="10">IF(AP$46=$A48,"X","")</f>
        <v/>
      </c>
      <c r="AQ48" s="357" t="str">
        <f t="shared" si="10"/>
        <v/>
      </c>
      <c r="AR48" s="357" t="str">
        <f t="shared" si="10"/>
        <v/>
      </c>
      <c r="AS48" s="357" t="str">
        <f t="shared" si="10"/>
        <v/>
      </c>
      <c r="AT48" s="357" t="str">
        <f t="shared" si="10"/>
        <v/>
      </c>
      <c r="AU48" s="357" t="str">
        <f t="shared" si="10"/>
        <v/>
      </c>
      <c r="AV48" s="357" t="str">
        <f t="shared" si="10"/>
        <v/>
      </c>
      <c r="AW48" s="357" t="str">
        <f t="shared" si="10"/>
        <v/>
      </c>
      <c r="AX48" s="357" t="str">
        <f t="shared" si="10"/>
        <v/>
      </c>
      <c r="AY48" s="357" t="str">
        <f t="shared" si="10"/>
        <v/>
      </c>
      <c r="AZ48" s="357" t="str">
        <f t="shared" ref="AZ48:BI57" si="11">IF(AZ$46=$A48,"X","")</f>
        <v/>
      </c>
      <c r="BA48" s="357" t="str">
        <f t="shared" si="11"/>
        <v/>
      </c>
      <c r="BB48" s="357" t="str">
        <f t="shared" si="11"/>
        <v/>
      </c>
      <c r="BC48" s="357" t="str">
        <f t="shared" si="11"/>
        <v/>
      </c>
      <c r="BD48" s="357" t="str">
        <f t="shared" si="11"/>
        <v/>
      </c>
      <c r="BE48" s="357" t="str">
        <f t="shared" si="11"/>
        <v/>
      </c>
      <c r="BF48" s="357" t="str">
        <f t="shared" si="11"/>
        <v/>
      </c>
      <c r="BG48" s="357" t="str">
        <f t="shared" si="11"/>
        <v/>
      </c>
      <c r="BH48" s="357" t="str">
        <f t="shared" si="11"/>
        <v/>
      </c>
      <c r="BI48" s="357" t="str">
        <f t="shared" si="11"/>
        <v/>
      </c>
      <c r="BJ48" s="357" t="str">
        <f t="shared" ref="BJ48:BS57" si="12">IF(BJ$46=$A48,"X","")</f>
        <v/>
      </c>
      <c r="BK48" s="357" t="str">
        <f t="shared" si="12"/>
        <v/>
      </c>
      <c r="BL48" s="357" t="str">
        <f t="shared" si="12"/>
        <v/>
      </c>
      <c r="BM48" s="357" t="str">
        <f t="shared" si="12"/>
        <v/>
      </c>
      <c r="BN48" s="357" t="str">
        <f t="shared" si="12"/>
        <v/>
      </c>
      <c r="BO48" s="357" t="str">
        <f t="shared" si="12"/>
        <v/>
      </c>
      <c r="BP48" s="357" t="str">
        <f t="shared" si="12"/>
        <v/>
      </c>
      <c r="BQ48" s="357" t="str">
        <f t="shared" si="12"/>
        <v/>
      </c>
      <c r="BR48" s="357" t="str">
        <f t="shared" si="12"/>
        <v/>
      </c>
      <c r="BS48" s="357" t="str">
        <f t="shared" si="12"/>
        <v/>
      </c>
      <c r="BT48" s="357" t="str">
        <f t="shared" ref="BT48:CC57" si="13">IF(BT$46=$A48,"X","")</f>
        <v/>
      </c>
      <c r="BU48" s="357" t="str">
        <f t="shared" si="13"/>
        <v/>
      </c>
      <c r="BV48" s="357" t="str">
        <f t="shared" si="13"/>
        <v/>
      </c>
      <c r="BW48" s="357" t="str">
        <f t="shared" si="13"/>
        <v/>
      </c>
      <c r="BX48" s="357" t="str">
        <f t="shared" si="13"/>
        <v/>
      </c>
      <c r="BY48" s="357" t="str">
        <f t="shared" si="13"/>
        <v/>
      </c>
      <c r="BZ48" s="357" t="str">
        <f t="shared" si="13"/>
        <v/>
      </c>
      <c r="CA48" s="357" t="str">
        <f t="shared" si="13"/>
        <v/>
      </c>
      <c r="CB48" s="357" t="str">
        <f t="shared" si="13"/>
        <v/>
      </c>
      <c r="CC48" s="357" t="str">
        <f t="shared" si="13"/>
        <v/>
      </c>
      <c r="CD48" s="357" t="str">
        <f t="shared" ref="CD48:CM57" si="14">IF(CD$46=$A48,"X","")</f>
        <v/>
      </c>
      <c r="CE48" s="357" t="str">
        <f t="shared" si="14"/>
        <v/>
      </c>
      <c r="CF48" s="357" t="str">
        <f t="shared" si="14"/>
        <v/>
      </c>
      <c r="CG48" s="357" t="str">
        <f t="shared" si="14"/>
        <v/>
      </c>
      <c r="CH48" s="357" t="str">
        <f t="shared" si="14"/>
        <v/>
      </c>
      <c r="CI48" s="357" t="str">
        <f t="shared" si="14"/>
        <v/>
      </c>
      <c r="CJ48" s="357" t="str">
        <f t="shared" si="14"/>
        <v/>
      </c>
      <c r="CK48" s="357" t="str">
        <f t="shared" si="14"/>
        <v/>
      </c>
      <c r="CL48" s="357" t="str">
        <f t="shared" si="14"/>
        <v/>
      </c>
      <c r="CM48" s="357" t="str">
        <f t="shared" si="14"/>
        <v/>
      </c>
      <c r="CN48" s="357" t="str">
        <f t="shared" ref="CN48:CW57" si="15">IF(CN$46=$A48,"X","")</f>
        <v/>
      </c>
      <c r="CO48" s="357" t="str">
        <f t="shared" si="15"/>
        <v/>
      </c>
      <c r="CP48" s="357" t="str">
        <f t="shared" si="15"/>
        <v/>
      </c>
      <c r="CQ48" s="357" t="str">
        <f t="shared" si="15"/>
        <v/>
      </c>
      <c r="CR48" s="357" t="str">
        <f t="shared" si="15"/>
        <v/>
      </c>
      <c r="CS48" s="357" t="str">
        <f t="shared" si="15"/>
        <v/>
      </c>
      <c r="CT48" s="357" t="str">
        <f t="shared" si="15"/>
        <v/>
      </c>
      <c r="CU48" s="357" t="str">
        <f t="shared" si="15"/>
        <v/>
      </c>
      <c r="CV48" s="357" t="str">
        <f t="shared" si="15"/>
        <v/>
      </c>
      <c r="CW48" s="357" t="str">
        <f t="shared" si="15"/>
        <v/>
      </c>
      <c r="CX48" s="357" t="str">
        <f t="shared" ref="CX48:DG57" si="16">IF(CX$46=$A48,"X","")</f>
        <v/>
      </c>
      <c r="CY48" s="357" t="str">
        <f t="shared" si="16"/>
        <v/>
      </c>
      <c r="CZ48" s="357" t="str">
        <f t="shared" si="16"/>
        <v/>
      </c>
      <c r="DA48" s="357" t="str">
        <f t="shared" si="16"/>
        <v/>
      </c>
      <c r="DB48" s="357" t="str">
        <f t="shared" si="16"/>
        <v/>
      </c>
      <c r="DC48" s="357" t="str">
        <f t="shared" si="16"/>
        <v/>
      </c>
      <c r="DD48" s="357" t="str">
        <f t="shared" si="16"/>
        <v/>
      </c>
      <c r="DE48" s="357" t="str">
        <f t="shared" si="16"/>
        <v/>
      </c>
      <c r="DF48" s="357" t="str">
        <f t="shared" si="16"/>
        <v/>
      </c>
      <c r="DG48" s="357" t="str">
        <f t="shared" si="16"/>
        <v/>
      </c>
      <c r="DH48" s="357" t="str">
        <f t="shared" ref="DH48:DQ57" si="17">IF(DH$46=$A48,"X","")</f>
        <v/>
      </c>
      <c r="DI48" s="357" t="str">
        <f t="shared" si="17"/>
        <v/>
      </c>
      <c r="DJ48" s="357" t="str">
        <f t="shared" si="17"/>
        <v/>
      </c>
      <c r="DK48" s="357" t="str">
        <f t="shared" si="17"/>
        <v/>
      </c>
      <c r="DL48" s="357" t="str">
        <f t="shared" si="17"/>
        <v/>
      </c>
      <c r="DM48" s="357" t="str">
        <f t="shared" si="17"/>
        <v/>
      </c>
      <c r="DN48" s="357" t="str">
        <f t="shared" si="17"/>
        <v/>
      </c>
      <c r="DO48" s="357" t="str">
        <f t="shared" si="17"/>
        <v/>
      </c>
      <c r="DP48" s="357" t="str">
        <f t="shared" si="17"/>
        <v/>
      </c>
      <c r="DQ48" s="357" t="str">
        <f t="shared" si="17"/>
        <v/>
      </c>
      <c r="DR48" s="357" t="str">
        <f t="shared" ref="DR48:EA57" si="18">IF(DR$46=$A48,"X","")</f>
        <v/>
      </c>
      <c r="DS48" s="357" t="str">
        <f t="shared" si="18"/>
        <v/>
      </c>
      <c r="DT48" s="357" t="str">
        <f t="shared" si="18"/>
        <v/>
      </c>
      <c r="DU48" s="357" t="str">
        <f t="shared" si="18"/>
        <v/>
      </c>
      <c r="DV48" s="357" t="str">
        <f t="shared" si="18"/>
        <v/>
      </c>
      <c r="DW48" s="357" t="str">
        <f t="shared" si="18"/>
        <v/>
      </c>
      <c r="DX48" s="357" t="str">
        <f t="shared" si="18"/>
        <v/>
      </c>
      <c r="DY48" s="357" t="str">
        <f t="shared" si="18"/>
        <v/>
      </c>
      <c r="DZ48" s="357" t="str">
        <f t="shared" si="18"/>
        <v/>
      </c>
      <c r="EA48" s="357" t="str">
        <f t="shared" si="18"/>
        <v/>
      </c>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57"/>
      <c r="IK48" s="357"/>
      <c r="IL48" s="357"/>
      <c r="IM48" s="357"/>
      <c r="IN48" s="357"/>
      <c r="IO48" s="357"/>
      <c r="IP48" s="357"/>
      <c r="IQ48" s="358"/>
      <c r="IR48" s="79"/>
      <c r="IS48" s="79"/>
      <c r="IT48" s="79"/>
      <c r="IU48" s="79"/>
      <c r="IV48" s="79"/>
    </row>
    <row r="49" spans="1:256">
      <c r="A49" s="256" t="str">
        <f t="shared" si="5"/>
        <v/>
      </c>
      <c r="B49" s="307" t="str">
        <f t="shared" si="6"/>
        <v/>
      </c>
      <c r="C49" s="307" t="str">
        <f t="shared" si="6"/>
        <v/>
      </c>
      <c r="D49" s="307" t="str">
        <f t="shared" si="6"/>
        <v/>
      </c>
      <c r="E49" s="307" t="str">
        <f t="shared" si="6"/>
        <v/>
      </c>
      <c r="F49" s="307" t="str">
        <f t="shared" si="6"/>
        <v/>
      </c>
      <c r="G49" s="307" t="str">
        <f t="shared" si="6"/>
        <v/>
      </c>
      <c r="H49" s="307" t="str">
        <f t="shared" si="6"/>
        <v/>
      </c>
      <c r="I49" s="307" t="str">
        <f t="shared" si="6"/>
        <v/>
      </c>
      <c r="J49" s="307" t="str">
        <f t="shared" si="6"/>
        <v/>
      </c>
      <c r="K49" s="307" t="str">
        <f t="shared" si="6"/>
        <v/>
      </c>
      <c r="L49" s="307" t="str">
        <f t="shared" si="7"/>
        <v/>
      </c>
      <c r="M49" s="307" t="str">
        <f t="shared" si="7"/>
        <v/>
      </c>
      <c r="N49" s="4" t="str">
        <f t="shared" si="7"/>
        <v/>
      </c>
      <c r="O49" s="307" t="str">
        <f t="shared" si="7"/>
        <v/>
      </c>
      <c r="P49" s="307" t="str">
        <f t="shared" si="7"/>
        <v/>
      </c>
      <c r="Q49" s="307" t="str">
        <f t="shared" si="7"/>
        <v/>
      </c>
      <c r="R49" s="307" t="str">
        <f t="shared" si="7"/>
        <v/>
      </c>
      <c r="S49" s="307" t="str">
        <f t="shared" si="7"/>
        <v/>
      </c>
      <c r="T49" s="307" t="str">
        <f t="shared" si="7"/>
        <v/>
      </c>
      <c r="U49" s="307" t="str">
        <f t="shared" si="7"/>
        <v/>
      </c>
      <c r="V49" s="307" t="str">
        <f t="shared" si="8"/>
        <v/>
      </c>
      <c r="W49" s="307" t="str">
        <f t="shared" si="8"/>
        <v/>
      </c>
      <c r="X49" s="307" t="str">
        <f t="shared" si="8"/>
        <v/>
      </c>
      <c r="Y49" s="307" t="str">
        <f t="shared" si="8"/>
        <v/>
      </c>
      <c r="Z49" s="307" t="str">
        <f t="shared" si="8"/>
        <v/>
      </c>
      <c r="AA49" s="307" t="str">
        <f t="shared" si="8"/>
        <v/>
      </c>
      <c r="AB49" s="307" t="str">
        <f t="shared" si="8"/>
        <v/>
      </c>
      <c r="AC49" s="307" t="str">
        <f t="shared" si="8"/>
        <v/>
      </c>
      <c r="AD49" s="307" t="str">
        <f t="shared" si="8"/>
        <v/>
      </c>
      <c r="AE49" s="307" t="str">
        <f t="shared" si="8"/>
        <v/>
      </c>
      <c r="AF49" s="307" t="str">
        <f t="shared" si="9"/>
        <v/>
      </c>
      <c r="AG49" s="307" t="str">
        <f t="shared" si="9"/>
        <v/>
      </c>
      <c r="AH49" s="307" t="str">
        <f t="shared" si="9"/>
        <v/>
      </c>
      <c r="AI49" s="307" t="str">
        <f t="shared" si="9"/>
        <v/>
      </c>
      <c r="AJ49" s="307" t="str">
        <f t="shared" si="9"/>
        <v/>
      </c>
      <c r="AK49" s="307" t="str">
        <f t="shared" si="9"/>
        <v/>
      </c>
      <c r="AL49" s="307" t="str">
        <f t="shared" si="9"/>
        <v/>
      </c>
      <c r="AM49" s="307" t="str">
        <f t="shared" si="9"/>
        <v/>
      </c>
      <c r="AN49" s="307" t="str">
        <f t="shared" si="9"/>
        <v/>
      </c>
      <c r="AO49" s="307" t="str">
        <f t="shared" si="9"/>
        <v/>
      </c>
      <c r="AP49" s="307" t="str">
        <f t="shared" si="10"/>
        <v/>
      </c>
      <c r="AQ49" s="307" t="str">
        <f t="shared" si="10"/>
        <v/>
      </c>
      <c r="AR49" s="307" t="str">
        <f t="shared" si="10"/>
        <v/>
      </c>
      <c r="AS49" s="307" t="str">
        <f t="shared" si="10"/>
        <v/>
      </c>
      <c r="AT49" s="307" t="str">
        <f t="shared" si="10"/>
        <v/>
      </c>
      <c r="AU49" s="307" t="str">
        <f t="shared" si="10"/>
        <v/>
      </c>
      <c r="AV49" s="307" t="str">
        <f t="shared" si="10"/>
        <v/>
      </c>
      <c r="AW49" s="307" t="str">
        <f t="shared" si="10"/>
        <v/>
      </c>
      <c r="AX49" s="307" t="str">
        <f t="shared" si="10"/>
        <v/>
      </c>
      <c r="AY49" s="307" t="str">
        <f t="shared" si="10"/>
        <v/>
      </c>
      <c r="AZ49" s="307" t="str">
        <f t="shared" si="11"/>
        <v/>
      </c>
      <c r="BA49" s="307" t="str">
        <f t="shared" si="11"/>
        <v/>
      </c>
      <c r="BB49" s="307" t="str">
        <f t="shared" si="11"/>
        <v/>
      </c>
      <c r="BC49" s="307" t="str">
        <f t="shared" si="11"/>
        <v/>
      </c>
      <c r="BD49" s="307" t="str">
        <f t="shared" si="11"/>
        <v/>
      </c>
      <c r="BE49" s="307" t="str">
        <f t="shared" si="11"/>
        <v/>
      </c>
      <c r="BF49" s="307" t="str">
        <f t="shared" si="11"/>
        <v/>
      </c>
      <c r="BG49" s="307" t="str">
        <f t="shared" si="11"/>
        <v/>
      </c>
      <c r="BH49" s="307" t="str">
        <f t="shared" si="11"/>
        <v/>
      </c>
      <c r="BI49" s="307" t="str">
        <f t="shared" si="11"/>
        <v/>
      </c>
      <c r="BJ49" s="307" t="str">
        <f t="shared" si="12"/>
        <v/>
      </c>
      <c r="BK49" s="307" t="str">
        <f t="shared" si="12"/>
        <v/>
      </c>
      <c r="BL49" s="307" t="str">
        <f t="shared" si="12"/>
        <v/>
      </c>
      <c r="BM49" s="307" t="str">
        <f t="shared" si="12"/>
        <v/>
      </c>
      <c r="BN49" s="307" t="str">
        <f t="shared" si="12"/>
        <v/>
      </c>
      <c r="BO49" s="307" t="str">
        <f t="shared" si="12"/>
        <v/>
      </c>
      <c r="BP49" s="307" t="str">
        <f t="shared" si="12"/>
        <v/>
      </c>
      <c r="BQ49" s="307" t="str">
        <f t="shared" si="12"/>
        <v/>
      </c>
      <c r="BR49" s="307" t="str">
        <f t="shared" si="12"/>
        <v/>
      </c>
      <c r="BS49" s="307" t="str">
        <f t="shared" si="12"/>
        <v/>
      </c>
      <c r="BT49" s="307" t="str">
        <f t="shared" si="13"/>
        <v/>
      </c>
      <c r="BU49" s="307" t="str">
        <f t="shared" si="13"/>
        <v/>
      </c>
      <c r="BV49" s="307" t="str">
        <f t="shared" si="13"/>
        <v/>
      </c>
      <c r="BW49" s="307" t="str">
        <f t="shared" si="13"/>
        <v/>
      </c>
      <c r="BX49" s="307" t="str">
        <f t="shared" si="13"/>
        <v/>
      </c>
      <c r="BY49" s="307" t="str">
        <f t="shared" si="13"/>
        <v/>
      </c>
      <c r="BZ49" s="307" t="str">
        <f t="shared" si="13"/>
        <v/>
      </c>
      <c r="CA49" s="307" t="str">
        <f t="shared" si="13"/>
        <v/>
      </c>
      <c r="CB49" s="307" t="str">
        <f t="shared" si="13"/>
        <v/>
      </c>
      <c r="CC49" s="307" t="str">
        <f t="shared" si="13"/>
        <v/>
      </c>
      <c r="CD49" s="307" t="str">
        <f t="shared" si="14"/>
        <v/>
      </c>
      <c r="CE49" s="307" t="str">
        <f t="shared" si="14"/>
        <v/>
      </c>
      <c r="CF49" s="307" t="str">
        <f t="shared" si="14"/>
        <v/>
      </c>
      <c r="CG49" s="307" t="str">
        <f t="shared" si="14"/>
        <v/>
      </c>
      <c r="CH49" s="307" t="str">
        <f t="shared" si="14"/>
        <v/>
      </c>
      <c r="CI49" s="307" t="str">
        <f t="shared" si="14"/>
        <v/>
      </c>
      <c r="CJ49" s="307" t="str">
        <f t="shared" si="14"/>
        <v/>
      </c>
      <c r="CK49" s="307" t="str">
        <f t="shared" si="14"/>
        <v/>
      </c>
      <c r="CL49" s="307" t="str">
        <f t="shared" si="14"/>
        <v/>
      </c>
      <c r="CM49" s="307" t="str">
        <f t="shared" si="14"/>
        <v/>
      </c>
      <c r="CN49" s="307" t="str">
        <f t="shared" si="15"/>
        <v/>
      </c>
      <c r="CO49" s="307" t="str">
        <f t="shared" si="15"/>
        <v/>
      </c>
      <c r="CP49" s="307" t="str">
        <f t="shared" si="15"/>
        <v/>
      </c>
      <c r="CQ49" s="307" t="str">
        <f t="shared" si="15"/>
        <v/>
      </c>
      <c r="CR49" s="307" t="str">
        <f t="shared" si="15"/>
        <v/>
      </c>
      <c r="CS49" s="307" t="str">
        <f t="shared" si="15"/>
        <v/>
      </c>
      <c r="CT49" s="307" t="str">
        <f t="shared" si="15"/>
        <v/>
      </c>
      <c r="CU49" s="307" t="str">
        <f t="shared" si="15"/>
        <v/>
      </c>
      <c r="CV49" s="307" t="str">
        <f t="shared" si="15"/>
        <v/>
      </c>
      <c r="CW49" s="307" t="str">
        <f t="shared" si="15"/>
        <v/>
      </c>
      <c r="CX49" s="307" t="str">
        <f t="shared" si="16"/>
        <v/>
      </c>
      <c r="CY49" s="307" t="str">
        <f t="shared" si="16"/>
        <v/>
      </c>
      <c r="CZ49" s="307" t="str">
        <f t="shared" si="16"/>
        <v/>
      </c>
      <c r="DA49" s="307" t="str">
        <f t="shared" si="16"/>
        <v/>
      </c>
      <c r="DB49" s="307" t="str">
        <f t="shared" si="16"/>
        <v/>
      </c>
      <c r="DC49" s="307" t="str">
        <f t="shared" si="16"/>
        <v/>
      </c>
      <c r="DD49" s="307" t="str">
        <f t="shared" si="16"/>
        <v/>
      </c>
      <c r="DE49" s="307" t="str">
        <f t="shared" si="16"/>
        <v/>
      </c>
      <c r="DF49" s="307" t="str">
        <f t="shared" si="16"/>
        <v/>
      </c>
      <c r="DG49" s="307" t="str">
        <f t="shared" si="16"/>
        <v/>
      </c>
      <c r="DH49" s="307" t="str">
        <f t="shared" si="17"/>
        <v/>
      </c>
      <c r="DI49" s="307" t="str">
        <f t="shared" si="17"/>
        <v/>
      </c>
      <c r="DJ49" s="307" t="str">
        <f t="shared" si="17"/>
        <v/>
      </c>
      <c r="DK49" s="307" t="str">
        <f t="shared" si="17"/>
        <v/>
      </c>
      <c r="DL49" s="307" t="str">
        <f t="shared" si="17"/>
        <v/>
      </c>
      <c r="DM49" s="307" t="str">
        <f t="shared" si="17"/>
        <v/>
      </c>
      <c r="DN49" s="307" t="str">
        <f t="shared" si="17"/>
        <v/>
      </c>
      <c r="DO49" s="307" t="str">
        <f t="shared" si="17"/>
        <v/>
      </c>
      <c r="DP49" s="307" t="str">
        <f t="shared" si="17"/>
        <v/>
      </c>
      <c r="DQ49" s="307" t="str">
        <f t="shared" si="17"/>
        <v/>
      </c>
      <c r="DR49" s="307" t="str">
        <f t="shared" si="18"/>
        <v/>
      </c>
      <c r="DS49" s="307" t="str">
        <f t="shared" si="18"/>
        <v/>
      </c>
      <c r="DT49" s="307" t="str">
        <f t="shared" si="18"/>
        <v/>
      </c>
      <c r="DU49" s="307" t="str">
        <f t="shared" si="18"/>
        <v/>
      </c>
      <c r="DV49" s="307" t="str">
        <f t="shared" si="18"/>
        <v/>
      </c>
      <c r="DW49" s="307" t="str">
        <f t="shared" si="18"/>
        <v/>
      </c>
      <c r="DX49" s="307" t="str">
        <f t="shared" si="18"/>
        <v/>
      </c>
      <c r="DY49" s="307" t="str">
        <f t="shared" si="18"/>
        <v/>
      </c>
      <c r="DZ49" s="307" t="str">
        <f t="shared" si="18"/>
        <v/>
      </c>
      <c r="EA49" s="307" t="str">
        <f t="shared" si="18"/>
        <v/>
      </c>
      <c r="EB49" s="307"/>
      <c r="EC49" s="307"/>
      <c r="ED49" s="307"/>
      <c r="EE49" s="307"/>
      <c r="EF49" s="307"/>
      <c r="EG49" s="307"/>
      <c r="EH49" s="307"/>
      <c r="EI49" s="307"/>
      <c r="EJ49" s="307"/>
      <c r="EK49" s="307"/>
      <c r="EL49" s="307"/>
      <c r="EM49" s="307"/>
      <c r="EN49" s="307"/>
      <c r="EO49" s="307"/>
      <c r="EP49" s="307"/>
      <c r="EQ49" s="307"/>
      <c r="ER49" s="307"/>
      <c r="ES49" s="307"/>
      <c r="ET49" s="307"/>
      <c r="EU49" s="307"/>
      <c r="EV49" s="307"/>
      <c r="EW49" s="307"/>
      <c r="EX49" s="307"/>
      <c r="EY49" s="307"/>
      <c r="EZ49" s="307"/>
      <c r="FA49" s="307"/>
      <c r="FB49" s="307"/>
      <c r="FC49" s="307"/>
      <c r="FD49" s="307"/>
      <c r="FE49" s="307"/>
      <c r="FF49" s="307"/>
      <c r="FG49" s="307"/>
      <c r="FH49" s="307"/>
      <c r="FI49" s="307"/>
      <c r="FJ49" s="307"/>
      <c r="FK49" s="307"/>
      <c r="FL49" s="307"/>
      <c r="FM49" s="307"/>
      <c r="FN49" s="307"/>
      <c r="FO49" s="307"/>
      <c r="FP49" s="307"/>
      <c r="FQ49" s="307"/>
      <c r="FR49" s="307"/>
      <c r="FS49" s="307"/>
      <c r="FT49" s="307"/>
      <c r="FU49" s="307"/>
      <c r="FV49" s="307"/>
      <c r="FW49" s="307"/>
      <c r="FX49" s="307"/>
      <c r="FY49" s="307"/>
      <c r="FZ49" s="307"/>
      <c r="GA49" s="307"/>
      <c r="GB49" s="307"/>
      <c r="GC49" s="307"/>
      <c r="GD49" s="307"/>
      <c r="GE49" s="307"/>
      <c r="GF49" s="307"/>
      <c r="GG49" s="307"/>
      <c r="GH49" s="307"/>
      <c r="GI49" s="307"/>
      <c r="GJ49" s="307"/>
      <c r="GK49" s="307"/>
      <c r="GL49" s="307"/>
      <c r="GM49" s="307"/>
      <c r="GN49" s="307"/>
      <c r="GO49" s="307"/>
      <c r="GP49" s="307"/>
      <c r="GQ49" s="307"/>
      <c r="GR49" s="307"/>
      <c r="GS49" s="307"/>
      <c r="GT49" s="307"/>
      <c r="GU49" s="307"/>
      <c r="GV49" s="307"/>
      <c r="GW49" s="307"/>
      <c r="GX49" s="307"/>
      <c r="GY49" s="307"/>
      <c r="GZ49" s="307"/>
      <c r="HA49" s="307"/>
      <c r="HB49" s="307"/>
      <c r="HC49" s="307"/>
      <c r="HD49" s="307"/>
      <c r="HE49" s="307"/>
      <c r="HF49" s="307"/>
      <c r="HG49" s="307"/>
      <c r="HH49" s="307"/>
      <c r="HI49" s="307"/>
      <c r="HJ49" s="307"/>
      <c r="HK49" s="307"/>
      <c r="HL49" s="307"/>
      <c r="HM49" s="307"/>
      <c r="HN49" s="307"/>
      <c r="HO49" s="307"/>
      <c r="HP49" s="307"/>
      <c r="HQ49" s="307"/>
      <c r="HR49" s="307"/>
      <c r="HS49" s="307"/>
      <c r="HT49" s="307"/>
      <c r="HU49" s="307"/>
      <c r="HV49" s="307"/>
      <c r="HW49" s="307"/>
      <c r="HX49" s="307"/>
      <c r="HY49" s="307"/>
      <c r="HZ49" s="307"/>
      <c r="IA49" s="307"/>
      <c r="IB49" s="307"/>
      <c r="IC49" s="307"/>
      <c r="ID49" s="307"/>
      <c r="IE49" s="307"/>
      <c r="IF49" s="307"/>
      <c r="IG49" s="307"/>
      <c r="IH49" s="307"/>
      <c r="II49" s="307"/>
      <c r="IJ49" s="307"/>
      <c r="IK49" s="307"/>
      <c r="IL49" s="307"/>
      <c r="IM49" s="307"/>
      <c r="IN49" s="307"/>
      <c r="IO49" s="307"/>
      <c r="IP49" s="307"/>
      <c r="IQ49" s="257"/>
      <c r="IR49" s="79"/>
      <c r="IS49" s="79"/>
      <c r="IT49" s="79"/>
      <c r="IU49" s="79"/>
      <c r="IV49" s="79"/>
    </row>
    <row r="50" spans="1:256">
      <c r="A50" s="256" t="str">
        <f t="shared" si="5"/>
        <v/>
      </c>
      <c r="B50" s="307" t="str">
        <f t="shared" si="6"/>
        <v/>
      </c>
      <c r="C50" s="307" t="str">
        <f t="shared" si="6"/>
        <v/>
      </c>
      <c r="D50" s="307" t="str">
        <f t="shared" si="6"/>
        <v/>
      </c>
      <c r="E50" s="307" t="str">
        <f t="shared" si="6"/>
        <v/>
      </c>
      <c r="F50" s="307" t="str">
        <f t="shared" si="6"/>
        <v/>
      </c>
      <c r="G50" s="307" t="str">
        <f t="shared" si="6"/>
        <v/>
      </c>
      <c r="H50" s="307" t="str">
        <f t="shared" si="6"/>
        <v/>
      </c>
      <c r="I50" s="307" t="str">
        <f t="shared" si="6"/>
        <v/>
      </c>
      <c r="J50" s="307" t="str">
        <f t="shared" si="6"/>
        <v/>
      </c>
      <c r="K50" s="307" t="str">
        <f t="shared" si="6"/>
        <v/>
      </c>
      <c r="L50" s="307" t="str">
        <f t="shared" si="7"/>
        <v/>
      </c>
      <c r="M50" s="307" t="str">
        <f t="shared" si="7"/>
        <v/>
      </c>
      <c r="N50" s="4" t="str">
        <f t="shared" si="7"/>
        <v/>
      </c>
      <c r="O50" s="307" t="str">
        <f t="shared" si="7"/>
        <v/>
      </c>
      <c r="P50" s="307" t="str">
        <f t="shared" si="7"/>
        <v/>
      </c>
      <c r="Q50" s="307" t="str">
        <f t="shared" si="7"/>
        <v/>
      </c>
      <c r="R50" s="307" t="str">
        <f t="shared" si="7"/>
        <v/>
      </c>
      <c r="S50" s="307" t="str">
        <f t="shared" si="7"/>
        <v/>
      </c>
      <c r="T50" s="307" t="str">
        <f t="shared" si="7"/>
        <v/>
      </c>
      <c r="U50" s="307" t="str">
        <f t="shared" si="7"/>
        <v/>
      </c>
      <c r="V50" s="307" t="str">
        <f t="shared" si="8"/>
        <v/>
      </c>
      <c r="W50" s="307" t="str">
        <f t="shared" si="8"/>
        <v/>
      </c>
      <c r="X50" s="307" t="str">
        <f t="shared" si="8"/>
        <v/>
      </c>
      <c r="Y50" s="307" t="str">
        <f t="shared" si="8"/>
        <v/>
      </c>
      <c r="Z50" s="307" t="str">
        <f t="shared" si="8"/>
        <v/>
      </c>
      <c r="AA50" s="307" t="str">
        <f t="shared" si="8"/>
        <v/>
      </c>
      <c r="AB50" s="307" t="str">
        <f t="shared" si="8"/>
        <v/>
      </c>
      <c r="AC50" s="307" t="str">
        <f t="shared" si="8"/>
        <v/>
      </c>
      <c r="AD50" s="307" t="str">
        <f t="shared" si="8"/>
        <v/>
      </c>
      <c r="AE50" s="307" t="str">
        <f t="shared" si="8"/>
        <v/>
      </c>
      <c r="AF50" s="307" t="str">
        <f t="shared" si="9"/>
        <v/>
      </c>
      <c r="AG50" s="307" t="str">
        <f t="shared" si="9"/>
        <v/>
      </c>
      <c r="AH50" s="307" t="str">
        <f t="shared" si="9"/>
        <v/>
      </c>
      <c r="AI50" s="307" t="str">
        <f t="shared" si="9"/>
        <v/>
      </c>
      <c r="AJ50" s="307" t="str">
        <f t="shared" si="9"/>
        <v/>
      </c>
      <c r="AK50" s="307" t="str">
        <f t="shared" si="9"/>
        <v/>
      </c>
      <c r="AL50" s="307" t="str">
        <f t="shared" si="9"/>
        <v/>
      </c>
      <c r="AM50" s="307" t="str">
        <f t="shared" si="9"/>
        <v/>
      </c>
      <c r="AN50" s="307" t="str">
        <f t="shared" si="9"/>
        <v/>
      </c>
      <c r="AO50" s="307" t="str">
        <f t="shared" si="9"/>
        <v/>
      </c>
      <c r="AP50" s="307" t="str">
        <f t="shared" si="10"/>
        <v/>
      </c>
      <c r="AQ50" s="307" t="str">
        <f t="shared" si="10"/>
        <v/>
      </c>
      <c r="AR50" s="307" t="str">
        <f t="shared" si="10"/>
        <v/>
      </c>
      <c r="AS50" s="307" t="str">
        <f t="shared" si="10"/>
        <v/>
      </c>
      <c r="AT50" s="307" t="str">
        <f t="shared" si="10"/>
        <v/>
      </c>
      <c r="AU50" s="307" t="str">
        <f t="shared" si="10"/>
        <v/>
      </c>
      <c r="AV50" s="307" t="str">
        <f t="shared" si="10"/>
        <v/>
      </c>
      <c r="AW50" s="307" t="str">
        <f t="shared" si="10"/>
        <v/>
      </c>
      <c r="AX50" s="307" t="str">
        <f t="shared" si="10"/>
        <v/>
      </c>
      <c r="AY50" s="307" t="str">
        <f t="shared" si="10"/>
        <v/>
      </c>
      <c r="AZ50" s="307" t="str">
        <f t="shared" si="11"/>
        <v/>
      </c>
      <c r="BA50" s="307" t="str">
        <f t="shared" si="11"/>
        <v/>
      </c>
      <c r="BB50" s="307" t="str">
        <f t="shared" si="11"/>
        <v/>
      </c>
      <c r="BC50" s="307" t="str">
        <f t="shared" si="11"/>
        <v/>
      </c>
      <c r="BD50" s="307" t="str">
        <f t="shared" si="11"/>
        <v/>
      </c>
      <c r="BE50" s="307" t="str">
        <f t="shared" si="11"/>
        <v/>
      </c>
      <c r="BF50" s="307" t="str">
        <f t="shared" si="11"/>
        <v/>
      </c>
      <c r="BG50" s="307" t="str">
        <f t="shared" si="11"/>
        <v/>
      </c>
      <c r="BH50" s="307" t="str">
        <f t="shared" si="11"/>
        <v/>
      </c>
      <c r="BI50" s="307" t="str">
        <f t="shared" si="11"/>
        <v/>
      </c>
      <c r="BJ50" s="307" t="str">
        <f t="shared" si="12"/>
        <v/>
      </c>
      <c r="BK50" s="307" t="str">
        <f t="shared" si="12"/>
        <v/>
      </c>
      <c r="BL50" s="307" t="str">
        <f t="shared" si="12"/>
        <v/>
      </c>
      <c r="BM50" s="307" t="str">
        <f t="shared" si="12"/>
        <v/>
      </c>
      <c r="BN50" s="307" t="str">
        <f t="shared" si="12"/>
        <v/>
      </c>
      <c r="BO50" s="307" t="str">
        <f t="shared" si="12"/>
        <v/>
      </c>
      <c r="BP50" s="307" t="str">
        <f t="shared" si="12"/>
        <v/>
      </c>
      <c r="BQ50" s="307" t="str">
        <f t="shared" si="12"/>
        <v/>
      </c>
      <c r="BR50" s="307" t="str">
        <f t="shared" si="12"/>
        <v/>
      </c>
      <c r="BS50" s="307" t="str">
        <f t="shared" si="12"/>
        <v/>
      </c>
      <c r="BT50" s="307" t="str">
        <f t="shared" si="13"/>
        <v/>
      </c>
      <c r="BU50" s="307" t="str">
        <f t="shared" si="13"/>
        <v/>
      </c>
      <c r="BV50" s="307" t="str">
        <f t="shared" si="13"/>
        <v/>
      </c>
      <c r="BW50" s="307" t="str">
        <f t="shared" si="13"/>
        <v/>
      </c>
      <c r="BX50" s="307" t="str">
        <f t="shared" si="13"/>
        <v/>
      </c>
      <c r="BY50" s="307" t="str">
        <f t="shared" si="13"/>
        <v/>
      </c>
      <c r="BZ50" s="307" t="str">
        <f t="shared" si="13"/>
        <v/>
      </c>
      <c r="CA50" s="307" t="str">
        <f t="shared" si="13"/>
        <v/>
      </c>
      <c r="CB50" s="307" t="str">
        <f t="shared" si="13"/>
        <v/>
      </c>
      <c r="CC50" s="307" t="str">
        <f t="shared" si="13"/>
        <v/>
      </c>
      <c r="CD50" s="307" t="str">
        <f t="shared" si="14"/>
        <v/>
      </c>
      <c r="CE50" s="307" t="str">
        <f t="shared" si="14"/>
        <v/>
      </c>
      <c r="CF50" s="307" t="str">
        <f t="shared" si="14"/>
        <v/>
      </c>
      <c r="CG50" s="307" t="str">
        <f t="shared" si="14"/>
        <v/>
      </c>
      <c r="CH50" s="307" t="str">
        <f t="shared" si="14"/>
        <v/>
      </c>
      <c r="CI50" s="307" t="str">
        <f t="shared" si="14"/>
        <v/>
      </c>
      <c r="CJ50" s="307" t="str">
        <f t="shared" si="14"/>
        <v/>
      </c>
      <c r="CK50" s="307" t="str">
        <f t="shared" si="14"/>
        <v/>
      </c>
      <c r="CL50" s="307" t="str">
        <f t="shared" si="14"/>
        <v/>
      </c>
      <c r="CM50" s="307" t="str">
        <f t="shared" si="14"/>
        <v/>
      </c>
      <c r="CN50" s="307" t="str">
        <f t="shared" si="15"/>
        <v/>
      </c>
      <c r="CO50" s="307" t="str">
        <f t="shared" si="15"/>
        <v/>
      </c>
      <c r="CP50" s="307" t="str">
        <f t="shared" si="15"/>
        <v/>
      </c>
      <c r="CQ50" s="307" t="str">
        <f t="shared" si="15"/>
        <v/>
      </c>
      <c r="CR50" s="307" t="str">
        <f t="shared" si="15"/>
        <v/>
      </c>
      <c r="CS50" s="307" t="str">
        <f t="shared" si="15"/>
        <v/>
      </c>
      <c r="CT50" s="307" t="str">
        <f t="shared" si="15"/>
        <v/>
      </c>
      <c r="CU50" s="307" t="str">
        <f t="shared" si="15"/>
        <v/>
      </c>
      <c r="CV50" s="307" t="str">
        <f t="shared" si="15"/>
        <v/>
      </c>
      <c r="CW50" s="307" t="str">
        <f t="shared" si="15"/>
        <v/>
      </c>
      <c r="CX50" s="307" t="str">
        <f t="shared" si="16"/>
        <v/>
      </c>
      <c r="CY50" s="307" t="str">
        <f t="shared" si="16"/>
        <v/>
      </c>
      <c r="CZ50" s="307" t="str">
        <f t="shared" si="16"/>
        <v/>
      </c>
      <c r="DA50" s="307" t="str">
        <f t="shared" si="16"/>
        <v/>
      </c>
      <c r="DB50" s="307" t="str">
        <f t="shared" si="16"/>
        <v/>
      </c>
      <c r="DC50" s="307" t="str">
        <f t="shared" si="16"/>
        <v/>
      </c>
      <c r="DD50" s="307" t="str">
        <f t="shared" si="16"/>
        <v/>
      </c>
      <c r="DE50" s="307" t="str">
        <f t="shared" si="16"/>
        <v/>
      </c>
      <c r="DF50" s="307" t="str">
        <f t="shared" si="16"/>
        <v/>
      </c>
      <c r="DG50" s="307" t="str">
        <f t="shared" si="16"/>
        <v/>
      </c>
      <c r="DH50" s="307" t="str">
        <f t="shared" si="17"/>
        <v/>
      </c>
      <c r="DI50" s="307" t="str">
        <f t="shared" si="17"/>
        <v/>
      </c>
      <c r="DJ50" s="307" t="str">
        <f t="shared" si="17"/>
        <v/>
      </c>
      <c r="DK50" s="307" t="str">
        <f t="shared" si="17"/>
        <v/>
      </c>
      <c r="DL50" s="307" t="str">
        <f t="shared" si="17"/>
        <v/>
      </c>
      <c r="DM50" s="307" t="str">
        <f t="shared" si="17"/>
        <v/>
      </c>
      <c r="DN50" s="307" t="str">
        <f t="shared" si="17"/>
        <v/>
      </c>
      <c r="DO50" s="307" t="str">
        <f t="shared" si="17"/>
        <v/>
      </c>
      <c r="DP50" s="307" t="str">
        <f t="shared" si="17"/>
        <v/>
      </c>
      <c r="DQ50" s="307" t="str">
        <f t="shared" si="17"/>
        <v/>
      </c>
      <c r="DR50" s="307" t="str">
        <f t="shared" si="18"/>
        <v/>
      </c>
      <c r="DS50" s="307" t="str">
        <f t="shared" si="18"/>
        <v/>
      </c>
      <c r="DT50" s="307" t="str">
        <f t="shared" si="18"/>
        <v/>
      </c>
      <c r="DU50" s="307" t="str">
        <f t="shared" si="18"/>
        <v/>
      </c>
      <c r="DV50" s="307" t="str">
        <f t="shared" si="18"/>
        <v/>
      </c>
      <c r="DW50" s="307" t="str">
        <f t="shared" si="18"/>
        <v/>
      </c>
      <c r="DX50" s="307" t="str">
        <f t="shared" si="18"/>
        <v/>
      </c>
      <c r="DY50" s="307" t="str">
        <f t="shared" si="18"/>
        <v/>
      </c>
      <c r="DZ50" s="307" t="str">
        <f t="shared" si="18"/>
        <v/>
      </c>
      <c r="EA50" s="307" t="str">
        <f t="shared" si="18"/>
        <v/>
      </c>
      <c r="EB50" s="307"/>
      <c r="EC50" s="307"/>
      <c r="ED50" s="307"/>
      <c r="EE50" s="307"/>
      <c r="EF50" s="307"/>
      <c r="EG50" s="307"/>
      <c r="EH50" s="307"/>
      <c r="EI50" s="307"/>
      <c r="EJ50" s="307"/>
      <c r="EK50" s="307"/>
      <c r="EL50" s="307"/>
      <c r="EM50" s="307"/>
      <c r="EN50" s="307"/>
      <c r="EO50" s="307"/>
      <c r="EP50" s="307"/>
      <c r="EQ50" s="307"/>
      <c r="ER50" s="307"/>
      <c r="ES50" s="307"/>
      <c r="ET50" s="307"/>
      <c r="EU50" s="307"/>
      <c r="EV50" s="307"/>
      <c r="EW50" s="307"/>
      <c r="EX50" s="307"/>
      <c r="EY50" s="307"/>
      <c r="EZ50" s="307"/>
      <c r="FA50" s="307"/>
      <c r="FB50" s="307"/>
      <c r="FC50" s="307"/>
      <c r="FD50" s="307"/>
      <c r="FE50" s="307"/>
      <c r="FF50" s="307"/>
      <c r="FG50" s="307"/>
      <c r="FH50" s="307"/>
      <c r="FI50" s="307"/>
      <c r="FJ50" s="307"/>
      <c r="FK50" s="307"/>
      <c r="FL50" s="307"/>
      <c r="FM50" s="307"/>
      <c r="FN50" s="307"/>
      <c r="FO50" s="307"/>
      <c r="FP50" s="307"/>
      <c r="FQ50" s="307"/>
      <c r="FR50" s="307"/>
      <c r="FS50" s="307"/>
      <c r="FT50" s="307"/>
      <c r="FU50" s="307"/>
      <c r="FV50" s="307"/>
      <c r="FW50" s="307"/>
      <c r="FX50" s="307"/>
      <c r="FY50" s="307"/>
      <c r="FZ50" s="307"/>
      <c r="GA50" s="307"/>
      <c r="GB50" s="307"/>
      <c r="GC50" s="307"/>
      <c r="GD50" s="307"/>
      <c r="GE50" s="307"/>
      <c r="GF50" s="307"/>
      <c r="GG50" s="307"/>
      <c r="GH50" s="307"/>
      <c r="GI50" s="307"/>
      <c r="GJ50" s="307"/>
      <c r="GK50" s="307"/>
      <c r="GL50" s="307"/>
      <c r="GM50" s="307"/>
      <c r="GN50" s="307"/>
      <c r="GO50" s="307"/>
      <c r="GP50" s="307"/>
      <c r="GQ50" s="307"/>
      <c r="GR50" s="307"/>
      <c r="GS50" s="307"/>
      <c r="GT50" s="307"/>
      <c r="GU50" s="307"/>
      <c r="GV50" s="307"/>
      <c r="GW50" s="307"/>
      <c r="GX50" s="307"/>
      <c r="GY50" s="307"/>
      <c r="GZ50" s="307"/>
      <c r="HA50" s="307"/>
      <c r="HB50" s="307"/>
      <c r="HC50" s="307"/>
      <c r="HD50" s="307"/>
      <c r="HE50" s="307"/>
      <c r="HF50" s="307"/>
      <c r="HG50" s="307"/>
      <c r="HH50" s="307"/>
      <c r="HI50" s="307"/>
      <c r="HJ50" s="307"/>
      <c r="HK50" s="307"/>
      <c r="HL50" s="307"/>
      <c r="HM50" s="307"/>
      <c r="HN50" s="307"/>
      <c r="HO50" s="307"/>
      <c r="HP50" s="307"/>
      <c r="HQ50" s="307"/>
      <c r="HR50" s="307"/>
      <c r="HS50" s="307"/>
      <c r="HT50" s="307"/>
      <c r="HU50" s="307"/>
      <c r="HV50" s="307"/>
      <c r="HW50" s="307"/>
      <c r="HX50" s="307"/>
      <c r="HY50" s="307"/>
      <c r="HZ50" s="307"/>
      <c r="IA50" s="307"/>
      <c r="IB50" s="307"/>
      <c r="IC50" s="307"/>
      <c r="ID50" s="307"/>
      <c r="IE50" s="307"/>
      <c r="IF50" s="307"/>
      <c r="IG50" s="307"/>
      <c r="IH50" s="307"/>
      <c r="II50" s="307"/>
      <c r="IJ50" s="307"/>
      <c r="IK50" s="307"/>
      <c r="IL50" s="307"/>
      <c r="IM50" s="307"/>
      <c r="IN50" s="307"/>
      <c r="IO50" s="307"/>
      <c r="IP50" s="307"/>
      <c r="IQ50" s="257"/>
      <c r="IR50" s="79"/>
      <c r="IS50" s="79"/>
      <c r="IT50" s="79"/>
      <c r="IU50" s="79"/>
      <c r="IV50" s="79"/>
    </row>
    <row r="51" spans="1:256">
      <c r="A51" s="256" t="str">
        <f t="shared" si="5"/>
        <v/>
      </c>
      <c r="B51" s="307" t="str">
        <f t="shared" si="6"/>
        <v/>
      </c>
      <c r="C51" s="307" t="str">
        <f t="shared" si="6"/>
        <v/>
      </c>
      <c r="D51" s="307" t="str">
        <f t="shared" si="6"/>
        <v/>
      </c>
      <c r="E51" s="307" t="str">
        <f t="shared" si="6"/>
        <v/>
      </c>
      <c r="F51" s="307" t="str">
        <f t="shared" si="6"/>
        <v/>
      </c>
      <c r="G51" s="307" t="str">
        <f t="shared" si="6"/>
        <v/>
      </c>
      <c r="H51" s="307" t="str">
        <f t="shared" si="6"/>
        <v/>
      </c>
      <c r="I51" s="307" t="str">
        <f t="shared" si="6"/>
        <v/>
      </c>
      <c r="J51" s="307" t="str">
        <f t="shared" si="6"/>
        <v/>
      </c>
      <c r="K51" s="307" t="str">
        <f t="shared" si="6"/>
        <v/>
      </c>
      <c r="L51" s="307" t="str">
        <f t="shared" si="7"/>
        <v/>
      </c>
      <c r="M51" s="307" t="str">
        <f t="shared" si="7"/>
        <v/>
      </c>
      <c r="N51" s="4" t="str">
        <f t="shared" si="7"/>
        <v/>
      </c>
      <c r="O51" s="307" t="str">
        <f t="shared" si="7"/>
        <v/>
      </c>
      <c r="P51" s="307" t="str">
        <f t="shared" si="7"/>
        <v/>
      </c>
      <c r="Q51" s="307" t="str">
        <f t="shared" si="7"/>
        <v/>
      </c>
      <c r="R51" s="307" t="str">
        <f t="shared" si="7"/>
        <v/>
      </c>
      <c r="S51" s="307" t="str">
        <f t="shared" si="7"/>
        <v/>
      </c>
      <c r="T51" s="307" t="str">
        <f t="shared" si="7"/>
        <v/>
      </c>
      <c r="U51" s="307" t="str">
        <f t="shared" si="7"/>
        <v/>
      </c>
      <c r="V51" s="307" t="str">
        <f t="shared" si="8"/>
        <v/>
      </c>
      <c r="W51" s="307" t="str">
        <f t="shared" si="8"/>
        <v/>
      </c>
      <c r="X51" s="307" t="str">
        <f t="shared" si="8"/>
        <v/>
      </c>
      <c r="Y51" s="307" t="str">
        <f t="shared" si="8"/>
        <v/>
      </c>
      <c r="Z51" s="307" t="str">
        <f t="shared" si="8"/>
        <v/>
      </c>
      <c r="AA51" s="307" t="str">
        <f t="shared" si="8"/>
        <v/>
      </c>
      <c r="AB51" s="307" t="str">
        <f t="shared" si="8"/>
        <v/>
      </c>
      <c r="AC51" s="307" t="str">
        <f t="shared" si="8"/>
        <v/>
      </c>
      <c r="AD51" s="307" t="str">
        <f t="shared" si="8"/>
        <v/>
      </c>
      <c r="AE51" s="307" t="str">
        <f t="shared" si="8"/>
        <v/>
      </c>
      <c r="AF51" s="307" t="str">
        <f t="shared" si="9"/>
        <v/>
      </c>
      <c r="AG51" s="307" t="str">
        <f t="shared" si="9"/>
        <v/>
      </c>
      <c r="AH51" s="307" t="str">
        <f t="shared" si="9"/>
        <v/>
      </c>
      <c r="AI51" s="307" t="str">
        <f t="shared" si="9"/>
        <v/>
      </c>
      <c r="AJ51" s="307" t="str">
        <f t="shared" si="9"/>
        <v/>
      </c>
      <c r="AK51" s="307" t="str">
        <f t="shared" si="9"/>
        <v/>
      </c>
      <c r="AL51" s="307" t="str">
        <f t="shared" si="9"/>
        <v/>
      </c>
      <c r="AM51" s="307" t="str">
        <f t="shared" si="9"/>
        <v/>
      </c>
      <c r="AN51" s="307" t="str">
        <f t="shared" si="9"/>
        <v/>
      </c>
      <c r="AO51" s="307" t="str">
        <f t="shared" si="9"/>
        <v/>
      </c>
      <c r="AP51" s="307" t="str">
        <f t="shared" si="10"/>
        <v/>
      </c>
      <c r="AQ51" s="307" t="str">
        <f t="shared" si="10"/>
        <v/>
      </c>
      <c r="AR51" s="307" t="str">
        <f t="shared" si="10"/>
        <v/>
      </c>
      <c r="AS51" s="307" t="str">
        <f t="shared" si="10"/>
        <v/>
      </c>
      <c r="AT51" s="307" t="str">
        <f t="shared" si="10"/>
        <v/>
      </c>
      <c r="AU51" s="307" t="str">
        <f t="shared" si="10"/>
        <v/>
      </c>
      <c r="AV51" s="307" t="str">
        <f t="shared" si="10"/>
        <v/>
      </c>
      <c r="AW51" s="307" t="str">
        <f t="shared" si="10"/>
        <v/>
      </c>
      <c r="AX51" s="307" t="str">
        <f t="shared" si="10"/>
        <v/>
      </c>
      <c r="AY51" s="307" t="str">
        <f t="shared" si="10"/>
        <v/>
      </c>
      <c r="AZ51" s="307" t="str">
        <f t="shared" si="11"/>
        <v/>
      </c>
      <c r="BA51" s="307" t="str">
        <f t="shared" si="11"/>
        <v/>
      </c>
      <c r="BB51" s="307" t="str">
        <f t="shared" si="11"/>
        <v/>
      </c>
      <c r="BC51" s="307" t="str">
        <f t="shared" si="11"/>
        <v/>
      </c>
      <c r="BD51" s="307" t="str">
        <f t="shared" si="11"/>
        <v/>
      </c>
      <c r="BE51" s="307" t="str">
        <f t="shared" si="11"/>
        <v/>
      </c>
      <c r="BF51" s="307" t="str">
        <f t="shared" si="11"/>
        <v/>
      </c>
      <c r="BG51" s="307" t="str">
        <f t="shared" si="11"/>
        <v/>
      </c>
      <c r="BH51" s="307" t="str">
        <f t="shared" si="11"/>
        <v/>
      </c>
      <c r="BI51" s="307" t="str">
        <f t="shared" si="11"/>
        <v/>
      </c>
      <c r="BJ51" s="307" t="str">
        <f t="shared" si="12"/>
        <v/>
      </c>
      <c r="BK51" s="307" t="str">
        <f t="shared" si="12"/>
        <v/>
      </c>
      <c r="BL51" s="307" t="str">
        <f t="shared" si="12"/>
        <v/>
      </c>
      <c r="BM51" s="307" t="str">
        <f t="shared" si="12"/>
        <v/>
      </c>
      <c r="BN51" s="307" t="str">
        <f t="shared" si="12"/>
        <v/>
      </c>
      <c r="BO51" s="307" t="str">
        <f t="shared" si="12"/>
        <v/>
      </c>
      <c r="BP51" s="307" t="str">
        <f t="shared" si="12"/>
        <v/>
      </c>
      <c r="BQ51" s="307" t="str">
        <f t="shared" si="12"/>
        <v/>
      </c>
      <c r="BR51" s="307" t="str">
        <f t="shared" si="12"/>
        <v/>
      </c>
      <c r="BS51" s="307" t="str">
        <f t="shared" si="12"/>
        <v/>
      </c>
      <c r="BT51" s="307" t="str">
        <f t="shared" si="13"/>
        <v/>
      </c>
      <c r="BU51" s="307" t="str">
        <f t="shared" si="13"/>
        <v/>
      </c>
      <c r="BV51" s="307" t="str">
        <f t="shared" si="13"/>
        <v/>
      </c>
      <c r="BW51" s="307" t="str">
        <f t="shared" si="13"/>
        <v/>
      </c>
      <c r="BX51" s="307" t="str">
        <f t="shared" si="13"/>
        <v/>
      </c>
      <c r="BY51" s="307" t="str">
        <f t="shared" si="13"/>
        <v/>
      </c>
      <c r="BZ51" s="307" t="str">
        <f t="shared" si="13"/>
        <v/>
      </c>
      <c r="CA51" s="307" t="str">
        <f t="shared" si="13"/>
        <v/>
      </c>
      <c r="CB51" s="307" t="str">
        <f t="shared" si="13"/>
        <v/>
      </c>
      <c r="CC51" s="307" t="str">
        <f t="shared" si="13"/>
        <v/>
      </c>
      <c r="CD51" s="307" t="str">
        <f t="shared" si="14"/>
        <v/>
      </c>
      <c r="CE51" s="307" t="str">
        <f t="shared" si="14"/>
        <v/>
      </c>
      <c r="CF51" s="307" t="str">
        <f t="shared" si="14"/>
        <v/>
      </c>
      <c r="CG51" s="307" t="str">
        <f t="shared" si="14"/>
        <v/>
      </c>
      <c r="CH51" s="307" t="str">
        <f t="shared" si="14"/>
        <v/>
      </c>
      <c r="CI51" s="307" t="str">
        <f t="shared" si="14"/>
        <v/>
      </c>
      <c r="CJ51" s="307" t="str">
        <f t="shared" si="14"/>
        <v/>
      </c>
      <c r="CK51" s="307" t="str">
        <f t="shared" si="14"/>
        <v/>
      </c>
      <c r="CL51" s="307" t="str">
        <f t="shared" si="14"/>
        <v/>
      </c>
      <c r="CM51" s="307" t="str">
        <f t="shared" si="14"/>
        <v/>
      </c>
      <c r="CN51" s="307" t="str">
        <f t="shared" si="15"/>
        <v/>
      </c>
      <c r="CO51" s="307" t="str">
        <f t="shared" si="15"/>
        <v/>
      </c>
      <c r="CP51" s="307" t="str">
        <f t="shared" si="15"/>
        <v/>
      </c>
      <c r="CQ51" s="307" t="str">
        <f t="shared" si="15"/>
        <v/>
      </c>
      <c r="CR51" s="307" t="str">
        <f t="shared" si="15"/>
        <v/>
      </c>
      <c r="CS51" s="307" t="str">
        <f t="shared" si="15"/>
        <v/>
      </c>
      <c r="CT51" s="307" t="str">
        <f t="shared" si="15"/>
        <v/>
      </c>
      <c r="CU51" s="307" t="str">
        <f t="shared" si="15"/>
        <v/>
      </c>
      <c r="CV51" s="307" t="str">
        <f t="shared" si="15"/>
        <v/>
      </c>
      <c r="CW51" s="307" t="str">
        <f t="shared" si="15"/>
        <v/>
      </c>
      <c r="CX51" s="307" t="str">
        <f t="shared" si="16"/>
        <v/>
      </c>
      <c r="CY51" s="307" t="str">
        <f t="shared" si="16"/>
        <v/>
      </c>
      <c r="CZ51" s="307" t="str">
        <f t="shared" si="16"/>
        <v/>
      </c>
      <c r="DA51" s="307" t="str">
        <f t="shared" si="16"/>
        <v/>
      </c>
      <c r="DB51" s="307" t="str">
        <f t="shared" si="16"/>
        <v/>
      </c>
      <c r="DC51" s="307" t="str">
        <f t="shared" si="16"/>
        <v/>
      </c>
      <c r="DD51" s="307" t="str">
        <f t="shared" si="16"/>
        <v/>
      </c>
      <c r="DE51" s="307" t="str">
        <f t="shared" si="16"/>
        <v/>
      </c>
      <c r="DF51" s="307" t="str">
        <f t="shared" si="16"/>
        <v/>
      </c>
      <c r="DG51" s="307" t="str">
        <f t="shared" si="16"/>
        <v/>
      </c>
      <c r="DH51" s="307" t="str">
        <f t="shared" si="17"/>
        <v/>
      </c>
      <c r="DI51" s="307" t="str">
        <f t="shared" si="17"/>
        <v/>
      </c>
      <c r="DJ51" s="307" t="str">
        <f t="shared" si="17"/>
        <v/>
      </c>
      <c r="DK51" s="307" t="str">
        <f t="shared" si="17"/>
        <v/>
      </c>
      <c r="DL51" s="307" t="str">
        <f t="shared" si="17"/>
        <v/>
      </c>
      <c r="DM51" s="307" t="str">
        <f t="shared" si="17"/>
        <v/>
      </c>
      <c r="DN51" s="307" t="str">
        <f t="shared" si="17"/>
        <v/>
      </c>
      <c r="DO51" s="307" t="str">
        <f t="shared" si="17"/>
        <v/>
      </c>
      <c r="DP51" s="307" t="str">
        <f t="shared" si="17"/>
        <v/>
      </c>
      <c r="DQ51" s="307" t="str">
        <f t="shared" si="17"/>
        <v/>
      </c>
      <c r="DR51" s="307" t="str">
        <f t="shared" si="18"/>
        <v/>
      </c>
      <c r="DS51" s="307" t="str">
        <f t="shared" si="18"/>
        <v/>
      </c>
      <c r="DT51" s="307" t="str">
        <f t="shared" si="18"/>
        <v/>
      </c>
      <c r="DU51" s="307" t="str">
        <f t="shared" si="18"/>
        <v/>
      </c>
      <c r="DV51" s="307" t="str">
        <f t="shared" si="18"/>
        <v/>
      </c>
      <c r="DW51" s="307" t="str">
        <f t="shared" si="18"/>
        <v/>
      </c>
      <c r="DX51" s="307" t="str">
        <f t="shared" si="18"/>
        <v/>
      </c>
      <c r="DY51" s="307" t="str">
        <f t="shared" si="18"/>
        <v/>
      </c>
      <c r="DZ51" s="307" t="str">
        <f t="shared" si="18"/>
        <v/>
      </c>
      <c r="EA51" s="307" t="str">
        <f t="shared" si="18"/>
        <v/>
      </c>
      <c r="EB51" s="307"/>
      <c r="EC51" s="307"/>
      <c r="ED51" s="307"/>
      <c r="EE51" s="307"/>
      <c r="EF51" s="307"/>
      <c r="EG51" s="307"/>
      <c r="EH51" s="307"/>
      <c r="EI51" s="307"/>
      <c r="EJ51" s="307"/>
      <c r="EK51" s="307"/>
      <c r="EL51" s="307"/>
      <c r="EM51" s="307"/>
      <c r="EN51" s="307"/>
      <c r="EO51" s="307"/>
      <c r="EP51" s="307"/>
      <c r="EQ51" s="307"/>
      <c r="ER51" s="307"/>
      <c r="ES51" s="307"/>
      <c r="ET51" s="307"/>
      <c r="EU51" s="307"/>
      <c r="EV51" s="307"/>
      <c r="EW51" s="307"/>
      <c r="EX51" s="307"/>
      <c r="EY51" s="307"/>
      <c r="EZ51" s="307"/>
      <c r="FA51" s="307"/>
      <c r="FB51" s="307"/>
      <c r="FC51" s="307"/>
      <c r="FD51" s="307"/>
      <c r="FE51" s="307"/>
      <c r="FF51" s="307"/>
      <c r="FG51" s="307"/>
      <c r="FH51" s="307"/>
      <c r="FI51" s="307"/>
      <c r="FJ51" s="307"/>
      <c r="FK51" s="307"/>
      <c r="FL51" s="307"/>
      <c r="FM51" s="307"/>
      <c r="FN51" s="307"/>
      <c r="FO51" s="307"/>
      <c r="FP51" s="307"/>
      <c r="FQ51" s="307"/>
      <c r="FR51" s="307"/>
      <c r="FS51" s="307"/>
      <c r="FT51" s="307"/>
      <c r="FU51" s="307"/>
      <c r="FV51" s="307"/>
      <c r="FW51" s="307"/>
      <c r="FX51" s="307"/>
      <c r="FY51" s="307"/>
      <c r="FZ51" s="307"/>
      <c r="GA51" s="307"/>
      <c r="GB51" s="307"/>
      <c r="GC51" s="307"/>
      <c r="GD51" s="307"/>
      <c r="GE51" s="307"/>
      <c r="GF51" s="307"/>
      <c r="GG51" s="307"/>
      <c r="GH51" s="307"/>
      <c r="GI51" s="307"/>
      <c r="GJ51" s="307"/>
      <c r="GK51" s="307"/>
      <c r="GL51" s="307"/>
      <c r="GM51" s="307"/>
      <c r="GN51" s="307"/>
      <c r="GO51" s="307"/>
      <c r="GP51" s="307"/>
      <c r="GQ51" s="307"/>
      <c r="GR51" s="307"/>
      <c r="GS51" s="307"/>
      <c r="GT51" s="307"/>
      <c r="GU51" s="307"/>
      <c r="GV51" s="307"/>
      <c r="GW51" s="307"/>
      <c r="GX51" s="307"/>
      <c r="GY51" s="307"/>
      <c r="GZ51" s="307"/>
      <c r="HA51" s="307"/>
      <c r="HB51" s="307"/>
      <c r="HC51" s="307"/>
      <c r="HD51" s="307"/>
      <c r="HE51" s="307"/>
      <c r="HF51" s="307"/>
      <c r="HG51" s="307"/>
      <c r="HH51" s="307"/>
      <c r="HI51" s="307"/>
      <c r="HJ51" s="307"/>
      <c r="HK51" s="307"/>
      <c r="HL51" s="307"/>
      <c r="HM51" s="307"/>
      <c r="HN51" s="307"/>
      <c r="HO51" s="307"/>
      <c r="HP51" s="307"/>
      <c r="HQ51" s="307"/>
      <c r="HR51" s="307"/>
      <c r="HS51" s="307"/>
      <c r="HT51" s="307"/>
      <c r="HU51" s="307"/>
      <c r="HV51" s="307"/>
      <c r="HW51" s="307"/>
      <c r="HX51" s="307"/>
      <c r="HY51" s="307"/>
      <c r="HZ51" s="307"/>
      <c r="IA51" s="307"/>
      <c r="IB51" s="307"/>
      <c r="IC51" s="307"/>
      <c r="ID51" s="307"/>
      <c r="IE51" s="307"/>
      <c r="IF51" s="307"/>
      <c r="IG51" s="307"/>
      <c r="IH51" s="307"/>
      <c r="II51" s="307"/>
      <c r="IJ51" s="307"/>
      <c r="IK51" s="307"/>
      <c r="IL51" s="307"/>
      <c r="IM51" s="307"/>
      <c r="IN51" s="307"/>
      <c r="IO51" s="307"/>
      <c r="IP51" s="307"/>
      <c r="IQ51" s="257"/>
      <c r="IR51" s="79"/>
      <c r="IS51" s="79"/>
      <c r="IT51" s="79"/>
      <c r="IU51" s="79"/>
      <c r="IV51" s="79"/>
    </row>
    <row r="52" spans="1:256">
      <c r="A52" s="256" t="str">
        <f t="shared" si="5"/>
        <v/>
      </c>
      <c r="B52" s="307" t="str">
        <f t="shared" si="6"/>
        <v/>
      </c>
      <c r="C52" s="307" t="str">
        <f t="shared" si="6"/>
        <v/>
      </c>
      <c r="D52" s="307" t="str">
        <f t="shared" si="6"/>
        <v/>
      </c>
      <c r="E52" s="307" t="str">
        <f t="shared" si="6"/>
        <v/>
      </c>
      <c r="F52" s="307" t="str">
        <f t="shared" si="6"/>
        <v/>
      </c>
      <c r="G52" s="307" t="str">
        <f t="shared" si="6"/>
        <v/>
      </c>
      <c r="H52" s="307" t="str">
        <f t="shared" si="6"/>
        <v/>
      </c>
      <c r="I52" s="307" t="str">
        <f t="shared" si="6"/>
        <v/>
      </c>
      <c r="J52" s="307" t="str">
        <f t="shared" si="6"/>
        <v/>
      </c>
      <c r="K52" s="307" t="str">
        <f t="shared" si="6"/>
        <v/>
      </c>
      <c r="L52" s="307" t="str">
        <f t="shared" si="7"/>
        <v/>
      </c>
      <c r="M52" s="307" t="str">
        <f t="shared" si="7"/>
        <v/>
      </c>
      <c r="N52" s="4" t="str">
        <f t="shared" si="7"/>
        <v/>
      </c>
      <c r="O52" s="307" t="str">
        <f t="shared" si="7"/>
        <v/>
      </c>
      <c r="P52" s="307" t="str">
        <f t="shared" si="7"/>
        <v/>
      </c>
      <c r="Q52" s="307" t="str">
        <f t="shared" si="7"/>
        <v/>
      </c>
      <c r="R52" s="307" t="str">
        <f t="shared" si="7"/>
        <v/>
      </c>
      <c r="S52" s="307" t="str">
        <f t="shared" si="7"/>
        <v/>
      </c>
      <c r="T52" s="307" t="str">
        <f t="shared" si="7"/>
        <v/>
      </c>
      <c r="U52" s="307" t="str">
        <f t="shared" si="7"/>
        <v/>
      </c>
      <c r="V52" s="307" t="str">
        <f t="shared" si="8"/>
        <v/>
      </c>
      <c r="W52" s="307" t="str">
        <f t="shared" si="8"/>
        <v/>
      </c>
      <c r="X52" s="307" t="str">
        <f t="shared" si="8"/>
        <v/>
      </c>
      <c r="Y52" s="307" t="str">
        <f t="shared" si="8"/>
        <v/>
      </c>
      <c r="Z52" s="307" t="str">
        <f t="shared" si="8"/>
        <v/>
      </c>
      <c r="AA52" s="307" t="str">
        <f t="shared" si="8"/>
        <v/>
      </c>
      <c r="AB52" s="307" t="str">
        <f t="shared" si="8"/>
        <v/>
      </c>
      <c r="AC52" s="307" t="str">
        <f t="shared" si="8"/>
        <v/>
      </c>
      <c r="AD52" s="307" t="str">
        <f t="shared" si="8"/>
        <v/>
      </c>
      <c r="AE52" s="307" t="str">
        <f t="shared" si="8"/>
        <v/>
      </c>
      <c r="AF52" s="307" t="str">
        <f t="shared" si="9"/>
        <v/>
      </c>
      <c r="AG52" s="307" t="str">
        <f t="shared" si="9"/>
        <v/>
      </c>
      <c r="AH52" s="307" t="str">
        <f t="shared" si="9"/>
        <v/>
      </c>
      <c r="AI52" s="307" t="str">
        <f t="shared" si="9"/>
        <v/>
      </c>
      <c r="AJ52" s="307" t="str">
        <f t="shared" si="9"/>
        <v/>
      </c>
      <c r="AK52" s="307" t="str">
        <f t="shared" si="9"/>
        <v/>
      </c>
      <c r="AL52" s="307" t="str">
        <f t="shared" si="9"/>
        <v/>
      </c>
      <c r="AM52" s="307" t="str">
        <f t="shared" si="9"/>
        <v/>
      </c>
      <c r="AN52" s="307" t="str">
        <f t="shared" si="9"/>
        <v/>
      </c>
      <c r="AO52" s="307" t="str">
        <f t="shared" si="9"/>
        <v/>
      </c>
      <c r="AP52" s="307" t="str">
        <f t="shared" si="10"/>
        <v/>
      </c>
      <c r="AQ52" s="307" t="str">
        <f t="shared" si="10"/>
        <v/>
      </c>
      <c r="AR52" s="307" t="str">
        <f t="shared" si="10"/>
        <v/>
      </c>
      <c r="AS52" s="307" t="str">
        <f t="shared" si="10"/>
        <v/>
      </c>
      <c r="AT52" s="307" t="str">
        <f t="shared" si="10"/>
        <v/>
      </c>
      <c r="AU52" s="307" t="str">
        <f t="shared" si="10"/>
        <v/>
      </c>
      <c r="AV52" s="307" t="str">
        <f t="shared" si="10"/>
        <v/>
      </c>
      <c r="AW52" s="307" t="str">
        <f t="shared" si="10"/>
        <v/>
      </c>
      <c r="AX52" s="307" t="str">
        <f t="shared" si="10"/>
        <v/>
      </c>
      <c r="AY52" s="307" t="str">
        <f t="shared" si="10"/>
        <v/>
      </c>
      <c r="AZ52" s="307" t="str">
        <f t="shared" si="11"/>
        <v/>
      </c>
      <c r="BA52" s="307" t="str">
        <f t="shared" si="11"/>
        <v/>
      </c>
      <c r="BB52" s="307" t="str">
        <f t="shared" si="11"/>
        <v/>
      </c>
      <c r="BC52" s="307" t="str">
        <f t="shared" si="11"/>
        <v/>
      </c>
      <c r="BD52" s="307" t="str">
        <f t="shared" si="11"/>
        <v/>
      </c>
      <c r="BE52" s="307" t="str">
        <f t="shared" si="11"/>
        <v/>
      </c>
      <c r="BF52" s="307" t="str">
        <f t="shared" si="11"/>
        <v/>
      </c>
      <c r="BG52" s="307" t="str">
        <f t="shared" si="11"/>
        <v/>
      </c>
      <c r="BH52" s="307" t="str">
        <f t="shared" si="11"/>
        <v/>
      </c>
      <c r="BI52" s="307" t="str">
        <f t="shared" si="11"/>
        <v/>
      </c>
      <c r="BJ52" s="307" t="str">
        <f t="shared" si="12"/>
        <v/>
      </c>
      <c r="BK52" s="307" t="str">
        <f t="shared" si="12"/>
        <v/>
      </c>
      <c r="BL52" s="307" t="str">
        <f t="shared" si="12"/>
        <v/>
      </c>
      <c r="BM52" s="307" t="str">
        <f t="shared" si="12"/>
        <v/>
      </c>
      <c r="BN52" s="307" t="str">
        <f t="shared" si="12"/>
        <v/>
      </c>
      <c r="BO52" s="307" t="str">
        <f t="shared" si="12"/>
        <v/>
      </c>
      <c r="BP52" s="307" t="str">
        <f t="shared" si="12"/>
        <v/>
      </c>
      <c r="BQ52" s="307" t="str">
        <f t="shared" si="12"/>
        <v/>
      </c>
      <c r="BR52" s="307" t="str">
        <f t="shared" si="12"/>
        <v/>
      </c>
      <c r="BS52" s="307" t="str">
        <f t="shared" si="12"/>
        <v/>
      </c>
      <c r="BT52" s="307" t="str">
        <f t="shared" si="13"/>
        <v/>
      </c>
      <c r="BU52" s="307" t="str">
        <f t="shared" si="13"/>
        <v/>
      </c>
      <c r="BV52" s="307" t="str">
        <f t="shared" si="13"/>
        <v/>
      </c>
      <c r="BW52" s="307" t="str">
        <f t="shared" si="13"/>
        <v/>
      </c>
      <c r="BX52" s="307" t="str">
        <f t="shared" si="13"/>
        <v/>
      </c>
      <c r="BY52" s="307" t="str">
        <f t="shared" si="13"/>
        <v/>
      </c>
      <c r="BZ52" s="307" t="str">
        <f t="shared" si="13"/>
        <v/>
      </c>
      <c r="CA52" s="307" t="str">
        <f t="shared" si="13"/>
        <v/>
      </c>
      <c r="CB52" s="307" t="str">
        <f t="shared" si="13"/>
        <v/>
      </c>
      <c r="CC52" s="307" t="str">
        <f t="shared" si="13"/>
        <v/>
      </c>
      <c r="CD52" s="307" t="str">
        <f t="shared" si="14"/>
        <v/>
      </c>
      <c r="CE52" s="307" t="str">
        <f t="shared" si="14"/>
        <v/>
      </c>
      <c r="CF52" s="307" t="str">
        <f t="shared" si="14"/>
        <v/>
      </c>
      <c r="CG52" s="307" t="str">
        <f t="shared" si="14"/>
        <v/>
      </c>
      <c r="CH52" s="307" t="str">
        <f t="shared" si="14"/>
        <v/>
      </c>
      <c r="CI52" s="307" t="str">
        <f t="shared" si="14"/>
        <v/>
      </c>
      <c r="CJ52" s="307" t="str">
        <f t="shared" si="14"/>
        <v/>
      </c>
      <c r="CK52" s="307" t="str">
        <f t="shared" si="14"/>
        <v/>
      </c>
      <c r="CL52" s="307" t="str">
        <f t="shared" si="14"/>
        <v/>
      </c>
      <c r="CM52" s="307" t="str">
        <f t="shared" si="14"/>
        <v/>
      </c>
      <c r="CN52" s="307" t="str">
        <f t="shared" si="15"/>
        <v/>
      </c>
      <c r="CO52" s="307" t="str">
        <f t="shared" si="15"/>
        <v/>
      </c>
      <c r="CP52" s="307" t="str">
        <f t="shared" si="15"/>
        <v/>
      </c>
      <c r="CQ52" s="307" t="str">
        <f t="shared" si="15"/>
        <v/>
      </c>
      <c r="CR52" s="307" t="str">
        <f t="shared" si="15"/>
        <v/>
      </c>
      <c r="CS52" s="307" t="str">
        <f t="shared" si="15"/>
        <v/>
      </c>
      <c r="CT52" s="307" t="str">
        <f t="shared" si="15"/>
        <v/>
      </c>
      <c r="CU52" s="307" t="str">
        <f t="shared" si="15"/>
        <v/>
      </c>
      <c r="CV52" s="307" t="str">
        <f t="shared" si="15"/>
        <v/>
      </c>
      <c r="CW52" s="307" t="str">
        <f t="shared" si="15"/>
        <v/>
      </c>
      <c r="CX52" s="307" t="str">
        <f t="shared" si="16"/>
        <v/>
      </c>
      <c r="CY52" s="307" t="str">
        <f t="shared" si="16"/>
        <v/>
      </c>
      <c r="CZ52" s="307" t="str">
        <f t="shared" si="16"/>
        <v/>
      </c>
      <c r="DA52" s="307" t="str">
        <f t="shared" si="16"/>
        <v/>
      </c>
      <c r="DB52" s="307" t="str">
        <f t="shared" si="16"/>
        <v/>
      </c>
      <c r="DC52" s="307" t="str">
        <f t="shared" si="16"/>
        <v/>
      </c>
      <c r="DD52" s="307" t="str">
        <f t="shared" si="16"/>
        <v/>
      </c>
      <c r="DE52" s="307" t="str">
        <f t="shared" si="16"/>
        <v/>
      </c>
      <c r="DF52" s="307" t="str">
        <f t="shared" si="16"/>
        <v/>
      </c>
      <c r="DG52" s="307" t="str">
        <f t="shared" si="16"/>
        <v/>
      </c>
      <c r="DH52" s="307" t="str">
        <f t="shared" si="17"/>
        <v/>
      </c>
      <c r="DI52" s="307" t="str">
        <f t="shared" si="17"/>
        <v/>
      </c>
      <c r="DJ52" s="307" t="str">
        <f t="shared" si="17"/>
        <v/>
      </c>
      <c r="DK52" s="307" t="str">
        <f t="shared" si="17"/>
        <v/>
      </c>
      <c r="DL52" s="307" t="str">
        <f t="shared" si="17"/>
        <v/>
      </c>
      <c r="DM52" s="307" t="str">
        <f t="shared" si="17"/>
        <v/>
      </c>
      <c r="DN52" s="307" t="str">
        <f t="shared" si="17"/>
        <v/>
      </c>
      <c r="DO52" s="307" t="str">
        <f t="shared" si="17"/>
        <v/>
      </c>
      <c r="DP52" s="307" t="str">
        <f t="shared" si="17"/>
        <v/>
      </c>
      <c r="DQ52" s="307" t="str">
        <f t="shared" si="17"/>
        <v/>
      </c>
      <c r="DR52" s="307" t="str">
        <f t="shared" si="18"/>
        <v/>
      </c>
      <c r="DS52" s="307" t="str">
        <f t="shared" si="18"/>
        <v/>
      </c>
      <c r="DT52" s="307" t="str">
        <f t="shared" si="18"/>
        <v/>
      </c>
      <c r="DU52" s="307" t="str">
        <f t="shared" si="18"/>
        <v/>
      </c>
      <c r="DV52" s="307" t="str">
        <f t="shared" si="18"/>
        <v/>
      </c>
      <c r="DW52" s="307" t="str">
        <f t="shared" si="18"/>
        <v/>
      </c>
      <c r="DX52" s="307" t="str">
        <f t="shared" si="18"/>
        <v/>
      </c>
      <c r="DY52" s="307" t="str">
        <f t="shared" si="18"/>
        <v/>
      </c>
      <c r="DZ52" s="307" t="str">
        <f t="shared" si="18"/>
        <v/>
      </c>
      <c r="EA52" s="307" t="str">
        <f t="shared" si="18"/>
        <v/>
      </c>
      <c r="EB52" s="307"/>
      <c r="EC52" s="307"/>
      <c r="ED52" s="307"/>
      <c r="EE52" s="307"/>
      <c r="EF52" s="307"/>
      <c r="EG52" s="307"/>
      <c r="EH52" s="307"/>
      <c r="EI52" s="307"/>
      <c r="EJ52" s="307"/>
      <c r="EK52" s="307"/>
      <c r="EL52" s="307"/>
      <c r="EM52" s="307"/>
      <c r="EN52" s="307"/>
      <c r="EO52" s="307"/>
      <c r="EP52" s="307"/>
      <c r="EQ52" s="307"/>
      <c r="ER52" s="307"/>
      <c r="ES52" s="307"/>
      <c r="ET52" s="307"/>
      <c r="EU52" s="307"/>
      <c r="EV52" s="307"/>
      <c r="EW52" s="307"/>
      <c r="EX52" s="307"/>
      <c r="EY52" s="307"/>
      <c r="EZ52" s="307"/>
      <c r="FA52" s="307"/>
      <c r="FB52" s="307"/>
      <c r="FC52" s="307"/>
      <c r="FD52" s="307"/>
      <c r="FE52" s="307"/>
      <c r="FF52" s="307"/>
      <c r="FG52" s="307"/>
      <c r="FH52" s="307"/>
      <c r="FI52" s="307"/>
      <c r="FJ52" s="307"/>
      <c r="FK52" s="307"/>
      <c r="FL52" s="307"/>
      <c r="FM52" s="307"/>
      <c r="FN52" s="307"/>
      <c r="FO52" s="307"/>
      <c r="FP52" s="307"/>
      <c r="FQ52" s="307"/>
      <c r="FR52" s="307"/>
      <c r="FS52" s="307"/>
      <c r="FT52" s="307"/>
      <c r="FU52" s="307"/>
      <c r="FV52" s="307"/>
      <c r="FW52" s="307"/>
      <c r="FX52" s="307"/>
      <c r="FY52" s="307"/>
      <c r="FZ52" s="307"/>
      <c r="GA52" s="307"/>
      <c r="GB52" s="307"/>
      <c r="GC52" s="307"/>
      <c r="GD52" s="307"/>
      <c r="GE52" s="307"/>
      <c r="GF52" s="307"/>
      <c r="GG52" s="307"/>
      <c r="GH52" s="307"/>
      <c r="GI52" s="307"/>
      <c r="GJ52" s="307"/>
      <c r="GK52" s="307"/>
      <c r="GL52" s="307"/>
      <c r="GM52" s="307"/>
      <c r="GN52" s="307"/>
      <c r="GO52" s="307"/>
      <c r="GP52" s="307"/>
      <c r="GQ52" s="307"/>
      <c r="GR52" s="307"/>
      <c r="GS52" s="307"/>
      <c r="GT52" s="307"/>
      <c r="GU52" s="307"/>
      <c r="GV52" s="307"/>
      <c r="GW52" s="307"/>
      <c r="GX52" s="307"/>
      <c r="GY52" s="307"/>
      <c r="GZ52" s="307"/>
      <c r="HA52" s="307"/>
      <c r="HB52" s="307"/>
      <c r="HC52" s="307"/>
      <c r="HD52" s="307"/>
      <c r="HE52" s="307"/>
      <c r="HF52" s="307"/>
      <c r="HG52" s="307"/>
      <c r="HH52" s="307"/>
      <c r="HI52" s="307"/>
      <c r="HJ52" s="307"/>
      <c r="HK52" s="307"/>
      <c r="HL52" s="307"/>
      <c r="HM52" s="307"/>
      <c r="HN52" s="307"/>
      <c r="HO52" s="307"/>
      <c r="HP52" s="307"/>
      <c r="HQ52" s="307"/>
      <c r="HR52" s="307"/>
      <c r="HS52" s="307"/>
      <c r="HT52" s="307"/>
      <c r="HU52" s="307"/>
      <c r="HV52" s="307"/>
      <c r="HW52" s="307"/>
      <c r="HX52" s="307"/>
      <c r="HY52" s="307"/>
      <c r="HZ52" s="307"/>
      <c r="IA52" s="307"/>
      <c r="IB52" s="307"/>
      <c r="IC52" s="307"/>
      <c r="ID52" s="307"/>
      <c r="IE52" s="307"/>
      <c r="IF52" s="307"/>
      <c r="IG52" s="307"/>
      <c r="IH52" s="307"/>
      <c r="II52" s="307"/>
      <c r="IJ52" s="307"/>
      <c r="IK52" s="307"/>
      <c r="IL52" s="307"/>
      <c r="IM52" s="307"/>
      <c r="IN52" s="307"/>
      <c r="IO52" s="307"/>
      <c r="IP52" s="307"/>
      <c r="IQ52" s="257"/>
      <c r="IR52" s="79"/>
      <c r="IS52" s="79"/>
      <c r="IT52" s="79"/>
      <c r="IU52" s="79"/>
      <c r="IV52" s="79"/>
    </row>
    <row r="53" spans="1:256">
      <c r="A53" s="256" t="str">
        <f t="shared" si="5"/>
        <v/>
      </c>
      <c r="B53" s="307" t="str">
        <f t="shared" si="6"/>
        <v/>
      </c>
      <c r="C53" s="307" t="str">
        <f t="shared" si="6"/>
        <v/>
      </c>
      <c r="D53" s="307" t="str">
        <f t="shared" si="6"/>
        <v/>
      </c>
      <c r="E53" s="307" t="str">
        <f t="shared" si="6"/>
        <v/>
      </c>
      <c r="F53" s="307" t="str">
        <f t="shared" si="6"/>
        <v/>
      </c>
      <c r="G53" s="307" t="str">
        <f t="shared" si="6"/>
        <v/>
      </c>
      <c r="H53" s="307" t="str">
        <f t="shared" si="6"/>
        <v/>
      </c>
      <c r="I53" s="307" t="str">
        <f t="shared" si="6"/>
        <v/>
      </c>
      <c r="J53" s="307" t="str">
        <f t="shared" si="6"/>
        <v/>
      </c>
      <c r="K53" s="307" t="str">
        <f t="shared" si="6"/>
        <v/>
      </c>
      <c r="L53" s="307" t="str">
        <f t="shared" si="7"/>
        <v/>
      </c>
      <c r="M53" s="307" t="str">
        <f t="shared" si="7"/>
        <v/>
      </c>
      <c r="N53" s="4" t="str">
        <f t="shared" si="7"/>
        <v/>
      </c>
      <c r="O53" s="307" t="str">
        <f t="shared" si="7"/>
        <v/>
      </c>
      <c r="P53" s="307" t="str">
        <f t="shared" si="7"/>
        <v/>
      </c>
      <c r="Q53" s="307" t="str">
        <f t="shared" si="7"/>
        <v/>
      </c>
      <c r="R53" s="307" t="str">
        <f t="shared" si="7"/>
        <v/>
      </c>
      <c r="S53" s="307" t="str">
        <f t="shared" si="7"/>
        <v/>
      </c>
      <c r="T53" s="307" t="str">
        <f t="shared" si="7"/>
        <v/>
      </c>
      <c r="U53" s="307" t="str">
        <f t="shared" si="7"/>
        <v/>
      </c>
      <c r="V53" s="307" t="str">
        <f t="shared" si="8"/>
        <v/>
      </c>
      <c r="W53" s="307" t="str">
        <f t="shared" si="8"/>
        <v/>
      </c>
      <c r="X53" s="307" t="str">
        <f t="shared" si="8"/>
        <v/>
      </c>
      <c r="Y53" s="307" t="str">
        <f t="shared" si="8"/>
        <v/>
      </c>
      <c r="Z53" s="307" t="str">
        <f t="shared" si="8"/>
        <v/>
      </c>
      <c r="AA53" s="307" t="str">
        <f t="shared" si="8"/>
        <v/>
      </c>
      <c r="AB53" s="307" t="str">
        <f t="shared" si="8"/>
        <v/>
      </c>
      <c r="AC53" s="307" t="str">
        <f t="shared" si="8"/>
        <v/>
      </c>
      <c r="AD53" s="307" t="str">
        <f t="shared" si="8"/>
        <v/>
      </c>
      <c r="AE53" s="307" t="str">
        <f t="shared" si="8"/>
        <v/>
      </c>
      <c r="AF53" s="307" t="str">
        <f t="shared" si="9"/>
        <v/>
      </c>
      <c r="AG53" s="307" t="str">
        <f t="shared" si="9"/>
        <v/>
      </c>
      <c r="AH53" s="307" t="str">
        <f t="shared" si="9"/>
        <v/>
      </c>
      <c r="AI53" s="307" t="str">
        <f t="shared" si="9"/>
        <v/>
      </c>
      <c r="AJ53" s="307" t="str">
        <f t="shared" si="9"/>
        <v/>
      </c>
      <c r="AK53" s="307" t="str">
        <f t="shared" si="9"/>
        <v/>
      </c>
      <c r="AL53" s="307" t="str">
        <f t="shared" si="9"/>
        <v/>
      </c>
      <c r="AM53" s="307" t="str">
        <f t="shared" si="9"/>
        <v/>
      </c>
      <c r="AN53" s="307" t="str">
        <f t="shared" si="9"/>
        <v/>
      </c>
      <c r="AO53" s="307" t="str">
        <f t="shared" si="9"/>
        <v/>
      </c>
      <c r="AP53" s="307" t="str">
        <f t="shared" si="10"/>
        <v/>
      </c>
      <c r="AQ53" s="307" t="str">
        <f t="shared" si="10"/>
        <v/>
      </c>
      <c r="AR53" s="307" t="str">
        <f t="shared" si="10"/>
        <v/>
      </c>
      <c r="AS53" s="307" t="str">
        <f t="shared" si="10"/>
        <v/>
      </c>
      <c r="AT53" s="307" t="str">
        <f t="shared" si="10"/>
        <v/>
      </c>
      <c r="AU53" s="307" t="str">
        <f t="shared" si="10"/>
        <v/>
      </c>
      <c r="AV53" s="307" t="str">
        <f t="shared" si="10"/>
        <v/>
      </c>
      <c r="AW53" s="307" t="str">
        <f t="shared" si="10"/>
        <v/>
      </c>
      <c r="AX53" s="307" t="str">
        <f t="shared" si="10"/>
        <v/>
      </c>
      <c r="AY53" s="307" t="str">
        <f t="shared" si="10"/>
        <v/>
      </c>
      <c r="AZ53" s="307" t="str">
        <f t="shared" si="11"/>
        <v/>
      </c>
      <c r="BA53" s="307" t="str">
        <f t="shared" si="11"/>
        <v/>
      </c>
      <c r="BB53" s="307" t="str">
        <f t="shared" si="11"/>
        <v/>
      </c>
      <c r="BC53" s="307" t="str">
        <f t="shared" si="11"/>
        <v/>
      </c>
      <c r="BD53" s="307" t="str">
        <f t="shared" si="11"/>
        <v/>
      </c>
      <c r="BE53" s="307" t="str">
        <f t="shared" si="11"/>
        <v/>
      </c>
      <c r="BF53" s="307" t="str">
        <f t="shared" si="11"/>
        <v/>
      </c>
      <c r="BG53" s="307" t="str">
        <f t="shared" si="11"/>
        <v/>
      </c>
      <c r="BH53" s="307" t="str">
        <f t="shared" si="11"/>
        <v/>
      </c>
      <c r="BI53" s="307" t="str">
        <f t="shared" si="11"/>
        <v/>
      </c>
      <c r="BJ53" s="307" t="str">
        <f t="shared" si="12"/>
        <v/>
      </c>
      <c r="BK53" s="307" t="str">
        <f t="shared" si="12"/>
        <v/>
      </c>
      <c r="BL53" s="307" t="str">
        <f t="shared" si="12"/>
        <v/>
      </c>
      <c r="BM53" s="307" t="str">
        <f t="shared" si="12"/>
        <v/>
      </c>
      <c r="BN53" s="307" t="str">
        <f t="shared" si="12"/>
        <v/>
      </c>
      <c r="BO53" s="307" t="str">
        <f t="shared" si="12"/>
        <v/>
      </c>
      <c r="BP53" s="307" t="str">
        <f t="shared" si="12"/>
        <v/>
      </c>
      <c r="BQ53" s="307" t="str">
        <f t="shared" si="12"/>
        <v/>
      </c>
      <c r="BR53" s="307" t="str">
        <f t="shared" si="12"/>
        <v/>
      </c>
      <c r="BS53" s="307" t="str">
        <f t="shared" si="12"/>
        <v/>
      </c>
      <c r="BT53" s="307" t="str">
        <f t="shared" si="13"/>
        <v/>
      </c>
      <c r="BU53" s="307" t="str">
        <f t="shared" si="13"/>
        <v/>
      </c>
      <c r="BV53" s="307" t="str">
        <f t="shared" si="13"/>
        <v/>
      </c>
      <c r="BW53" s="307" t="str">
        <f t="shared" si="13"/>
        <v/>
      </c>
      <c r="BX53" s="307" t="str">
        <f t="shared" si="13"/>
        <v/>
      </c>
      <c r="BY53" s="307" t="str">
        <f t="shared" si="13"/>
        <v/>
      </c>
      <c r="BZ53" s="307" t="str">
        <f t="shared" si="13"/>
        <v/>
      </c>
      <c r="CA53" s="307" t="str">
        <f t="shared" si="13"/>
        <v/>
      </c>
      <c r="CB53" s="307" t="str">
        <f t="shared" si="13"/>
        <v/>
      </c>
      <c r="CC53" s="307" t="str">
        <f t="shared" si="13"/>
        <v/>
      </c>
      <c r="CD53" s="307" t="str">
        <f t="shared" si="14"/>
        <v/>
      </c>
      <c r="CE53" s="307" t="str">
        <f t="shared" si="14"/>
        <v/>
      </c>
      <c r="CF53" s="307" t="str">
        <f t="shared" si="14"/>
        <v/>
      </c>
      <c r="CG53" s="307" t="str">
        <f t="shared" si="14"/>
        <v/>
      </c>
      <c r="CH53" s="307" t="str">
        <f t="shared" si="14"/>
        <v/>
      </c>
      <c r="CI53" s="307" t="str">
        <f t="shared" si="14"/>
        <v/>
      </c>
      <c r="CJ53" s="307" t="str">
        <f t="shared" si="14"/>
        <v/>
      </c>
      <c r="CK53" s="307" t="str">
        <f t="shared" si="14"/>
        <v/>
      </c>
      <c r="CL53" s="307" t="str">
        <f t="shared" si="14"/>
        <v/>
      </c>
      <c r="CM53" s="307" t="str">
        <f t="shared" si="14"/>
        <v/>
      </c>
      <c r="CN53" s="307" t="str">
        <f t="shared" si="15"/>
        <v/>
      </c>
      <c r="CO53" s="307" t="str">
        <f t="shared" si="15"/>
        <v/>
      </c>
      <c r="CP53" s="307" t="str">
        <f t="shared" si="15"/>
        <v/>
      </c>
      <c r="CQ53" s="307" t="str">
        <f t="shared" si="15"/>
        <v/>
      </c>
      <c r="CR53" s="307" t="str">
        <f t="shared" si="15"/>
        <v/>
      </c>
      <c r="CS53" s="307" t="str">
        <f t="shared" si="15"/>
        <v/>
      </c>
      <c r="CT53" s="307" t="str">
        <f t="shared" si="15"/>
        <v/>
      </c>
      <c r="CU53" s="307" t="str">
        <f t="shared" si="15"/>
        <v/>
      </c>
      <c r="CV53" s="307" t="str">
        <f t="shared" si="15"/>
        <v/>
      </c>
      <c r="CW53" s="307" t="str">
        <f t="shared" si="15"/>
        <v/>
      </c>
      <c r="CX53" s="307" t="str">
        <f t="shared" si="16"/>
        <v/>
      </c>
      <c r="CY53" s="307" t="str">
        <f t="shared" si="16"/>
        <v/>
      </c>
      <c r="CZ53" s="307" t="str">
        <f t="shared" si="16"/>
        <v/>
      </c>
      <c r="DA53" s="307" t="str">
        <f t="shared" si="16"/>
        <v/>
      </c>
      <c r="DB53" s="307" t="str">
        <f t="shared" si="16"/>
        <v/>
      </c>
      <c r="DC53" s="307" t="str">
        <f t="shared" si="16"/>
        <v/>
      </c>
      <c r="DD53" s="307" t="str">
        <f t="shared" si="16"/>
        <v/>
      </c>
      <c r="DE53" s="307" t="str">
        <f t="shared" si="16"/>
        <v/>
      </c>
      <c r="DF53" s="307" t="str">
        <f t="shared" si="16"/>
        <v/>
      </c>
      <c r="DG53" s="307" t="str">
        <f t="shared" si="16"/>
        <v/>
      </c>
      <c r="DH53" s="307" t="str">
        <f t="shared" si="17"/>
        <v/>
      </c>
      <c r="DI53" s="307" t="str">
        <f t="shared" si="17"/>
        <v/>
      </c>
      <c r="DJ53" s="307" t="str">
        <f t="shared" si="17"/>
        <v/>
      </c>
      <c r="DK53" s="307" t="str">
        <f t="shared" si="17"/>
        <v/>
      </c>
      <c r="DL53" s="307" t="str">
        <f t="shared" si="17"/>
        <v/>
      </c>
      <c r="DM53" s="307" t="str">
        <f t="shared" si="17"/>
        <v/>
      </c>
      <c r="DN53" s="307" t="str">
        <f t="shared" si="17"/>
        <v/>
      </c>
      <c r="DO53" s="307" t="str">
        <f t="shared" si="17"/>
        <v/>
      </c>
      <c r="DP53" s="307" t="str">
        <f t="shared" si="17"/>
        <v/>
      </c>
      <c r="DQ53" s="307" t="str">
        <f t="shared" si="17"/>
        <v/>
      </c>
      <c r="DR53" s="307" t="str">
        <f t="shared" si="18"/>
        <v/>
      </c>
      <c r="DS53" s="307" t="str">
        <f t="shared" si="18"/>
        <v/>
      </c>
      <c r="DT53" s="307" t="str">
        <f t="shared" si="18"/>
        <v/>
      </c>
      <c r="DU53" s="307" t="str">
        <f t="shared" si="18"/>
        <v/>
      </c>
      <c r="DV53" s="307" t="str">
        <f t="shared" si="18"/>
        <v/>
      </c>
      <c r="DW53" s="307" t="str">
        <f t="shared" si="18"/>
        <v/>
      </c>
      <c r="DX53" s="307" t="str">
        <f t="shared" si="18"/>
        <v/>
      </c>
      <c r="DY53" s="307" t="str">
        <f t="shared" si="18"/>
        <v/>
      </c>
      <c r="DZ53" s="307" t="str">
        <f t="shared" si="18"/>
        <v/>
      </c>
      <c r="EA53" s="307" t="str">
        <f t="shared" si="18"/>
        <v/>
      </c>
      <c r="EB53" s="307"/>
      <c r="EC53" s="307"/>
      <c r="ED53" s="307"/>
      <c r="EE53" s="307"/>
      <c r="EF53" s="307"/>
      <c r="EG53" s="307"/>
      <c r="EH53" s="307"/>
      <c r="EI53" s="307"/>
      <c r="EJ53" s="307"/>
      <c r="EK53" s="307"/>
      <c r="EL53" s="307"/>
      <c r="EM53" s="307"/>
      <c r="EN53" s="307"/>
      <c r="EO53" s="307"/>
      <c r="EP53" s="307"/>
      <c r="EQ53" s="307"/>
      <c r="ER53" s="307"/>
      <c r="ES53" s="307"/>
      <c r="ET53" s="307"/>
      <c r="EU53" s="307"/>
      <c r="EV53" s="307"/>
      <c r="EW53" s="307"/>
      <c r="EX53" s="307"/>
      <c r="EY53" s="307"/>
      <c r="EZ53" s="307"/>
      <c r="FA53" s="307"/>
      <c r="FB53" s="307"/>
      <c r="FC53" s="307"/>
      <c r="FD53" s="307"/>
      <c r="FE53" s="307"/>
      <c r="FF53" s="307"/>
      <c r="FG53" s="307"/>
      <c r="FH53" s="307"/>
      <c r="FI53" s="307"/>
      <c r="FJ53" s="307"/>
      <c r="FK53" s="307"/>
      <c r="FL53" s="307"/>
      <c r="FM53" s="307"/>
      <c r="FN53" s="307"/>
      <c r="FO53" s="307"/>
      <c r="FP53" s="307"/>
      <c r="FQ53" s="307"/>
      <c r="FR53" s="307"/>
      <c r="FS53" s="307"/>
      <c r="FT53" s="307"/>
      <c r="FU53" s="307"/>
      <c r="FV53" s="307"/>
      <c r="FW53" s="307"/>
      <c r="FX53" s="307"/>
      <c r="FY53" s="307"/>
      <c r="FZ53" s="307"/>
      <c r="GA53" s="307"/>
      <c r="GB53" s="307"/>
      <c r="GC53" s="307"/>
      <c r="GD53" s="307"/>
      <c r="GE53" s="307"/>
      <c r="GF53" s="307"/>
      <c r="GG53" s="307"/>
      <c r="GH53" s="307"/>
      <c r="GI53" s="307"/>
      <c r="GJ53" s="307"/>
      <c r="GK53" s="307"/>
      <c r="GL53" s="307"/>
      <c r="GM53" s="307"/>
      <c r="GN53" s="307"/>
      <c r="GO53" s="307"/>
      <c r="GP53" s="307"/>
      <c r="GQ53" s="307"/>
      <c r="GR53" s="307"/>
      <c r="GS53" s="307"/>
      <c r="GT53" s="307"/>
      <c r="GU53" s="307"/>
      <c r="GV53" s="307"/>
      <c r="GW53" s="307"/>
      <c r="GX53" s="307"/>
      <c r="GY53" s="307"/>
      <c r="GZ53" s="307"/>
      <c r="HA53" s="307"/>
      <c r="HB53" s="307"/>
      <c r="HC53" s="307"/>
      <c r="HD53" s="307"/>
      <c r="HE53" s="307"/>
      <c r="HF53" s="307"/>
      <c r="HG53" s="307"/>
      <c r="HH53" s="307"/>
      <c r="HI53" s="307"/>
      <c r="HJ53" s="307"/>
      <c r="HK53" s="307"/>
      <c r="HL53" s="307"/>
      <c r="HM53" s="307"/>
      <c r="HN53" s="307"/>
      <c r="HO53" s="307"/>
      <c r="HP53" s="307"/>
      <c r="HQ53" s="307"/>
      <c r="HR53" s="307"/>
      <c r="HS53" s="307"/>
      <c r="HT53" s="307"/>
      <c r="HU53" s="307"/>
      <c r="HV53" s="307"/>
      <c r="HW53" s="307"/>
      <c r="HX53" s="307"/>
      <c r="HY53" s="307"/>
      <c r="HZ53" s="307"/>
      <c r="IA53" s="307"/>
      <c r="IB53" s="307"/>
      <c r="IC53" s="307"/>
      <c r="ID53" s="307"/>
      <c r="IE53" s="307"/>
      <c r="IF53" s="307"/>
      <c r="IG53" s="307"/>
      <c r="IH53" s="307"/>
      <c r="II53" s="307"/>
      <c r="IJ53" s="307"/>
      <c r="IK53" s="307"/>
      <c r="IL53" s="307"/>
      <c r="IM53" s="307"/>
      <c r="IN53" s="307"/>
      <c r="IO53" s="307"/>
      <c r="IP53" s="307"/>
      <c r="IQ53" s="257"/>
      <c r="IR53" s="79"/>
      <c r="IS53" s="79"/>
      <c r="IT53" s="79"/>
      <c r="IU53" s="79"/>
      <c r="IV53" s="79"/>
    </row>
    <row r="54" spans="1:256">
      <c r="A54" s="256" t="str">
        <f t="shared" si="5"/>
        <v/>
      </c>
      <c r="B54" s="307" t="str">
        <f t="shared" si="6"/>
        <v/>
      </c>
      <c r="C54" s="307" t="str">
        <f t="shared" si="6"/>
        <v/>
      </c>
      <c r="D54" s="307" t="str">
        <f t="shared" si="6"/>
        <v/>
      </c>
      <c r="E54" s="307" t="str">
        <f t="shared" si="6"/>
        <v/>
      </c>
      <c r="F54" s="307" t="str">
        <f t="shared" si="6"/>
        <v/>
      </c>
      <c r="G54" s="307" t="str">
        <f t="shared" si="6"/>
        <v/>
      </c>
      <c r="H54" s="307" t="str">
        <f t="shared" si="6"/>
        <v/>
      </c>
      <c r="I54" s="307" t="str">
        <f t="shared" si="6"/>
        <v/>
      </c>
      <c r="J54" s="307" t="str">
        <f t="shared" si="6"/>
        <v/>
      </c>
      <c r="K54" s="307" t="str">
        <f t="shared" si="6"/>
        <v/>
      </c>
      <c r="L54" s="307" t="str">
        <f t="shared" si="7"/>
        <v/>
      </c>
      <c r="M54" s="307" t="str">
        <f t="shared" si="7"/>
        <v/>
      </c>
      <c r="N54" s="4" t="str">
        <f t="shared" si="7"/>
        <v/>
      </c>
      <c r="O54" s="307" t="str">
        <f t="shared" si="7"/>
        <v/>
      </c>
      <c r="P54" s="307" t="str">
        <f t="shared" si="7"/>
        <v/>
      </c>
      <c r="Q54" s="307" t="str">
        <f t="shared" si="7"/>
        <v/>
      </c>
      <c r="R54" s="307" t="str">
        <f t="shared" si="7"/>
        <v/>
      </c>
      <c r="S54" s="307" t="str">
        <f t="shared" si="7"/>
        <v/>
      </c>
      <c r="T54" s="307" t="str">
        <f t="shared" si="7"/>
        <v/>
      </c>
      <c r="U54" s="307" t="str">
        <f t="shared" si="7"/>
        <v/>
      </c>
      <c r="V54" s="307" t="str">
        <f t="shared" si="8"/>
        <v/>
      </c>
      <c r="W54" s="307" t="str">
        <f t="shared" si="8"/>
        <v/>
      </c>
      <c r="X54" s="307" t="str">
        <f t="shared" si="8"/>
        <v/>
      </c>
      <c r="Y54" s="307" t="str">
        <f t="shared" si="8"/>
        <v/>
      </c>
      <c r="Z54" s="307" t="str">
        <f t="shared" si="8"/>
        <v/>
      </c>
      <c r="AA54" s="307" t="str">
        <f t="shared" si="8"/>
        <v/>
      </c>
      <c r="AB54" s="307" t="str">
        <f t="shared" si="8"/>
        <v/>
      </c>
      <c r="AC54" s="307" t="str">
        <f t="shared" si="8"/>
        <v/>
      </c>
      <c r="AD54" s="307" t="str">
        <f t="shared" si="8"/>
        <v/>
      </c>
      <c r="AE54" s="307" t="str">
        <f t="shared" si="8"/>
        <v/>
      </c>
      <c r="AF54" s="307" t="str">
        <f t="shared" si="9"/>
        <v/>
      </c>
      <c r="AG54" s="307" t="str">
        <f t="shared" si="9"/>
        <v/>
      </c>
      <c r="AH54" s="307" t="str">
        <f t="shared" si="9"/>
        <v/>
      </c>
      <c r="AI54" s="307" t="str">
        <f t="shared" si="9"/>
        <v/>
      </c>
      <c r="AJ54" s="307" t="str">
        <f t="shared" si="9"/>
        <v/>
      </c>
      <c r="AK54" s="307" t="str">
        <f t="shared" si="9"/>
        <v/>
      </c>
      <c r="AL54" s="307" t="str">
        <f t="shared" si="9"/>
        <v/>
      </c>
      <c r="AM54" s="307" t="str">
        <f t="shared" si="9"/>
        <v/>
      </c>
      <c r="AN54" s="307" t="str">
        <f t="shared" si="9"/>
        <v/>
      </c>
      <c r="AO54" s="307" t="str">
        <f t="shared" si="9"/>
        <v/>
      </c>
      <c r="AP54" s="307" t="str">
        <f t="shared" si="10"/>
        <v/>
      </c>
      <c r="AQ54" s="307" t="str">
        <f t="shared" si="10"/>
        <v/>
      </c>
      <c r="AR54" s="307" t="str">
        <f t="shared" si="10"/>
        <v/>
      </c>
      <c r="AS54" s="307" t="str">
        <f t="shared" si="10"/>
        <v/>
      </c>
      <c r="AT54" s="307" t="str">
        <f t="shared" si="10"/>
        <v/>
      </c>
      <c r="AU54" s="307" t="str">
        <f t="shared" si="10"/>
        <v/>
      </c>
      <c r="AV54" s="307" t="str">
        <f t="shared" si="10"/>
        <v/>
      </c>
      <c r="AW54" s="307" t="str">
        <f t="shared" si="10"/>
        <v/>
      </c>
      <c r="AX54" s="307" t="str">
        <f t="shared" si="10"/>
        <v/>
      </c>
      <c r="AY54" s="307" t="str">
        <f t="shared" si="10"/>
        <v/>
      </c>
      <c r="AZ54" s="307" t="str">
        <f t="shared" si="11"/>
        <v/>
      </c>
      <c r="BA54" s="307" t="str">
        <f t="shared" si="11"/>
        <v/>
      </c>
      <c r="BB54" s="307" t="str">
        <f t="shared" si="11"/>
        <v/>
      </c>
      <c r="BC54" s="307" t="str">
        <f t="shared" si="11"/>
        <v/>
      </c>
      <c r="BD54" s="307" t="str">
        <f t="shared" si="11"/>
        <v/>
      </c>
      <c r="BE54" s="307" t="str">
        <f t="shared" si="11"/>
        <v/>
      </c>
      <c r="BF54" s="307" t="str">
        <f t="shared" si="11"/>
        <v/>
      </c>
      <c r="BG54" s="307" t="str">
        <f t="shared" si="11"/>
        <v/>
      </c>
      <c r="BH54" s="307" t="str">
        <f t="shared" si="11"/>
        <v/>
      </c>
      <c r="BI54" s="307" t="str">
        <f t="shared" si="11"/>
        <v/>
      </c>
      <c r="BJ54" s="307" t="str">
        <f t="shared" si="12"/>
        <v/>
      </c>
      <c r="BK54" s="307" t="str">
        <f t="shared" si="12"/>
        <v/>
      </c>
      <c r="BL54" s="307" t="str">
        <f t="shared" si="12"/>
        <v/>
      </c>
      <c r="BM54" s="307" t="str">
        <f t="shared" si="12"/>
        <v/>
      </c>
      <c r="BN54" s="307" t="str">
        <f t="shared" si="12"/>
        <v/>
      </c>
      <c r="BO54" s="307" t="str">
        <f t="shared" si="12"/>
        <v/>
      </c>
      <c r="BP54" s="307" t="str">
        <f t="shared" si="12"/>
        <v/>
      </c>
      <c r="BQ54" s="307" t="str">
        <f t="shared" si="12"/>
        <v/>
      </c>
      <c r="BR54" s="307" t="str">
        <f t="shared" si="12"/>
        <v/>
      </c>
      <c r="BS54" s="307" t="str">
        <f t="shared" si="12"/>
        <v/>
      </c>
      <c r="BT54" s="307" t="str">
        <f t="shared" si="13"/>
        <v/>
      </c>
      <c r="BU54" s="307" t="str">
        <f t="shared" si="13"/>
        <v/>
      </c>
      <c r="BV54" s="307" t="str">
        <f t="shared" si="13"/>
        <v/>
      </c>
      <c r="BW54" s="307" t="str">
        <f t="shared" si="13"/>
        <v/>
      </c>
      <c r="BX54" s="307" t="str">
        <f t="shared" si="13"/>
        <v/>
      </c>
      <c r="BY54" s="307" t="str">
        <f t="shared" si="13"/>
        <v/>
      </c>
      <c r="BZ54" s="307" t="str">
        <f t="shared" si="13"/>
        <v/>
      </c>
      <c r="CA54" s="307" t="str">
        <f t="shared" si="13"/>
        <v/>
      </c>
      <c r="CB54" s="307" t="str">
        <f t="shared" si="13"/>
        <v/>
      </c>
      <c r="CC54" s="307" t="str">
        <f t="shared" si="13"/>
        <v/>
      </c>
      <c r="CD54" s="307" t="str">
        <f t="shared" si="14"/>
        <v/>
      </c>
      <c r="CE54" s="307" t="str">
        <f t="shared" si="14"/>
        <v/>
      </c>
      <c r="CF54" s="307" t="str">
        <f t="shared" si="14"/>
        <v/>
      </c>
      <c r="CG54" s="307" t="str">
        <f t="shared" si="14"/>
        <v/>
      </c>
      <c r="CH54" s="307" t="str">
        <f t="shared" si="14"/>
        <v/>
      </c>
      <c r="CI54" s="307" t="str">
        <f t="shared" si="14"/>
        <v/>
      </c>
      <c r="CJ54" s="307" t="str">
        <f t="shared" si="14"/>
        <v/>
      </c>
      <c r="CK54" s="307" t="str">
        <f t="shared" si="14"/>
        <v/>
      </c>
      <c r="CL54" s="307" t="str">
        <f t="shared" si="14"/>
        <v/>
      </c>
      <c r="CM54" s="307" t="str">
        <f t="shared" si="14"/>
        <v/>
      </c>
      <c r="CN54" s="307" t="str">
        <f t="shared" si="15"/>
        <v/>
      </c>
      <c r="CO54" s="307" t="str">
        <f t="shared" si="15"/>
        <v/>
      </c>
      <c r="CP54" s="307" t="str">
        <f t="shared" si="15"/>
        <v/>
      </c>
      <c r="CQ54" s="307" t="str">
        <f t="shared" si="15"/>
        <v/>
      </c>
      <c r="CR54" s="307" t="str">
        <f t="shared" si="15"/>
        <v/>
      </c>
      <c r="CS54" s="307" t="str">
        <f t="shared" si="15"/>
        <v/>
      </c>
      <c r="CT54" s="307" t="str">
        <f t="shared" si="15"/>
        <v/>
      </c>
      <c r="CU54" s="307" t="str">
        <f t="shared" si="15"/>
        <v/>
      </c>
      <c r="CV54" s="307" t="str">
        <f t="shared" si="15"/>
        <v/>
      </c>
      <c r="CW54" s="307" t="str">
        <f t="shared" si="15"/>
        <v/>
      </c>
      <c r="CX54" s="307" t="str">
        <f t="shared" si="16"/>
        <v/>
      </c>
      <c r="CY54" s="307" t="str">
        <f t="shared" si="16"/>
        <v/>
      </c>
      <c r="CZ54" s="307" t="str">
        <f t="shared" si="16"/>
        <v/>
      </c>
      <c r="DA54" s="307" t="str">
        <f t="shared" si="16"/>
        <v/>
      </c>
      <c r="DB54" s="307" t="str">
        <f t="shared" si="16"/>
        <v/>
      </c>
      <c r="DC54" s="307" t="str">
        <f t="shared" si="16"/>
        <v/>
      </c>
      <c r="DD54" s="307" t="str">
        <f t="shared" si="16"/>
        <v/>
      </c>
      <c r="DE54" s="307" t="str">
        <f t="shared" si="16"/>
        <v/>
      </c>
      <c r="DF54" s="307" t="str">
        <f t="shared" si="16"/>
        <v/>
      </c>
      <c r="DG54" s="307" t="str">
        <f t="shared" si="16"/>
        <v/>
      </c>
      <c r="DH54" s="307" t="str">
        <f t="shared" si="17"/>
        <v/>
      </c>
      <c r="DI54" s="307" t="str">
        <f t="shared" si="17"/>
        <v/>
      </c>
      <c r="DJ54" s="307" t="str">
        <f t="shared" si="17"/>
        <v/>
      </c>
      <c r="DK54" s="307" t="str">
        <f t="shared" si="17"/>
        <v/>
      </c>
      <c r="DL54" s="307" t="str">
        <f t="shared" si="17"/>
        <v/>
      </c>
      <c r="DM54" s="307" t="str">
        <f t="shared" si="17"/>
        <v/>
      </c>
      <c r="DN54" s="307" t="str">
        <f t="shared" si="17"/>
        <v/>
      </c>
      <c r="DO54" s="307" t="str">
        <f t="shared" si="17"/>
        <v/>
      </c>
      <c r="DP54" s="307" t="str">
        <f t="shared" si="17"/>
        <v/>
      </c>
      <c r="DQ54" s="307" t="str">
        <f t="shared" si="17"/>
        <v/>
      </c>
      <c r="DR54" s="307" t="str">
        <f t="shared" si="18"/>
        <v/>
      </c>
      <c r="DS54" s="307" t="str">
        <f t="shared" si="18"/>
        <v/>
      </c>
      <c r="DT54" s="307" t="str">
        <f t="shared" si="18"/>
        <v/>
      </c>
      <c r="DU54" s="307" t="str">
        <f t="shared" si="18"/>
        <v/>
      </c>
      <c r="DV54" s="307" t="str">
        <f t="shared" si="18"/>
        <v/>
      </c>
      <c r="DW54" s="307" t="str">
        <f t="shared" si="18"/>
        <v/>
      </c>
      <c r="DX54" s="307" t="str">
        <f t="shared" si="18"/>
        <v/>
      </c>
      <c r="DY54" s="307" t="str">
        <f t="shared" si="18"/>
        <v/>
      </c>
      <c r="DZ54" s="307" t="str">
        <f t="shared" si="18"/>
        <v/>
      </c>
      <c r="EA54" s="307" t="str">
        <f t="shared" si="18"/>
        <v/>
      </c>
      <c r="EB54" s="307"/>
      <c r="EC54" s="307"/>
      <c r="ED54" s="307"/>
      <c r="EE54" s="307"/>
      <c r="EF54" s="307"/>
      <c r="EG54" s="307"/>
      <c r="EH54" s="307"/>
      <c r="EI54" s="307"/>
      <c r="EJ54" s="307"/>
      <c r="EK54" s="307"/>
      <c r="EL54" s="307"/>
      <c r="EM54" s="307"/>
      <c r="EN54" s="307"/>
      <c r="EO54" s="307"/>
      <c r="EP54" s="307"/>
      <c r="EQ54" s="307"/>
      <c r="ER54" s="307"/>
      <c r="ES54" s="307"/>
      <c r="ET54" s="307"/>
      <c r="EU54" s="307"/>
      <c r="EV54" s="307"/>
      <c r="EW54" s="307"/>
      <c r="EX54" s="307"/>
      <c r="EY54" s="307"/>
      <c r="EZ54" s="307"/>
      <c r="FA54" s="307"/>
      <c r="FB54" s="307"/>
      <c r="FC54" s="307"/>
      <c r="FD54" s="307"/>
      <c r="FE54" s="307"/>
      <c r="FF54" s="307"/>
      <c r="FG54" s="307"/>
      <c r="FH54" s="307"/>
      <c r="FI54" s="307"/>
      <c r="FJ54" s="307"/>
      <c r="FK54" s="307"/>
      <c r="FL54" s="307"/>
      <c r="FM54" s="307"/>
      <c r="FN54" s="307"/>
      <c r="FO54" s="307"/>
      <c r="FP54" s="307"/>
      <c r="FQ54" s="307"/>
      <c r="FR54" s="307"/>
      <c r="FS54" s="307"/>
      <c r="FT54" s="307"/>
      <c r="FU54" s="307"/>
      <c r="FV54" s="307"/>
      <c r="FW54" s="307"/>
      <c r="FX54" s="307"/>
      <c r="FY54" s="307"/>
      <c r="FZ54" s="307"/>
      <c r="GA54" s="307"/>
      <c r="GB54" s="307"/>
      <c r="GC54" s="307"/>
      <c r="GD54" s="307"/>
      <c r="GE54" s="307"/>
      <c r="GF54" s="307"/>
      <c r="GG54" s="307"/>
      <c r="GH54" s="307"/>
      <c r="GI54" s="307"/>
      <c r="GJ54" s="307"/>
      <c r="GK54" s="307"/>
      <c r="GL54" s="307"/>
      <c r="GM54" s="307"/>
      <c r="GN54" s="307"/>
      <c r="GO54" s="307"/>
      <c r="GP54" s="307"/>
      <c r="GQ54" s="307"/>
      <c r="GR54" s="307"/>
      <c r="GS54" s="307"/>
      <c r="GT54" s="307"/>
      <c r="GU54" s="307"/>
      <c r="GV54" s="307"/>
      <c r="GW54" s="307"/>
      <c r="GX54" s="307"/>
      <c r="GY54" s="307"/>
      <c r="GZ54" s="307"/>
      <c r="HA54" s="307"/>
      <c r="HB54" s="307"/>
      <c r="HC54" s="307"/>
      <c r="HD54" s="307"/>
      <c r="HE54" s="307"/>
      <c r="HF54" s="307"/>
      <c r="HG54" s="307"/>
      <c r="HH54" s="307"/>
      <c r="HI54" s="307"/>
      <c r="HJ54" s="307"/>
      <c r="HK54" s="307"/>
      <c r="HL54" s="307"/>
      <c r="HM54" s="307"/>
      <c r="HN54" s="307"/>
      <c r="HO54" s="307"/>
      <c r="HP54" s="307"/>
      <c r="HQ54" s="307"/>
      <c r="HR54" s="307"/>
      <c r="HS54" s="307"/>
      <c r="HT54" s="307"/>
      <c r="HU54" s="307"/>
      <c r="HV54" s="307"/>
      <c r="HW54" s="307"/>
      <c r="HX54" s="307"/>
      <c r="HY54" s="307"/>
      <c r="HZ54" s="307"/>
      <c r="IA54" s="307"/>
      <c r="IB54" s="307"/>
      <c r="IC54" s="307"/>
      <c r="ID54" s="307"/>
      <c r="IE54" s="307"/>
      <c r="IF54" s="307"/>
      <c r="IG54" s="307"/>
      <c r="IH54" s="307"/>
      <c r="II54" s="307"/>
      <c r="IJ54" s="307"/>
      <c r="IK54" s="307"/>
      <c r="IL54" s="307"/>
      <c r="IM54" s="307"/>
      <c r="IN54" s="307"/>
      <c r="IO54" s="307"/>
      <c r="IP54" s="307"/>
      <c r="IQ54" s="257"/>
      <c r="IR54" s="79"/>
      <c r="IS54" s="79"/>
      <c r="IT54" s="79"/>
      <c r="IU54" s="79"/>
      <c r="IV54" s="79"/>
    </row>
    <row r="55" spans="1:256">
      <c r="A55" s="256" t="str">
        <f t="shared" si="5"/>
        <v/>
      </c>
      <c r="B55" s="307" t="str">
        <f t="shared" si="6"/>
        <v/>
      </c>
      <c r="C55" s="307" t="str">
        <f t="shared" si="6"/>
        <v/>
      </c>
      <c r="D55" s="307" t="str">
        <f t="shared" si="6"/>
        <v/>
      </c>
      <c r="E55" s="307" t="str">
        <f t="shared" si="6"/>
        <v/>
      </c>
      <c r="F55" s="307" t="str">
        <f t="shared" si="6"/>
        <v/>
      </c>
      <c r="G55" s="307" t="str">
        <f t="shared" si="6"/>
        <v/>
      </c>
      <c r="H55" s="307" t="str">
        <f t="shared" si="6"/>
        <v/>
      </c>
      <c r="I55" s="307" t="str">
        <f t="shared" si="6"/>
        <v/>
      </c>
      <c r="J55" s="307" t="str">
        <f t="shared" si="6"/>
        <v/>
      </c>
      <c r="K55" s="307" t="str">
        <f t="shared" si="6"/>
        <v/>
      </c>
      <c r="L55" s="307" t="str">
        <f t="shared" si="7"/>
        <v/>
      </c>
      <c r="M55" s="307" t="str">
        <f t="shared" si="7"/>
        <v/>
      </c>
      <c r="N55" s="4" t="str">
        <f t="shared" si="7"/>
        <v/>
      </c>
      <c r="O55" s="307" t="str">
        <f t="shared" si="7"/>
        <v/>
      </c>
      <c r="P55" s="307" t="str">
        <f t="shared" si="7"/>
        <v/>
      </c>
      <c r="Q55" s="307" t="str">
        <f t="shared" si="7"/>
        <v/>
      </c>
      <c r="R55" s="307" t="str">
        <f t="shared" si="7"/>
        <v/>
      </c>
      <c r="S55" s="307" t="str">
        <f t="shared" si="7"/>
        <v/>
      </c>
      <c r="T55" s="307" t="str">
        <f t="shared" si="7"/>
        <v/>
      </c>
      <c r="U55" s="307" t="str">
        <f t="shared" si="7"/>
        <v/>
      </c>
      <c r="V55" s="307" t="str">
        <f t="shared" si="8"/>
        <v/>
      </c>
      <c r="W55" s="307" t="str">
        <f t="shared" si="8"/>
        <v/>
      </c>
      <c r="X55" s="307" t="str">
        <f t="shared" si="8"/>
        <v/>
      </c>
      <c r="Y55" s="307" t="str">
        <f t="shared" si="8"/>
        <v/>
      </c>
      <c r="Z55" s="307" t="str">
        <f t="shared" si="8"/>
        <v/>
      </c>
      <c r="AA55" s="307" t="str">
        <f t="shared" si="8"/>
        <v/>
      </c>
      <c r="AB55" s="307" t="str">
        <f t="shared" si="8"/>
        <v/>
      </c>
      <c r="AC55" s="307" t="str">
        <f t="shared" si="8"/>
        <v/>
      </c>
      <c r="AD55" s="307" t="str">
        <f t="shared" si="8"/>
        <v/>
      </c>
      <c r="AE55" s="307" t="str">
        <f t="shared" si="8"/>
        <v/>
      </c>
      <c r="AF55" s="307" t="str">
        <f t="shared" si="9"/>
        <v/>
      </c>
      <c r="AG55" s="307" t="str">
        <f t="shared" si="9"/>
        <v/>
      </c>
      <c r="AH55" s="307" t="str">
        <f t="shared" si="9"/>
        <v/>
      </c>
      <c r="AI55" s="307" t="str">
        <f t="shared" si="9"/>
        <v/>
      </c>
      <c r="AJ55" s="307" t="str">
        <f t="shared" si="9"/>
        <v/>
      </c>
      <c r="AK55" s="307" t="str">
        <f t="shared" si="9"/>
        <v/>
      </c>
      <c r="AL55" s="307" t="str">
        <f t="shared" si="9"/>
        <v/>
      </c>
      <c r="AM55" s="307" t="str">
        <f t="shared" si="9"/>
        <v/>
      </c>
      <c r="AN55" s="307" t="str">
        <f t="shared" si="9"/>
        <v/>
      </c>
      <c r="AO55" s="307" t="str">
        <f t="shared" si="9"/>
        <v/>
      </c>
      <c r="AP55" s="307" t="str">
        <f t="shared" si="10"/>
        <v/>
      </c>
      <c r="AQ55" s="307" t="str">
        <f t="shared" si="10"/>
        <v/>
      </c>
      <c r="AR55" s="307" t="str">
        <f t="shared" si="10"/>
        <v/>
      </c>
      <c r="AS55" s="307" t="str">
        <f t="shared" si="10"/>
        <v/>
      </c>
      <c r="AT55" s="307" t="str">
        <f t="shared" si="10"/>
        <v/>
      </c>
      <c r="AU55" s="307" t="str">
        <f t="shared" si="10"/>
        <v/>
      </c>
      <c r="AV55" s="307" t="str">
        <f t="shared" si="10"/>
        <v/>
      </c>
      <c r="AW55" s="307" t="str">
        <f t="shared" si="10"/>
        <v/>
      </c>
      <c r="AX55" s="307" t="str">
        <f t="shared" si="10"/>
        <v/>
      </c>
      <c r="AY55" s="307" t="str">
        <f t="shared" si="10"/>
        <v/>
      </c>
      <c r="AZ55" s="307" t="str">
        <f t="shared" si="11"/>
        <v/>
      </c>
      <c r="BA55" s="307" t="str">
        <f t="shared" si="11"/>
        <v/>
      </c>
      <c r="BB55" s="307" t="str">
        <f t="shared" si="11"/>
        <v/>
      </c>
      <c r="BC55" s="307" t="str">
        <f t="shared" si="11"/>
        <v/>
      </c>
      <c r="BD55" s="307" t="str">
        <f t="shared" si="11"/>
        <v/>
      </c>
      <c r="BE55" s="307" t="str">
        <f t="shared" si="11"/>
        <v/>
      </c>
      <c r="BF55" s="307" t="str">
        <f t="shared" si="11"/>
        <v/>
      </c>
      <c r="BG55" s="307" t="str">
        <f t="shared" si="11"/>
        <v/>
      </c>
      <c r="BH55" s="307" t="str">
        <f t="shared" si="11"/>
        <v/>
      </c>
      <c r="BI55" s="307" t="str">
        <f t="shared" si="11"/>
        <v/>
      </c>
      <c r="BJ55" s="307" t="str">
        <f t="shared" si="12"/>
        <v/>
      </c>
      <c r="BK55" s="307" t="str">
        <f t="shared" si="12"/>
        <v/>
      </c>
      <c r="BL55" s="307" t="str">
        <f t="shared" si="12"/>
        <v/>
      </c>
      <c r="BM55" s="307" t="str">
        <f t="shared" si="12"/>
        <v/>
      </c>
      <c r="BN55" s="307" t="str">
        <f t="shared" si="12"/>
        <v/>
      </c>
      <c r="BO55" s="307" t="str">
        <f t="shared" si="12"/>
        <v/>
      </c>
      <c r="BP55" s="307" t="str">
        <f t="shared" si="12"/>
        <v/>
      </c>
      <c r="BQ55" s="307" t="str">
        <f t="shared" si="12"/>
        <v/>
      </c>
      <c r="BR55" s="307" t="str">
        <f t="shared" si="12"/>
        <v/>
      </c>
      <c r="BS55" s="307" t="str">
        <f t="shared" si="12"/>
        <v/>
      </c>
      <c r="BT55" s="307" t="str">
        <f t="shared" si="13"/>
        <v/>
      </c>
      <c r="BU55" s="307" t="str">
        <f t="shared" si="13"/>
        <v/>
      </c>
      <c r="BV55" s="307" t="str">
        <f t="shared" si="13"/>
        <v/>
      </c>
      <c r="BW55" s="307" t="str">
        <f t="shared" si="13"/>
        <v/>
      </c>
      <c r="BX55" s="307" t="str">
        <f t="shared" si="13"/>
        <v/>
      </c>
      <c r="BY55" s="307" t="str">
        <f t="shared" si="13"/>
        <v/>
      </c>
      <c r="BZ55" s="307" t="str">
        <f t="shared" si="13"/>
        <v/>
      </c>
      <c r="CA55" s="307" t="str">
        <f t="shared" si="13"/>
        <v/>
      </c>
      <c r="CB55" s="307" t="str">
        <f t="shared" si="13"/>
        <v/>
      </c>
      <c r="CC55" s="307" t="str">
        <f t="shared" si="13"/>
        <v/>
      </c>
      <c r="CD55" s="307" t="str">
        <f t="shared" si="14"/>
        <v/>
      </c>
      <c r="CE55" s="307" t="str">
        <f t="shared" si="14"/>
        <v/>
      </c>
      <c r="CF55" s="307" t="str">
        <f t="shared" si="14"/>
        <v/>
      </c>
      <c r="CG55" s="307" t="str">
        <f t="shared" si="14"/>
        <v/>
      </c>
      <c r="CH55" s="307" t="str">
        <f t="shared" si="14"/>
        <v/>
      </c>
      <c r="CI55" s="307" t="str">
        <f t="shared" si="14"/>
        <v/>
      </c>
      <c r="CJ55" s="307" t="str">
        <f t="shared" si="14"/>
        <v/>
      </c>
      <c r="CK55" s="307" t="str">
        <f t="shared" si="14"/>
        <v/>
      </c>
      <c r="CL55" s="307" t="str">
        <f t="shared" si="14"/>
        <v/>
      </c>
      <c r="CM55" s="307" t="str">
        <f t="shared" si="14"/>
        <v/>
      </c>
      <c r="CN55" s="307" t="str">
        <f t="shared" si="15"/>
        <v/>
      </c>
      <c r="CO55" s="307" t="str">
        <f t="shared" si="15"/>
        <v/>
      </c>
      <c r="CP55" s="307" t="str">
        <f t="shared" si="15"/>
        <v/>
      </c>
      <c r="CQ55" s="307" t="str">
        <f t="shared" si="15"/>
        <v/>
      </c>
      <c r="CR55" s="307" t="str">
        <f t="shared" si="15"/>
        <v/>
      </c>
      <c r="CS55" s="307" t="str">
        <f t="shared" si="15"/>
        <v/>
      </c>
      <c r="CT55" s="307" t="str">
        <f t="shared" si="15"/>
        <v/>
      </c>
      <c r="CU55" s="307" t="str">
        <f t="shared" si="15"/>
        <v/>
      </c>
      <c r="CV55" s="307" t="str">
        <f t="shared" si="15"/>
        <v/>
      </c>
      <c r="CW55" s="307" t="str">
        <f t="shared" si="15"/>
        <v/>
      </c>
      <c r="CX55" s="307" t="str">
        <f t="shared" si="16"/>
        <v/>
      </c>
      <c r="CY55" s="307" t="str">
        <f t="shared" si="16"/>
        <v/>
      </c>
      <c r="CZ55" s="307" t="str">
        <f t="shared" si="16"/>
        <v/>
      </c>
      <c r="DA55" s="307" t="str">
        <f t="shared" si="16"/>
        <v/>
      </c>
      <c r="DB55" s="307" t="str">
        <f t="shared" si="16"/>
        <v/>
      </c>
      <c r="DC55" s="307" t="str">
        <f t="shared" si="16"/>
        <v/>
      </c>
      <c r="DD55" s="307" t="str">
        <f t="shared" si="16"/>
        <v/>
      </c>
      <c r="DE55" s="307" t="str">
        <f t="shared" si="16"/>
        <v/>
      </c>
      <c r="DF55" s="307" t="str">
        <f t="shared" si="16"/>
        <v/>
      </c>
      <c r="DG55" s="307" t="str">
        <f t="shared" si="16"/>
        <v/>
      </c>
      <c r="DH55" s="307" t="str">
        <f t="shared" si="17"/>
        <v/>
      </c>
      <c r="DI55" s="307" t="str">
        <f t="shared" si="17"/>
        <v/>
      </c>
      <c r="DJ55" s="307" t="str">
        <f t="shared" si="17"/>
        <v/>
      </c>
      <c r="DK55" s="307" t="str">
        <f t="shared" si="17"/>
        <v/>
      </c>
      <c r="DL55" s="307" t="str">
        <f t="shared" si="17"/>
        <v/>
      </c>
      <c r="DM55" s="307" t="str">
        <f t="shared" si="17"/>
        <v/>
      </c>
      <c r="DN55" s="307" t="str">
        <f t="shared" si="17"/>
        <v/>
      </c>
      <c r="DO55" s="307" t="str">
        <f t="shared" si="17"/>
        <v/>
      </c>
      <c r="DP55" s="307" t="str">
        <f t="shared" si="17"/>
        <v/>
      </c>
      <c r="DQ55" s="307" t="str">
        <f t="shared" si="17"/>
        <v/>
      </c>
      <c r="DR55" s="307" t="str">
        <f t="shared" si="18"/>
        <v/>
      </c>
      <c r="DS55" s="307" t="str">
        <f t="shared" si="18"/>
        <v/>
      </c>
      <c r="DT55" s="307" t="str">
        <f t="shared" si="18"/>
        <v/>
      </c>
      <c r="DU55" s="307" t="str">
        <f t="shared" si="18"/>
        <v/>
      </c>
      <c r="DV55" s="307" t="str">
        <f t="shared" si="18"/>
        <v/>
      </c>
      <c r="DW55" s="307" t="str">
        <f t="shared" si="18"/>
        <v/>
      </c>
      <c r="DX55" s="307" t="str">
        <f t="shared" si="18"/>
        <v/>
      </c>
      <c r="DY55" s="307" t="str">
        <f t="shared" si="18"/>
        <v/>
      </c>
      <c r="DZ55" s="307" t="str">
        <f t="shared" si="18"/>
        <v/>
      </c>
      <c r="EA55" s="307" t="str">
        <f t="shared" si="18"/>
        <v/>
      </c>
      <c r="EB55" s="307"/>
      <c r="EC55" s="307"/>
      <c r="ED55" s="307"/>
      <c r="EE55" s="307"/>
      <c r="EF55" s="307"/>
      <c r="EG55" s="307"/>
      <c r="EH55" s="307"/>
      <c r="EI55" s="307"/>
      <c r="EJ55" s="307"/>
      <c r="EK55" s="307"/>
      <c r="EL55" s="307"/>
      <c r="EM55" s="307"/>
      <c r="EN55" s="307"/>
      <c r="EO55" s="307"/>
      <c r="EP55" s="307"/>
      <c r="EQ55" s="307"/>
      <c r="ER55" s="307"/>
      <c r="ES55" s="307"/>
      <c r="ET55" s="307"/>
      <c r="EU55" s="307"/>
      <c r="EV55" s="307"/>
      <c r="EW55" s="307"/>
      <c r="EX55" s="307"/>
      <c r="EY55" s="307"/>
      <c r="EZ55" s="307"/>
      <c r="FA55" s="307"/>
      <c r="FB55" s="307"/>
      <c r="FC55" s="307"/>
      <c r="FD55" s="307"/>
      <c r="FE55" s="307"/>
      <c r="FF55" s="307"/>
      <c r="FG55" s="307"/>
      <c r="FH55" s="307"/>
      <c r="FI55" s="307"/>
      <c r="FJ55" s="307"/>
      <c r="FK55" s="307"/>
      <c r="FL55" s="307"/>
      <c r="FM55" s="307"/>
      <c r="FN55" s="307"/>
      <c r="FO55" s="307"/>
      <c r="FP55" s="307"/>
      <c r="FQ55" s="307"/>
      <c r="FR55" s="307"/>
      <c r="FS55" s="307"/>
      <c r="FT55" s="307"/>
      <c r="FU55" s="307"/>
      <c r="FV55" s="307"/>
      <c r="FW55" s="307"/>
      <c r="FX55" s="307"/>
      <c r="FY55" s="307"/>
      <c r="FZ55" s="307"/>
      <c r="GA55" s="307"/>
      <c r="GB55" s="307"/>
      <c r="GC55" s="307"/>
      <c r="GD55" s="307"/>
      <c r="GE55" s="307"/>
      <c r="GF55" s="307"/>
      <c r="GG55" s="307"/>
      <c r="GH55" s="307"/>
      <c r="GI55" s="307"/>
      <c r="GJ55" s="307"/>
      <c r="GK55" s="307"/>
      <c r="GL55" s="307"/>
      <c r="GM55" s="307"/>
      <c r="GN55" s="307"/>
      <c r="GO55" s="307"/>
      <c r="GP55" s="307"/>
      <c r="GQ55" s="307"/>
      <c r="GR55" s="307"/>
      <c r="GS55" s="307"/>
      <c r="GT55" s="307"/>
      <c r="GU55" s="307"/>
      <c r="GV55" s="307"/>
      <c r="GW55" s="307"/>
      <c r="GX55" s="307"/>
      <c r="GY55" s="307"/>
      <c r="GZ55" s="307"/>
      <c r="HA55" s="307"/>
      <c r="HB55" s="307"/>
      <c r="HC55" s="307"/>
      <c r="HD55" s="307"/>
      <c r="HE55" s="307"/>
      <c r="HF55" s="307"/>
      <c r="HG55" s="307"/>
      <c r="HH55" s="307"/>
      <c r="HI55" s="307"/>
      <c r="HJ55" s="307"/>
      <c r="HK55" s="307"/>
      <c r="HL55" s="307"/>
      <c r="HM55" s="307"/>
      <c r="HN55" s="307"/>
      <c r="HO55" s="307"/>
      <c r="HP55" s="307"/>
      <c r="HQ55" s="307"/>
      <c r="HR55" s="307"/>
      <c r="HS55" s="307"/>
      <c r="HT55" s="307"/>
      <c r="HU55" s="307"/>
      <c r="HV55" s="307"/>
      <c r="HW55" s="307"/>
      <c r="HX55" s="307"/>
      <c r="HY55" s="307"/>
      <c r="HZ55" s="307"/>
      <c r="IA55" s="307"/>
      <c r="IB55" s="307"/>
      <c r="IC55" s="307"/>
      <c r="ID55" s="307"/>
      <c r="IE55" s="307"/>
      <c r="IF55" s="307"/>
      <c r="IG55" s="307"/>
      <c r="IH55" s="307"/>
      <c r="II55" s="307"/>
      <c r="IJ55" s="307"/>
      <c r="IK55" s="307"/>
      <c r="IL55" s="307"/>
      <c r="IM55" s="307"/>
      <c r="IN55" s="307"/>
      <c r="IO55" s="307"/>
      <c r="IP55" s="307"/>
      <c r="IQ55" s="257"/>
      <c r="IR55" s="79"/>
      <c r="IS55" s="79"/>
      <c r="IT55" s="79"/>
      <c r="IU55" s="79"/>
      <c r="IV55" s="79"/>
    </row>
    <row r="56" spans="1:256">
      <c r="A56" s="256" t="str">
        <f t="shared" si="5"/>
        <v/>
      </c>
      <c r="B56" s="307" t="str">
        <f t="shared" si="6"/>
        <v/>
      </c>
      <c r="C56" s="307" t="str">
        <f t="shared" si="6"/>
        <v/>
      </c>
      <c r="D56" s="307" t="str">
        <f t="shared" si="6"/>
        <v/>
      </c>
      <c r="E56" s="307" t="str">
        <f t="shared" si="6"/>
        <v/>
      </c>
      <c r="F56" s="307" t="str">
        <f t="shared" si="6"/>
        <v/>
      </c>
      <c r="G56" s="307" t="str">
        <f t="shared" si="6"/>
        <v/>
      </c>
      <c r="H56" s="307" t="str">
        <f t="shared" si="6"/>
        <v/>
      </c>
      <c r="I56" s="307" t="str">
        <f t="shared" si="6"/>
        <v/>
      </c>
      <c r="J56" s="307" t="str">
        <f t="shared" si="6"/>
        <v/>
      </c>
      <c r="K56" s="307" t="str">
        <f t="shared" si="6"/>
        <v/>
      </c>
      <c r="L56" s="307" t="str">
        <f t="shared" si="7"/>
        <v/>
      </c>
      <c r="M56" s="307" t="str">
        <f t="shared" si="7"/>
        <v/>
      </c>
      <c r="N56" s="4" t="str">
        <f t="shared" si="7"/>
        <v/>
      </c>
      <c r="O56" s="307" t="str">
        <f t="shared" si="7"/>
        <v/>
      </c>
      <c r="P56" s="307" t="str">
        <f t="shared" si="7"/>
        <v/>
      </c>
      <c r="Q56" s="307" t="str">
        <f t="shared" si="7"/>
        <v/>
      </c>
      <c r="R56" s="307" t="str">
        <f t="shared" si="7"/>
        <v/>
      </c>
      <c r="S56" s="307" t="str">
        <f t="shared" si="7"/>
        <v/>
      </c>
      <c r="T56" s="307" t="str">
        <f t="shared" si="7"/>
        <v/>
      </c>
      <c r="U56" s="307" t="str">
        <f t="shared" si="7"/>
        <v/>
      </c>
      <c r="V56" s="307" t="str">
        <f t="shared" si="8"/>
        <v/>
      </c>
      <c r="W56" s="307" t="str">
        <f t="shared" si="8"/>
        <v/>
      </c>
      <c r="X56" s="307" t="str">
        <f t="shared" si="8"/>
        <v/>
      </c>
      <c r="Y56" s="307" t="str">
        <f t="shared" si="8"/>
        <v/>
      </c>
      <c r="Z56" s="307" t="str">
        <f t="shared" si="8"/>
        <v/>
      </c>
      <c r="AA56" s="307" t="str">
        <f t="shared" si="8"/>
        <v/>
      </c>
      <c r="AB56" s="307" t="str">
        <f t="shared" si="8"/>
        <v/>
      </c>
      <c r="AC56" s="307" t="str">
        <f t="shared" si="8"/>
        <v/>
      </c>
      <c r="AD56" s="307" t="str">
        <f t="shared" si="8"/>
        <v/>
      </c>
      <c r="AE56" s="307" t="str">
        <f t="shared" si="8"/>
        <v/>
      </c>
      <c r="AF56" s="307" t="str">
        <f t="shared" si="9"/>
        <v/>
      </c>
      <c r="AG56" s="307" t="str">
        <f t="shared" si="9"/>
        <v/>
      </c>
      <c r="AH56" s="307" t="str">
        <f t="shared" si="9"/>
        <v/>
      </c>
      <c r="AI56" s="307" t="str">
        <f t="shared" si="9"/>
        <v/>
      </c>
      <c r="AJ56" s="307" t="str">
        <f t="shared" si="9"/>
        <v/>
      </c>
      <c r="AK56" s="307" t="str">
        <f t="shared" si="9"/>
        <v/>
      </c>
      <c r="AL56" s="307" t="str">
        <f t="shared" si="9"/>
        <v/>
      </c>
      <c r="AM56" s="307" t="str">
        <f t="shared" si="9"/>
        <v/>
      </c>
      <c r="AN56" s="307" t="str">
        <f t="shared" si="9"/>
        <v/>
      </c>
      <c r="AO56" s="307" t="str">
        <f t="shared" si="9"/>
        <v/>
      </c>
      <c r="AP56" s="307" t="str">
        <f t="shared" si="10"/>
        <v/>
      </c>
      <c r="AQ56" s="307" t="str">
        <f t="shared" si="10"/>
        <v/>
      </c>
      <c r="AR56" s="307" t="str">
        <f t="shared" si="10"/>
        <v/>
      </c>
      <c r="AS56" s="307" t="str">
        <f t="shared" si="10"/>
        <v/>
      </c>
      <c r="AT56" s="307" t="str">
        <f t="shared" si="10"/>
        <v/>
      </c>
      <c r="AU56" s="307" t="str">
        <f t="shared" si="10"/>
        <v/>
      </c>
      <c r="AV56" s="307" t="str">
        <f t="shared" si="10"/>
        <v/>
      </c>
      <c r="AW56" s="307" t="str">
        <f t="shared" si="10"/>
        <v/>
      </c>
      <c r="AX56" s="307" t="str">
        <f t="shared" si="10"/>
        <v/>
      </c>
      <c r="AY56" s="307" t="str">
        <f t="shared" si="10"/>
        <v/>
      </c>
      <c r="AZ56" s="307" t="str">
        <f t="shared" si="11"/>
        <v/>
      </c>
      <c r="BA56" s="307" t="str">
        <f t="shared" si="11"/>
        <v/>
      </c>
      <c r="BB56" s="307" t="str">
        <f t="shared" si="11"/>
        <v/>
      </c>
      <c r="BC56" s="307" t="str">
        <f t="shared" si="11"/>
        <v/>
      </c>
      <c r="BD56" s="307" t="str">
        <f t="shared" si="11"/>
        <v/>
      </c>
      <c r="BE56" s="307" t="str">
        <f t="shared" si="11"/>
        <v/>
      </c>
      <c r="BF56" s="307" t="str">
        <f t="shared" si="11"/>
        <v/>
      </c>
      <c r="BG56" s="307" t="str">
        <f t="shared" si="11"/>
        <v/>
      </c>
      <c r="BH56" s="307" t="str">
        <f t="shared" si="11"/>
        <v/>
      </c>
      <c r="BI56" s="307" t="str">
        <f t="shared" si="11"/>
        <v/>
      </c>
      <c r="BJ56" s="307" t="str">
        <f t="shared" si="12"/>
        <v/>
      </c>
      <c r="BK56" s="307" t="str">
        <f t="shared" si="12"/>
        <v/>
      </c>
      <c r="BL56" s="307" t="str">
        <f t="shared" si="12"/>
        <v/>
      </c>
      <c r="BM56" s="307" t="str">
        <f t="shared" si="12"/>
        <v/>
      </c>
      <c r="BN56" s="307" t="str">
        <f t="shared" si="12"/>
        <v/>
      </c>
      <c r="BO56" s="307" t="str">
        <f t="shared" si="12"/>
        <v/>
      </c>
      <c r="BP56" s="307" t="str">
        <f t="shared" si="12"/>
        <v/>
      </c>
      <c r="BQ56" s="307" t="str">
        <f t="shared" si="12"/>
        <v/>
      </c>
      <c r="BR56" s="307" t="str">
        <f t="shared" si="12"/>
        <v/>
      </c>
      <c r="BS56" s="307" t="str">
        <f t="shared" si="12"/>
        <v/>
      </c>
      <c r="BT56" s="307" t="str">
        <f t="shared" si="13"/>
        <v/>
      </c>
      <c r="BU56" s="307" t="str">
        <f t="shared" si="13"/>
        <v/>
      </c>
      <c r="BV56" s="307" t="str">
        <f t="shared" si="13"/>
        <v/>
      </c>
      <c r="BW56" s="307" t="str">
        <f t="shared" si="13"/>
        <v/>
      </c>
      <c r="BX56" s="307" t="str">
        <f t="shared" si="13"/>
        <v/>
      </c>
      <c r="BY56" s="307" t="str">
        <f t="shared" si="13"/>
        <v/>
      </c>
      <c r="BZ56" s="307" t="str">
        <f t="shared" si="13"/>
        <v/>
      </c>
      <c r="CA56" s="307" t="str">
        <f t="shared" si="13"/>
        <v/>
      </c>
      <c r="CB56" s="307" t="str">
        <f t="shared" si="13"/>
        <v/>
      </c>
      <c r="CC56" s="307" t="str">
        <f t="shared" si="13"/>
        <v/>
      </c>
      <c r="CD56" s="307" t="str">
        <f t="shared" si="14"/>
        <v/>
      </c>
      <c r="CE56" s="307" t="str">
        <f t="shared" si="14"/>
        <v/>
      </c>
      <c r="CF56" s="307" t="str">
        <f t="shared" si="14"/>
        <v/>
      </c>
      <c r="CG56" s="307" t="str">
        <f t="shared" si="14"/>
        <v/>
      </c>
      <c r="CH56" s="307" t="str">
        <f t="shared" si="14"/>
        <v/>
      </c>
      <c r="CI56" s="307" t="str">
        <f t="shared" si="14"/>
        <v/>
      </c>
      <c r="CJ56" s="307" t="str">
        <f t="shared" si="14"/>
        <v/>
      </c>
      <c r="CK56" s="307" t="str">
        <f t="shared" si="14"/>
        <v/>
      </c>
      <c r="CL56" s="307" t="str">
        <f t="shared" si="14"/>
        <v/>
      </c>
      <c r="CM56" s="307" t="str">
        <f t="shared" si="14"/>
        <v/>
      </c>
      <c r="CN56" s="307" t="str">
        <f t="shared" si="15"/>
        <v/>
      </c>
      <c r="CO56" s="307" t="str">
        <f t="shared" si="15"/>
        <v/>
      </c>
      <c r="CP56" s="307" t="str">
        <f t="shared" si="15"/>
        <v/>
      </c>
      <c r="CQ56" s="307" t="str">
        <f t="shared" si="15"/>
        <v/>
      </c>
      <c r="CR56" s="307" t="str">
        <f t="shared" si="15"/>
        <v/>
      </c>
      <c r="CS56" s="307" t="str">
        <f t="shared" si="15"/>
        <v/>
      </c>
      <c r="CT56" s="307" t="str">
        <f t="shared" si="15"/>
        <v/>
      </c>
      <c r="CU56" s="307" t="str">
        <f t="shared" si="15"/>
        <v/>
      </c>
      <c r="CV56" s="307" t="str">
        <f t="shared" si="15"/>
        <v/>
      </c>
      <c r="CW56" s="307" t="str">
        <f t="shared" si="15"/>
        <v/>
      </c>
      <c r="CX56" s="307" t="str">
        <f t="shared" si="16"/>
        <v/>
      </c>
      <c r="CY56" s="307" t="str">
        <f t="shared" si="16"/>
        <v/>
      </c>
      <c r="CZ56" s="307" t="str">
        <f t="shared" si="16"/>
        <v/>
      </c>
      <c r="DA56" s="307" t="str">
        <f t="shared" si="16"/>
        <v/>
      </c>
      <c r="DB56" s="307" t="str">
        <f t="shared" si="16"/>
        <v/>
      </c>
      <c r="DC56" s="307" t="str">
        <f t="shared" si="16"/>
        <v/>
      </c>
      <c r="DD56" s="307" t="str">
        <f t="shared" si="16"/>
        <v/>
      </c>
      <c r="DE56" s="307" t="str">
        <f t="shared" si="16"/>
        <v/>
      </c>
      <c r="DF56" s="307" t="str">
        <f t="shared" si="16"/>
        <v/>
      </c>
      <c r="DG56" s="307" t="str">
        <f t="shared" si="16"/>
        <v/>
      </c>
      <c r="DH56" s="307" t="str">
        <f t="shared" si="17"/>
        <v/>
      </c>
      <c r="DI56" s="307" t="str">
        <f t="shared" si="17"/>
        <v/>
      </c>
      <c r="DJ56" s="307" t="str">
        <f t="shared" si="17"/>
        <v/>
      </c>
      <c r="DK56" s="307" t="str">
        <f t="shared" si="17"/>
        <v/>
      </c>
      <c r="DL56" s="307" t="str">
        <f t="shared" si="17"/>
        <v/>
      </c>
      <c r="DM56" s="307" t="str">
        <f t="shared" si="17"/>
        <v/>
      </c>
      <c r="DN56" s="307" t="str">
        <f t="shared" si="17"/>
        <v/>
      </c>
      <c r="DO56" s="307" t="str">
        <f t="shared" si="17"/>
        <v/>
      </c>
      <c r="DP56" s="307" t="str">
        <f t="shared" si="17"/>
        <v/>
      </c>
      <c r="DQ56" s="307" t="str">
        <f t="shared" si="17"/>
        <v/>
      </c>
      <c r="DR56" s="307" t="str">
        <f t="shared" si="18"/>
        <v/>
      </c>
      <c r="DS56" s="307" t="str">
        <f t="shared" si="18"/>
        <v/>
      </c>
      <c r="DT56" s="307" t="str">
        <f t="shared" si="18"/>
        <v/>
      </c>
      <c r="DU56" s="307" t="str">
        <f t="shared" si="18"/>
        <v/>
      </c>
      <c r="DV56" s="307" t="str">
        <f t="shared" si="18"/>
        <v/>
      </c>
      <c r="DW56" s="307" t="str">
        <f t="shared" si="18"/>
        <v/>
      </c>
      <c r="DX56" s="307" t="str">
        <f t="shared" si="18"/>
        <v/>
      </c>
      <c r="DY56" s="307" t="str">
        <f t="shared" si="18"/>
        <v/>
      </c>
      <c r="DZ56" s="307" t="str">
        <f t="shared" si="18"/>
        <v/>
      </c>
      <c r="EA56" s="307" t="str">
        <f t="shared" si="18"/>
        <v/>
      </c>
      <c r="EB56" s="307"/>
      <c r="EC56" s="307"/>
      <c r="ED56" s="307"/>
      <c r="EE56" s="307"/>
      <c r="EF56" s="307"/>
      <c r="EG56" s="307"/>
      <c r="EH56" s="307"/>
      <c r="EI56" s="307"/>
      <c r="EJ56" s="307"/>
      <c r="EK56" s="307"/>
      <c r="EL56" s="307"/>
      <c r="EM56" s="307"/>
      <c r="EN56" s="307"/>
      <c r="EO56" s="307"/>
      <c r="EP56" s="307"/>
      <c r="EQ56" s="307"/>
      <c r="ER56" s="307"/>
      <c r="ES56" s="307"/>
      <c r="ET56" s="307"/>
      <c r="EU56" s="307"/>
      <c r="EV56" s="307"/>
      <c r="EW56" s="307"/>
      <c r="EX56" s="307"/>
      <c r="EY56" s="307"/>
      <c r="EZ56" s="307"/>
      <c r="FA56" s="307"/>
      <c r="FB56" s="307"/>
      <c r="FC56" s="307"/>
      <c r="FD56" s="307"/>
      <c r="FE56" s="307"/>
      <c r="FF56" s="307"/>
      <c r="FG56" s="307"/>
      <c r="FH56" s="307"/>
      <c r="FI56" s="307"/>
      <c r="FJ56" s="307"/>
      <c r="FK56" s="307"/>
      <c r="FL56" s="307"/>
      <c r="FM56" s="307"/>
      <c r="FN56" s="307"/>
      <c r="FO56" s="307"/>
      <c r="FP56" s="307"/>
      <c r="FQ56" s="307"/>
      <c r="FR56" s="307"/>
      <c r="FS56" s="307"/>
      <c r="FT56" s="307"/>
      <c r="FU56" s="307"/>
      <c r="FV56" s="307"/>
      <c r="FW56" s="307"/>
      <c r="FX56" s="307"/>
      <c r="FY56" s="307"/>
      <c r="FZ56" s="307"/>
      <c r="GA56" s="307"/>
      <c r="GB56" s="307"/>
      <c r="GC56" s="307"/>
      <c r="GD56" s="307"/>
      <c r="GE56" s="307"/>
      <c r="GF56" s="307"/>
      <c r="GG56" s="307"/>
      <c r="GH56" s="307"/>
      <c r="GI56" s="307"/>
      <c r="GJ56" s="307"/>
      <c r="GK56" s="307"/>
      <c r="GL56" s="307"/>
      <c r="GM56" s="307"/>
      <c r="GN56" s="307"/>
      <c r="GO56" s="307"/>
      <c r="GP56" s="307"/>
      <c r="GQ56" s="307"/>
      <c r="GR56" s="307"/>
      <c r="GS56" s="307"/>
      <c r="GT56" s="307"/>
      <c r="GU56" s="307"/>
      <c r="GV56" s="307"/>
      <c r="GW56" s="307"/>
      <c r="GX56" s="307"/>
      <c r="GY56" s="307"/>
      <c r="GZ56" s="307"/>
      <c r="HA56" s="307"/>
      <c r="HB56" s="307"/>
      <c r="HC56" s="307"/>
      <c r="HD56" s="307"/>
      <c r="HE56" s="307"/>
      <c r="HF56" s="307"/>
      <c r="HG56" s="307"/>
      <c r="HH56" s="307"/>
      <c r="HI56" s="307"/>
      <c r="HJ56" s="307"/>
      <c r="HK56" s="307"/>
      <c r="HL56" s="307"/>
      <c r="HM56" s="307"/>
      <c r="HN56" s="307"/>
      <c r="HO56" s="307"/>
      <c r="HP56" s="307"/>
      <c r="HQ56" s="307"/>
      <c r="HR56" s="307"/>
      <c r="HS56" s="307"/>
      <c r="HT56" s="307"/>
      <c r="HU56" s="307"/>
      <c r="HV56" s="307"/>
      <c r="HW56" s="307"/>
      <c r="HX56" s="307"/>
      <c r="HY56" s="307"/>
      <c r="HZ56" s="307"/>
      <c r="IA56" s="307"/>
      <c r="IB56" s="307"/>
      <c r="IC56" s="307"/>
      <c r="ID56" s="307"/>
      <c r="IE56" s="307"/>
      <c r="IF56" s="307"/>
      <c r="IG56" s="307"/>
      <c r="IH56" s="307"/>
      <c r="II56" s="307"/>
      <c r="IJ56" s="307"/>
      <c r="IK56" s="307"/>
      <c r="IL56" s="307"/>
      <c r="IM56" s="307"/>
      <c r="IN56" s="307"/>
      <c r="IO56" s="307"/>
      <c r="IP56" s="307"/>
      <c r="IQ56" s="257"/>
      <c r="IR56" s="79"/>
      <c r="IS56" s="79"/>
      <c r="IT56" s="79"/>
      <c r="IU56" s="79"/>
      <c r="IV56" s="79"/>
    </row>
    <row r="57" spans="1:256">
      <c r="A57" s="256" t="str">
        <f t="shared" si="5"/>
        <v/>
      </c>
      <c r="B57" s="307" t="str">
        <f t="shared" si="6"/>
        <v/>
      </c>
      <c r="C57" s="307" t="str">
        <f t="shared" si="6"/>
        <v/>
      </c>
      <c r="D57" s="307" t="str">
        <f t="shared" si="6"/>
        <v/>
      </c>
      <c r="E57" s="307" t="str">
        <f t="shared" si="6"/>
        <v/>
      </c>
      <c r="F57" s="307" t="str">
        <f t="shared" si="6"/>
        <v/>
      </c>
      <c r="G57" s="307" t="str">
        <f t="shared" si="6"/>
        <v/>
      </c>
      <c r="H57" s="307" t="str">
        <f t="shared" si="6"/>
        <v/>
      </c>
      <c r="I57" s="307" t="str">
        <f t="shared" si="6"/>
        <v/>
      </c>
      <c r="J57" s="307" t="str">
        <f t="shared" si="6"/>
        <v/>
      </c>
      <c r="K57" s="307" t="str">
        <f t="shared" si="6"/>
        <v/>
      </c>
      <c r="L57" s="307" t="str">
        <f t="shared" si="7"/>
        <v/>
      </c>
      <c r="M57" s="307" t="str">
        <f t="shared" si="7"/>
        <v/>
      </c>
      <c r="N57" s="4" t="str">
        <f t="shared" si="7"/>
        <v/>
      </c>
      <c r="O57" s="307" t="str">
        <f t="shared" si="7"/>
        <v/>
      </c>
      <c r="P57" s="307" t="str">
        <f t="shared" si="7"/>
        <v/>
      </c>
      <c r="Q57" s="307" t="str">
        <f t="shared" si="7"/>
        <v/>
      </c>
      <c r="R57" s="307" t="str">
        <f t="shared" si="7"/>
        <v/>
      </c>
      <c r="S57" s="307" t="str">
        <f t="shared" si="7"/>
        <v/>
      </c>
      <c r="T57" s="307" t="str">
        <f t="shared" si="7"/>
        <v/>
      </c>
      <c r="U57" s="307" t="str">
        <f t="shared" si="7"/>
        <v/>
      </c>
      <c r="V57" s="307" t="str">
        <f t="shared" si="8"/>
        <v/>
      </c>
      <c r="W57" s="307" t="str">
        <f t="shared" si="8"/>
        <v/>
      </c>
      <c r="X57" s="307" t="str">
        <f t="shared" si="8"/>
        <v/>
      </c>
      <c r="Y57" s="307" t="str">
        <f t="shared" si="8"/>
        <v/>
      </c>
      <c r="Z57" s="307" t="str">
        <f t="shared" si="8"/>
        <v/>
      </c>
      <c r="AA57" s="307" t="str">
        <f t="shared" si="8"/>
        <v/>
      </c>
      <c r="AB57" s="307" t="str">
        <f t="shared" si="8"/>
        <v/>
      </c>
      <c r="AC57" s="307" t="str">
        <f t="shared" si="8"/>
        <v/>
      </c>
      <c r="AD57" s="307" t="str">
        <f t="shared" si="8"/>
        <v/>
      </c>
      <c r="AE57" s="307" t="str">
        <f t="shared" si="8"/>
        <v/>
      </c>
      <c r="AF57" s="307" t="str">
        <f t="shared" si="9"/>
        <v/>
      </c>
      <c r="AG57" s="307" t="str">
        <f t="shared" si="9"/>
        <v/>
      </c>
      <c r="AH57" s="307" t="str">
        <f t="shared" si="9"/>
        <v/>
      </c>
      <c r="AI57" s="307" t="str">
        <f t="shared" si="9"/>
        <v/>
      </c>
      <c r="AJ57" s="307" t="str">
        <f t="shared" si="9"/>
        <v/>
      </c>
      <c r="AK57" s="307" t="str">
        <f t="shared" si="9"/>
        <v/>
      </c>
      <c r="AL57" s="307" t="str">
        <f t="shared" si="9"/>
        <v/>
      </c>
      <c r="AM57" s="307" t="str">
        <f t="shared" si="9"/>
        <v/>
      </c>
      <c r="AN57" s="307" t="str">
        <f t="shared" si="9"/>
        <v/>
      </c>
      <c r="AO57" s="307" t="str">
        <f t="shared" si="9"/>
        <v/>
      </c>
      <c r="AP57" s="307" t="str">
        <f t="shared" si="10"/>
        <v/>
      </c>
      <c r="AQ57" s="307" t="str">
        <f t="shared" si="10"/>
        <v/>
      </c>
      <c r="AR57" s="307" t="str">
        <f t="shared" si="10"/>
        <v/>
      </c>
      <c r="AS57" s="307" t="str">
        <f t="shared" si="10"/>
        <v/>
      </c>
      <c r="AT57" s="307" t="str">
        <f t="shared" si="10"/>
        <v/>
      </c>
      <c r="AU57" s="307" t="str">
        <f t="shared" si="10"/>
        <v/>
      </c>
      <c r="AV57" s="307" t="str">
        <f t="shared" si="10"/>
        <v/>
      </c>
      <c r="AW57" s="307" t="str">
        <f t="shared" si="10"/>
        <v/>
      </c>
      <c r="AX57" s="307" t="str">
        <f t="shared" si="10"/>
        <v/>
      </c>
      <c r="AY57" s="307" t="str">
        <f t="shared" si="10"/>
        <v/>
      </c>
      <c r="AZ57" s="307" t="str">
        <f t="shared" si="11"/>
        <v/>
      </c>
      <c r="BA57" s="307" t="str">
        <f t="shared" si="11"/>
        <v/>
      </c>
      <c r="BB57" s="307" t="str">
        <f t="shared" si="11"/>
        <v/>
      </c>
      <c r="BC57" s="307" t="str">
        <f t="shared" si="11"/>
        <v/>
      </c>
      <c r="BD57" s="307" t="str">
        <f t="shared" si="11"/>
        <v/>
      </c>
      <c r="BE57" s="307" t="str">
        <f t="shared" si="11"/>
        <v/>
      </c>
      <c r="BF57" s="307" t="str">
        <f t="shared" si="11"/>
        <v/>
      </c>
      <c r="BG57" s="307" t="str">
        <f t="shared" si="11"/>
        <v/>
      </c>
      <c r="BH57" s="307" t="str">
        <f t="shared" si="11"/>
        <v/>
      </c>
      <c r="BI57" s="307" t="str">
        <f t="shared" si="11"/>
        <v/>
      </c>
      <c r="BJ57" s="307" t="str">
        <f t="shared" si="12"/>
        <v/>
      </c>
      <c r="BK57" s="307" t="str">
        <f t="shared" si="12"/>
        <v/>
      </c>
      <c r="BL57" s="307" t="str">
        <f t="shared" si="12"/>
        <v/>
      </c>
      <c r="BM57" s="307" t="str">
        <f t="shared" si="12"/>
        <v/>
      </c>
      <c r="BN57" s="307" t="str">
        <f t="shared" si="12"/>
        <v/>
      </c>
      <c r="BO57" s="307" t="str">
        <f t="shared" si="12"/>
        <v/>
      </c>
      <c r="BP57" s="307" t="str">
        <f t="shared" si="12"/>
        <v/>
      </c>
      <c r="BQ57" s="307" t="str">
        <f t="shared" si="12"/>
        <v/>
      </c>
      <c r="BR57" s="307" t="str">
        <f t="shared" si="12"/>
        <v/>
      </c>
      <c r="BS57" s="307" t="str">
        <f t="shared" si="12"/>
        <v/>
      </c>
      <c r="BT57" s="307" t="str">
        <f t="shared" si="13"/>
        <v/>
      </c>
      <c r="BU57" s="307" t="str">
        <f t="shared" si="13"/>
        <v/>
      </c>
      <c r="BV57" s="307" t="str">
        <f t="shared" si="13"/>
        <v/>
      </c>
      <c r="BW57" s="307" t="str">
        <f t="shared" si="13"/>
        <v/>
      </c>
      <c r="BX57" s="307" t="str">
        <f t="shared" si="13"/>
        <v/>
      </c>
      <c r="BY57" s="307" t="str">
        <f t="shared" si="13"/>
        <v/>
      </c>
      <c r="BZ57" s="307" t="str">
        <f t="shared" si="13"/>
        <v/>
      </c>
      <c r="CA57" s="307" t="str">
        <f t="shared" si="13"/>
        <v/>
      </c>
      <c r="CB57" s="307" t="str">
        <f t="shared" si="13"/>
        <v/>
      </c>
      <c r="CC57" s="307" t="str">
        <f t="shared" si="13"/>
        <v/>
      </c>
      <c r="CD57" s="307" t="str">
        <f t="shared" si="14"/>
        <v/>
      </c>
      <c r="CE57" s="307" t="str">
        <f t="shared" si="14"/>
        <v/>
      </c>
      <c r="CF57" s="307" t="str">
        <f t="shared" si="14"/>
        <v/>
      </c>
      <c r="CG57" s="307" t="str">
        <f t="shared" si="14"/>
        <v/>
      </c>
      <c r="CH57" s="307" t="str">
        <f t="shared" si="14"/>
        <v/>
      </c>
      <c r="CI57" s="307" t="str">
        <f t="shared" si="14"/>
        <v/>
      </c>
      <c r="CJ57" s="307" t="str">
        <f t="shared" si="14"/>
        <v/>
      </c>
      <c r="CK57" s="307" t="str">
        <f t="shared" si="14"/>
        <v/>
      </c>
      <c r="CL57" s="307" t="str">
        <f t="shared" si="14"/>
        <v/>
      </c>
      <c r="CM57" s="307" t="str">
        <f t="shared" si="14"/>
        <v/>
      </c>
      <c r="CN57" s="307" t="str">
        <f t="shared" si="15"/>
        <v/>
      </c>
      <c r="CO57" s="307" t="str">
        <f t="shared" si="15"/>
        <v/>
      </c>
      <c r="CP57" s="307" t="str">
        <f t="shared" si="15"/>
        <v/>
      </c>
      <c r="CQ57" s="307" t="str">
        <f t="shared" si="15"/>
        <v/>
      </c>
      <c r="CR57" s="307" t="str">
        <f t="shared" si="15"/>
        <v/>
      </c>
      <c r="CS57" s="307" t="str">
        <f t="shared" si="15"/>
        <v/>
      </c>
      <c r="CT57" s="307" t="str">
        <f t="shared" si="15"/>
        <v/>
      </c>
      <c r="CU57" s="307" t="str">
        <f t="shared" si="15"/>
        <v/>
      </c>
      <c r="CV57" s="307" t="str">
        <f t="shared" si="15"/>
        <v/>
      </c>
      <c r="CW57" s="307" t="str">
        <f t="shared" si="15"/>
        <v/>
      </c>
      <c r="CX57" s="307" t="str">
        <f t="shared" si="16"/>
        <v/>
      </c>
      <c r="CY57" s="307" t="str">
        <f t="shared" si="16"/>
        <v/>
      </c>
      <c r="CZ57" s="307" t="str">
        <f t="shared" si="16"/>
        <v/>
      </c>
      <c r="DA57" s="307" t="str">
        <f t="shared" si="16"/>
        <v/>
      </c>
      <c r="DB57" s="307" t="str">
        <f t="shared" si="16"/>
        <v/>
      </c>
      <c r="DC57" s="307" t="str">
        <f t="shared" si="16"/>
        <v/>
      </c>
      <c r="DD57" s="307" t="str">
        <f t="shared" si="16"/>
        <v/>
      </c>
      <c r="DE57" s="307" t="str">
        <f t="shared" si="16"/>
        <v/>
      </c>
      <c r="DF57" s="307" t="str">
        <f t="shared" si="16"/>
        <v/>
      </c>
      <c r="DG57" s="307" t="str">
        <f t="shared" si="16"/>
        <v/>
      </c>
      <c r="DH57" s="307" t="str">
        <f t="shared" si="17"/>
        <v/>
      </c>
      <c r="DI57" s="307" t="str">
        <f t="shared" si="17"/>
        <v/>
      </c>
      <c r="DJ57" s="307" t="str">
        <f t="shared" si="17"/>
        <v/>
      </c>
      <c r="DK57" s="307" t="str">
        <f t="shared" si="17"/>
        <v/>
      </c>
      <c r="DL57" s="307" t="str">
        <f t="shared" si="17"/>
        <v/>
      </c>
      <c r="DM57" s="307" t="str">
        <f t="shared" si="17"/>
        <v/>
      </c>
      <c r="DN57" s="307" t="str">
        <f t="shared" si="17"/>
        <v/>
      </c>
      <c r="DO57" s="307" t="str">
        <f t="shared" si="17"/>
        <v/>
      </c>
      <c r="DP57" s="307" t="str">
        <f t="shared" si="17"/>
        <v/>
      </c>
      <c r="DQ57" s="307" t="str">
        <f t="shared" si="17"/>
        <v/>
      </c>
      <c r="DR57" s="307" t="str">
        <f t="shared" si="18"/>
        <v/>
      </c>
      <c r="DS57" s="307" t="str">
        <f t="shared" si="18"/>
        <v/>
      </c>
      <c r="DT57" s="307" t="str">
        <f t="shared" si="18"/>
        <v/>
      </c>
      <c r="DU57" s="307" t="str">
        <f t="shared" si="18"/>
        <v/>
      </c>
      <c r="DV57" s="307" t="str">
        <f t="shared" si="18"/>
        <v/>
      </c>
      <c r="DW57" s="307" t="str">
        <f t="shared" si="18"/>
        <v/>
      </c>
      <c r="DX57" s="307" t="str">
        <f t="shared" si="18"/>
        <v/>
      </c>
      <c r="DY57" s="307" t="str">
        <f t="shared" si="18"/>
        <v/>
      </c>
      <c r="DZ57" s="307" t="str">
        <f t="shared" si="18"/>
        <v/>
      </c>
      <c r="EA57" s="307" t="str">
        <f t="shared" si="18"/>
        <v/>
      </c>
      <c r="EB57" s="307"/>
      <c r="EC57" s="307"/>
      <c r="ED57" s="307"/>
      <c r="EE57" s="307"/>
      <c r="EF57" s="307"/>
      <c r="EG57" s="307"/>
      <c r="EH57" s="307"/>
      <c r="EI57" s="307"/>
      <c r="EJ57" s="307"/>
      <c r="EK57" s="307"/>
      <c r="EL57" s="307"/>
      <c r="EM57" s="307"/>
      <c r="EN57" s="307"/>
      <c r="EO57" s="307"/>
      <c r="EP57" s="307"/>
      <c r="EQ57" s="307"/>
      <c r="ER57" s="307"/>
      <c r="ES57" s="307"/>
      <c r="ET57" s="307"/>
      <c r="EU57" s="307"/>
      <c r="EV57" s="307"/>
      <c r="EW57" s="307"/>
      <c r="EX57" s="307"/>
      <c r="EY57" s="307"/>
      <c r="EZ57" s="307"/>
      <c r="FA57" s="307"/>
      <c r="FB57" s="307"/>
      <c r="FC57" s="307"/>
      <c r="FD57" s="307"/>
      <c r="FE57" s="307"/>
      <c r="FF57" s="307"/>
      <c r="FG57" s="307"/>
      <c r="FH57" s="307"/>
      <c r="FI57" s="307"/>
      <c r="FJ57" s="307"/>
      <c r="FK57" s="307"/>
      <c r="FL57" s="307"/>
      <c r="FM57" s="307"/>
      <c r="FN57" s="307"/>
      <c r="FO57" s="307"/>
      <c r="FP57" s="307"/>
      <c r="FQ57" s="307"/>
      <c r="FR57" s="307"/>
      <c r="FS57" s="307"/>
      <c r="FT57" s="307"/>
      <c r="FU57" s="307"/>
      <c r="FV57" s="307"/>
      <c r="FW57" s="307"/>
      <c r="FX57" s="307"/>
      <c r="FY57" s="307"/>
      <c r="FZ57" s="307"/>
      <c r="GA57" s="307"/>
      <c r="GB57" s="307"/>
      <c r="GC57" s="307"/>
      <c r="GD57" s="307"/>
      <c r="GE57" s="307"/>
      <c r="GF57" s="307"/>
      <c r="GG57" s="307"/>
      <c r="GH57" s="307"/>
      <c r="GI57" s="307"/>
      <c r="GJ57" s="307"/>
      <c r="GK57" s="307"/>
      <c r="GL57" s="307"/>
      <c r="GM57" s="307"/>
      <c r="GN57" s="307"/>
      <c r="GO57" s="307"/>
      <c r="GP57" s="307"/>
      <c r="GQ57" s="307"/>
      <c r="GR57" s="307"/>
      <c r="GS57" s="307"/>
      <c r="GT57" s="307"/>
      <c r="GU57" s="307"/>
      <c r="GV57" s="307"/>
      <c r="GW57" s="307"/>
      <c r="GX57" s="307"/>
      <c r="GY57" s="307"/>
      <c r="GZ57" s="307"/>
      <c r="HA57" s="307"/>
      <c r="HB57" s="307"/>
      <c r="HC57" s="307"/>
      <c r="HD57" s="307"/>
      <c r="HE57" s="307"/>
      <c r="HF57" s="307"/>
      <c r="HG57" s="307"/>
      <c r="HH57" s="307"/>
      <c r="HI57" s="307"/>
      <c r="HJ57" s="307"/>
      <c r="HK57" s="307"/>
      <c r="HL57" s="307"/>
      <c r="HM57" s="307"/>
      <c r="HN57" s="307"/>
      <c r="HO57" s="307"/>
      <c r="HP57" s="307"/>
      <c r="HQ57" s="307"/>
      <c r="HR57" s="307"/>
      <c r="HS57" s="307"/>
      <c r="HT57" s="307"/>
      <c r="HU57" s="307"/>
      <c r="HV57" s="307"/>
      <c r="HW57" s="307"/>
      <c r="HX57" s="307"/>
      <c r="HY57" s="307"/>
      <c r="HZ57" s="307"/>
      <c r="IA57" s="307"/>
      <c r="IB57" s="307"/>
      <c r="IC57" s="307"/>
      <c r="ID57" s="307"/>
      <c r="IE57" s="307"/>
      <c r="IF57" s="307"/>
      <c r="IG57" s="307"/>
      <c r="IH57" s="307"/>
      <c r="II57" s="307"/>
      <c r="IJ57" s="307"/>
      <c r="IK57" s="307"/>
      <c r="IL57" s="307"/>
      <c r="IM57" s="307"/>
      <c r="IN57" s="307"/>
      <c r="IO57" s="307"/>
      <c r="IP57" s="307"/>
      <c r="IQ57" s="257"/>
      <c r="IR57" s="79"/>
      <c r="IS57" s="79"/>
      <c r="IT57" s="79"/>
      <c r="IU57" s="79"/>
      <c r="IV57" s="79"/>
    </row>
    <row r="58" spans="1:256">
      <c r="A58" s="256" t="str">
        <f t="shared" si="5"/>
        <v/>
      </c>
      <c r="B58" s="307" t="str">
        <f t="shared" ref="B58:K67" si="19">IF(B$46=$A58,"X","")</f>
        <v/>
      </c>
      <c r="C58" s="307" t="str">
        <f t="shared" si="19"/>
        <v/>
      </c>
      <c r="D58" s="307" t="str">
        <f t="shared" si="19"/>
        <v/>
      </c>
      <c r="E58" s="307" t="str">
        <f t="shared" si="19"/>
        <v/>
      </c>
      <c r="F58" s="307" t="str">
        <f t="shared" si="19"/>
        <v/>
      </c>
      <c r="G58" s="307" t="str">
        <f t="shared" si="19"/>
        <v/>
      </c>
      <c r="H58" s="307" t="str">
        <f t="shared" si="19"/>
        <v/>
      </c>
      <c r="I58" s="307" t="str">
        <f t="shared" si="19"/>
        <v/>
      </c>
      <c r="J58" s="307" t="str">
        <f t="shared" si="19"/>
        <v/>
      </c>
      <c r="K58" s="307" t="str">
        <f t="shared" si="19"/>
        <v/>
      </c>
      <c r="L58" s="307" t="str">
        <f t="shared" ref="L58:U67" si="20">IF(L$46=$A58,"X","")</f>
        <v/>
      </c>
      <c r="M58" s="307" t="str">
        <f t="shared" si="20"/>
        <v/>
      </c>
      <c r="N58" s="4" t="str">
        <f t="shared" si="20"/>
        <v/>
      </c>
      <c r="O58" s="307" t="str">
        <f t="shared" si="20"/>
        <v/>
      </c>
      <c r="P58" s="307" t="str">
        <f t="shared" si="20"/>
        <v/>
      </c>
      <c r="Q58" s="307" t="str">
        <f t="shared" si="20"/>
        <v/>
      </c>
      <c r="R58" s="307" t="str">
        <f t="shared" si="20"/>
        <v/>
      </c>
      <c r="S58" s="307" t="str">
        <f t="shared" si="20"/>
        <v/>
      </c>
      <c r="T58" s="307" t="str">
        <f t="shared" si="20"/>
        <v/>
      </c>
      <c r="U58" s="307" t="str">
        <f t="shared" si="20"/>
        <v/>
      </c>
      <c r="V58" s="307" t="str">
        <f t="shared" ref="V58:AE67" si="21">IF(V$46=$A58,"X","")</f>
        <v/>
      </c>
      <c r="W58" s="307" t="str">
        <f t="shared" si="21"/>
        <v/>
      </c>
      <c r="X58" s="307" t="str">
        <f t="shared" si="21"/>
        <v/>
      </c>
      <c r="Y58" s="307" t="str">
        <f t="shared" si="21"/>
        <v/>
      </c>
      <c r="Z58" s="307" t="str">
        <f t="shared" si="21"/>
        <v/>
      </c>
      <c r="AA58" s="307" t="str">
        <f t="shared" si="21"/>
        <v/>
      </c>
      <c r="AB58" s="307" t="str">
        <f t="shared" si="21"/>
        <v/>
      </c>
      <c r="AC58" s="307" t="str">
        <f t="shared" si="21"/>
        <v/>
      </c>
      <c r="AD58" s="307" t="str">
        <f t="shared" si="21"/>
        <v/>
      </c>
      <c r="AE58" s="307" t="str">
        <f t="shared" si="21"/>
        <v/>
      </c>
      <c r="AF58" s="307" t="str">
        <f t="shared" ref="AF58:AO67" si="22">IF(AF$46=$A58,"X","")</f>
        <v/>
      </c>
      <c r="AG58" s="307" t="str">
        <f t="shared" si="22"/>
        <v/>
      </c>
      <c r="AH58" s="307" t="str">
        <f t="shared" si="22"/>
        <v/>
      </c>
      <c r="AI58" s="307" t="str">
        <f t="shared" si="22"/>
        <v/>
      </c>
      <c r="AJ58" s="307" t="str">
        <f t="shared" si="22"/>
        <v/>
      </c>
      <c r="AK58" s="307" t="str">
        <f t="shared" si="22"/>
        <v/>
      </c>
      <c r="AL58" s="307" t="str">
        <f t="shared" si="22"/>
        <v/>
      </c>
      <c r="AM58" s="307" t="str">
        <f t="shared" si="22"/>
        <v/>
      </c>
      <c r="AN58" s="307" t="str">
        <f t="shared" si="22"/>
        <v/>
      </c>
      <c r="AO58" s="307" t="str">
        <f t="shared" si="22"/>
        <v/>
      </c>
      <c r="AP58" s="307" t="str">
        <f t="shared" ref="AP58:AY67" si="23">IF(AP$46=$A58,"X","")</f>
        <v/>
      </c>
      <c r="AQ58" s="307" t="str">
        <f t="shared" si="23"/>
        <v/>
      </c>
      <c r="AR58" s="307" t="str">
        <f t="shared" si="23"/>
        <v/>
      </c>
      <c r="AS58" s="307" t="str">
        <f t="shared" si="23"/>
        <v/>
      </c>
      <c r="AT58" s="307" t="str">
        <f t="shared" si="23"/>
        <v/>
      </c>
      <c r="AU58" s="307" t="str">
        <f t="shared" si="23"/>
        <v/>
      </c>
      <c r="AV58" s="307" t="str">
        <f t="shared" si="23"/>
        <v/>
      </c>
      <c r="AW58" s="307" t="str">
        <f t="shared" si="23"/>
        <v/>
      </c>
      <c r="AX58" s="307" t="str">
        <f t="shared" si="23"/>
        <v/>
      </c>
      <c r="AY58" s="307" t="str">
        <f t="shared" si="23"/>
        <v/>
      </c>
      <c r="AZ58" s="307" t="str">
        <f t="shared" ref="AZ58:BI67" si="24">IF(AZ$46=$A58,"X","")</f>
        <v/>
      </c>
      <c r="BA58" s="307" t="str">
        <f t="shared" si="24"/>
        <v/>
      </c>
      <c r="BB58" s="307" t="str">
        <f t="shared" si="24"/>
        <v/>
      </c>
      <c r="BC58" s="307" t="str">
        <f t="shared" si="24"/>
        <v/>
      </c>
      <c r="BD58" s="307" t="str">
        <f t="shared" si="24"/>
        <v/>
      </c>
      <c r="BE58" s="307" t="str">
        <f t="shared" si="24"/>
        <v/>
      </c>
      <c r="BF58" s="307" t="str">
        <f t="shared" si="24"/>
        <v/>
      </c>
      <c r="BG58" s="307" t="str">
        <f t="shared" si="24"/>
        <v/>
      </c>
      <c r="BH58" s="307" t="str">
        <f t="shared" si="24"/>
        <v/>
      </c>
      <c r="BI58" s="307" t="str">
        <f t="shared" si="24"/>
        <v/>
      </c>
      <c r="BJ58" s="307" t="str">
        <f t="shared" ref="BJ58:BS67" si="25">IF(BJ$46=$A58,"X","")</f>
        <v/>
      </c>
      <c r="BK58" s="307" t="str">
        <f t="shared" si="25"/>
        <v/>
      </c>
      <c r="BL58" s="307" t="str">
        <f t="shared" si="25"/>
        <v/>
      </c>
      <c r="BM58" s="307" t="str">
        <f t="shared" si="25"/>
        <v/>
      </c>
      <c r="BN58" s="307" t="str">
        <f t="shared" si="25"/>
        <v/>
      </c>
      <c r="BO58" s="307" t="str">
        <f t="shared" si="25"/>
        <v/>
      </c>
      <c r="BP58" s="307" t="str">
        <f t="shared" si="25"/>
        <v/>
      </c>
      <c r="BQ58" s="307" t="str">
        <f t="shared" si="25"/>
        <v/>
      </c>
      <c r="BR58" s="307" t="str">
        <f t="shared" si="25"/>
        <v/>
      </c>
      <c r="BS58" s="307" t="str">
        <f t="shared" si="25"/>
        <v/>
      </c>
      <c r="BT58" s="307" t="str">
        <f t="shared" ref="BT58:CC67" si="26">IF(BT$46=$A58,"X","")</f>
        <v/>
      </c>
      <c r="BU58" s="307" t="str">
        <f t="shared" si="26"/>
        <v/>
      </c>
      <c r="BV58" s="307" t="str">
        <f t="shared" si="26"/>
        <v/>
      </c>
      <c r="BW58" s="307" t="str">
        <f t="shared" si="26"/>
        <v/>
      </c>
      <c r="BX58" s="307" t="str">
        <f t="shared" si="26"/>
        <v/>
      </c>
      <c r="BY58" s="307" t="str">
        <f t="shared" si="26"/>
        <v/>
      </c>
      <c r="BZ58" s="307" t="str">
        <f t="shared" si="26"/>
        <v/>
      </c>
      <c r="CA58" s="307" t="str">
        <f t="shared" si="26"/>
        <v/>
      </c>
      <c r="CB58" s="307" t="str">
        <f t="shared" si="26"/>
        <v/>
      </c>
      <c r="CC58" s="307" t="str">
        <f t="shared" si="26"/>
        <v/>
      </c>
      <c r="CD58" s="307" t="str">
        <f t="shared" ref="CD58:CM67" si="27">IF(CD$46=$A58,"X","")</f>
        <v/>
      </c>
      <c r="CE58" s="307" t="str">
        <f t="shared" si="27"/>
        <v/>
      </c>
      <c r="CF58" s="307" t="str">
        <f t="shared" si="27"/>
        <v/>
      </c>
      <c r="CG58" s="307" t="str">
        <f t="shared" si="27"/>
        <v/>
      </c>
      <c r="CH58" s="307" t="str">
        <f t="shared" si="27"/>
        <v/>
      </c>
      <c r="CI58" s="307" t="str">
        <f t="shared" si="27"/>
        <v/>
      </c>
      <c r="CJ58" s="307" t="str">
        <f t="shared" si="27"/>
        <v/>
      </c>
      <c r="CK58" s="307" t="str">
        <f t="shared" si="27"/>
        <v/>
      </c>
      <c r="CL58" s="307" t="str">
        <f t="shared" si="27"/>
        <v/>
      </c>
      <c r="CM58" s="307" t="str">
        <f t="shared" si="27"/>
        <v/>
      </c>
      <c r="CN58" s="307" t="str">
        <f t="shared" ref="CN58:CW67" si="28">IF(CN$46=$A58,"X","")</f>
        <v/>
      </c>
      <c r="CO58" s="307" t="str">
        <f t="shared" si="28"/>
        <v/>
      </c>
      <c r="CP58" s="307" t="str">
        <f t="shared" si="28"/>
        <v/>
      </c>
      <c r="CQ58" s="307" t="str">
        <f t="shared" si="28"/>
        <v/>
      </c>
      <c r="CR58" s="307" t="str">
        <f t="shared" si="28"/>
        <v/>
      </c>
      <c r="CS58" s="307" t="str">
        <f t="shared" si="28"/>
        <v/>
      </c>
      <c r="CT58" s="307" t="str">
        <f t="shared" si="28"/>
        <v/>
      </c>
      <c r="CU58" s="307" t="str">
        <f t="shared" si="28"/>
        <v/>
      </c>
      <c r="CV58" s="307" t="str">
        <f t="shared" si="28"/>
        <v/>
      </c>
      <c r="CW58" s="307" t="str">
        <f t="shared" si="28"/>
        <v/>
      </c>
      <c r="CX58" s="307" t="str">
        <f t="shared" ref="CX58:DG67" si="29">IF(CX$46=$A58,"X","")</f>
        <v/>
      </c>
      <c r="CY58" s="307" t="str">
        <f t="shared" si="29"/>
        <v/>
      </c>
      <c r="CZ58" s="307" t="str">
        <f t="shared" si="29"/>
        <v/>
      </c>
      <c r="DA58" s="307" t="str">
        <f t="shared" si="29"/>
        <v/>
      </c>
      <c r="DB58" s="307" t="str">
        <f t="shared" si="29"/>
        <v/>
      </c>
      <c r="DC58" s="307" t="str">
        <f t="shared" si="29"/>
        <v/>
      </c>
      <c r="DD58" s="307" t="str">
        <f t="shared" si="29"/>
        <v/>
      </c>
      <c r="DE58" s="307" t="str">
        <f t="shared" si="29"/>
        <v/>
      </c>
      <c r="DF58" s="307" t="str">
        <f t="shared" si="29"/>
        <v/>
      </c>
      <c r="DG58" s="307" t="str">
        <f t="shared" si="29"/>
        <v/>
      </c>
      <c r="DH58" s="307" t="str">
        <f t="shared" ref="DH58:DQ67" si="30">IF(DH$46=$A58,"X","")</f>
        <v/>
      </c>
      <c r="DI58" s="307" t="str">
        <f t="shared" si="30"/>
        <v/>
      </c>
      <c r="DJ58" s="307" t="str">
        <f t="shared" si="30"/>
        <v/>
      </c>
      <c r="DK58" s="307" t="str">
        <f t="shared" si="30"/>
        <v/>
      </c>
      <c r="DL58" s="307" t="str">
        <f t="shared" si="30"/>
        <v/>
      </c>
      <c r="DM58" s="307" t="str">
        <f t="shared" si="30"/>
        <v/>
      </c>
      <c r="DN58" s="307" t="str">
        <f t="shared" si="30"/>
        <v/>
      </c>
      <c r="DO58" s="307" t="str">
        <f t="shared" si="30"/>
        <v/>
      </c>
      <c r="DP58" s="307" t="str">
        <f t="shared" si="30"/>
        <v/>
      </c>
      <c r="DQ58" s="307" t="str">
        <f t="shared" si="30"/>
        <v/>
      </c>
      <c r="DR58" s="307" t="str">
        <f t="shared" ref="DR58:EA67" si="31">IF(DR$46=$A58,"X","")</f>
        <v/>
      </c>
      <c r="DS58" s="307" t="str">
        <f t="shared" si="31"/>
        <v/>
      </c>
      <c r="DT58" s="307" t="str">
        <f t="shared" si="31"/>
        <v/>
      </c>
      <c r="DU58" s="307" t="str">
        <f t="shared" si="31"/>
        <v/>
      </c>
      <c r="DV58" s="307" t="str">
        <f t="shared" si="31"/>
        <v/>
      </c>
      <c r="DW58" s="307" t="str">
        <f t="shared" si="31"/>
        <v/>
      </c>
      <c r="DX58" s="307" t="str">
        <f t="shared" si="31"/>
        <v/>
      </c>
      <c r="DY58" s="307" t="str">
        <f t="shared" si="31"/>
        <v/>
      </c>
      <c r="DZ58" s="307" t="str">
        <f t="shared" si="31"/>
        <v/>
      </c>
      <c r="EA58" s="307" t="str">
        <f t="shared" si="31"/>
        <v/>
      </c>
      <c r="EB58" s="307"/>
      <c r="EC58" s="307"/>
      <c r="ED58" s="307"/>
      <c r="EE58" s="307"/>
      <c r="EF58" s="307"/>
      <c r="EG58" s="307"/>
      <c r="EH58" s="307"/>
      <c r="EI58" s="307"/>
      <c r="EJ58" s="307"/>
      <c r="EK58" s="307"/>
      <c r="EL58" s="307"/>
      <c r="EM58" s="307"/>
      <c r="EN58" s="307"/>
      <c r="EO58" s="307"/>
      <c r="EP58" s="307"/>
      <c r="EQ58" s="307"/>
      <c r="ER58" s="307"/>
      <c r="ES58" s="307"/>
      <c r="ET58" s="307"/>
      <c r="EU58" s="307"/>
      <c r="EV58" s="307"/>
      <c r="EW58" s="307"/>
      <c r="EX58" s="307"/>
      <c r="EY58" s="307"/>
      <c r="EZ58" s="307"/>
      <c r="FA58" s="307"/>
      <c r="FB58" s="307"/>
      <c r="FC58" s="307"/>
      <c r="FD58" s="307"/>
      <c r="FE58" s="307"/>
      <c r="FF58" s="307"/>
      <c r="FG58" s="307"/>
      <c r="FH58" s="307"/>
      <c r="FI58" s="307"/>
      <c r="FJ58" s="307"/>
      <c r="FK58" s="307"/>
      <c r="FL58" s="307"/>
      <c r="FM58" s="307"/>
      <c r="FN58" s="307"/>
      <c r="FO58" s="307"/>
      <c r="FP58" s="307"/>
      <c r="FQ58" s="307"/>
      <c r="FR58" s="307"/>
      <c r="FS58" s="307"/>
      <c r="FT58" s="307"/>
      <c r="FU58" s="307"/>
      <c r="FV58" s="307"/>
      <c r="FW58" s="307"/>
      <c r="FX58" s="307"/>
      <c r="FY58" s="307"/>
      <c r="FZ58" s="307"/>
      <c r="GA58" s="307"/>
      <c r="GB58" s="307"/>
      <c r="GC58" s="307"/>
      <c r="GD58" s="307"/>
      <c r="GE58" s="307"/>
      <c r="GF58" s="307"/>
      <c r="GG58" s="307"/>
      <c r="GH58" s="307"/>
      <c r="GI58" s="307"/>
      <c r="GJ58" s="307"/>
      <c r="GK58" s="307"/>
      <c r="GL58" s="307"/>
      <c r="GM58" s="307"/>
      <c r="GN58" s="307"/>
      <c r="GO58" s="307"/>
      <c r="GP58" s="307"/>
      <c r="GQ58" s="307"/>
      <c r="GR58" s="307"/>
      <c r="GS58" s="307"/>
      <c r="GT58" s="307"/>
      <c r="GU58" s="307"/>
      <c r="GV58" s="307"/>
      <c r="GW58" s="307"/>
      <c r="GX58" s="307"/>
      <c r="GY58" s="307"/>
      <c r="GZ58" s="307"/>
      <c r="HA58" s="307"/>
      <c r="HB58" s="307"/>
      <c r="HC58" s="307"/>
      <c r="HD58" s="307"/>
      <c r="HE58" s="307"/>
      <c r="HF58" s="307"/>
      <c r="HG58" s="307"/>
      <c r="HH58" s="307"/>
      <c r="HI58" s="307"/>
      <c r="HJ58" s="307"/>
      <c r="HK58" s="307"/>
      <c r="HL58" s="307"/>
      <c r="HM58" s="307"/>
      <c r="HN58" s="307"/>
      <c r="HO58" s="307"/>
      <c r="HP58" s="307"/>
      <c r="HQ58" s="307"/>
      <c r="HR58" s="307"/>
      <c r="HS58" s="307"/>
      <c r="HT58" s="307"/>
      <c r="HU58" s="307"/>
      <c r="HV58" s="307"/>
      <c r="HW58" s="307"/>
      <c r="HX58" s="307"/>
      <c r="HY58" s="307"/>
      <c r="HZ58" s="307"/>
      <c r="IA58" s="307"/>
      <c r="IB58" s="307"/>
      <c r="IC58" s="307"/>
      <c r="ID58" s="307"/>
      <c r="IE58" s="307"/>
      <c r="IF58" s="307"/>
      <c r="IG58" s="307"/>
      <c r="IH58" s="307"/>
      <c r="II58" s="307"/>
      <c r="IJ58" s="307"/>
      <c r="IK58" s="307"/>
      <c r="IL58" s="307"/>
      <c r="IM58" s="307"/>
      <c r="IN58" s="307"/>
      <c r="IO58" s="307"/>
      <c r="IP58" s="307"/>
      <c r="IQ58" s="257"/>
      <c r="IR58" s="79"/>
      <c r="IS58" s="79"/>
      <c r="IT58" s="79"/>
      <c r="IU58" s="79"/>
      <c r="IV58" s="79"/>
    </row>
    <row r="59" spans="1:256">
      <c r="A59" s="256" t="str">
        <f t="shared" si="5"/>
        <v/>
      </c>
      <c r="B59" s="307" t="str">
        <f t="shared" si="19"/>
        <v/>
      </c>
      <c r="C59" s="307" t="str">
        <f t="shared" si="19"/>
        <v/>
      </c>
      <c r="D59" s="307" t="str">
        <f t="shared" si="19"/>
        <v/>
      </c>
      <c r="E59" s="307" t="str">
        <f t="shared" si="19"/>
        <v/>
      </c>
      <c r="F59" s="307" t="str">
        <f t="shared" si="19"/>
        <v/>
      </c>
      <c r="G59" s="307" t="str">
        <f t="shared" si="19"/>
        <v/>
      </c>
      <c r="H59" s="307" t="str">
        <f t="shared" si="19"/>
        <v/>
      </c>
      <c r="I59" s="307" t="str">
        <f t="shared" si="19"/>
        <v/>
      </c>
      <c r="J59" s="307" t="str">
        <f t="shared" si="19"/>
        <v/>
      </c>
      <c r="K59" s="307" t="str">
        <f t="shared" si="19"/>
        <v/>
      </c>
      <c r="L59" s="307" t="str">
        <f t="shared" si="20"/>
        <v/>
      </c>
      <c r="M59" s="307" t="str">
        <f t="shared" si="20"/>
        <v/>
      </c>
      <c r="N59" s="4" t="str">
        <f t="shared" si="20"/>
        <v/>
      </c>
      <c r="O59" s="307" t="str">
        <f t="shared" si="20"/>
        <v/>
      </c>
      <c r="P59" s="307" t="str">
        <f t="shared" si="20"/>
        <v/>
      </c>
      <c r="Q59" s="307" t="str">
        <f t="shared" si="20"/>
        <v/>
      </c>
      <c r="R59" s="307" t="str">
        <f t="shared" si="20"/>
        <v/>
      </c>
      <c r="S59" s="307" t="str">
        <f t="shared" si="20"/>
        <v/>
      </c>
      <c r="T59" s="307" t="str">
        <f t="shared" si="20"/>
        <v/>
      </c>
      <c r="U59" s="307" t="str">
        <f t="shared" si="20"/>
        <v/>
      </c>
      <c r="V59" s="307" t="str">
        <f t="shared" si="21"/>
        <v/>
      </c>
      <c r="W59" s="307" t="str">
        <f t="shared" si="21"/>
        <v/>
      </c>
      <c r="X59" s="307" t="str">
        <f t="shared" si="21"/>
        <v/>
      </c>
      <c r="Y59" s="307" t="str">
        <f t="shared" si="21"/>
        <v/>
      </c>
      <c r="Z59" s="307" t="str">
        <f t="shared" si="21"/>
        <v/>
      </c>
      <c r="AA59" s="307" t="str">
        <f t="shared" si="21"/>
        <v/>
      </c>
      <c r="AB59" s="307" t="str">
        <f t="shared" si="21"/>
        <v/>
      </c>
      <c r="AC59" s="307" t="str">
        <f t="shared" si="21"/>
        <v/>
      </c>
      <c r="AD59" s="307" t="str">
        <f t="shared" si="21"/>
        <v/>
      </c>
      <c r="AE59" s="307" t="str">
        <f t="shared" si="21"/>
        <v/>
      </c>
      <c r="AF59" s="307" t="str">
        <f t="shared" si="22"/>
        <v/>
      </c>
      <c r="AG59" s="307" t="str">
        <f t="shared" si="22"/>
        <v/>
      </c>
      <c r="AH59" s="307" t="str">
        <f t="shared" si="22"/>
        <v/>
      </c>
      <c r="AI59" s="307" t="str">
        <f t="shared" si="22"/>
        <v/>
      </c>
      <c r="AJ59" s="307" t="str">
        <f t="shared" si="22"/>
        <v/>
      </c>
      <c r="AK59" s="307" t="str">
        <f t="shared" si="22"/>
        <v/>
      </c>
      <c r="AL59" s="307" t="str">
        <f t="shared" si="22"/>
        <v/>
      </c>
      <c r="AM59" s="307" t="str">
        <f t="shared" si="22"/>
        <v/>
      </c>
      <c r="AN59" s="307" t="str">
        <f t="shared" si="22"/>
        <v/>
      </c>
      <c r="AO59" s="307" t="str">
        <f t="shared" si="22"/>
        <v/>
      </c>
      <c r="AP59" s="307" t="str">
        <f t="shared" si="23"/>
        <v/>
      </c>
      <c r="AQ59" s="307" t="str">
        <f t="shared" si="23"/>
        <v/>
      </c>
      <c r="AR59" s="307" t="str">
        <f t="shared" si="23"/>
        <v/>
      </c>
      <c r="AS59" s="307" t="str">
        <f t="shared" si="23"/>
        <v/>
      </c>
      <c r="AT59" s="307" t="str">
        <f t="shared" si="23"/>
        <v/>
      </c>
      <c r="AU59" s="307" t="str">
        <f t="shared" si="23"/>
        <v/>
      </c>
      <c r="AV59" s="307" t="str">
        <f t="shared" si="23"/>
        <v/>
      </c>
      <c r="AW59" s="307" t="str">
        <f t="shared" si="23"/>
        <v/>
      </c>
      <c r="AX59" s="307" t="str">
        <f t="shared" si="23"/>
        <v/>
      </c>
      <c r="AY59" s="307" t="str">
        <f t="shared" si="23"/>
        <v/>
      </c>
      <c r="AZ59" s="307" t="str">
        <f t="shared" si="24"/>
        <v/>
      </c>
      <c r="BA59" s="307" t="str">
        <f t="shared" si="24"/>
        <v/>
      </c>
      <c r="BB59" s="307" t="str">
        <f t="shared" si="24"/>
        <v/>
      </c>
      <c r="BC59" s="307" t="str">
        <f t="shared" si="24"/>
        <v/>
      </c>
      <c r="BD59" s="307" t="str">
        <f t="shared" si="24"/>
        <v/>
      </c>
      <c r="BE59" s="307" t="str">
        <f t="shared" si="24"/>
        <v/>
      </c>
      <c r="BF59" s="307" t="str">
        <f t="shared" si="24"/>
        <v/>
      </c>
      <c r="BG59" s="307" t="str">
        <f t="shared" si="24"/>
        <v/>
      </c>
      <c r="BH59" s="307" t="str">
        <f t="shared" si="24"/>
        <v/>
      </c>
      <c r="BI59" s="307" t="str">
        <f t="shared" si="24"/>
        <v/>
      </c>
      <c r="BJ59" s="307" t="str">
        <f t="shared" si="25"/>
        <v/>
      </c>
      <c r="BK59" s="307" t="str">
        <f t="shared" si="25"/>
        <v/>
      </c>
      <c r="BL59" s="307" t="str">
        <f t="shared" si="25"/>
        <v/>
      </c>
      <c r="BM59" s="307" t="str">
        <f t="shared" si="25"/>
        <v/>
      </c>
      <c r="BN59" s="307" t="str">
        <f t="shared" si="25"/>
        <v/>
      </c>
      <c r="BO59" s="307" t="str">
        <f t="shared" si="25"/>
        <v/>
      </c>
      <c r="BP59" s="307" t="str">
        <f t="shared" si="25"/>
        <v/>
      </c>
      <c r="BQ59" s="307" t="str">
        <f t="shared" si="25"/>
        <v/>
      </c>
      <c r="BR59" s="307" t="str">
        <f t="shared" si="25"/>
        <v/>
      </c>
      <c r="BS59" s="307" t="str">
        <f t="shared" si="25"/>
        <v/>
      </c>
      <c r="BT59" s="307" t="str">
        <f t="shared" si="26"/>
        <v/>
      </c>
      <c r="BU59" s="307" t="str">
        <f t="shared" si="26"/>
        <v/>
      </c>
      <c r="BV59" s="307" t="str">
        <f t="shared" si="26"/>
        <v/>
      </c>
      <c r="BW59" s="307" t="str">
        <f t="shared" si="26"/>
        <v/>
      </c>
      <c r="BX59" s="307" t="str">
        <f t="shared" si="26"/>
        <v/>
      </c>
      <c r="BY59" s="307" t="str">
        <f t="shared" si="26"/>
        <v/>
      </c>
      <c r="BZ59" s="307" t="str">
        <f t="shared" si="26"/>
        <v/>
      </c>
      <c r="CA59" s="307" t="str">
        <f t="shared" si="26"/>
        <v/>
      </c>
      <c r="CB59" s="307" t="str">
        <f t="shared" si="26"/>
        <v/>
      </c>
      <c r="CC59" s="307" t="str">
        <f t="shared" si="26"/>
        <v/>
      </c>
      <c r="CD59" s="307" t="str">
        <f t="shared" si="27"/>
        <v/>
      </c>
      <c r="CE59" s="307" t="str">
        <f t="shared" si="27"/>
        <v/>
      </c>
      <c r="CF59" s="307" t="str">
        <f t="shared" si="27"/>
        <v/>
      </c>
      <c r="CG59" s="307" t="str">
        <f t="shared" si="27"/>
        <v/>
      </c>
      <c r="CH59" s="307" t="str">
        <f t="shared" si="27"/>
        <v/>
      </c>
      <c r="CI59" s="307" t="str">
        <f t="shared" si="27"/>
        <v/>
      </c>
      <c r="CJ59" s="307" t="str">
        <f t="shared" si="27"/>
        <v/>
      </c>
      <c r="CK59" s="307" t="str">
        <f t="shared" si="27"/>
        <v/>
      </c>
      <c r="CL59" s="307" t="str">
        <f t="shared" si="27"/>
        <v/>
      </c>
      <c r="CM59" s="307" t="str">
        <f t="shared" si="27"/>
        <v/>
      </c>
      <c r="CN59" s="307" t="str">
        <f t="shared" si="28"/>
        <v/>
      </c>
      <c r="CO59" s="307" t="str">
        <f t="shared" si="28"/>
        <v/>
      </c>
      <c r="CP59" s="307" t="str">
        <f t="shared" si="28"/>
        <v/>
      </c>
      <c r="CQ59" s="307" t="str">
        <f t="shared" si="28"/>
        <v/>
      </c>
      <c r="CR59" s="307" t="str">
        <f t="shared" si="28"/>
        <v/>
      </c>
      <c r="CS59" s="307" t="str">
        <f t="shared" si="28"/>
        <v/>
      </c>
      <c r="CT59" s="307" t="str">
        <f t="shared" si="28"/>
        <v/>
      </c>
      <c r="CU59" s="307" t="str">
        <f t="shared" si="28"/>
        <v/>
      </c>
      <c r="CV59" s="307" t="str">
        <f t="shared" si="28"/>
        <v/>
      </c>
      <c r="CW59" s="307" t="str">
        <f t="shared" si="28"/>
        <v/>
      </c>
      <c r="CX59" s="307" t="str">
        <f t="shared" si="29"/>
        <v/>
      </c>
      <c r="CY59" s="307" t="str">
        <f t="shared" si="29"/>
        <v/>
      </c>
      <c r="CZ59" s="307" t="str">
        <f t="shared" si="29"/>
        <v/>
      </c>
      <c r="DA59" s="307" t="str">
        <f t="shared" si="29"/>
        <v/>
      </c>
      <c r="DB59" s="307" t="str">
        <f t="shared" si="29"/>
        <v/>
      </c>
      <c r="DC59" s="307" t="str">
        <f t="shared" si="29"/>
        <v/>
      </c>
      <c r="DD59" s="307" t="str">
        <f t="shared" si="29"/>
        <v/>
      </c>
      <c r="DE59" s="307" t="str">
        <f t="shared" si="29"/>
        <v/>
      </c>
      <c r="DF59" s="307" t="str">
        <f t="shared" si="29"/>
        <v/>
      </c>
      <c r="DG59" s="307" t="str">
        <f t="shared" si="29"/>
        <v/>
      </c>
      <c r="DH59" s="307" t="str">
        <f t="shared" si="30"/>
        <v/>
      </c>
      <c r="DI59" s="307" t="str">
        <f t="shared" si="30"/>
        <v/>
      </c>
      <c r="DJ59" s="307" t="str">
        <f t="shared" si="30"/>
        <v/>
      </c>
      <c r="DK59" s="307" t="str">
        <f t="shared" si="30"/>
        <v/>
      </c>
      <c r="DL59" s="307" t="str">
        <f t="shared" si="30"/>
        <v/>
      </c>
      <c r="DM59" s="307" t="str">
        <f t="shared" si="30"/>
        <v/>
      </c>
      <c r="DN59" s="307" t="str">
        <f t="shared" si="30"/>
        <v/>
      </c>
      <c r="DO59" s="307" t="str">
        <f t="shared" si="30"/>
        <v/>
      </c>
      <c r="DP59" s="307" t="str">
        <f t="shared" si="30"/>
        <v/>
      </c>
      <c r="DQ59" s="307" t="str">
        <f t="shared" si="30"/>
        <v/>
      </c>
      <c r="DR59" s="307" t="str">
        <f t="shared" si="31"/>
        <v/>
      </c>
      <c r="DS59" s="307" t="str">
        <f t="shared" si="31"/>
        <v/>
      </c>
      <c r="DT59" s="307" t="str">
        <f t="shared" si="31"/>
        <v/>
      </c>
      <c r="DU59" s="307" t="str">
        <f t="shared" si="31"/>
        <v/>
      </c>
      <c r="DV59" s="307" t="str">
        <f t="shared" si="31"/>
        <v/>
      </c>
      <c r="DW59" s="307" t="str">
        <f t="shared" si="31"/>
        <v/>
      </c>
      <c r="DX59" s="307" t="str">
        <f t="shared" si="31"/>
        <v/>
      </c>
      <c r="DY59" s="307" t="str">
        <f t="shared" si="31"/>
        <v/>
      </c>
      <c r="DZ59" s="307" t="str">
        <f t="shared" si="31"/>
        <v/>
      </c>
      <c r="EA59" s="307" t="str">
        <f t="shared" si="31"/>
        <v/>
      </c>
      <c r="EB59" s="307"/>
      <c r="EC59" s="307"/>
      <c r="ED59" s="307"/>
      <c r="EE59" s="307"/>
      <c r="EF59" s="307"/>
      <c r="EG59" s="307"/>
      <c r="EH59" s="307"/>
      <c r="EI59" s="307"/>
      <c r="EJ59" s="307"/>
      <c r="EK59" s="307"/>
      <c r="EL59" s="307"/>
      <c r="EM59" s="307"/>
      <c r="EN59" s="307"/>
      <c r="EO59" s="307"/>
      <c r="EP59" s="307"/>
      <c r="EQ59" s="307"/>
      <c r="ER59" s="307"/>
      <c r="ES59" s="307"/>
      <c r="ET59" s="307"/>
      <c r="EU59" s="307"/>
      <c r="EV59" s="307"/>
      <c r="EW59" s="307"/>
      <c r="EX59" s="307"/>
      <c r="EY59" s="307"/>
      <c r="EZ59" s="307"/>
      <c r="FA59" s="307"/>
      <c r="FB59" s="307"/>
      <c r="FC59" s="307"/>
      <c r="FD59" s="307"/>
      <c r="FE59" s="307"/>
      <c r="FF59" s="307"/>
      <c r="FG59" s="307"/>
      <c r="FH59" s="307"/>
      <c r="FI59" s="307"/>
      <c r="FJ59" s="307"/>
      <c r="FK59" s="307"/>
      <c r="FL59" s="307"/>
      <c r="FM59" s="307"/>
      <c r="FN59" s="307"/>
      <c r="FO59" s="307"/>
      <c r="FP59" s="307"/>
      <c r="FQ59" s="307"/>
      <c r="FR59" s="307"/>
      <c r="FS59" s="307"/>
      <c r="FT59" s="307"/>
      <c r="FU59" s="307"/>
      <c r="FV59" s="307"/>
      <c r="FW59" s="307"/>
      <c r="FX59" s="307"/>
      <c r="FY59" s="307"/>
      <c r="FZ59" s="307"/>
      <c r="GA59" s="307"/>
      <c r="GB59" s="307"/>
      <c r="GC59" s="307"/>
      <c r="GD59" s="307"/>
      <c r="GE59" s="307"/>
      <c r="GF59" s="307"/>
      <c r="GG59" s="307"/>
      <c r="GH59" s="307"/>
      <c r="GI59" s="307"/>
      <c r="GJ59" s="307"/>
      <c r="GK59" s="307"/>
      <c r="GL59" s="307"/>
      <c r="GM59" s="307"/>
      <c r="GN59" s="307"/>
      <c r="GO59" s="307"/>
      <c r="GP59" s="307"/>
      <c r="GQ59" s="307"/>
      <c r="GR59" s="307"/>
      <c r="GS59" s="307"/>
      <c r="GT59" s="307"/>
      <c r="GU59" s="307"/>
      <c r="GV59" s="307"/>
      <c r="GW59" s="307"/>
      <c r="GX59" s="307"/>
      <c r="GY59" s="307"/>
      <c r="GZ59" s="307"/>
      <c r="HA59" s="307"/>
      <c r="HB59" s="307"/>
      <c r="HC59" s="307"/>
      <c r="HD59" s="307"/>
      <c r="HE59" s="307"/>
      <c r="HF59" s="307"/>
      <c r="HG59" s="307"/>
      <c r="HH59" s="307"/>
      <c r="HI59" s="307"/>
      <c r="HJ59" s="307"/>
      <c r="HK59" s="307"/>
      <c r="HL59" s="307"/>
      <c r="HM59" s="307"/>
      <c r="HN59" s="307"/>
      <c r="HO59" s="307"/>
      <c r="HP59" s="307"/>
      <c r="HQ59" s="307"/>
      <c r="HR59" s="307"/>
      <c r="HS59" s="307"/>
      <c r="HT59" s="307"/>
      <c r="HU59" s="307"/>
      <c r="HV59" s="307"/>
      <c r="HW59" s="307"/>
      <c r="HX59" s="307"/>
      <c r="HY59" s="307"/>
      <c r="HZ59" s="307"/>
      <c r="IA59" s="307"/>
      <c r="IB59" s="307"/>
      <c r="IC59" s="307"/>
      <c r="ID59" s="307"/>
      <c r="IE59" s="307"/>
      <c r="IF59" s="307"/>
      <c r="IG59" s="307"/>
      <c r="IH59" s="307"/>
      <c r="II59" s="307"/>
      <c r="IJ59" s="307"/>
      <c r="IK59" s="307"/>
      <c r="IL59" s="307"/>
      <c r="IM59" s="307"/>
      <c r="IN59" s="307"/>
      <c r="IO59" s="307"/>
      <c r="IP59" s="307"/>
      <c r="IQ59" s="257"/>
      <c r="IR59" s="79"/>
      <c r="IS59" s="79"/>
      <c r="IT59" s="79"/>
      <c r="IU59" s="79"/>
      <c r="IV59" s="79"/>
    </row>
    <row r="60" spans="1:256">
      <c r="A60" s="256" t="str">
        <f t="shared" si="5"/>
        <v/>
      </c>
      <c r="B60" s="307" t="str">
        <f t="shared" si="19"/>
        <v/>
      </c>
      <c r="C60" s="307" t="str">
        <f t="shared" si="19"/>
        <v/>
      </c>
      <c r="D60" s="307" t="str">
        <f t="shared" si="19"/>
        <v/>
      </c>
      <c r="E60" s="307" t="str">
        <f t="shared" si="19"/>
        <v/>
      </c>
      <c r="F60" s="307" t="str">
        <f t="shared" si="19"/>
        <v/>
      </c>
      <c r="G60" s="307" t="str">
        <f t="shared" si="19"/>
        <v/>
      </c>
      <c r="H60" s="307" t="str">
        <f t="shared" si="19"/>
        <v/>
      </c>
      <c r="I60" s="307" t="str">
        <f t="shared" si="19"/>
        <v/>
      </c>
      <c r="J60" s="307" t="str">
        <f t="shared" si="19"/>
        <v/>
      </c>
      <c r="K60" s="307" t="str">
        <f t="shared" si="19"/>
        <v/>
      </c>
      <c r="L60" s="307" t="str">
        <f t="shared" si="20"/>
        <v/>
      </c>
      <c r="M60" s="307" t="str">
        <f t="shared" si="20"/>
        <v/>
      </c>
      <c r="N60" s="4" t="str">
        <f t="shared" si="20"/>
        <v/>
      </c>
      <c r="O60" s="307" t="str">
        <f t="shared" si="20"/>
        <v/>
      </c>
      <c r="P60" s="307" t="str">
        <f t="shared" si="20"/>
        <v/>
      </c>
      <c r="Q60" s="307" t="str">
        <f t="shared" si="20"/>
        <v/>
      </c>
      <c r="R60" s="307" t="str">
        <f t="shared" si="20"/>
        <v/>
      </c>
      <c r="S60" s="307" t="str">
        <f t="shared" si="20"/>
        <v/>
      </c>
      <c r="T60" s="307" t="str">
        <f t="shared" si="20"/>
        <v/>
      </c>
      <c r="U60" s="307" t="str">
        <f t="shared" si="20"/>
        <v/>
      </c>
      <c r="V60" s="307" t="str">
        <f t="shared" si="21"/>
        <v/>
      </c>
      <c r="W60" s="307" t="str">
        <f t="shared" si="21"/>
        <v/>
      </c>
      <c r="X60" s="307" t="str">
        <f t="shared" si="21"/>
        <v/>
      </c>
      <c r="Y60" s="307" t="str">
        <f t="shared" si="21"/>
        <v/>
      </c>
      <c r="Z60" s="307" t="str">
        <f t="shared" si="21"/>
        <v/>
      </c>
      <c r="AA60" s="307" t="str">
        <f t="shared" si="21"/>
        <v/>
      </c>
      <c r="AB60" s="307" t="str">
        <f t="shared" si="21"/>
        <v/>
      </c>
      <c r="AC60" s="307" t="str">
        <f t="shared" si="21"/>
        <v/>
      </c>
      <c r="AD60" s="307" t="str">
        <f t="shared" si="21"/>
        <v/>
      </c>
      <c r="AE60" s="307" t="str">
        <f t="shared" si="21"/>
        <v/>
      </c>
      <c r="AF60" s="307" t="str">
        <f t="shared" si="22"/>
        <v/>
      </c>
      <c r="AG60" s="307" t="str">
        <f t="shared" si="22"/>
        <v/>
      </c>
      <c r="AH60" s="307" t="str">
        <f t="shared" si="22"/>
        <v/>
      </c>
      <c r="AI60" s="307" t="str">
        <f t="shared" si="22"/>
        <v/>
      </c>
      <c r="AJ60" s="307" t="str">
        <f t="shared" si="22"/>
        <v/>
      </c>
      <c r="AK60" s="307" t="str">
        <f t="shared" si="22"/>
        <v/>
      </c>
      <c r="AL60" s="307" t="str">
        <f t="shared" si="22"/>
        <v/>
      </c>
      <c r="AM60" s="307" t="str">
        <f t="shared" si="22"/>
        <v/>
      </c>
      <c r="AN60" s="307" t="str">
        <f t="shared" si="22"/>
        <v/>
      </c>
      <c r="AO60" s="307" t="str">
        <f t="shared" si="22"/>
        <v/>
      </c>
      <c r="AP60" s="307" t="str">
        <f t="shared" si="23"/>
        <v/>
      </c>
      <c r="AQ60" s="307" t="str">
        <f t="shared" si="23"/>
        <v/>
      </c>
      <c r="AR60" s="307" t="str">
        <f t="shared" si="23"/>
        <v/>
      </c>
      <c r="AS60" s="307" t="str">
        <f t="shared" si="23"/>
        <v/>
      </c>
      <c r="AT60" s="307" t="str">
        <f t="shared" si="23"/>
        <v/>
      </c>
      <c r="AU60" s="307" t="str">
        <f t="shared" si="23"/>
        <v/>
      </c>
      <c r="AV60" s="307" t="str">
        <f t="shared" si="23"/>
        <v/>
      </c>
      <c r="AW60" s="307" t="str">
        <f t="shared" si="23"/>
        <v/>
      </c>
      <c r="AX60" s="307" t="str">
        <f t="shared" si="23"/>
        <v/>
      </c>
      <c r="AY60" s="307" t="str">
        <f t="shared" si="23"/>
        <v/>
      </c>
      <c r="AZ60" s="307" t="str">
        <f t="shared" si="24"/>
        <v/>
      </c>
      <c r="BA60" s="307" t="str">
        <f t="shared" si="24"/>
        <v/>
      </c>
      <c r="BB60" s="307" t="str">
        <f t="shared" si="24"/>
        <v/>
      </c>
      <c r="BC60" s="307" t="str">
        <f t="shared" si="24"/>
        <v/>
      </c>
      <c r="BD60" s="307" t="str">
        <f t="shared" si="24"/>
        <v/>
      </c>
      <c r="BE60" s="307" t="str">
        <f t="shared" si="24"/>
        <v/>
      </c>
      <c r="BF60" s="307" t="str">
        <f t="shared" si="24"/>
        <v/>
      </c>
      <c r="BG60" s="307" t="str">
        <f t="shared" si="24"/>
        <v/>
      </c>
      <c r="BH60" s="307" t="str">
        <f t="shared" si="24"/>
        <v/>
      </c>
      <c r="BI60" s="307" t="str">
        <f t="shared" si="24"/>
        <v/>
      </c>
      <c r="BJ60" s="307" t="str">
        <f t="shared" si="25"/>
        <v/>
      </c>
      <c r="BK60" s="307" t="str">
        <f t="shared" si="25"/>
        <v/>
      </c>
      <c r="BL60" s="307" t="str">
        <f t="shared" si="25"/>
        <v/>
      </c>
      <c r="BM60" s="307" t="str">
        <f t="shared" si="25"/>
        <v/>
      </c>
      <c r="BN60" s="307" t="str">
        <f t="shared" si="25"/>
        <v/>
      </c>
      <c r="BO60" s="307" t="str">
        <f t="shared" si="25"/>
        <v/>
      </c>
      <c r="BP60" s="307" t="str">
        <f t="shared" si="25"/>
        <v/>
      </c>
      <c r="BQ60" s="307" t="str">
        <f t="shared" si="25"/>
        <v/>
      </c>
      <c r="BR60" s="307" t="str">
        <f t="shared" si="25"/>
        <v/>
      </c>
      <c r="BS60" s="307" t="str">
        <f t="shared" si="25"/>
        <v/>
      </c>
      <c r="BT60" s="307" t="str">
        <f t="shared" si="26"/>
        <v/>
      </c>
      <c r="BU60" s="307" t="str">
        <f t="shared" si="26"/>
        <v/>
      </c>
      <c r="BV60" s="307" t="str">
        <f t="shared" si="26"/>
        <v/>
      </c>
      <c r="BW60" s="307" t="str">
        <f t="shared" si="26"/>
        <v/>
      </c>
      <c r="BX60" s="307" t="str">
        <f t="shared" si="26"/>
        <v/>
      </c>
      <c r="BY60" s="307" t="str">
        <f t="shared" si="26"/>
        <v/>
      </c>
      <c r="BZ60" s="307" t="str">
        <f t="shared" si="26"/>
        <v/>
      </c>
      <c r="CA60" s="307" t="str">
        <f t="shared" si="26"/>
        <v/>
      </c>
      <c r="CB60" s="307" t="str">
        <f t="shared" si="26"/>
        <v/>
      </c>
      <c r="CC60" s="307" t="str">
        <f t="shared" si="26"/>
        <v/>
      </c>
      <c r="CD60" s="307" t="str">
        <f t="shared" si="27"/>
        <v/>
      </c>
      <c r="CE60" s="307" t="str">
        <f t="shared" si="27"/>
        <v/>
      </c>
      <c r="CF60" s="307" t="str">
        <f t="shared" si="27"/>
        <v/>
      </c>
      <c r="CG60" s="307" t="str">
        <f t="shared" si="27"/>
        <v/>
      </c>
      <c r="CH60" s="307" t="str">
        <f t="shared" si="27"/>
        <v/>
      </c>
      <c r="CI60" s="307" t="str">
        <f t="shared" si="27"/>
        <v/>
      </c>
      <c r="CJ60" s="307" t="str">
        <f t="shared" si="27"/>
        <v/>
      </c>
      <c r="CK60" s="307" t="str">
        <f t="shared" si="27"/>
        <v/>
      </c>
      <c r="CL60" s="307" t="str">
        <f t="shared" si="27"/>
        <v/>
      </c>
      <c r="CM60" s="307" t="str">
        <f t="shared" si="27"/>
        <v/>
      </c>
      <c r="CN60" s="307" t="str">
        <f t="shared" si="28"/>
        <v/>
      </c>
      <c r="CO60" s="307" t="str">
        <f t="shared" si="28"/>
        <v/>
      </c>
      <c r="CP60" s="307" t="str">
        <f t="shared" si="28"/>
        <v/>
      </c>
      <c r="CQ60" s="307" t="str">
        <f t="shared" si="28"/>
        <v/>
      </c>
      <c r="CR60" s="307" t="str">
        <f t="shared" si="28"/>
        <v/>
      </c>
      <c r="CS60" s="307" t="str">
        <f t="shared" si="28"/>
        <v/>
      </c>
      <c r="CT60" s="307" t="str">
        <f t="shared" si="28"/>
        <v/>
      </c>
      <c r="CU60" s="307" t="str">
        <f t="shared" si="28"/>
        <v/>
      </c>
      <c r="CV60" s="307" t="str">
        <f t="shared" si="28"/>
        <v/>
      </c>
      <c r="CW60" s="307" t="str">
        <f t="shared" si="28"/>
        <v/>
      </c>
      <c r="CX60" s="307" t="str">
        <f t="shared" si="29"/>
        <v/>
      </c>
      <c r="CY60" s="307" t="str">
        <f t="shared" si="29"/>
        <v/>
      </c>
      <c r="CZ60" s="307" t="str">
        <f t="shared" si="29"/>
        <v/>
      </c>
      <c r="DA60" s="307" t="str">
        <f t="shared" si="29"/>
        <v/>
      </c>
      <c r="DB60" s="307" t="str">
        <f t="shared" si="29"/>
        <v/>
      </c>
      <c r="DC60" s="307" t="str">
        <f t="shared" si="29"/>
        <v/>
      </c>
      <c r="DD60" s="307" t="str">
        <f t="shared" si="29"/>
        <v/>
      </c>
      <c r="DE60" s="307" t="str">
        <f t="shared" si="29"/>
        <v/>
      </c>
      <c r="DF60" s="307" t="str">
        <f t="shared" si="29"/>
        <v/>
      </c>
      <c r="DG60" s="307" t="str">
        <f t="shared" si="29"/>
        <v/>
      </c>
      <c r="DH60" s="307" t="str">
        <f t="shared" si="30"/>
        <v/>
      </c>
      <c r="DI60" s="307" t="str">
        <f t="shared" si="30"/>
        <v/>
      </c>
      <c r="DJ60" s="307" t="str">
        <f t="shared" si="30"/>
        <v/>
      </c>
      <c r="DK60" s="307" t="str">
        <f t="shared" si="30"/>
        <v/>
      </c>
      <c r="DL60" s="307" t="str">
        <f t="shared" si="30"/>
        <v/>
      </c>
      <c r="DM60" s="307" t="str">
        <f t="shared" si="30"/>
        <v/>
      </c>
      <c r="DN60" s="307" t="str">
        <f t="shared" si="30"/>
        <v/>
      </c>
      <c r="DO60" s="307" t="str">
        <f t="shared" si="30"/>
        <v/>
      </c>
      <c r="DP60" s="307" t="str">
        <f t="shared" si="30"/>
        <v/>
      </c>
      <c r="DQ60" s="307" t="str">
        <f t="shared" si="30"/>
        <v/>
      </c>
      <c r="DR60" s="307" t="str">
        <f t="shared" si="31"/>
        <v/>
      </c>
      <c r="DS60" s="307" t="str">
        <f t="shared" si="31"/>
        <v/>
      </c>
      <c r="DT60" s="307" t="str">
        <f t="shared" si="31"/>
        <v/>
      </c>
      <c r="DU60" s="307" t="str">
        <f t="shared" si="31"/>
        <v/>
      </c>
      <c r="DV60" s="307" t="str">
        <f t="shared" si="31"/>
        <v/>
      </c>
      <c r="DW60" s="307" t="str">
        <f t="shared" si="31"/>
        <v/>
      </c>
      <c r="DX60" s="307" t="str">
        <f t="shared" si="31"/>
        <v/>
      </c>
      <c r="DY60" s="307" t="str">
        <f t="shared" si="31"/>
        <v/>
      </c>
      <c r="DZ60" s="307" t="str">
        <f t="shared" si="31"/>
        <v/>
      </c>
      <c r="EA60" s="307" t="str">
        <f t="shared" si="31"/>
        <v/>
      </c>
      <c r="EB60" s="307"/>
      <c r="EC60" s="307"/>
      <c r="ED60" s="307"/>
      <c r="EE60" s="307"/>
      <c r="EF60" s="307"/>
      <c r="EG60" s="307"/>
      <c r="EH60" s="307"/>
      <c r="EI60" s="307"/>
      <c r="EJ60" s="307"/>
      <c r="EK60" s="307"/>
      <c r="EL60" s="307"/>
      <c r="EM60" s="307"/>
      <c r="EN60" s="307"/>
      <c r="EO60" s="307"/>
      <c r="EP60" s="307"/>
      <c r="EQ60" s="307"/>
      <c r="ER60" s="307"/>
      <c r="ES60" s="307"/>
      <c r="ET60" s="307"/>
      <c r="EU60" s="307"/>
      <c r="EV60" s="307"/>
      <c r="EW60" s="307"/>
      <c r="EX60" s="307"/>
      <c r="EY60" s="307"/>
      <c r="EZ60" s="307"/>
      <c r="FA60" s="307"/>
      <c r="FB60" s="307"/>
      <c r="FC60" s="307"/>
      <c r="FD60" s="307"/>
      <c r="FE60" s="307"/>
      <c r="FF60" s="307"/>
      <c r="FG60" s="307"/>
      <c r="FH60" s="307"/>
      <c r="FI60" s="307"/>
      <c r="FJ60" s="307"/>
      <c r="FK60" s="307"/>
      <c r="FL60" s="307"/>
      <c r="FM60" s="307"/>
      <c r="FN60" s="307"/>
      <c r="FO60" s="307"/>
      <c r="FP60" s="307"/>
      <c r="FQ60" s="307"/>
      <c r="FR60" s="307"/>
      <c r="FS60" s="307"/>
      <c r="FT60" s="307"/>
      <c r="FU60" s="307"/>
      <c r="FV60" s="307"/>
      <c r="FW60" s="307"/>
      <c r="FX60" s="307"/>
      <c r="FY60" s="307"/>
      <c r="FZ60" s="307"/>
      <c r="GA60" s="307"/>
      <c r="GB60" s="307"/>
      <c r="GC60" s="307"/>
      <c r="GD60" s="307"/>
      <c r="GE60" s="307"/>
      <c r="GF60" s="307"/>
      <c r="GG60" s="307"/>
      <c r="GH60" s="307"/>
      <c r="GI60" s="307"/>
      <c r="GJ60" s="307"/>
      <c r="GK60" s="307"/>
      <c r="GL60" s="307"/>
      <c r="GM60" s="307"/>
      <c r="GN60" s="307"/>
      <c r="GO60" s="307"/>
      <c r="GP60" s="307"/>
      <c r="GQ60" s="307"/>
      <c r="GR60" s="307"/>
      <c r="GS60" s="307"/>
      <c r="GT60" s="307"/>
      <c r="GU60" s="307"/>
      <c r="GV60" s="307"/>
      <c r="GW60" s="307"/>
      <c r="GX60" s="307"/>
      <c r="GY60" s="307"/>
      <c r="GZ60" s="307"/>
      <c r="HA60" s="307"/>
      <c r="HB60" s="307"/>
      <c r="HC60" s="307"/>
      <c r="HD60" s="307"/>
      <c r="HE60" s="307"/>
      <c r="HF60" s="307"/>
      <c r="HG60" s="307"/>
      <c r="HH60" s="307"/>
      <c r="HI60" s="307"/>
      <c r="HJ60" s="307"/>
      <c r="HK60" s="307"/>
      <c r="HL60" s="307"/>
      <c r="HM60" s="307"/>
      <c r="HN60" s="307"/>
      <c r="HO60" s="307"/>
      <c r="HP60" s="307"/>
      <c r="HQ60" s="307"/>
      <c r="HR60" s="307"/>
      <c r="HS60" s="307"/>
      <c r="HT60" s="307"/>
      <c r="HU60" s="307"/>
      <c r="HV60" s="307"/>
      <c r="HW60" s="307"/>
      <c r="HX60" s="307"/>
      <c r="HY60" s="307"/>
      <c r="HZ60" s="307"/>
      <c r="IA60" s="307"/>
      <c r="IB60" s="307"/>
      <c r="IC60" s="307"/>
      <c r="ID60" s="307"/>
      <c r="IE60" s="307"/>
      <c r="IF60" s="307"/>
      <c r="IG60" s="307"/>
      <c r="IH60" s="307"/>
      <c r="II60" s="307"/>
      <c r="IJ60" s="307"/>
      <c r="IK60" s="307"/>
      <c r="IL60" s="307"/>
      <c r="IM60" s="307"/>
      <c r="IN60" s="307"/>
      <c r="IO60" s="307"/>
      <c r="IP60" s="307"/>
      <c r="IQ60" s="257"/>
      <c r="IR60" s="79"/>
      <c r="IS60" s="79"/>
      <c r="IT60" s="79"/>
      <c r="IU60" s="79"/>
      <c r="IV60" s="79"/>
    </row>
    <row r="61" spans="1:256">
      <c r="A61" s="256" t="str">
        <f t="shared" si="5"/>
        <v/>
      </c>
      <c r="B61" s="307" t="str">
        <f t="shared" si="19"/>
        <v/>
      </c>
      <c r="C61" s="307" t="str">
        <f t="shared" si="19"/>
        <v/>
      </c>
      <c r="D61" s="307" t="str">
        <f t="shared" si="19"/>
        <v/>
      </c>
      <c r="E61" s="307" t="str">
        <f t="shared" si="19"/>
        <v/>
      </c>
      <c r="F61" s="307" t="str">
        <f t="shared" si="19"/>
        <v/>
      </c>
      <c r="G61" s="307" t="str">
        <f t="shared" si="19"/>
        <v/>
      </c>
      <c r="H61" s="307" t="str">
        <f t="shared" si="19"/>
        <v/>
      </c>
      <c r="I61" s="307" t="str">
        <f t="shared" si="19"/>
        <v/>
      </c>
      <c r="J61" s="307" t="str">
        <f t="shared" si="19"/>
        <v/>
      </c>
      <c r="K61" s="307" t="str">
        <f t="shared" si="19"/>
        <v/>
      </c>
      <c r="L61" s="307" t="str">
        <f t="shared" si="20"/>
        <v/>
      </c>
      <c r="M61" s="307" t="str">
        <f t="shared" si="20"/>
        <v/>
      </c>
      <c r="N61" s="4" t="str">
        <f t="shared" si="20"/>
        <v/>
      </c>
      <c r="O61" s="307" t="str">
        <f t="shared" si="20"/>
        <v/>
      </c>
      <c r="P61" s="307" t="str">
        <f t="shared" si="20"/>
        <v/>
      </c>
      <c r="Q61" s="307" t="str">
        <f t="shared" si="20"/>
        <v/>
      </c>
      <c r="R61" s="307" t="str">
        <f t="shared" si="20"/>
        <v/>
      </c>
      <c r="S61" s="307" t="str">
        <f t="shared" si="20"/>
        <v/>
      </c>
      <c r="T61" s="307" t="str">
        <f t="shared" si="20"/>
        <v/>
      </c>
      <c r="U61" s="307" t="str">
        <f t="shared" si="20"/>
        <v/>
      </c>
      <c r="V61" s="307" t="str">
        <f t="shared" si="21"/>
        <v/>
      </c>
      <c r="W61" s="307" t="str">
        <f t="shared" si="21"/>
        <v/>
      </c>
      <c r="X61" s="307" t="str">
        <f t="shared" si="21"/>
        <v/>
      </c>
      <c r="Y61" s="307" t="str">
        <f t="shared" si="21"/>
        <v/>
      </c>
      <c r="Z61" s="307" t="str">
        <f t="shared" si="21"/>
        <v/>
      </c>
      <c r="AA61" s="307" t="str">
        <f t="shared" si="21"/>
        <v/>
      </c>
      <c r="AB61" s="307" t="str">
        <f t="shared" si="21"/>
        <v/>
      </c>
      <c r="AC61" s="307" t="str">
        <f t="shared" si="21"/>
        <v/>
      </c>
      <c r="AD61" s="307" t="str">
        <f t="shared" si="21"/>
        <v/>
      </c>
      <c r="AE61" s="307" t="str">
        <f t="shared" si="21"/>
        <v/>
      </c>
      <c r="AF61" s="307" t="str">
        <f t="shared" si="22"/>
        <v/>
      </c>
      <c r="AG61" s="307" t="str">
        <f t="shared" si="22"/>
        <v/>
      </c>
      <c r="AH61" s="307" t="str">
        <f t="shared" si="22"/>
        <v/>
      </c>
      <c r="AI61" s="307" t="str">
        <f t="shared" si="22"/>
        <v/>
      </c>
      <c r="AJ61" s="307" t="str">
        <f t="shared" si="22"/>
        <v/>
      </c>
      <c r="AK61" s="307" t="str">
        <f t="shared" si="22"/>
        <v/>
      </c>
      <c r="AL61" s="307" t="str">
        <f t="shared" si="22"/>
        <v/>
      </c>
      <c r="AM61" s="307" t="str">
        <f t="shared" si="22"/>
        <v/>
      </c>
      <c r="AN61" s="307" t="str">
        <f t="shared" si="22"/>
        <v/>
      </c>
      <c r="AO61" s="307" t="str">
        <f t="shared" si="22"/>
        <v/>
      </c>
      <c r="AP61" s="307" t="str">
        <f t="shared" si="23"/>
        <v/>
      </c>
      <c r="AQ61" s="307" t="str">
        <f t="shared" si="23"/>
        <v/>
      </c>
      <c r="AR61" s="307" t="str">
        <f t="shared" si="23"/>
        <v/>
      </c>
      <c r="AS61" s="307" t="str">
        <f t="shared" si="23"/>
        <v/>
      </c>
      <c r="AT61" s="307" t="str">
        <f t="shared" si="23"/>
        <v/>
      </c>
      <c r="AU61" s="307" t="str">
        <f t="shared" si="23"/>
        <v/>
      </c>
      <c r="AV61" s="307" t="str">
        <f t="shared" si="23"/>
        <v/>
      </c>
      <c r="AW61" s="307" t="str">
        <f t="shared" si="23"/>
        <v/>
      </c>
      <c r="AX61" s="307" t="str">
        <f t="shared" si="23"/>
        <v/>
      </c>
      <c r="AY61" s="307" t="str">
        <f t="shared" si="23"/>
        <v/>
      </c>
      <c r="AZ61" s="307" t="str">
        <f t="shared" si="24"/>
        <v/>
      </c>
      <c r="BA61" s="307" t="str">
        <f t="shared" si="24"/>
        <v/>
      </c>
      <c r="BB61" s="307" t="str">
        <f t="shared" si="24"/>
        <v/>
      </c>
      <c r="BC61" s="307" t="str">
        <f t="shared" si="24"/>
        <v/>
      </c>
      <c r="BD61" s="307" t="str">
        <f t="shared" si="24"/>
        <v/>
      </c>
      <c r="BE61" s="307" t="str">
        <f t="shared" si="24"/>
        <v/>
      </c>
      <c r="BF61" s="307" t="str">
        <f t="shared" si="24"/>
        <v/>
      </c>
      <c r="BG61" s="307" t="str">
        <f t="shared" si="24"/>
        <v/>
      </c>
      <c r="BH61" s="307" t="str">
        <f t="shared" si="24"/>
        <v/>
      </c>
      <c r="BI61" s="307" t="str">
        <f t="shared" si="24"/>
        <v/>
      </c>
      <c r="BJ61" s="307" t="str">
        <f t="shared" si="25"/>
        <v/>
      </c>
      <c r="BK61" s="307" t="str">
        <f t="shared" si="25"/>
        <v/>
      </c>
      <c r="BL61" s="307" t="str">
        <f t="shared" si="25"/>
        <v/>
      </c>
      <c r="BM61" s="307" t="str">
        <f t="shared" si="25"/>
        <v/>
      </c>
      <c r="BN61" s="307" t="str">
        <f t="shared" si="25"/>
        <v/>
      </c>
      <c r="BO61" s="307" t="str">
        <f t="shared" si="25"/>
        <v/>
      </c>
      <c r="BP61" s="307" t="str">
        <f t="shared" si="25"/>
        <v/>
      </c>
      <c r="BQ61" s="307" t="str">
        <f t="shared" si="25"/>
        <v/>
      </c>
      <c r="BR61" s="307" t="str">
        <f t="shared" si="25"/>
        <v/>
      </c>
      <c r="BS61" s="307" t="str">
        <f t="shared" si="25"/>
        <v/>
      </c>
      <c r="BT61" s="307" t="str">
        <f t="shared" si="26"/>
        <v/>
      </c>
      <c r="BU61" s="307" t="str">
        <f t="shared" si="26"/>
        <v/>
      </c>
      <c r="BV61" s="307" t="str">
        <f t="shared" si="26"/>
        <v/>
      </c>
      <c r="BW61" s="307" t="str">
        <f t="shared" si="26"/>
        <v/>
      </c>
      <c r="BX61" s="307" t="str">
        <f t="shared" si="26"/>
        <v/>
      </c>
      <c r="BY61" s="307" t="str">
        <f t="shared" si="26"/>
        <v/>
      </c>
      <c r="BZ61" s="307" t="str">
        <f t="shared" si="26"/>
        <v/>
      </c>
      <c r="CA61" s="307" t="str">
        <f t="shared" si="26"/>
        <v/>
      </c>
      <c r="CB61" s="307" t="str">
        <f t="shared" si="26"/>
        <v/>
      </c>
      <c r="CC61" s="307" t="str">
        <f t="shared" si="26"/>
        <v/>
      </c>
      <c r="CD61" s="307" t="str">
        <f t="shared" si="27"/>
        <v/>
      </c>
      <c r="CE61" s="307" t="str">
        <f t="shared" si="27"/>
        <v/>
      </c>
      <c r="CF61" s="307" t="str">
        <f t="shared" si="27"/>
        <v/>
      </c>
      <c r="CG61" s="307" t="str">
        <f t="shared" si="27"/>
        <v/>
      </c>
      <c r="CH61" s="307" t="str">
        <f t="shared" si="27"/>
        <v/>
      </c>
      <c r="CI61" s="307" t="str">
        <f t="shared" si="27"/>
        <v/>
      </c>
      <c r="CJ61" s="307" t="str">
        <f t="shared" si="27"/>
        <v/>
      </c>
      <c r="CK61" s="307" t="str">
        <f t="shared" si="27"/>
        <v/>
      </c>
      <c r="CL61" s="307" t="str">
        <f t="shared" si="27"/>
        <v/>
      </c>
      <c r="CM61" s="307" t="str">
        <f t="shared" si="27"/>
        <v/>
      </c>
      <c r="CN61" s="307" t="str">
        <f t="shared" si="28"/>
        <v/>
      </c>
      <c r="CO61" s="307" t="str">
        <f t="shared" si="28"/>
        <v/>
      </c>
      <c r="CP61" s="307" t="str">
        <f t="shared" si="28"/>
        <v/>
      </c>
      <c r="CQ61" s="307" t="str">
        <f t="shared" si="28"/>
        <v/>
      </c>
      <c r="CR61" s="307" t="str">
        <f t="shared" si="28"/>
        <v/>
      </c>
      <c r="CS61" s="307" t="str">
        <f t="shared" si="28"/>
        <v/>
      </c>
      <c r="CT61" s="307" t="str">
        <f t="shared" si="28"/>
        <v/>
      </c>
      <c r="CU61" s="307" t="str">
        <f t="shared" si="28"/>
        <v/>
      </c>
      <c r="CV61" s="307" t="str">
        <f t="shared" si="28"/>
        <v/>
      </c>
      <c r="CW61" s="307" t="str">
        <f t="shared" si="28"/>
        <v/>
      </c>
      <c r="CX61" s="307" t="str">
        <f t="shared" si="29"/>
        <v/>
      </c>
      <c r="CY61" s="307" t="str">
        <f t="shared" si="29"/>
        <v/>
      </c>
      <c r="CZ61" s="307" t="str">
        <f t="shared" si="29"/>
        <v/>
      </c>
      <c r="DA61" s="307" t="str">
        <f t="shared" si="29"/>
        <v/>
      </c>
      <c r="DB61" s="307" t="str">
        <f t="shared" si="29"/>
        <v/>
      </c>
      <c r="DC61" s="307" t="str">
        <f t="shared" si="29"/>
        <v/>
      </c>
      <c r="DD61" s="307" t="str">
        <f t="shared" si="29"/>
        <v/>
      </c>
      <c r="DE61" s="307" t="str">
        <f t="shared" si="29"/>
        <v/>
      </c>
      <c r="DF61" s="307" t="str">
        <f t="shared" si="29"/>
        <v/>
      </c>
      <c r="DG61" s="307" t="str">
        <f t="shared" si="29"/>
        <v/>
      </c>
      <c r="DH61" s="307" t="str">
        <f t="shared" si="30"/>
        <v/>
      </c>
      <c r="DI61" s="307" t="str">
        <f t="shared" si="30"/>
        <v/>
      </c>
      <c r="DJ61" s="307" t="str">
        <f t="shared" si="30"/>
        <v/>
      </c>
      <c r="DK61" s="307" t="str">
        <f t="shared" si="30"/>
        <v/>
      </c>
      <c r="DL61" s="307" t="str">
        <f t="shared" si="30"/>
        <v/>
      </c>
      <c r="DM61" s="307" t="str">
        <f t="shared" si="30"/>
        <v/>
      </c>
      <c r="DN61" s="307" t="str">
        <f t="shared" si="30"/>
        <v/>
      </c>
      <c r="DO61" s="307" t="str">
        <f t="shared" si="30"/>
        <v/>
      </c>
      <c r="DP61" s="307" t="str">
        <f t="shared" si="30"/>
        <v/>
      </c>
      <c r="DQ61" s="307" t="str">
        <f t="shared" si="30"/>
        <v/>
      </c>
      <c r="DR61" s="307" t="str">
        <f t="shared" si="31"/>
        <v/>
      </c>
      <c r="DS61" s="307" t="str">
        <f t="shared" si="31"/>
        <v/>
      </c>
      <c r="DT61" s="307" t="str">
        <f t="shared" si="31"/>
        <v/>
      </c>
      <c r="DU61" s="307" t="str">
        <f t="shared" si="31"/>
        <v/>
      </c>
      <c r="DV61" s="307" t="str">
        <f t="shared" si="31"/>
        <v/>
      </c>
      <c r="DW61" s="307" t="str">
        <f t="shared" si="31"/>
        <v/>
      </c>
      <c r="DX61" s="307" t="str">
        <f t="shared" si="31"/>
        <v/>
      </c>
      <c r="DY61" s="307" t="str">
        <f t="shared" si="31"/>
        <v/>
      </c>
      <c r="DZ61" s="307" t="str">
        <f t="shared" si="31"/>
        <v/>
      </c>
      <c r="EA61" s="307" t="str">
        <f t="shared" si="31"/>
        <v/>
      </c>
      <c r="EB61" s="307"/>
      <c r="EC61" s="307"/>
      <c r="ED61" s="307"/>
      <c r="EE61" s="307"/>
      <c r="EF61" s="307"/>
      <c r="EG61" s="307"/>
      <c r="EH61" s="307"/>
      <c r="EI61" s="307"/>
      <c r="EJ61" s="307"/>
      <c r="EK61" s="307"/>
      <c r="EL61" s="307"/>
      <c r="EM61" s="307"/>
      <c r="EN61" s="307"/>
      <c r="EO61" s="307"/>
      <c r="EP61" s="307"/>
      <c r="EQ61" s="307"/>
      <c r="ER61" s="307"/>
      <c r="ES61" s="307"/>
      <c r="ET61" s="307"/>
      <c r="EU61" s="307"/>
      <c r="EV61" s="307"/>
      <c r="EW61" s="307"/>
      <c r="EX61" s="307"/>
      <c r="EY61" s="307"/>
      <c r="EZ61" s="307"/>
      <c r="FA61" s="307"/>
      <c r="FB61" s="307"/>
      <c r="FC61" s="307"/>
      <c r="FD61" s="307"/>
      <c r="FE61" s="307"/>
      <c r="FF61" s="307"/>
      <c r="FG61" s="307"/>
      <c r="FH61" s="307"/>
      <c r="FI61" s="307"/>
      <c r="FJ61" s="307"/>
      <c r="FK61" s="307"/>
      <c r="FL61" s="307"/>
      <c r="FM61" s="307"/>
      <c r="FN61" s="307"/>
      <c r="FO61" s="307"/>
      <c r="FP61" s="307"/>
      <c r="FQ61" s="307"/>
      <c r="FR61" s="307"/>
      <c r="FS61" s="307"/>
      <c r="FT61" s="307"/>
      <c r="FU61" s="307"/>
      <c r="FV61" s="307"/>
      <c r="FW61" s="307"/>
      <c r="FX61" s="307"/>
      <c r="FY61" s="307"/>
      <c r="FZ61" s="307"/>
      <c r="GA61" s="307"/>
      <c r="GB61" s="307"/>
      <c r="GC61" s="307"/>
      <c r="GD61" s="307"/>
      <c r="GE61" s="307"/>
      <c r="GF61" s="307"/>
      <c r="GG61" s="307"/>
      <c r="GH61" s="307"/>
      <c r="GI61" s="307"/>
      <c r="GJ61" s="307"/>
      <c r="GK61" s="307"/>
      <c r="GL61" s="307"/>
      <c r="GM61" s="307"/>
      <c r="GN61" s="307"/>
      <c r="GO61" s="307"/>
      <c r="GP61" s="307"/>
      <c r="GQ61" s="307"/>
      <c r="GR61" s="307"/>
      <c r="GS61" s="307"/>
      <c r="GT61" s="307"/>
      <c r="GU61" s="307"/>
      <c r="GV61" s="307"/>
      <c r="GW61" s="307"/>
      <c r="GX61" s="307"/>
      <c r="GY61" s="307"/>
      <c r="GZ61" s="307"/>
      <c r="HA61" s="307"/>
      <c r="HB61" s="307"/>
      <c r="HC61" s="307"/>
      <c r="HD61" s="307"/>
      <c r="HE61" s="307"/>
      <c r="HF61" s="307"/>
      <c r="HG61" s="307"/>
      <c r="HH61" s="307"/>
      <c r="HI61" s="307"/>
      <c r="HJ61" s="307"/>
      <c r="HK61" s="307"/>
      <c r="HL61" s="307"/>
      <c r="HM61" s="307"/>
      <c r="HN61" s="307"/>
      <c r="HO61" s="307"/>
      <c r="HP61" s="307"/>
      <c r="HQ61" s="307"/>
      <c r="HR61" s="307"/>
      <c r="HS61" s="307"/>
      <c r="HT61" s="307"/>
      <c r="HU61" s="307"/>
      <c r="HV61" s="307"/>
      <c r="HW61" s="307"/>
      <c r="HX61" s="307"/>
      <c r="HY61" s="307"/>
      <c r="HZ61" s="307"/>
      <c r="IA61" s="307"/>
      <c r="IB61" s="307"/>
      <c r="IC61" s="307"/>
      <c r="ID61" s="307"/>
      <c r="IE61" s="307"/>
      <c r="IF61" s="307"/>
      <c r="IG61" s="307"/>
      <c r="IH61" s="307"/>
      <c r="II61" s="307"/>
      <c r="IJ61" s="307"/>
      <c r="IK61" s="307"/>
      <c r="IL61" s="307"/>
      <c r="IM61" s="307"/>
      <c r="IN61" s="307"/>
      <c r="IO61" s="307"/>
      <c r="IP61" s="307"/>
      <c r="IQ61" s="257"/>
      <c r="IR61" s="79"/>
      <c r="IS61" s="79"/>
      <c r="IT61" s="79"/>
      <c r="IU61" s="79"/>
      <c r="IV61" s="79"/>
    </row>
    <row r="62" spans="1:256">
      <c r="A62" s="256" t="str">
        <f t="shared" si="5"/>
        <v/>
      </c>
      <c r="B62" s="307" t="str">
        <f t="shared" si="19"/>
        <v/>
      </c>
      <c r="C62" s="307" t="str">
        <f t="shared" si="19"/>
        <v/>
      </c>
      <c r="D62" s="307" t="str">
        <f t="shared" si="19"/>
        <v/>
      </c>
      <c r="E62" s="307" t="str">
        <f t="shared" si="19"/>
        <v/>
      </c>
      <c r="F62" s="307" t="str">
        <f t="shared" si="19"/>
        <v/>
      </c>
      <c r="G62" s="307" t="str">
        <f t="shared" si="19"/>
        <v/>
      </c>
      <c r="H62" s="307" t="str">
        <f t="shared" si="19"/>
        <v/>
      </c>
      <c r="I62" s="307" t="str">
        <f t="shared" si="19"/>
        <v/>
      </c>
      <c r="J62" s="307" t="str">
        <f t="shared" si="19"/>
        <v/>
      </c>
      <c r="K62" s="307" t="str">
        <f t="shared" si="19"/>
        <v/>
      </c>
      <c r="L62" s="307" t="str">
        <f t="shared" si="20"/>
        <v/>
      </c>
      <c r="M62" s="307" t="str">
        <f t="shared" si="20"/>
        <v/>
      </c>
      <c r="N62" s="4" t="str">
        <f t="shared" si="20"/>
        <v/>
      </c>
      <c r="O62" s="307" t="str">
        <f t="shared" si="20"/>
        <v/>
      </c>
      <c r="P62" s="307" t="str">
        <f t="shared" si="20"/>
        <v/>
      </c>
      <c r="Q62" s="307" t="str">
        <f t="shared" si="20"/>
        <v/>
      </c>
      <c r="R62" s="307" t="str">
        <f t="shared" si="20"/>
        <v/>
      </c>
      <c r="S62" s="307" t="str">
        <f t="shared" si="20"/>
        <v/>
      </c>
      <c r="T62" s="307" t="str">
        <f t="shared" si="20"/>
        <v/>
      </c>
      <c r="U62" s="307" t="str">
        <f t="shared" si="20"/>
        <v/>
      </c>
      <c r="V62" s="307" t="str">
        <f t="shared" si="21"/>
        <v/>
      </c>
      <c r="W62" s="307" t="str">
        <f t="shared" si="21"/>
        <v/>
      </c>
      <c r="X62" s="307" t="str">
        <f t="shared" si="21"/>
        <v/>
      </c>
      <c r="Y62" s="307" t="str">
        <f t="shared" si="21"/>
        <v/>
      </c>
      <c r="Z62" s="307" t="str">
        <f t="shared" si="21"/>
        <v/>
      </c>
      <c r="AA62" s="307" t="str">
        <f t="shared" si="21"/>
        <v/>
      </c>
      <c r="AB62" s="307" t="str">
        <f t="shared" si="21"/>
        <v/>
      </c>
      <c r="AC62" s="307" t="str">
        <f t="shared" si="21"/>
        <v/>
      </c>
      <c r="AD62" s="307" t="str">
        <f t="shared" si="21"/>
        <v/>
      </c>
      <c r="AE62" s="307" t="str">
        <f t="shared" si="21"/>
        <v/>
      </c>
      <c r="AF62" s="307" t="str">
        <f t="shared" si="22"/>
        <v/>
      </c>
      <c r="AG62" s="307" t="str">
        <f t="shared" si="22"/>
        <v/>
      </c>
      <c r="AH62" s="307" t="str">
        <f t="shared" si="22"/>
        <v/>
      </c>
      <c r="AI62" s="307" t="str">
        <f t="shared" si="22"/>
        <v/>
      </c>
      <c r="AJ62" s="307" t="str">
        <f t="shared" si="22"/>
        <v/>
      </c>
      <c r="AK62" s="307" t="str">
        <f t="shared" si="22"/>
        <v/>
      </c>
      <c r="AL62" s="307" t="str">
        <f t="shared" si="22"/>
        <v/>
      </c>
      <c r="AM62" s="307" t="str">
        <f t="shared" si="22"/>
        <v/>
      </c>
      <c r="AN62" s="307" t="str">
        <f t="shared" si="22"/>
        <v/>
      </c>
      <c r="AO62" s="307" t="str">
        <f t="shared" si="22"/>
        <v/>
      </c>
      <c r="AP62" s="307" t="str">
        <f t="shared" si="23"/>
        <v/>
      </c>
      <c r="AQ62" s="307" t="str">
        <f t="shared" si="23"/>
        <v/>
      </c>
      <c r="AR62" s="307" t="str">
        <f t="shared" si="23"/>
        <v/>
      </c>
      <c r="AS62" s="307" t="str">
        <f t="shared" si="23"/>
        <v/>
      </c>
      <c r="AT62" s="307" t="str">
        <f t="shared" si="23"/>
        <v/>
      </c>
      <c r="AU62" s="307" t="str">
        <f t="shared" si="23"/>
        <v/>
      </c>
      <c r="AV62" s="307" t="str">
        <f t="shared" si="23"/>
        <v/>
      </c>
      <c r="AW62" s="307" t="str">
        <f t="shared" si="23"/>
        <v/>
      </c>
      <c r="AX62" s="307" t="str">
        <f t="shared" si="23"/>
        <v/>
      </c>
      <c r="AY62" s="307" t="str">
        <f t="shared" si="23"/>
        <v/>
      </c>
      <c r="AZ62" s="307" t="str">
        <f t="shared" si="24"/>
        <v/>
      </c>
      <c r="BA62" s="307" t="str">
        <f t="shared" si="24"/>
        <v/>
      </c>
      <c r="BB62" s="307" t="str">
        <f t="shared" si="24"/>
        <v/>
      </c>
      <c r="BC62" s="307" t="str">
        <f t="shared" si="24"/>
        <v/>
      </c>
      <c r="BD62" s="307" t="str">
        <f t="shared" si="24"/>
        <v/>
      </c>
      <c r="BE62" s="307" t="str">
        <f t="shared" si="24"/>
        <v/>
      </c>
      <c r="BF62" s="307" t="str">
        <f t="shared" si="24"/>
        <v/>
      </c>
      <c r="BG62" s="307" t="str">
        <f t="shared" si="24"/>
        <v/>
      </c>
      <c r="BH62" s="307" t="str">
        <f t="shared" si="24"/>
        <v/>
      </c>
      <c r="BI62" s="307" t="str">
        <f t="shared" si="24"/>
        <v/>
      </c>
      <c r="BJ62" s="307" t="str">
        <f t="shared" si="25"/>
        <v/>
      </c>
      <c r="BK62" s="307" t="str">
        <f t="shared" si="25"/>
        <v/>
      </c>
      <c r="BL62" s="307" t="str">
        <f t="shared" si="25"/>
        <v/>
      </c>
      <c r="BM62" s="307" t="str">
        <f t="shared" si="25"/>
        <v/>
      </c>
      <c r="BN62" s="307" t="str">
        <f t="shared" si="25"/>
        <v/>
      </c>
      <c r="BO62" s="307" t="str">
        <f t="shared" si="25"/>
        <v/>
      </c>
      <c r="BP62" s="307" t="str">
        <f t="shared" si="25"/>
        <v/>
      </c>
      <c r="BQ62" s="307" t="str">
        <f t="shared" si="25"/>
        <v/>
      </c>
      <c r="BR62" s="307" t="str">
        <f t="shared" si="25"/>
        <v/>
      </c>
      <c r="BS62" s="307" t="str">
        <f t="shared" si="25"/>
        <v/>
      </c>
      <c r="BT62" s="307" t="str">
        <f t="shared" si="26"/>
        <v/>
      </c>
      <c r="BU62" s="307" t="str">
        <f t="shared" si="26"/>
        <v/>
      </c>
      <c r="BV62" s="307" t="str">
        <f t="shared" si="26"/>
        <v/>
      </c>
      <c r="BW62" s="307" t="str">
        <f t="shared" si="26"/>
        <v/>
      </c>
      <c r="BX62" s="307" t="str">
        <f t="shared" si="26"/>
        <v/>
      </c>
      <c r="BY62" s="307" t="str">
        <f t="shared" si="26"/>
        <v/>
      </c>
      <c r="BZ62" s="307" t="str">
        <f t="shared" si="26"/>
        <v/>
      </c>
      <c r="CA62" s="307" t="str">
        <f t="shared" si="26"/>
        <v/>
      </c>
      <c r="CB62" s="307" t="str">
        <f t="shared" si="26"/>
        <v/>
      </c>
      <c r="CC62" s="307" t="str">
        <f t="shared" si="26"/>
        <v/>
      </c>
      <c r="CD62" s="307" t="str">
        <f t="shared" si="27"/>
        <v/>
      </c>
      <c r="CE62" s="307" t="str">
        <f t="shared" si="27"/>
        <v/>
      </c>
      <c r="CF62" s="307" t="str">
        <f t="shared" si="27"/>
        <v/>
      </c>
      <c r="CG62" s="307" t="str">
        <f t="shared" si="27"/>
        <v/>
      </c>
      <c r="CH62" s="307" t="str">
        <f t="shared" si="27"/>
        <v/>
      </c>
      <c r="CI62" s="307" t="str">
        <f t="shared" si="27"/>
        <v/>
      </c>
      <c r="CJ62" s="307" t="str">
        <f t="shared" si="27"/>
        <v/>
      </c>
      <c r="CK62" s="307" t="str">
        <f t="shared" si="27"/>
        <v/>
      </c>
      <c r="CL62" s="307" t="str">
        <f t="shared" si="27"/>
        <v/>
      </c>
      <c r="CM62" s="307" t="str">
        <f t="shared" si="27"/>
        <v/>
      </c>
      <c r="CN62" s="307" t="str">
        <f t="shared" si="28"/>
        <v/>
      </c>
      <c r="CO62" s="307" t="str">
        <f t="shared" si="28"/>
        <v/>
      </c>
      <c r="CP62" s="307" t="str">
        <f t="shared" si="28"/>
        <v/>
      </c>
      <c r="CQ62" s="307" t="str">
        <f t="shared" si="28"/>
        <v/>
      </c>
      <c r="CR62" s="307" t="str">
        <f t="shared" si="28"/>
        <v/>
      </c>
      <c r="CS62" s="307" t="str">
        <f t="shared" si="28"/>
        <v/>
      </c>
      <c r="CT62" s="307" t="str">
        <f t="shared" si="28"/>
        <v/>
      </c>
      <c r="CU62" s="307" t="str">
        <f t="shared" si="28"/>
        <v/>
      </c>
      <c r="CV62" s="307" t="str">
        <f t="shared" si="28"/>
        <v/>
      </c>
      <c r="CW62" s="307" t="str">
        <f t="shared" si="28"/>
        <v/>
      </c>
      <c r="CX62" s="307" t="str">
        <f t="shared" si="29"/>
        <v/>
      </c>
      <c r="CY62" s="307" t="str">
        <f t="shared" si="29"/>
        <v/>
      </c>
      <c r="CZ62" s="307" t="str">
        <f t="shared" si="29"/>
        <v/>
      </c>
      <c r="DA62" s="307" t="str">
        <f t="shared" si="29"/>
        <v/>
      </c>
      <c r="DB62" s="307" t="str">
        <f t="shared" si="29"/>
        <v/>
      </c>
      <c r="DC62" s="307" t="str">
        <f t="shared" si="29"/>
        <v/>
      </c>
      <c r="DD62" s="307" t="str">
        <f t="shared" si="29"/>
        <v/>
      </c>
      <c r="DE62" s="307" t="str">
        <f t="shared" si="29"/>
        <v/>
      </c>
      <c r="DF62" s="307" t="str">
        <f t="shared" si="29"/>
        <v/>
      </c>
      <c r="DG62" s="307" t="str">
        <f t="shared" si="29"/>
        <v/>
      </c>
      <c r="DH62" s="307" t="str">
        <f t="shared" si="30"/>
        <v/>
      </c>
      <c r="DI62" s="307" t="str">
        <f t="shared" si="30"/>
        <v/>
      </c>
      <c r="DJ62" s="307" t="str">
        <f t="shared" si="30"/>
        <v/>
      </c>
      <c r="DK62" s="307" t="str">
        <f t="shared" si="30"/>
        <v/>
      </c>
      <c r="DL62" s="307" t="str">
        <f t="shared" si="30"/>
        <v/>
      </c>
      <c r="DM62" s="307" t="str">
        <f t="shared" si="30"/>
        <v/>
      </c>
      <c r="DN62" s="307" t="str">
        <f t="shared" si="30"/>
        <v/>
      </c>
      <c r="DO62" s="307" t="str">
        <f t="shared" si="30"/>
        <v/>
      </c>
      <c r="DP62" s="307" t="str">
        <f t="shared" si="30"/>
        <v/>
      </c>
      <c r="DQ62" s="307" t="str">
        <f t="shared" si="30"/>
        <v/>
      </c>
      <c r="DR62" s="307" t="str">
        <f t="shared" si="31"/>
        <v/>
      </c>
      <c r="DS62" s="307" t="str">
        <f t="shared" si="31"/>
        <v/>
      </c>
      <c r="DT62" s="307" t="str">
        <f t="shared" si="31"/>
        <v/>
      </c>
      <c r="DU62" s="307" t="str">
        <f t="shared" si="31"/>
        <v/>
      </c>
      <c r="DV62" s="307" t="str">
        <f t="shared" si="31"/>
        <v/>
      </c>
      <c r="DW62" s="307" t="str">
        <f t="shared" si="31"/>
        <v/>
      </c>
      <c r="DX62" s="307" t="str">
        <f t="shared" si="31"/>
        <v/>
      </c>
      <c r="DY62" s="307" t="str">
        <f t="shared" si="31"/>
        <v/>
      </c>
      <c r="DZ62" s="307" t="str">
        <f t="shared" si="31"/>
        <v/>
      </c>
      <c r="EA62" s="307" t="str">
        <f t="shared" si="31"/>
        <v/>
      </c>
      <c r="EB62" s="307"/>
      <c r="EC62" s="307"/>
      <c r="ED62" s="307"/>
      <c r="EE62" s="307"/>
      <c r="EF62" s="307"/>
      <c r="EG62" s="307"/>
      <c r="EH62" s="307"/>
      <c r="EI62" s="307"/>
      <c r="EJ62" s="307"/>
      <c r="EK62" s="307"/>
      <c r="EL62" s="307"/>
      <c r="EM62" s="307"/>
      <c r="EN62" s="307"/>
      <c r="EO62" s="307"/>
      <c r="EP62" s="307"/>
      <c r="EQ62" s="307"/>
      <c r="ER62" s="307"/>
      <c r="ES62" s="307"/>
      <c r="ET62" s="307"/>
      <c r="EU62" s="307"/>
      <c r="EV62" s="307"/>
      <c r="EW62" s="307"/>
      <c r="EX62" s="307"/>
      <c r="EY62" s="307"/>
      <c r="EZ62" s="307"/>
      <c r="FA62" s="307"/>
      <c r="FB62" s="307"/>
      <c r="FC62" s="307"/>
      <c r="FD62" s="307"/>
      <c r="FE62" s="307"/>
      <c r="FF62" s="307"/>
      <c r="FG62" s="307"/>
      <c r="FH62" s="307"/>
      <c r="FI62" s="307"/>
      <c r="FJ62" s="307"/>
      <c r="FK62" s="307"/>
      <c r="FL62" s="307"/>
      <c r="FM62" s="307"/>
      <c r="FN62" s="307"/>
      <c r="FO62" s="307"/>
      <c r="FP62" s="307"/>
      <c r="FQ62" s="307"/>
      <c r="FR62" s="307"/>
      <c r="FS62" s="307"/>
      <c r="FT62" s="307"/>
      <c r="FU62" s="307"/>
      <c r="FV62" s="307"/>
      <c r="FW62" s="307"/>
      <c r="FX62" s="307"/>
      <c r="FY62" s="307"/>
      <c r="FZ62" s="307"/>
      <c r="GA62" s="307"/>
      <c r="GB62" s="307"/>
      <c r="GC62" s="307"/>
      <c r="GD62" s="307"/>
      <c r="GE62" s="307"/>
      <c r="GF62" s="307"/>
      <c r="GG62" s="307"/>
      <c r="GH62" s="307"/>
      <c r="GI62" s="307"/>
      <c r="GJ62" s="307"/>
      <c r="GK62" s="307"/>
      <c r="GL62" s="307"/>
      <c r="GM62" s="307"/>
      <c r="GN62" s="307"/>
      <c r="GO62" s="307"/>
      <c r="GP62" s="307"/>
      <c r="GQ62" s="307"/>
      <c r="GR62" s="307"/>
      <c r="GS62" s="307"/>
      <c r="GT62" s="307"/>
      <c r="GU62" s="307"/>
      <c r="GV62" s="307"/>
      <c r="GW62" s="307"/>
      <c r="GX62" s="307"/>
      <c r="GY62" s="307"/>
      <c r="GZ62" s="307"/>
      <c r="HA62" s="307"/>
      <c r="HB62" s="307"/>
      <c r="HC62" s="307"/>
      <c r="HD62" s="307"/>
      <c r="HE62" s="307"/>
      <c r="HF62" s="307"/>
      <c r="HG62" s="307"/>
      <c r="HH62" s="307"/>
      <c r="HI62" s="307"/>
      <c r="HJ62" s="307"/>
      <c r="HK62" s="307"/>
      <c r="HL62" s="307"/>
      <c r="HM62" s="307"/>
      <c r="HN62" s="307"/>
      <c r="HO62" s="307"/>
      <c r="HP62" s="307"/>
      <c r="HQ62" s="307"/>
      <c r="HR62" s="307"/>
      <c r="HS62" s="307"/>
      <c r="HT62" s="307"/>
      <c r="HU62" s="307"/>
      <c r="HV62" s="307"/>
      <c r="HW62" s="307"/>
      <c r="HX62" s="307"/>
      <c r="HY62" s="307"/>
      <c r="HZ62" s="307"/>
      <c r="IA62" s="307"/>
      <c r="IB62" s="307"/>
      <c r="IC62" s="307"/>
      <c r="ID62" s="307"/>
      <c r="IE62" s="307"/>
      <c r="IF62" s="307"/>
      <c r="IG62" s="307"/>
      <c r="IH62" s="307"/>
      <c r="II62" s="307"/>
      <c r="IJ62" s="307"/>
      <c r="IK62" s="307"/>
      <c r="IL62" s="307"/>
      <c r="IM62" s="307"/>
      <c r="IN62" s="307"/>
      <c r="IO62" s="307"/>
      <c r="IP62" s="307"/>
      <c r="IQ62" s="257"/>
      <c r="IR62" s="79"/>
      <c r="IS62" s="79"/>
      <c r="IT62" s="79"/>
      <c r="IU62" s="79"/>
      <c r="IV62" s="79"/>
    </row>
    <row r="63" spans="1:256">
      <c r="A63" s="256" t="str">
        <f t="shared" si="5"/>
        <v/>
      </c>
      <c r="B63" s="307" t="str">
        <f t="shared" si="19"/>
        <v/>
      </c>
      <c r="C63" s="307" t="str">
        <f t="shared" si="19"/>
        <v/>
      </c>
      <c r="D63" s="307" t="str">
        <f t="shared" si="19"/>
        <v/>
      </c>
      <c r="E63" s="307" t="str">
        <f t="shared" si="19"/>
        <v/>
      </c>
      <c r="F63" s="307" t="str">
        <f t="shared" si="19"/>
        <v/>
      </c>
      <c r="G63" s="307" t="str">
        <f t="shared" si="19"/>
        <v/>
      </c>
      <c r="H63" s="307" t="str">
        <f t="shared" si="19"/>
        <v/>
      </c>
      <c r="I63" s="307" t="str">
        <f t="shared" si="19"/>
        <v/>
      </c>
      <c r="J63" s="307" t="str">
        <f t="shared" si="19"/>
        <v/>
      </c>
      <c r="K63" s="307" t="str">
        <f t="shared" si="19"/>
        <v/>
      </c>
      <c r="L63" s="307" t="str">
        <f t="shared" si="20"/>
        <v/>
      </c>
      <c r="M63" s="307" t="str">
        <f t="shared" si="20"/>
        <v/>
      </c>
      <c r="N63" s="4" t="str">
        <f t="shared" si="20"/>
        <v/>
      </c>
      <c r="O63" s="307" t="str">
        <f t="shared" si="20"/>
        <v/>
      </c>
      <c r="P63" s="307" t="str">
        <f t="shared" si="20"/>
        <v/>
      </c>
      <c r="Q63" s="307" t="str">
        <f t="shared" si="20"/>
        <v/>
      </c>
      <c r="R63" s="307" t="str">
        <f t="shared" si="20"/>
        <v/>
      </c>
      <c r="S63" s="307" t="str">
        <f t="shared" si="20"/>
        <v/>
      </c>
      <c r="T63" s="307" t="str">
        <f t="shared" si="20"/>
        <v/>
      </c>
      <c r="U63" s="307" t="str">
        <f t="shared" si="20"/>
        <v/>
      </c>
      <c r="V63" s="307" t="str">
        <f t="shared" si="21"/>
        <v/>
      </c>
      <c r="W63" s="307" t="str">
        <f t="shared" si="21"/>
        <v/>
      </c>
      <c r="X63" s="307" t="str">
        <f t="shared" si="21"/>
        <v/>
      </c>
      <c r="Y63" s="307" t="str">
        <f t="shared" si="21"/>
        <v/>
      </c>
      <c r="Z63" s="307" t="str">
        <f t="shared" si="21"/>
        <v/>
      </c>
      <c r="AA63" s="307" t="str">
        <f t="shared" si="21"/>
        <v/>
      </c>
      <c r="AB63" s="307" t="str">
        <f t="shared" si="21"/>
        <v/>
      </c>
      <c r="AC63" s="307" t="str">
        <f t="shared" si="21"/>
        <v/>
      </c>
      <c r="AD63" s="307" t="str">
        <f t="shared" si="21"/>
        <v/>
      </c>
      <c r="AE63" s="307" t="str">
        <f t="shared" si="21"/>
        <v/>
      </c>
      <c r="AF63" s="307" t="str">
        <f t="shared" si="22"/>
        <v/>
      </c>
      <c r="AG63" s="307" t="str">
        <f t="shared" si="22"/>
        <v/>
      </c>
      <c r="AH63" s="307" t="str">
        <f t="shared" si="22"/>
        <v/>
      </c>
      <c r="AI63" s="307" t="str">
        <f t="shared" si="22"/>
        <v/>
      </c>
      <c r="AJ63" s="307" t="str">
        <f t="shared" si="22"/>
        <v/>
      </c>
      <c r="AK63" s="307" t="str">
        <f t="shared" si="22"/>
        <v/>
      </c>
      <c r="AL63" s="307" t="str">
        <f t="shared" si="22"/>
        <v/>
      </c>
      <c r="AM63" s="307" t="str">
        <f t="shared" si="22"/>
        <v/>
      </c>
      <c r="AN63" s="307" t="str">
        <f t="shared" si="22"/>
        <v/>
      </c>
      <c r="AO63" s="307" t="str">
        <f t="shared" si="22"/>
        <v/>
      </c>
      <c r="AP63" s="307" t="str">
        <f t="shared" si="23"/>
        <v/>
      </c>
      <c r="AQ63" s="307" t="str">
        <f t="shared" si="23"/>
        <v/>
      </c>
      <c r="AR63" s="307" t="str">
        <f t="shared" si="23"/>
        <v/>
      </c>
      <c r="AS63" s="307" t="str">
        <f t="shared" si="23"/>
        <v/>
      </c>
      <c r="AT63" s="307" t="str">
        <f t="shared" si="23"/>
        <v/>
      </c>
      <c r="AU63" s="307" t="str">
        <f t="shared" si="23"/>
        <v/>
      </c>
      <c r="AV63" s="307" t="str">
        <f t="shared" si="23"/>
        <v/>
      </c>
      <c r="AW63" s="307" t="str">
        <f t="shared" si="23"/>
        <v/>
      </c>
      <c r="AX63" s="307" t="str">
        <f t="shared" si="23"/>
        <v/>
      </c>
      <c r="AY63" s="307" t="str">
        <f t="shared" si="23"/>
        <v/>
      </c>
      <c r="AZ63" s="307" t="str">
        <f t="shared" si="24"/>
        <v/>
      </c>
      <c r="BA63" s="307" t="str">
        <f t="shared" si="24"/>
        <v/>
      </c>
      <c r="BB63" s="307" t="str">
        <f t="shared" si="24"/>
        <v/>
      </c>
      <c r="BC63" s="307" t="str">
        <f t="shared" si="24"/>
        <v/>
      </c>
      <c r="BD63" s="307" t="str">
        <f t="shared" si="24"/>
        <v/>
      </c>
      <c r="BE63" s="307" t="str">
        <f t="shared" si="24"/>
        <v/>
      </c>
      <c r="BF63" s="307" t="str">
        <f t="shared" si="24"/>
        <v/>
      </c>
      <c r="BG63" s="307" t="str">
        <f t="shared" si="24"/>
        <v/>
      </c>
      <c r="BH63" s="307" t="str">
        <f t="shared" si="24"/>
        <v/>
      </c>
      <c r="BI63" s="307" t="str">
        <f t="shared" si="24"/>
        <v/>
      </c>
      <c r="BJ63" s="307" t="str">
        <f t="shared" si="25"/>
        <v/>
      </c>
      <c r="BK63" s="307" t="str">
        <f t="shared" si="25"/>
        <v/>
      </c>
      <c r="BL63" s="307" t="str">
        <f t="shared" si="25"/>
        <v/>
      </c>
      <c r="BM63" s="307" t="str">
        <f t="shared" si="25"/>
        <v/>
      </c>
      <c r="BN63" s="307" t="str">
        <f t="shared" si="25"/>
        <v/>
      </c>
      <c r="BO63" s="307" t="str">
        <f t="shared" si="25"/>
        <v/>
      </c>
      <c r="BP63" s="307" t="str">
        <f t="shared" si="25"/>
        <v/>
      </c>
      <c r="BQ63" s="307" t="str">
        <f t="shared" si="25"/>
        <v/>
      </c>
      <c r="BR63" s="307" t="str">
        <f t="shared" si="25"/>
        <v/>
      </c>
      <c r="BS63" s="307" t="str">
        <f t="shared" si="25"/>
        <v/>
      </c>
      <c r="BT63" s="307" t="str">
        <f t="shared" si="26"/>
        <v/>
      </c>
      <c r="BU63" s="307" t="str">
        <f t="shared" si="26"/>
        <v/>
      </c>
      <c r="BV63" s="307" t="str">
        <f t="shared" si="26"/>
        <v/>
      </c>
      <c r="BW63" s="307" t="str">
        <f t="shared" si="26"/>
        <v/>
      </c>
      <c r="BX63" s="307" t="str">
        <f t="shared" si="26"/>
        <v/>
      </c>
      <c r="BY63" s="307" t="str">
        <f t="shared" si="26"/>
        <v/>
      </c>
      <c r="BZ63" s="307" t="str">
        <f t="shared" si="26"/>
        <v/>
      </c>
      <c r="CA63" s="307" t="str">
        <f t="shared" si="26"/>
        <v/>
      </c>
      <c r="CB63" s="307" t="str">
        <f t="shared" si="26"/>
        <v/>
      </c>
      <c r="CC63" s="307" t="str">
        <f t="shared" si="26"/>
        <v/>
      </c>
      <c r="CD63" s="307" t="str">
        <f t="shared" si="27"/>
        <v/>
      </c>
      <c r="CE63" s="307" t="str">
        <f t="shared" si="27"/>
        <v/>
      </c>
      <c r="CF63" s="307" t="str">
        <f t="shared" si="27"/>
        <v/>
      </c>
      <c r="CG63" s="307" t="str">
        <f t="shared" si="27"/>
        <v/>
      </c>
      <c r="CH63" s="307" t="str">
        <f t="shared" si="27"/>
        <v/>
      </c>
      <c r="CI63" s="307" t="str">
        <f t="shared" si="27"/>
        <v/>
      </c>
      <c r="CJ63" s="307" t="str">
        <f t="shared" si="27"/>
        <v/>
      </c>
      <c r="CK63" s="307" t="str">
        <f t="shared" si="27"/>
        <v/>
      </c>
      <c r="CL63" s="307" t="str">
        <f t="shared" si="27"/>
        <v/>
      </c>
      <c r="CM63" s="307" t="str">
        <f t="shared" si="27"/>
        <v/>
      </c>
      <c r="CN63" s="307" t="str">
        <f t="shared" si="28"/>
        <v/>
      </c>
      <c r="CO63" s="307" t="str">
        <f t="shared" si="28"/>
        <v/>
      </c>
      <c r="CP63" s="307" t="str">
        <f t="shared" si="28"/>
        <v/>
      </c>
      <c r="CQ63" s="307" t="str">
        <f t="shared" si="28"/>
        <v/>
      </c>
      <c r="CR63" s="307" t="str">
        <f t="shared" si="28"/>
        <v/>
      </c>
      <c r="CS63" s="307" t="str">
        <f t="shared" si="28"/>
        <v/>
      </c>
      <c r="CT63" s="307" t="str">
        <f t="shared" si="28"/>
        <v/>
      </c>
      <c r="CU63" s="307" t="str">
        <f t="shared" si="28"/>
        <v/>
      </c>
      <c r="CV63" s="307" t="str">
        <f t="shared" si="28"/>
        <v/>
      </c>
      <c r="CW63" s="307" t="str">
        <f t="shared" si="28"/>
        <v/>
      </c>
      <c r="CX63" s="307" t="str">
        <f t="shared" si="29"/>
        <v/>
      </c>
      <c r="CY63" s="307" t="str">
        <f t="shared" si="29"/>
        <v/>
      </c>
      <c r="CZ63" s="307" t="str">
        <f t="shared" si="29"/>
        <v/>
      </c>
      <c r="DA63" s="307" t="str">
        <f t="shared" si="29"/>
        <v/>
      </c>
      <c r="DB63" s="307" t="str">
        <f t="shared" si="29"/>
        <v/>
      </c>
      <c r="DC63" s="307" t="str">
        <f t="shared" si="29"/>
        <v/>
      </c>
      <c r="DD63" s="307" t="str">
        <f t="shared" si="29"/>
        <v/>
      </c>
      <c r="DE63" s="307" t="str">
        <f t="shared" si="29"/>
        <v/>
      </c>
      <c r="DF63" s="307" t="str">
        <f t="shared" si="29"/>
        <v/>
      </c>
      <c r="DG63" s="307" t="str">
        <f t="shared" si="29"/>
        <v/>
      </c>
      <c r="DH63" s="307" t="str">
        <f t="shared" si="30"/>
        <v/>
      </c>
      <c r="DI63" s="307" t="str">
        <f t="shared" si="30"/>
        <v/>
      </c>
      <c r="DJ63" s="307" t="str">
        <f t="shared" si="30"/>
        <v/>
      </c>
      <c r="DK63" s="307" t="str">
        <f t="shared" si="30"/>
        <v/>
      </c>
      <c r="DL63" s="307" t="str">
        <f t="shared" si="30"/>
        <v/>
      </c>
      <c r="DM63" s="307" t="str">
        <f t="shared" si="30"/>
        <v/>
      </c>
      <c r="DN63" s="307" t="str">
        <f t="shared" si="30"/>
        <v/>
      </c>
      <c r="DO63" s="307" t="str">
        <f t="shared" si="30"/>
        <v/>
      </c>
      <c r="DP63" s="307" t="str">
        <f t="shared" si="30"/>
        <v/>
      </c>
      <c r="DQ63" s="307" t="str">
        <f t="shared" si="30"/>
        <v/>
      </c>
      <c r="DR63" s="307" t="str">
        <f t="shared" si="31"/>
        <v/>
      </c>
      <c r="DS63" s="307" t="str">
        <f t="shared" si="31"/>
        <v/>
      </c>
      <c r="DT63" s="307" t="str">
        <f t="shared" si="31"/>
        <v/>
      </c>
      <c r="DU63" s="307" t="str">
        <f t="shared" si="31"/>
        <v/>
      </c>
      <c r="DV63" s="307" t="str">
        <f t="shared" si="31"/>
        <v/>
      </c>
      <c r="DW63" s="307" t="str">
        <f t="shared" si="31"/>
        <v/>
      </c>
      <c r="DX63" s="307" t="str">
        <f t="shared" si="31"/>
        <v/>
      </c>
      <c r="DY63" s="307" t="str">
        <f t="shared" si="31"/>
        <v/>
      </c>
      <c r="DZ63" s="307" t="str">
        <f t="shared" si="31"/>
        <v/>
      </c>
      <c r="EA63" s="307" t="str">
        <f t="shared" si="31"/>
        <v/>
      </c>
      <c r="EB63" s="307"/>
      <c r="EC63" s="307"/>
      <c r="ED63" s="307"/>
      <c r="EE63" s="307"/>
      <c r="EF63" s="307"/>
      <c r="EG63" s="307"/>
      <c r="EH63" s="307"/>
      <c r="EI63" s="307"/>
      <c r="EJ63" s="307"/>
      <c r="EK63" s="307"/>
      <c r="EL63" s="307"/>
      <c r="EM63" s="307"/>
      <c r="EN63" s="307"/>
      <c r="EO63" s="307"/>
      <c r="EP63" s="307"/>
      <c r="EQ63" s="307"/>
      <c r="ER63" s="307"/>
      <c r="ES63" s="307"/>
      <c r="ET63" s="307"/>
      <c r="EU63" s="307"/>
      <c r="EV63" s="307"/>
      <c r="EW63" s="307"/>
      <c r="EX63" s="307"/>
      <c r="EY63" s="307"/>
      <c r="EZ63" s="307"/>
      <c r="FA63" s="307"/>
      <c r="FB63" s="307"/>
      <c r="FC63" s="307"/>
      <c r="FD63" s="307"/>
      <c r="FE63" s="307"/>
      <c r="FF63" s="307"/>
      <c r="FG63" s="307"/>
      <c r="FH63" s="307"/>
      <c r="FI63" s="307"/>
      <c r="FJ63" s="307"/>
      <c r="FK63" s="307"/>
      <c r="FL63" s="307"/>
      <c r="FM63" s="307"/>
      <c r="FN63" s="307"/>
      <c r="FO63" s="307"/>
      <c r="FP63" s="307"/>
      <c r="FQ63" s="307"/>
      <c r="FR63" s="307"/>
      <c r="FS63" s="307"/>
      <c r="FT63" s="307"/>
      <c r="FU63" s="307"/>
      <c r="FV63" s="307"/>
      <c r="FW63" s="307"/>
      <c r="FX63" s="307"/>
      <c r="FY63" s="307"/>
      <c r="FZ63" s="307"/>
      <c r="GA63" s="307"/>
      <c r="GB63" s="307"/>
      <c r="GC63" s="307"/>
      <c r="GD63" s="307"/>
      <c r="GE63" s="307"/>
      <c r="GF63" s="307"/>
      <c r="GG63" s="307"/>
      <c r="GH63" s="307"/>
      <c r="GI63" s="307"/>
      <c r="GJ63" s="307"/>
      <c r="GK63" s="307"/>
      <c r="GL63" s="307"/>
      <c r="GM63" s="307"/>
      <c r="GN63" s="307"/>
      <c r="GO63" s="307"/>
      <c r="GP63" s="307"/>
      <c r="GQ63" s="307"/>
      <c r="GR63" s="307"/>
      <c r="GS63" s="307"/>
      <c r="GT63" s="307"/>
      <c r="GU63" s="307"/>
      <c r="GV63" s="307"/>
      <c r="GW63" s="307"/>
      <c r="GX63" s="307"/>
      <c r="GY63" s="307"/>
      <c r="GZ63" s="307"/>
      <c r="HA63" s="307"/>
      <c r="HB63" s="307"/>
      <c r="HC63" s="307"/>
      <c r="HD63" s="307"/>
      <c r="HE63" s="307"/>
      <c r="HF63" s="307"/>
      <c r="HG63" s="307"/>
      <c r="HH63" s="307"/>
      <c r="HI63" s="307"/>
      <c r="HJ63" s="307"/>
      <c r="HK63" s="307"/>
      <c r="HL63" s="307"/>
      <c r="HM63" s="307"/>
      <c r="HN63" s="307"/>
      <c r="HO63" s="307"/>
      <c r="HP63" s="307"/>
      <c r="HQ63" s="307"/>
      <c r="HR63" s="307"/>
      <c r="HS63" s="307"/>
      <c r="HT63" s="307"/>
      <c r="HU63" s="307"/>
      <c r="HV63" s="307"/>
      <c r="HW63" s="307"/>
      <c r="HX63" s="307"/>
      <c r="HY63" s="307"/>
      <c r="HZ63" s="307"/>
      <c r="IA63" s="307"/>
      <c r="IB63" s="307"/>
      <c r="IC63" s="307"/>
      <c r="ID63" s="307"/>
      <c r="IE63" s="307"/>
      <c r="IF63" s="307"/>
      <c r="IG63" s="307"/>
      <c r="IH63" s="307"/>
      <c r="II63" s="307"/>
      <c r="IJ63" s="307"/>
      <c r="IK63" s="307"/>
      <c r="IL63" s="307"/>
      <c r="IM63" s="307"/>
      <c r="IN63" s="307"/>
      <c r="IO63" s="307"/>
      <c r="IP63" s="307"/>
      <c r="IQ63" s="257"/>
      <c r="IR63" s="79"/>
      <c r="IS63" s="79"/>
      <c r="IT63" s="79"/>
      <c r="IU63" s="79"/>
      <c r="IV63" s="79"/>
    </row>
    <row r="64" spans="1:256">
      <c r="A64" s="256" t="str">
        <f t="shared" si="5"/>
        <v/>
      </c>
      <c r="B64" s="307" t="str">
        <f t="shared" si="19"/>
        <v/>
      </c>
      <c r="C64" s="307" t="str">
        <f t="shared" si="19"/>
        <v/>
      </c>
      <c r="D64" s="307" t="str">
        <f t="shared" si="19"/>
        <v/>
      </c>
      <c r="E64" s="307" t="str">
        <f t="shared" si="19"/>
        <v/>
      </c>
      <c r="F64" s="307" t="str">
        <f t="shared" si="19"/>
        <v/>
      </c>
      <c r="G64" s="307" t="str">
        <f t="shared" si="19"/>
        <v/>
      </c>
      <c r="H64" s="307" t="str">
        <f t="shared" si="19"/>
        <v/>
      </c>
      <c r="I64" s="307" t="str">
        <f t="shared" si="19"/>
        <v/>
      </c>
      <c r="J64" s="307" t="str">
        <f t="shared" si="19"/>
        <v/>
      </c>
      <c r="K64" s="307" t="str">
        <f t="shared" si="19"/>
        <v/>
      </c>
      <c r="L64" s="307" t="str">
        <f t="shared" si="20"/>
        <v/>
      </c>
      <c r="M64" s="307" t="str">
        <f t="shared" si="20"/>
        <v/>
      </c>
      <c r="N64" s="4" t="str">
        <f t="shared" si="20"/>
        <v/>
      </c>
      <c r="O64" s="307" t="str">
        <f t="shared" si="20"/>
        <v/>
      </c>
      <c r="P64" s="307" t="str">
        <f t="shared" si="20"/>
        <v/>
      </c>
      <c r="Q64" s="307" t="str">
        <f t="shared" si="20"/>
        <v/>
      </c>
      <c r="R64" s="307" t="str">
        <f t="shared" si="20"/>
        <v/>
      </c>
      <c r="S64" s="307" t="str">
        <f t="shared" si="20"/>
        <v/>
      </c>
      <c r="T64" s="307" t="str">
        <f t="shared" si="20"/>
        <v/>
      </c>
      <c r="U64" s="307" t="str">
        <f t="shared" si="20"/>
        <v/>
      </c>
      <c r="V64" s="307" t="str">
        <f t="shared" si="21"/>
        <v/>
      </c>
      <c r="W64" s="307" t="str">
        <f t="shared" si="21"/>
        <v/>
      </c>
      <c r="X64" s="307" t="str">
        <f t="shared" si="21"/>
        <v/>
      </c>
      <c r="Y64" s="307" t="str">
        <f t="shared" si="21"/>
        <v/>
      </c>
      <c r="Z64" s="307" t="str">
        <f t="shared" si="21"/>
        <v/>
      </c>
      <c r="AA64" s="307" t="str">
        <f t="shared" si="21"/>
        <v/>
      </c>
      <c r="AB64" s="307" t="str">
        <f t="shared" si="21"/>
        <v/>
      </c>
      <c r="AC64" s="307" t="str">
        <f t="shared" si="21"/>
        <v/>
      </c>
      <c r="AD64" s="307" t="str">
        <f t="shared" si="21"/>
        <v/>
      </c>
      <c r="AE64" s="307" t="str">
        <f t="shared" si="21"/>
        <v/>
      </c>
      <c r="AF64" s="307" t="str">
        <f t="shared" si="22"/>
        <v/>
      </c>
      <c r="AG64" s="307" t="str">
        <f t="shared" si="22"/>
        <v/>
      </c>
      <c r="AH64" s="307" t="str">
        <f t="shared" si="22"/>
        <v/>
      </c>
      <c r="AI64" s="307" t="str">
        <f t="shared" si="22"/>
        <v/>
      </c>
      <c r="AJ64" s="307" t="str">
        <f t="shared" si="22"/>
        <v/>
      </c>
      <c r="AK64" s="307" t="str">
        <f t="shared" si="22"/>
        <v/>
      </c>
      <c r="AL64" s="307" t="str">
        <f t="shared" si="22"/>
        <v/>
      </c>
      <c r="AM64" s="307" t="str">
        <f t="shared" si="22"/>
        <v/>
      </c>
      <c r="AN64" s="307" t="str">
        <f t="shared" si="22"/>
        <v/>
      </c>
      <c r="AO64" s="307" t="str">
        <f t="shared" si="22"/>
        <v/>
      </c>
      <c r="AP64" s="307" t="str">
        <f t="shared" si="23"/>
        <v/>
      </c>
      <c r="AQ64" s="307" t="str">
        <f t="shared" si="23"/>
        <v/>
      </c>
      <c r="AR64" s="307" t="str">
        <f t="shared" si="23"/>
        <v/>
      </c>
      <c r="AS64" s="307" t="str">
        <f t="shared" si="23"/>
        <v/>
      </c>
      <c r="AT64" s="307" t="str">
        <f t="shared" si="23"/>
        <v/>
      </c>
      <c r="AU64" s="307" t="str">
        <f t="shared" si="23"/>
        <v/>
      </c>
      <c r="AV64" s="307" t="str">
        <f t="shared" si="23"/>
        <v/>
      </c>
      <c r="AW64" s="307" t="str">
        <f t="shared" si="23"/>
        <v/>
      </c>
      <c r="AX64" s="307" t="str">
        <f t="shared" si="23"/>
        <v/>
      </c>
      <c r="AY64" s="307" t="str">
        <f t="shared" si="23"/>
        <v/>
      </c>
      <c r="AZ64" s="307" t="str">
        <f t="shared" si="24"/>
        <v/>
      </c>
      <c r="BA64" s="307" t="str">
        <f t="shared" si="24"/>
        <v/>
      </c>
      <c r="BB64" s="307" t="str">
        <f t="shared" si="24"/>
        <v/>
      </c>
      <c r="BC64" s="307" t="str">
        <f t="shared" si="24"/>
        <v/>
      </c>
      <c r="BD64" s="307" t="str">
        <f t="shared" si="24"/>
        <v/>
      </c>
      <c r="BE64" s="307" t="str">
        <f t="shared" si="24"/>
        <v/>
      </c>
      <c r="BF64" s="307" t="str">
        <f t="shared" si="24"/>
        <v/>
      </c>
      <c r="BG64" s="307" t="str">
        <f t="shared" si="24"/>
        <v/>
      </c>
      <c r="BH64" s="307" t="str">
        <f t="shared" si="24"/>
        <v/>
      </c>
      <c r="BI64" s="307" t="str">
        <f t="shared" si="24"/>
        <v/>
      </c>
      <c r="BJ64" s="307" t="str">
        <f t="shared" si="25"/>
        <v/>
      </c>
      <c r="BK64" s="307" t="str">
        <f t="shared" si="25"/>
        <v/>
      </c>
      <c r="BL64" s="307" t="str">
        <f t="shared" si="25"/>
        <v/>
      </c>
      <c r="BM64" s="307" t="str">
        <f t="shared" si="25"/>
        <v/>
      </c>
      <c r="BN64" s="307" t="str">
        <f t="shared" si="25"/>
        <v/>
      </c>
      <c r="BO64" s="307" t="str">
        <f t="shared" si="25"/>
        <v/>
      </c>
      <c r="BP64" s="307" t="str">
        <f t="shared" si="25"/>
        <v/>
      </c>
      <c r="BQ64" s="307" t="str">
        <f t="shared" si="25"/>
        <v/>
      </c>
      <c r="BR64" s="307" t="str">
        <f t="shared" si="25"/>
        <v/>
      </c>
      <c r="BS64" s="307" t="str">
        <f t="shared" si="25"/>
        <v/>
      </c>
      <c r="BT64" s="307" t="str">
        <f t="shared" si="26"/>
        <v/>
      </c>
      <c r="BU64" s="307" t="str">
        <f t="shared" si="26"/>
        <v/>
      </c>
      <c r="BV64" s="307" t="str">
        <f t="shared" si="26"/>
        <v/>
      </c>
      <c r="BW64" s="307" t="str">
        <f t="shared" si="26"/>
        <v/>
      </c>
      <c r="BX64" s="307" t="str">
        <f t="shared" si="26"/>
        <v/>
      </c>
      <c r="BY64" s="307" t="str">
        <f t="shared" si="26"/>
        <v/>
      </c>
      <c r="BZ64" s="307" t="str">
        <f t="shared" si="26"/>
        <v/>
      </c>
      <c r="CA64" s="307" t="str">
        <f t="shared" si="26"/>
        <v/>
      </c>
      <c r="CB64" s="307" t="str">
        <f t="shared" si="26"/>
        <v/>
      </c>
      <c r="CC64" s="307" t="str">
        <f t="shared" si="26"/>
        <v/>
      </c>
      <c r="CD64" s="307" t="str">
        <f t="shared" si="27"/>
        <v/>
      </c>
      <c r="CE64" s="307" t="str">
        <f t="shared" si="27"/>
        <v/>
      </c>
      <c r="CF64" s="307" t="str">
        <f t="shared" si="27"/>
        <v/>
      </c>
      <c r="CG64" s="307" t="str">
        <f t="shared" si="27"/>
        <v/>
      </c>
      <c r="CH64" s="307" t="str">
        <f t="shared" si="27"/>
        <v/>
      </c>
      <c r="CI64" s="307" t="str">
        <f t="shared" si="27"/>
        <v/>
      </c>
      <c r="CJ64" s="307" t="str">
        <f t="shared" si="27"/>
        <v/>
      </c>
      <c r="CK64" s="307" t="str">
        <f t="shared" si="27"/>
        <v/>
      </c>
      <c r="CL64" s="307" t="str">
        <f t="shared" si="27"/>
        <v/>
      </c>
      <c r="CM64" s="307" t="str">
        <f t="shared" si="27"/>
        <v/>
      </c>
      <c r="CN64" s="307" t="str">
        <f t="shared" si="28"/>
        <v/>
      </c>
      <c r="CO64" s="307" t="str">
        <f t="shared" si="28"/>
        <v/>
      </c>
      <c r="CP64" s="307" t="str">
        <f t="shared" si="28"/>
        <v/>
      </c>
      <c r="CQ64" s="307" t="str">
        <f t="shared" si="28"/>
        <v/>
      </c>
      <c r="CR64" s="307" t="str">
        <f t="shared" si="28"/>
        <v/>
      </c>
      <c r="CS64" s="307" t="str">
        <f t="shared" si="28"/>
        <v/>
      </c>
      <c r="CT64" s="307" t="str">
        <f t="shared" si="28"/>
        <v/>
      </c>
      <c r="CU64" s="307" t="str">
        <f t="shared" si="28"/>
        <v/>
      </c>
      <c r="CV64" s="307" t="str">
        <f t="shared" si="28"/>
        <v/>
      </c>
      <c r="CW64" s="307" t="str">
        <f t="shared" si="28"/>
        <v/>
      </c>
      <c r="CX64" s="307" t="str">
        <f t="shared" si="29"/>
        <v/>
      </c>
      <c r="CY64" s="307" t="str">
        <f t="shared" si="29"/>
        <v/>
      </c>
      <c r="CZ64" s="307" t="str">
        <f t="shared" si="29"/>
        <v/>
      </c>
      <c r="DA64" s="307" t="str">
        <f t="shared" si="29"/>
        <v/>
      </c>
      <c r="DB64" s="307" t="str">
        <f t="shared" si="29"/>
        <v/>
      </c>
      <c r="DC64" s="307" t="str">
        <f t="shared" si="29"/>
        <v/>
      </c>
      <c r="DD64" s="307" t="str">
        <f t="shared" si="29"/>
        <v/>
      </c>
      <c r="DE64" s="307" t="str">
        <f t="shared" si="29"/>
        <v/>
      </c>
      <c r="DF64" s="307" t="str">
        <f t="shared" si="29"/>
        <v/>
      </c>
      <c r="DG64" s="307" t="str">
        <f t="shared" si="29"/>
        <v/>
      </c>
      <c r="DH64" s="307" t="str">
        <f t="shared" si="30"/>
        <v/>
      </c>
      <c r="DI64" s="307" t="str">
        <f t="shared" si="30"/>
        <v/>
      </c>
      <c r="DJ64" s="307" t="str">
        <f t="shared" si="30"/>
        <v/>
      </c>
      <c r="DK64" s="307" t="str">
        <f t="shared" si="30"/>
        <v/>
      </c>
      <c r="DL64" s="307" t="str">
        <f t="shared" si="30"/>
        <v/>
      </c>
      <c r="DM64" s="307" t="str">
        <f t="shared" si="30"/>
        <v/>
      </c>
      <c r="DN64" s="307" t="str">
        <f t="shared" si="30"/>
        <v/>
      </c>
      <c r="DO64" s="307" t="str">
        <f t="shared" si="30"/>
        <v/>
      </c>
      <c r="DP64" s="307" t="str">
        <f t="shared" si="30"/>
        <v/>
      </c>
      <c r="DQ64" s="307" t="str">
        <f t="shared" si="30"/>
        <v/>
      </c>
      <c r="DR64" s="307" t="str">
        <f t="shared" si="31"/>
        <v/>
      </c>
      <c r="DS64" s="307" t="str">
        <f t="shared" si="31"/>
        <v/>
      </c>
      <c r="DT64" s="307" t="str">
        <f t="shared" si="31"/>
        <v/>
      </c>
      <c r="DU64" s="307" t="str">
        <f t="shared" si="31"/>
        <v/>
      </c>
      <c r="DV64" s="307" t="str">
        <f t="shared" si="31"/>
        <v/>
      </c>
      <c r="DW64" s="307" t="str">
        <f t="shared" si="31"/>
        <v/>
      </c>
      <c r="DX64" s="307" t="str">
        <f t="shared" si="31"/>
        <v/>
      </c>
      <c r="DY64" s="307" t="str">
        <f t="shared" si="31"/>
        <v/>
      </c>
      <c r="DZ64" s="307" t="str">
        <f t="shared" si="31"/>
        <v/>
      </c>
      <c r="EA64" s="307" t="str">
        <f t="shared" si="31"/>
        <v/>
      </c>
      <c r="EB64" s="307"/>
      <c r="EC64" s="307"/>
      <c r="ED64" s="307"/>
      <c r="EE64" s="307"/>
      <c r="EF64" s="307"/>
      <c r="EG64" s="307"/>
      <c r="EH64" s="307"/>
      <c r="EI64" s="307"/>
      <c r="EJ64" s="307"/>
      <c r="EK64" s="307"/>
      <c r="EL64" s="307"/>
      <c r="EM64" s="307"/>
      <c r="EN64" s="307"/>
      <c r="EO64" s="307"/>
      <c r="EP64" s="307"/>
      <c r="EQ64" s="307"/>
      <c r="ER64" s="307"/>
      <c r="ES64" s="307"/>
      <c r="ET64" s="307"/>
      <c r="EU64" s="307"/>
      <c r="EV64" s="307"/>
      <c r="EW64" s="307"/>
      <c r="EX64" s="307"/>
      <c r="EY64" s="307"/>
      <c r="EZ64" s="307"/>
      <c r="FA64" s="307"/>
      <c r="FB64" s="307"/>
      <c r="FC64" s="307"/>
      <c r="FD64" s="307"/>
      <c r="FE64" s="307"/>
      <c r="FF64" s="307"/>
      <c r="FG64" s="307"/>
      <c r="FH64" s="307"/>
      <c r="FI64" s="307"/>
      <c r="FJ64" s="307"/>
      <c r="FK64" s="307"/>
      <c r="FL64" s="307"/>
      <c r="FM64" s="307"/>
      <c r="FN64" s="307"/>
      <c r="FO64" s="307"/>
      <c r="FP64" s="307"/>
      <c r="FQ64" s="307"/>
      <c r="FR64" s="307"/>
      <c r="FS64" s="307"/>
      <c r="FT64" s="307"/>
      <c r="FU64" s="307"/>
      <c r="FV64" s="307"/>
      <c r="FW64" s="307"/>
      <c r="FX64" s="307"/>
      <c r="FY64" s="307"/>
      <c r="FZ64" s="307"/>
      <c r="GA64" s="307"/>
      <c r="GB64" s="307"/>
      <c r="GC64" s="307"/>
      <c r="GD64" s="307"/>
      <c r="GE64" s="307"/>
      <c r="GF64" s="307"/>
      <c r="GG64" s="307"/>
      <c r="GH64" s="307"/>
      <c r="GI64" s="307"/>
      <c r="GJ64" s="307"/>
      <c r="GK64" s="307"/>
      <c r="GL64" s="307"/>
      <c r="GM64" s="307"/>
      <c r="GN64" s="307"/>
      <c r="GO64" s="307"/>
      <c r="GP64" s="307"/>
      <c r="GQ64" s="307"/>
      <c r="GR64" s="307"/>
      <c r="GS64" s="307"/>
      <c r="GT64" s="307"/>
      <c r="GU64" s="307"/>
      <c r="GV64" s="307"/>
      <c r="GW64" s="307"/>
      <c r="GX64" s="307"/>
      <c r="GY64" s="307"/>
      <c r="GZ64" s="307"/>
      <c r="HA64" s="307"/>
      <c r="HB64" s="307"/>
      <c r="HC64" s="307"/>
      <c r="HD64" s="307"/>
      <c r="HE64" s="307"/>
      <c r="HF64" s="307"/>
      <c r="HG64" s="307"/>
      <c r="HH64" s="307"/>
      <c r="HI64" s="307"/>
      <c r="HJ64" s="307"/>
      <c r="HK64" s="307"/>
      <c r="HL64" s="307"/>
      <c r="HM64" s="307"/>
      <c r="HN64" s="307"/>
      <c r="HO64" s="307"/>
      <c r="HP64" s="307"/>
      <c r="HQ64" s="307"/>
      <c r="HR64" s="307"/>
      <c r="HS64" s="307"/>
      <c r="HT64" s="307"/>
      <c r="HU64" s="307"/>
      <c r="HV64" s="307"/>
      <c r="HW64" s="307"/>
      <c r="HX64" s="307"/>
      <c r="HY64" s="307"/>
      <c r="HZ64" s="307"/>
      <c r="IA64" s="307"/>
      <c r="IB64" s="307"/>
      <c r="IC64" s="307"/>
      <c r="ID64" s="307"/>
      <c r="IE64" s="307"/>
      <c r="IF64" s="307"/>
      <c r="IG64" s="307"/>
      <c r="IH64" s="307"/>
      <c r="II64" s="307"/>
      <c r="IJ64" s="307"/>
      <c r="IK64" s="307"/>
      <c r="IL64" s="307"/>
      <c r="IM64" s="307"/>
      <c r="IN64" s="307"/>
      <c r="IO64" s="307"/>
      <c r="IP64" s="307"/>
      <c r="IQ64" s="257"/>
      <c r="IR64" s="79"/>
      <c r="IS64" s="79"/>
      <c r="IT64" s="79"/>
      <c r="IU64" s="79"/>
      <c r="IV64" s="79"/>
    </row>
    <row r="65" spans="1:256">
      <c r="A65" s="256" t="str">
        <f t="shared" si="5"/>
        <v/>
      </c>
      <c r="B65" s="307" t="str">
        <f t="shared" si="19"/>
        <v/>
      </c>
      <c r="C65" s="307" t="str">
        <f t="shared" si="19"/>
        <v/>
      </c>
      <c r="D65" s="307" t="str">
        <f t="shared" si="19"/>
        <v/>
      </c>
      <c r="E65" s="307" t="str">
        <f t="shared" si="19"/>
        <v/>
      </c>
      <c r="F65" s="307" t="str">
        <f t="shared" si="19"/>
        <v/>
      </c>
      <c r="G65" s="307" t="str">
        <f t="shared" si="19"/>
        <v/>
      </c>
      <c r="H65" s="307" t="str">
        <f t="shared" si="19"/>
        <v/>
      </c>
      <c r="I65" s="307" t="str">
        <f t="shared" si="19"/>
        <v/>
      </c>
      <c r="J65" s="307" t="str">
        <f t="shared" si="19"/>
        <v/>
      </c>
      <c r="K65" s="307" t="str">
        <f t="shared" si="19"/>
        <v/>
      </c>
      <c r="L65" s="307" t="str">
        <f t="shared" si="20"/>
        <v/>
      </c>
      <c r="M65" s="307" t="str">
        <f t="shared" si="20"/>
        <v/>
      </c>
      <c r="N65" s="4" t="str">
        <f t="shared" si="20"/>
        <v/>
      </c>
      <c r="O65" s="307" t="str">
        <f t="shared" si="20"/>
        <v/>
      </c>
      <c r="P65" s="307" t="str">
        <f t="shared" si="20"/>
        <v/>
      </c>
      <c r="Q65" s="307" t="str">
        <f t="shared" si="20"/>
        <v/>
      </c>
      <c r="R65" s="307" t="str">
        <f t="shared" si="20"/>
        <v/>
      </c>
      <c r="S65" s="307" t="str">
        <f t="shared" si="20"/>
        <v/>
      </c>
      <c r="T65" s="307" t="str">
        <f t="shared" si="20"/>
        <v/>
      </c>
      <c r="U65" s="307" t="str">
        <f t="shared" si="20"/>
        <v/>
      </c>
      <c r="V65" s="307" t="str">
        <f t="shared" si="21"/>
        <v/>
      </c>
      <c r="W65" s="307" t="str">
        <f t="shared" si="21"/>
        <v/>
      </c>
      <c r="X65" s="307" t="str">
        <f t="shared" si="21"/>
        <v/>
      </c>
      <c r="Y65" s="307" t="str">
        <f t="shared" si="21"/>
        <v/>
      </c>
      <c r="Z65" s="307" t="str">
        <f t="shared" si="21"/>
        <v/>
      </c>
      <c r="AA65" s="307" t="str">
        <f t="shared" si="21"/>
        <v/>
      </c>
      <c r="AB65" s="307" t="str">
        <f t="shared" si="21"/>
        <v/>
      </c>
      <c r="AC65" s="307" t="str">
        <f t="shared" si="21"/>
        <v/>
      </c>
      <c r="AD65" s="307" t="str">
        <f t="shared" si="21"/>
        <v/>
      </c>
      <c r="AE65" s="307" t="str">
        <f t="shared" si="21"/>
        <v/>
      </c>
      <c r="AF65" s="307" t="str">
        <f t="shared" si="22"/>
        <v/>
      </c>
      <c r="AG65" s="307" t="str">
        <f t="shared" si="22"/>
        <v/>
      </c>
      <c r="AH65" s="307" t="str">
        <f t="shared" si="22"/>
        <v/>
      </c>
      <c r="AI65" s="307" t="str">
        <f t="shared" si="22"/>
        <v/>
      </c>
      <c r="AJ65" s="307" t="str">
        <f t="shared" si="22"/>
        <v/>
      </c>
      <c r="AK65" s="307" t="str">
        <f t="shared" si="22"/>
        <v/>
      </c>
      <c r="AL65" s="307" t="str">
        <f t="shared" si="22"/>
        <v/>
      </c>
      <c r="AM65" s="307" t="str">
        <f t="shared" si="22"/>
        <v/>
      </c>
      <c r="AN65" s="307" t="str">
        <f t="shared" si="22"/>
        <v/>
      </c>
      <c r="AO65" s="307" t="str">
        <f t="shared" si="22"/>
        <v/>
      </c>
      <c r="AP65" s="307" t="str">
        <f t="shared" si="23"/>
        <v/>
      </c>
      <c r="AQ65" s="307" t="str">
        <f t="shared" si="23"/>
        <v/>
      </c>
      <c r="AR65" s="307" t="str">
        <f t="shared" si="23"/>
        <v/>
      </c>
      <c r="AS65" s="307" t="str">
        <f t="shared" si="23"/>
        <v/>
      </c>
      <c r="AT65" s="307" t="str">
        <f t="shared" si="23"/>
        <v/>
      </c>
      <c r="AU65" s="307" t="str">
        <f t="shared" si="23"/>
        <v/>
      </c>
      <c r="AV65" s="307" t="str">
        <f t="shared" si="23"/>
        <v/>
      </c>
      <c r="AW65" s="307" t="str">
        <f t="shared" si="23"/>
        <v/>
      </c>
      <c r="AX65" s="307" t="str">
        <f t="shared" si="23"/>
        <v/>
      </c>
      <c r="AY65" s="307" t="str">
        <f t="shared" si="23"/>
        <v/>
      </c>
      <c r="AZ65" s="307" t="str">
        <f t="shared" si="24"/>
        <v/>
      </c>
      <c r="BA65" s="307" t="str">
        <f t="shared" si="24"/>
        <v/>
      </c>
      <c r="BB65" s="307" t="str">
        <f t="shared" si="24"/>
        <v/>
      </c>
      <c r="BC65" s="307" t="str">
        <f t="shared" si="24"/>
        <v/>
      </c>
      <c r="BD65" s="307" t="str">
        <f t="shared" si="24"/>
        <v/>
      </c>
      <c r="BE65" s="307" t="str">
        <f t="shared" si="24"/>
        <v/>
      </c>
      <c r="BF65" s="307" t="str">
        <f t="shared" si="24"/>
        <v/>
      </c>
      <c r="BG65" s="307" t="str">
        <f t="shared" si="24"/>
        <v/>
      </c>
      <c r="BH65" s="307" t="str">
        <f t="shared" si="24"/>
        <v/>
      </c>
      <c r="BI65" s="307" t="str">
        <f t="shared" si="24"/>
        <v/>
      </c>
      <c r="BJ65" s="307" t="str">
        <f t="shared" si="25"/>
        <v/>
      </c>
      <c r="BK65" s="307" t="str">
        <f t="shared" si="25"/>
        <v/>
      </c>
      <c r="BL65" s="307" t="str">
        <f t="shared" si="25"/>
        <v/>
      </c>
      <c r="BM65" s="307" t="str">
        <f t="shared" si="25"/>
        <v/>
      </c>
      <c r="BN65" s="307" t="str">
        <f t="shared" si="25"/>
        <v/>
      </c>
      <c r="BO65" s="307" t="str">
        <f t="shared" si="25"/>
        <v/>
      </c>
      <c r="BP65" s="307" t="str">
        <f t="shared" si="25"/>
        <v/>
      </c>
      <c r="BQ65" s="307" t="str">
        <f t="shared" si="25"/>
        <v/>
      </c>
      <c r="BR65" s="307" t="str">
        <f t="shared" si="25"/>
        <v/>
      </c>
      <c r="BS65" s="307" t="str">
        <f t="shared" si="25"/>
        <v/>
      </c>
      <c r="BT65" s="307" t="str">
        <f t="shared" si="26"/>
        <v/>
      </c>
      <c r="BU65" s="307" t="str">
        <f t="shared" si="26"/>
        <v/>
      </c>
      <c r="BV65" s="307" t="str">
        <f t="shared" si="26"/>
        <v/>
      </c>
      <c r="BW65" s="307" t="str">
        <f t="shared" si="26"/>
        <v/>
      </c>
      <c r="BX65" s="307" t="str">
        <f t="shared" si="26"/>
        <v/>
      </c>
      <c r="BY65" s="307" t="str">
        <f t="shared" si="26"/>
        <v/>
      </c>
      <c r="BZ65" s="307" t="str">
        <f t="shared" si="26"/>
        <v/>
      </c>
      <c r="CA65" s="307" t="str">
        <f t="shared" si="26"/>
        <v/>
      </c>
      <c r="CB65" s="307" t="str">
        <f t="shared" si="26"/>
        <v/>
      </c>
      <c r="CC65" s="307" t="str">
        <f t="shared" si="26"/>
        <v/>
      </c>
      <c r="CD65" s="307" t="str">
        <f t="shared" si="27"/>
        <v/>
      </c>
      <c r="CE65" s="307" t="str">
        <f t="shared" si="27"/>
        <v/>
      </c>
      <c r="CF65" s="307" t="str">
        <f t="shared" si="27"/>
        <v/>
      </c>
      <c r="CG65" s="307" t="str">
        <f t="shared" si="27"/>
        <v/>
      </c>
      <c r="CH65" s="307" t="str">
        <f t="shared" si="27"/>
        <v/>
      </c>
      <c r="CI65" s="307" t="str">
        <f t="shared" si="27"/>
        <v/>
      </c>
      <c r="CJ65" s="307" t="str">
        <f t="shared" si="27"/>
        <v/>
      </c>
      <c r="CK65" s="307" t="str">
        <f t="shared" si="27"/>
        <v/>
      </c>
      <c r="CL65" s="307" t="str">
        <f t="shared" si="27"/>
        <v/>
      </c>
      <c r="CM65" s="307" t="str">
        <f t="shared" si="27"/>
        <v/>
      </c>
      <c r="CN65" s="307" t="str">
        <f t="shared" si="28"/>
        <v/>
      </c>
      <c r="CO65" s="307" t="str">
        <f t="shared" si="28"/>
        <v/>
      </c>
      <c r="CP65" s="307" t="str">
        <f t="shared" si="28"/>
        <v/>
      </c>
      <c r="CQ65" s="307" t="str">
        <f t="shared" si="28"/>
        <v/>
      </c>
      <c r="CR65" s="307" t="str">
        <f t="shared" si="28"/>
        <v/>
      </c>
      <c r="CS65" s="307" t="str">
        <f t="shared" si="28"/>
        <v/>
      </c>
      <c r="CT65" s="307" t="str">
        <f t="shared" si="28"/>
        <v/>
      </c>
      <c r="CU65" s="307" t="str">
        <f t="shared" si="28"/>
        <v/>
      </c>
      <c r="CV65" s="307" t="str">
        <f t="shared" si="28"/>
        <v/>
      </c>
      <c r="CW65" s="307" t="str">
        <f t="shared" si="28"/>
        <v/>
      </c>
      <c r="CX65" s="307" t="str">
        <f t="shared" si="29"/>
        <v/>
      </c>
      <c r="CY65" s="307" t="str">
        <f t="shared" si="29"/>
        <v/>
      </c>
      <c r="CZ65" s="307" t="str">
        <f t="shared" si="29"/>
        <v/>
      </c>
      <c r="DA65" s="307" t="str">
        <f t="shared" si="29"/>
        <v/>
      </c>
      <c r="DB65" s="307" t="str">
        <f t="shared" si="29"/>
        <v/>
      </c>
      <c r="DC65" s="307" t="str">
        <f t="shared" si="29"/>
        <v/>
      </c>
      <c r="DD65" s="307" t="str">
        <f t="shared" si="29"/>
        <v/>
      </c>
      <c r="DE65" s="307" t="str">
        <f t="shared" si="29"/>
        <v/>
      </c>
      <c r="DF65" s="307" t="str">
        <f t="shared" si="29"/>
        <v/>
      </c>
      <c r="DG65" s="307" t="str">
        <f t="shared" si="29"/>
        <v/>
      </c>
      <c r="DH65" s="307" t="str">
        <f t="shared" si="30"/>
        <v/>
      </c>
      <c r="DI65" s="307" t="str">
        <f t="shared" si="30"/>
        <v/>
      </c>
      <c r="DJ65" s="307" t="str">
        <f t="shared" si="30"/>
        <v/>
      </c>
      <c r="DK65" s="307" t="str">
        <f t="shared" si="30"/>
        <v/>
      </c>
      <c r="DL65" s="307" t="str">
        <f t="shared" si="30"/>
        <v/>
      </c>
      <c r="DM65" s="307" t="str">
        <f t="shared" si="30"/>
        <v/>
      </c>
      <c r="DN65" s="307" t="str">
        <f t="shared" si="30"/>
        <v/>
      </c>
      <c r="DO65" s="307" t="str">
        <f t="shared" si="30"/>
        <v/>
      </c>
      <c r="DP65" s="307" t="str">
        <f t="shared" si="30"/>
        <v/>
      </c>
      <c r="DQ65" s="307" t="str">
        <f t="shared" si="30"/>
        <v/>
      </c>
      <c r="DR65" s="307" t="str">
        <f t="shared" si="31"/>
        <v/>
      </c>
      <c r="DS65" s="307" t="str">
        <f t="shared" si="31"/>
        <v/>
      </c>
      <c r="DT65" s="307" t="str">
        <f t="shared" si="31"/>
        <v/>
      </c>
      <c r="DU65" s="307" t="str">
        <f t="shared" si="31"/>
        <v/>
      </c>
      <c r="DV65" s="307" t="str">
        <f t="shared" si="31"/>
        <v/>
      </c>
      <c r="DW65" s="307" t="str">
        <f t="shared" si="31"/>
        <v/>
      </c>
      <c r="DX65" s="307" t="str">
        <f t="shared" si="31"/>
        <v/>
      </c>
      <c r="DY65" s="307" t="str">
        <f t="shared" si="31"/>
        <v/>
      </c>
      <c r="DZ65" s="307" t="str">
        <f t="shared" si="31"/>
        <v/>
      </c>
      <c r="EA65" s="307" t="str">
        <f t="shared" si="31"/>
        <v/>
      </c>
      <c r="EB65" s="307"/>
      <c r="EC65" s="307"/>
      <c r="ED65" s="307"/>
      <c r="EE65" s="307"/>
      <c r="EF65" s="307"/>
      <c r="EG65" s="307"/>
      <c r="EH65" s="307"/>
      <c r="EI65" s="307"/>
      <c r="EJ65" s="307"/>
      <c r="EK65" s="307"/>
      <c r="EL65" s="307"/>
      <c r="EM65" s="307"/>
      <c r="EN65" s="307"/>
      <c r="EO65" s="307"/>
      <c r="EP65" s="307"/>
      <c r="EQ65" s="307"/>
      <c r="ER65" s="307"/>
      <c r="ES65" s="307"/>
      <c r="ET65" s="307"/>
      <c r="EU65" s="307"/>
      <c r="EV65" s="307"/>
      <c r="EW65" s="307"/>
      <c r="EX65" s="307"/>
      <c r="EY65" s="307"/>
      <c r="EZ65" s="307"/>
      <c r="FA65" s="307"/>
      <c r="FB65" s="307"/>
      <c r="FC65" s="307"/>
      <c r="FD65" s="307"/>
      <c r="FE65" s="307"/>
      <c r="FF65" s="307"/>
      <c r="FG65" s="307"/>
      <c r="FH65" s="307"/>
      <c r="FI65" s="307"/>
      <c r="FJ65" s="307"/>
      <c r="FK65" s="307"/>
      <c r="FL65" s="307"/>
      <c r="FM65" s="307"/>
      <c r="FN65" s="307"/>
      <c r="FO65" s="307"/>
      <c r="FP65" s="307"/>
      <c r="FQ65" s="307"/>
      <c r="FR65" s="307"/>
      <c r="FS65" s="307"/>
      <c r="FT65" s="307"/>
      <c r="FU65" s="307"/>
      <c r="FV65" s="307"/>
      <c r="FW65" s="307"/>
      <c r="FX65" s="307"/>
      <c r="FY65" s="307"/>
      <c r="FZ65" s="307"/>
      <c r="GA65" s="307"/>
      <c r="GB65" s="307"/>
      <c r="GC65" s="307"/>
      <c r="GD65" s="307"/>
      <c r="GE65" s="307"/>
      <c r="GF65" s="307"/>
      <c r="GG65" s="307"/>
      <c r="GH65" s="307"/>
      <c r="GI65" s="307"/>
      <c r="GJ65" s="307"/>
      <c r="GK65" s="307"/>
      <c r="GL65" s="307"/>
      <c r="GM65" s="307"/>
      <c r="GN65" s="307"/>
      <c r="GO65" s="307"/>
      <c r="GP65" s="307"/>
      <c r="GQ65" s="307"/>
      <c r="GR65" s="307"/>
      <c r="GS65" s="307"/>
      <c r="GT65" s="307"/>
      <c r="GU65" s="307"/>
      <c r="GV65" s="307"/>
      <c r="GW65" s="307"/>
      <c r="GX65" s="307"/>
      <c r="GY65" s="307"/>
      <c r="GZ65" s="307"/>
      <c r="HA65" s="307"/>
      <c r="HB65" s="307"/>
      <c r="HC65" s="307"/>
      <c r="HD65" s="307"/>
      <c r="HE65" s="307"/>
      <c r="HF65" s="307"/>
      <c r="HG65" s="307"/>
      <c r="HH65" s="307"/>
      <c r="HI65" s="307"/>
      <c r="HJ65" s="307"/>
      <c r="HK65" s="307"/>
      <c r="HL65" s="307"/>
      <c r="HM65" s="307"/>
      <c r="HN65" s="307"/>
      <c r="HO65" s="307"/>
      <c r="HP65" s="307"/>
      <c r="HQ65" s="307"/>
      <c r="HR65" s="307"/>
      <c r="HS65" s="307"/>
      <c r="HT65" s="307"/>
      <c r="HU65" s="307"/>
      <c r="HV65" s="307"/>
      <c r="HW65" s="307"/>
      <c r="HX65" s="307"/>
      <c r="HY65" s="307"/>
      <c r="HZ65" s="307"/>
      <c r="IA65" s="307"/>
      <c r="IB65" s="307"/>
      <c r="IC65" s="307"/>
      <c r="ID65" s="307"/>
      <c r="IE65" s="307"/>
      <c r="IF65" s="307"/>
      <c r="IG65" s="307"/>
      <c r="IH65" s="307"/>
      <c r="II65" s="307"/>
      <c r="IJ65" s="307"/>
      <c r="IK65" s="307"/>
      <c r="IL65" s="307"/>
      <c r="IM65" s="307"/>
      <c r="IN65" s="307"/>
      <c r="IO65" s="307"/>
      <c r="IP65" s="307"/>
      <c r="IQ65" s="257"/>
      <c r="IR65" s="79"/>
      <c r="IS65" s="79"/>
      <c r="IT65" s="79"/>
      <c r="IU65" s="79"/>
      <c r="IV65" s="79"/>
    </row>
    <row r="66" spans="1:256">
      <c r="A66" s="256" t="str">
        <f t="shared" si="5"/>
        <v/>
      </c>
      <c r="B66" s="307" t="str">
        <f t="shared" si="19"/>
        <v/>
      </c>
      <c r="C66" s="307" t="str">
        <f t="shared" si="19"/>
        <v/>
      </c>
      <c r="D66" s="307" t="str">
        <f t="shared" si="19"/>
        <v/>
      </c>
      <c r="E66" s="307" t="str">
        <f t="shared" si="19"/>
        <v/>
      </c>
      <c r="F66" s="307" t="str">
        <f t="shared" si="19"/>
        <v/>
      </c>
      <c r="G66" s="307" t="str">
        <f t="shared" si="19"/>
        <v/>
      </c>
      <c r="H66" s="307" t="str">
        <f t="shared" si="19"/>
        <v/>
      </c>
      <c r="I66" s="307" t="str">
        <f t="shared" si="19"/>
        <v/>
      </c>
      <c r="J66" s="307" t="str">
        <f t="shared" si="19"/>
        <v/>
      </c>
      <c r="K66" s="307" t="str">
        <f t="shared" si="19"/>
        <v/>
      </c>
      <c r="L66" s="307" t="str">
        <f t="shared" si="20"/>
        <v/>
      </c>
      <c r="M66" s="307" t="str">
        <f t="shared" si="20"/>
        <v/>
      </c>
      <c r="N66" s="4" t="str">
        <f t="shared" si="20"/>
        <v/>
      </c>
      <c r="O66" s="307" t="str">
        <f t="shared" si="20"/>
        <v/>
      </c>
      <c r="P66" s="307" t="str">
        <f t="shared" si="20"/>
        <v/>
      </c>
      <c r="Q66" s="307" t="str">
        <f t="shared" si="20"/>
        <v/>
      </c>
      <c r="R66" s="307" t="str">
        <f t="shared" si="20"/>
        <v/>
      </c>
      <c r="S66" s="307" t="str">
        <f t="shared" si="20"/>
        <v/>
      </c>
      <c r="T66" s="307" t="str">
        <f t="shared" si="20"/>
        <v/>
      </c>
      <c r="U66" s="307" t="str">
        <f t="shared" si="20"/>
        <v/>
      </c>
      <c r="V66" s="307" t="str">
        <f t="shared" si="21"/>
        <v/>
      </c>
      <c r="W66" s="307" t="str">
        <f t="shared" si="21"/>
        <v/>
      </c>
      <c r="X66" s="307" t="str">
        <f t="shared" si="21"/>
        <v/>
      </c>
      <c r="Y66" s="307" t="str">
        <f t="shared" si="21"/>
        <v/>
      </c>
      <c r="Z66" s="307" t="str">
        <f t="shared" si="21"/>
        <v/>
      </c>
      <c r="AA66" s="307" t="str">
        <f t="shared" si="21"/>
        <v/>
      </c>
      <c r="AB66" s="307" t="str">
        <f t="shared" si="21"/>
        <v/>
      </c>
      <c r="AC66" s="307" t="str">
        <f t="shared" si="21"/>
        <v/>
      </c>
      <c r="AD66" s="307" t="str">
        <f t="shared" si="21"/>
        <v/>
      </c>
      <c r="AE66" s="307" t="str">
        <f t="shared" si="21"/>
        <v/>
      </c>
      <c r="AF66" s="307" t="str">
        <f t="shared" si="22"/>
        <v/>
      </c>
      <c r="AG66" s="307" t="str">
        <f t="shared" si="22"/>
        <v/>
      </c>
      <c r="AH66" s="307" t="str">
        <f t="shared" si="22"/>
        <v/>
      </c>
      <c r="AI66" s="307" t="str">
        <f t="shared" si="22"/>
        <v/>
      </c>
      <c r="AJ66" s="307" t="str">
        <f t="shared" si="22"/>
        <v/>
      </c>
      <c r="AK66" s="307" t="str">
        <f t="shared" si="22"/>
        <v/>
      </c>
      <c r="AL66" s="307" t="str">
        <f t="shared" si="22"/>
        <v/>
      </c>
      <c r="AM66" s="307" t="str">
        <f t="shared" si="22"/>
        <v/>
      </c>
      <c r="AN66" s="307" t="str">
        <f t="shared" si="22"/>
        <v/>
      </c>
      <c r="AO66" s="307" t="str">
        <f t="shared" si="22"/>
        <v/>
      </c>
      <c r="AP66" s="307" t="str">
        <f t="shared" si="23"/>
        <v/>
      </c>
      <c r="AQ66" s="307" t="str">
        <f t="shared" si="23"/>
        <v/>
      </c>
      <c r="AR66" s="307" t="str">
        <f t="shared" si="23"/>
        <v/>
      </c>
      <c r="AS66" s="307" t="str">
        <f t="shared" si="23"/>
        <v/>
      </c>
      <c r="AT66" s="307" t="str">
        <f t="shared" si="23"/>
        <v/>
      </c>
      <c r="AU66" s="307" t="str">
        <f t="shared" si="23"/>
        <v/>
      </c>
      <c r="AV66" s="307" t="str">
        <f t="shared" si="23"/>
        <v/>
      </c>
      <c r="AW66" s="307" t="str">
        <f t="shared" si="23"/>
        <v/>
      </c>
      <c r="AX66" s="307" t="str">
        <f t="shared" si="23"/>
        <v/>
      </c>
      <c r="AY66" s="307" t="str">
        <f t="shared" si="23"/>
        <v/>
      </c>
      <c r="AZ66" s="307" t="str">
        <f t="shared" si="24"/>
        <v/>
      </c>
      <c r="BA66" s="307" t="str">
        <f t="shared" si="24"/>
        <v/>
      </c>
      <c r="BB66" s="307" t="str">
        <f t="shared" si="24"/>
        <v/>
      </c>
      <c r="BC66" s="307" t="str">
        <f t="shared" si="24"/>
        <v/>
      </c>
      <c r="BD66" s="307" t="str">
        <f t="shared" si="24"/>
        <v/>
      </c>
      <c r="BE66" s="307" t="str">
        <f t="shared" si="24"/>
        <v/>
      </c>
      <c r="BF66" s="307" t="str">
        <f t="shared" si="24"/>
        <v/>
      </c>
      <c r="BG66" s="307" t="str">
        <f t="shared" si="24"/>
        <v/>
      </c>
      <c r="BH66" s="307" t="str">
        <f t="shared" si="24"/>
        <v/>
      </c>
      <c r="BI66" s="307" t="str">
        <f t="shared" si="24"/>
        <v/>
      </c>
      <c r="BJ66" s="307" t="str">
        <f t="shared" si="25"/>
        <v/>
      </c>
      <c r="BK66" s="307" t="str">
        <f t="shared" si="25"/>
        <v/>
      </c>
      <c r="BL66" s="307" t="str">
        <f t="shared" si="25"/>
        <v/>
      </c>
      <c r="BM66" s="307" t="str">
        <f t="shared" si="25"/>
        <v/>
      </c>
      <c r="BN66" s="307" t="str">
        <f t="shared" si="25"/>
        <v/>
      </c>
      <c r="BO66" s="307" t="str">
        <f t="shared" si="25"/>
        <v/>
      </c>
      <c r="BP66" s="307" t="str">
        <f t="shared" si="25"/>
        <v/>
      </c>
      <c r="BQ66" s="307" t="str">
        <f t="shared" si="25"/>
        <v/>
      </c>
      <c r="BR66" s="307" t="str">
        <f t="shared" si="25"/>
        <v/>
      </c>
      <c r="BS66" s="307" t="str">
        <f t="shared" si="25"/>
        <v/>
      </c>
      <c r="BT66" s="307" t="str">
        <f t="shared" si="26"/>
        <v/>
      </c>
      <c r="BU66" s="307" t="str">
        <f t="shared" si="26"/>
        <v/>
      </c>
      <c r="BV66" s="307" t="str">
        <f t="shared" si="26"/>
        <v/>
      </c>
      <c r="BW66" s="307" t="str">
        <f t="shared" si="26"/>
        <v/>
      </c>
      <c r="BX66" s="307" t="str">
        <f t="shared" si="26"/>
        <v/>
      </c>
      <c r="BY66" s="307" t="str">
        <f t="shared" si="26"/>
        <v/>
      </c>
      <c r="BZ66" s="307" t="str">
        <f t="shared" si="26"/>
        <v/>
      </c>
      <c r="CA66" s="307" t="str">
        <f t="shared" si="26"/>
        <v/>
      </c>
      <c r="CB66" s="307" t="str">
        <f t="shared" si="26"/>
        <v/>
      </c>
      <c r="CC66" s="307" t="str">
        <f t="shared" si="26"/>
        <v/>
      </c>
      <c r="CD66" s="307" t="str">
        <f t="shared" si="27"/>
        <v/>
      </c>
      <c r="CE66" s="307" t="str">
        <f t="shared" si="27"/>
        <v/>
      </c>
      <c r="CF66" s="307" t="str">
        <f t="shared" si="27"/>
        <v/>
      </c>
      <c r="CG66" s="307" t="str">
        <f t="shared" si="27"/>
        <v/>
      </c>
      <c r="CH66" s="307" t="str">
        <f t="shared" si="27"/>
        <v/>
      </c>
      <c r="CI66" s="307" t="str">
        <f t="shared" si="27"/>
        <v/>
      </c>
      <c r="CJ66" s="307" t="str">
        <f t="shared" si="27"/>
        <v/>
      </c>
      <c r="CK66" s="307" t="str">
        <f t="shared" si="27"/>
        <v/>
      </c>
      <c r="CL66" s="307" t="str">
        <f t="shared" si="27"/>
        <v/>
      </c>
      <c r="CM66" s="307" t="str">
        <f t="shared" si="27"/>
        <v/>
      </c>
      <c r="CN66" s="307" t="str">
        <f t="shared" si="28"/>
        <v/>
      </c>
      <c r="CO66" s="307" t="str">
        <f t="shared" si="28"/>
        <v/>
      </c>
      <c r="CP66" s="307" t="str">
        <f t="shared" si="28"/>
        <v/>
      </c>
      <c r="CQ66" s="307" t="str">
        <f t="shared" si="28"/>
        <v/>
      </c>
      <c r="CR66" s="307" t="str">
        <f t="shared" si="28"/>
        <v/>
      </c>
      <c r="CS66" s="307" t="str">
        <f t="shared" si="28"/>
        <v/>
      </c>
      <c r="CT66" s="307" t="str">
        <f t="shared" si="28"/>
        <v/>
      </c>
      <c r="CU66" s="307" t="str">
        <f t="shared" si="28"/>
        <v/>
      </c>
      <c r="CV66" s="307" t="str">
        <f t="shared" si="28"/>
        <v/>
      </c>
      <c r="CW66" s="307" t="str">
        <f t="shared" si="28"/>
        <v/>
      </c>
      <c r="CX66" s="307" t="str">
        <f t="shared" si="29"/>
        <v/>
      </c>
      <c r="CY66" s="307" t="str">
        <f t="shared" si="29"/>
        <v/>
      </c>
      <c r="CZ66" s="307" t="str">
        <f t="shared" si="29"/>
        <v/>
      </c>
      <c r="DA66" s="307" t="str">
        <f t="shared" si="29"/>
        <v/>
      </c>
      <c r="DB66" s="307" t="str">
        <f t="shared" si="29"/>
        <v/>
      </c>
      <c r="DC66" s="307" t="str">
        <f t="shared" si="29"/>
        <v/>
      </c>
      <c r="DD66" s="307" t="str">
        <f t="shared" si="29"/>
        <v/>
      </c>
      <c r="DE66" s="307" t="str">
        <f t="shared" si="29"/>
        <v/>
      </c>
      <c r="DF66" s="307" t="str">
        <f t="shared" si="29"/>
        <v/>
      </c>
      <c r="DG66" s="307" t="str">
        <f t="shared" si="29"/>
        <v/>
      </c>
      <c r="DH66" s="307" t="str">
        <f t="shared" si="30"/>
        <v/>
      </c>
      <c r="DI66" s="307" t="str">
        <f t="shared" si="30"/>
        <v/>
      </c>
      <c r="DJ66" s="307" t="str">
        <f t="shared" si="30"/>
        <v/>
      </c>
      <c r="DK66" s="307" t="str">
        <f t="shared" si="30"/>
        <v/>
      </c>
      <c r="DL66" s="307" t="str">
        <f t="shared" si="30"/>
        <v/>
      </c>
      <c r="DM66" s="307" t="str">
        <f t="shared" si="30"/>
        <v/>
      </c>
      <c r="DN66" s="307" t="str">
        <f t="shared" si="30"/>
        <v/>
      </c>
      <c r="DO66" s="307" t="str">
        <f t="shared" si="30"/>
        <v/>
      </c>
      <c r="DP66" s="307" t="str">
        <f t="shared" si="30"/>
        <v/>
      </c>
      <c r="DQ66" s="307" t="str">
        <f t="shared" si="30"/>
        <v/>
      </c>
      <c r="DR66" s="307" t="str">
        <f t="shared" si="31"/>
        <v/>
      </c>
      <c r="DS66" s="307" t="str">
        <f t="shared" si="31"/>
        <v/>
      </c>
      <c r="DT66" s="307" t="str">
        <f t="shared" si="31"/>
        <v/>
      </c>
      <c r="DU66" s="307" t="str">
        <f t="shared" si="31"/>
        <v/>
      </c>
      <c r="DV66" s="307" t="str">
        <f t="shared" si="31"/>
        <v/>
      </c>
      <c r="DW66" s="307" t="str">
        <f t="shared" si="31"/>
        <v/>
      </c>
      <c r="DX66" s="307" t="str">
        <f t="shared" si="31"/>
        <v/>
      </c>
      <c r="DY66" s="307" t="str">
        <f t="shared" si="31"/>
        <v/>
      </c>
      <c r="DZ66" s="307" t="str">
        <f t="shared" si="31"/>
        <v/>
      </c>
      <c r="EA66" s="307" t="str">
        <f t="shared" si="31"/>
        <v/>
      </c>
      <c r="EB66" s="307"/>
      <c r="EC66" s="307"/>
      <c r="ED66" s="307"/>
      <c r="EE66" s="307"/>
      <c r="EF66" s="307"/>
      <c r="EG66" s="307"/>
      <c r="EH66" s="307"/>
      <c r="EI66" s="307"/>
      <c r="EJ66" s="307"/>
      <c r="EK66" s="307"/>
      <c r="EL66" s="307"/>
      <c r="EM66" s="307"/>
      <c r="EN66" s="307"/>
      <c r="EO66" s="307"/>
      <c r="EP66" s="307"/>
      <c r="EQ66" s="307"/>
      <c r="ER66" s="307"/>
      <c r="ES66" s="307"/>
      <c r="ET66" s="307"/>
      <c r="EU66" s="307"/>
      <c r="EV66" s="307"/>
      <c r="EW66" s="307"/>
      <c r="EX66" s="307"/>
      <c r="EY66" s="307"/>
      <c r="EZ66" s="307"/>
      <c r="FA66" s="307"/>
      <c r="FB66" s="307"/>
      <c r="FC66" s="307"/>
      <c r="FD66" s="307"/>
      <c r="FE66" s="307"/>
      <c r="FF66" s="307"/>
      <c r="FG66" s="307"/>
      <c r="FH66" s="307"/>
      <c r="FI66" s="307"/>
      <c r="FJ66" s="307"/>
      <c r="FK66" s="307"/>
      <c r="FL66" s="307"/>
      <c r="FM66" s="307"/>
      <c r="FN66" s="307"/>
      <c r="FO66" s="307"/>
      <c r="FP66" s="307"/>
      <c r="FQ66" s="307"/>
      <c r="FR66" s="307"/>
      <c r="FS66" s="307"/>
      <c r="FT66" s="307"/>
      <c r="FU66" s="307"/>
      <c r="FV66" s="307"/>
      <c r="FW66" s="307"/>
      <c r="FX66" s="307"/>
      <c r="FY66" s="307"/>
      <c r="FZ66" s="307"/>
      <c r="GA66" s="307"/>
      <c r="GB66" s="307"/>
      <c r="GC66" s="307"/>
      <c r="GD66" s="307"/>
      <c r="GE66" s="307"/>
      <c r="GF66" s="307"/>
      <c r="GG66" s="307"/>
      <c r="GH66" s="307"/>
      <c r="GI66" s="307"/>
      <c r="GJ66" s="307"/>
      <c r="GK66" s="307"/>
      <c r="GL66" s="307"/>
      <c r="GM66" s="307"/>
      <c r="GN66" s="307"/>
      <c r="GO66" s="307"/>
      <c r="GP66" s="307"/>
      <c r="GQ66" s="307"/>
      <c r="GR66" s="307"/>
      <c r="GS66" s="307"/>
      <c r="GT66" s="307"/>
      <c r="GU66" s="307"/>
      <c r="GV66" s="307"/>
      <c r="GW66" s="307"/>
      <c r="GX66" s="307"/>
      <c r="GY66" s="307"/>
      <c r="GZ66" s="307"/>
      <c r="HA66" s="307"/>
      <c r="HB66" s="307"/>
      <c r="HC66" s="307"/>
      <c r="HD66" s="307"/>
      <c r="HE66" s="307"/>
      <c r="HF66" s="307"/>
      <c r="HG66" s="307"/>
      <c r="HH66" s="307"/>
      <c r="HI66" s="307"/>
      <c r="HJ66" s="307"/>
      <c r="HK66" s="307"/>
      <c r="HL66" s="307"/>
      <c r="HM66" s="307"/>
      <c r="HN66" s="307"/>
      <c r="HO66" s="307"/>
      <c r="HP66" s="307"/>
      <c r="HQ66" s="307"/>
      <c r="HR66" s="307"/>
      <c r="HS66" s="307"/>
      <c r="HT66" s="307"/>
      <c r="HU66" s="307"/>
      <c r="HV66" s="307"/>
      <c r="HW66" s="307"/>
      <c r="HX66" s="307"/>
      <c r="HY66" s="307"/>
      <c r="HZ66" s="307"/>
      <c r="IA66" s="307"/>
      <c r="IB66" s="307"/>
      <c r="IC66" s="307"/>
      <c r="ID66" s="307"/>
      <c r="IE66" s="307"/>
      <c r="IF66" s="307"/>
      <c r="IG66" s="307"/>
      <c r="IH66" s="307"/>
      <c r="II66" s="307"/>
      <c r="IJ66" s="307"/>
      <c r="IK66" s="307"/>
      <c r="IL66" s="307"/>
      <c r="IM66" s="307"/>
      <c r="IN66" s="307"/>
      <c r="IO66" s="307"/>
      <c r="IP66" s="307"/>
      <c r="IQ66" s="257"/>
      <c r="IR66" s="79"/>
      <c r="IS66" s="79"/>
      <c r="IT66" s="79"/>
      <c r="IU66" s="79"/>
      <c r="IV66" s="79"/>
    </row>
    <row r="67" spans="1:256">
      <c r="A67" s="256" t="str">
        <f t="shared" si="5"/>
        <v/>
      </c>
      <c r="B67" s="307" t="str">
        <f t="shared" si="19"/>
        <v/>
      </c>
      <c r="C67" s="307" t="str">
        <f t="shared" si="19"/>
        <v/>
      </c>
      <c r="D67" s="307" t="str">
        <f t="shared" si="19"/>
        <v/>
      </c>
      <c r="E67" s="307" t="str">
        <f t="shared" si="19"/>
        <v/>
      </c>
      <c r="F67" s="307" t="str">
        <f t="shared" si="19"/>
        <v/>
      </c>
      <c r="G67" s="307" t="str">
        <f t="shared" si="19"/>
        <v/>
      </c>
      <c r="H67" s="307" t="str">
        <f t="shared" si="19"/>
        <v/>
      </c>
      <c r="I67" s="307" t="str">
        <f t="shared" si="19"/>
        <v/>
      </c>
      <c r="J67" s="307" t="str">
        <f t="shared" si="19"/>
        <v/>
      </c>
      <c r="K67" s="307" t="str">
        <f t="shared" si="19"/>
        <v/>
      </c>
      <c r="L67" s="307" t="str">
        <f t="shared" si="20"/>
        <v/>
      </c>
      <c r="M67" s="307" t="str">
        <f t="shared" si="20"/>
        <v/>
      </c>
      <c r="N67" s="4" t="str">
        <f t="shared" si="20"/>
        <v/>
      </c>
      <c r="O67" s="307" t="str">
        <f t="shared" si="20"/>
        <v/>
      </c>
      <c r="P67" s="307" t="str">
        <f t="shared" si="20"/>
        <v/>
      </c>
      <c r="Q67" s="307" t="str">
        <f t="shared" si="20"/>
        <v/>
      </c>
      <c r="R67" s="307" t="str">
        <f t="shared" si="20"/>
        <v/>
      </c>
      <c r="S67" s="307" t="str">
        <f t="shared" si="20"/>
        <v/>
      </c>
      <c r="T67" s="307" t="str">
        <f t="shared" si="20"/>
        <v/>
      </c>
      <c r="U67" s="307" t="str">
        <f t="shared" si="20"/>
        <v/>
      </c>
      <c r="V67" s="307" t="str">
        <f t="shared" si="21"/>
        <v/>
      </c>
      <c r="W67" s="307" t="str">
        <f t="shared" si="21"/>
        <v/>
      </c>
      <c r="X67" s="307" t="str">
        <f t="shared" si="21"/>
        <v/>
      </c>
      <c r="Y67" s="307" t="str">
        <f t="shared" si="21"/>
        <v/>
      </c>
      <c r="Z67" s="307" t="str">
        <f t="shared" si="21"/>
        <v/>
      </c>
      <c r="AA67" s="307" t="str">
        <f t="shared" si="21"/>
        <v/>
      </c>
      <c r="AB67" s="307" t="str">
        <f t="shared" si="21"/>
        <v/>
      </c>
      <c r="AC67" s="307" t="str">
        <f t="shared" si="21"/>
        <v/>
      </c>
      <c r="AD67" s="307" t="str">
        <f t="shared" si="21"/>
        <v/>
      </c>
      <c r="AE67" s="307" t="str">
        <f t="shared" si="21"/>
        <v/>
      </c>
      <c r="AF67" s="307" t="str">
        <f t="shared" si="22"/>
        <v/>
      </c>
      <c r="AG67" s="307" t="str">
        <f t="shared" si="22"/>
        <v/>
      </c>
      <c r="AH67" s="307" t="str">
        <f t="shared" si="22"/>
        <v/>
      </c>
      <c r="AI67" s="307" t="str">
        <f t="shared" si="22"/>
        <v/>
      </c>
      <c r="AJ67" s="307" t="str">
        <f t="shared" si="22"/>
        <v/>
      </c>
      <c r="AK67" s="307" t="str">
        <f t="shared" si="22"/>
        <v/>
      </c>
      <c r="AL67" s="307" t="str">
        <f t="shared" si="22"/>
        <v/>
      </c>
      <c r="AM67" s="307" t="str">
        <f t="shared" si="22"/>
        <v/>
      </c>
      <c r="AN67" s="307" t="str">
        <f t="shared" si="22"/>
        <v/>
      </c>
      <c r="AO67" s="307" t="str">
        <f t="shared" si="22"/>
        <v/>
      </c>
      <c r="AP67" s="307" t="str">
        <f t="shared" si="23"/>
        <v/>
      </c>
      <c r="AQ67" s="307" t="str">
        <f t="shared" si="23"/>
        <v/>
      </c>
      <c r="AR67" s="307" t="str">
        <f t="shared" si="23"/>
        <v/>
      </c>
      <c r="AS67" s="307" t="str">
        <f t="shared" si="23"/>
        <v/>
      </c>
      <c r="AT67" s="307" t="str">
        <f t="shared" si="23"/>
        <v/>
      </c>
      <c r="AU67" s="307" t="str">
        <f t="shared" si="23"/>
        <v/>
      </c>
      <c r="AV67" s="307" t="str">
        <f t="shared" si="23"/>
        <v/>
      </c>
      <c r="AW67" s="307" t="str">
        <f t="shared" si="23"/>
        <v/>
      </c>
      <c r="AX67" s="307" t="str">
        <f t="shared" si="23"/>
        <v/>
      </c>
      <c r="AY67" s="307" t="str">
        <f t="shared" si="23"/>
        <v/>
      </c>
      <c r="AZ67" s="307" t="str">
        <f t="shared" si="24"/>
        <v/>
      </c>
      <c r="BA67" s="307" t="str">
        <f t="shared" si="24"/>
        <v/>
      </c>
      <c r="BB67" s="307" t="str">
        <f t="shared" si="24"/>
        <v/>
      </c>
      <c r="BC67" s="307" t="str">
        <f t="shared" si="24"/>
        <v/>
      </c>
      <c r="BD67" s="307" t="str">
        <f t="shared" si="24"/>
        <v/>
      </c>
      <c r="BE67" s="307" t="str">
        <f t="shared" si="24"/>
        <v/>
      </c>
      <c r="BF67" s="307" t="str">
        <f t="shared" si="24"/>
        <v/>
      </c>
      <c r="BG67" s="307" t="str">
        <f t="shared" si="24"/>
        <v/>
      </c>
      <c r="BH67" s="307" t="str">
        <f t="shared" si="24"/>
        <v/>
      </c>
      <c r="BI67" s="307" t="str">
        <f t="shared" si="24"/>
        <v/>
      </c>
      <c r="BJ67" s="307" t="str">
        <f t="shared" si="25"/>
        <v/>
      </c>
      <c r="BK67" s="307" t="str">
        <f t="shared" si="25"/>
        <v/>
      </c>
      <c r="BL67" s="307" t="str">
        <f t="shared" si="25"/>
        <v/>
      </c>
      <c r="BM67" s="307" t="str">
        <f t="shared" si="25"/>
        <v/>
      </c>
      <c r="BN67" s="307" t="str">
        <f t="shared" si="25"/>
        <v/>
      </c>
      <c r="BO67" s="307" t="str">
        <f t="shared" si="25"/>
        <v/>
      </c>
      <c r="BP67" s="307" t="str">
        <f t="shared" si="25"/>
        <v/>
      </c>
      <c r="BQ67" s="307" t="str">
        <f t="shared" si="25"/>
        <v/>
      </c>
      <c r="BR67" s="307" t="str">
        <f t="shared" si="25"/>
        <v/>
      </c>
      <c r="BS67" s="307" t="str">
        <f t="shared" si="25"/>
        <v/>
      </c>
      <c r="BT67" s="307" t="str">
        <f t="shared" si="26"/>
        <v/>
      </c>
      <c r="BU67" s="307" t="str">
        <f t="shared" si="26"/>
        <v/>
      </c>
      <c r="BV67" s="307" t="str">
        <f t="shared" si="26"/>
        <v/>
      </c>
      <c r="BW67" s="307" t="str">
        <f t="shared" si="26"/>
        <v/>
      </c>
      <c r="BX67" s="307" t="str">
        <f t="shared" si="26"/>
        <v/>
      </c>
      <c r="BY67" s="307" t="str">
        <f t="shared" si="26"/>
        <v/>
      </c>
      <c r="BZ67" s="307" t="str">
        <f t="shared" si="26"/>
        <v/>
      </c>
      <c r="CA67" s="307" t="str">
        <f t="shared" si="26"/>
        <v/>
      </c>
      <c r="CB67" s="307" t="str">
        <f t="shared" si="26"/>
        <v/>
      </c>
      <c r="CC67" s="307" t="str">
        <f t="shared" si="26"/>
        <v/>
      </c>
      <c r="CD67" s="307" t="str">
        <f t="shared" si="27"/>
        <v/>
      </c>
      <c r="CE67" s="307" t="str">
        <f t="shared" si="27"/>
        <v/>
      </c>
      <c r="CF67" s="307" t="str">
        <f t="shared" si="27"/>
        <v/>
      </c>
      <c r="CG67" s="307" t="str">
        <f t="shared" si="27"/>
        <v/>
      </c>
      <c r="CH67" s="307" t="str">
        <f t="shared" si="27"/>
        <v/>
      </c>
      <c r="CI67" s="307" t="str">
        <f t="shared" si="27"/>
        <v/>
      </c>
      <c r="CJ67" s="307" t="str">
        <f t="shared" si="27"/>
        <v/>
      </c>
      <c r="CK67" s="307" t="str">
        <f t="shared" si="27"/>
        <v/>
      </c>
      <c r="CL67" s="307" t="str">
        <f t="shared" si="27"/>
        <v/>
      </c>
      <c r="CM67" s="307" t="str">
        <f t="shared" si="27"/>
        <v/>
      </c>
      <c r="CN67" s="307" t="str">
        <f t="shared" si="28"/>
        <v/>
      </c>
      <c r="CO67" s="307" t="str">
        <f t="shared" si="28"/>
        <v/>
      </c>
      <c r="CP67" s="307" t="str">
        <f t="shared" si="28"/>
        <v/>
      </c>
      <c r="CQ67" s="307" t="str">
        <f t="shared" si="28"/>
        <v/>
      </c>
      <c r="CR67" s="307" t="str">
        <f t="shared" si="28"/>
        <v/>
      </c>
      <c r="CS67" s="307" t="str">
        <f t="shared" si="28"/>
        <v/>
      </c>
      <c r="CT67" s="307" t="str">
        <f t="shared" si="28"/>
        <v/>
      </c>
      <c r="CU67" s="307" t="str">
        <f t="shared" si="28"/>
        <v/>
      </c>
      <c r="CV67" s="307" t="str">
        <f t="shared" si="28"/>
        <v/>
      </c>
      <c r="CW67" s="307" t="str">
        <f t="shared" si="28"/>
        <v/>
      </c>
      <c r="CX67" s="307" t="str">
        <f t="shared" si="29"/>
        <v/>
      </c>
      <c r="CY67" s="307" t="str">
        <f t="shared" si="29"/>
        <v/>
      </c>
      <c r="CZ67" s="307" t="str">
        <f t="shared" si="29"/>
        <v/>
      </c>
      <c r="DA67" s="307" t="str">
        <f t="shared" si="29"/>
        <v/>
      </c>
      <c r="DB67" s="307" t="str">
        <f t="shared" si="29"/>
        <v/>
      </c>
      <c r="DC67" s="307" t="str">
        <f t="shared" si="29"/>
        <v/>
      </c>
      <c r="DD67" s="307" t="str">
        <f t="shared" si="29"/>
        <v/>
      </c>
      <c r="DE67" s="307" t="str">
        <f t="shared" si="29"/>
        <v/>
      </c>
      <c r="DF67" s="307" t="str">
        <f t="shared" si="29"/>
        <v/>
      </c>
      <c r="DG67" s="307" t="str">
        <f t="shared" si="29"/>
        <v/>
      </c>
      <c r="DH67" s="307" t="str">
        <f t="shared" si="30"/>
        <v/>
      </c>
      <c r="DI67" s="307" t="str">
        <f t="shared" si="30"/>
        <v/>
      </c>
      <c r="DJ67" s="307" t="str">
        <f t="shared" si="30"/>
        <v/>
      </c>
      <c r="DK67" s="307" t="str">
        <f t="shared" si="30"/>
        <v/>
      </c>
      <c r="DL67" s="307" t="str">
        <f t="shared" si="30"/>
        <v/>
      </c>
      <c r="DM67" s="307" t="str">
        <f t="shared" si="30"/>
        <v/>
      </c>
      <c r="DN67" s="307" t="str">
        <f t="shared" si="30"/>
        <v/>
      </c>
      <c r="DO67" s="307" t="str">
        <f t="shared" si="30"/>
        <v/>
      </c>
      <c r="DP67" s="307" t="str">
        <f t="shared" si="30"/>
        <v/>
      </c>
      <c r="DQ67" s="307" t="str">
        <f t="shared" si="30"/>
        <v/>
      </c>
      <c r="DR67" s="307" t="str">
        <f t="shared" si="31"/>
        <v/>
      </c>
      <c r="DS67" s="307" t="str">
        <f t="shared" si="31"/>
        <v/>
      </c>
      <c r="DT67" s="307" t="str">
        <f t="shared" si="31"/>
        <v/>
      </c>
      <c r="DU67" s="307" t="str">
        <f t="shared" si="31"/>
        <v/>
      </c>
      <c r="DV67" s="307" t="str">
        <f t="shared" si="31"/>
        <v/>
      </c>
      <c r="DW67" s="307" t="str">
        <f t="shared" si="31"/>
        <v/>
      </c>
      <c r="DX67" s="307" t="str">
        <f t="shared" si="31"/>
        <v/>
      </c>
      <c r="DY67" s="307" t="str">
        <f t="shared" si="31"/>
        <v/>
      </c>
      <c r="DZ67" s="307" t="str">
        <f t="shared" si="31"/>
        <v/>
      </c>
      <c r="EA67" s="307" t="str">
        <f t="shared" si="31"/>
        <v/>
      </c>
      <c r="EB67" s="307"/>
      <c r="EC67" s="307"/>
      <c r="ED67" s="307"/>
      <c r="EE67" s="307"/>
      <c r="EF67" s="307"/>
      <c r="EG67" s="307"/>
      <c r="EH67" s="307"/>
      <c r="EI67" s="307"/>
      <c r="EJ67" s="307"/>
      <c r="EK67" s="307"/>
      <c r="EL67" s="307"/>
      <c r="EM67" s="307"/>
      <c r="EN67" s="307"/>
      <c r="EO67" s="307"/>
      <c r="EP67" s="307"/>
      <c r="EQ67" s="307"/>
      <c r="ER67" s="307"/>
      <c r="ES67" s="307"/>
      <c r="ET67" s="307"/>
      <c r="EU67" s="307"/>
      <c r="EV67" s="307"/>
      <c r="EW67" s="307"/>
      <c r="EX67" s="307"/>
      <c r="EY67" s="307"/>
      <c r="EZ67" s="307"/>
      <c r="FA67" s="307"/>
      <c r="FB67" s="307"/>
      <c r="FC67" s="307"/>
      <c r="FD67" s="307"/>
      <c r="FE67" s="307"/>
      <c r="FF67" s="307"/>
      <c r="FG67" s="307"/>
      <c r="FH67" s="307"/>
      <c r="FI67" s="307"/>
      <c r="FJ67" s="307"/>
      <c r="FK67" s="307"/>
      <c r="FL67" s="307"/>
      <c r="FM67" s="307"/>
      <c r="FN67" s="307"/>
      <c r="FO67" s="307"/>
      <c r="FP67" s="307"/>
      <c r="FQ67" s="307"/>
      <c r="FR67" s="307"/>
      <c r="FS67" s="307"/>
      <c r="FT67" s="307"/>
      <c r="FU67" s="307"/>
      <c r="FV67" s="307"/>
      <c r="FW67" s="307"/>
      <c r="FX67" s="307"/>
      <c r="FY67" s="307"/>
      <c r="FZ67" s="307"/>
      <c r="GA67" s="307"/>
      <c r="GB67" s="307"/>
      <c r="GC67" s="307"/>
      <c r="GD67" s="307"/>
      <c r="GE67" s="307"/>
      <c r="GF67" s="307"/>
      <c r="GG67" s="307"/>
      <c r="GH67" s="307"/>
      <c r="GI67" s="307"/>
      <c r="GJ67" s="307"/>
      <c r="GK67" s="307"/>
      <c r="GL67" s="307"/>
      <c r="GM67" s="307"/>
      <c r="GN67" s="307"/>
      <c r="GO67" s="307"/>
      <c r="GP67" s="307"/>
      <c r="GQ67" s="307"/>
      <c r="GR67" s="307"/>
      <c r="GS67" s="307"/>
      <c r="GT67" s="307"/>
      <c r="GU67" s="307"/>
      <c r="GV67" s="307"/>
      <c r="GW67" s="307"/>
      <c r="GX67" s="307"/>
      <c r="GY67" s="307"/>
      <c r="GZ67" s="307"/>
      <c r="HA67" s="307"/>
      <c r="HB67" s="307"/>
      <c r="HC67" s="307"/>
      <c r="HD67" s="307"/>
      <c r="HE67" s="307"/>
      <c r="HF67" s="307"/>
      <c r="HG67" s="307"/>
      <c r="HH67" s="307"/>
      <c r="HI67" s="307"/>
      <c r="HJ67" s="307"/>
      <c r="HK67" s="307"/>
      <c r="HL67" s="307"/>
      <c r="HM67" s="307"/>
      <c r="HN67" s="307"/>
      <c r="HO67" s="307"/>
      <c r="HP67" s="307"/>
      <c r="HQ67" s="307"/>
      <c r="HR67" s="307"/>
      <c r="HS67" s="307"/>
      <c r="HT67" s="307"/>
      <c r="HU67" s="307"/>
      <c r="HV67" s="307"/>
      <c r="HW67" s="307"/>
      <c r="HX67" s="307"/>
      <c r="HY67" s="307"/>
      <c r="HZ67" s="307"/>
      <c r="IA67" s="307"/>
      <c r="IB67" s="307"/>
      <c r="IC67" s="307"/>
      <c r="ID67" s="307"/>
      <c r="IE67" s="307"/>
      <c r="IF67" s="307"/>
      <c r="IG67" s="307"/>
      <c r="IH67" s="307"/>
      <c r="II67" s="307"/>
      <c r="IJ67" s="307"/>
      <c r="IK67" s="307"/>
      <c r="IL67" s="307"/>
      <c r="IM67" s="307"/>
      <c r="IN67" s="307"/>
      <c r="IO67" s="307"/>
      <c r="IP67" s="307"/>
      <c r="IQ67" s="257"/>
      <c r="IR67" s="79"/>
      <c r="IS67" s="79"/>
      <c r="IT67" s="79"/>
      <c r="IU67" s="79"/>
      <c r="IV67" s="79"/>
    </row>
    <row r="68" spans="1:256">
      <c r="A68" s="256" t="str">
        <f t="shared" si="5"/>
        <v/>
      </c>
      <c r="B68" s="307" t="str">
        <f t="shared" ref="B68:K77" si="32">IF(B$46=$A68,"X","")</f>
        <v/>
      </c>
      <c r="C68" s="307" t="str">
        <f t="shared" si="32"/>
        <v/>
      </c>
      <c r="D68" s="307" t="str">
        <f t="shared" si="32"/>
        <v/>
      </c>
      <c r="E68" s="307" t="str">
        <f t="shared" si="32"/>
        <v/>
      </c>
      <c r="F68" s="307" t="str">
        <f t="shared" si="32"/>
        <v/>
      </c>
      <c r="G68" s="307" t="str">
        <f t="shared" si="32"/>
        <v/>
      </c>
      <c r="H68" s="307" t="str">
        <f t="shared" si="32"/>
        <v/>
      </c>
      <c r="I68" s="307" t="str">
        <f t="shared" si="32"/>
        <v/>
      </c>
      <c r="J68" s="307" t="str">
        <f t="shared" si="32"/>
        <v/>
      </c>
      <c r="K68" s="307" t="str">
        <f t="shared" si="32"/>
        <v/>
      </c>
      <c r="L68" s="307" t="str">
        <f t="shared" ref="L68:U77" si="33">IF(L$46=$A68,"X","")</f>
        <v/>
      </c>
      <c r="M68" s="307" t="str">
        <f t="shared" si="33"/>
        <v/>
      </c>
      <c r="N68" s="4" t="str">
        <f t="shared" si="33"/>
        <v/>
      </c>
      <c r="O68" s="307" t="str">
        <f t="shared" si="33"/>
        <v/>
      </c>
      <c r="P68" s="307" t="str">
        <f t="shared" si="33"/>
        <v/>
      </c>
      <c r="Q68" s="307" t="str">
        <f t="shared" si="33"/>
        <v/>
      </c>
      <c r="R68" s="307" t="str">
        <f t="shared" si="33"/>
        <v/>
      </c>
      <c r="S68" s="307" t="str">
        <f t="shared" si="33"/>
        <v/>
      </c>
      <c r="T68" s="307" t="str">
        <f t="shared" si="33"/>
        <v/>
      </c>
      <c r="U68" s="307" t="str">
        <f t="shared" si="33"/>
        <v/>
      </c>
      <c r="V68" s="307" t="str">
        <f t="shared" ref="V68:AE77" si="34">IF(V$46=$A68,"X","")</f>
        <v/>
      </c>
      <c r="W68" s="307" t="str">
        <f t="shared" si="34"/>
        <v/>
      </c>
      <c r="X68" s="307" t="str">
        <f t="shared" si="34"/>
        <v/>
      </c>
      <c r="Y68" s="307" t="str">
        <f t="shared" si="34"/>
        <v/>
      </c>
      <c r="Z68" s="307" t="str">
        <f t="shared" si="34"/>
        <v/>
      </c>
      <c r="AA68" s="307" t="str">
        <f t="shared" si="34"/>
        <v/>
      </c>
      <c r="AB68" s="307" t="str">
        <f t="shared" si="34"/>
        <v/>
      </c>
      <c r="AC68" s="307" t="str">
        <f t="shared" si="34"/>
        <v/>
      </c>
      <c r="AD68" s="307" t="str">
        <f t="shared" si="34"/>
        <v/>
      </c>
      <c r="AE68" s="307" t="str">
        <f t="shared" si="34"/>
        <v/>
      </c>
      <c r="AF68" s="307" t="str">
        <f t="shared" ref="AF68:AO77" si="35">IF(AF$46=$A68,"X","")</f>
        <v/>
      </c>
      <c r="AG68" s="307" t="str">
        <f t="shared" si="35"/>
        <v/>
      </c>
      <c r="AH68" s="307" t="str">
        <f t="shared" si="35"/>
        <v/>
      </c>
      <c r="AI68" s="307" t="str">
        <f t="shared" si="35"/>
        <v/>
      </c>
      <c r="AJ68" s="307" t="str">
        <f t="shared" si="35"/>
        <v/>
      </c>
      <c r="AK68" s="307" t="str">
        <f t="shared" si="35"/>
        <v/>
      </c>
      <c r="AL68" s="307" t="str">
        <f t="shared" si="35"/>
        <v/>
      </c>
      <c r="AM68" s="307" t="str">
        <f t="shared" si="35"/>
        <v/>
      </c>
      <c r="AN68" s="307" t="str">
        <f t="shared" si="35"/>
        <v/>
      </c>
      <c r="AO68" s="307" t="str">
        <f t="shared" si="35"/>
        <v/>
      </c>
      <c r="AP68" s="307" t="str">
        <f t="shared" ref="AP68:AY77" si="36">IF(AP$46=$A68,"X","")</f>
        <v/>
      </c>
      <c r="AQ68" s="307" t="str">
        <f t="shared" si="36"/>
        <v/>
      </c>
      <c r="AR68" s="307" t="str">
        <f t="shared" si="36"/>
        <v/>
      </c>
      <c r="AS68" s="307" t="str">
        <f t="shared" si="36"/>
        <v/>
      </c>
      <c r="AT68" s="307" t="str">
        <f t="shared" si="36"/>
        <v/>
      </c>
      <c r="AU68" s="307" t="str">
        <f t="shared" si="36"/>
        <v/>
      </c>
      <c r="AV68" s="307" t="str">
        <f t="shared" si="36"/>
        <v/>
      </c>
      <c r="AW68" s="307" t="str">
        <f t="shared" si="36"/>
        <v/>
      </c>
      <c r="AX68" s="307" t="str">
        <f t="shared" si="36"/>
        <v/>
      </c>
      <c r="AY68" s="307" t="str">
        <f t="shared" si="36"/>
        <v/>
      </c>
      <c r="AZ68" s="307" t="str">
        <f t="shared" ref="AZ68:BI77" si="37">IF(AZ$46=$A68,"X","")</f>
        <v/>
      </c>
      <c r="BA68" s="307" t="str">
        <f t="shared" si="37"/>
        <v/>
      </c>
      <c r="BB68" s="307" t="str">
        <f t="shared" si="37"/>
        <v/>
      </c>
      <c r="BC68" s="307" t="str">
        <f t="shared" si="37"/>
        <v/>
      </c>
      <c r="BD68" s="307" t="str">
        <f t="shared" si="37"/>
        <v/>
      </c>
      <c r="BE68" s="307" t="str">
        <f t="shared" si="37"/>
        <v/>
      </c>
      <c r="BF68" s="307" t="str">
        <f t="shared" si="37"/>
        <v/>
      </c>
      <c r="BG68" s="307" t="str">
        <f t="shared" si="37"/>
        <v/>
      </c>
      <c r="BH68" s="307" t="str">
        <f t="shared" si="37"/>
        <v/>
      </c>
      <c r="BI68" s="307" t="str">
        <f t="shared" si="37"/>
        <v/>
      </c>
      <c r="BJ68" s="307" t="str">
        <f t="shared" ref="BJ68:BS77" si="38">IF(BJ$46=$A68,"X","")</f>
        <v/>
      </c>
      <c r="BK68" s="307" t="str">
        <f t="shared" si="38"/>
        <v/>
      </c>
      <c r="BL68" s="307" t="str">
        <f t="shared" si="38"/>
        <v/>
      </c>
      <c r="BM68" s="307" t="str">
        <f t="shared" si="38"/>
        <v/>
      </c>
      <c r="BN68" s="307" t="str">
        <f t="shared" si="38"/>
        <v/>
      </c>
      <c r="BO68" s="307" t="str">
        <f t="shared" si="38"/>
        <v/>
      </c>
      <c r="BP68" s="307" t="str">
        <f t="shared" si="38"/>
        <v/>
      </c>
      <c r="BQ68" s="307" t="str">
        <f t="shared" si="38"/>
        <v/>
      </c>
      <c r="BR68" s="307" t="str">
        <f t="shared" si="38"/>
        <v/>
      </c>
      <c r="BS68" s="307" t="str">
        <f t="shared" si="38"/>
        <v/>
      </c>
      <c r="BT68" s="307" t="str">
        <f t="shared" ref="BT68:CC77" si="39">IF(BT$46=$A68,"X","")</f>
        <v/>
      </c>
      <c r="BU68" s="307" t="str">
        <f t="shared" si="39"/>
        <v/>
      </c>
      <c r="BV68" s="307" t="str">
        <f t="shared" si="39"/>
        <v/>
      </c>
      <c r="BW68" s="307" t="str">
        <f t="shared" si="39"/>
        <v/>
      </c>
      <c r="BX68" s="307" t="str">
        <f t="shared" si="39"/>
        <v/>
      </c>
      <c r="BY68" s="307" t="str">
        <f t="shared" si="39"/>
        <v/>
      </c>
      <c r="BZ68" s="307" t="str">
        <f t="shared" si="39"/>
        <v/>
      </c>
      <c r="CA68" s="307" t="str">
        <f t="shared" si="39"/>
        <v/>
      </c>
      <c r="CB68" s="307" t="str">
        <f t="shared" si="39"/>
        <v/>
      </c>
      <c r="CC68" s="307" t="str">
        <f t="shared" si="39"/>
        <v/>
      </c>
      <c r="CD68" s="307" t="str">
        <f t="shared" ref="CD68:CM77" si="40">IF(CD$46=$A68,"X","")</f>
        <v/>
      </c>
      <c r="CE68" s="307" t="str">
        <f t="shared" si="40"/>
        <v/>
      </c>
      <c r="CF68" s="307" t="str">
        <f t="shared" si="40"/>
        <v/>
      </c>
      <c r="CG68" s="307" t="str">
        <f t="shared" si="40"/>
        <v/>
      </c>
      <c r="CH68" s="307" t="str">
        <f t="shared" si="40"/>
        <v/>
      </c>
      <c r="CI68" s="307" t="str">
        <f t="shared" si="40"/>
        <v/>
      </c>
      <c r="CJ68" s="307" t="str">
        <f t="shared" si="40"/>
        <v/>
      </c>
      <c r="CK68" s="307" t="str">
        <f t="shared" si="40"/>
        <v/>
      </c>
      <c r="CL68" s="307" t="str">
        <f t="shared" si="40"/>
        <v/>
      </c>
      <c r="CM68" s="307" t="str">
        <f t="shared" si="40"/>
        <v/>
      </c>
      <c r="CN68" s="307" t="str">
        <f t="shared" ref="CN68:CW77" si="41">IF(CN$46=$A68,"X","")</f>
        <v/>
      </c>
      <c r="CO68" s="307" t="str">
        <f t="shared" si="41"/>
        <v/>
      </c>
      <c r="CP68" s="307" t="str">
        <f t="shared" si="41"/>
        <v/>
      </c>
      <c r="CQ68" s="307" t="str">
        <f t="shared" si="41"/>
        <v/>
      </c>
      <c r="CR68" s="307" t="str">
        <f t="shared" si="41"/>
        <v/>
      </c>
      <c r="CS68" s="307" t="str">
        <f t="shared" si="41"/>
        <v/>
      </c>
      <c r="CT68" s="307" t="str">
        <f t="shared" si="41"/>
        <v/>
      </c>
      <c r="CU68" s="307" t="str">
        <f t="shared" si="41"/>
        <v/>
      </c>
      <c r="CV68" s="307" t="str">
        <f t="shared" si="41"/>
        <v/>
      </c>
      <c r="CW68" s="307" t="str">
        <f t="shared" si="41"/>
        <v/>
      </c>
      <c r="CX68" s="307" t="str">
        <f t="shared" ref="CX68:DG77" si="42">IF(CX$46=$A68,"X","")</f>
        <v/>
      </c>
      <c r="CY68" s="307" t="str">
        <f t="shared" si="42"/>
        <v/>
      </c>
      <c r="CZ68" s="307" t="str">
        <f t="shared" si="42"/>
        <v/>
      </c>
      <c r="DA68" s="307" t="str">
        <f t="shared" si="42"/>
        <v/>
      </c>
      <c r="DB68" s="307" t="str">
        <f t="shared" si="42"/>
        <v/>
      </c>
      <c r="DC68" s="307" t="str">
        <f t="shared" si="42"/>
        <v/>
      </c>
      <c r="DD68" s="307" t="str">
        <f t="shared" si="42"/>
        <v/>
      </c>
      <c r="DE68" s="307" t="str">
        <f t="shared" si="42"/>
        <v/>
      </c>
      <c r="DF68" s="307" t="str">
        <f t="shared" si="42"/>
        <v/>
      </c>
      <c r="DG68" s="307" t="str">
        <f t="shared" si="42"/>
        <v/>
      </c>
      <c r="DH68" s="307" t="str">
        <f t="shared" ref="DH68:DQ77" si="43">IF(DH$46=$A68,"X","")</f>
        <v/>
      </c>
      <c r="DI68" s="307" t="str">
        <f t="shared" si="43"/>
        <v/>
      </c>
      <c r="DJ68" s="307" t="str">
        <f t="shared" si="43"/>
        <v/>
      </c>
      <c r="DK68" s="307" t="str">
        <f t="shared" si="43"/>
        <v/>
      </c>
      <c r="DL68" s="307" t="str">
        <f t="shared" si="43"/>
        <v/>
      </c>
      <c r="DM68" s="307" t="str">
        <f t="shared" si="43"/>
        <v/>
      </c>
      <c r="DN68" s="307" t="str">
        <f t="shared" si="43"/>
        <v/>
      </c>
      <c r="DO68" s="307" t="str">
        <f t="shared" si="43"/>
        <v/>
      </c>
      <c r="DP68" s="307" t="str">
        <f t="shared" si="43"/>
        <v/>
      </c>
      <c r="DQ68" s="307" t="str">
        <f t="shared" si="43"/>
        <v/>
      </c>
      <c r="DR68" s="307" t="str">
        <f t="shared" ref="DR68:EA77" si="44">IF(DR$46=$A68,"X","")</f>
        <v/>
      </c>
      <c r="DS68" s="307" t="str">
        <f t="shared" si="44"/>
        <v/>
      </c>
      <c r="DT68" s="307" t="str">
        <f t="shared" si="44"/>
        <v/>
      </c>
      <c r="DU68" s="307" t="str">
        <f t="shared" si="44"/>
        <v/>
      </c>
      <c r="DV68" s="307" t="str">
        <f t="shared" si="44"/>
        <v/>
      </c>
      <c r="DW68" s="307" t="str">
        <f t="shared" si="44"/>
        <v/>
      </c>
      <c r="DX68" s="307" t="str">
        <f t="shared" si="44"/>
        <v/>
      </c>
      <c r="DY68" s="307" t="str">
        <f t="shared" si="44"/>
        <v/>
      </c>
      <c r="DZ68" s="307" t="str">
        <f t="shared" si="44"/>
        <v/>
      </c>
      <c r="EA68" s="307" t="str">
        <f t="shared" si="44"/>
        <v/>
      </c>
      <c r="EB68" s="307"/>
      <c r="EC68" s="307"/>
      <c r="ED68" s="307"/>
      <c r="EE68" s="307"/>
      <c r="EF68" s="307"/>
      <c r="EG68" s="307"/>
      <c r="EH68" s="307"/>
      <c r="EI68" s="307"/>
      <c r="EJ68" s="307"/>
      <c r="EK68" s="307"/>
      <c r="EL68" s="307"/>
      <c r="EM68" s="307"/>
      <c r="EN68" s="307"/>
      <c r="EO68" s="307"/>
      <c r="EP68" s="307"/>
      <c r="EQ68" s="307"/>
      <c r="ER68" s="307"/>
      <c r="ES68" s="307"/>
      <c r="ET68" s="307"/>
      <c r="EU68" s="307"/>
      <c r="EV68" s="307"/>
      <c r="EW68" s="307"/>
      <c r="EX68" s="307"/>
      <c r="EY68" s="307"/>
      <c r="EZ68" s="307"/>
      <c r="FA68" s="307"/>
      <c r="FB68" s="307"/>
      <c r="FC68" s="307"/>
      <c r="FD68" s="307"/>
      <c r="FE68" s="307"/>
      <c r="FF68" s="307"/>
      <c r="FG68" s="307"/>
      <c r="FH68" s="307"/>
      <c r="FI68" s="307"/>
      <c r="FJ68" s="307"/>
      <c r="FK68" s="307"/>
      <c r="FL68" s="307"/>
      <c r="FM68" s="307"/>
      <c r="FN68" s="307"/>
      <c r="FO68" s="307"/>
      <c r="FP68" s="307"/>
      <c r="FQ68" s="307"/>
      <c r="FR68" s="307"/>
      <c r="FS68" s="307"/>
      <c r="FT68" s="307"/>
      <c r="FU68" s="307"/>
      <c r="FV68" s="307"/>
      <c r="FW68" s="307"/>
      <c r="FX68" s="307"/>
      <c r="FY68" s="307"/>
      <c r="FZ68" s="307"/>
      <c r="GA68" s="307"/>
      <c r="GB68" s="307"/>
      <c r="GC68" s="307"/>
      <c r="GD68" s="307"/>
      <c r="GE68" s="307"/>
      <c r="GF68" s="307"/>
      <c r="GG68" s="307"/>
      <c r="GH68" s="307"/>
      <c r="GI68" s="307"/>
      <c r="GJ68" s="307"/>
      <c r="GK68" s="307"/>
      <c r="GL68" s="307"/>
      <c r="GM68" s="307"/>
      <c r="GN68" s="307"/>
      <c r="GO68" s="307"/>
      <c r="GP68" s="307"/>
      <c r="GQ68" s="307"/>
      <c r="GR68" s="307"/>
      <c r="GS68" s="307"/>
      <c r="GT68" s="307"/>
      <c r="GU68" s="307"/>
      <c r="GV68" s="307"/>
      <c r="GW68" s="307"/>
      <c r="GX68" s="307"/>
      <c r="GY68" s="307"/>
      <c r="GZ68" s="307"/>
      <c r="HA68" s="307"/>
      <c r="HB68" s="307"/>
      <c r="HC68" s="307"/>
      <c r="HD68" s="307"/>
      <c r="HE68" s="307"/>
      <c r="HF68" s="307"/>
      <c r="HG68" s="307"/>
      <c r="HH68" s="307"/>
      <c r="HI68" s="307"/>
      <c r="HJ68" s="307"/>
      <c r="HK68" s="307"/>
      <c r="HL68" s="307"/>
      <c r="HM68" s="307"/>
      <c r="HN68" s="307"/>
      <c r="HO68" s="307"/>
      <c r="HP68" s="307"/>
      <c r="HQ68" s="307"/>
      <c r="HR68" s="307"/>
      <c r="HS68" s="307"/>
      <c r="HT68" s="307"/>
      <c r="HU68" s="307"/>
      <c r="HV68" s="307"/>
      <c r="HW68" s="307"/>
      <c r="HX68" s="307"/>
      <c r="HY68" s="307"/>
      <c r="HZ68" s="307"/>
      <c r="IA68" s="307"/>
      <c r="IB68" s="307"/>
      <c r="IC68" s="307"/>
      <c r="ID68" s="307"/>
      <c r="IE68" s="307"/>
      <c r="IF68" s="307"/>
      <c r="IG68" s="307"/>
      <c r="IH68" s="307"/>
      <c r="II68" s="307"/>
      <c r="IJ68" s="307"/>
      <c r="IK68" s="307"/>
      <c r="IL68" s="307"/>
      <c r="IM68" s="307"/>
      <c r="IN68" s="307"/>
      <c r="IO68" s="307"/>
      <c r="IP68" s="307"/>
      <c r="IQ68" s="257"/>
      <c r="IR68" s="79"/>
      <c r="IS68" s="79"/>
      <c r="IT68" s="79"/>
      <c r="IU68" s="79"/>
      <c r="IV68" s="79"/>
    </row>
    <row r="69" spans="1:256">
      <c r="A69" s="256" t="str">
        <f t="shared" si="5"/>
        <v/>
      </c>
      <c r="B69" s="307" t="str">
        <f t="shared" si="32"/>
        <v/>
      </c>
      <c r="C69" s="307" t="str">
        <f t="shared" si="32"/>
        <v/>
      </c>
      <c r="D69" s="307" t="str">
        <f t="shared" si="32"/>
        <v/>
      </c>
      <c r="E69" s="307" t="str">
        <f t="shared" si="32"/>
        <v/>
      </c>
      <c r="F69" s="307" t="str">
        <f t="shared" si="32"/>
        <v/>
      </c>
      <c r="G69" s="307" t="str">
        <f t="shared" si="32"/>
        <v/>
      </c>
      <c r="H69" s="307" t="str">
        <f t="shared" si="32"/>
        <v/>
      </c>
      <c r="I69" s="307" t="str">
        <f t="shared" si="32"/>
        <v/>
      </c>
      <c r="J69" s="307" t="str">
        <f t="shared" si="32"/>
        <v/>
      </c>
      <c r="K69" s="307" t="str">
        <f t="shared" si="32"/>
        <v/>
      </c>
      <c r="L69" s="307" t="str">
        <f t="shared" si="33"/>
        <v/>
      </c>
      <c r="M69" s="307" t="str">
        <f t="shared" si="33"/>
        <v/>
      </c>
      <c r="N69" s="4" t="str">
        <f t="shared" si="33"/>
        <v/>
      </c>
      <c r="O69" s="307" t="str">
        <f t="shared" si="33"/>
        <v/>
      </c>
      <c r="P69" s="307" t="str">
        <f t="shared" si="33"/>
        <v/>
      </c>
      <c r="Q69" s="307" t="str">
        <f t="shared" si="33"/>
        <v/>
      </c>
      <c r="R69" s="307" t="str">
        <f t="shared" si="33"/>
        <v/>
      </c>
      <c r="S69" s="307" t="str">
        <f t="shared" si="33"/>
        <v/>
      </c>
      <c r="T69" s="307" t="str">
        <f t="shared" si="33"/>
        <v/>
      </c>
      <c r="U69" s="307" t="str">
        <f t="shared" si="33"/>
        <v/>
      </c>
      <c r="V69" s="307" t="str">
        <f t="shared" si="34"/>
        <v/>
      </c>
      <c r="W69" s="307" t="str">
        <f t="shared" si="34"/>
        <v/>
      </c>
      <c r="X69" s="307" t="str">
        <f t="shared" si="34"/>
        <v/>
      </c>
      <c r="Y69" s="307" t="str">
        <f t="shared" si="34"/>
        <v/>
      </c>
      <c r="Z69" s="307" t="str">
        <f t="shared" si="34"/>
        <v/>
      </c>
      <c r="AA69" s="307" t="str">
        <f t="shared" si="34"/>
        <v/>
      </c>
      <c r="AB69" s="307" t="str">
        <f t="shared" si="34"/>
        <v/>
      </c>
      <c r="AC69" s="307" t="str">
        <f t="shared" si="34"/>
        <v/>
      </c>
      <c r="AD69" s="307" t="str">
        <f t="shared" si="34"/>
        <v/>
      </c>
      <c r="AE69" s="307" t="str">
        <f t="shared" si="34"/>
        <v/>
      </c>
      <c r="AF69" s="307" t="str">
        <f t="shared" si="35"/>
        <v/>
      </c>
      <c r="AG69" s="307" t="str">
        <f t="shared" si="35"/>
        <v/>
      </c>
      <c r="AH69" s="307" t="str">
        <f t="shared" si="35"/>
        <v/>
      </c>
      <c r="AI69" s="307" t="str">
        <f t="shared" si="35"/>
        <v/>
      </c>
      <c r="AJ69" s="307" t="str">
        <f t="shared" si="35"/>
        <v/>
      </c>
      <c r="AK69" s="307" t="str">
        <f t="shared" si="35"/>
        <v/>
      </c>
      <c r="AL69" s="307" t="str">
        <f t="shared" si="35"/>
        <v/>
      </c>
      <c r="AM69" s="307" t="str">
        <f t="shared" si="35"/>
        <v/>
      </c>
      <c r="AN69" s="307" t="str">
        <f t="shared" si="35"/>
        <v/>
      </c>
      <c r="AO69" s="307" t="str">
        <f t="shared" si="35"/>
        <v/>
      </c>
      <c r="AP69" s="307" t="str">
        <f t="shared" si="36"/>
        <v/>
      </c>
      <c r="AQ69" s="307" t="str">
        <f t="shared" si="36"/>
        <v/>
      </c>
      <c r="AR69" s="307" t="str">
        <f t="shared" si="36"/>
        <v/>
      </c>
      <c r="AS69" s="307" t="str">
        <f t="shared" si="36"/>
        <v/>
      </c>
      <c r="AT69" s="307" t="str">
        <f t="shared" si="36"/>
        <v/>
      </c>
      <c r="AU69" s="307" t="str">
        <f t="shared" si="36"/>
        <v/>
      </c>
      <c r="AV69" s="307" t="str">
        <f t="shared" si="36"/>
        <v/>
      </c>
      <c r="AW69" s="307" t="str">
        <f t="shared" si="36"/>
        <v/>
      </c>
      <c r="AX69" s="307" t="str">
        <f t="shared" si="36"/>
        <v/>
      </c>
      <c r="AY69" s="307" t="str">
        <f t="shared" si="36"/>
        <v/>
      </c>
      <c r="AZ69" s="307" t="str">
        <f t="shared" si="37"/>
        <v/>
      </c>
      <c r="BA69" s="307" t="str">
        <f t="shared" si="37"/>
        <v/>
      </c>
      <c r="BB69" s="307" t="str">
        <f t="shared" si="37"/>
        <v/>
      </c>
      <c r="BC69" s="307" t="str">
        <f t="shared" si="37"/>
        <v/>
      </c>
      <c r="BD69" s="307" t="str">
        <f t="shared" si="37"/>
        <v/>
      </c>
      <c r="BE69" s="307" t="str">
        <f t="shared" si="37"/>
        <v/>
      </c>
      <c r="BF69" s="307" t="str">
        <f t="shared" si="37"/>
        <v/>
      </c>
      <c r="BG69" s="307" t="str">
        <f t="shared" si="37"/>
        <v/>
      </c>
      <c r="BH69" s="307" t="str">
        <f t="shared" si="37"/>
        <v/>
      </c>
      <c r="BI69" s="307" t="str">
        <f t="shared" si="37"/>
        <v/>
      </c>
      <c r="BJ69" s="307" t="str">
        <f t="shared" si="38"/>
        <v/>
      </c>
      <c r="BK69" s="307" t="str">
        <f t="shared" si="38"/>
        <v/>
      </c>
      <c r="BL69" s="307" t="str">
        <f t="shared" si="38"/>
        <v/>
      </c>
      <c r="BM69" s="307" t="str">
        <f t="shared" si="38"/>
        <v/>
      </c>
      <c r="BN69" s="307" t="str">
        <f t="shared" si="38"/>
        <v/>
      </c>
      <c r="BO69" s="307" t="str">
        <f t="shared" si="38"/>
        <v/>
      </c>
      <c r="BP69" s="307" t="str">
        <f t="shared" si="38"/>
        <v/>
      </c>
      <c r="BQ69" s="307" t="str">
        <f t="shared" si="38"/>
        <v/>
      </c>
      <c r="BR69" s="307" t="str">
        <f t="shared" si="38"/>
        <v/>
      </c>
      <c r="BS69" s="307" t="str">
        <f t="shared" si="38"/>
        <v/>
      </c>
      <c r="BT69" s="307" t="str">
        <f t="shared" si="39"/>
        <v/>
      </c>
      <c r="BU69" s="307" t="str">
        <f t="shared" si="39"/>
        <v/>
      </c>
      <c r="BV69" s="307" t="str">
        <f t="shared" si="39"/>
        <v/>
      </c>
      <c r="BW69" s="307" t="str">
        <f t="shared" si="39"/>
        <v/>
      </c>
      <c r="BX69" s="307" t="str">
        <f t="shared" si="39"/>
        <v/>
      </c>
      <c r="BY69" s="307" t="str">
        <f t="shared" si="39"/>
        <v/>
      </c>
      <c r="BZ69" s="307" t="str">
        <f t="shared" si="39"/>
        <v/>
      </c>
      <c r="CA69" s="307" t="str">
        <f t="shared" si="39"/>
        <v/>
      </c>
      <c r="CB69" s="307" t="str">
        <f t="shared" si="39"/>
        <v/>
      </c>
      <c r="CC69" s="307" t="str">
        <f t="shared" si="39"/>
        <v/>
      </c>
      <c r="CD69" s="307" t="str">
        <f t="shared" si="40"/>
        <v/>
      </c>
      <c r="CE69" s="307" t="str">
        <f t="shared" si="40"/>
        <v/>
      </c>
      <c r="CF69" s="307" t="str">
        <f t="shared" si="40"/>
        <v/>
      </c>
      <c r="CG69" s="307" t="str">
        <f t="shared" si="40"/>
        <v/>
      </c>
      <c r="CH69" s="307" t="str">
        <f t="shared" si="40"/>
        <v/>
      </c>
      <c r="CI69" s="307" t="str">
        <f t="shared" si="40"/>
        <v/>
      </c>
      <c r="CJ69" s="307" t="str">
        <f t="shared" si="40"/>
        <v/>
      </c>
      <c r="CK69" s="307" t="str">
        <f t="shared" si="40"/>
        <v/>
      </c>
      <c r="CL69" s="307" t="str">
        <f t="shared" si="40"/>
        <v/>
      </c>
      <c r="CM69" s="307" t="str">
        <f t="shared" si="40"/>
        <v/>
      </c>
      <c r="CN69" s="307" t="str">
        <f t="shared" si="41"/>
        <v/>
      </c>
      <c r="CO69" s="307" t="str">
        <f t="shared" si="41"/>
        <v/>
      </c>
      <c r="CP69" s="307" t="str">
        <f t="shared" si="41"/>
        <v/>
      </c>
      <c r="CQ69" s="307" t="str">
        <f t="shared" si="41"/>
        <v/>
      </c>
      <c r="CR69" s="307" t="str">
        <f t="shared" si="41"/>
        <v/>
      </c>
      <c r="CS69" s="307" t="str">
        <f t="shared" si="41"/>
        <v/>
      </c>
      <c r="CT69" s="307" t="str">
        <f t="shared" si="41"/>
        <v/>
      </c>
      <c r="CU69" s="307" t="str">
        <f t="shared" si="41"/>
        <v/>
      </c>
      <c r="CV69" s="307" t="str">
        <f t="shared" si="41"/>
        <v/>
      </c>
      <c r="CW69" s="307" t="str">
        <f t="shared" si="41"/>
        <v/>
      </c>
      <c r="CX69" s="307" t="str">
        <f t="shared" si="42"/>
        <v/>
      </c>
      <c r="CY69" s="307" t="str">
        <f t="shared" si="42"/>
        <v/>
      </c>
      <c r="CZ69" s="307" t="str">
        <f t="shared" si="42"/>
        <v/>
      </c>
      <c r="DA69" s="307" t="str">
        <f t="shared" si="42"/>
        <v/>
      </c>
      <c r="DB69" s="307" t="str">
        <f t="shared" si="42"/>
        <v/>
      </c>
      <c r="DC69" s="307" t="str">
        <f t="shared" si="42"/>
        <v/>
      </c>
      <c r="DD69" s="307" t="str">
        <f t="shared" si="42"/>
        <v/>
      </c>
      <c r="DE69" s="307" t="str">
        <f t="shared" si="42"/>
        <v/>
      </c>
      <c r="DF69" s="307" t="str">
        <f t="shared" si="42"/>
        <v/>
      </c>
      <c r="DG69" s="307" t="str">
        <f t="shared" si="42"/>
        <v/>
      </c>
      <c r="DH69" s="307" t="str">
        <f t="shared" si="43"/>
        <v/>
      </c>
      <c r="DI69" s="307" t="str">
        <f t="shared" si="43"/>
        <v/>
      </c>
      <c r="DJ69" s="307" t="str">
        <f t="shared" si="43"/>
        <v/>
      </c>
      <c r="DK69" s="307" t="str">
        <f t="shared" si="43"/>
        <v/>
      </c>
      <c r="DL69" s="307" t="str">
        <f t="shared" si="43"/>
        <v/>
      </c>
      <c r="DM69" s="307" t="str">
        <f t="shared" si="43"/>
        <v/>
      </c>
      <c r="DN69" s="307" t="str">
        <f t="shared" si="43"/>
        <v/>
      </c>
      <c r="DO69" s="307" t="str">
        <f t="shared" si="43"/>
        <v/>
      </c>
      <c r="DP69" s="307" t="str">
        <f t="shared" si="43"/>
        <v/>
      </c>
      <c r="DQ69" s="307" t="str">
        <f t="shared" si="43"/>
        <v/>
      </c>
      <c r="DR69" s="307" t="str">
        <f t="shared" si="44"/>
        <v/>
      </c>
      <c r="DS69" s="307" t="str">
        <f t="shared" si="44"/>
        <v/>
      </c>
      <c r="DT69" s="307" t="str">
        <f t="shared" si="44"/>
        <v/>
      </c>
      <c r="DU69" s="307" t="str">
        <f t="shared" si="44"/>
        <v/>
      </c>
      <c r="DV69" s="307" t="str">
        <f t="shared" si="44"/>
        <v/>
      </c>
      <c r="DW69" s="307" t="str">
        <f t="shared" si="44"/>
        <v/>
      </c>
      <c r="DX69" s="307" t="str">
        <f t="shared" si="44"/>
        <v/>
      </c>
      <c r="DY69" s="307" t="str">
        <f t="shared" si="44"/>
        <v/>
      </c>
      <c r="DZ69" s="307" t="str">
        <f t="shared" si="44"/>
        <v/>
      </c>
      <c r="EA69" s="307" t="str">
        <f t="shared" si="44"/>
        <v/>
      </c>
      <c r="EB69" s="307"/>
      <c r="EC69" s="307"/>
      <c r="ED69" s="307"/>
      <c r="EE69" s="307"/>
      <c r="EF69" s="307"/>
      <c r="EG69" s="307"/>
      <c r="EH69" s="307"/>
      <c r="EI69" s="307"/>
      <c r="EJ69" s="307"/>
      <c r="EK69" s="307"/>
      <c r="EL69" s="307"/>
      <c r="EM69" s="307"/>
      <c r="EN69" s="307"/>
      <c r="EO69" s="307"/>
      <c r="EP69" s="307"/>
      <c r="EQ69" s="307"/>
      <c r="ER69" s="307"/>
      <c r="ES69" s="307"/>
      <c r="ET69" s="307"/>
      <c r="EU69" s="307"/>
      <c r="EV69" s="307"/>
      <c r="EW69" s="307"/>
      <c r="EX69" s="307"/>
      <c r="EY69" s="307"/>
      <c r="EZ69" s="307"/>
      <c r="FA69" s="307"/>
      <c r="FB69" s="307"/>
      <c r="FC69" s="307"/>
      <c r="FD69" s="307"/>
      <c r="FE69" s="307"/>
      <c r="FF69" s="307"/>
      <c r="FG69" s="307"/>
      <c r="FH69" s="307"/>
      <c r="FI69" s="307"/>
      <c r="FJ69" s="307"/>
      <c r="FK69" s="307"/>
      <c r="FL69" s="307"/>
      <c r="FM69" s="307"/>
      <c r="FN69" s="307"/>
      <c r="FO69" s="307"/>
      <c r="FP69" s="307"/>
      <c r="FQ69" s="307"/>
      <c r="FR69" s="307"/>
      <c r="FS69" s="307"/>
      <c r="FT69" s="307"/>
      <c r="FU69" s="307"/>
      <c r="FV69" s="307"/>
      <c r="FW69" s="307"/>
      <c r="FX69" s="307"/>
      <c r="FY69" s="307"/>
      <c r="FZ69" s="307"/>
      <c r="GA69" s="307"/>
      <c r="GB69" s="307"/>
      <c r="GC69" s="307"/>
      <c r="GD69" s="307"/>
      <c r="GE69" s="307"/>
      <c r="GF69" s="307"/>
      <c r="GG69" s="307"/>
      <c r="GH69" s="307"/>
      <c r="GI69" s="307"/>
      <c r="GJ69" s="307"/>
      <c r="GK69" s="307"/>
      <c r="GL69" s="307"/>
      <c r="GM69" s="307"/>
      <c r="GN69" s="307"/>
      <c r="GO69" s="307"/>
      <c r="GP69" s="307"/>
      <c r="GQ69" s="307"/>
      <c r="GR69" s="307"/>
      <c r="GS69" s="307"/>
      <c r="GT69" s="307"/>
      <c r="GU69" s="307"/>
      <c r="GV69" s="307"/>
      <c r="GW69" s="307"/>
      <c r="GX69" s="307"/>
      <c r="GY69" s="307"/>
      <c r="GZ69" s="307"/>
      <c r="HA69" s="307"/>
      <c r="HB69" s="307"/>
      <c r="HC69" s="307"/>
      <c r="HD69" s="307"/>
      <c r="HE69" s="307"/>
      <c r="HF69" s="307"/>
      <c r="HG69" s="307"/>
      <c r="HH69" s="307"/>
      <c r="HI69" s="307"/>
      <c r="HJ69" s="307"/>
      <c r="HK69" s="307"/>
      <c r="HL69" s="307"/>
      <c r="HM69" s="307"/>
      <c r="HN69" s="307"/>
      <c r="HO69" s="307"/>
      <c r="HP69" s="307"/>
      <c r="HQ69" s="307"/>
      <c r="HR69" s="307"/>
      <c r="HS69" s="307"/>
      <c r="HT69" s="307"/>
      <c r="HU69" s="307"/>
      <c r="HV69" s="307"/>
      <c r="HW69" s="307"/>
      <c r="HX69" s="307"/>
      <c r="HY69" s="307"/>
      <c r="HZ69" s="307"/>
      <c r="IA69" s="307"/>
      <c r="IB69" s="307"/>
      <c r="IC69" s="307"/>
      <c r="ID69" s="307"/>
      <c r="IE69" s="307"/>
      <c r="IF69" s="307"/>
      <c r="IG69" s="307"/>
      <c r="IH69" s="307"/>
      <c r="II69" s="307"/>
      <c r="IJ69" s="307"/>
      <c r="IK69" s="307"/>
      <c r="IL69" s="307"/>
      <c r="IM69" s="307"/>
      <c r="IN69" s="307"/>
      <c r="IO69" s="307"/>
      <c r="IP69" s="307"/>
      <c r="IQ69" s="257"/>
      <c r="IR69" s="79"/>
      <c r="IS69" s="79"/>
      <c r="IT69" s="79"/>
      <c r="IU69" s="79"/>
      <c r="IV69" s="79"/>
    </row>
    <row r="70" spans="1:256">
      <c r="A70" s="256" t="str">
        <f t="shared" si="5"/>
        <v/>
      </c>
      <c r="B70" s="307" t="str">
        <f t="shared" si="32"/>
        <v/>
      </c>
      <c r="C70" s="307" t="str">
        <f t="shared" si="32"/>
        <v/>
      </c>
      <c r="D70" s="307" t="str">
        <f t="shared" si="32"/>
        <v/>
      </c>
      <c r="E70" s="307" t="str">
        <f t="shared" si="32"/>
        <v/>
      </c>
      <c r="F70" s="307" t="str">
        <f t="shared" si="32"/>
        <v/>
      </c>
      <c r="G70" s="307" t="str">
        <f t="shared" si="32"/>
        <v/>
      </c>
      <c r="H70" s="307" t="str">
        <f t="shared" si="32"/>
        <v/>
      </c>
      <c r="I70" s="307" t="str">
        <f t="shared" si="32"/>
        <v/>
      </c>
      <c r="J70" s="307" t="str">
        <f t="shared" si="32"/>
        <v/>
      </c>
      <c r="K70" s="307" t="str">
        <f t="shared" si="32"/>
        <v/>
      </c>
      <c r="L70" s="307" t="str">
        <f t="shared" si="33"/>
        <v/>
      </c>
      <c r="M70" s="307" t="str">
        <f t="shared" si="33"/>
        <v/>
      </c>
      <c r="N70" s="4" t="str">
        <f t="shared" si="33"/>
        <v/>
      </c>
      <c r="O70" s="307" t="str">
        <f t="shared" si="33"/>
        <v/>
      </c>
      <c r="P70" s="307" t="str">
        <f t="shared" si="33"/>
        <v/>
      </c>
      <c r="Q70" s="307" t="str">
        <f t="shared" si="33"/>
        <v/>
      </c>
      <c r="R70" s="307" t="str">
        <f t="shared" si="33"/>
        <v/>
      </c>
      <c r="S70" s="307" t="str">
        <f t="shared" si="33"/>
        <v/>
      </c>
      <c r="T70" s="307" t="str">
        <f t="shared" si="33"/>
        <v/>
      </c>
      <c r="U70" s="307" t="str">
        <f t="shared" si="33"/>
        <v/>
      </c>
      <c r="V70" s="307" t="str">
        <f t="shared" si="34"/>
        <v/>
      </c>
      <c r="W70" s="307" t="str">
        <f t="shared" si="34"/>
        <v/>
      </c>
      <c r="X70" s="307" t="str">
        <f t="shared" si="34"/>
        <v/>
      </c>
      <c r="Y70" s="307" t="str">
        <f t="shared" si="34"/>
        <v/>
      </c>
      <c r="Z70" s="307" t="str">
        <f t="shared" si="34"/>
        <v/>
      </c>
      <c r="AA70" s="307" t="str">
        <f t="shared" si="34"/>
        <v/>
      </c>
      <c r="AB70" s="307" t="str">
        <f t="shared" si="34"/>
        <v/>
      </c>
      <c r="AC70" s="307" t="str">
        <f t="shared" si="34"/>
        <v/>
      </c>
      <c r="AD70" s="307" t="str">
        <f t="shared" si="34"/>
        <v/>
      </c>
      <c r="AE70" s="307" t="str">
        <f t="shared" si="34"/>
        <v/>
      </c>
      <c r="AF70" s="307" t="str">
        <f t="shared" si="35"/>
        <v/>
      </c>
      <c r="AG70" s="307" t="str">
        <f t="shared" si="35"/>
        <v/>
      </c>
      <c r="AH70" s="307" t="str">
        <f t="shared" si="35"/>
        <v/>
      </c>
      <c r="AI70" s="307" t="str">
        <f t="shared" si="35"/>
        <v/>
      </c>
      <c r="AJ70" s="307" t="str">
        <f t="shared" si="35"/>
        <v/>
      </c>
      <c r="AK70" s="307" t="str">
        <f t="shared" si="35"/>
        <v/>
      </c>
      <c r="AL70" s="307" t="str">
        <f t="shared" si="35"/>
        <v/>
      </c>
      <c r="AM70" s="307" t="str">
        <f t="shared" si="35"/>
        <v/>
      </c>
      <c r="AN70" s="307" t="str">
        <f t="shared" si="35"/>
        <v/>
      </c>
      <c r="AO70" s="307" t="str">
        <f t="shared" si="35"/>
        <v/>
      </c>
      <c r="AP70" s="307" t="str">
        <f t="shared" si="36"/>
        <v/>
      </c>
      <c r="AQ70" s="307" t="str">
        <f t="shared" si="36"/>
        <v/>
      </c>
      <c r="AR70" s="307" t="str">
        <f t="shared" si="36"/>
        <v/>
      </c>
      <c r="AS70" s="307" t="str">
        <f t="shared" si="36"/>
        <v/>
      </c>
      <c r="AT70" s="307" t="str">
        <f t="shared" si="36"/>
        <v/>
      </c>
      <c r="AU70" s="307" t="str">
        <f t="shared" si="36"/>
        <v/>
      </c>
      <c r="AV70" s="307" t="str">
        <f t="shared" si="36"/>
        <v/>
      </c>
      <c r="AW70" s="307" t="str">
        <f t="shared" si="36"/>
        <v/>
      </c>
      <c r="AX70" s="307" t="str">
        <f t="shared" si="36"/>
        <v/>
      </c>
      <c r="AY70" s="307" t="str">
        <f t="shared" si="36"/>
        <v/>
      </c>
      <c r="AZ70" s="307" t="str">
        <f t="shared" si="37"/>
        <v/>
      </c>
      <c r="BA70" s="307" t="str">
        <f t="shared" si="37"/>
        <v/>
      </c>
      <c r="BB70" s="307" t="str">
        <f t="shared" si="37"/>
        <v/>
      </c>
      <c r="BC70" s="307" t="str">
        <f t="shared" si="37"/>
        <v/>
      </c>
      <c r="BD70" s="307" t="str">
        <f t="shared" si="37"/>
        <v/>
      </c>
      <c r="BE70" s="307" t="str">
        <f t="shared" si="37"/>
        <v/>
      </c>
      <c r="BF70" s="307" t="str">
        <f t="shared" si="37"/>
        <v/>
      </c>
      <c r="BG70" s="307" t="str">
        <f t="shared" si="37"/>
        <v/>
      </c>
      <c r="BH70" s="307" t="str">
        <f t="shared" si="37"/>
        <v/>
      </c>
      <c r="BI70" s="307" t="str">
        <f t="shared" si="37"/>
        <v/>
      </c>
      <c r="BJ70" s="307" t="str">
        <f t="shared" si="38"/>
        <v/>
      </c>
      <c r="BK70" s="307" t="str">
        <f t="shared" si="38"/>
        <v/>
      </c>
      <c r="BL70" s="307" t="str">
        <f t="shared" si="38"/>
        <v/>
      </c>
      <c r="BM70" s="307" t="str">
        <f t="shared" si="38"/>
        <v/>
      </c>
      <c r="BN70" s="307" t="str">
        <f t="shared" si="38"/>
        <v/>
      </c>
      <c r="BO70" s="307" t="str">
        <f t="shared" si="38"/>
        <v/>
      </c>
      <c r="BP70" s="307" t="str">
        <f t="shared" si="38"/>
        <v/>
      </c>
      <c r="BQ70" s="307" t="str">
        <f t="shared" si="38"/>
        <v/>
      </c>
      <c r="BR70" s="307" t="str">
        <f t="shared" si="38"/>
        <v/>
      </c>
      <c r="BS70" s="307" t="str">
        <f t="shared" si="38"/>
        <v/>
      </c>
      <c r="BT70" s="307" t="str">
        <f t="shared" si="39"/>
        <v/>
      </c>
      <c r="BU70" s="307" t="str">
        <f t="shared" si="39"/>
        <v/>
      </c>
      <c r="BV70" s="307" t="str">
        <f t="shared" si="39"/>
        <v/>
      </c>
      <c r="BW70" s="307" t="str">
        <f t="shared" si="39"/>
        <v/>
      </c>
      <c r="BX70" s="307" t="str">
        <f t="shared" si="39"/>
        <v/>
      </c>
      <c r="BY70" s="307" t="str">
        <f t="shared" si="39"/>
        <v/>
      </c>
      <c r="BZ70" s="307" t="str">
        <f t="shared" si="39"/>
        <v/>
      </c>
      <c r="CA70" s="307" t="str">
        <f t="shared" si="39"/>
        <v/>
      </c>
      <c r="CB70" s="307" t="str">
        <f t="shared" si="39"/>
        <v/>
      </c>
      <c r="CC70" s="307" t="str">
        <f t="shared" si="39"/>
        <v/>
      </c>
      <c r="CD70" s="307" t="str">
        <f t="shared" si="40"/>
        <v/>
      </c>
      <c r="CE70" s="307" t="str">
        <f t="shared" si="40"/>
        <v/>
      </c>
      <c r="CF70" s="307" t="str">
        <f t="shared" si="40"/>
        <v/>
      </c>
      <c r="CG70" s="307" t="str">
        <f t="shared" si="40"/>
        <v/>
      </c>
      <c r="CH70" s="307" t="str">
        <f t="shared" si="40"/>
        <v/>
      </c>
      <c r="CI70" s="307" t="str">
        <f t="shared" si="40"/>
        <v/>
      </c>
      <c r="CJ70" s="307" t="str">
        <f t="shared" si="40"/>
        <v/>
      </c>
      <c r="CK70" s="307" t="str">
        <f t="shared" si="40"/>
        <v/>
      </c>
      <c r="CL70" s="307" t="str">
        <f t="shared" si="40"/>
        <v/>
      </c>
      <c r="CM70" s="307" t="str">
        <f t="shared" si="40"/>
        <v/>
      </c>
      <c r="CN70" s="307" t="str">
        <f t="shared" si="41"/>
        <v/>
      </c>
      <c r="CO70" s="307" t="str">
        <f t="shared" si="41"/>
        <v/>
      </c>
      <c r="CP70" s="307" t="str">
        <f t="shared" si="41"/>
        <v/>
      </c>
      <c r="CQ70" s="307" t="str">
        <f t="shared" si="41"/>
        <v/>
      </c>
      <c r="CR70" s="307" t="str">
        <f t="shared" si="41"/>
        <v/>
      </c>
      <c r="CS70" s="307" t="str">
        <f t="shared" si="41"/>
        <v/>
      </c>
      <c r="CT70" s="307" t="str">
        <f t="shared" si="41"/>
        <v/>
      </c>
      <c r="CU70" s="307" t="str">
        <f t="shared" si="41"/>
        <v/>
      </c>
      <c r="CV70" s="307" t="str">
        <f t="shared" si="41"/>
        <v/>
      </c>
      <c r="CW70" s="307" t="str">
        <f t="shared" si="41"/>
        <v/>
      </c>
      <c r="CX70" s="307" t="str">
        <f t="shared" si="42"/>
        <v/>
      </c>
      <c r="CY70" s="307" t="str">
        <f t="shared" si="42"/>
        <v/>
      </c>
      <c r="CZ70" s="307" t="str">
        <f t="shared" si="42"/>
        <v/>
      </c>
      <c r="DA70" s="307" t="str">
        <f t="shared" si="42"/>
        <v/>
      </c>
      <c r="DB70" s="307" t="str">
        <f t="shared" si="42"/>
        <v/>
      </c>
      <c r="DC70" s="307" t="str">
        <f t="shared" si="42"/>
        <v/>
      </c>
      <c r="DD70" s="307" t="str">
        <f t="shared" si="42"/>
        <v/>
      </c>
      <c r="DE70" s="307" t="str">
        <f t="shared" si="42"/>
        <v/>
      </c>
      <c r="DF70" s="307" t="str">
        <f t="shared" si="42"/>
        <v/>
      </c>
      <c r="DG70" s="307" t="str">
        <f t="shared" si="42"/>
        <v/>
      </c>
      <c r="DH70" s="307" t="str">
        <f t="shared" si="43"/>
        <v/>
      </c>
      <c r="DI70" s="307" t="str">
        <f t="shared" si="43"/>
        <v/>
      </c>
      <c r="DJ70" s="307" t="str">
        <f t="shared" si="43"/>
        <v/>
      </c>
      <c r="DK70" s="307" t="str">
        <f t="shared" si="43"/>
        <v/>
      </c>
      <c r="DL70" s="307" t="str">
        <f t="shared" si="43"/>
        <v/>
      </c>
      <c r="DM70" s="307" t="str">
        <f t="shared" si="43"/>
        <v/>
      </c>
      <c r="DN70" s="307" t="str">
        <f t="shared" si="43"/>
        <v/>
      </c>
      <c r="DO70" s="307" t="str">
        <f t="shared" si="43"/>
        <v/>
      </c>
      <c r="DP70" s="307" t="str">
        <f t="shared" si="43"/>
        <v/>
      </c>
      <c r="DQ70" s="307" t="str">
        <f t="shared" si="43"/>
        <v/>
      </c>
      <c r="DR70" s="307" t="str">
        <f t="shared" si="44"/>
        <v/>
      </c>
      <c r="DS70" s="307" t="str">
        <f t="shared" si="44"/>
        <v/>
      </c>
      <c r="DT70" s="307" t="str">
        <f t="shared" si="44"/>
        <v/>
      </c>
      <c r="DU70" s="307" t="str">
        <f t="shared" si="44"/>
        <v/>
      </c>
      <c r="DV70" s="307" t="str">
        <f t="shared" si="44"/>
        <v/>
      </c>
      <c r="DW70" s="307" t="str">
        <f t="shared" si="44"/>
        <v/>
      </c>
      <c r="DX70" s="307" t="str">
        <f t="shared" si="44"/>
        <v/>
      </c>
      <c r="DY70" s="307" t="str">
        <f t="shared" si="44"/>
        <v/>
      </c>
      <c r="DZ70" s="307" t="str">
        <f t="shared" si="44"/>
        <v/>
      </c>
      <c r="EA70" s="307" t="str">
        <f t="shared" si="44"/>
        <v/>
      </c>
      <c r="EB70" s="307"/>
      <c r="EC70" s="307"/>
      <c r="ED70" s="307"/>
      <c r="EE70" s="307"/>
      <c r="EF70" s="307"/>
      <c r="EG70" s="307"/>
      <c r="EH70" s="307"/>
      <c r="EI70" s="307"/>
      <c r="EJ70" s="307"/>
      <c r="EK70" s="307"/>
      <c r="EL70" s="307"/>
      <c r="EM70" s="307"/>
      <c r="EN70" s="307"/>
      <c r="EO70" s="307"/>
      <c r="EP70" s="307"/>
      <c r="EQ70" s="307"/>
      <c r="ER70" s="307"/>
      <c r="ES70" s="307"/>
      <c r="ET70" s="307"/>
      <c r="EU70" s="307"/>
      <c r="EV70" s="307"/>
      <c r="EW70" s="307"/>
      <c r="EX70" s="307"/>
      <c r="EY70" s="307"/>
      <c r="EZ70" s="307"/>
      <c r="FA70" s="307"/>
      <c r="FB70" s="307"/>
      <c r="FC70" s="307"/>
      <c r="FD70" s="307"/>
      <c r="FE70" s="307"/>
      <c r="FF70" s="307"/>
      <c r="FG70" s="307"/>
      <c r="FH70" s="307"/>
      <c r="FI70" s="307"/>
      <c r="FJ70" s="307"/>
      <c r="FK70" s="307"/>
      <c r="FL70" s="307"/>
      <c r="FM70" s="307"/>
      <c r="FN70" s="307"/>
      <c r="FO70" s="307"/>
      <c r="FP70" s="307"/>
      <c r="FQ70" s="307"/>
      <c r="FR70" s="307"/>
      <c r="FS70" s="307"/>
      <c r="FT70" s="307"/>
      <c r="FU70" s="307"/>
      <c r="FV70" s="307"/>
      <c r="FW70" s="307"/>
      <c r="FX70" s="307"/>
      <c r="FY70" s="307"/>
      <c r="FZ70" s="307"/>
      <c r="GA70" s="307"/>
      <c r="GB70" s="307"/>
      <c r="GC70" s="307"/>
      <c r="GD70" s="307"/>
      <c r="GE70" s="307"/>
      <c r="GF70" s="307"/>
      <c r="GG70" s="307"/>
      <c r="GH70" s="307"/>
      <c r="GI70" s="307"/>
      <c r="GJ70" s="307"/>
      <c r="GK70" s="307"/>
      <c r="GL70" s="307"/>
      <c r="GM70" s="307"/>
      <c r="GN70" s="307"/>
      <c r="GO70" s="307"/>
      <c r="GP70" s="307"/>
      <c r="GQ70" s="307"/>
      <c r="GR70" s="307"/>
      <c r="GS70" s="307"/>
      <c r="GT70" s="307"/>
      <c r="GU70" s="307"/>
      <c r="GV70" s="307"/>
      <c r="GW70" s="307"/>
      <c r="GX70" s="307"/>
      <c r="GY70" s="307"/>
      <c r="GZ70" s="307"/>
      <c r="HA70" s="307"/>
      <c r="HB70" s="307"/>
      <c r="HC70" s="307"/>
      <c r="HD70" s="307"/>
      <c r="HE70" s="307"/>
      <c r="HF70" s="307"/>
      <c r="HG70" s="307"/>
      <c r="HH70" s="307"/>
      <c r="HI70" s="307"/>
      <c r="HJ70" s="307"/>
      <c r="HK70" s="307"/>
      <c r="HL70" s="307"/>
      <c r="HM70" s="307"/>
      <c r="HN70" s="307"/>
      <c r="HO70" s="307"/>
      <c r="HP70" s="307"/>
      <c r="HQ70" s="307"/>
      <c r="HR70" s="307"/>
      <c r="HS70" s="307"/>
      <c r="HT70" s="307"/>
      <c r="HU70" s="307"/>
      <c r="HV70" s="307"/>
      <c r="HW70" s="307"/>
      <c r="HX70" s="307"/>
      <c r="HY70" s="307"/>
      <c r="HZ70" s="307"/>
      <c r="IA70" s="307"/>
      <c r="IB70" s="307"/>
      <c r="IC70" s="307"/>
      <c r="ID70" s="307"/>
      <c r="IE70" s="307"/>
      <c r="IF70" s="307"/>
      <c r="IG70" s="307"/>
      <c r="IH70" s="307"/>
      <c r="II70" s="307"/>
      <c r="IJ70" s="307"/>
      <c r="IK70" s="307"/>
      <c r="IL70" s="307"/>
      <c r="IM70" s="307"/>
      <c r="IN70" s="307"/>
      <c r="IO70" s="307"/>
      <c r="IP70" s="307"/>
      <c r="IQ70" s="257"/>
      <c r="IR70" s="79"/>
      <c r="IS70" s="79"/>
      <c r="IT70" s="79"/>
      <c r="IU70" s="79"/>
      <c r="IV70" s="79"/>
    </row>
    <row r="71" spans="1:256">
      <c r="A71" s="256" t="str">
        <f t="shared" si="5"/>
        <v/>
      </c>
      <c r="B71" s="307" t="str">
        <f t="shared" si="32"/>
        <v/>
      </c>
      <c r="C71" s="307" t="str">
        <f t="shared" si="32"/>
        <v/>
      </c>
      <c r="D71" s="307" t="str">
        <f t="shared" si="32"/>
        <v/>
      </c>
      <c r="E71" s="307" t="str">
        <f t="shared" si="32"/>
        <v/>
      </c>
      <c r="F71" s="307" t="str">
        <f t="shared" si="32"/>
        <v/>
      </c>
      <c r="G71" s="307" t="str">
        <f t="shared" si="32"/>
        <v/>
      </c>
      <c r="H71" s="307" t="str">
        <f t="shared" si="32"/>
        <v/>
      </c>
      <c r="I71" s="307" t="str">
        <f t="shared" si="32"/>
        <v/>
      </c>
      <c r="J71" s="307" t="str">
        <f t="shared" si="32"/>
        <v/>
      </c>
      <c r="K71" s="307" t="str">
        <f t="shared" si="32"/>
        <v/>
      </c>
      <c r="L71" s="307" t="str">
        <f t="shared" si="33"/>
        <v/>
      </c>
      <c r="M71" s="307" t="str">
        <f t="shared" si="33"/>
        <v/>
      </c>
      <c r="N71" s="4" t="str">
        <f t="shared" si="33"/>
        <v/>
      </c>
      <c r="O71" s="307" t="str">
        <f t="shared" si="33"/>
        <v/>
      </c>
      <c r="P71" s="307" t="str">
        <f t="shared" si="33"/>
        <v/>
      </c>
      <c r="Q71" s="307" t="str">
        <f t="shared" si="33"/>
        <v/>
      </c>
      <c r="R71" s="307" t="str">
        <f t="shared" si="33"/>
        <v/>
      </c>
      <c r="S71" s="307" t="str">
        <f t="shared" si="33"/>
        <v/>
      </c>
      <c r="T71" s="307" t="str">
        <f t="shared" si="33"/>
        <v/>
      </c>
      <c r="U71" s="307" t="str">
        <f t="shared" si="33"/>
        <v/>
      </c>
      <c r="V71" s="307" t="str">
        <f t="shared" si="34"/>
        <v/>
      </c>
      <c r="W71" s="307" t="str">
        <f t="shared" si="34"/>
        <v/>
      </c>
      <c r="X71" s="307" t="str">
        <f t="shared" si="34"/>
        <v/>
      </c>
      <c r="Y71" s="307" t="str">
        <f t="shared" si="34"/>
        <v/>
      </c>
      <c r="Z71" s="307" t="str">
        <f t="shared" si="34"/>
        <v/>
      </c>
      <c r="AA71" s="307" t="str">
        <f t="shared" si="34"/>
        <v/>
      </c>
      <c r="AB71" s="307" t="str">
        <f t="shared" si="34"/>
        <v/>
      </c>
      <c r="AC71" s="307" t="str">
        <f t="shared" si="34"/>
        <v/>
      </c>
      <c r="AD71" s="307" t="str">
        <f t="shared" si="34"/>
        <v/>
      </c>
      <c r="AE71" s="307" t="str">
        <f t="shared" si="34"/>
        <v/>
      </c>
      <c r="AF71" s="307" t="str">
        <f t="shared" si="35"/>
        <v/>
      </c>
      <c r="AG71" s="307" t="str">
        <f t="shared" si="35"/>
        <v/>
      </c>
      <c r="AH71" s="307" t="str">
        <f t="shared" si="35"/>
        <v/>
      </c>
      <c r="AI71" s="307" t="str">
        <f t="shared" si="35"/>
        <v/>
      </c>
      <c r="AJ71" s="307" t="str">
        <f t="shared" si="35"/>
        <v/>
      </c>
      <c r="AK71" s="307" t="str">
        <f t="shared" si="35"/>
        <v/>
      </c>
      <c r="AL71" s="307" t="str">
        <f t="shared" si="35"/>
        <v/>
      </c>
      <c r="AM71" s="307" t="str">
        <f t="shared" si="35"/>
        <v/>
      </c>
      <c r="AN71" s="307" t="str">
        <f t="shared" si="35"/>
        <v/>
      </c>
      <c r="AO71" s="307" t="str">
        <f t="shared" si="35"/>
        <v/>
      </c>
      <c r="AP71" s="307" t="str">
        <f t="shared" si="36"/>
        <v/>
      </c>
      <c r="AQ71" s="307" t="str">
        <f t="shared" si="36"/>
        <v/>
      </c>
      <c r="AR71" s="307" t="str">
        <f t="shared" si="36"/>
        <v/>
      </c>
      <c r="AS71" s="307" t="str">
        <f t="shared" si="36"/>
        <v/>
      </c>
      <c r="AT71" s="307" t="str">
        <f t="shared" si="36"/>
        <v/>
      </c>
      <c r="AU71" s="307" t="str">
        <f t="shared" si="36"/>
        <v/>
      </c>
      <c r="AV71" s="307" t="str">
        <f t="shared" si="36"/>
        <v/>
      </c>
      <c r="AW71" s="307" t="str">
        <f t="shared" si="36"/>
        <v/>
      </c>
      <c r="AX71" s="307" t="str">
        <f t="shared" si="36"/>
        <v/>
      </c>
      <c r="AY71" s="307" t="str">
        <f t="shared" si="36"/>
        <v/>
      </c>
      <c r="AZ71" s="307" t="str">
        <f t="shared" si="37"/>
        <v/>
      </c>
      <c r="BA71" s="307" t="str">
        <f t="shared" si="37"/>
        <v/>
      </c>
      <c r="BB71" s="307" t="str">
        <f t="shared" si="37"/>
        <v/>
      </c>
      <c r="BC71" s="307" t="str">
        <f t="shared" si="37"/>
        <v/>
      </c>
      <c r="BD71" s="307" t="str">
        <f t="shared" si="37"/>
        <v/>
      </c>
      <c r="BE71" s="307" t="str">
        <f t="shared" si="37"/>
        <v/>
      </c>
      <c r="BF71" s="307" t="str">
        <f t="shared" si="37"/>
        <v/>
      </c>
      <c r="BG71" s="307" t="str">
        <f t="shared" si="37"/>
        <v/>
      </c>
      <c r="BH71" s="307" t="str">
        <f t="shared" si="37"/>
        <v/>
      </c>
      <c r="BI71" s="307" t="str">
        <f t="shared" si="37"/>
        <v/>
      </c>
      <c r="BJ71" s="307" t="str">
        <f t="shared" si="38"/>
        <v/>
      </c>
      <c r="BK71" s="307" t="str">
        <f t="shared" si="38"/>
        <v/>
      </c>
      <c r="BL71" s="307" t="str">
        <f t="shared" si="38"/>
        <v/>
      </c>
      <c r="BM71" s="307" t="str">
        <f t="shared" si="38"/>
        <v/>
      </c>
      <c r="BN71" s="307" t="str">
        <f t="shared" si="38"/>
        <v/>
      </c>
      <c r="BO71" s="307" t="str">
        <f t="shared" si="38"/>
        <v/>
      </c>
      <c r="BP71" s="307" t="str">
        <f t="shared" si="38"/>
        <v/>
      </c>
      <c r="BQ71" s="307" t="str">
        <f t="shared" si="38"/>
        <v/>
      </c>
      <c r="BR71" s="307" t="str">
        <f t="shared" si="38"/>
        <v/>
      </c>
      <c r="BS71" s="307" t="str">
        <f t="shared" si="38"/>
        <v/>
      </c>
      <c r="BT71" s="307" t="str">
        <f t="shared" si="39"/>
        <v/>
      </c>
      <c r="BU71" s="307" t="str">
        <f t="shared" si="39"/>
        <v/>
      </c>
      <c r="BV71" s="307" t="str">
        <f t="shared" si="39"/>
        <v/>
      </c>
      <c r="BW71" s="307" t="str">
        <f t="shared" si="39"/>
        <v/>
      </c>
      <c r="BX71" s="307" t="str">
        <f t="shared" si="39"/>
        <v/>
      </c>
      <c r="BY71" s="307" t="str">
        <f t="shared" si="39"/>
        <v/>
      </c>
      <c r="BZ71" s="307" t="str">
        <f t="shared" si="39"/>
        <v/>
      </c>
      <c r="CA71" s="307" t="str">
        <f t="shared" si="39"/>
        <v/>
      </c>
      <c r="CB71" s="307" t="str">
        <f t="shared" si="39"/>
        <v/>
      </c>
      <c r="CC71" s="307" t="str">
        <f t="shared" si="39"/>
        <v/>
      </c>
      <c r="CD71" s="307" t="str">
        <f t="shared" si="40"/>
        <v/>
      </c>
      <c r="CE71" s="307" t="str">
        <f t="shared" si="40"/>
        <v/>
      </c>
      <c r="CF71" s="307" t="str">
        <f t="shared" si="40"/>
        <v/>
      </c>
      <c r="CG71" s="307" t="str">
        <f t="shared" si="40"/>
        <v/>
      </c>
      <c r="CH71" s="307" t="str">
        <f t="shared" si="40"/>
        <v/>
      </c>
      <c r="CI71" s="307" t="str">
        <f t="shared" si="40"/>
        <v/>
      </c>
      <c r="CJ71" s="307" t="str">
        <f t="shared" si="40"/>
        <v/>
      </c>
      <c r="CK71" s="307" t="str">
        <f t="shared" si="40"/>
        <v/>
      </c>
      <c r="CL71" s="307" t="str">
        <f t="shared" si="40"/>
        <v/>
      </c>
      <c r="CM71" s="307" t="str">
        <f t="shared" si="40"/>
        <v/>
      </c>
      <c r="CN71" s="307" t="str">
        <f t="shared" si="41"/>
        <v/>
      </c>
      <c r="CO71" s="307" t="str">
        <f t="shared" si="41"/>
        <v/>
      </c>
      <c r="CP71" s="307" t="str">
        <f t="shared" si="41"/>
        <v/>
      </c>
      <c r="CQ71" s="307" t="str">
        <f t="shared" si="41"/>
        <v/>
      </c>
      <c r="CR71" s="307" t="str">
        <f t="shared" si="41"/>
        <v/>
      </c>
      <c r="CS71" s="307" t="str">
        <f t="shared" si="41"/>
        <v/>
      </c>
      <c r="CT71" s="307" t="str">
        <f t="shared" si="41"/>
        <v/>
      </c>
      <c r="CU71" s="307" t="str">
        <f t="shared" si="41"/>
        <v/>
      </c>
      <c r="CV71" s="307" t="str">
        <f t="shared" si="41"/>
        <v/>
      </c>
      <c r="CW71" s="307" t="str">
        <f t="shared" si="41"/>
        <v/>
      </c>
      <c r="CX71" s="307" t="str">
        <f t="shared" si="42"/>
        <v/>
      </c>
      <c r="CY71" s="307" t="str">
        <f t="shared" si="42"/>
        <v/>
      </c>
      <c r="CZ71" s="307" t="str">
        <f t="shared" si="42"/>
        <v/>
      </c>
      <c r="DA71" s="307" t="str">
        <f t="shared" si="42"/>
        <v/>
      </c>
      <c r="DB71" s="307" t="str">
        <f t="shared" si="42"/>
        <v/>
      </c>
      <c r="DC71" s="307" t="str">
        <f t="shared" si="42"/>
        <v/>
      </c>
      <c r="DD71" s="307" t="str">
        <f t="shared" si="42"/>
        <v/>
      </c>
      <c r="DE71" s="307" t="str">
        <f t="shared" si="42"/>
        <v/>
      </c>
      <c r="DF71" s="307" t="str">
        <f t="shared" si="42"/>
        <v/>
      </c>
      <c r="DG71" s="307" t="str">
        <f t="shared" si="42"/>
        <v/>
      </c>
      <c r="DH71" s="307" t="str">
        <f t="shared" si="43"/>
        <v/>
      </c>
      <c r="DI71" s="307" t="str">
        <f t="shared" si="43"/>
        <v/>
      </c>
      <c r="DJ71" s="307" t="str">
        <f t="shared" si="43"/>
        <v/>
      </c>
      <c r="DK71" s="307" t="str">
        <f t="shared" si="43"/>
        <v/>
      </c>
      <c r="DL71" s="307" t="str">
        <f t="shared" si="43"/>
        <v/>
      </c>
      <c r="DM71" s="307" t="str">
        <f t="shared" si="43"/>
        <v/>
      </c>
      <c r="DN71" s="307" t="str">
        <f t="shared" si="43"/>
        <v/>
      </c>
      <c r="DO71" s="307" t="str">
        <f t="shared" si="43"/>
        <v/>
      </c>
      <c r="DP71" s="307" t="str">
        <f t="shared" si="43"/>
        <v/>
      </c>
      <c r="DQ71" s="307" t="str">
        <f t="shared" si="43"/>
        <v/>
      </c>
      <c r="DR71" s="307" t="str">
        <f t="shared" si="44"/>
        <v/>
      </c>
      <c r="DS71" s="307" t="str">
        <f t="shared" si="44"/>
        <v/>
      </c>
      <c r="DT71" s="307" t="str">
        <f t="shared" si="44"/>
        <v/>
      </c>
      <c r="DU71" s="307" t="str">
        <f t="shared" si="44"/>
        <v/>
      </c>
      <c r="DV71" s="307" t="str">
        <f t="shared" si="44"/>
        <v/>
      </c>
      <c r="DW71" s="307" t="str">
        <f t="shared" si="44"/>
        <v/>
      </c>
      <c r="DX71" s="307" t="str">
        <f t="shared" si="44"/>
        <v/>
      </c>
      <c r="DY71" s="307" t="str">
        <f t="shared" si="44"/>
        <v/>
      </c>
      <c r="DZ71" s="307" t="str">
        <f t="shared" si="44"/>
        <v/>
      </c>
      <c r="EA71" s="307" t="str">
        <f t="shared" si="44"/>
        <v/>
      </c>
      <c r="EB71" s="307"/>
      <c r="EC71" s="307"/>
      <c r="ED71" s="307"/>
      <c r="EE71" s="307"/>
      <c r="EF71" s="307"/>
      <c r="EG71" s="307"/>
      <c r="EH71" s="307"/>
      <c r="EI71" s="307"/>
      <c r="EJ71" s="307"/>
      <c r="EK71" s="307"/>
      <c r="EL71" s="307"/>
      <c r="EM71" s="307"/>
      <c r="EN71" s="307"/>
      <c r="EO71" s="307"/>
      <c r="EP71" s="307"/>
      <c r="EQ71" s="307"/>
      <c r="ER71" s="307"/>
      <c r="ES71" s="307"/>
      <c r="ET71" s="307"/>
      <c r="EU71" s="307"/>
      <c r="EV71" s="307"/>
      <c r="EW71" s="307"/>
      <c r="EX71" s="307"/>
      <c r="EY71" s="307"/>
      <c r="EZ71" s="307"/>
      <c r="FA71" s="307"/>
      <c r="FB71" s="307"/>
      <c r="FC71" s="307"/>
      <c r="FD71" s="307"/>
      <c r="FE71" s="307"/>
      <c r="FF71" s="307"/>
      <c r="FG71" s="307"/>
      <c r="FH71" s="307"/>
      <c r="FI71" s="307"/>
      <c r="FJ71" s="307"/>
      <c r="FK71" s="307"/>
      <c r="FL71" s="307"/>
      <c r="FM71" s="307"/>
      <c r="FN71" s="307"/>
      <c r="FO71" s="307"/>
      <c r="FP71" s="307"/>
      <c r="FQ71" s="307"/>
      <c r="FR71" s="307"/>
      <c r="FS71" s="307"/>
      <c r="FT71" s="307"/>
      <c r="FU71" s="307"/>
      <c r="FV71" s="307"/>
      <c r="FW71" s="307"/>
      <c r="FX71" s="307"/>
      <c r="FY71" s="307"/>
      <c r="FZ71" s="307"/>
      <c r="GA71" s="307"/>
      <c r="GB71" s="307"/>
      <c r="GC71" s="307"/>
      <c r="GD71" s="307"/>
      <c r="GE71" s="307"/>
      <c r="GF71" s="307"/>
      <c r="GG71" s="307"/>
      <c r="GH71" s="307"/>
      <c r="GI71" s="307"/>
      <c r="GJ71" s="307"/>
      <c r="GK71" s="307"/>
      <c r="GL71" s="307"/>
      <c r="GM71" s="307"/>
      <c r="GN71" s="307"/>
      <c r="GO71" s="307"/>
      <c r="GP71" s="307"/>
      <c r="GQ71" s="307"/>
      <c r="GR71" s="307"/>
      <c r="GS71" s="307"/>
      <c r="GT71" s="307"/>
      <c r="GU71" s="307"/>
      <c r="GV71" s="307"/>
      <c r="GW71" s="307"/>
      <c r="GX71" s="307"/>
      <c r="GY71" s="307"/>
      <c r="GZ71" s="307"/>
      <c r="HA71" s="307"/>
      <c r="HB71" s="307"/>
      <c r="HC71" s="307"/>
      <c r="HD71" s="307"/>
      <c r="HE71" s="307"/>
      <c r="HF71" s="307"/>
      <c r="HG71" s="307"/>
      <c r="HH71" s="307"/>
      <c r="HI71" s="307"/>
      <c r="HJ71" s="307"/>
      <c r="HK71" s="307"/>
      <c r="HL71" s="307"/>
      <c r="HM71" s="307"/>
      <c r="HN71" s="307"/>
      <c r="HO71" s="307"/>
      <c r="HP71" s="307"/>
      <c r="HQ71" s="307"/>
      <c r="HR71" s="307"/>
      <c r="HS71" s="307"/>
      <c r="HT71" s="307"/>
      <c r="HU71" s="307"/>
      <c r="HV71" s="307"/>
      <c r="HW71" s="307"/>
      <c r="HX71" s="307"/>
      <c r="HY71" s="307"/>
      <c r="HZ71" s="307"/>
      <c r="IA71" s="307"/>
      <c r="IB71" s="307"/>
      <c r="IC71" s="307"/>
      <c r="ID71" s="307"/>
      <c r="IE71" s="307"/>
      <c r="IF71" s="307"/>
      <c r="IG71" s="307"/>
      <c r="IH71" s="307"/>
      <c r="II71" s="307"/>
      <c r="IJ71" s="307"/>
      <c r="IK71" s="307"/>
      <c r="IL71" s="307"/>
      <c r="IM71" s="307"/>
      <c r="IN71" s="307"/>
      <c r="IO71" s="307"/>
      <c r="IP71" s="307"/>
      <c r="IQ71" s="257"/>
      <c r="IR71" s="79"/>
      <c r="IS71" s="79"/>
      <c r="IT71" s="79"/>
      <c r="IU71" s="79"/>
      <c r="IV71" s="79"/>
    </row>
    <row r="72" spans="1:256">
      <c r="A72" s="256" t="str">
        <f t="shared" si="5"/>
        <v/>
      </c>
      <c r="B72" s="307" t="str">
        <f t="shared" si="32"/>
        <v/>
      </c>
      <c r="C72" s="307" t="str">
        <f t="shared" si="32"/>
        <v/>
      </c>
      <c r="D72" s="307" t="str">
        <f t="shared" si="32"/>
        <v/>
      </c>
      <c r="E72" s="307" t="str">
        <f t="shared" si="32"/>
        <v/>
      </c>
      <c r="F72" s="307" t="str">
        <f t="shared" si="32"/>
        <v/>
      </c>
      <c r="G72" s="307" t="str">
        <f t="shared" si="32"/>
        <v/>
      </c>
      <c r="H72" s="307" t="str">
        <f t="shared" si="32"/>
        <v/>
      </c>
      <c r="I72" s="307" t="str">
        <f t="shared" si="32"/>
        <v/>
      </c>
      <c r="J72" s="307" t="str">
        <f t="shared" si="32"/>
        <v/>
      </c>
      <c r="K72" s="307" t="str">
        <f t="shared" si="32"/>
        <v/>
      </c>
      <c r="L72" s="307" t="str">
        <f t="shared" si="33"/>
        <v/>
      </c>
      <c r="M72" s="307" t="str">
        <f t="shared" si="33"/>
        <v/>
      </c>
      <c r="N72" s="4" t="str">
        <f t="shared" si="33"/>
        <v/>
      </c>
      <c r="O72" s="307" t="str">
        <f t="shared" si="33"/>
        <v/>
      </c>
      <c r="P72" s="307" t="str">
        <f t="shared" si="33"/>
        <v/>
      </c>
      <c r="Q72" s="307" t="str">
        <f t="shared" si="33"/>
        <v/>
      </c>
      <c r="R72" s="307" t="str">
        <f t="shared" si="33"/>
        <v/>
      </c>
      <c r="S72" s="307" t="str">
        <f t="shared" si="33"/>
        <v/>
      </c>
      <c r="T72" s="307" t="str">
        <f t="shared" si="33"/>
        <v/>
      </c>
      <c r="U72" s="307" t="str">
        <f t="shared" si="33"/>
        <v/>
      </c>
      <c r="V72" s="307" t="str">
        <f t="shared" si="34"/>
        <v/>
      </c>
      <c r="W72" s="307" t="str">
        <f t="shared" si="34"/>
        <v/>
      </c>
      <c r="X72" s="307" t="str">
        <f t="shared" si="34"/>
        <v/>
      </c>
      <c r="Y72" s="307" t="str">
        <f t="shared" si="34"/>
        <v/>
      </c>
      <c r="Z72" s="307" t="str">
        <f t="shared" si="34"/>
        <v/>
      </c>
      <c r="AA72" s="307" t="str">
        <f t="shared" si="34"/>
        <v/>
      </c>
      <c r="AB72" s="307" t="str">
        <f t="shared" si="34"/>
        <v/>
      </c>
      <c r="AC72" s="307" t="str">
        <f t="shared" si="34"/>
        <v/>
      </c>
      <c r="AD72" s="307" t="str">
        <f t="shared" si="34"/>
        <v/>
      </c>
      <c r="AE72" s="307" t="str">
        <f t="shared" si="34"/>
        <v/>
      </c>
      <c r="AF72" s="307" t="str">
        <f t="shared" si="35"/>
        <v/>
      </c>
      <c r="AG72" s="307" t="str">
        <f t="shared" si="35"/>
        <v/>
      </c>
      <c r="AH72" s="307" t="str">
        <f t="shared" si="35"/>
        <v/>
      </c>
      <c r="AI72" s="307" t="str">
        <f t="shared" si="35"/>
        <v/>
      </c>
      <c r="AJ72" s="307" t="str">
        <f t="shared" si="35"/>
        <v/>
      </c>
      <c r="AK72" s="307" t="str">
        <f t="shared" si="35"/>
        <v/>
      </c>
      <c r="AL72" s="307" t="str">
        <f t="shared" si="35"/>
        <v/>
      </c>
      <c r="AM72" s="307" t="str">
        <f t="shared" si="35"/>
        <v/>
      </c>
      <c r="AN72" s="307" t="str">
        <f t="shared" si="35"/>
        <v/>
      </c>
      <c r="AO72" s="307" t="str">
        <f t="shared" si="35"/>
        <v/>
      </c>
      <c r="AP72" s="307" t="str">
        <f t="shared" si="36"/>
        <v/>
      </c>
      <c r="AQ72" s="307" t="str">
        <f t="shared" si="36"/>
        <v/>
      </c>
      <c r="AR72" s="307" t="str">
        <f t="shared" si="36"/>
        <v/>
      </c>
      <c r="AS72" s="307" t="str">
        <f t="shared" si="36"/>
        <v/>
      </c>
      <c r="AT72" s="307" t="str">
        <f t="shared" si="36"/>
        <v/>
      </c>
      <c r="AU72" s="307" t="str">
        <f t="shared" si="36"/>
        <v/>
      </c>
      <c r="AV72" s="307" t="str">
        <f t="shared" si="36"/>
        <v/>
      </c>
      <c r="AW72" s="307" t="str">
        <f t="shared" si="36"/>
        <v/>
      </c>
      <c r="AX72" s="307" t="str">
        <f t="shared" si="36"/>
        <v/>
      </c>
      <c r="AY72" s="307" t="str">
        <f t="shared" si="36"/>
        <v/>
      </c>
      <c r="AZ72" s="307" t="str">
        <f t="shared" si="37"/>
        <v/>
      </c>
      <c r="BA72" s="307" t="str">
        <f t="shared" si="37"/>
        <v/>
      </c>
      <c r="BB72" s="307" t="str">
        <f t="shared" si="37"/>
        <v/>
      </c>
      <c r="BC72" s="307" t="str">
        <f t="shared" si="37"/>
        <v/>
      </c>
      <c r="BD72" s="307" t="str">
        <f t="shared" si="37"/>
        <v/>
      </c>
      <c r="BE72" s="307" t="str">
        <f t="shared" si="37"/>
        <v/>
      </c>
      <c r="BF72" s="307" t="str">
        <f t="shared" si="37"/>
        <v/>
      </c>
      <c r="BG72" s="307" t="str">
        <f t="shared" si="37"/>
        <v/>
      </c>
      <c r="BH72" s="307" t="str">
        <f t="shared" si="37"/>
        <v/>
      </c>
      <c r="BI72" s="307" t="str">
        <f t="shared" si="37"/>
        <v/>
      </c>
      <c r="BJ72" s="307" t="str">
        <f t="shared" si="38"/>
        <v/>
      </c>
      <c r="BK72" s="307" t="str">
        <f t="shared" si="38"/>
        <v/>
      </c>
      <c r="BL72" s="307" t="str">
        <f t="shared" si="38"/>
        <v/>
      </c>
      <c r="BM72" s="307" t="str">
        <f t="shared" si="38"/>
        <v/>
      </c>
      <c r="BN72" s="307" t="str">
        <f t="shared" si="38"/>
        <v/>
      </c>
      <c r="BO72" s="307" t="str">
        <f t="shared" si="38"/>
        <v/>
      </c>
      <c r="BP72" s="307" t="str">
        <f t="shared" si="38"/>
        <v/>
      </c>
      <c r="BQ72" s="307" t="str">
        <f t="shared" si="38"/>
        <v/>
      </c>
      <c r="BR72" s="307" t="str">
        <f t="shared" si="38"/>
        <v/>
      </c>
      <c r="BS72" s="307" t="str">
        <f t="shared" si="38"/>
        <v/>
      </c>
      <c r="BT72" s="307" t="str">
        <f t="shared" si="39"/>
        <v/>
      </c>
      <c r="BU72" s="307" t="str">
        <f t="shared" si="39"/>
        <v/>
      </c>
      <c r="BV72" s="307" t="str">
        <f t="shared" si="39"/>
        <v/>
      </c>
      <c r="BW72" s="307" t="str">
        <f t="shared" si="39"/>
        <v/>
      </c>
      <c r="BX72" s="307" t="str">
        <f t="shared" si="39"/>
        <v/>
      </c>
      <c r="BY72" s="307" t="str">
        <f t="shared" si="39"/>
        <v/>
      </c>
      <c r="BZ72" s="307" t="str">
        <f t="shared" si="39"/>
        <v/>
      </c>
      <c r="CA72" s="307" t="str">
        <f t="shared" si="39"/>
        <v/>
      </c>
      <c r="CB72" s="307" t="str">
        <f t="shared" si="39"/>
        <v/>
      </c>
      <c r="CC72" s="307" t="str">
        <f t="shared" si="39"/>
        <v/>
      </c>
      <c r="CD72" s="307" t="str">
        <f t="shared" si="40"/>
        <v/>
      </c>
      <c r="CE72" s="307" t="str">
        <f t="shared" si="40"/>
        <v/>
      </c>
      <c r="CF72" s="307" t="str">
        <f t="shared" si="40"/>
        <v/>
      </c>
      <c r="CG72" s="307" t="str">
        <f t="shared" si="40"/>
        <v/>
      </c>
      <c r="CH72" s="307" t="str">
        <f t="shared" si="40"/>
        <v/>
      </c>
      <c r="CI72" s="307" t="str">
        <f t="shared" si="40"/>
        <v/>
      </c>
      <c r="CJ72" s="307" t="str">
        <f t="shared" si="40"/>
        <v/>
      </c>
      <c r="CK72" s="307" t="str">
        <f t="shared" si="40"/>
        <v/>
      </c>
      <c r="CL72" s="307" t="str">
        <f t="shared" si="40"/>
        <v/>
      </c>
      <c r="CM72" s="307" t="str">
        <f t="shared" si="40"/>
        <v/>
      </c>
      <c r="CN72" s="307" t="str">
        <f t="shared" si="41"/>
        <v/>
      </c>
      <c r="CO72" s="307" t="str">
        <f t="shared" si="41"/>
        <v/>
      </c>
      <c r="CP72" s="307" t="str">
        <f t="shared" si="41"/>
        <v/>
      </c>
      <c r="CQ72" s="307" t="str">
        <f t="shared" si="41"/>
        <v/>
      </c>
      <c r="CR72" s="307" t="str">
        <f t="shared" si="41"/>
        <v/>
      </c>
      <c r="CS72" s="307" t="str">
        <f t="shared" si="41"/>
        <v/>
      </c>
      <c r="CT72" s="307" t="str">
        <f t="shared" si="41"/>
        <v/>
      </c>
      <c r="CU72" s="307" t="str">
        <f t="shared" si="41"/>
        <v/>
      </c>
      <c r="CV72" s="307" t="str">
        <f t="shared" si="41"/>
        <v/>
      </c>
      <c r="CW72" s="307" t="str">
        <f t="shared" si="41"/>
        <v/>
      </c>
      <c r="CX72" s="307" t="str">
        <f t="shared" si="42"/>
        <v/>
      </c>
      <c r="CY72" s="307" t="str">
        <f t="shared" si="42"/>
        <v/>
      </c>
      <c r="CZ72" s="307" t="str">
        <f t="shared" si="42"/>
        <v/>
      </c>
      <c r="DA72" s="307" t="str">
        <f t="shared" si="42"/>
        <v/>
      </c>
      <c r="DB72" s="307" t="str">
        <f t="shared" si="42"/>
        <v/>
      </c>
      <c r="DC72" s="307" t="str">
        <f t="shared" si="42"/>
        <v/>
      </c>
      <c r="DD72" s="307" t="str">
        <f t="shared" si="42"/>
        <v/>
      </c>
      <c r="DE72" s="307" t="str">
        <f t="shared" si="42"/>
        <v/>
      </c>
      <c r="DF72" s="307" t="str">
        <f t="shared" si="42"/>
        <v/>
      </c>
      <c r="DG72" s="307" t="str">
        <f t="shared" si="42"/>
        <v/>
      </c>
      <c r="DH72" s="307" t="str">
        <f t="shared" si="43"/>
        <v/>
      </c>
      <c r="DI72" s="307" t="str">
        <f t="shared" si="43"/>
        <v/>
      </c>
      <c r="DJ72" s="307" t="str">
        <f t="shared" si="43"/>
        <v/>
      </c>
      <c r="DK72" s="307" t="str">
        <f t="shared" si="43"/>
        <v/>
      </c>
      <c r="DL72" s="307" t="str">
        <f t="shared" si="43"/>
        <v/>
      </c>
      <c r="DM72" s="307" t="str">
        <f t="shared" si="43"/>
        <v/>
      </c>
      <c r="DN72" s="307" t="str">
        <f t="shared" si="43"/>
        <v/>
      </c>
      <c r="DO72" s="307" t="str">
        <f t="shared" si="43"/>
        <v/>
      </c>
      <c r="DP72" s="307" t="str">
        <f t="shared" si="43"/>
        <v/>
      </c>
      <c r="DQ72" s="307" t="str">
        <f t="shared" si="43"/>
        <v/>
      </c>
      <c r="DR72" s="307" t="str">
        <f t="shared" si="44"/>
        <v/>
      </c>
      <c r="DS72" s="307" t="str">
        <f t="shared" si="44"/>
        <v/>
      </c>
      <c r="DT72" s="307" t="str">
        <f t="shared" si="44"/>
        <v/>
      </c>
      <c r="DU72" s="307" t="str">
        <f t="shared" si="44"/>
        <v/>
      </c>
      <c r="DV72" s="307" t="str">
        <f t="shared" si="44"/>
        <v/>
      </c>
      <c r="DW72" s="307" t="str">
        <f t="shared" si="44"/>
        <v/>
      </c>
      <c r="DX72" s="307" t="str">
        <f t="shared" si="44"/>
        <v/>
      </c>
      <c r="DY72" s="307" t="str">
        <f t="shared" si="44"/>
        <v/>
      </c>
      <c r="DZ72" s="307" t="str">
        <f t="shared" si="44"/>
        <v/>
      </c>
      <c r="EA72" s="307" t="str">
        <f t="shared" si="44"/>
        <v/>
      </c>
      <c r="EB72" s="307"/>
      <c r="EC72" s="307"/>
      <c r="ED72" s="307"/>
      <c r="EE72" s="307"/>
      <c r="EF72" s="307"/>
      <c r="EG72" s="307"/>
      <c r="EH72" s="307"/>
      <c r="EI72" s="307"/>
      <c r="EJ72" s="307"/>
      <c r="EK72" s="307"/>
      <c r="EL72" s="307"/>
      <c r="EM72" s="307"/>
      <c r="EN72" s="307"/>
      <c r="EO72" s="307"/>
      <c r="EP72" s="307"/>
      <c r="EQ72" s="307"/>
      <c r="ER72" s="307"/>
      <c r="ES72" s="307"/>
      <c r="ET72" s="307"/>
      <c r="EU72" s="307"/>
      <c r="EV72" s="307"/>
      <c r="EW72" s="307"/>
      <c r="EX72" s="307"/>
      <c r="EY72" s="307"/>
      <c r="EZ72" s="307"/>
      <c r="FA72" s="307"/>
      <c r="FB72" s="307"/>
      <c r="FC72" s="307"/>
      <c r="FD72" s="307"/>
      <c r="FE72" s="307"/>
      <c r="FF72" s="307"/>
      <c r="FG72" s="307"/>
      <c r="FH72" s="307"/>
      <c r="FI72" s="307"/>
      <c r="FJ72" s="307"/>
      <c r="FK72" s="307"/>
      <c r="FL72" s="307"/>
      <c r="FM72" s="307"/>
      <c r="FN72" s="307"/>
      <c r="FO72" s="307"/>
      <c r="FP72" s="307"/>
      <c r="FQ72" s="307"/>
      <c r="FR72" s="307"/>
      <c r="FS72" s="307"/>
      <c r="FT72" s="307"/>
      <c r="FU72" s="307"/>
      <c r="FV72" s="307"/>
      <c r="FW72" s="307"/>
      <c r="FX72" s="307"/>
      <c r="FY72" s="307"/>
      <c r="FZ72" s="307"/>
      <c r="GA72" s="307"/>
      <c r="GB72" s="307"/>
      <c r="GC72" s="307"/>
      <c r="GD72" s="307"/>
      <c r="GE72" s="307"/>
      <c r="GF72" s="307"/>
      <c r="GG72" s="307"/>
      <c r="GH72" s="307"/>
      <c r="GI72" s="307"/>
      <c r="GJ72" s="307"/>
      <c r="GK72" s="307"/>
      <c r="GL72" s="307"/>
      <c r="GM72" s="307"/>
      <c r="GN72" s="307"/>
      <c r="GO72" s="307"/>
      <c r="GP72" s="307"/>
      <c r="GQ72" s="307"/>
      <c r="GR72" s="307"/>
      <c r="GS72" s="307"/>
      <c r="GT72" s="307"/>
      <c r="GU72" s="307"/>
      <c r="GV72" s="307"/>
      <c r="GW72" s="307"/>
      <c r="GX72" s="307"/>
      <c r="GY72" s="307"/>
      <c r="GZ72" s="307"/>
      <c r="HA72" s="307"/>
      <c r="HB72" s="307"/>
      <c r="HC72" s="307"/>
      <c r="HD72" s="307"/>
      <c r="HE72" s="307"/>
      <c r="HF72" s="307"/>
      <c r="HG72" s="307"/>
      <c r="HH72" s="307"/>
      <c r="HI72" s="307"/>
      <c r="HJ72" s="307"/>
      <c r="HK72" s="307"/>
      <c r="HL72" s="307"/>
      <c r="HM72" s="307"/>
      <c r="HN72" s="307"/>
      <c r="HO72" s="307"/>
      <c r="HP72" s="307"/>
      <c r="HQ72" s="307"/>
      <c r="HR72" s="307"/>
      <c r="HS72" s="307"/>
      <c r="HT72" s="307"/>
      <c r="HU72" s="307"/>
      <c r="HV72" s="307"/>
      <c r="HW72" s="307"/>
      <c r="HX72" s="307"/>
      <c r="HY72" s="307"/>
      <c r="HZ72" s="307"/>
      <c r="IA72" s="307"/>
      <c r="IB72" s="307"/>
      <c r="IC72" s="307"/>
      <c r="ID72" s="307"/>
      <c r="IE72" s="307"/>
      <c r="IF72" s="307"/>
      <c r="IG72" s="307"/>
      <c r="IH72" s="307"/>
      <c r="II72" s="307"/>
      <c r="IJ72" s="307"/>
      <c r="IK72" s="307"/>
      <c r="IL72" s="307"/>
      <c r="IM72" s="307"/>
      <c r="IN72" s="307"/>
      <c r="IO72" s="307"/>
      <c r="IP72" s="307"/>
      <c r="IQ72" s="257"/>
      <c r="IR72" s="79"/>
      <c r="IS72" s="79"/>
      <c r="IT72" s="79"/>
      <c r="IU72" s="79"/>
      <c r="IV72" s="79"/>
    </row>
    <row r="73" spans="1:256">
      <c r="A73" s="256" t="str">
        <f t="shared" si="5"/>
        <v/>
      </c>
      <c r="B73" s="307" t="str">
        <f t="shared" si="32"/>
        <v/>
      </c>
      <c r="C73" s="307" t="str">
        <f t="shared" si="32"/>
        <v/>
      </c>
      <c r="D73" s="307" t="str">
        <f t="shared" si="32"/>
        <v/>
      </c>
      <c r="E73" s="307" t="str">
        <f t="shared" si="32"/>
        <v/>
      </c>
      <c r="F73" s="307" t="str">
        <f t="shared" si="32"/>
        <v/>
      </c>
      <c r="G73" s="307" t="str">
        <f t="shared" si="32"/>
        <v/>
      </c>
      <c r="H73" s="307" t="str">
        <f t="shared" si="32"/>
        <v/>
      </c>
      <c r="I73" s="307" t="str">
        <f t="shared" si="32"/>
        <v/>
      </c>
      <c r="J73" s="307" t="str">
        <f t="shared" si="32"/>
        <v/>
      </c>
      <c r="K73" s="307" t="str">
        <f t="shared" si="32"/>
        <v/>
      </c>
      <c r="L73" s="307" t="str">
        <f t="shared" si="33"/>
        <v/>
      </c>
      <c r="M73" s="307" t="str">
        <f t="shared" si="33"/>
        <v/>
      </c>
      <c r="N73" s="4" t="str">
        <f t="shared" si="33"/>
        <v/>
      </c>
      <c r="O73" s="307" t="str">
        <f t="shared" si="33"/>
        <v/>
      </c>
      <c r="P73" s="307" t="str">
        <f t="shared" si="33"/>
        <v/>
      </c>
      <c r="Q73" s="307" t="str">
        <f t="shared" si="33"/>
        <v/>
      </c>
      <c r="R73" s="307" t="str">
        <f t="shared" si="33"/>
        <v/>
      </c>
      <c r="S73" s="307" t="str">
        <f t="shared" si="33"/>
        <v/>
      </c>
      <c r="T73" s="307" t="str">
        <f t="shared" si="33"/>
        <v/>
      </c>
      <c r="U73" s="307" t="str">
        <f t="shared" si="33"/>
        <v/>
      </c>
      <c r="V73" s="307" t="str">
        <f t="shared" si="34"/>
        <v/>
      </c>
      <c r="W73" s="307" t="str">
        <f t="shared" si="34"/>
        <v/>
      </c>
      <c r="X73" s="307" t="str">
        <f t="shared" si="34"/>
        <v/>
      </c>
      <c r="Y73" s="307" t="str">
        <f t="shared" si="34"/>
        <v/>
      </c>
      <c r="Z73" s="307" t="str">
        <f t="shared" si="34"/>
        <v/>
      </c>
      <c r="AA73" s="307" t="str">
        <f t="shared" si="34"/>
        <v/>
      </c>
      <c r="AB73" s="307" t="str">
        <f t="shared" si="34"/>
        <v/>
      </c>
      <c r="AC73" s="307" t="str">
        <f t="shared" si="34"/>
        <v/>
      </c>
      <c r="AD73" s="307" t="str">
        <f t="shared" si="34"/>
        <v/>
      </c>
      <c r="AE73" s="307" t="str">
        <f t="shared" si="34"/>
        <v/>
      </c>
      <c r="AF73" s="307" t="str">
        <f t="shared" si="35"/>
        <v/>
      </c>
      <c r="AG73" s="307" t="str">
        <f t="shared" si="35"/>
        <v/>
      </c>
      <c r="AH73" s="307" t="str">
        <f t="shared" si="35"/>
        <v/>
      </c>
      <c r="AI73" s="307" t="str">
        <f t="shared" si="35"/>
        <v/>
      </c>
      <c r="AJ73" s="307" t="str">
        <f t="shared" si="35"/>
        <v/>
      </c>
      <c r="AK73" s="307" t="str">
        <f t="shared" si="35"/>
        <v/>
      </c>
      <c r="AL73" s="307" t="str">
        <f t="shared" si="35"/>
        <v/>
      </c>
      <c r="AM73" s="307" t="str">
        <f t="shared" si="35"/>
        <v/>
      </c>
      <c r="AN73" s="307" t="str">
        <f t="shared" si="35"/>
        <v/>
      </c>
      <c r="AO73" s="307" t="str">
        <f t="shared" si="35"/>
        <v/>
      </c>
      <c r="AP73" s="307" t="str">
        <f t="shared" si="36"/>
        <v/>
      </c>
      <c r="AQ73" s="307" t="str">
        <f t="shared" si="36"/>
        <v/>
      </c>
      <c r="AR73" s="307" t="str">
        <f t="shared" si="36"/>
        <v/>
      </c>
      <c r="AS73" s="307" t="str">
        <f t="shared" si="36"/>
        <v/>
      </c>
      <c r="AT73" s="307" t="str">
        <f t="shared" si="36"/>
        <v/>
      </c>
      <c r="AU73" s="307" t="str">
        <f t="shared" si="36"/>
        <v/>
      </c>
      <c r="AV73" s="307" t="str">
        <f t="shared" si="36"/>
        <v/>
      </c>
      <c r="AW73" s="307" t="str">
        <f t="shared" si="36"/>
        <v/>
      </c>
      <c r="AX73" s="307" t="str">
        <f t="shared" si="36"/>
        <v/>
      </c>
      <c r="AY73" s="307" t="str">
        <f t="shared" si="36"/>
        <v/>
      </c>
      <c r="AZ73" s="307" t="str">
        <f t="shared" si="37"/>
        <v/>
      </c>
      <c r="BA73" s="307" t="str">
        <f t="shared" si="37"/>
        <v/>
      </c>
      <c r="BB73" s="307" t="str">
        <f t="shared" si="37"/>
        <v/>
      </c>
      <c r="BC73" s="307" t="str">
        <f t="shared" si="37"/>
        <v/>
      </c>
      <c r="BD73" s="307" t="str">
        <f t="shared" si="37"/>
        <v/>
      </c>
      <c r="BE73" s="307" t="str">
        <f t="shared" si="37"/>
        <v/>
      </c>
      <c r="BF73" s="307" t="str">
        <f t="shared" si="37"/>
        <v/>
      </c>
      <c r="BG73" s="307" t="str">
        <f t="shared" si="37"/>
        <v/>
      </c>
      <c r="BH73" s="307" t="str">
        <f t="shared" si="37"/>
        <v/>
      </c>
      <c r="BI73" s="307" t="str">
        <f t="shared" si="37"/>
        <v/>
      </c>
      <c r="BJ73" s="307" t="str">
        <f t="shared" si="38"/>
        <v/>
      </c>
      <c r="BK73" s="307" t="str">
        <f t="shared" si="38"/>
        <v/>
      </c>
      <c r="BL73" s="307" t="str">
        <f t="shared" si="38"/>
        <v/>
      </c>
      <c r="BM73" s="307" t="str">
        <f t="shared" si="38"/>
        <v/>
      </c>
      <c r="BN73" s="307" t="str">
        <f t="shared" si="38"/>
        <v/>
      </c>
      <c r="BO73" s="307" t="str">
        <f t="shared" si="38"/>
        <v/>
      </c>
      <c r="BP73" s="307" t="str">
        <f t="shared" si="38"/>
        <v/>
      </c>
      <c r="BQ73" s="307" t="str">
        <f t="shared" si="38"/>
        <v/>
      </c>
      <c r="BR73" s="307" t="str">
        <f t="shared" si="38"/>
        <v/>
      </c>
      <c r="BS73" s="307" t="str">
        <f t="shared" si="38"/>
        <v/>
      </c>
      <c r="BT73" s="307" t="str">
        <f t="shared" si="39"/>
        <v/>
      </c>
      <c r="BU73" s="307" t="str">
        <f t="shared" si="39"/>
        <v/>
      </c>
      <c r="BV73" s="307" t="str">
        <f t="shared" si="39"/>
        <v/>
      </c>
      <c r="BW73" s="307" t="str">
        <f t="shared" si="39"/>
        <v/>
      </c>
      <c r="BX73" s="307" t="str">
        <f t="shared" si="39"/>
        <v/>
      </c>
      <c r="BY73" s="307" t="str">
        <f t="shared" si="39"/>
        <v/>
      </c>
      <c r="BZ73" s="307" t="str">
        <f t="shared" si="39"/>
        <v/>
      </c>
      <c r="CA73" s="307" t="str">
        <f t="shared" si="39"/>
        <v/>
      </c>
      <c r="CB73" s="307" t="str">
        <f t="shared" si="39"/>
        <v/>
      </c>
      <c r="CC73" s="307" t="str">
        <f t="shared" si="39"/>
        <v/>
      </c>
      <c r="CD73" s="307" t="str">
        <f t="shared" si="40"/>
        <v/>
      </c>
      <c r="CE73" s="307" t="str">
        <f t="shared" si="40"/>
        <v/>
      </c>
      <c r="CF73" s="307" t="str">
        <f t="shared" si="40"/>
        <v/>
      </c>
      <c r="CG73" s="307" t="str">
        <f t="shared" si="40"/>
        <v/>
      </c>
      <c r="CH73" s="307" t="str">
        <f t="shared" si="40"/>
        <v/>
      </c>
      <c r="CI73" s="307" t="str">
        <f t="shared" si="40"/>
        <v/>
      </c>
      <c r="CJ73" s="307" t="str">
        <f t="shared" si="40"/>
        <v/>
      </c>
      <c r="CK73" s="307" t="str">
        <f t="shared" si="40"/>
        <v/>
      </c>
      <c r="CL73" s="307" t="str">
        <f t="shared" si="40"/>
        <v/>
      </c>
      <c r="CM73" s="307" t="str">
        <f t="shared" si="40"/>
        <v/>
      </c>
      <c r="CN73" s="307" t="str">
        <f t="shared" si="41"/>
        <v/>
      </c>
      <c r="CO73" s="307" t="str">
        <f t="shared" si="41"/>
        <v/>
      </c>
      <c r="CP73" s="307" t="str">
        <f t="shared" si="41"/>
        <v/>
      </c>
      <c r="CQ73" s="307" t="str">
        <f t="shared" si="41"/>
        <v/>
      </c>
      <c r="CR73" s="307" t="str">
        <f t="shared" si="41"/>
        <v/>
      </c>
      <c r="CS73" s="307" t="str">
        <f t="shared" si="41"/>
        <v/>
      </c>
      <c r="CT73" s="307" t="str">
        <f t="shared" si="41"/>
        <v/>
      </c>
      <c r="CU73" s="307" t="str">
        <f t="shared" si="41"/>
        <v/>
      </c>
      <c r="CV73" s="307" t="str">
        <f t="shared" si="41"/>
        <v/>
      </c>
      <c r="CW73" s="307" t="str">
        <f t="shared" si="41"/>
        <v/>
      </c>
      <c r="CX73" s="307" t="str">
        <f t="shared" si="42"/>
        <v/>
      </c>
      <c r="CY73" s="307" t="str">
        <f t="shared" si="42"/>
        <v/>
      </c>
      <c r="CZ73" s="307" t="str">
        <f t="shared" si="42"/>
        <v/>
      </c>
      <c r="DA73" s="307" t="str">
        <f t="shared" si="42"/>
        <v/>
      </c>
      <c r="DB73" s="307" t="str">
        <f t="shared" si="42"/>
        <v/>
      </c>
      <c r="DC73" s="307" t="str">
        <f t="shared" si="42"/>
        <v/>
      </c>
      <c r="DD73" s="307" t="str">
        <f t="shared" si="42"/>
        <v/>
      </c>
      <c r="DE73" s="307" t="str">
        <f t="shared" si="42"/>
        <v/>
      </c>
      <c r="DF73" s="307" t="str">
        <f t="shared" si="42"/>
        <v/>
      </c>
      <c r="DG73" s="307" t="str">
        <f t="shared" si="42"/>
        <v/>
      </c>
      <c r="DH73" s="307" t="str">
        <f t="shared" si="43"/>
        <v/>
      </c>
      <c r="DI73" s="307" t="str">
        <f t="shared" si="43"/>
        <v/>
      </c>
      <c r="DJ73" s="307" t="str">
        <f t="shared" si="43"/>
        <v/>
      </c>
      <c r="DK73" s="307" t="str">
        <f t="shared" si="43"/>
        <v/>
      </c>
      <c r="DL73" s="307" t="str">
        <f t="shared" si="43"/>
        <v/>
      </c>
      <c r="DM73" s="307" t="str">
        <f t="shared" si="43"/>
        <v/>
      </c>
      <c r="DN73" s="307" t="str">
        <f t="shared" si="43"/>
        <v/>
      </c>
      <c r="DO73" s="307" t="str">
        <f t="shared" si="43"/>
        <v/>
      </c>
      <c r="DP73" s="307" t="str">
        <f t="shared" si="43"/>
        <v/>
      </c>
      <c r="DQ73" s="307" t="str">
        <f t="shared" si="43"/>
        <v/>
      </c>
      <c r="DR73" s="307" t="str">
        <f t="shared" si="44"/>
        <v/>
      </c>
      <c r="DS73" s="307" t="str">
        <f t="shared" si="44"/>
        <v/>
      </c>
      <c r="DT73" s="307" t="str">
        <f t="shared" si="44"/>
        <v/>
      </c>
      <c r="DU73" s="307" t="str">
        <f t="shared" si="44"/>
        <v/>
      </c>
      <c r="DV73" s="307" t="str">
        <f t="shared" si="44"/>
        <v/>
      </c>
      <c r="DW73" s="307" t="str">
        <f t="shared" si="44"/>
        <v/>
      </c>
      <c r="DX73" s="307" t="str">
        <f t="shared" si="44"/>
        <v/>
      </c>
      <c r="DY73" s="307" t="str">
        <f t="shared" si="44"/>
        <v/>
      </c>
      <c r="DZ73" s="307" t="str">
        <f t="shared" si="44"/>
        <v/>
      </c>
      <c r="EA73" s="307" t="str">
        <f t="shared" si="44"/>
        <v/>
      </c>
      <c r="EB73" s="307"/>
      <c r="EC73" s="307"/>
      <c r="ED73" s="307"/>
      <c r="EE73" s="307"/>
      <c r="EF73" s="307"/>
      <c r="EG73" s="307"/>
      <c r="EH73" s="307"/>
      <c r="EI73" s="307"/>
      <c r="EJ73" s="307"/>
      <c r="EK73" s="307"/>
      <c r="EL73" s="307"/>
      <c r="EM73" s="307"/>
      <c r="EN73" s="307"/>
      <c r="EO73" s="307"/>
      <c r="EP73" s="307"/>
      <c r="EQ73" s="307"/>
      <c r="ER73" s="307"/>
      <c r="ES73" s="307"/>
      <c r="ET73" s="307"/>
      <c r="EU73" s="307"/>
      <c r="EV73" s="307"/>
      <c r="EW73" s="307"/>
      <c r="EX73" s="307"/>
      <c r="EY73" s="307"/>
      <c r="EZ73" s="307"/>
      <c r="FA73" s="307"/>
      <c r="FB73" s="307"/>
      <c r="FC73" s="307"/>
      <c r="FD73" s="307"/>
      <c r="FE73" s="307"/>
      <c r="FF73" s="307"/>
      <c r="FG73" s="307"/>
      <c r="FH73" s="307"/>
      <c r="FI73" s="307"/>
      <c r="FJ73" s="307"/>
      <c r="FK73" s="307"/>
      <c r="FL73" s="307"/>
      <c r="FM73" s="307"/>
      <c r="FN73" s="307"/>
      <c r="FO73" s="307"/>
      <c r="FP73" s="307"/>
      <c r="FQ73" s="307"/>
      <c r="FR73" s="307"/>
      <c r="FS73" s="307"/>
      <c r="FT73" s="307"/>
      <c r="FU73" s="307"/>
      <c r="FV73" s="307"/>
      <c r="FW73" s="307"/>
      <c r="FX73" s="307"/>
      <c r="FY73" s="307"/>
      <c r="FZ73" s="307"/>
      <c r="GA73" s="307"/>
      <c r="GB73" s="307"/>
      <c r="GC73" s="307"/>
      <c r="GD73" s="307"/>
      <c r="GE73" s="307"/>
      <c r="GF73" s="307"/>
      <c r="GG73" s="307"/>
      <c r="GH73" s="307"/>
      <c r="GI73" s="307"/>
      <c r="GJ73" s="307"/>
      <c r="GK73" s="307"/>
      <c r="GL73" s="307"/>
      <c r="GM73" s="307"/>
      <c r="GN73" s="307"/>
      <c r="GO73" s="307"/>
      <c r="GP73" s="307"/>
      <c r="GQ73" s="307"/>
      <c r="GR73" s="307"/>
      <c r="GS73" s="307"/>
      <c r="GT73" s="307"/>
      <c r="GU73" s="307"/>
      <c r="GV73" s="307"/>
      <c r="GW73" s="307"/>
      <c r="GX73" s="307"/>
      <c r="GY73" s="307"/>
      <c r="GZ73" s="307"/>
      <c r="HA73" s="307"/>
      <c r="HB73" s="307"/>
      <c r="HC73" s="307"/>
      <c r="HD73" s="307"/>
      <c r="HE73" s="307"/>
      <c r="HF73" s="307"/>
      <c r="HG73" s="307"/>
      <c r="HH73" s="307"/>
      <c r="HI73" s="307"/>
      <c r="HJ73" s="307"/>
      <c r="HK73" s="307"/>
      <c r="HL73" s="307"/>
      <c r="HM73" s="307"/>
      <c r="HN73" s="307"/>
      <c r="HO73" s="307"/>
      <c r="HP73" s="307"/>
      <c r="HQ73" s="307"/>
      <c r="HR73" s="307"/>
      <c r="HS73" s="307"/>
      <c r="HT73" s="307"/>
      <c r="HU73" s="307"/>
      <c r="HV73" s="307"/>
      <c r="HW73" s="307"/>
      <c r="HX73" s="307"/>
      <c r="HY73" s="307"/>
      <c r="HZ73" s="307"/>
      <c r="IA73" s="307"/>
      <c r="IB73" s="307"/>
      <c r="IC73" s="307"/>
      <c r="ID73" s="307"/>
      <c r="IE73" s="307"/>
      <c r="IF73" s="307"/>
      <c r="IG73" s="307"/>
      <c r="IH73" s="307"/>
      <c r="II73" s="307"/>
      <c r="IJ73" s="307"/>
      <c r="IK73" s="307"/>
      <c r="IL73" s="307"/>
      <c r="IM73" s="307"/>
      <c r="IN73" s="307"/>
      <c r="IO73" s="307"/>
      <c r="IP73" s="307"/>
      <c r="IQ73" s="257"/>
      <c r="IR73" s="79"/>
      <c r="IS73" s="79"/>
      <c r="IT73" s="79"/>
      <c r="IU73" s="79"/>
      <c r="IV73" s="79"/>
    </row>
    <row r="74" spans="1:256">
      <c r="A74" s="256" t="str">
        <f t="shared" si="5"/>
        <v/>
      </c>
      <c r="B74" s="307" t="str">
        <f t="shared" si="32"/>
        <v/>
      </c>
      <c r="C74" s="307" t="str">
        <f t="shared" si="32"/>
        <v/>
      </c>
      <c r="D74" s="307" t="str">
        <f t="shared" si="32"/>
        <v/>
      </c>
      <c r="E74" s="307" t="str">
        <f t="shared" si="32"/>
        <v/>
      </c>
      <c r="F74" s="307" t="str">
        <f t="shared" si="32"/>
        <v/>
      </c>
      <c r="G74" s="307" t="str">
        <f t="shared" si="32"/>
        <v/>
      </c>
      <c r="H74" s="307" t="str">
        <f t="shared" si="32"/>
        <v/>
      </c>
      <c r="I74" s="307" t="str">
        <f t="shared" si="32"/>
        <v/>
      </c>
      <c r="J74" s="307" t="str">
        <f t="shared" si="32"/>
        <v/>
      </c>
      <c r="K74" s="307" t="str">
        <f t="shared" si="32"/>
        <v/>
      </c>
      <c r="L74" s="307" t="str">
        <f t="shared" si="33"/>
        <v/>
      </c>
      <c r="M74" s="307" t="str">
        <f t="shared" si="33"/>
        <v/>
      </c>
      <c r="N74" s="4" t="str">
        <f t="shared" si="33"/>
        <v/>
      </c>
      <c r="O74" s="307" t="str">
        <f t="shared" si="33"/>
        <v/>
      </c>
      <c r="P74" s="307" t="str">
        <f t="shared" si="33"/>
        <v/>
      </c>
      <c r="Q74" s="307" t="str">
        <f t="shared" si="33"/>
        <v/>
      </c>
      <c r="R74" s="307" t="str">
        <f t="shared" si="33"/>
        <v/>
      </c>
      <c r="S74" s="307" t="str">
        <f t="shared" si="33"/>
        <v/>
      </c>
      <c r="T74" s="307" t="str">
        <f t="shared" si="33"/>
        <v/>
      </c>
      <c r="U74" s="307" t="str">
        <f t="shared" si="33"/>
        <v/>
      </c>
      <c r="V74" s="307" t="str">
        <f t="shared" si="34"/>
        <v/>
      </c>
      <c r="W74" s="307" t="str">
        <f t="shared" si="34"/>
        <v/>
      </c>
      <c r="X74" s="307" t="str">
        <f t="shared" si="34"/>
        <v/>
      </c>
      <c r="Y74" s="307" t="str">
        <f t="shared" si="34"/>
        <v/>
      </c>
      <c r="Z74" s="307" t="str">
        <f t="shared" si="34"/>
        <v/>
      </c>
      <c r="AA74" s="307" t="str">
        <f t="shared" si="34"/>
        <v/>
      </c>
      <c r="AB74" s="307" t="str">
        <f t="shared" si="34"/>
        <v/>
      </c>
      <c r="AC74" s="307" t="str">
        <f t="shared" si="34"/>
        <v/>
      </c>
      <c r="AD74" s="307" t="str">
        <f t="shared" si="34"/>
        <v/>
      </c>
      <c r="AE74" s="307" t="str">
        <f t="shared" si="34"/>
        <v/>
      </c>
      <c r="AF74" s="307" t="str">
        <f t="shared" si="35"/>
        <v/>
      </c>
      <c r="AG74" s="307" t="str">
        <f t="shared" si="35"/>
        <v/>
      </c>
      <c r="AH74" s="307" t="str">
        <f t="shared" si="35"/>
        <v/>
      </c>
      <c r="AI74" s="307" t="str">
        <f t="shared" si="35"/>
        <v/>
      </c>
      <c r="AJ74" s="307" t="str">
        <f t="shared" si="35"/>
        <v/>
      </c>
      <c r="AK74" s="307" t="str">
        <f t="shared" si="35"/>
        <v/>
      </c>
      <c r="AL74" s="307" t="str">
        <f t="shared" si="35"/>
        <v/>
      </c>
      <c r="AM74" s="307" t="str">
        <f t="shared" si="35"/>
        <v/>
      </c>
      <c r="AN74" s="307" t="str">
        <f t="shared" si="35"/>
        <v/>
      </c>
      <c r="AO74" s="307" t="str">
        <f t="shared" si="35"/>
        <v/>
      </c>
      <c r="AP74" s="307" t="str">
        <f t="shared" si="36"/>
        <v/>
      </c>
      <c r="AQ74" s="307" t="str">
        <f t="shared" si="36"/>
        <v/>
      </c>
      <c r="AR74" s="307" t="str">
        <f t="shared" si="36"/>
        <v/>
      </c>
      <c r="AS74" s="307" t="str">
        <f t="shared" si="36"/>
        <v/>
      </c>
      <c r="AT74" s="307" t="str">
        <f t="shared" si="36"/>
        <v/>
      </c>
      <c r="AU74" s="307" t="str">
        <f t="shared" si="36"/>
        <v/>
      </c>
      <c r="AV74" s="307" t="str">
        <f t="shared" si="36"/>
        <v/>
      </c>
      <c r="AW74" s="307" t="str">
        <f t="shared" si="36"/>
        <v/>
      </c>
      <c r="AX74" s="307" t="str">
        <f t="shared" si="36"/>
        <v/>
      </c>
      <c r="AY74" s="307" t="str">
        <f t="shared" si="36"/>
        <v/>
      </c>
      <c r="AZ74" s="307" t="str">
        <f t="shared" si="37"/>
        <v/>
      </c>
      <c r="BA74" s="307" t="str">
        <f t="shared" si="37"/>
        <v/>
      </c>
      <c r="BB74" s="307" t="str">
        <f t="shared" si="37"/>
        <v/>
      </c>
      <c r="BC74" s="307" t="str">
        <f t="shared" si="37"/>
        <v/>
      </c>
      <c r="BD74" s="307" t="str">
        <f t="shared" si="37"/>
        <v/>
      </c>
      <c r="BE74" s="307" t="str">
        <f t="shared" si="37"/>
        <v/>
      </c>
      <c r="BF74" s="307" t="str">
        <f t="shared" si="37"/>
        <v/>
      </c>
      <c r="BG74" s="307" t="str">
        <f t="shared" si="37"/>
        <v/>
      </c>
      <c r="BH74" s="307" t="str">
        <f t="shared" si="37"/>
        <v/>
      </c>
      <c r="BI74" s="307" t="str">
        <f t="shared" si="37"/>
        <v/>
      </c>
      <c r="BJ74" s="307" t="str">
        <f t="shared" si="38"/>
        <v/>
      </c>
      <c r="BK74" s="307" t="str">
        <f t="shared" si="38"/>
        <v/>
      </c>
      <c r="BL74" s="307" t="str">
        <f t="shared" si="38"/>
        <v/>
      </c>
      <c r="BM74" s="307" t="str">
        <f t="shared" si="38"/>
        <v/>
      </c>
      <c r="BN74" s="307" t="str">
        <f t="shared" si="38"/>
        <v/>
      </c>
      <c r="BO74" s="307" t="str">
        <f t="shared" si="38"/>
        <v/>
      </c>
      <c r="BP74" s="307" t="str">
        <f t="shared" si="38"/>
        <v/>
      </c>
      <c r="BQ74" s="307" t="str">
        <f t="shared" si="38"/>
        <v/>
      </c>
      <c r="BR74" s="307" t="str">
        <f t="shared" si="38"/>
        <v/>
      </c>
      <c r="BS74" s="307" t="str">
        <f t="shared" si="38"/>
        <v/>
      </c>
      <c r="BT74" s="307" t="str">
        <f t="shared" si="39"/>
        <v/>
      </c>
      <c r="BU74" s="307" t="str">
        <f t="shared" si="39"/>
        <v/>
      </c>
      <c r="BV74" s="307" t="str">
        <f t="shared" si="39"/>
        <v/>
      </c>
      <c r="BW74" s="307" t="str">
        <f t="shared" si="39"/>
        <v/>
      </c>
      <c r="BX74" s="307" t="str">
        <f t="shared" si="39"/>
        <v/>
      </c>
      <c r="BY74" s="307" t="str">
        <f t="shared" si="39"/>
        <v/>
      </c>
      <c r="BZ74" s="307" t="str">
        <f t="shared" si="39"/>
        <v/>
      </c>
      <c r="CA74" s="307" t="str">
        <f t="shared" si="39"/>
        <v/>
      </c>
      <c r="CB74" s="307" t="str">
        <f t="shared" si="39"/>
        <v/>
      </c>
      <c r="CC74" s="307" t="str">
        <f t="shared" si="39"/>
        <v/>
      </c>
      <c r="CD74" s="307" t="str">
        <f t="shared" si="40"/>
        <v/>
      </c>
      <c r="CE74" s="307" t="str">
        <f t="shared" si="40"/>
        <v/>
      </c>
      <c r="CF74" s="307" t="str">
        <f t="shared" si="40"/>
        <v/>
      </c>
      <c r="CG74" s="307" t="str">
        <f t="shared" si="40"/>
        <v/>
      </c>
      <c r="CH74" s="307" t="str">
        <f t="shared" si="40"/>
        <v/>
      </c>
      <c r="CI74" s="307" t="str">
        <f t="shared" si="40"/>
        <v/>
      </c>
      <c r="CJ74" s="307" t="str">
        <f t="shared" si="40"/>
        <v/>
      </c>
      <c r="CK74" s="307" t="str">
        <f t="shared" si="40"/>
        <v/>
      </c>
      <c r="CL74" s="307" t="str">
        <f t="shared" si="40"/>
        <v/>
      </c>
      <c r="CM74" s="307" t="str">
        <f t="shared" si="40"/>
        <v/>
      </c>
      <c r="CN74" s="307" t="str">
        <f t="shared" si="41"/>
        <v/>
      </c>
      <c r="CO74" s="307" t="str">
        <f t="shared" si="41"/>
        <v/>
      </c>
      <c r="CP74" s="307" t="str">
        <f t="shared" si="41"/>
        <v/>
      </c>
      <c r="CQ74" s="307" t="str">
        <f t="shared" si="41"/>
        <v/>
      </c>
      <c r="CR74" s="307" t="str">
        <f t="shared" si="41"/>
        <v/>
      </c>
      <c r="CS74" s="307" t="str">
        <f t="shared" si="41"/>
        <v/>
      </c>
      <c r="CT74" s="307" t="str">
        <f t="shared" si="41"/>
        <v/>
      </c>
      <c r="CU74" s="307" t="str">
        <f t="shared" si="41"/>
        <v/>
      </c>
      <c r="CV74" s="307" t="str">
        <f t="shared" si="41"/>
        <v/>
      </c>
      <c r="CW74" s="307" t="str">
        <f t="shared" si="41"/>
        <v/>
      </c>
      <c r="CX74" s="307" t="str">
        <f t="shared" si="42"/>
        <v/>
      </c>
      <c r="CY74" s="307" t="str">
        <f t="shared" si="42"/>
        <v/>
      </c>
      <c r="CZ74" s="307" t="str">
        <f t="shared" si="42"/>
        <v/>
      </c>
      <c r="DA74" s="307" t="str">
        <f t="shared" si="42"/>
        <v/>
      </c>
      <c r="DB74" s="307" t="str">
        <f t="shared" si="42"/>
        <v/>
      </c>
      <c r="DC74" s="307" t="str">
        <f t="shared" si="42"/>
        <v/>
      </c>
      <c r="DD74" s="307" t="str">
        <f t="shared" si="42"/>
        <v/>
      </c>
      <c r="DE74" s="307" t="str">
        <f t="shared" si="42"/>
        <v/>
      </c>
      <c r="DF74" s="307" t="str">
        <f t="shared" si="42"/>
        <v/>
      </c>
      <c r="DG74" s="307" t="str">
        <f t="shared" si="42"/>
        <v/>
      </c>
      <c r="DH74" s="307" t="str">
        <f t="shared" si="43"/>
        <v/>
      </c>
      <c r="DI74" s="307" t="str">
        <f t="shared" si="43"/>
        <v/>
      </c>
      <c r="DJ74" s="307" t="str">
        <f t="shared" si="43"/>
        <v/>
      </c>
      <c r="DK74" s="307" t="str">
        <f t="shared" si="43"/>
        <v/>
      </c>
      <c r="DL74" s="307" t="str">
        <f t="shared" si="43"/>
        <v/>
      </c>
      <c r="DM74" s="307" t="str">
        <f t="shared" si="43"/>
        <v/>
      </c>
      <c r="DN74" s="307" t="str">
        <f t="shared" si="43"/>
        <v/>
      </c>
      <c r="DO74" s="307" t="str">
        <f t="shared" si="43"/>
        <v/>
      </c>
      <c r="DP74" s="307" t="str">
        <f t="shared" si="43"/>
        <v/>
      </c>
      <c r="DQ74" s="307" t="str">
        <f t="shared" si="43"/>
        <v/>
      </c>
      <c r="DR74" s="307" t="str">
        <f t="shared" si="44"/>
        <v/>
      </c>
      <c r="DS74" s="307" t="str">
        <f t="shared" si="44"/>
        <v/>
      </c>
      <c r="DT74" s="307" t="str">
        <f t="shared" si="44"/>
        <v/>
      </c>
      <c r="DU74" s="307" t="str">
        <f t="shared" si="44"/>
        <v/>
      </c>
      <c r="DV74" s="307" t="str">
        <f t="shared" si="44"/>
        <v/>
      </c>
      <c r="DW74" s="307" t="str">
        <f t="shared" si="44"/>
        <v/>
      </c>
      <c r="DX74" s="307" t="str">
        <f t="shared" si="44"/>
        <v/>
      </c>
      <c r="DY74" s="307" t="str">
        <f t="shared" si="44"/>
        <v/>
      </c>
      <c r="DZ74" s="307" t="str">
        <f t="shared" si="44"/>
        <v/>
      </c>
      <c r="EA74" s="307" t="str">
        <f t="shared" si="44"/>
        <v/>
      </c>
      <c r="EB74" s="307"/>
      <c r="EC74" s="307"/>
      <c r="ED74" s="307"/>
      <c r="EE74" s="307"/>
      <c r="EF74" s="307"/>
      <c r="EG74" s="307"/>
      <c r="EH74" s="307"/>
      <c r="EI74" s="307"/>
      <c r="EJ74" s="307"/>
      <c r="EK74" s="307"/>
      <c r="EL74" s="307"/>
      <c r="EM74" s="307"/>
      <c r="EN74" s="307"/>
      <c r="EO74" s="307"/>
      <c r="EP74" s="307"/>
      <c r="EQ74" s="307"/>
      <c r="ER74" s="307"/>
      <c r="ES74" s="307"/>
      <c r="ET74" s="307"/>
      <c r="EU74" s="307"/>
      <c r="EV74" s="307"/>
      <c r="EW74" s="307"/>
      <c r="EX74" s="307"/>
      <c r="EY74" s="307"/>
      <c r="EZ74" s="307"/>
      <c r="FA74" s="307"/>
      <c r="FB74" s="307"/>
      <c r="FC74" s="307"/>
      <c r="FD74" s="307"/>
      <c r="FE74" s="307"/>
      <c r="FF74" s="307"/>
      <c r="FG74" s="307"/>
      <c r="FH74" s="307"/>
      <c r="FI74" s="307"/>
      <c r="FJ74" s="307"/>
      <c r="FK74" s="307"/>
      <c r="FL74" s="307"/>
      <c r="FM74" s="307"/>
      <c r="FN74" s="307"/>
      <c r="FO74" s="307"/>
      <c r="FP74" s="307"/>
      <c r="FQ74" s="307"/>
      <c r="FR74" s="307"/>
      <c r="FS74" s="307"/>
      <c r="FT74" s="307"/>
      <c r="FU74" s="307"/>
      <c r="FV74" s="307"/>
      <c r="FW74" s="307"/>
      <c r="FX74" s="307"/>
      <c r="FY74" s="307"/>
      <c r="FZ74" s="307"/>
      <c r="GA74" s="307"/>
      <c r="GB74" s="307"/>
      <c r="GC74" s="307"/>
      <c r="GD74" s="307"/>
      <c r="GE74" s="307"/>
      <c r="GF74" s="307"/>
      <c r="GG74" s="307"/>
      <c r="GH74" s="307"/>
      <c r="GI74" s="307"/>
      <c r="GJ74" s="307"/>
      <c r="GK74" s="307"/>
      <c r="GL74" s="307"/>
      <c r="GM74" s="307"/>
      <c r="GN74" s="307"/>
      <c r="GO74" s="307"/>
      <c r="GP74" s="307"/>
      <c r="GQ74" s="307"/>
      <c r="GR74" s="307"/>
      <c r="GS74" s="307"/>
      <c r="GT74" s="307"/>
      <c r="GU74" s="307"/>
      <c r="GV74" s="307"/>
      <c r="GW74" s="307"/>
      <c r="GX74" s="307"/>
      <c r="GY74" s="307"/>
      <c r="GZ74" s="307"/>
      <c r="HA74" s="307"/>
      <c r="HB74" s="307"/>
      <c r="HC74" s="307"/>
      <c r="HD74" s="307"/>
      <c r="HE74" s="307"/>
      <c r="HF74" s="307"/>
      <c r="HG74" s="307"/>
      <c r="HH74" s="307"/>
      <c r="HI74" s="307"/>
      <c r="HJ74" s="307"/>
      <c r="HK74" s="307"/>
      <c r="HL74" s="307"/>
      <c r="HM74" s="307"/>
      <c r="HN74" s="307"/>
      <c r="HO74" s="307"/>
      <c r="HP74" s="307"/>
      <c r="HQ74" s="307"/>
      <c r="HR74" s="307"/>
      <c r="HS74" s="307"/>
      <c r="HT74" s="307"/>
      <c r="HU74" s="307"/>
      <c r="HV74" s="307"/>
      <c r="HW74" s="307"/>
      <c r="HX74" s="307"/>
      <c r="HY74" s="307"/>
      <c r="HZ74" s="307"/>
      <c r="IA74" s="307"/>
      <c r="IB74" s="307"/>
      <c r="IC74" s="307"/>
      <c r="ID74" s="307"/>
      <c r="IE74" s="307"/>
      <c r="IF74" s="307"/>
      <c r="IG74" s="307"/>
      <c r="IH74" s="307"/>
      <c r="II74" s="307"/>
      <c r="IJ74" s="307"/>
      <c r="IK74" s="307"/>
      <c r="IL74" s="307"/>
      <c r="IM74" s="307"/>
      <c r="IN74" s="307"/>
      <c r="IO74" s="307"/>
      <c r="IP74" s="307"/>
      <c r="IQ74" s="257"/>
      <c r="IR74" s="79"/>
      <c r="IS74" s="79"/>
      <c r="IT74" s="79"/>
      <c r="IU74" s="79"/>
      <c r="IV74" s="79"/>
    </row>
    <row r="75" spans="1:256">
      <c r="A75" s="256" t="str">
        <f t="shared" si="5"/>
        <v/>
      </c>
      <c r="B75" s="307" t="str">
        <f t="shared" si="32"/>
        <v/>
      </c>
      <c r="C75" s="307" t="str">
        <f t="shared" si="32"/>
        <v/>
      </c>
      <c r="D75" s="307" t="str">
        <f t="shared" si="32"/>
        <v/>
      </c>
      <c r="E75" s="307" t="str">
        <f t="shared" si="32"/>
        <v/>
      </c>
      <c r="F75" s="307" t="str">
        <f t="shared" si="32"/>
        <v/>
      </c>
      <c r="G75" s="307" t="str">
        <f t="shared" si="32"/>
        <v/>
      </c>
      <c r="H75" s="307" t="str">
        <f t="shared" si="32"/>
        <v/>
      </c>
      <c r="I75" s="307" t="str">
        <f t="shared" si="32"/>
        <v/>
      </c>
      <c r="J75" s="307" t="str">
        <f t="shared" si="32"/>
        <v/>
      </c>
      <c r="K75" s="307" t="str">
        <f t="shared" si="32"/>
        <v/>
      </c>
      <c r="L75" s="307" t="str">
        <f t="shared" si="33"/>
        <v/>
      </c>
      <c r="M75" s="307" t="str">
        <f t="shared" si="33"/>
        <v/>
      </c>
      <c r="N75" s="4" t="str">
        <f t="shared" si="33"/>
        <v/>
      </c>
      <c r="O75" s="307" t="str">
        <f t="shared" si="33"/>
        <v/>
      </c>
      <c r="P75" s="307" t="str">
        <f t="shared" si="33"/>
        <v/>
      </c>
      <c r="Q75" s="307" t="str">
        <f t="shared" si="33"/>
        <v/>
      </c>
      <c r="R75" s="307" t="str">
        <f t="shared" si="33"/>
        <v/>
      </c>
      <c r="S75" s="307" t="str">
        <f t="shared" si="33"/>
        <v/>
      </c>
      <c r="T75" s="307" t="str">
        <f t="shared" si="33"/>
        <v/>
      </c>
      <c r="U75" s="307" t="str">
        <f t="shared" si="33"/>
        <v/>
      </c>
      <c r="V75" s="307" t="str">
        <f t="shared" si="34"/>
        <v/>
      </c>
      <c r="W75" s="307" t="str">
        <f t="shared" si="34"/>
        <v/>
      </c>
      <c r="X75" s="307" t="str">
        <f t="shared" si="34"/>
        <v/>
      </c>
      <c r="Y75" s="307" t="str">
        <f t="shared" si="34"/>
        <v/>
      </c>
      <c r="Z75" s="307" t="str">
        <f t="shared" si="34"/>
        <v/>
      </c>
      <c r="AA75" s="307" t="str">
        <f t="shared" si="34"/>
        <v/>
      </c>
      <c r="AB75" s="307" t="str">
        <f t="shared" si="34"/>
        <v/>
      </c>
      <c r="AC75" s="307" t="str">
        <f t="shared" si="34"/>
        <v/>
      </c>
      <c r="AD75" s="307" t="str">
        <f t="shared" si="34"/>
        <v/>
      </c>
      <c r="AE75" s="307" t="str">
        <f t="shared" si="34"/>
        <v/>
      </c>
      <c r="AF75" s="307" t="str">
        <f t="shared" si="35"/>
        <v/>
      </c>
      <c r="AG75" s="307" t="str">
        <f t="shared" si="35"/>
        <v/>
      </c>
      <c r="AH75" s="307" t="str">
        <f t="shared" si="35"/>
        <v/>
      </c>
      <c r="AI75" s="307" t="str">
        <f t="shared" si="35"/>
        <v/>
      </c>
      <c r="AJ75" s="307" t="str">
        <f t="shared" si="35"/>
        <v/>
      </c>
      <c r="AK75" s="307" t="str">
        <f t="shared" si="35"/>
        <v/>
      </c>
      <c r="AL75" s="307" t="str">
        <f t="shared" si="35"/>
        <v/>
      </c>
      <c r="AM75" s="307" t="str">
        <f t="shared" si="35"/>
        <v/>
      </c>
      <c r="AN75" s="307" t="str">
        <f t="shared" si="35"/>
        <v/>
      </c>
      <c r="AO75" s="307" t="str">
        <f t="shared" si="35"/>
        <v/>
      </c>
      <c r="AP75" s="307" t="str">
        <f t="shared" si="36"/>
        <v/>
      </c>
      <c r="AQ75" s="307" t="str">
        <f t="shared" si="36"/>
        <v/>
      </c>
      <c r="AR75" s="307" t="str">
        <f t="shared" si="36"/>
        <v/>
      </c>
      <c r="AS75" s="307" t="str">
        <f t="shared" si="36"/>
        <v/>
      </c>
      <c r="AT75" s="307" t="str">
        <f t="shared" si="36"/>
        <v/>
      </c>
      <c r="AU75" s="307" t="str">
        <f t="shared" si="36"/>
        <v/>
      </c>
      <c r="AV75" s="307" t="str">
        <f t="shared" si="36"/>
        <v/>
      </c>
      <c r="AW75" s="307" t="str">
        <f t="shared" si="36"/>
        <v/>
      </c>
      <c r="AX75" s="307" t="str">
        <f t="shared" si="36"/>
        <v/>
      </c>
      <c r="AY75" s="307" t="str">
        <f t="shared" si="36"/>
        <v/>
      </c>
      <c r="AZ75" s="307" t="str">
        <f t="shared" si="37"/>
        <v/>
      </c>
      <c r="BA75" s="307" t="str">
        <f t="shared" si="37"/>
        <v/>
      </c>
      <c r="BB75" s="307" t="str">
        <f t="shared" si="37"/>
        <v/>
      </c>
      <c r="BC75" s="307" t="str">
        <f t="shared" si="37"/>
        <v/>
      </c>
      <c r="BD75" s="307" t="str">
        <f t="shared" si="37"/>
        <v/>
      </c>
      <c r="BE75" s="307" t="str">
        <f t="shared" si="37"/>
        <v/>
      </c>
      <c r="BF75" s="307" t="str">
        <f t="shared" si="37"/>
        <v/>
      </c>
      <c r="BG75" s="307" t="str">
        <f t="shared" si="37"/>
        <v/>
      </c>
      <c r="BH75" s="307" t="str">
        <f t="shared" si="37"/>
        <v/>
      </c>
      <c r="BI75" s="307" t="str">
        <f t="shared" si="37"/>
        <v/>
      </c>
      <c r="BJ75" s="307" t="str">
        <f t="shared" si="38"/>
        <v/>
      </c>
      <c r="BK75" s="307" t="str">
        <f t="shared" si="38"/>
        <v/>
      </c>
      <c r="BL75" s="307" t="str">
        <f t="shared" si="38"/>
        <v/>
      </c>
      <c r="BM75" s="307" t="str">
        <f t="shared" si="38"/>
        <v/>
      </c>
      <c r="BN75" s="307" t="str">
        <f t="shared" si="38"/>
        <v/>
      </c>
      <c r="BO75" s="307" t="str">
        <f t="shared" si="38"/>
        <v/>
      </c>
      <c r="BP75" s="307" t="str">
        <f t="shared" si="38"/>
        <v/>
      </c>
      <c r="BQ75" s="307" t="str">
        <f t="shared" si="38"/>
        <v/>
      </c>
      <c r="BR75" s="307" t="str">
        <f t="shared" si="38"/>
        <v/>
      </c>
      <c r="BS75" s="307" t="str">
        <f t="shared" si="38"/>
        <v/>
      </c>
      <c r="BT75" s="307" t="str">
        <f t="shared" si="39"/>
        <v/>
      </c>
      <c r="BU75" s="307" t="str">
        <f t="shared" si="39"/>
        <v/>
      </c>
      <c r="BV75" s="307" t="str">
        <f t="shared" si="39"/>
        <v/>
      </c>
      <c r="BW75" s="307" t="str">
        <f t="shared" si="39"/>
        <v/>
      </c>
      <c r="BX75" s="307" t="str">
        <f t="shared" si="39"/>
        <v/>
      </c>
      <c r="BY75" s="307" t="str">
        <f t="shared" si="39"/>
        <v/>
      </c>
      <c r="BZ75" s="307" t="str">
        <f t="shared" si="39"/>
        <v/>
      </c>
      <c r="CA75" s="307" t="str">
        <f t="shared" si="39"/>
        <v/>
      </c>
      <c r="CB75" s="307" t="str">
        <f t="shared" si="39"/>
        <v/>
      </c>
      <c r="CC75" s="307" t="str">
        <f t="shared" si="39"/>
        <v/>
      </c>
      <c r="CD75" s="307" t="str">
        <f t="shared" si="40"/>
        <v/>
      </c>
      <c r="CE75" s="307" t="str">
        <f t="shared" si="40"/>
        <v/>
      </c>
      <c r="CF75" s="307" t="str">
        <f t="shared" si="40"/>
        <v/>
      </c>
      <c r="CG75" s="307" t="str">
        <f t="shared" si="40"/>
        <v/>
      </c>
      <c r="CH75" s="307" t="str">
        <f t="shared" si="40"/>
        <v/>
      </c>
      <c r="CI75" s="307" t="str">
        <f t="shared" si="40"/>
        <v/>
      </c>
      <c r="CJ75" s="307" t="str">
        <f t="shared" si="40"/>
        <v/>
      </c>
      <c r="CK75" s="307" t="str">
        <f t="shared" si="40"/>
        <v/>
      </c>
      <c r="CL75" s="307" t="str">
        <f t="shared" si="40"/>
        <v/>
      </c>
      <c r="CM75" s="307" t="str">
        <f t="shared" si="40"/>
        <v/>
      </c>
      <c r="CN75" s="307" t="str">
        <f t="shared" si="41"/>
        <v/>
      </c>
      <c r="CO75" s="307" t="str">
        <f t="shared" si="41"/>
        <v/>
      </c>
      <c r="CP75" s="307" t="str">
        <f t="shared" si="41"/>
        <v/>
      </c>
      <c r="CQ75" s="307" t="str">
        <f t="shared" si="41"/>
        <v/>
      </c>
      <c r="CR75" s="307" t="str">
        <f t="shared" si="41"/>
        <v/>
      </c>
      <c r="CS75" s="307" t="str">
        <f t="shared" si="41"/>
        <v/>
      </c>
      <c r="CT75" s="307" t="str">
        <f t="shared" si="41"/>
        <v/>
      </c>
      <c r="CU75" s="307" t="str">
        <f t="shared" si="41"/>
        <v/>
      </c>
      <c r="CV75" s="307" t="str">
        <f t="shared" si="41"/>
        <v/>
      </c>
      <c r="CW75" s="307" t="str">
        <f t="shared" si="41"/>
        <v/>
      </c>
      <c r="CX75" s="307" t="str">
        <f t="shared" si="42"/>
        <v/>
      </c>
      <c r="CY75" s="307" t="str">
        <f t="shared" si="42"/>
        <v/>
      </c>
      <c r="CZ75" s="307" t="str">
        <f t="shared" si="42"/>
        <v/>
      </c>
      <c r="DA75" s="307" t="str">
        <f t="shared" si="42"/>
        <v/>
      </c>
      <c r="DB75" s="307" t="str">
        <f t="shared" si="42"/>
        <v/>
      </c>
      <c r="DC75" s="307" t="str">
        <f t="shared" si="42"/>
        <v/>
      </c>
      <c r="DD75" s="307" t="str">
        <f t="shared" si="42"/>
        <v/>
      </c>
      <c r="DE75" s="307" t="str">
        <f t="shared" si="42"/>
        <v/>
      </c>
      <c r="DF75" s="307" t="str">
        <f t="shared" si="42"/>
        <v/>
      </c>
      <c r="DG75" s="307" t="str">
        <f t="shared" si="42"/>
        <v/>
      </c>
      <c r="DH75" s="307" t="str">
        <f t="shared" si="43"/>
        <v/>
      </c>
      <c r="DI75" s="307" t="str">
        <f t="shared" si="43"/>
        <v/>
      </c>
      <c r="DJ75" s="307" t="str">
        <f t="shared" si="43"/>
        <v/>
      </c>
      <c r="DK75" s="307" t="str">
        <f t="shared" si="43"/>
        <v/>
      </c>
      <c r="DL75" s="307" t="str">
        <f t="shared" si="43"/>
        <v/>
      </c>
      <c r="DM75" s="307" t="str">
        <f t="shared" si="43"/>
        <v/>
      </c>
      <c r="DN75" s="307" t="str">
        <f t="shared" si="43"/>
        <v/>
      </c>
      <c r="DO75" s="307" t="str">
        <f t="shared" si="43"/>
        <v/>
      </c>
      <c r="DP75" s="307" t="str">
        <f t="shared" si="43"/>
        <v/>
      </c>
      <c r="DQ75" s="307" t="str">
        <f t="shared" si="43"/>
        <v/>
      </c>
      <c r="DR75" s="307" t="str">
        <f t="shared" si="44"/>
        <v/>
      </c>
      <c r="DS75" s="307" t="str">
        <f t="shared" si="44"/>
        <v/>
      </c>
      <c r="DT75" s="307" t="str">
        <f t="shared" si="44"/>
        <v/>
      </c>
      <c r="DU75" s="307" t="str">
        <f t="shared" si="44"/>
        <v/>
      </c>
      <c r="DV75" s="307" t="str">
        <f t="shared" si="44"/>
        <v/>
      </c>
      <c r="DW75" s="307" t="str">
        <f t="shared" si="44"/>
        <v/>
      </c>
      <c r="DX75" s="307" t="str">
        <f t="shared" si="44"/>
        <v/>
      </c>
      <c r="DY75" s="307" t="str">
        <f t="shared" si="44"/>
        <v/>
      </c>
      <c r="DZ75" s="307" t="str">
        <f t="shared" si="44"/>
        <v/>
      </c>
      <c r="EA75" s="307" t="str">
        <f t="shared" si="44"/>
        <v/>
      </c>
      <c r="EB75" s="307"/>
      <c r="EC75" s="307"/>
      <c r="ED75" s="307"/>
      <c r="EE75" s="307"/>
      <c r="EF75" s="307"/>
      <c r="EG75" s="307"/>
      <c r="EH75" s="307"/>
      <c r="EI75" s="307"/>
      <c r="EJ75" s="307"/>
      <c r="EK75" s="307"/>
      <c r="EL75" s="307"/>
      <c r="EM75" s="307"/>
      <c r="EN75" s="307"/>
      <c r="EO75" s="307"/>
      <c r="EP75" s="307"/>
      <c r="EQ75" s="307"/>
      <c r="ER75" s="307"/>
      <c r="ES75" s="307"/>
      <c r="ET75" s="307"/>
      <c r="EU75" s="307"/>
      <c r="EV75" s="307"/>
      <c r="EW75" s="307"/>
      <c r="EX75" s="307"/>
      <c r="EY75" s="307"/>
      <c r="EZ75" s="307"/>
      <c r="FA75" s="307"/>
      <c r="FB75" s="307"/>
      <c r="FC75" s="307"/>
      <c r="FD75" s="307"/>
      <c r="FE75" s="307"/>
      <c r="FF75" s="307"/>
      <c r="FG75" s="307"/>
      <c r="FH75" s="307"/>
      <c r="FI75" s="307"/>
      <c r="FJ75" s="307"/>
      <c r="FK75" s="307"/>
      <c r="FL75" s="307"/>
      <c r="FM75" s="307"/>
      <c r="FN75" s="307"/>
      <c r="FO75" s="307"/>
      <c r="FP75" s="307"/>
      <c r="FQ75" s="307"/>
      <c r="FR75" s="307"/>
      <c r="FS75" s="307"/>
      <c r="FT75" s="307"/>
      <c r="FU75" s="307"/>
      <c r="FV75" s="307"/>
      <c r="FW75" s="307"/>
      <c r="FX75" s="307"/>
      <c r="FY75" s="307"/>
      <c r="FZ75" s="307"/>
      <c r="GA75" s="307"/>
      <c r="GB75" s="307"/>
      <c r="GC75" s="307"/>
      <c r="GD75" s="307"/>
      <c r="GE75" s="307"/>
      <c r="GF75" s="307"/>
      <c r="GG75" s="307"/>
      <c r="GH75" s="307"/>
      <c r="GI75" s="307"/>
      <c r="GJ75" s="307"/>
      <c r="GK75" s="307"/>
      <c r="GL75" s="307"/>
      <c r="GM75" s="307"/>
      <c r="GN75" s="307"/>
      <c r="GO75" s="307"/>
      <c r="GP75" s="307"/>
      <c r="GQ75" s="307"/>
      <c r="GR75" s="307"/>
      <c r="GS75" s="307"/>
      <c r="GT75" s="307"/>
      <c r="GU75" s="307"/>
      <c r="GV75" s="307"/>
      <c r="GW75" s="307"/>
      <c r="GX75" s="307"/>
      <c r="GY75" s="307"/>
      <c r="GZ75" s="307"/>
      <c r="HA75" s="307"/>
      <c r="HB75" s="307"/>
      <c r="HC75" s="307"/>
      <c r="HD75" s="307"/>
      <c r="HE75" s="307"/>
      <c r="HF75" s="307"/>
      <c r="HG75" s="307"/>
      <c r="HH75" s="307"/>
      <c r="HI75" s="307"/>
      <c r="HJ75" s="307"/>
      <c r="HK75" s="307"/>
      <c r="HL75" s="307"/>
      <c r="HM75" s="307"/>
      <c r="HN75" s="307"/>
      <c r="HO75" s="307"/>
      <c r="HP75" s="307"/>
      <c r="HQ75" s="307"/>
      <c r="HR75" s="307"/>
      <c r="HS75" s="307"/>
      <c r="HT75" s="307"/>
      <c r="HU75" s="307"/>
      <c r="HV75" s="307"/>
      <c r="HW75" s="307"/>
      <c r="HX75" s="307"/>
      <c r="HY75" s="307"/>
      <c r="HZ75" s="307"/>
      <c r="IA75" s="307"/>
      <c r="IB75" s="307"/>
      <c r="IC75" s="307"/>
      <c r="ID75" s="307"/>
      <c r="IE75" s="307"/>
      <c r="IF75" s="307"/>
      <c r="IG75" s="307"/>
      <c r="IH75" s="307"/>
      <c r="II75" s="307"/>
      <c r="IJ75" s="307"/>
      <c r="IK75" s="307"/>
      <c r="IL75" s="307"/>
      <c r="IM75" s="307"/>
      <c r="IN75" s="307"/>
      <c r="IO75" s="307"/>
      <c r="IP75" s="307"/>
      <c r="IQ75" s="257"/>
      <c r="IR75" s="79"/>
      <c r="IS75" s="79"/>
      <c r="IT75" s="79"/>
      <c r="IU75" s="79"/>
      <c r="IV75" s="79"/>
    </row>
    <row r="76" spans="1:256">
      <c r="A76" s="256" t="str">
        <f t="shared" si="5"/>
        <v/>
      </c>
      <c r="B76" s="307" t="str">
        <f t="shared" si="32"/>
        <v/>
      </c>
      <c r="C76" s="307" t="str">
        <f t="shared" si="32"/>
        <v/>
      </c>
      <c r="D76" s="307" t="str">
        <f t="shared" si="32"/>
        <v/>
      </c>
      <c r="E76" s="307" t="str">
        <f t="shared" si="32"/>
        <v/>
      </c>
      <c r="F76" s="307" t="str">
        <f t="shared" si="32"/>
        <v/>
      </c>
      <c r="G76" s="307" t="str">
        <f t="shared" si="32"/>
        <v/>
      </c>
      <c r="H76" s="307" t="str">
        <f t="shared" si="32"/>
        <v/>
      </c>
      <c r="I76" s="307" t="str">
        <f t="shared" si="32"/>
        <v/>
      </c>
      <c r="J76" s="307" t="str">
        <f t="shared" si="32"/>
        <v/>
      </c>
      <c r="K76" s="307" t="str">
        <f t="shared" si="32"/>
        <v/>
      </c>
      <c r="L76" s="307" t="str">
        <f t="shared" si="33"/>
        <v/>
      </c>
      <c r="M76" s="307" t="str">
        <f t="shared" si="33"/>
        <v/>
      </c>
      <c r="N76" s="4" t="str">
        <f t="shared" si="33"/>
        <v/>
      </c>
      <c r="O76" s="307" t="str">
        <f t="shared" si="33"/>
        <v/>
      </c>
      <c r="P76" s="307" t="str">
        <f t="shared" si="33"/>
        <v/>
      </c>
      <c r="Q76" s="307" t="str">
        <f t="shared" si="33"/>
        <v/>
      </c>
      <c r="R76" s="307" t="str">
        <f t="shared" si="33"/>
        <v/>
      </c>
      <c r="S76" s="307" t="str">
        <f t="shared" si="33"/>
        <v/>
      </c>
      <c r="T76" s="307" t="str">
        <f t="shared" si="33"/>
        <v/>
      </c>
      <c r="U76" s="307" t="str">
        <f t="shared" si="33"/>
        <v/>
      </c>
      <c r="V76" s="307" t="str">
        <f t="shared" si="34"/>
        <v/>
      </c>
      <c r="W76" s="307" t="str">
        <f t="shared" si="34"/>
        <v/>
      </c>
      <c r="X76" s="307" t="str">
        <f t="shared" si="34"/>
        <v/>
      </c>
      <c r="Y76" s="307" t="str">
        <f t="shared" si="34"/>
        <v/>
      </c>
      <c r="Z76" s="307" t="str">
        <f t="shared" si="34"/>
        <v/>
      </c>
      <c r="AA76" s="307" t="str">
        <f t="shared" si="34"/>
        <v/>
      </c>
      <c r="AB76" s="307" t="str">
        <f t="shared" si="34"/>
        <v/>
      </c>
      <c r="AC76" s="307" t="str">
        <f t="shared" si="34"/>
        <v/>
      </c>
      <c r="AD76" s="307" t="str">
        <f t="shared" si="34"/>
        <v/>
      </c>
      <c r="AE76" s="307" t="str">
        <f t="shared" si="34"/>
        <v/>
      </c>
      <c r="AF76" s="307" t="str">
        <f t="shared" si="35"/>
        <v/>
      </c>
      <c r="AG76" s="307" t="str">
        <f t="shared" si="35"/>
        <v/>
      </c>
      <c r="AH76" s="307" t="str">
        <f t="shared" si="35"/>
        <v/>
      </c>
      <c r="AI76" s="307" t="str">
        <f t="shared" si="35"/>
        <v/>
      </c>
      <c r="AJ76" s="307" t="str">
        <f t="shared" si="35"/>
        <v/>
      </c>
      <c r="AK76" s="307" t="str">
        <f t="shared" si="35"/>
        <v/>
      </c>
      <c r="AL76" s="307" t="str">
        <f t="shared" si="35"/>
        <v/>
      </c>
      <c r="AM76" s="307" t="str">
        <f t="shared" si="35"/>
        <v/>
      </c>
      <c r="AN76" s="307" t="str">
        <f t="shared" si="35"/>
        <v/>
      </c>
      <c r="AO76" s="307" t="str">
        <f t="shared" si="35"/>
        <v/>
      </c>
      <c r="AP76" s="307" t="str">
        <f t="shared" si="36"/>
        <v/>
      </c>
      <c r="AQ76" s="307" t="str">
        <f t="shared" si="36"/>
        <v/>
      </c>
      <c r="AR76" s="307" t="str">
        <f t="shared" si="36"/>
        <v/>
      </c>
      <c r="AS76" s="307" t="str">
        <f t="shared" si="36"/>
        <v/>
      </c>
      <c r="AT76" s="307" t="str">
        <f t="shared" si="36"/>
        <v/>
      </c>
      <c r="AU76" s="307" t="str">
        <f t="shared" si="36"/>
        <v/>
      </c>
      <c r="AV76" s="307" t="str">
        <f t="shared" si="36"/>
        <v/>
      </c>
      <c r="AW76" s="307" t="str">
        <f t="shared" si="36"/>
        <v/>
      </c>
      <c r="AX76" s="307" t="str">
        <f t="shared" si="36"/>
        <v/>
      </c>
      <c r="AY76" s="307" t="str">
        <f t="shared" si="36"/>
        <v/>
      </c>
      <c r="AZ76" s="307" t="str">
        <f t="shared" si="37"/>
        <v/>
      </c>
      <c r="BA76" s="307" t="str">
        <f t="shared" si="37"/>
        <v/>
      </c>
      <c r="BB76" s="307" t="str">
        <f t="shared" si="37"/>
        <v/>
      </c>
      <c r="BC76" s="307" t="str">
        <f t="shared" si="37"/>
        <v/>
      </c>
      <c r="BD76" s="307" t="str">
        <f t="shared" si="37"/>
        <v/>
      </c>
      <c r="BE76" s="307" t="str">
        <f t="shared" si="37"/>
        <v/>
      </c>
      <c r="BF76" s="307" t="str">
        <f t="shared" si="37"/>
        <v/>
      </c>
      <c r="BG76" s="307" t="str">
        <f t="shared" si="37"/>
        <v/>
      </c>
      <c r="BH76" s="307" t="str">
        <f t="shared" si="37"/>
        <v/>
      </c>
      <c r="BI76" s="307" t="str">
        <f t="shared" si="37"/>
        <v/>
      </c>
      <c r="BJ76" s="307" t="str">
        <f t="shared" si="38"/>
        <v/>
      </c>
      <c r="BK76" s="307" t="str">
        <f t="shared" si="38"/>
        <v/>
      </c>
      <c r="BL76" s="307" t="str">
        <f t="shared" si="38"/>
        <v/>
      </c>
      <c r="BM76" s="307" t="str">
        <f t="shared" si="38"/>
        <v/>
      </c>
      <c r="BN76" s="307" t="str">
        <f t="shared" si="38"/>
        <v/>
      </c>
      <c r="BO76" s="307" t="str">
        <f t="shared" si="38"/>
        <v/>
      </c>
      <c r="BP76" s="307" t="str">
        <f t="shared" si="38"/>
        <v/>
      </c>
      <c r="BQ76" s="307" t="str">
        <f t="shared" si="38"/>
        <v/>
      </c>
      <c r="BR76" s="307" t="str">
        <f t="shared" si="38"/>
        <v/>
      </c>
      <c r="BS76" s="307" t="str">
        <f t="shared" si="38"/>
        <v/>
      </c>
      <c r="BT76" s="307" t="str">
        <f t="shared" si="39"/>
        <v/>
      </c>
      <c r="BU76" s="307" t="str">
        <f t="shared" si="39"/>
        <v/>
      </c>
      <c r="BV76" s="307" t="str">
        <f t="shared" si="39"/>
        <v/>
      </c>
      <c r="BW76" s="307" t="str">
        <f t="shared" si="39"/>
        <v/>
      </c>
      <c r="BX76" s="307" t="str">
        <f t="shared" si="39"/>
        <v/>
      </c>
      <c r="BY76" s="307" t="str">
        <f t="shared" si="39"/>
        <v/>
      </c>
      <c r="BZ76" s="307" t="str">
        <f t="shared" si="39"/>
        <v/>
      </c>
      <c r="CA76" s="307" t="str">
        <f t="shared" si="39"/>
        <v/>
      </c>
      <c r="CB76" s="307" t="str">
        <f t="shared" si="39"/>
        <v/>
      </c>
      <c r="CC76" s="307" t="str">
        <f t="shared" si="39"/>
        <v/>
      </c>
      <c r="CD76" s="307" t="str">
        <f t="shared" si="40"/>
        <v/>
      </c>
      <c r="CE76" s="307" t="str">
        <f t="shared" si="40"/>
        <v/>
      </c>
      <c r="CF76" s="307" t="str">
        <f t="shared" si="40"/>
        <v/>
      </c>
      <c r="CG76" s="307" t="str">
        <f t="shared" si="40"/>
        <v/>
      </c>
      <c r="CH76" s="307" t="str">
        <f t="shared" si="40"/>
        <v/>
      </c>
      <c r="CI76" s="307" t="str">
        <f t="shared" si="40"/>
        <v/>
      </c>
      <c r="CJ76" s="307" t="str">
        <f t="shared" si="40"/>
        <v/>
      </c>
      <c r="CK76" s="307" t="str">
        <f t="shared" si="40"/>
        <v/>
      </c>
      <c r="CL76" s="307" t="str">
        <f t="shared" si="40"/>
        <v/>
      </c>
      <c r="CM76" s="307" t="str">
        <f t="shared" si="40"/>
        <v/>
      </c>
      <c r="CN76" s="307" t="str">
        <f t="shared" si="41"/>
        <v/>
      </c>
      <c r="CO76" s="307" t="str">
        <f t="shared" si="41"/>
        <v/>
      </c>
      <c r="CP76" s="307" t="str">
        <f t="shared" si="41"/>
        <v/>
      </c>
      <c r="CQ76" s="307" t="str">
        <f t="shared" si="41"/>
        <v/>
      </c>
      <c r="CR76" s="307" t="str">
        <f t="shared" si="41"/>
        <v/>
      </c>
      <c r="CS76" s="307" t="str">
        <f t="shared" si="41"/>
        <v/>
      </c>
      <c r="CT76" s="307" t="str">
        <f t="shared" si="41"/>
        <v/>
      </c>
      <c r="CU76" s="307" t="str">
        <f t="shared" si="41"/>
        <v/>
      </c>
      <c r="CV76" s="307" t="str">
        <f t="shared" si="41"/>
        <v/>
      </c>
      <c r="CW76" s="307" t="str">
        <f t="shared" si="41"/>
        <v/>
      </c>
      <c r="CX76" s="307" t="str">
        <f t="shared" si="42"/>
        <v/>
      </c>
      <c r="CY76" s="307" t="str">
        <f t="shared" si="42"/>
        <v/>
      </c>
      <c r="CZ76" s="307" t="str">
        <f t="shared" si="42"/>
        <v/>
      </c>
      <c r="DA76" s="307" t="str">
        <f t="shared" si="42"/>
        <v/>
      </c>
      <c r="DB76" s="307" t="str">
        <f t="shared" si="42"/>
        <v/>
      </c>
      <c r="DC76" s="307" t="str">
        <f t="shared" si="42"/>
        <v/>
      </c>
      <c r="DD76" s="307" t="str">
        <f t="shared" si="42"/>
        <v/>
      </c>
      <c r="DE76" s="307" t="str">
        <f t="shared" si="42"/>
        <v/>
      </c>
      <c r="DF76" s="307" t="str">
        <f t="shared" si="42"/>
        <v/>
      </c>
      <c r="DG76" s="307" t="str">
        <f t="shared" si="42"/>
        <v/>
      </c>
      <c r="DH76" s="307" t="str">
        <f t="shared" si="43"/>
        <v/>
      </c>
      <c r="DI76" s="307" t="str">
        <f t="shared" si="43"/>
        <v/>
      </c>
      <c r="DJ76" s="307" t="str">
        <f t="shared" si="43"/>
        <v/>
      </c>
      <c r="DK76" s="307" t="str">
        <f t="shared" si="43"/>
        <v/>
      </c>
      <c r="DL76" s="307" t="str">
        <f t="shared" si="43"/>
        <v/>
      </c>
      <c r="DM76" s="307" t="str">
        <f t="shared" si="43"/>
        <v/>
      </c>
      <c r="DN76" s="307" t="str">
        <f t="shared" si="43"/>
        <v/>
      </c>
      <c r="DO76" s="307" t="str">
        <f t="shared" si="43"/>
        <v/>
      </c>
      <c r="DP76" s="307" t="str">
        <f t="shared" si="43"/>
        <v/>
      </c>
      <c r="DQ76" s="307" t="str">
        <f t="shared" si="43"/>
        <v/>
      </c>
      <c r="DR76" s="307" t="str">
        <f t="shared" si="44"/>
        <v/>
      </c>
      <c r="DS76" s="307" t="str">
        <f t="shared" si="44"/>
        <v/>
      </c>
      <c r="DT76" s="307" t="str">
        <f t="shared" si="44"/>
        <v/>
      </c>
      <c r="DU76" s="307" t="str">
        <f t="shared" si="44"/>
        <v/>
      </c>
      <c r="DV76" s="307" t="str">
        <f t="shared" si="44"/>
        <v/>
      </c>
      <c r="DW76" s="307" t="str">
        <f t="shared" si="44"/>
        <v/>
      </c>
      <c r="DX76" s="307" t="str">
        <f t="shared" si="44"/>
        <v/>
      </c>
      <c r="DY76" s="307" t="str">
        <f t="shared" si="44"/>
        <v/>
      </c>
      <c r="DZ76" s="307" t="str">
        <f t="shared" si="44"/>
        <v/>
      </c>
      <c r="EA76" s="307" t="str">
        <f t="shared" si="44"/>
        <v/>
      </c>
      <c r="EB76" s="307"/>
      <c r="EC76" s="307"/>
      <c r="ED76" s="307"/>
      <c r="EE76" s="307"/>
      <c r="EF76" s="307"/>
      <c r="EG76" s="307"/>
      <c r="EH76" s="307"/>
      <c r="EI76" s="307"/>
      <c r="EJ76" s="307"/>
      <c r="EK76" s="307"/>
      <c r="EL76" s="307"/>
      <c r="EM76" s="307"/>
      <c r="EN76" s="307"/>
      <c r="EO76" s="307"/>
      <c r="EP76" s="307"/>
      <c r="EQ76" s="307"/>
      <c r="ER76" s="307"/>
      <c r="ES76" s="307"/>
      <c r="ET76" s="307"/>
      <c r="EU76" s="307"/>
      <c r="EV76" s="307"/>
      <c r="EW76" s="307"/>
      <c r="EX76" s="307"/>
      <c r="EY76" s="307"/>
      <c r="EZ76" s="307"/>
      <c r="FA76" s="307"/>
      <c r="FB76" s="307"/>
      <c r="FC76" s="307"/>
      <c r="FD76" s="307"/>
      <c r="FE76" s="307"/>
      <c r="FF76" s="307"/>
      <c r="FG76" s="307"/>
      <c r="FH76" s="307"/>
      <c r="FI76" s="307"/>
      <c r="FJ76" s="307"/>
      <c r="FK76" s="307"/>
      <c r="FL76" s="307"/>
      <c r="FM76" s="307"/>
      <c r="FN76" s="307"/>
      <c r="FO76" s="307"/>
      <c r="FP76" s="307"/>
      <c r="FQ76" s="307"/>
      <c r="FR76" s="307"/>
      <c r="FS76" s="307"/>
      <c r="FT76" s="307"/>
      <c r="FU76" s="307"/>
      <c r="FV76" s="307"/>
      <c r="FW76" s="307"/>
      <c r="FX76" s="307"/>
      <c r="FY76" s="307"/>
      <c r="FZ76" s="307"/>
      <c r="GA76" s="307"/>
      <c r="GB76" s="307"/>
      <c r="GC76" s="307"/>
      <c r="GD76" s="307"/>
      <c r="GE76" s="307"/>
      <c r="GF76" s="307"/>
      <c r="GG76" s="307"/>
      <c r="GH76" s="307"/>
      <c r="GI76" s="307"/>
      <c r="GJ76" s="307"/>
      <c r="GK76" s="307"/>
      <c r="GL76" s="307"/>
      <c r="GM76" s="307"/>
      <c r="GN76" s="307"/>
      <c r="GO76" s="307"/>
      <c r="GP76" s="307"/>
      <c r="GQ76" s="307"/>
      <c r="GR76" s="307"/>
      <c r="GS76" s="307"/>
      <c r="GT76" s="307"/>
      <c r="GU76" s="307"/>
      <c r="GV76" s="307"/>
      <c r="GW76" s="307"/>
      <c r="GX76" s="307"/>
      <c r="GY76" s="307"/>
      <c r="GZ76" s="307"/>
      <c r="HA76" s="307"/>
      <c r="HB76" s="307"/>
      <c r="HC76" s="307"/>
      <c r="HD76" s="307"/>
      <c r="HE76" s="307"/>
      <c r="HF76" s="307"/>
      <c r="HG76" s="307"/>
      <c r="HH76" s="307"/>
      <c r="HI76" s="307"/>
      <c r="HJ76" s="307"/>
      <c r="HK76" s="307"/>
      <c r="HL76" s="307"/>
      <c r="HM76" s="307"/>
      <c r="HN76" s="307"/>
      <c r="HO76" s="307"/>
      <c r="HP76" s="307"/>
      <c r="HQ76" s="307"/>
      <c r="HR76" s="307"/>
      <c r="HS76" s="307"/>
      <c r="HT76" s="307"/>
      <c r="HU76" s="307"/>
      <c r="HV76" s="307"/>
      <c r="HW76" s="307"/>
      <c r="HX76" s="307"/>
      <c r="HY76" s="307"/>
      <c r="HZ76" s="307"/>
      <c r="IA76" s="307"/>
      <c r="IB76" s="307"/>
      <c r="IC76" s="307"/>
      <c r="ID76" s="307"/>
      <c r="IE76" s="307"/>
      <c r="IF76" s="307"/>
      <c r="IG76" s="307"/>
      <c r="IH76" s="307"/>
      <c r="II76" s="307"/>
      <c r="IJ76" s="307"/>
      <c r="IK76" s="307"/>
      <c r="IL76" s="307"/>
      <c r="IM76" s="307"/>
      <c r="IN76" s="307"/>
      <c r="IO76" s="307"/>
      <c r="IP76" s="307"/>
      <c r="IQ76" s="257"/>
      <c r="IR76" s="79"/>
      <c r="IS76" s="79"/>
      <c r="IT76" s="79"/>
      <c r="IU76" s="79"/>
      <c r="IV76" s="79"/>
    </row>
    <row r="77" spans="1:256">
      <c r="A77" s="256" t="str">
        <f t="shared" si="5"/>
        <v/>
      </c>
      <c r="B77" s="307" t="str">
        <f t="shared" si="32"/>
        <v/>
      </c>
      <c r="C77" s="307" t="str">
        <f t="shared" si="32"/>
        <v/>
      </c>
      <c r="D77" s="307" t="str">
        <f t="shared" si="32"/>
        <v/>
      </c>
      <c r="E77" s="307" t="str">
        <f t="shared" si="32"/>
        <v/>
      </c>
      <c r="F77" s="307" t="str">
        <f t="shared" si="32"/>
        <v/>
      </c>
      <c r="G77" s="307" t="str">
        <f t="shared" si="32"/>
        <v/>
      </c>
      <c r="H77" s="307" t="str">
        <f t="shared" si="32"/>
        <v/>
      </c>
      <c r="I77" s="307" t="str">
        <f t="shared" si="32"/>
        <v/>
      </c>
      <c r="J77" s="307" t="str">
        <f t="shared" si="32"/>
        <v/>
      </c>
      <c r="K77" s="307" t="str">
        <f t="shared" si="32"/>
        <v/>
      </c>
      <c r="L77" s="307" t="str">
        <f t="shared" si="33"/>
        <v/>
      </c>
      <c r="M77" s="307" t="str">
        <f t="shared" si="33"/>
        <v/>
      </c>
      <c r="N77" s="4" t="str">
        <f t="shared" si="33"/>
        <v/>
      </c>
      <c r="O77" s="307" t="str">
        <f t="shared" si="33"/>
        <v/>
      </c>
      <c r="P77" s="307" t="str">
        <f t="shared" si="33"/>
        <v/>
      </c>
      <c r="Q77" s="307" t="str">
        <f t="shared" si="33"/>
        <v/>
      </c>
      <c r="R77" s="307" t="str">
        <f t="shared" si="33"/>
        <v/>
      </c>
      <c r="S77" s="307" t="str">
        <f t="shared" si="33"/>
        <v/>
      </c>
      <c r="T77" s="307" t="str">
        <f t="shared" si="33"/>
        <v/>
      </c>
      <c r="U77" s="307" t="str">
        <f t="shared" si="33"/>
        <v/>
      </c>
      <c r="V77" s="307" t="str">
        <f t="shared" si="34"/>
        <v/>
      </c>
      <c r="W77" s="307" t="str">
        <f t="shared" si="34"/>
        <v/>
      </c>
      <c r="X77" s="307" t="str">
        <f t="shared" si="34"/>
        <v/>
      </c>
      <c r="Y77" s="307" t="str">
        <f t="shared" si="34"/>
        <v/>
      </c>
      <c r="Z77" s="307" t="str">
        <f t="shared" si="34"/>
        <v/>
      </c>
      <c r="AA77" s="307" t="str">
        <f t="shared" si="34"/>
        <v/>
      </c>
      <c r="AB77" s="307" t="str">
        <f t="shared" si="34"/>
        <v/>
      </c>
      <c r="AC77" s="307" t="str">
        <f t="shared" si="34"/>
        <v/>
      </c>
      <c r="AD77" s="307" t="str">
        <f t="shared" si="34"/>
        <v/>
      </c>
      <c r="AE77" s="307" t="str">
        <f t="shared" si="34"/>
        <v/>
      </c>
      <c r="AF77" s="307" t="str">
        <f t="shared" si="35"/>
        <v/>
      </c>
      <c r="AG77" s="307" t="str">
        <f t="shared" si="35"/>
        <v/>
      </c>
      <c r="AH77" s="307" t="str">
        <f t="shared" si="35"/>
        <v/>
      </c>
      <c r="AI77" s="307" t="str">
        <f t="shared" si="35"/>
        <v/>
      </c>
      <c r="AJ77" s="307" t="str">
        <f t="shared" si="35"/>
        <v/>
      </c>
      <c r="AK77" s="307" t="str">
        <f t="shared" si="35"/>
        <v/>
      </c>
      <c r="AL77" s="307" t="str">
        <f t="shared" si="35"/>
        <v/>
      </c>
      <c r="AM77" s="307" t="str">
        <f t="shared" si="35"/>
        <v/>
      </c>
      <c r="AN77" s="307" t="str">
        <f t="shared" si="35"/>
        <v/>
      </c>
      <c r="AO77" s="307" t="str">
        <f t="shared" si="35"/>
        <v/>
      </c>
      <c r="AP77" s="307" t="str">
        <f t="shared" si="36"/>
        <v/>
      </c>
      <c r="AQ77" s="307" t="str">
        <f t="shared" si="36"/>
        <v/>
      </c>
      <c r="AR77" s="307" t="str">
        <f t="shared" si="36"/>
        <v/>
      </c>
      <c r="AS77" s="307" t="str">
        <f t="shared" si="36"/>
        <v/>
      </c>
      <c r="AT77" s="307" t="str">
        <f t="shared" si="36"/>
        <v/>
      </c>
      <c r="AU77" s="307" t="str">
        <f t="shared" si="36"/>
        <v/>
      </c>
      <c r="AV77" s="307" t="str">
        <f t="shared" si="36"/>
        <v/>
      </c>
      <c r="AW77" s="307" t="str">
        <f t="shared" si="36"/>
        <v/>
      </c>
      <c r="AX77" s="307" t="str">
        <f t="shared" si="36"/>
        <v/>
      </c>
      <c r="AY77" s="307" t="str">
        <f t="shared" si="36"/>
        <v/>
      </c>
      <c r="AZ77" s="307" t="str">
        <f t="shared" si="37"/>
        <v/>
      </c>
      <c r="BA77" s="307" t="str">
        <f t="shared" si="37"/>
        <v/>
      </c>
      <c r="BB77" s="307" t="str">
        <f t="shared" si="37"/>
        <v/>
      </c>
      <c r="BC77" s="307" t="str">
        <f t="shared" si="37"/>
        <v/>
      </c>
      <c r="BD77" s="307" t="str">
        <f t="shared" si="37"/>
        <v/>
      </c>
      <c r="BE77" s="307" t="str">
        <f t="shared" si="37"/>
        <v/>
      </c>
      <c r="BF77" s="307" t="str">
        <f t="shared" si="37"/>
        <v/>
      </c>
      <c r="BG77" s="307" t="str">
        <f t="shared" si="37"/>
        <v/>
      </c>
      <c r="BH77" s="307" t="str">
        <f t="shared" si="37"/>
        <v/>
      </c>
      <c r="BI77" s="307" t="str">
        <f t="shared" si="37"/>
        <v/>
      </c>
      <c r="BJ77" s="307" t="str">
        <f t="shared" si="38"/>
        <v/>
      </c>
      <c r="BK77" s="307" t="str">
        <f t="shared" si="38"/>
        <v/>
      </c>
      <c r="BL77" s="307" t="str">
        <f t="shared" si="38"/>
        <v/>
      </c>
      <c r="BM77" s="307" t="str">
        <f t="shared" si="38"/>
        <v/>
      </c>
      <c r="BN77" s="307" t="str">
        <f t="shared" si="38"/>
        <v/>
      </c>
      <c r="BO77" s="307" t="str">
        <f t="shared" si="38"/>
        <v/>
      </c>
      <c r="BP77" s="307" t="str">
        <f t="shared" si="38"/>
        <v/>
      </c>
      <c r="BQ77" s="307" t="str">
        <f t="shared" si="38"/>
        <v/>
      </c>
      <c r="BR77" s="307" t="str">
        <f t="shared" si="38"/>
        <v/>
      </c>
      <c r="BS77" s="307" t="str">
        <f t="shared" si="38"/>
        <v/>
      </c>
      <c r="BT77" s="307" t="str">
        <f t="shared" si="39"/>
        <v/>
      </c>
      <c r="BU77" s="307" t="str">
        <f t="shared" si="39"/>
        <v/>
      </c>
      <c r="BV77" s="307" t="str">
        <f t="shared" si="39"/>
        <v/>
      </c>
      <c r="BW77" s="307" t="str">
        <f t="shared" si="39"/>
        <v/>
      </c>
      <c r="BX77" s="307" t="str">
        <f t="shared" si="39"/>
        <v/>
      </c>
      <c r="BY77" s="307" t="str">
        <f t="shared" si="39"/>
        <v/>
      </c>
      <c r="BZ77" s="307" t="str">
        <f t="shared" si="39"/>
        <v/>
      </c>
      <c r="CA77" s="307" t="str">
        <f t="shared" si="39"/>
        <v/>
      </c>
      <c r="CB77" s="307" t="str">
        <f t="shared" si="39"/>
        <v/>
      </c>
      <c r="CC77" s="307" t="str">
        <f t="shared" si="39"/>
        <v/>
      </c>
      <c r="CD77" s="307" t="str">
        <f t="shared" si="40"/>
        <v/>
      </c>
      <c r="CE77" s="307" t="str">
        <f t="shared" si="40"/>
        <v/>
      </c>
      <c r="CF77" s="307" t="str">
        <f t="shared" si="40"/>
        <v/>
      </c>
      <c r="CG77" s="307" t="str">
        <f t="shared" si="40"/>
        <v/>
      </c>
      <c r="CH77" s="307" t="str">
        <f t="shared" si="40"/>
        <v/>
      </c>
      <c r="CI77" s="307" t="str">
        <f t="shared" si="40"/>
        <v/>
      </c>
      <c r="CJ77" s="307" t="str">
        <f t="shared" si="40"/>
        <v/>
      </c>
      <c r="CK77" s="307" t="str">
        <f t="shared" si="40"/>
        <v/>
      </c>
      <c r="CL77" s="307" t="str">
        <f t="shared" si="40"/>
        <v/>
      </c>
      <c r="CM77" s="307" t="str">
        <f t="shared" si="40"/>
        <v/>
      </c>
      <c r="CN77" s="307" t="str">
        <f t="shared" si="41"/>
        <v/>
      </c>
      <c r="CO77" s="307" t="str">
        <f t="shared" si="41"/>
        <v/>
      </c>
      <c r="CP77" s="307" t="str">
        <f t="shared" si="41"/>
        <v/>
      </c>
      <c r="CQ77" s="307" t="str">
        <f t="shared" si="41"/>
        <v/>
      </c>
      <c r="CR77" s="307" t="str">
        <f t="shared" si="41"/>
        <v/>
      </c>
      <c r="CS77" s="307" t="str">
        <f t="shared" si="41"/>
        <v/>
      </c>
      <c r="CT77" s="307" t="str">
        <f t="shared" si="41"/>
        <v/>
      </c>
      <c r="CU77" s="307" t="str">
        <f t="shared" si="41"/>
        <v/>
      </c>
      <c r="CV77" s="307" t="str">
        <f t="shared" si="41"/>
        <v/>
      </c>
      <c r="CW77" s="307" t="str">
        <f t="shared" si="41"/>
        <v/>
      </c>
      <c r="CX77" s="307" t="str">
        <f t="shared" si="42"/>
        <v/>
      </c>
      <c r="CY77" s="307" t="str">
        <f t="shared" si="42"/>
        <v/>
      </c>
      <c r="CZ77" s="307" t="str">
        <f t="shared" si="42"/>
        <v/>
      </c>
      <c r="DA77" s="307" t="str">
        <f t="shared" si="42"/>
        <v/>
      </c>
      <c r="DB77" s="307" t="str">
        <f t="shared" si="42"/>
        <v/>
      </c>
      <c r="DC77" s="307" t="str">
        <f t="shared" si="42"/>
        <v/>
      </c>
      <c r="DD77" s="307" t="str">
        <f t="shared" si="42"/>
        <v/>
      </c>
      <c r="DE77" s="307" t="str">
        <f t="shared" si="42"/>
        <v/>
      </c>
      <c r="DF77" s="307" t="str">
        <f t="shared" si="42"/>
        <v/>
      </c>
      <c r="DG77" s="307" t="str">
        <f t="shared" si="42"/>
        <v/>
      </c>
      <c r="DH77" s="307" t="str">
        <f t="shared" si="43"/>
        <v/>
      </c>
      <c r="DI77" s="307" t="str">
        <f t="shared" si="43"/>
        <v/>
      </c>
      <c r="DJ77" s="307" t="str">
        <f t="shared" si="43"/>
        <v/>
      </c>
      <c r="DK77" s="307" t="str">
        <f t="shared" si="43"/>
        <v/>
      </c>
      <c r="DL77" s="307" t="str">
        <f t="shared" si="43"/>
        <v/>
      </c>
      <c r="DM77" s="307" t="str">
        <f t="shared" si="43"/>
        <v/>
      </c>
      <c r="DN77" s="307" t="str">
        <f t="shared" si="43"/>
        <v/>
      </c>
      <c r="DO77" s="307" t="str">
        <f t="shared" si="43"/>
        <v/>
      </c>
      <c r="DP77" s="307" t="str">
        <f t="shared" si="43"/>
        <v/>
      </c>
      <c r="DQ77" s="307" t="str">
        <f t="shared" si="43"/>
        <v/>
      </c>
      <c r="DR77" s="307" t="str">
        <f t="shared" si="44"/>
        <v/>
      </c>
      <c r="DS77" s="307" t="str">
        <f t="shared" si="44"/>
        <v/>
      </c>
      <c r="DT77" s="307" t="str">
        <f t="shared" si="44"/>
        <v/>
      </c>
      <c r="DU77" s="307" t="str">
        <f t="shared" si="44"/>
        <v/>
      </c>
      <c r="DV77" s="307" t="str">
        <f t="shared" si="44"/>
        <v/>
      </c>
      <c r="DW77" s="307" t="str">
        <f t="shared" si="44"/>
        <v/>
      </c>
      <c r="DX77" s="307" t="str">
        <f t="shared" si="44"/>
        <v/>
      </c>
      <c r="DY77" s="307" t="str">
        <f t="shared" si="44"/>
        <v/>
      </c>
      <c r="DZ77" s="307" t="str">
        <f t="shared" si="44"/>
        <v/>
      </c>
      <c r="EA77" s="307" t="str">
        <f t="shared" si="44"/>
        <v/>
      </c>
      <c r="EB77" s="307"/>
      <c r="EC77" s="307"/>
      <c r="ED77" s="307"/>
      <c r="EE77" s="307"/>
      <c r="EF77" s="307"/>
      <c r="EG77" s="307"/>
      <c r="EH77" s="307"/>
      <c r="EI77" s="307"/>
      <c r="EJ77" s="307"/>
      <c r="EK77" s="307"/>
      <c r="EL77" s="307"/>
      <c r="EM77" s="307"/>
      <c r="EN77" s="307"/>
      <c r="EO77" s="307"/>
      <c r="EP77" s="307"/>
      <c r="EQ77" s="307"/>
      <c r="ER77" s="307"/>
      <c r="ES77" s="307"/>
      <c r="ET77" s="307"/>
      <c r="EU77" s="307"/>
      <c r="EV77" s="307"/>
      <c r="EW77" s="307"/>
      <c r="EX77" s="307"/>
      <c r="EY77" s="307"/>
      <c r="EZ77" s="307"/>
      <c r="FA77" s="307"/>
      <c r="FB77" s="307"/>
      <c r="FC77" s="307"/>
      <c r="FD77" s="307"/>
      <c r="FE77" s="307"/>
      <c r="FF77" s="307"/>
      <c r="FG77" s="307"/>
      <c r="FH77" s="307"/>
      <c r="FI77" s="307"/>
      <c r="FJ77" s="307"/>
      <c r="FK77" s="307"/>
      <c r="FL77" s="307"/>
      <c r="FM77" s="307"/>
      <c r="FN77" s="307"/>
      <c r="FO77" s="307"/>
      <c r="FP77" s="307"/>
      <c r="FQ77" s="307"/>
      <c r="FR77" s="307"/>
      <c r="FS77" s="307"/>
      <c r="FT77" s="307"/>
      <c r="FU77" s="307"/>
      <c r="FV77" s="307"/>
      <c r="FW77" s="307"/>
      <c r="FX77" s="307"/>
      <c r="FY77" s="307"/>
      <c r="FZ77" s="307"/>
      <c r="GA77" s="307"/>
      <c r="GB77" s="307"/>
      <c r="GC77" s="307"/>
      <c r="GD77" s="307"/>
      <c r="GE77" s="307"/>
      <c r="GF77" s="307"/>
      <c r="GG77" s="307"/>
      <c r="GH77" s="307"/>
      <c r="GI77" s="307"/>
      <c r="GJ77" s="307"/>
      <c r="GK77" s="307"/>
      <c r="GL77" s="307"/>
      <c r="GM77" s="307"/>
      <c r="GN77" s="307"/>
      <c r="GO77" s="307"/>
      <c r="GP77" s="307"/>
      <c r="GQ77" s="307"/>
      <c r="GR77" s="307"/>
      <c r="GS77" s="307"/>
      <c r="GT77" s="307"/>
      <c r="GU77" s="307"/>
      <c r="GV77" s="307"/>
      <c r="GW77" s="307"/>
      <c r="GX77" s="307"/>
      <c r="GY77" s="307"/>
      <c r="GZ77" s="307"/>
      <c r="HA77" s="307"/>
      <c r="HB77" s="307"/>
      <c r="HC77" s="307"/>
      <c r="HD77" s="307"/>
      <c r="HE77" s="307"/>
      <c r="HF77" s="307"/>
      <c r="HG77" s="307"/>
      <c r="HH77" s="307"/>
      <c r="HI77" s="307"/>
      <c r="HJ77" s="307"/>
      <c r="HK77" s="307"/>
      <c r="HL77" s="307"/>
      <c r="HM77" s="307"/>
      <c r="HN77" s="307"/>
      <c r="HO77" s="307"/>
      <c r="HP77" s="307"/>
      <c r="HQ77" s="307"/>
      <c r="HR77" s="307"/>
      <c r="HS77" s="307"/>
      <c r="HT77" s="307"/>
      <c r="HU77" s="307"/>
      <c r="HV77" s="307"/>
      <c r="HW77" s="307"/>
      <c r="HX77" s="307"/>
      <c r="HY77" s="307"/>
      <c r="HZ77" s="307"/>
      <c r="IA77" s="307"/>
      <c r="IB77" s="307"/>
      <c r="IC77" s="307"/>
      <c r="ID77" s="307"/>
      <c r="IE77" s="307"/>
      <c r="IF77" s="307"/>
      <c r="IG77" s="307"/>
      <c r="IH77" s="307"/>
      <c r="II77" s="307"/>
      <c r="IJ77" s="307"/>
      <c r="IK77" s="307"/>
      <c r="IL77" s="307"/>
      <c r="IM77" s="307"/>
      <c r="IN77" s="307"/>
      <c r="IO77" s="307"/>
      <c r="IP77" s="307"/>
      <c r="IQ77" s="257"/>
      <c r="IR77" s="79"/>
      <c r="IS77" s="79"/>
      <c r="IT77" s="79"/>
      <c r="IU77" s="79"/>
      <c r="IV77" s="79"/>
    </row>
    <row r="78" spans="1:256">
      <c r="A78" s="256" t="str">
        <f t="shared" si="5"/>
        <v/>
      </c>
      <c r="B78" s="307" t="str">
        <f t="shared" ref="B78:K86" si="45">IF(B$46=$A78,"X","")</f>
        <v/>
      </c>
      <c r="C78" s="307" t="str">
        <f t="shared" si="45"/>
        <v/>
      </c>
      <c r="D78" s="307" t="str">
        <f t="shared" si="45"/>
        <v/>
      </c>
      <c r="E78" s="307" t="str">
        <f t="shared" si="45"/>
        <v/>
      </c>
      <c r="F78" s="307" t="str">
        <f t="shared" si="45"/>
        <v/>
      </c>
      <c r="G78" s="307" t="str">
        <f t="shared" si="45"/>
        <v/>
      </c>
      <c r="H78" s="307" t="str">
        <f t="shared" si="45"/>
        <v/>
      </c>
      <c r="I78" s="307" t="str">
        <f t="shared" si="45"/>
        <v/>
      </c>
      <c r="J78" s="307" t="str">
        <f t="shared" si="45"/>
        <v/>
      </c>
      <c r="K78" s="307" t="str">
        <f t="shared" si="45"/>
        <v/>
      </c>
      <c r="L78" s="307" t="str">
        <f t="shared" ref="L78:U86" si="46">IF(L$46=$A78,"X","")</f>
        <v/>
      </c>
      <c r="M78" s="307" t="str">
        <f t="shared" si="46"/>
        <v/>
      </c>
      <c r="N78" s="4" t="str">
        <f t="shared" si="46"/>
        <v/>
      </c>
      <c r="O78" s="307" t="str">
        <f t="shared" si="46"/>
        <v/>
      </c>
      <c r="P78" s="307" t="str">
        <f t="shared" si="46"/>
        <v/>
      </c>
      <c r="Q78" s="307" t="str">
        <f t="shared" si="46"/>
        <v/>
      </c>
      <c r="R78" s="307" t="str">
        <f t="shared" si="46"/>
        <v/>
      </c>
      <c r="S78" s="307" t="str">
        <f t="shared" si="46"/>
        <v/>
      </c>
      <c r="T78" s="307" t="str">
        <f t="shared" si="46"/>
        <v/>
      </c>
      <c r="U78" s="307" t="str">
        <f t="shared" si="46"/>
        <v/>
      </c>
      <c r="V78" s="307" t="str">
        <f t="shared" ref="V78:AE86" si="47">IF(V$46=$A78,"X","")</f>
        <v/>
      </c>
      <c r="W78" s="307" t="str">
        <f t="shared" si="47"/>
        <v/>
      </c>
      <c r="X78" s="307" t="str">
        <f t="shared" si="47"/>
        <v/>
      </c>
      <c r="Y78" s="307" t="str">
        <f t="shared" si="47"/>
        <v/>
      </c>
      <c r="Z78" s="307" t="str">
        <f t="shared" si="47"/>
        <v/>
      </c>
      <c r="AA78" s="307" t="str">
        <f t="shared" si="47"/>
        <v/>
      </c>
      <c r="AB78" s="307" t="str">
        <f t="shared" si="47"/>
        <v/>
      </c>
      <c r="AC78" s="307" t="str">
        <f t="shared" si="47"/>
        <v/>
      </c>
      <c r="AD78" s="307" t="str">
        <f t="shared" si="47"/>
        <v/>
      </c>
      <c r="AE78" s="307" t="str">
        <f t="shared" si="47"/>
        <v/>
      </c>
      <c r="AF78" s="307" t="str">
        <f t="shared" ref="AF78:AO86" si="48">IF(AF$46=$A78,"X","")</f>
        <v/>
      </c>
      <c r="AG78" s="307" t="str">
        <f t="shared" si="48"/>
        <v/>
      </c>
      <c r="AH78" s="307" t="str">
        <f t="shared" si="48"/>
        <v/>
      </c>
      <c r="AI78" s="307" t="str">
        <f t="shared" si="48"/>
        <v/>
      </c>
      <c r="AJ78" s="307" t="str">
        <f t="shared" si="48"/>
        <v/>
      </c>
      <c r="AK78" s="307" t="str">
        <f t="shared" si="48"/>
        <v/>
      </c>
      <c r="AL78" s="307" t="str">
        <f t="shared" si="48"/>
        <v/>
      </c>
      <c r="AM78" s="307" t="str">
        <f t="shared" si="48"/>
        <v/>
      </c>
      <c r="AN78" s="307" t="str">
        <f t="shared" si="48"/>
        <v/>
      </c>
      <c r="AO78" s="307" t="str">
        <f t="shared" si="48"/>
        <v/>
      </c>
      <c r="AP78" s="307" t="str">
        <f t="shared" ref="AP78:AY86" si="49">IF(AP$46=$A78,"X","")</f>
        <v/>
      </c>
      <c r="AQ78" s="307" t="str">
        <f t="shared" si="49"/>
        <v/>
      </c>
      <c r="AR78" s="307" t="str">
        <f t="shared" si="49"/>
        <v/>
      </c>
      <c r="AS78" s="307" t="str">
        <f t="shared" si="49"/>
        <v/>
      </c>
      <c r="AT78" s="307" t="str">
        <f t="shared" si="49"/>
        <v/>
      </c>
      <c r="AU78" s="307" t="str">
        <f t="shared" si="49"/>
        <v/>
      </c>
      <c r="AV78" s="307" t="str">
        <f t="shared" si="49"/>
        <v/>
      </c>
      <c r="AW78" s="307" t="str">
        <f t="shared" si="49"/>
        <v/>
      </c>
      <c r="AX78" s="307" t="str">
        <f t="shared" si="49"/>
        <v/>
      </c>
      <c r="AY78" s="307" t="str">
        <f t="shared" si="49"/>
        <v/>
      </c>
      <c r="AZ78" s="307" t="str">
        <f t="shared" ref="AZ78:BI86" si="50">IF(AZ$46=$A78,"X","")</f>
        <v/>
      </c>
      <c r="BA78" s="307" t="str">
        <f t="shared" si="50"/>
        <v/>
      </c>
      <c r="BB78" s="307" t="str">
        <f t="shared" si="50"/>
        <v/>
      </c>
      <c r="BC78" s="307" t="str">
        <f t="shared" si="50"/>
        <v/>
      </c>
      <c r="BD78" s="307" t="str">
        <f t="shared" si="50"/>
        <v/>
      </c>
      <c r="BE78" s="307" t="str">
        <f t="shared" si="50"/>
        <v/>
      </c>
      <c r="BF78" s="307" t="str">
        <f t="shared" si="50"/>
        <v/>
      </c>
      <c r="BG78" s="307" t="str">
        <f t="shared" si="50"/>
        <v/>
      </c>
      <c r="BH78" s="307" t="str">
        <f t="shared" si="50"/>
        <v/>
      </c>
      <c r="BI78" s="307" t="str">
        <f t="shared" si="50"/>
        <v/>
      </c>
      <c r="BJ78" s="307" t="str">
        <f t="shared" ref="BJ78:BS86" si="51">IF(BJ$46=$A78,"X","")</f>
        <v/>
      </c>
      <c r="BK78" s="307" t="str">
        <f t="shared" si="51"/>
        <v/>
      </c>
      <c r="BL78" s="307" t="str">
        <f t="shared" si="51"/>
        <v/>
      </c>
      <c r="BM78" s="307" t="str">
        <f t="shared" si="51"/>
        <v/>
      </c>
      <c r="BN78" s="307" t="str">
        <f t="shared" si="51"/>
        <v/>
      </c>
      <c r="BO78" s="307" t="str">
        <f t="shared" si="51"/>
        <v/>
      </c>
      <c r="BP78" s="307" t="str">
        <f t="shared" si="51"/>
        <v/>
      </c>
      <c r="BQ78" s="307" t="str">
        <f t="shared" si="51"/>
        <v/>
      </c>
      <c r="BR78" s="307" t="str">
        <f t="shared" si="51"/>
        <v/>
      </c>
      <c r="BS78" s="307" t="str">
        <f t="shared" si="51"/>
        <v/>
      </c>
      <c r="BT78" s="307" t="str">
        <f t="shared" ref="BT78:CC86" si="52">IF(BT$46=$A78,"X","")</f>
        <v/>
      </c>
      <c r="BU78" s="307" t="str">
        <f t="shared" si="52"/>
        <v/>
      </c>
      <c r="BV78" s="307" t="str">
        <f t="shared" si="52"/>
        <v/>
      </c>
      <c r="BW78" s="307" t="str">
        <f t="shared" si="52"/>
        <v/>
      </c>
      <c r="BX78" s="307" t="str">
        <f t="shared" si="52"/>
        <v/>
      </c>
      <c r="BY78" s="307" t="str">
        <f t="shared" si="52"/>
        <v/>
      </c>
      <c r="BZ78" s="307" t="str">
        <f t="shared" si="52"/>
        <v/>
      </c>
      <c r="CA78" s="307" t="str">
        <f t="shared" si="52"/>
        <v/>
      </c>
      <c r="CB78" s="307" t="str">
        <f t="shared" si="52"/>
        <v/>
      </c>
      <c r="CC78" s="307" t="str">
        <f t="shared" si="52"/>
        <v/>
      </c>
      <c r="CD78" s="307" t="str">
        <f t="shared" ref="CD78:CM86" si="53">IF(CD$46=$A78,"X","")</f>
        <v/>
      </c>
      <c r="CE78" s="307" t="str">
        <f t="shared" si="53"/>
        <v/>
      </c>
      <c r="CF78" s="307" t="str">
        <f t="shared" si="53"/>
        <v/>
      </c>
      <c r="CG78" s="307" t="str">
        <f t="shared" si="53"/>
        <v/>
      </c>
      <c r="CH78" s="307" t="str">
        <f t="shared" si="53"/>
        <v/>
      </c>
      <c r="CI78" s="307" t="str">
        <f t="shared" si="53"/>
        <v/>
      </c>
      <c r="CJ78" s="307" t="str">
        <f t="shared" si="53"/>
        <v/>
      </c>
      <c r="CK78" s="307" t="str">
        <f t="shared" si="53"/>
        <v/>
      </c>
      <c r="CL78" s="307" t="str">
        <f t="shared" si="53"/>
        <v/>
      </c>
      <c r="CM78" s="307" t="str">
        <f t="shared" si="53"/>
        <v/>
      </c>
      <c r="CN78" s="307" t="str">
        <f t="shared" ref="CN78:CW86" si="54">IF(CN$46=$A78,"X","")</f>
        <v/>
      </c>
      <c r="CO78" s="307" t="str">
        <f t="shared" si="54"/>
        <v/>
      </c>
      <c r="CP78" s="307" t="str">
        <f t="shared" si="54"/>
        <v/>
      </c>
      <c r="CQ78" s="307" t="str">
        <f t="shared" si="54"/>
        <v/>
      </c>
      <c r="CR78" s="307" t="str">
        <f t="shared" si="54"/>
        <v/>
      </c>
      <c r="CS78" s="307" t="str">
        <f t="shared" si="54"/>
        <v/>
      </c>
      <c r="CT78" s="307" t="str">
        <f t="shared" si="54"/>
        <v/>
      </c>
      <c r="CU78" s="307" t="str">
        <f t="shared" si="54"/>
        <v/>
      </c>
      <c r="CV78" s="307" t="str">
        <f t="shared" si="54"/>
        <v/>
      </c>
      <c r="CW78" s="307" t="str">
        <f t="shared" si="54"/>
        <v/>
      </c>
      <c r="CX78" s="307" t="str">
        <f t="shared" ref="CX78:DG86" si="55">IF(CX$46=$A78,"X","")</f>
        <v/>
      </c>
      <c r="CY78" s="307" t="str">
        <f t="shared" si="55"/>
        <v/>
      </c>
      <c r="CZ78" s="307" t="str">
        <f t="shared" si="55"/>
        <v/>
      </c>
      <c r="DA78" s="307" t="str">
        <f t="shared" si="55"/>
        <v/>
      </c>
      <c r="DB78" s="307" t="str">
        <f t="shared" si="55"/>
        <v/>
      </c>
      <c r="DC78" s="307" t="str">
        <f t="shared" si="55"/>
        <v/>
      </c>
      <c r="DD78" s="307" t="str">
        <f t="shared" si="55"/>
        <v/>
      </c>
      <c r="DE78" s="307" t="str">
        <f t="shared" si="55"/>
        <v/>
      </c>
      <c r="DF78" s="307" t="str">
        <f t="shared" si="55"/>
        <v/>
      </c>
      <c r="DG78" s="307" t="str">
        <f t="shared" si="55"/>
        <v/>
      </c>
      <c r="DH78" s="307" t="str">
        <f t="shared" ref="DH78:DQ86" si="56">IF(DH$46=$A78,"X","")</f>
        <v/>
      </c>
      <c r="DI78" s="307" t="str">
        <f t="shared" si="56"/>
        <v/>
      </c>
      <c r="DJ78" s="307" t="str">
        <f t="shared" si="56"/>
        <v/>
      </c>
      <c r="DK78" s="307" t="str">
        <f t="shared" si="56"/>
        <v/>
      </c>
      <c r="DL78" s="307" t="str">
        <f t="shared" si="56"/>
        <v/>
      </c>
      <c r="DM78" s="307" t="str">
        <f t="shared" si="56"/>
        <v/>
      </c>
      <c r="DN78" s="307" t="str">
        <f t="shared" si="56"/>
        <v/>
      </c>
      <c r="DO78" s="307" t="str">
        <f t="shared" si="56"/>
        <v/>
      </c>
      <c r="DP78" s="307" t="str">
        <f t="shared" si="56"/>
        <v/>
      </c>
      <c r="DQ78" s="307" t="str">
        <f t="shared" si="56"/>
        <v/>
      </c>
      <c r="DR78" s="307" t="str">
        <f t="shared" ref="DR78:EA86" si="57">IF(DR$46=$A78,"X","")</f>
        <v/>
      </c>
      <c r="DS78" s="307" t="str">
        <f t="shared" si="57"/>
        <v/>
      </c>
      <c r="DT78" s="307" t="str">
        <f t="shared" si="57"/>
        <v/>
      </c>
      <c r="DU78" s="307" t="str">
        <f t="shared" si="57"/>
        <v/>
      </c>
      <c r="DV78" s="307" t="str">
        <f t="shared" si="57"/>
        <v/>
      </c>
      <c r="DW78" s="307" t="str">
        <f t="shared" si="57"/>
        <v/>
      </c>
      <c r="DX78" s="307" t="str">
        <f t="shared" si="57"/>
        <v/>
      </c>
      <c r="DY78" s="307" t="str">
        <f t="shared" si="57"/>
        <v/>
      </c>
      <c r="DZ78" s="307" t="str">
        <f t="shared" si="57"/>
        <v/>
      </c>
      <c r="EA78" s="307" t="str">
        <f t="shared" si="57"/>
        <v/>
      </c>
      <c r="EB78" s="307"/>
      <c r="EC78" s="307"/>
      <c r="ED78" s="307"/>
      <c r="EE78" s="307"/>
      <c r="EF78" s="307"/>
      <c r="EG78" s="307"/>
      <c r="EH78" s="307"/>
      <c r="EI78" s="307"/>
      <c r="EJ78" s="307"/>
      <c r="EK78" s="307"/>
      <c r="EL78" s="307"/>
      <c r="EM78" s="307"/>
      <c r="EN78" s="307"/>
      <c r="EO78" s="307"/>
      <c r="EP78" s="307"/>
      <c r="EQ78" s="307"/>
      <c r="ER78" s="307"/>
      <c r="ES78" s="307"/>
      <c r="ET78" s="307"/>
      <c r="EU78" s="307"/>
      <c r="EV78" s="307"/>
      <c r="EW78" s="307"/>
      <c r="EX78" s="307"/>
      <c r="EY78" s="307"/>
      <c r="EZ78" s="307"/>
      <c r="FA78" s="307"/>
      <c r="FB78" s="307"/>
      <c r="FC78" s="307"/>
      <c r="FD78" s="307"/>
      <c r="FE78" s="307"/>
      <c r="FF78" s="307"/>
      <c r="FG78" s="307"/>
      <c r="FH78" s="307"/>
      <c r="FI78" s="307"/>
      <c r="FJ78" s="307"/>
      <c r="FK78" s="307"/>
      <c r="FL78" s="307"/>
      <c r="FM78" s="307"/>
      <c r="FN78" s="307"/>
      <c r="FO78" s="307"/>
      <c r="FP78" s="307"/>
      <c r="FQ78" s="307"/>
      <c r="FR78" s="307"/>
      <c r="FS78" s="307"/>
      <c r="FT78" s="307"/>
      <c r="FU78" s="307"/>
      <c r="FV78" s="307"/>
      <c r="FW78" s="307"/>
      <c r="FX78" s="307"/>
      <c r="FY78" s="307"/>
      <c r="FZ78" s="307"/>
      <c r="GA78" s="307"/>
      <c r="GB78" s="307"/>
      <c r="GC78" s="307"/>
      <c r="GD78" s="307"/>
      <c r="GE78" s="307"/>
      <c r="GF78" s="307"/>
      <c r="GG78" s="307"/>
      <c r="GH78" s="307"/>
      <c r="GI78" s="307"/>
      <c r="GJ78" s="307"/>
      <c r="GK78" s="307"/>
      <c r="GL78" s="307"/>
      <c r="GM78" s="307"/>
      <c r="GN78" s="307"/>
      <c r="GO78" s="307"/>
      <c r="GP78" s="307"/>
      <c r="GQ78" s="307"/>
      <c r="GR78" s="307"/>
      <c r="GS78" s="307"/>
      <c r="GT78" s="307"/>
      <c r="GU78" s="307"/>
      <c r="GV78" s="307"/>
      <c r="GW78" s="307"/>
      <c r="GX78" s="307"/>
      <c r="GY78" s="307"/>
      <c r="GZ78" s="307"/>
      <c r="HA78" s="307"/>
      <c r="HB78" s="307"/>
      <c r="HC78" s="307"/>
      <c r="HD78" s="307"/>
      <c r="HE78" s="307"/>
      <c r="HF78" s="307"/>
      <c r="HG78" s="307"/>
      <c r="HH78" s="307"/>
      <c r="HI78" s="307"/>
      <c r="HJ78" s="307"/>
      <c r="HK78" s="307"/>
      <c r="HL78" s="307"/>
      <c r="HM78" s="307"/>
      <c r="HN78" s="307"/>
      <c r="HO78" s="307"/>
      <c r="HP78" s="307"/>
      <c r="HQ78" s="307"/>
      <c r="HR78" s="307"/>
      <c r="HS78" s="307"/>
      <c r="HT78" s="307"/>
      <c r="HU78" s="307"/>
      <c r="HV78" s="307"/>
      <c r="HW78" s="307"/>
      <c r="HX78" s="307"/>
      <c r="HY78" s="307"/>
      <c r="HZ78" s="307"/>
      <c r="IA78" s="307"/>
      <c r="IB78" s="307"/>
      <c r="IC78" s="307"/>
      <c r="ID78" s="307"/>
      <c r="IE78" s="307"/>
      <c r="IF78" s="307"/>
      <c r="IG78" s="307"/>
      <c r="IH78" s="307"/>
      <c r="II78" s="307"/>
      <c r="IJ78" s="307"/>
      <c r="IK78" s="307"/>
      <c r="IL78" s="307"/>
      <c r="IM78" s="307"/>
      <c r="IN78" s="307"/>
      <c r="IO78" s="307"/>
      <c r="IP78" s="307"/>
      <c r="IQ78" s="257"/>
      <c r="IR78" s="79"/>
      <c r="IS78" s="79"/>
      <c r="IT78" s="79"/>
      <c r="IU78" s="79"/>
      <c r="IV78" s="79"/>
    </row>
    <row r="79" spans="1:256">
      <c r="A79" s="256" t="str">
        <f t="shared" si="5"/>
        <v/>
      </c>
      <c r="B79" s="307" t="str">
        <f t="shared" si="45"/>
        <v/>
      </c>
      <c r="C79" s="307" t="str">
        <f t="shared" si="45"/>
        <v/>
      </c>
      <c r="D79" s="307" t="str">
        <f t="shared" si="45"/>
        <v/>
      </c>
      <c r="E79" s="307" t="str">
        <f t="shared" si="45"/>
        <v/>
      </c>
      <c r="F79" s="307" t="str">
        <f t="shared" si="45"/>
        <v/>
      </c>
      <c r="G79" s="307" t="str">
        <f t="shared" si="45"/>
        <v/>
      </c>
      <c r="H79" s="307" t="str">
        <f t="shared" si="45"/>
        <v/>
      </c>
      <c r="I79" s="307" t="str">
        <f t="shared" si="45"/>
        <v/>
      </c>
      <c r="J79" s="307" t="str">
        <f t="shared" si="45"/>
        <v/>
      </c>
      <c r="K79" s="307" t="str">
        <f t="shared" si="45"/>
        <v/>
      </c>
      <c r="L79" s="307" t="str">
        <f t="shared" si="46"/>
        <v/>
      </c>
      <c r="M79" s="307" t="str">
        <f t="shared" si="46"/>
        <v/>
      </c>
      <c r="N79" s="4" t="str">
        <f t="shared" si="46"/>
        <v/>
      </c>
      <c r="O79" s="307" t="str">
        <f t="shared" si="46"/>
        <v/>
      </c>
      <c r="P79" s="307" t="str">
        <f t="shared" si="46"/>
        <v/>
      </c>
      <c r="Q79" s="307" t="str">
        <f t="shared" si="46"/>
        <v/>
      </c>
      <c r="R79" s="307" t="str">
        <f t="shared" si="46"/>
        <v/>
      </c>
      <c r="S79" s="307" t="str">
        <f t="shared" si="46"/>
        <v/>
      </c>
      <c r="T79" s="307" t="str">
        <f t="shared" si="46"/>
        <v/>
      </c>
      <c r="U79" s="307" t="str">
        <f t="shared" si="46"/>
        <v/>
      </c>
      <c r="V79" s="307" t="str">
        <f t="shared" si="47"/>
        <v/>
      </c>
      <c r="W79" s="307" t="str">
        <f t="shared" si="47"/>
        <v/>
      </c>
      <c r="X79" s="307" t="str">
        <f t="shared" si="47"/>
        <v/>
      </c>
      <c r="Y79" s="307" t="str">
        <f t="shared" si="47"/>
        <v/>
      </c>
      <c r="Z79" s="307" t="str">
        <f t="shared" si="47"/>
        <v/>
      </c>
      <c r="AA79" s="307" t="str">
        <f t="shared" si="47"/>
        <v/>
      </c>
      <c r="AB79" s="307" t="str">
        <f t="shared" si="47"/>
        <v/>
      </c>
      <c r="AC79" s="307" t="str">
        <f t="shared" si="47"/>
        <v/>
      </c>
      <c r="AD79" s="307" t="str">
        <f t="shared" si="47"/>
        <v/>
      </c>
      <c r="AE79" s="307" t="str">
        <f t="shared" si="47"/>
        <v/>
      </c>
      <c r="AF79" s="307" t="str">
        <f t="shared" si="48"/>
        <v/>
      </c>
      <c r="AG79" s="307" t="str">
        <f t="shared" si="48"/>
        <v/>
      </c>
      <c r="AH79" s="307" t="str">
        <f t="shared" si="48"/>
        <v/>
      </c>
      <c r="AI79" s="307" t="str">
        <f t="shared" si="48"/>
        <v/>
      </c>
      <c r="AJ79" s="307" t="str">
        <f t="shared" si="48"/>
        <v/>
      </c>
      <c r="AK79" s="307" t="str">
        <f t="shared" si="48"/>
        <v/>
      </c>
      <c r="AL79" s="307" t="str">
        <f t="shared" si="48"/>
        <v/>
      </c>
      <c r="AM79" s="307" t="str">
        <f t="shared" si="48"/>
        <v/>
      </c>
      <c r="AN79" s="307" t="str">
        <f t="shared" si="48"/>
        <v/>
      </c>
      <c r="AO79" s="307" t="str">
        <f t="shared" si="48"/>
        <v/>
      </c>
      <c r="AP79" s="307" t="str">
        <f t="shared" si="49"/>
        <v/>
      </c>
      <c r="AQ79" s="307" t="str">
        <f t="shared" si="49"/>
        <v/>
      </c>
      <c r="AR79" s="307" t="str">
        <f t="shared" si="49"/>
        <v/>
      </c>
      <c r="AS79" s="307" t="str">
        <f t="shared" si="49"/>
        <v/>
      </c>
      <c r="AT79" s="307" t="str">
        <f t="shared" si="49"/>
        <v/>
      </c>
      <c r="AU79" s="307" t="str">
        <f t="shared" si="49"/>
        <v/>
      </c>
      <c r="AV79" s="307" t="str">
        <f t="shared" si="49"/>
        <v/>
      </c>
      <c r="AW79" s="307" t="str">
        <f t="shared" si="49"/>
        <v/>
      </c>
      <c r="AX79" s="307" t="str">
        <f t="shared" si="49"/>
        <v/>
      </c>
      <c r="AY79" s="307" t="str">
        <f t="shared" si="49"/>
        <v/>
      </c>
      <c r="AZ79" s="307" t="str">
        <f t="shared" si="50"/>
        <v/>
      </c>
      <c r="BA79" s="307" t="str">
        <f t="shared" si="50"/>
        <v/>
      </c>
      <c r="BB79" s="307" t="str">
        <f t="shared" si="50"/>
        <v/>
      </c>
      <c r="BC79" s="307" t="str">
        <f t="shared" si="50"/>
        <v/>
      </c>
      <c r="BD79" s="307" t="str">
        <f t="shared" si="50"/>
        <v/>
      </c>
      <c r="BE79" s="307" t="str">
        <f t="shared" si="50"/>
        <v/>
      </c>
      <c r="BF79" s="307" t="str">
        <f t="shared" si="50"/>
        <v/>
      </c>
      <c r="BG79" s="307" t="str">
        <f t="shared" si="50"/>
        <v/>
      </c>
      <c r="BH79" s="307" t="str">
        <f t="shared" si="50"/>
        <v/>
      </c>
      <c r="BI79" s="307" t="str">
        <f t="shared" si="50"/>
        <v/>
      </c>
      <c r="BJ79" s="307" t="str">
        <f t="shared" si="51"/>
        <v/>
      </c>
      <c r="BK79" s="307" t="str">
        <f t="shared" si="51"/>
        <v/>
      </c>
      <c r="BL79" s="307" t="str">
        <f t="shared" si="51"/>
        <v/>
      </c>
      <c r="BM79" s="307" t="str">
        <f t="shared" si="51"/>
        <v/>
      </c>
      <c r="BN79" s="307" t="str">
        <f t="shared" si="51"/>
        <v/>
      </c>
      <c r="BO79" s="307" t="str">
        <f t="shared" si="51"/>
        <v/>
      </c>
      <c r="BP79" s="307" t="str">
        <f t="shared" si="51"/>
        <v/>
      </c>
      <c r="BQ79" s="307" t="str">
        <f t="shared" si="51"/>
        <v/>
      </c>
      <c r="BR79" s="307" t="str">
        <f t="shared" si="51"/>
        <v/>
      </c>
      <c r="BS79" s="307" t="str">
        <f t="shared" si="51"/>
        <v/>
      </c>
      <c r="BT79" s="307" t="str">
        <f t="shared" si="52"/>
        <v/>
      </c>
      <c r="BU79" s="307" t="str">
        <f t="shared" si="52"/>
        <v/>
      </c>
      <c r="BV79" s="307" t="str">
        <f t="shared" si="52"/>
        <v/>
      </c>
      <c r="BW79" s="307" t="str">
        <f t="shared" si="52"/>
        <v/>
      </c>
      <c r="BX79" s="307" t="str">
        <f t="shared" si="52"/>
        <v/>
      </c>
      <c r="BY79" s="307" t="str">
        <f t="shared" si="52"/>
        <v/>
      </c>
      <c r="BZ79" s="307" t="str">
        <f t="shared" si="52"/>
        <v/>
      </c>
      <c r="CA79" s="307" t="str">
        <f t="shared" si="52"/>
        <v/>
      </c>
      <c r="CB79" s="307" t="str">
        <f t="shared" si="52"/>
        <v/>
      </c>
      <c r="CC79" s="307" t="str">
        <f t="shared" si="52"/>
        <v/>
      </c>
      <c r="CD79" s="307" t="str">
        <f t="shared" si="53"/>
        <v/>
      </c>
      <c r="CE79" s="307" t="str">
        <f t="shared" si="53"/>
        <v/>
      </c>
      <c r="CF79" s="307" t="str">
        <f t="shared" si="53"/>
        <v/>
      </c>
      <c r="CG79" s="307" t="str">
        <f t="shared" si="53"/>
        <v/>
      </c>
      <c r="CH79" s="307" t="str">
        <f t="shared" si="53"/>
        <v/>
      </c>
      <c r="CI79" s="307" t="str">
        <f t="shared" si="53"/>
        <v/>
      </c>
      <c r="CJ79" s="307" t="str">
        <f t="shared" si="53"/>
        <v/>
      </c>
      <c r="CK79" s="307" t="str">
        <f t="shared" si="53"/>
        <v/>
      </c>
      <c r="CL79" s="307" t="str">
        <f t="shared" si="53"/>
        <v/>
      </c>
      <c r="CM79" s="307" t="str">
        <f t="shared" si="53"/>
        <v/>
      </c>
      <c r="CN79" s="307" t="str">
        <f t="shared" si="54"/>
        <v/>
      </c>
      <c r="CO79" s="307" t="str">
        <f t="shared" si="54"/>
        <v/>
      </c>
      <c r="CP79" s="307" t="str">
        <f t="shared" si="54"/>
        <v/>
      </c>
      <c r="CQ79" s="307" t="str">
        <f t="shared" si="54"/>
        <v/>
      </c>
      <c r="CR79" s="307" t="str">
        <f t="shared" si="54"/>
        <v/>
      </c>
      <c r="CS79" s="307" t="str">
        <f t="shared" si="54"/>
        <v/>
      </c>
      <c r="CT79" s="307" t="str">
        <f t="shared" si="54"/>
        <v/>
      </c>
      <c r="CU79" s="307" t="str">
        <f t="shared" si="54"/>
        <v/>
      </c>
      <c r="CV79" s="307" t="str">
        <f t="shared" si="54"/>
        <v/>
      </c>
      <c r="CW79" s="307" t="str">
        <f t="shared" si="54"/>
        <v/>
      </c>
      <c r="CX79" s="307" t="str">
        <f t="shared" si="55"/>
        <v/>
      </c>
      <c r="CY79" s="307" t="str">
        <f t="shared" si="55"/>
        <v/>
      </c>
      <c r="CZ79" s="307" t="str">
        <f t="shared" si="55"/>
        <v/>
      </c>
      <c r="DA79" s="307" t="str">
        <f t="shared" si="55"/>
        <v/>
      </c>
      <c r="DB79" s="307" t="str">
        <f t="shared" si="55"/>
        <v/>
      </c>
      <c r="DC79" s="307" t="str">
        <f t="shared" si="55"/>
        <v/>
      </c>
      <c r="DD79" s="307" t="str">
        <f t="shared" si="55"/>
        <v/>
      </c>
      <c r="DE79" s="307" t="str">
        <f t="shared" si="55"/>
        <v/>
      </c>
      <c r="DF79" s="307" t="str">
        <f t="shared" si="55"/>
        <v/>
      </c>
      <c r="DG79" s="307" t="str">
        <f t="shared" si="55"/>
        <v/>
      </c>
      <c r="DH79" s="307" t="str">
        <f t="shared" si="56"/>
        <v/>
      </c>
      <c r="DI79" s="307" t="str">
        <f t="shared" si="56"/>
        <v/>
      </c>
      <c r="DJ79" s="307" t="str">
        <f t="shared" si="56"/>
        <v/>
      </c>
      <c r="DK79" s="307" t="str">
        <f t="shared" si="56"/>
        <v/>
      </c>
      <c r="DL79" s="307" t="str">
        <f t="shared" si="56"/>
        <v/>
      </c>
      <c r="DM79" s="307" t="str">
        <f t="shared" si="56"/>
        <v/>
      </c>
      <c r="DN79" s="307" t="str">
        <f t="shared" si="56"/>
        <v/>
      </c>
      <c r="DO79" s="307" t="str">
        <f t="shared" si="56"/>
        <v/>
      </c>
      <c r="DP79" s="307" t="str">
        <f t="shared" si="56"/>
        <v/>
      </c>
      <c r="DQ79" s="307" t="str">
        <f t="shared" si="56"/>
        <v/>
      </c>
      <c r="DR79" s="307" t="str">
        <f t="shared" si="57"/>
        <v/>
      </c>
      <c r="DS79" s="307" t="str">
        <f t="shared" si="57"/>
        <v/>
      </c>
      <c r="DT79" s="307" t="str">
        <f t="shared" si="57"/>
        <v/>
      </c>
      <c r="DU79" s="307" t="str">
        <f t="shared" si="57"/>
        <v/>
      </c>
      <c r="DV79" s="307" t="str">
        <f t="shared" si="57"/>
        <v/>
      </c>
      <c r="DW79" s="307" t="str">
        <f t="shared" si="57"/>
        <v/>
      </c>
      <c r="DX79" s="307" t="str">
        <f t="shared" si="57"/>
        <v/>
      </c>
      <c r="DY79" s="307" t="str">
        <f t="shared" si="57"/>
        <v/>
      </c>
      <c r="DZ79" s="307" t="str">
        <f t="shared" si="57"/>
        <v/>
      </c>
      <c r="EA79" s="307" t="str">
        <f t="shared" si="57"/>
        <v/>
      </c>
      <c r="EB79" s="307"/>
      <c r="EC79" s="307"/>
      <c r="ED79" s="307"/>
      <c r="EE79" s="307"/>
      <c r="EF79" s="307"/>
      <c r="EG79" s="307"/>
      <c r="EH79" s="307"/>
      <c r="EI79" s="307"/>
      <c r="EJ79" s="307"/>
      <c r="EK79" s="307"/>
      <c r="EL79" s="307"/>
      <c r="EM79" s="307"/>
      <c r="EN79" s="307"/>
      <c r="EO79" s="307"/>
      <c r="EP79" s="307"/>
      <c r="EQ79" s="307"/>
      <c r="ER79" s="307"/>
      <c r="ES79" s="307"/>
      <c r="ET79" s="307"/>
      <c r="EU79" s="307"/>
      <c r="EV79" s="307"/>
      <c r="EW79" s="307"/>
      <c r="EX79" s="307"/>
      <c r="EY79" s="307"/>
      <c r="EZ79" s="307"/>
      <c r="FA79" s="307"/>
      <c r="FB79" s="307"/>
      <c r="FC79" s="307"/>
      <c r="FD79" s="307"/>
      <c r="FE79" s="307"/>
      <c r="FF79" s="307"/>
      <c r="FG79" s="307"/>
      <c r="FH79" s="307"/>
      <c r="FI79" s="307"/>
      <c r="FJ79" s="307"/>
      <c r="FK79" s="307"/>
      <c r="FL79" s="307"/>
      <c r="FM79" s="307"/>
      <c r="FN79" s="307"/>
      <c r="FO79" s="307"/>
      <c r="FP79" s="307"/>
      <c r="FQ79" s="307"/>
      <c r="FR79" s="307"/>
      <c r="FS79" s="307"/>
      <c r="FT79" s="307"/>
      <c r="FU79" s="307"/>
      <c r="FV79" s="307"/>
      <c r="FW79" s="307"/>
      <c r="FX79" s="307"/>
      <c r="FY79" s="307"/>
      <c r="FZ79" s="307"/>
      <c r="GA79" s="307"/>
      <c r="GB79" s="307"/>
      <c r="GC79" s="307"/>
      <c r="GD79" s="307"/>
      <c r="GE79" s="307"/>
      <c r="GF79" s="307"/>
      <c r="GG79" s="307"/>
      <c r="GH79" s="307"/>
      <c r="GI79" s="307"/>
      <c r="GJ79" s="307"/>
      <c r="GK79" s="307"/>
      <c r="GL79" s="307"/>
      <c r="GM79" s="307"/>
      <c r="GN79" s="307"/>
      <c r="GO79" s="307"/>
      <c r="GP79" s="307"/>
      <c r="GQ79" s="307"/>
      <c r="GR79" s="307"/>
      <c r="GS79" s="307"/>
      <c r="GT79" s="307"/>
      <c r="GU79" s="307"/>
      <c r="GV79" s="307"/>
      <c r="GW79" s="307"/>
      <c r="GX79" s="307"/>
      <c r="GY79" s="307"/>
      <c r="GZ79" s="307"/>
      <c r="HA79" s="307"/>
      <c r="HB79" s="307"/>
      <c r="HC79" s="307"/>
      <c r="HD79" s="307"/>
      <c r="HE79" s="307"/>
      <c r="HF79" s="307"/>
      <c r="HG79" s="307"/>
      <c r="HH79" s="307"/>
      <c r="HI79" s="307"/>
      <c r="HJ79" s="307"/>
      <c r="HK79" s="307"/>
      <c r="HL79" s="307"/>
      <c r="HM79" s="307"/>
      <c r="HN79" s="307"/>
      <c r="HO79" s="307"/>
      <c r="HP79" s="307"/>
      <c r="HQ79" s="307"/>
      <c r="HR79" s="307"/>
      <c r="HS79" s="307"/>
      <c r="HT79" s="307"/>
      <c r="HU79" s="307"/>
      <c r="HV79" s="307"/>
      <c r="HW79" s="307"/>
      <c r="HX79" s="307"/>
      <c r="HY79" s="307"/>
      <c r="HZ79" s="307"/>
      <c r="IA79" s="307"/>
      <c r="IB79" s="307"/>
      <c r="IC79" s="307"/>
      <c r="ID79" s="307"/>
      <c r="IE79" s="307"/>
      <c r="IF79" s="307"/>
      <c r="IG79" s="307"/>
      <c r="IH79" s="307"/>
      <c r="II79" s="307"/>
      <c r="IJ79" s="307"/>
      <c r="IK79" s="307"/>
      <c r="IL79" s="307"/>
      <c r="IM79" s="307"/>
      <c r="IN79" s="307"/>
      <c r="IO79" s="307"/>
      <c r="IP79" s="307"/>
      <c r="IQ79" s="257"/>
      <c r="IR79" s="79"/>
      <c r="IS79" s="79"/>
      <c r="IT79" s="79"/>
      <c r="IU79" s="79"/>
      <c r="IV79" s="79"/>
    </row>
    <row r="80" spans="1:256">
      <c r="A80" s="256" t="str">
        <f t="shared" si="5"/>
        <v/>
      </c>
      <c r="B80" s="307" t="str">
        <f t="shared" si="45"/>
        <v/>
      </c>
      <c r="C80" s="307" t="str">
        <f t="shared" si="45"/>
        <v/>
      </c>
      <c r="D80" s="307" t="str">
        <f t="shared" si="45"/>
        <v/>
      </c>
      <c r="E80" s="307" t="str">
        <f t="shared" si="45"/>
        <v/>
      </c>
      <c r="F80" s="307" t="str">
        <f t="shared" si="45"/>
        <v/>
      </c>
      <c r="G80" s="307" t="str">
        <f t="shared" si="45"/>
        <v/>
      </c>
      <c r="H80" s="307" t="str">
        <f t="shared" si="45"/>
        <v/>
      </c>
      <c r="I80" s="307" t="str">
        <f t="shared" si="45"/>
        <v/>
      </c>
      <c r="J80" s="307" t="str">
        <f t="shared" si="45"/>
        <v/>
      </c>
      <c r="K80" s="307" t="str">
        <f t="shared" si="45"/>
        <v/>
      </c>
      <c r="L80" s="307" t="str">
        <f t="shared" si="46"/>
        <v/>
      </c>
      <c r="M80" s="307" t="str">
        <f t="shared" si="46"/>
        <v/>
      </c>
      <c r="N80" s="4" t="str">
        <f t="shared" si="46"/>
        <v/>
      </c>
      <c r="O80" s="307" t="str">
        <f t="shared" si="46"/>
        <v/>
      </c>
      <c r="P80" s="307" t="str">
        <f t="shared" si="46"/>
        <v/>
      </c>
      <c r="Q80" s="307" t="str">
        <f t="shared" si="46"/>
        <v/>
      </c>
      <c r="R80" s="307" t="str">
        <f t="shared" si="46"/>
        <v/>
      </c>
      <c r="S80" s="307" t="str">
        <f t="shared" si="46"/>
        <v/>
      </c>
      <c r="T80" s="307" t="str">
        <f t="shared" si="46"/>
        <v/>
      </c>
      <c r="U80" s="307" t="str">
        <f t="shared" si="46"/>
        <v/>
      </c>
      <c r="V80" s="307" t="str">
        <f t="shared" si="47"/>
        <v/>
      </c>
      <c r="W80" s="307" t="str">
        <f t="shared" si="47"/>
        <v/>
      </c>
      <c r="X80" s="307" t="str">
        <f t="shared" si="47"/>
        <v/>
      </c>
      <c r="Y80" s="307" t="str">
        <f t="shared" si="47"/>
        <v/>
      </c>
      <c r="Z80" s="307" t="str">
        <f t="shared" si="47"/>
        <v/>
      </c>
      <c r="AA80" s="307" t="str">
        <f t="shared" si="47"/>
        <v/>
      </c>
      <c r="AB80" s="307" t="str">
        <f t="shared" si="47"/>
        <v/>
      </c>
      <c r="AC80" s="307" t="str">
        <f t="shared" si="47"/>
        <v/>
      </c>
      <c r="AD80" s="307" t="str">
        <f t="shared" si="47"/>
        <v/>
      </c>
      <c r="AE80" s="307" t="str">
        <f t="shared" si="47"/>
        <v/>
      </c>
      <c r="AF80" s="307" t="str">
        <f t="shared" si="48"/>
        <v/>
      </c>
      <c r="AG80" s="307" t="str">
        <f t="shared" si="48"/>
        <v/>
      </c>
      <c r="AH80" s="307" t="str">
        <f t="shared" si="48"/>
        <v/>
      </c>
      <c r="AI80" s="307" t="str">
        <f t="shared" si="48"/>
        <v/>
      </c>
      <c r="AJ80" s="307" t="str">
        <f t="shared" si="48"/>
        <v/>
      </c>
      <c r="AK80" s="307" t="str">
        <f t="shared" si="48"/>
        <v/>
      </c>
      <c r="AL80" s="307" t="str">
        <f t="shared" si="48"/>
        <v/>
      </c>
      <c r="AM80" s="307" t="str">
        <f t="shared" si="48"/>
        <v/>
      </c>
      <c r="AN80" s="307" t="str">
        <f t="shared" si="48"/>
        <v/>
      </c>
      <c r="AO80" s="307" t="str">
        <f t="shared" si="48"/>
        <v/>
      </c>
      <c r="AP80" s="307" t="str">
        <f t="shared" si="49"/>
        <v/>
      </c>
      <c r="AQ80" s="307" t="str">
        <f t="shared" si="49"/>
        <v/>
      </c>
      <c r="AR80" s="307" t="str">
        <f t="shared" si="49"/>
        <v/>
      </c>
      <c r="AS80" s="307" t="str">
        <f t="shared" si="49"/>
        <v/>
      </c>
      <c r="AT80" s="307" t="str">
        <f t="shared" si="49"/>
        <v/>
      </c>
      <c r="AU80" s="307" t="str">
        <f t="shared" si="49"/>
        <v/>
      </c>
      <c r="AV80" s="307" t="str">
        <f t="shared" si="49"/>
        <v/>
      </c>
      <c r="AW80" s="307" t="str">
        <f t="shared" si="49"/>
        <v/>
      </c>
      <c r="AX80" s="307" t="str">
        <f t="shared" si="49"/>
        <v/>
      </c>
      <c r="AY80" s="307" t="str">
        <f t="shared" si="49"/>
        <v/>
      </c>
      <c r="AZ80" s="307" t="str">
        <f t="shared" si="50"/>
        <v/>
      </c>
      <c r="BA80" s="307" t="str">
        <f t="shared" si="50"/>
        <v/>
      </c>
      <c r="BB80" s="307" t="str">
        <f t="shared" si="50"/>
        <v/>
      </c>
      <c r="BC80" s="307" t="str">
        <f t="shared" si="50"/>
        <v/>
      </c>
      <c r="BD80" s="307" t="str">
        <f t="shared" si="50"/>
        <v/>
      </c>
      <c r="BE80" s="307" t="str">
        <f t="shared" si="50"/>
        <v/>
      </c>
      <c r="BF80" s="307" t="str">
        <f t="shared" si="50"/>
        <v/>
      </c>
      <c r="BG80" s="307" t="str">
        <f t="shared" si="50"/>
        <v/>
      </c>
      <c r="BH80" s="307" t="str">
        <f t="shared" si="50"/>
        <v/>
      </c>
      <c r="BI80" s="307" t="str">
        <f t="shared" si="50"/>
        <v/>
      </c>
      <c r="BJ80" s="307" t="str">
        <f t="shared" si="51"/>
        <v/>
      </c>
      <c r="BK80" s="307" t="str">
        <f t="shared" si="51"/>
        <v/>
      </c>
      <c r="BL80" s="307" t="str">
        <f t="shared" si="51"/>
        <v/>
      </c>
      <c r="BM80" s="307" t="str">
        <f t="shared" si="51"/>
        <v/>
      </c>
      <c r="BN80" s="307" t="str">
        <f t="shared" si="51"/>
        <v/>
      </c>
      <c r="BO80" s="307" t="str">
        <f t="shared" si="51"/>
        <v/>
      </c>
      <c r="BP80" s="307" t="str">
        <f t="shared" si="51"/>
        <v/>
      </c>
      <c r="BQ80" s="307" t="str">
        <f t="shared" si="51"/>
        <v/>
      </c>
      <c r="BR80" s="307" t="str">
        <f t="shared" si="51"/>
        <v/>
      </c>
      <c r="BS80" s="307" t="str">
        <f t="shared" si="51"/>
        <v/>
      </c>
      <c r="BT80" s="307" t="str">
        <f t="shared" si="52"/>
        <v/>
      </c>
      <c r="BU80" s="307" t="str">
        <f t="shared" si="52"/>
        <v/>
      </c>
      <c r="BV80" s="307" t="str">
        <f t="shared" si="52"/>
        <v/>
      </c>
      <c r="BW80" s="307" t="str">
        <f t="shared" si="52"/>
        <v/>
      </c>
      <c r="BX80" s="307" t="str">
        <f t="shared" si="52"/>
        <v/>
      </c>
      <c r="BY80" s="307" t="str">
        <f t="shared" si="52"/>
        <v/>
      </c>
      <c r="BZ80" s="307" t="str">
        <f t="shared" si="52"/>
        <v/>
      </c>
      <c r="CA80" s="307" t="str">
        <f t="shared" si="52"/>
        <v/>
      </c>
      <c r="CB80" s="307" t="str">
        <f t="shared" si="52"/>
        <v/>
      </c>
      <c r="CC80" s="307" t="str">
        <f t="shared" si="52"/>
        <v/>
      </c>
      <c r="CD80" s="307" t="str">
        <f t="shared" si="53"/>
        <v/>
      </c>
      <c r="CE80" s="307" t="str">
        <f t="shared" si="53"/>
        <v/>
      </c>
      <c r="CF80" s="307" t="str">
        <f t="shared" si="53"/>
        <v/>
      </c>
      <c r="CG80" s="307" t="str">
        <f t="shared" si="53"/>
        <v/>
      </c>
      <c r="CH80" s="307" t="str">
        <f t="shared" si="53"/>
        <v/>
      </c>
      <c r="CI80" s="307" t="str">
        <f t="shared" si="53"/>
        <v/>
      </c>
      <c r="CJ80" s="307" t="str">
        <f t="shared" si="53"/>
        <v/>
      </c>
      <c r="CK80" s="307" t="str">
        <f t="shared" si="53"/>
        <v/>
      </c>
      <c r="CL80" s="307" t="str">
        <f t="shared" si="53"/>
        <v/>
      </c>
      <c r="CM80" s="307" t="str">
        <f t="shared" si="53"/>
        <v/>
      </c>
      <c r="CN80" s="307" t="str">
        <f t="shared" si="54"/>
        <v/>
      </c>
      <c r="CO80" s="307" t="str">
        <f t="shared" si="54"/>
        <v/>
      </c>
      <c r="CP80" s="307" t="str">
        <f t="shared" si="54"/>
        <v/>
      </c>
      <c r="CQ80" s="307" t="str">
        <f t="shared" si="54"/>
        <v/>
      </c>
      <c r="CR80" s="307" t="str">
        <f t="shared" si="54"/>
        <v/>
      </c>
      <c r="CS80" s="307" t="str">
        <f t="shared" si="54"/>
        <v/>
      </c>
      <c r="CT80" s="307" t="str">
        <f t="shared" si="54"/>
        <v/>
      </c>
      <c r="CU80" s="307" t="str">
        <f t="shared" si="54"/>
        <v/>
      </c>
      <c r="CV80" s="307" t="str">
        <f t="shared" si="54"/>
        <v/>
      </c>
      <c r="CW80" s="307" t="str">
        <f t="shared" si="54"/>
        <v/>
      </c>
      <c r="CX80" s="307" t="str">
        <f t="shared" si="55"/>
        <v/>
      </c>
      <c r="CY80" s="307" t="str">
        <f t="shared" si="55"/>
        <v/>
      </c>
      <c r="CZ80" s="307" t="str">
        <f t="shared" si="55"/>
        <v/>
      </c>
      <c r="DA80" s="307" t="str">
        <f t="shared" si="55"/>
        <v/>
      </c>
      <c r="DB80" s="307" t="str">
        <f t="shared" si="55"/>
        <v/>
      </c>
      <c r="DC80" s="307" t="str">
        <f t="shared" si="55"/>
        <v/>
      </c>
      <c r="DD80" s="307" t="str">
        <f t="shared" si="55"/>
        <v/>
      </c>
      <c r="DE80" s="307" t="str">
        <f t="shared" si="55"/>
        <v/>
      </c>
      <c r="DF80" s="307" t="str">
        <f t="shared" si="55"/>
        <v/>
      </c>
      <c r="DG80" s="307" t="str">
        <f t="shared" si="55"/>
        <v/>
      </c>
      <c r="DH80" s="307" t="str">
        <f t="shared" si="56"/>
        <v/>
      </c>
      <c r="DI80" s="307" t="str">
        <f t="shared" si="56"/>
        <v/>
      </c>
      <c r="DJ80" s="307" t="str">
        <f t="shared" si="56"/>
        <v/>
      </c>
      <c r="DK80" s="307" t="str">
        <f t="shared" si="56"/>
        <v/>
      </c>
      <c r="DL80" s="307" t="str">
        <f t="shared" si="56"/>
        <v/>
      </c>
      <c r="DM80" s="307" t="str">
        <f t="shared" si="56"/>
        <v/>
      </c>
      <c r="DN80" s="307" t="str">
        <f t="shared" si="56"/>
        <v/>
      </c>
      <c r="DO80" s="307" t="str">
        <f t="shared" si="56"/>
        <v/>
      </c>
      <c r="DP80" s="307" t="str">
        <f t="shared" si="56"/>
        <v/>
      </c>
      <c r="DQ80" s="307" t="str">
        <f t="shared" si="56"/>
        <v/>
      </c>
      <c r="DR80" s="307" t="str">
        <f t="shared" si="57"/>
        <v/>
      </c>
      <c r="DS80" s="307" t="str">
        <f t="shared" si="57"/>
        <v/>
      </c>
      <c r="DT80" s="307" t="str">
        <f t="shared" si="57"/>
        <v/>
      </c>
      <c r="DU80" s="307" t="str">
        <f t="shared" si="57"/>
        <v/>
      </c>
      <c r="DV80" s="307" t="str">
        <f t="shared" si="57"/>
        <v/>
      </c>
      <c r="DW80" s="307" t="str">
        <f t="shared" si="57"/>
        <v/>
      </c>
      <c r="DX80" s="307" t="str">
        <f t="shared" si="57"/>
        <v/>
      </c>
      <c r="DY80" s="307" t="str">
        <f t="shared" si="57"/>
        <v/>
      </c>
      <c r="DZ80" s="307" t="str">
        <f t="shared" si="57"/>
        <v/>
      </c>
      <c r="EA80" s="307" t="str">
        <f t="shared" si="57"/>
        <v/>
      </c>
      <c r="EB80" s="307"/>
      <c r="EC80" s="307"/>
      <c r="ED80" s="307"/>
      <c r="EE80" s="307"/>
      <c r="EF80" s="307"/>
      <c r="EG80" s="307"/>
      <c r="EH80" s="307"/>
      <c r="EI80" s="307"/>
      <c r="EJ80" s="307"/>
      <c r="EK80" s="307"/>
      <c r="EL80" s="307"/>
      <c r="EM80" s="307"/>
      <c r="EN80" s="307"/>
      <c r="EO80" s="307"/>
      <c r="EP80" s="307"/>
      <c r="EQ80" s="307"/>
      <c r="ER80" s="307"/>
      <c r="ES80" s="307"/>
      <c r="ET80" s="307"/>
      <c r="EU80" s="307"/>
      <c r="EV80" s="307"/>
      <c r="EW80" s="307"/>
      <c r="EX80" s="307"/>
      <c r="EY80" s="307"/>
      <c r="EZ80" s="307"/>
      <c r="FA80" s="307"/>
      <c r="FB80" s="307"/>
      <c r="FC80" s="307"/>
      <c r="FD80" s="307"/>
      <c r="FE80" s="307"/>
      <c r="FF80" s="307"/>
      <c r="FG80" s="307"/>
      <c r="FH80" s="307"/>
      <c r="FI80" s="307"/>
      <c r="FJ80" s="307"/>
      <c r="FK80" s="307"/>
      <c r="FL80" s="307"/>
      <c r="FM80" s="307"/>
      <c r="FN80" s="307"/>
      <c r="FO80" s="307"/>
      <c r="FP80" s="307"/>
      <c r="FQ80" s="307"/>
      <c r="FR80" s="307"/>
      <c r="FS80" s="307"/>
      <c r="FT80" s="307"/>
      <c r="FU80" s="307"/>
      <c r="FV80" s="307"/>
      <c r="FW80" s="307"/>
      <c r="FX80" s="307"/>
      <c r="FY80" s="307"/>
      <c r="FZ80" s="307"/>
      <c r="GA80" s="307"/>
      <c r="GB80" s="307"/>
      <c r="GC80" s="307"/>
      <c r="GD80" s="307"/>
      <c r="GE80" s="307"/>
      <c r="GF80" s="307"/>
      <c r="GG80" s="307"/>
      <c r="GH80" s="307"/>
      <c r="GI80" s="307"/>
      <c r="GJ80" s="307"/>
      <c r="GK80" s="307"/>
      <c r="GL80" s="307"/>
      <c r="GM80" s="307"/>
      <c r="GN80" s="307"/>
      <c r="GO80" s="307"/>
      <c r="GP80" s="307"/>
      <c r="GQ80" s="307"/>
      <c r="GR80" s="307"/>
      <c r="GS80" s="307"/>
      <c r="GT80" s="307"/>
      <c r="GU80" s="307"/>
      <c r="GV80" s="307"/>
      <c r="GW80" s="307"/>
      <c r="GX80" s="307"/>
      <c r="GY80" s="307"/>
      <c r="GZ80" s="307"/>
      <c r="HA80" s="307"/>
      <c r="HB80" s="307"/>
      <c r="HC80" s="307"/>
      <c r="HD80" s="307"/>
      <c r="HE80" s="307"/>
      <c r="HF80" s="307"/>
      <c r="HG80" s="307"/>
      <c r="HH80" s="307"/>
      <c r="HI80" s="307"/>
      <c r="HJ80" s="307"/>
      <c r="HK80" s="307"/>
      <c r="HL80" s="307"/>
      <c r="HM80" s="307"/>
      <c r="HN80" s="307"/>
      <c r="HO80" s="307"/>
      <c r="HP80" s="307"/>
      <c r="HQ80" s="307"/>
      <c r="HR80" s="307"/>
      <c r="HS80" s="307"/>
      <c r="HT80" s="307"/>
      <c r="HU80" s="307"/>
      <c r="HV80" s="307"/>
      <c r="HW80" s="307"/>
      <c r="HX80" s="307"/>
      <c r="HY80" s="307"/>
      <c r="HZ80" s="307"/>
      <c r="IA80" s="307"/>
      <c r="IB80" s="307"/>
      <c r="IC80" s="307"/>
      <c r="ID80" s="307"/>
      <c r="IE80" s="307"/>
      <c r="IF80" s="307"/>
      <c r="IG80" s="307"/>
      <c r="IH80" s="307"/>
      <c r="II80" s="307"/>
      <c r="IJ80" s="307"/>
      <c r="IK80" s="307"/>
      <c r="IL80" s="307"/>
      <c r="IM80" s="307"/>
      <c r="IN80" s="307"/>
      <c r="IO80" s="307"/>
      <c r="IP80" s="307"/>
      <c r="IQ80" s="257"/>
      <c r="IR80" s="79"/>
      <c r="IS80" s="79"/>
      <c r="IT80" s="79"/>
      <c r="IU80" s="79"/>
      <c r="IV80" s="79"/>
    </row>
    <row r="81" spans="1:256">
      <c r="A81" s="256" t="str">
        <f t="shared" si="5"/>
        <v/>
      </c>
      <c r="B81" s="307" t="str">
        <f t="shared" si="45"/>
        <v/>
      </c>
      <c r="C81" s="307" t="str">
        <f t="shared" si="45"/>
        <v/>
      </c>
      <c r="D81" s="307" t="str">
        <f t="shared" si="45"/>
        <v/>
      </c>
      <c r="E81" s="307" t="str">
        <f t="shared" si="45"/>
        <v/>
      </c>
      <c r="F81" s="307" t="str">
        <f t="shared" si="45"/>
        <v/>
      </c>
      <c r="G81" s="307" t="str">
        <f t="shared" si="45"/>
        <v/>
      </c>
      <c r="H81" s="307" t="str">
        <f t="shared" si="45"/>
        <v/>
      </c>
      <c r="I81" s="307" t="str">
        <f t="shared" si="45"/>
        <v/>
      </c>
      <c r="J81" s="307" t="str">
        <f t="shared" si="45"/>
        <v/>
      </c>
      <c r="K81" s="307" t="str">
        <f t="shared" si="45"/>
        <v/>
      </c>
      <c r="L81" s="307" t="str">
        <f t="shared" si="46"/>
        <v/>
      </c>
      <c r="M81" s="307" t="str">
        <f t="shared" si="46"/>
        <v/>
      </c>
      <c r="N81" s="4" t="str">
        <f t="shared" si="46"/>
        <v/>
      </c>
      <c r="O81" s="307" t="str">
        <f t="shared" si="46"/>
        <v/>
      </c>
      <c r="P81" s="307" t="str">
        <f t="shared" si="46"/>
        <v/>
      </c>
      <c r="Q81" s="307" t="str">
        <f t="shared" si="46"/>
        <v/>
      </c>
      <c r="R81" s="307" t="str">
        <f t="shared" si="46"/>
        <v/>
      </c>
      <c r="S81" s="307" t="str">
        <f t="shared" si="46"/>
        <v/>
      </c>
      <c r="T81" s="307" t="str">
        <f t="shared" si="46"/>
        <v/>
      </c>
      <c r="U81" s="307" t="str">
        <f t="shared" si="46"/>
        <v/>
      </c>
      <c r="V81" s="307" t="str">
        <f t="shared" si="47"/>
        <v/>
      </c>
      <c r="W81" s="307" t="str">
        <f t="shared" si="47"/>
        <v/>
      </c>
      <c r="X81" s="307" t="str">
        <f t="shared" si="47"/>
        <v/>
      </c>
      <c r="Y81" s="307" t="str">
        <f t="shared" si="47"/>
        <v/>
      </c>
      <c r="Z81" s="307" t="str">
        <f t="shared" si="47"/>
        <v/>
      </c>
      <c r="AA81" s="307" t="str">
        <f t="shared" si="47"/>
        <v/>
      </c>
      <c r="AB81" s="307" t="str">
        <f t="shared" si="47"/>
        <v/>
      </c>
      <c r="AC81" s="307" t="str">
        <f t="shared" si="47"/>
        <v/>
      </c>
      <c r="AD81" s="307" t="str">
        <f t="shared" si="47"/>
        <v/>
      </c>
      <c r="AE81" s="307" t="str">
        <f t="shared" si="47"/>
        <v/>
      </c>
      <c r="AF81" s="307" t="str">
        <f t="shared" si="48"/>
        <v/>
      </c>
      <c r="AG81" s="307" t="str">
        <f t="shared" si="48"/>
        <v/>
      </c>
      <c r="AH81" s="307" t="str">
        <f t="shared" si="48"/>
        <v/>
      </c>
      <c r="AI81" s="307" t="str">
        <f t="shared" si="48"/>
        <v/>
      </c>
      <c r="AJ81" s="307" t="str">
        <f t="shared" si="48"/>
        <v/>
      </c>
      <c r="AK81" s="307" t="str">
        <f t="shared" si="48"/>
        <v/>
      </c>
      <c r="AL81" s="307" t="str">
        <f t="shared" si="48"/>
        <v/>
      </c>
      <c r="AM81" s="307" t="str">
        <f t="shared" si="48"/>
        <v/>
      </c>
      <c r="AN81" s="307" t="str">
        <f t="shared" si="48"/>
        <v/>
      </c>
      <c r="AO81" s="307" t="str">
        <f t="shared" si="48"/>
        <v/>
      </c>
      <c r="AP81" s="307" t="str">
        <f t="shared" si="49"/>
        <v/>
      </c>
      <c r="AQ81" s="307" t="str">
        <f t="shared" si="49"/>
        <v/>
      </c>
      <c r="AR81" s="307" t="str">
        <f t="shared" si="49"/>
        <v/>
      </c>
      <c r="AS81" s="307" t="str">
        <f t="shared" si="49"/>
        <v/>
      </c>
      <c r="AT81" s="307" t="str">
        <f t="shared" si="49"/>
        <v/>
      </c>
      <c r="AU81" s="307" t="str">
        <f t="shared" si="49"/>
        <v/>
      </c>
      <c r="AV81" s="307" t="str">
        <f t="shared" si="49"/>
        <v/>
      </c>
      <c r="AW81" s="307" t="str">
        <f t="shared" si="49"/>
        <v/>
      </c>
      <c r="AX81" s="307" t="str">
        <f t="shared" si="49"/>
        <v/>
      </c>
      <c r="AY81" s="307" t="str">
        <f t="shared" si="49"/>
        <v/>
      </c>
      <c r="AZ81" s="307" t="str">
        <f t="shared" si="50"/>
        <v/>
      </c>
      <c r="BA81" s="307" t="str">
        <f t="shared" si="50"/>
        <v/>
      </c>
      <c r="BB81" s="307" t="str">
        <f t="shared" si="50"/>
        <v/>
      </c>
      <c r="BC81" s="307" t="str">
        <f t="shared" si="50"/>
        <v/>
      </c>
      <c r="BD81" s="307" t="str">
        <f t="shared" si="50"/>
        <v/>
      </c>
      <c r="BE81" s="307" t="str">
        <f t="shared" si="50"/>
        <v/>
      </c>
      <c r="BF81" s="307" t="str">
        <f t="shared" si="50"/>
        <v/>
      </c>
      <c r="BG81" s="307" t="str">
        <f t="shared" si="50"/>
        <v/>
      </c>
      <c r="BH81" s="307" t="str">
        <f t="shared" si="50"/>
        <v/>
      </c>
      <c r="BI81" s="307" t="str">
        <f t="shared" si="50"/>
        <v/>
      </c>
      <c r="BJ81" s="307" t="str">
        <f t="shared" si="51"/>
        <v/>
      </c>
      <c r="BK81" s="307" t="str">
        <f t="shared" si="51"/>
        <v/>
      </c>
      <c r="BL81" s="307" t="str">
        <f t="shared" si="51"/>
        <v/>
      </c>
      <c r="BM81" s="307" t="str">
        <f t="shared" si="51"/>
        <v/>
      </c>
      <c r="BN81" s="307" t="str">
        <f t="shared" si="51"/>
        <v/>
      </c>
      <c r="BO81" s="307" t="str">
        <f t="shared" si="51"/>
        <v/>
      </c>
      <c r="BP81" s="307" t="str">
        <f t="shared" si="51"/>
        <v/>
      </c>
      <c r="BQ81" s="307" t="str">
        <f t="shared" si="51"/>
        <v/>
      </c>
      <c r="BR81" s="307" t="str">
        <f t="shared" si="51"/>
        <v/>
      </c>
      <c r="BS81" s="307" t="str">
        <f t="shared" si="51"/>
        <v/>
      </c>
      <c r="BT81" s="307" t="str">
        <f t="shared" si="52"/>
        <v/>
      </c>
      <c r="BU81" s="307" t="str">
        <f t="shared" si="52"/>
        <v/>
      </c>
      <c r="BV81" s="307" t="str">
        <f t="shared" si="52"/>
        <v/>
      </c>
      <c r="BW81" s="307" t="str">
        <f t="shared" si="52"/>
        <v/>
      </c>
      <c r="BX81" s="307" t="str">
        <f t="shared" si="52"/>
        <v/>
      </c>
      <c r="BY81" s="307" t="str">
        <f t="shared" si="52"/>
        <v/>
      </c>
      <c r="BZ81" s="307" t="str">
        <f t="shared" si="52"/>
        <v/>
      </c>
      <c r="CA81" s="307" t="str">
        <f t="shared" si="52"/>
        <v/>
      </c>
      <c r="CB81" s="307" t="str">
        <f t="shared" si="52"/>
        <v/>
      </c>
      <c r="CC81" s="307" t="str">
        <f t="shared" si="52"/>
        <v/>
      </c>
      <c r="CD81" s="307" t="str">
        <f t="shared" si="53"/>
        <v/>
      </c>
      <c r="CE81" s="307" t="str">
        <f t="shared" si="53"/>
        <v/>
      </c>
      <c r="CF81" s="307" t="str">
        <f t="shared" si="53"/>
        <v/>
      </c>
      <c r="CG81" s="307" t="str">
        <f t="shared" si="53"/>
        <v/>
      </c>
      <c r="CH81" s="307" t="str">
        <f t="shared" si="53"/>
        <v/>
      </c>
      <c r="CI81" s="307" t="str">
        <f t="shared" si="53"/>
        <v/>
      </c>
      <c r="CJ81" s="307" t="str">
        <f t="shared" si="53"/>
        <v/>
      </c>
      <c r="CK81" s="307" t="str">
        <f t="shared" si="53"/>
        <v/>
      </c>
      <c r="CL81" s="307" t="str">
        <f t="shared" si="53"/>
        <v/>
      </c>
      <c r="CM81" s="307" t="str">
        <f t="shared" si="53"/>
        <v/>
      </c>
      <c r="CN81" s="307" t="str">
        <f t="shared" si="54"/>
        <v/>
      </c>
      <c r="CO81" s="307" t="str">
        <f t="shared" si="54"/>
        <v/>
      </c>
      <c r="CP81" s="307" t="str">
        <f t="shared" si="54"/>
        <v/>
      </c>
      <c r="CQ81" s="307" t="str">
        <f t="shared" si="54"/>
        <v/>
      </c>
      <c r="CR81" s="307" t="str">
        <f t="shared" si="54"/>
        <v/>
      </c>
      <c r="CS81" s="307" t="str">
        <f t="shared" si="54"/>
        <v/>
      </c>
      <c r="CT81" s="307" t="str">
        <f t="shared" si="54"/>
        <v/>
      </c>
      <c r="CU81" s="307" t="str">
        <f t="shared" si="54"/>
        <v/>
      </c>
      <c r="CV81" s="307" t="str">
        <f t="shared" si="54"/>
        <v/>
      </c>
      <c r="CW81" s="307" t="str">
        <f t="shared" si="54"/>
        <v/>
      </c>
      <c r="CX81" s="307" t="str">
        <f t="shared" si="55"/>
        <v/>
      </c>
      <c r="CY81" s="307" t="str">
        <f t="shared" si="55"/>
        <v/>
      </c>
      <c r="CZ81" s="307" t="str">
        <f t="shared" si="55"/>
        <v/>
      </c>
      <c r="DA81" s="307" t="str">
        <f t="shared" si="55"/>
        <v/>
      </c>
      <c r="DB81" s="307" t="str">
        <f t="shared" si="55"/>
        <v/>
      </c>
      <c r="DC81" s="307" t="str">
        <f t="shared" si="55"/>
        <v/>
      </c>
      <c r="DD81" s="307" t="str">
        <f t="shared" si="55"/>
        <v/>
      </c>
      <c r="DE81" s="307" t="str">
        <f t="shared" si="55"/>
        <v/>
      </c>
      <c r="DF81" s="307" t="str">
        <f t="shared" si="55"/>
        <v/>
      </c>
      <c r="DG81" s="307" t="str">
        <f t="shared" si="55"/>
        <v/>
      </c>
      <c r="DH81" s="307" t="str">
        <f t="shared" si="56"/>
        <v/>
      </c>
      <c r="DI81" s="307" t="str">
        <f t="shared" si="56"/>
        <v/>
      </c>
      <c r="DJ81" s="307" t="str">
        <f t="shared" si="56"/>
        <v/>
      </c>
      <c r="DK81" s="307" t="str">
        <f t="shared" si="56"/>
        <v/>
      </c>
      <c r="DL81" s="307" t="str">
        <f t="shared" si="56"/>
        <v/>
      </c>
      <c r="DM81" s="307" t="str">
        <f t="shared" si="56"/>
        <v/>
      </c>
      <c r="DN81" s="307" t="str">
        <f t="shared" si="56"/>
        <v/>
      </c>
      <c r="DO81" s="307" t="str">
        <f t="shared" si="56"/>
        <v/>
      </c>
      <c r="DP81" s="307" t="str">
        <f t="shared" si="56"/>
        <v/>
      </c>
      <c r="DQ81" s="307" t="str">
        <f t="shared" si="56"/>
        <v/>
      </c>
      <c r="DR81" s="307" t="str">
        <f t="shared" si="57"/>
        <v/>
      </c>
      <c r="DS81" s="307" t="str">
        <f t="shared" si="57"/>
        <v/>
      </c>
      <c r="DT81" s="307" t="str">
        <f t="shared" si="57"/>
        <v/>
      </c>
      <c r="DU81" s="307" t="str">
        <f t="shared" si="57"/>
        <v/>
      </c>
      <c r="DV81" s="307" t="str">
        <f t="shared" si="57"/>
        <v/>
      </c>
      <c r="DW81" s="307" t="str">
        <f t="shared" si="57"/>
        <v/>
      </c>
      <c r="DX81" s="307" t="str">
        <f t="shared" si="57"/>
        <v/>
      </c>
      <c r="DY81" s="307" t="str">
        <f t="shared" si="57"/>
        <v/>
      </c>
      <c r="DZ81" s="307" t="str">
        <f t="shared" si="57"/>
        <v/>
      </c>
      <c r="EA81" s="307" t="str">
        <f t="shared" si="57"/>
        <v/>
      </c>
      <c r="EB81" s="307"/>
      <c r="EC81" s="307"/>
      <c r="ED81" s="307"/>
      <c r="EE81" s="307"/>
      <c r="EF81" s="307"/>
      <c r="EG81" s="307"/>
      <c r="EH81" s="307"/>
      <c r="EI81" s="307"/>
      <c r="EJ81" s="307"/>
      <c r="EK81" s="307"/>
      <c r="EL81" s="307"/>
      <c r="EM81" s="307"/>
      <c r="EN81" s="307"/>
      <c r="EO81" s="307"/>
      <c r="EP81" s="307"/>
      <c r="EQ81" s="307"/>
      <c r="ER81" s="307"/>
      <c r="ES81" s="307"/>
      <c r="ET81" s="307"/>
      <c r="EU81" s="307"/>
      <c r="EV81" s="307"/>
      <c r="EW81" s="307"/>
      <c r="EX81" s="307"/>
      <c r="EY81" s="307"/>
      <c r="EZ81" s="307"/>
      <c r="FA81" s="307"/>
      <c r="FB81" s="307"/>
      <c r="FC81" s="307"/>
      <c r="FD81" s="307"/>
      <c r="FE81" s="307"/>
      <c r="FF81" s="307"/>
      <c r="FG81" s="307"/>
      <c r="FH81" s="307"/>
      <c r="FI81" s="307"/>
      <c r="FJ81" s="307"/>
      <c r="FK81" s="307"/>
      <c r="FL81" s="307"/>
      <c r="FM81" s="307"/>
      <c r="FN81" s="307"/>
      <c r="FO81" s="307"/>
      <c r="FP81" s="307"/>
      <c r="FQ81" s="307"/>
      <c r="FR81" s="307"/>
      <c r="FS81" s="307"/>
      <c r="FT81" s="307"/>
      <c r="FU81" s="307"/>
      <c r="FV81" s="307"/>
      <c r="FW81" s="307"/>
      <c r="FX81" s="307"/>
      <c r="FY81" s="307"/>
      <c r="FZ81" s="307"/>
      <c r="GA81" s="307"/>
      <c r="GB81" s="307"/>
      <c r="GC81" s="307"/>
      <c r="GD81" s="307"/>
      <c r="GE81" s="307"/>
      <c r="GF81" s="307"/>
      <c r="GG81" s="307"/>
      <c r="GH81" s="307"/>
      <c r="GI81" s="307"/>
      <c r="GJ81" s="307"/>
      <c r="GK81" s="307"/>
      <c r="GL81" s="307"/>
      <c r="GM81" s="307"/>
      <c r="GN81" s="307"/>
      <c r="GO81" s="307"/>
      <c r="GP81" s="307"/>
      <c r="GQ81" s="307"/>
      <c r="GR81" s="307"/>
      <c r="GS81" s="307"/>
      <c r="GT81" s="307"/>
      <c r="GU81" s="307"/>
      <c r="GV81" s="307"/>
      <c r="GW81" s="307"/>
      <c r="GX81" s="307"/>
      <c r="GY81" s="307"/>
      <c r="GZ81" s="307"/>
      <c r="HA81" s="307"/>
      <c r="HB81" s="307"/>
      <c r="HC81" s="307"/>
      <c r="HD81" s="307"/>
      <c r="HE81" s="307"/>
      <c r="HF81" s="307"/>
      <c r="HG81" s="307"/>
      <c r="HH81" s="307"/>
      <c r="HI81" s="307"/>
      <c r="HJ81" s="307"/>
      <c r="HK81" s="307"/>
      <c r="HL81" s="307"/>
      <c r="HM81" s="307"/>
      <c r="HN81" s="307"/>
      <c r="HO81" s="307"/>
      <c r="HP81" s="307"/>
      <c r="HQ81" s="307"/>
      <c r="HR81" s="307"/>
      <c r="HS81" s="307"/>
      <c r="HT81" s="307"/>
      <c r="HU81" s="307"/>
      <c r="HV81" s="307"/>
      <c r="HW81" s="307"/>
      <c r="HX81" s="307"/>
      <c r="HY81" s="307"/>
      <c r="HZ81" s="307"/>
      <c r="IA81" s="307"/>
      <c r="IB81" s="307"/>
      <c r="IC81" s="307"/>
      <c r="ID81" s="307"/>
      <c r="IE81" s="307"/>
      <c r="IF81" s="307"/>
      <c r="IG81" s="307"/>
      <c r="IH81" s="307"/>
      <c r="II81" s="307"/>
      <c r="IJ81" s="307"/>
      <c r="IK81" s="307"/>
      <c r="IL81" s="307"/>
      <c r="IM81" s="307"/>
      <c r="IN81" s="307"/>
      <c r="IO81" s="307"/>
      <c r="IP81" s="307"/>
      <c r="IQ81" s="257"/>
      <c r="IR81" s="79"/>
      <c r="IS81" s="79"/>
      <c r="IT81" s="79"/>
      <c r="IU81" s="79"/>
      <c r="IV81" s="79"/>
    </row>
    <row r="82" spans="1:256">
      <c r="A82" s="256" t="str">
        <f t="shared" si="5"/>
        <v/>
      </c>
      <c r="B82" s="307" t="str">
        <f t="shared" si="45"/>
        <v/>
      </c>
      <c r="C82" s="307" t="str">
        <f t="shared" si="45"/>
        <v/>
      </c>
      <c r="D82" s="307" t="str">
        <f t="shared" si="45"/>
        <v/>
      </c>
      <c r="E82" s="307" t="str">
        <f t="shared" si="45"/>
        <v/>
      </c>
      <c r="F82" s="307" t="str">
        <f t="shared" si="45"/>
        <v/>
      </c>
      <c r="G82" s="307" t="str">
        <f t="shared" si="45"/>
        <v/>
      </c>
      <c r="H82" s="307" t="str">
        <f t="shared" si="45"/>
        <v/>
      </c>
      <c r="I82" s="307" t="str">
        <f t="shared" si="45"/>
        <v/>
      </c>
      <c r="J82" s="307" t="str">
        <f t="shared" si="45"/>
        <v/>
      </c>
      <c r="K82" s="307" t="str">
        <f t="shared" si="45"/>
        <v/>
      </c>
      <c r="L82" s="307" t="str">
        <f t="shared" si="46"/>
        <v/>
      </c>
      <c r="M82" s="307" t="str">
        <f t="shared" si="46"/>
        <v/>
      </c>
      <c r="N82" s="4" t="str">
        <f t="shared" si="46"/>
        <v/>
      </c>
      <c r="O82" s="307" t="str">
        <f t="shared" si="46"/>
        <v/>
      </c>
      <c r="P82" s="307" t="str">
        <f t="shared" si="46"/>
        <v/>
      </c>
      <c r="Q82" s="307" t="str">
        <f t="shared" si="46"/>
        <v/>
      </c>
      <c r="R82" s="307" t="str">
        <f t="shared" si="46"/>
        <v/>
      </c>
      <c r="S82" s="307" t="str">
        <f t="shared" si="46"/>
        <v/>
      </c>
      <c r="T82" s="307" t="str">
        <f t="shared" si="46"/>
        <v/>
      </c>
      <c r="U82" s="307" t="str">
        <f t="shared" si="46"/>
        <v/>
      </c>
      <c r="V82" s="307" t="str">
        <f t="shared" si="47"/>
        <v/>
      </c>
      <c r="W82" s="307" t="str">
        <f t="shared" si="47"/>
        <v/>
      </c>
      <c r="X82" s="307" t="str">
        <f t="shared" si="47"/>
        <v/>
      </c>
      <c r="Y82" s="307" t="str">
        <f t="shared" si="47"/>
        <v/>
      </c>
      <c r="Z82" s="307" t="str">
        <f t="shared" si="47"/>
        <v/>
      </c>
      <c r="AA82" s="307" t="str">
        <f t="shared" si="47"/>
        <v/>
      </c>
      <c r="AB82" s="307" t="str">
        <f t="shared" si="47"/>
        <v/>
      </c>
      <c r="AC82" s="307" t="str">
        <f t="shared" si="47"/>
        <v/>
      </c>
      <c r="AD82" s="307" t="str">
        <f t="shared" si="47"/>
        <v/>
      </c>
      <c r="AE82" s="307" t="str">
        <f t="shared" si="47"/>
        <v/>
      </c>
      <c r="AF82" s="307" t="str">
        <f t="shared" si="48"/>
        <v/>
      </c>
      <c r="AG82" s="307" t="str">
        <f t="shared" si="48"/>
        <v/>
      </c>
      <c r="AH82" s="307" t="str">
        <f t="shared" si="48"/>
        <v/>
      </c>
      <c r="AI82" s="307" t="str">
        <f t="shared" si="48"/>
        <v/>
      </c>
      <c r="AJ82" s="307" t="str">
        <f t="shared" si="48"/>
        <v/>
      </c>
      <c r="AK82" s="307" t="str">
        <f t="shared" si="48"/>
        <v/>
      </c>
      <c r="AL82" s="307" t="str">
        <f t="shared" si="48"/>
        <v/>
      </c>
      <c r="AM82" s="307" t="str">
        <f t="shared" si="48"/>
        <v/>
      </c>
      <c r="AN82" s="307" t="str">
        <f t="shared" si="48"/>
        <v/>
      </c>
      <c r="AO82" s="307" t="str">
        <f t="shared" si="48"/>
        <v/>
      </c>
      <c r="AP82" s="307" t="str">
        <f t="shared" si="49"/>
        <v/>
      </c>
      <c r="AQ82" s="307" t="str">
        <f t="shared" si="49"/>
        <v/>
      </c>
      <c r="AR82" s="307" t="str">
        <f t="shared" si="49"/>
        <v/>
      </c>
      <c r="AS82" s="307" t="str">
        <f t="shared" si="49"/>
        <v/>
      </c>
      <c r="AT82" s="307" t="str">
        <f t="shared" si="49"/>
        <v/>
      </c>
      <c r="AU82" s="307" t="str">
        <f t="shared" si="49"/>
        <v/>
      </c>
      <c r="AV82" s="307" t="str">
        <f t="shared" si="49"/>
        <v/>
      </c>
      <c r="AW82" s="307" t="str">
        <f t="shared" si="49"/>
        <v/>
      </c>
      <c r="AX82" s="307" t="str">
        <f t="shared" si="49"/>
        <v/>
      </c>
      <c r="AY82" s="307" t="str">
        <f t="shared" si="49"/>
        <v/>
      </c>
      <c r="AZ82" s="307" t="str">
        <f t="shared" si="50"/>
        <v/>
      </c>
      <c r="BA82" s="307" t="str">
        <f t="shared" si="50"/>
        <v/>
      </c>
      <c r="BB82" s="307" t="str">
        <f t="shared" si="50"/>
        <v/>
      </c>
      <c r="BC82" s="307" t="str">
        <f t="shared" si="50"/>
        <v/>
      </c>
      <c r="BD82" s="307" t="str">
        <f t="shared" si="50"/>
        <v/>
      </c>
      <c r="BE82" s="307" t="str">
        <f t="shared" si="50"/>
        <v/>
      </c>
      <c r="BF82" s="307" t="str">
        <f t="shared" si="50"/>
        <v/>
      </c>
      <c r="BG82" s="307" t="str">
        <f t="shared" si="50"/>
        <v/>
      </c>
      <c r="BH82" s="307" t="str">
        <f t="shared" si="50"/>
        <v/>
      </c>
      <c r="BI82" s="307" t="str">
        <f t="shared" si="50"/>
        <v/>
      </c>
      <c r="BJ82" s="307" t="str">
        <f t="shared" si="51"/>
        <v/>
      </c>
      <c r="BK82" s="307" t="str">
        <f t="shared" si="51"/>
        <v/>
      </c>
      <c r="BL82" s="307" t="str">
        <f t="shared" si="51"/>
        <v/>
      </c>
      <c r="BM82" s="307" t="str">
        <f t="shared" si="51"/>
        <v/>
      </c>
      <c r="BN82" s="307" t="str">
        <f t="shared" si="51"/>
        <v/>
      </c>
      <c r="BO82" s="307" t="str">
        <f t="shared" si="51"/>
        <v/>
      </c>
      <c r="BP82" s="307" t="str">
        <f t="shared" si="51"/>
        <v/>
      </c>
      <c r="BQ82" s="307" t="str">
        <f t="shared" si="51"/>
        <v/>
      </c>
      <c r="BR82" s="307" t="str">
        <f t="shared" si="51"/>
        <v/>
      </c>
      <c r="BS82" s="307" t="str">
        <f t="shared" si="51"/>
        <v/>
      </c>
      <c r="BT82" s="307" t="str">
        <f t="shared" si="52"/>
        <v/>
      </c>
      <c r="BU82" s="307" t="str">
        <f t="shared" si="52"/>
        <v/>
      </c>
      <c r="BV82" s="307" t="str">
        <f t="shared" si="52"/>
        <v/>
      </c>
      <c r="BW82" s="307" t="str">
        <f t="shared" si="52"/>
        <v/>
      </c>
      <c r="BX82" s="307" t="str">
        <f t="shared" si="52"/>
        <v/>
      </c>
      <c r="BY82" s="307" t="str">
        <f t="shared" si="52"/>
        <v/>
      </c>
      <c r="BZ82" s="307" t="str">
        <f t="shared" si="52"/>
        <v/>
      </c>
      <c r="CA82" s="307" t="str">
        <f t="shared" si="52"/>
        <v/>
      </c>
      <c r="CB82" s="307" t="str">
        <f t="shared" si="52"/>
        <v/>
      </c>
      <c r="CC82" s="307" t="str">
        <f t="shared" si="52"/>
        <v/>
      </c>
      <c r="CD82" s="307" t="str">
        <f t="shared" si="53"/>
        <v/>
      </c>
      <c r="CE82" s="307" t="str">
        <f t="shared" si="53"/>
        <v/>
      </c>
      <c r="CF82" s="307" t="str">
        <f t="shared" si="53"/>
        <v/>
      </c>
      <c r="CG82" s="307" t="str">
        <f t="shared" si="53"/>
        <v/>
      </c>
      <c r="CH82" s="307" t="str">
        <f t="shared" si="53"/>
        <v/>
      </c>
      <c r="CI82" s="307" t="str">
        <f t="shared" si="53"/>
        <v/>
      </c>
      <c r="CJ82" s="307" t="str">
        <f t="shared" si="53"/>
        <v/>
      </c>
      <c r="CK82" s="307" t="str">
        <f t="shared" si="53"/>
        <v/>
      </c>
      <c r="CL82" s="307" t="str">
        <f t="shared" si="53"/>
        <v/>
      </c>
      <c r="CM82" s="307" t="str">
        <f t="shared" si="53"/>
        <v/>
      </c>
      <c r="CN82" s="307" t="str">
        <f t="shared" si="54"/>
        <v/>
      </c>
      <c r="CO82" s="307" t="str">
        <f t="shared" si="54"/>
        <v/>
      </c>
      <c r="CP82" s="307" t="str">
        <f t="shared" si="54"/>
        <v/>
      </c>
      <c r="CQ82" s="307" t="str">
        <f t="shared" si="54"/>
        <v/>
      </c>
      <c r="CR82" s="307" t="str">
        <f t="shared" si="54"/>
        <v/>
      </c>
      <c r="CS82" s="307" t="str">
        <f t="shared" si="54"/>
        <v/>
      </c>
      <c r="CT82" s="307" t="str">
        <f t="shared" si="54"/>
        <v/>
      </c>
      <c r="CU82" s="307" t="str">
        <f t="shared" si="54"/>
        <v/>
      </c>
      <c r="CV82" s="307" t="str">
        <f t="shared" si="54"/>
        <v/>
      </c>
      <c r="CW82" s="307" t="str">
        <f t="shared" si="54"/>
        <v/>
      </c>
      <c r="CX82" s="307" t="str">
        <f t="shared" si="55"/>
        <v/>
      </c>
      <c r="CY82" s="307" t="str">
        <f t="shared" si="55"/>
        <v/>
      </c>
      <c r="CZ82" s="307" t="str">
        <f t="shared" si="55"/>
        <v/>
      </c>
      <c r="DA82" s="307" t="str">
        <f t="shared" si="55"/>
        <v/>
      </c>
      <c r="DB82" s="307" t="str">
        <f t="shared" si="55"/>
        <v/>
      </c>
      <c r="DC82" s="307" t="str">
        <f t="shared" si="55"/>
        <v/>
      </c>
      <c r="DD82" s="307" t="str">
        <f t="shared" si="55"/>
        <v/>
      </c>
      <c r="DE82" s="307" t="str">
        <f t="shared" si="55"/>
        <v/>
      </c>
      <c r="DF82" s="307" t="str">
        <f t="shared" si="55"/>
        <v/>
      </c>
      <c r="DG82" s="307" t="str">
        <f t="shared" si="55"/>
        <v/>
      </c>
      <c r="DH82" s="307" t="str">
        <f t="shared" si="56"/>
        <v/>
      </c>
      <c r="DI82" s="307" t="str">
        <f t="shared" si="56"/>
        <v/>
      </c>
      <c r="DJ82" s="307" t="str">
        <f t="shared" si="56"/>
        <v/>
      </c>
      <c r="DK82" s="307" t="str">
        <f t="shared" si="56"/>
        <v/>
      </c>
      <c r="DL82" s="307" t="str">
        <f t="shared" si="56"/>
        <v/>
      </c>
      <c r="DM82" s="307" t="str">
        <f t="shared" si="56"/>
        <v/>
      </c>
      <c r="DN82" s="307" t="str">
        <f t="shared" si="56"/>
        <v/>
      </c>
      <c r="DO82" s="307" t="str">
        <f t="shared" si="56"/>
        <v/>
      </c>
      <c r="DP82" s="307" t="str">
        <f t="shared" si="56"/>
        <v/>
      </c>
      <c r="DQ82" s="307" t="str">
        <f t="shared" si="56"/>
        <v/>
      </c>
      <c r="DR82" s="307" t="str">
        <f t="shared" si="57"/>
        <v/>
      </c>
      <c r="DS82" s="307" t="str">
        <f t="shared" si="57"/>
        <v/>
      </c>
      <c r="DT82" s="307" t="str">
        <f t="shared" si="57"/>
        <v/>
      </c>
      <c r="DU82" s="307" t="str">
        <f t="shared" si="57"/>
        <v/>
      </c>
      <c r="DV82" s="307" t="str">
        <f t="shared" si="57"/>
        <v/>
      </c>
      <c r="DW82" s="307" t="str">
        <f t="shared" si="57"/>
        <v/>
      </c>
      <c r="DX82" s="307" t="str">
        <f t="shared" si="57"/>
        <v/>
      </c>
      <c r="DY82" s="307" t="str">
        <f t="shared" si="57"/>
        <v/>
      </c>
      <c r="DZ82" s="307" t="str">
        <f t="shared" si="57"/>
        <v/>
      </c>
      <c r="EA82" s="307" t="str">
        <f t="shared" si="57"/>
        <v/>
      </c>
      <c r="EB82" s="307"/>
      <c r="EC82" s="307"/>
      <c r="ED82" s="307"/>
      <c r="EE82" s="307"/>
      <c r="EF82" s="307"/>
      <c r="EG82" s="307"/>
      <c r="EH82" s="307"/>
      <c r="EI82" s="307"/>
      <c r="EJ82" s="307"/>
      <c r="EK82" s="307"/>
      <c r="EL82" s="307"/>
      <c r="EM82" s="307"/>
      <c r="EN82" s="307"/>
      <c r="EO82" s="307"/>
      <c r="EP82" s="307"/>
      <c r="EQ82" s="307"/>
      <c r="ER82" s="307"/>
      <c r="ES82" s="307"/>
      <c r="ET82" s="307"/>
      <c r="EU82" s="307"/>
      <c r="EV82" s="307"/>
      <c r="EW82" s="307"/>
      <c r="EX82" s="307"/>
      <c r="EY82" s="307"/>
      <c r="EZ82" s="307"/>
      <c r="FA82" s="307"/>
      <c r="FB82" s="307"/>
      <c r="FC82" s="307"/>
      <c r="FD82" s="307"/>
      <c r="FE82" s="307"/>
      <c r="FF82" s="307"/>
      <c r="FG82" s="307"/>
      <c r="FH82" s="307"/>
      <c r="FI82" s="307"/>
      <c r="FJ82" s="307"/>
      <c r="FK82" s="307"/>
      <c r="FL82" s="307"/>
      <c r="FM82" s="307"/>
      <c r="FN82" s="307"/>
      <c r="FO82" s="307"/>
      <c r="FP82" s="307"/>
      <c r="FQ82" s="307"/>
      <c r="FR82" s="307"/>
      <c r="FS82" s="307"/>
      <c r="FT82" s="307"/>
      <c r="FU82" s="307"/>
      <c r="FV82" s="307"/>
      <c r="FW82" s="307"/>
      <c r="FX82" s="307"/>
      <c r="FY82" s="307"/>
      <c r="FZ82" s="307"/>
      <c r="GA82" s="307"/>
      <c r="GB82" s="307"/>
      <c r="GC82" s="307"/>
      <c r="GD82" s="307"/>
      <c r="GE82" s="307"/>
      <c r="GF82" s="307"/>
      <c r="GG82" s="307"/>
      <c r="GH82" s="307"/>
      <c r="GI82" s="307"/>
      <c r="GJ82" s="307"/>
      <c r="GK82" s="307"/>
      <c r="GL82" s="307"/>
      <c r="GM82" s="307"/>
      <c r="GN82" s="307"/>
      <c r="GO82" s="307"/>
      <c r="GP82" s="307"/>
      <c r="GQ82" s="307"/>
      <c r="GR82" s="307"/>
      <c r="GS82" s="307"/>
      <c r="GT82" s="307"/>
      <c r="GU82" s="307"/>
      <c r="GV82" s="307"/>
      <c r="GW82" s="307"/>
      <c r="GX82" s="307"/>
      <c r="GY82" s="307"/>
      <c r="GZ82" s="307"/>
      <c r="HA82" s="307"/>
      <c r="HB82" s="307"/>
      <c r="HC82" s="307"/>
      <c r="HD82" s="307"/>
      <c r="HE82" s="307"/>
      <c r="HF82" s="307"/>
      <c r="HG82" s="307"/>
      <c r="HH82" s="307"/>
      <c r="HI82" s="307"/>
      <c r="HJ82" s="307"/>
      <c r="HK82" s="307"/>
      <c r="HL82" s="307"/>
      <c r="HM82" s="307"/>
      <c r="HN82" s="307"/>
      <c r="HO82" s="307"/>
      <c r="HP82" s="307"/>
      <c r="HQ82" s="307"/>
      <c r="HR82" s="307"/>
      <c r="HS82" s="307"/>
      <c r="HT82" s="307"/>
      <c r="HU82" s="307"/>
      <c r="HV82" s="307"/>
      <c r="HW82" s="307"/>
      <c r="HX82" s="307"/>
      <c r="HY82" s="307"/>
      <c r="HZ82" s="307"/>
      <c r="IA82" s="307"/>
      <c r="IB82" s="307"/>
      <c r="IC82" s="307"/>
      <c r="ID82" s="307"/>
      <c r="IE82" s="307"/>
      <c r="IF82" s="307"/>
      <c r="IG82" s="307"/>
      <c r="IH82" s="307"/>
      <c r="II82" s="307"/>
      <c r="IJ82" s="307"/>
      <c r="IK82" s="307"/>
      <c r="IL82" s="307"/>
      <c r="IM82" s="307"/>
      <c r="IN82" s="307"/>
      <c r="IO82" s="307"/>
      <c r="IP82" s="307"/>
      <c r="IQ82" s="257"/>
      <c r="IR82" s="79"/>
      <c r="IS82" s="79"/>
      <c r="IT82" s="79"/>
      <c r="IU82" s="79"/>
      <c r="IV82" s="79"/>
    </row>
    <row r="83" spans="1:256">
      <c r="A83" s="256" t="str">
        <f t="shared" si="5"/>
        <v/>
      </c>
      <c r="B83" s="307" t="str">
        <f t="shared" si="45"/>
        <v/>
      </c>
      <c r="C83" s="307" t="str">
        <f t="shared" si="45"/>
        <v/>
      </c>
      <c r="D83" s="307" t="str">
        <f t="shared" si="45"/>
        <v/>
      </c>
      <c r="E83" s="307" t="str">
        <f t="shared" si="45"/>
        <v/>
      </c>
      <c r="F83" s="307" t="str">
        <f t="shared" si="45"/>
        <v/>
      </c>
      <c r="G83" s="307" t="str">
        <f t="shared" si="45"/>
        <v/>
      </c>
      <c r="H83" s="307" t="str">
        <f t="shared" si="45"/>
        <v/>
      </c>
      <c r="I83" s="307" t="str">
        <f t="shared" si="45"/>
        <v/>
      </c>
      <c r="J83" s="307" t="str">
        <f t="shared" si="45"/>
        <v/>
      </c>
      <c r="K83" s="307" t="str">
        <f t="shared" si="45"/>
        <v/>
      </c>
      <c r="L83" s="307" t="str">
        <f t="shared" si="46"/>
        <v/>
      </c>
      <c r="M83" s="307" t="str">
        <f t="shared" si="46"/>
        <v/>
      </c>
      <c r="N83" s="4" t="str">
        <f t="shared" si="46"/>
        <v/>
      </c>
      <c r="O83" s="307" t="str">
        <f t="shared" si="46"/>
        <v/>
      </c>
      <c r="P83" s="307" t="str">
        <f t="shared" si="46"/>
        <v/>
      </c>
      <c r="Q83" s="307" t="str">
        <f t="shared" si="46"/>
        <v/>
      </c>
      <c r="R83" s="307" t="str">
        <f t="shared" si="46"/>
        <v/>
      </c>
      <c r="S83" s="307" t="str">
        <f t="shared" si="46"/>
        <v/>
      </c>
      <c r="T83" s="307" t="str">
        <f t="shared" si="46"/>
        <v/>
      </c>
      <c r="U83" s="307" t="str">
        <f t="shared" si="46"/>
        <v/>
      </c>
      <c r="V83" s="307" t="str">
        <f t="shared" si="47"/>
        <v/>
      </c>
      <c r="W83" s="307" t="str">
        <f t="shared" si="47"/>
        <v/>
      </c>
      <c r="X83" s="307" t="str">
        <f t="shared" si="47"/>
        <v/>
      </c>
      <c r="Y83" s="307" t="str">
        <f t="shared" si="47"/>
        <v/>
      </c>
      <c r="Z83" s="307" t="str">
        <f t="shared" si="47"/>
        <v/>
      </c>
      <c r="AA83" s="307" t="str">
        <f t="shared" si="47"/>
        <v/>
      </c>
      <c r="AB83" s="307" t="str">
        <f t="shared" si="47"/>
        <v/>
      </c>
      <c r="AC83" s="307" t="str">
        <f t="shared" si="47"/>
        <v/>
      </c>
      <c r="AD83" s="307" t="str">
        <f t="shared" si="47"/>
        <v/>
      </c>
      <c r="AE83" s="307" t="str">
        <f t="shared" si="47"/>
        <v/>
      </c>
      <c r="AF83" s="307" t="str">
        <f t="shared" si="48"/>
        <v/>
      </c>
      <c r="AG83" s="307" t="str">
        <f t="shared" si="48"/>
        <v/>
      </c>
      <c r="AH83" s="307" t="str">
        <f t="shared" si="48"/>
        <v/>
      </c>
      <c r="AI83" s="307" t="str">
        <f t="shared" si="48"/>
        <v/>
      </c>
      <c r="AJ83" s="307" t="str">
        <f t="shared" si="48"/>
        <v/>
      </c>
      <c r="AK83" s="307" t="str">
        <f t="shared" si="48"/>
        <v/>
      </c>
      <c r="AL83" s="307" t="str">
        <f t="shared" si="48"/>
        <v/>
      </c>
      <c r="AM83" s="307" t="str">
        <f t="shared" si="48"/>
        <v/>
      </c>
      <c r="AN83" s="307" t="str">
        <f t="shared" si="48"/>
        <v/>
      </c>
      <c r="AO83" s="307" t="str">
        <f t="shared" si="48"/>
        <v/>
      </c>
      <c r="AP83" s="307" t="str">
        <f t="shared" si="49"/>
        <v/>
      </c>
      <c r="AQ83" s="307" t="str">
        <f t="shared" si="49"/>
        <v/>
      </c>
      <c r="AR83" s="307" t="str">
        <f t="shared" si="49"/>
        <v/>
      </c>
      <c r="AS83" s="307" t="str">
        <f t="shared" si="49"/>
        <v/>
      </c>
      <c r="AT83" s="307" t="str">
        <f t="shared" si="49"/>
        <v/>
      </c>
      <c r="AU83" s="307" t="str">
        <f t="shared" si="49"/>
        <v/>
      </c>
      <c r="AV83" s="307" t="str">
        <f t="shared" si="49"/>
        <v/>
      </c>
      <c r="AW83" s="307" t="str">
        <f t="shared" si="49"/>
        <v/>
      </c>
      <c r="AX83" s="307" t="str">
        <f t="shared" si="49"/>
        <v/>
      </c>
      <c r="AY83" s="307" t="str">
        <f t="shared" si="49"/>
        <v/>
      </c>
      <c r="AZ83" s="307" t="str">
        <f t="shared" si="50"/>
        <v/>
      </c>
      <c r="BA83" s="307" t="str">
        <f t="shared" si="50"/>
        <v/>
      </c>
      <c r="BB83" s="307" t="str">
        <f t="shared" si="50"/>
        <v/>
      </c>
      <c r="BC83" s="307" t="str">
        <f t="shared" si="50"/>
        <v/>
      </c>
      <c r="BD83" s="307" t="str">
        <f t="shared" si="50"/>
        <v/>
      </c>
      <c r="BE83" s="307" t="str">
        <f t="shared" si="50"/>
        <v/>
      </c>
      <c r="BF83" s="307" t="str">
        <f t="shared" si="50"/>
        <v/>
      </c>
      <c r="BG83" s="307" t="str">
        <f t="shared" si="50"/>
        <v/>
      </c>
      <c r="BH83" s="307" t="str">
        <f t="shared" si="50"/>
        <v/>
      </c>
      <c r="BI83" s="307" t="str">
        <f t="shared" si="50"/>
        <v/>
      </c>
      <c r="BJ83" s="307" t="str">
        <f t="shared" si="51"/>
        <v/>
      </c>
      <c r="BK83" s="307" t="str">
        <f t="shared" si="51"/>
        <v/>
      </c>
      <c r="BL83" s="307" t="str">
        <f t="shared" si="51"/>
        <v/>
      </c>
      <c r="BM83" s="307" t="str">
        <f t="shared" si="51"/>
        <v/>
      </c>
      <c r="BN83" s="307" t="str">
        <f t="shared" si="51"/>
        <v/>
      </c>
      <c r="BO83" s="307" t="str">
        <f t="shared" si="51"/>
        <v/>
      </c>
      <c r="BP83" s="307" t="str">
        <f t="shared" si="51"/>
        <v/>
      </c>
      <c r="BQ83" s="307" t="str">
        <f t="shared" si="51"/>
        <v/>
      </c>
      <c r="BR83" s="307" t="str">
        <f t="shared" si="51"/>
        <v/>
      </c>
      <c r="BS83" s="307" t="str">
        <f t="shared" si="51"/>
        <v/>
      </c>
      <c r="BT83" s="307" t="str">
        <f t="shared" si="52"/>
        <v/>
      </c>
      <c r="BU83" s="307" t="str">
        <f t="shared" si="52"/>
        <v/>
      </c>
      <c r="BV83" s="307" t="str">
        <f t="shared" si="52"/>
        <v/>
      </c>
      <c r="BW83" s="307" t="str">
        <f t="shared" si="52"/>
        <v/>
      </c>
      <c r="BX83" s="307" t="str">
        <f t="shared" si="52"/>
        <v/>
      </c>
      <c r="BY83" s="307" t="str">
        <f t="shared" si="52"/>
        <v/>
      </c>
      <c r="BZ83" s="307" t="str">
        <f t="shared" si="52"/>
        <v/>
      </c>
      <c r="CA83" s="307" t="str">
        <f t="shared" si="52"/>
        <v/>
      </c>
      <c r="CB83" s="307" t="str">
        <f t="shared" si="52"/>
        <v/>
      </c>
      <c r="CC83" s="307" t="str">
        <f t="shared" si="52"/>
        <v/>
      </c>
      <c r="CD83" s="307" t="str">
        <f t="shared" si="53"/>
        <v/>
      </c>
      <c r="CE83" s="307" t="str">
        <f t="shared" si="53"/>
        <v/>
      </c>
      <c r="CF83" s="307" t="str">
        <f t="shared" si="53"/>
        <v/>
      </c>
      <c r="CG83" s="307" t="str">
        <f t="shared" si="53"/>
        <v/>
      </c>
      <c r="CH83" s="307" t="str">
        <f t="shared" si="53"/>
        <v/>
      </c>
      <c r="CI83" s="307" t="str">
        <f t="shared" si="53"/>
        <v/>
      </c>
      <c r="CJ83" s="307" t="str">
        <f t="shared" si="53"/>
        <v/>
      </c>
      <c r="CK83" s="307" t="str">
        <f t="shared" si="53"/>
        <v/>
      </c>
      <c r="CL83" s="307" t="str">
        <f t="shared" si="53"/>
        <v/>
      </c>
      <c r="CM83" s="307" t="str">
        <f t="shared" si="53"/>
        <v/>
      </c>
      <c r="CN83" s="307" t="str">
        <f t="shared" si="54"/>
        <v/>
      </c>
      <c r="CO83" s="307" t="str">
        <f t="shared" si="54"/>
        <v/>
      </c>
      <c r="CP83" s="307" t="str">
        <f t="shared" si="54"/>
        <v/>
      </c>
      <c r="CQ83" s="307" t="str">
        <f t="shared" si="54"/>
        <v/>
      </c>
      <c r="CR83" s="307" t="str">
        <f t="shared" si="54"/>
        <v/>
      </c>
      <c r="CS83" s="307" t="str">
        <f t="shared" si="54"/>
        <v/>
      </c>
      <c r="CT83" s="307" t="str">
        <f t="shared" si="54"/>
        <v/>
      </c>
      <c r="CU83" s="307" t="str">
        <f t="shared" si="54"/>
        <v/>
      </c>
      <c r="CV83" s="307" t="str">
        <f t="shared" si="54"/>
        <v/>
      </c>
      <c r="CW83" s="307" t="str">
        <f t="shared" si="54"/>
        <v/>
      </c>
      <c r="CX83" s="307" t="str">
        <f t="shared" si="55"/>
        <v/>
      </c>
      <c r="CY83" s="307" t="str">
        <f t="shared" si="55"/>
        <v/>
      </c>
      <c r="CZ83" s="307" t="str">
        <f t="shared" si="55"/>
        <v/>
      </c>
      <c r="DA83" s="307" t="str">
        <f t="shared" si="55"/>
        <v/>
      </c>
      <c r="DB83" s="307" t="str">
        <f t="shared" si="55"/>
        <v/>
      </c>
      <c r="DC83" s="307" t="str">
        <f t="shared" si="55"/>
        <v/>
      </c>
      <c r="DD83" s="307" t="str">
        <f t="shared" si="55"/>
        <v/>
      </c>
      <c r="DE83" s="307" t="str">
        <f t="shared" si="55"/>
        <v/>
      </c>
      <c r="DF83" s="307" t="str">
        <f t="shared" si="55"/>
        <v/>
      </c>
      <c r="DG83" s="307" t="str">
        <f t="shared" si="55"/>
        <v/>
      </c>
      <c r="DH83" s="307" t="str">
        <f t="shared" si="56"/>
        <v/>
      </c>
      <c r="DI83" s="307" t="str">
        <f t="shared" si="56"/>
        <v/>
      </c>
      <c r="DJ83" s="307" t="str">
        <f t="shared" si="56"/>
        <v/>
      </c>
      <c r="DK83" s="307" t="str">
        <f t="shared" si="56"/>
        <v/>
      </c>
      <c r="DL83" s="307" t="str">
        <f t="shared" si="56"/>
        <v/>
      </c>
      <c r="DM83" s="307" t="str">
        <f t="shared" si="56"/>
        <v/>
      </c>
      <c r="DN83" s="307" t="str">
        <f t="shared" si="56"/>
        <v/>
      </c>
      <c r="DO83" s="307" t="str">
        <f t="shared" si="56"/>
        <v/>
      </c>
      <c r="DP83" s="307" t="str">
        <f t="shared" si="56"/>
        <v/>
      </c>
      <c r="DQ83" s="307" t="str">
        <f t="shared" si="56"/>
        <v/>
      </c>
      <c r="DR83" s="307" t="str">
        <f t="shared" si="57"/>
        <v/>
      </c>
      <c r="DS83" s="307" t="str">
        <f t="shared" si="57"/>
        <v/>
      </c>
      <c r="DT83" s="307" t="str">
        <f t="shared" si="57"/>
        <v/>
      </c>
      <c r="DU83" s="307" t="str">
        <f t="shared" si="57"/>
        <v/>
      </c>
      <c r="DV83" s="307" t="str">
        <f t="shared" si="57"/>
        <v/>
      </c>
      <c r="DW83" s="307" t="str">
        <f t="shared" si="57"/>
        <v/>
      </c>
      <c r="DX83" s="307" t="str">
        <f t="shared" si="57"/>
        <v/>
      </c>
      <c r="DY83" s="307" t="str">
        <f t="shared" si="57"/>
        <v/>
      </c>
      <c r="DZ83" s="307" t="str">
        <f t="shared" si="57"/>
        <v/>
      </c>
      <c r="EA83" s="307" t="str">
        <f t="shared" si="57"/>
        <v/>
      </c>
      <c r="EB83" s="307"/>
      <c r="EC83" s="307"/>
      <c r="ED83" s="307"/>
      <c r="EE83" s="307"/>
      <c r="EF83" s="307"/>
      <c r="EG83" s="307"/>
      <c r="EH83" s="307"/>
      <c r="EI83" s="307"/>
      <c r="EJ83" s="307"/>
      <c r="EK83" s="307"/>
      <c r="EL83" s="307"/>
      <c r="EM83" s="307"/>
      <c r="EN83" s="307"/>
      <c r="EO83" s="307"/>
      <c r="EP83" s="307"/>
      <c r="EQ83" s="307"/>
      <c r="ER83" s="307"/>
      <c r="ES83" s="307"/>
      <c r="ET83" s="307"/>
      <c r="EU83" s="307"/>
      <c r="EV83" s="307"/>
      <c r="EW83" s="307"/>
      <c r="EX83" s="307"/>
      <c r="EY83" s="307"/>
      <c r="EZ83" s="307"/>
      <c r="FA83" s="307"/>
      <c r="FB83" s="307"/>
      <c r="FC83" s="307"/>
      <c r="FD83" s="307"/>
      <c r="FE83" s="307"/>
      <c r="FF83" s="307"/>
      <c r="FG83" s="307"/>
      <c r="FH83" s="307"/>
      <c r="FI83" s="307"/>
      <c r="FJ83" s="307"/>
      <c r="FK83" s="307"/>
      <c r="FL83" s="307"/>
      <c r="FM83" s="307"/>
      <c r="FN83" s="307"/>
      <c r="FO83" s="307"/>
      <c r="FP83" s="307"/>
      <c r="FQ83" s="307"/>
      <c r="FR83" s="307"/>
      <c r="FS83" s="307"/>
      <c r="FT83" s="307"/>
      <c r="FU83" s="307"/>
      <c r="FV83" s="307"/>
      <c r="FW83" s="307"/>
      <c r="FX83" s="307"/>
      <c r="FY83" s="307"/>
      <c r="FZ83" s="307"/>
      <c r="GA83" s="307"/>
      <c r="GB83" s="307"/>
      <c r="GC83" s="307"/>
      <c r="GD83" s="307"/>
      <c r="GE83" s="307"/>
      <c r="GF83" s="307"/>
      <c r="GG83" s="307"/>
      <c r="GH83" s="307"/>
      <c r="GI83" s="307"/>
      <c r="GJ83" s="307"/>
      <c r="GK83" s="307"/>
      <c r="GL83" s="307"/>
      <c r="GM83" s="307"/>
      <c r="GN83" s="307"/>
      <c r="GO83" s="307"/>
      <c r="GP83" s="307"/>
      <c r="GQ83" s="307"/>
      <c r="GR83" s="307"/>
      <c r="GS83" s="307"/>
      <c r="GT83" s="307"/>
      <c r="GU83" s="307"/>
      <c r="GV83" s="307"/>
      <c r="GW83" s="307"/>
      <c r="GX83" s="307"/>
      <c r="GY83" s="307"/>
      <c r="GZ83" s="307"/>
      <c r="HA83" s="307"/>
      <c r="HB83" s="307"/>
      <c r="HC83" s="307"/>
      <c r="HD83" s="307"/>
      <c r="HE83" s="307"/>
      <c r="HF83" s="307"/>
      <c r="HG83" s="307"/>
      <c r="HH83" s="307"/>
      <c r="HI83" s="307"/>
      <c r="HJ83" s="307"/>
      <c r="HK83" s="307"/>
      <c r="HL83" s="307"/>
      <c r="HM83" s="307"/>
      <c r="HN83" s="307"/>
      <c r="HO83" s="307"/>
      <c r="HP83" s="307"/>
      <c r="HQ83" s="307"/>
      <c r="HR83" s="307"/>
      <c r="HS83" s="307"/>
      <c r="HT83" s="307"/>
      <c r="HU83" s="307"/>
      <c r="HV83" s="307"/>
      <c r="HW83" s="307"/>
      <c r="HX83" s="307"/>
      <c r="HY83" s="307"/>
      <c r="HZ83" s="307"/>
      <c r="IA83" s="307"/>
      <c r="IB83" s="307"/>
      <c r="IC83" s="307"/>
      <c r="ID83" s="307"/>
      <c r="IE83" s="307"/>
      <c r="IF83" s="307"/>
      <c r="IG83" s="307"/>
      <c r="IH83" s="307"/>
      <c r="II83" s="307"/>
      <c r="IJ83" s="307"/>
      <c r="IK83" s="307"/>
      <c r="IL83" s="307"/>
      <c r="IM83" s="307"/>
      <c r="IN83" s="307"/>
      <c r="IO83" s="307"/>
      <c r="IP83" s="307"/>
      <c r="IQ83" s="257"/>
      <c r="IR83" s="79"/>
      <c r="IS83" s="79"/>
      <c r="IT83" s="79"/>
      <c r="IU83" s="79"/>
      <c r="IV83" s="79"/>
    </row>
    <row r="84" spans="1:256">
      <c r="A84" s="256" t="str">
        <f t="shared" si="5"/>
        <v/>
      </c>
      <c r="B84" s="307" t="str">
        <f t="shared" si="45"/>
        <v/>
      </c>
      <c r="C84" s="307" t="str">
        <f t="shared" si="45"/>
        <v/>
      </c>
      <c r="D84" s="307" t="str">
        <f t="shared" si="45"/>
        <v/>
      </c>
      <c r="E84" s="307" t="str">
        <f t="shared" si="45"/>
        <v/>
      </c>
      <c r="F84" s="307" t="str">
        <f t="shared" si="45"/>
        <v/>
      </c>
      <c r="G84" s="307" t="str">
        <f t="shared" si="45"/>
        <v/>
      </c>
      <c r="H84" s="307" t="str">
        <f t="shared" si="45"/>
        <v/>
      </c>
      <c r="I84" s="307" t="str">
        <f t="shared" si="45"/>
        <v/>
      </c>
      <c r="J84" s="307" t="str">
        <f t="shared" si="45"/>
        <v/>
      </c>
      <c r="K84" s="307" t="str">
        <f t="shared" si="45"/>
        <v/>
      </c>
      <c r="L84" s="307" t="str">
        <f t="shared" si="46"/>
        <v/>
      </c>
      <c r="M84" s="307" t="str">
        <f t="shared" si="46"/>
        <v/>
      </c>
      <c r="N84" s="4" t="str">
        <f t="shared" si="46"/>
        <v/>
      </c>
      <c r="O84" s="307" t="str">
        <f t="shared" si="46"/>
        <v/>
      </c>
      <c r="P84" s="307" t="str">
        <f t="shared" si="46"/>
        <v/>
      </c>
      <c r="Q84" s="307" t="str">
        <f t="shared" si="46"/>
        <v/>
      </c>
      <c r="R84" s="307" t="str">
        <f t="shared" si="46"/>
        <v/>
      </c>
      <c r="S84" s="307" t="str">
        <f t="shared" si="46"/>
        <v/>
      </c>
      <c r="T84" s="307" t="str">
        <f t="shared" si="46"/>
        <v/>
      </c>
      <c r="U84" s="307" t="str">
        <f t="shared" si="46"/>
        <v/>
      </c>
      <c r="V84" s="307" t="str">
        <f t="shared" si="47"/>
        <v/>
      </c>
      <c r="W84" s="307" t="str">
        <f t="shared" si="47"/>
        <v/>
      </c>
      <c r="X84" s="307" t="str">
        <f t="shared" si="47"/>
        <v/>
      </c>
      <c r="Y84" s="307" t="str">
        <f t="shared" si="47"/>
        <v/>
      </c>
      <c r="Z84" s="307" t="str">
        <f t="shared" si="47"/>
        <v/>
      </c>
      <c r="AA84" s="307" t="str">
        <f t="shared" si="47"/>
        <v/>
      </c>
      <c r="AB84" s="307" t="str">
        <f t="shared" si="47"/>
        <v/>
      </c>
      <c r="AC84" s="307" t="str">
        <f t="shared" si="47"/>
        <v/>
      </c>
      <c r="AD84" s="307" t="str">
        <f t="shared" si="47"/>
        <v/>
      </c>
      <c r="AE84" s="307" t="str">
        <f t="shared" si="47"/>
        <v/>
      </c>
      <c r="AF84" s="307" t="str">
        <f t="shared" si="48"/>
        <v/>
      </c>
      <c r="AG84" s="307" t="str">
        <f t="shared" si="48"/>
        <v/>
      </c>
      <c r="AH84" s="307" t="str">
        <f t="shared" si="48"/>
        <v/>
      </c>
      <c r="AI84" s="307" t="str">
        <f t="shared" si="48"/>
        <v/>
      </c>
      <c r="AJ84" s="307" t="str">
        <f t="shared" si="48"/>
        <v/>
      </c>
      <c r="AK84" s="307" t="str">
        <f t="shared" si="48"/>
        <v/>
      </c>
      <c r="AL84" s="307" t="str">
        <f t="shared" si="48"/>
        <v/>
      </c>
      <c r="AM84" s="307" t="str">
        <f t="shared" si="48"/>
        <v/>
      </c>
      <c r="AN84" s="307" t="str">
        <f t="shared" si="48"/>
        <v/>
      </c>
      <c r="AO84" s="307" t="str">
        <f t="shared" si="48"/>
        <v/>
      </c>
      <c r="AP84" s="307" t="str">
        <f t="shared" si="49"/>
        <v/>
      </c>
      <c r="AQ84" s="307" t="str">
        <f t="shared" si="49"/>
        <v/>
      </c>
      <c r="AR84" s="307" t="str">
        <f t="shared" si="49"/>
        <v/>
      </c>
      <c r="AS84" s="307" t="str">
        <f t="shared" si="49"/>
        <v/>
      </c>
      <c r="AT84" s="307" t="str">
        <f t="shared" si="49"/>
        <v/>
      </c>
      <c r="AU84" s="307" t="str">
        <f t="shared" si="49"/>
        <v/>
      </c>
      <c r="AV84" s="307" t="str">
        <f t="shared" si="49"/>
        <v/>
      </c>
      <c r="AW84" s="307" t="str">
        <f t="shared" si="49"/>
        <v/>
      </c>
      <c r="AX84" s="307" t="str">
        <f t="shared" si="49"/>
        <v/>
      </c>
      <c r="AY84" s="307" t="str">
        <f t="shared" si="49"/>
        <v/>
      </c>
      <c r="AZ84" s="307" t="str">
        <f t="shared" si="50"/>
        <v/>
      </c>
      <c r="BA84" s="307" t="str">
        <f t="shared" si="50"/>
        <v/>
      </c>
      <c r="BB84" s="307" t="str">
        <f t="shared" si="50"/>
        <v/>
      </c>
      <c r="BC84" s="307" t="str">
        <f t="shared" si="50"/>
        <v/>
      </c>
      <c r="BD84" s="307" t="str">
        <f t="shared" si="50"/>
        <v/>
      </c>
      <c r="BE84" s="307" t="str">
        <f t="shared" si="50"/>
        <v/>
      </c>
      <c r="BF84" s="307" t="str">
        <f t="shared" si="50"/>
        <v/>
      </c>
      <c r="BG84" s="307" t="str">
        <f t="shared" si="50"/>
        <v/>
      </c>
      <c r="BH84" s="307" t="str">
        <f t="shared" si="50"/>
        <v/>
      </c>
      <c r="BI84" s="307" t="str">
        <f t="shared" si="50"/>
        <v/>
      </c>
      <c r="BJ84" s="307" t="str">
        <f t="shared" si="51"/>
        <v/>
      </c>
      <c r="BK84" s="307" t="str">
        <f t="shared" si="51"/>
        <v/>
      </c>
      <c r="BL84" s="307" t="str">
        <f t="shared" si="51"/>
        <v/>
      </c>
      <c r="BM84" s="307" t="str">
        <f t="shared" si="51"/>
        <v/>
      </c>
      <c r="BN84" s="307" t="str">
        <f t="shared" si="51"/>
        <v/>
      </c>
      <c r="BO84" s="307" t="str">
        <f t="shared" si="51"/>
        <v/>
      </c>
      <c r="BP84" s="307" t="str">
        <f t="shared" si="51"/>
        <v/>
      </c>
      <c r="BQ84" s="307" t="str">
        <f t="shared" si="51"/>
        <v/>
      </c>
      <c r="BR84" s="307" t="str">
        <f t="shared" si="51"/>
        <v/>
      </c>
      <c r="BS84" s="307" t="str">
        <f t="shared" si="51"/>
        <v/>
      </c>
      <c r="BT84" s="307" t="str">
        <f t="shared" si="52"/>
        <v/>
      </c>
      <c r="BU84" s="307" t="str">
        <f t="shared" si="52"/>
        <v/>
      </c>
      <c r="BV84" s="307" t="str">
        <f t="shared" si="52"/>
        <v/>
      </c>
      <c r="BW84" s="307" t="str">
        <f t="shared" si="52"/>
        <v/>
      </c>
      <c r="BX84" s="307" t="str">
        <f t="shared" si="52"/>
        <v/>
      </c>
      <c r="BY84" s="307" t="str">
        <f t="shared" si="52"/>
        <v/>
      </c>
      <c r="BZ84" s="307" t="str">
        <f t="shared" si="52"/>
        <v/>
      </c>
      <c r="CA84" s="307" t="str">
        <f t="shared" si="52"/>
        <v/>
      </c>
      <c r="CB84" s="307" t="str">
        <f t="shared" si="52"/>
        <v/>
      </c>
      <c r="CC84" s="307" t="str">
        <f t="shared" si="52"/>
        <v/>
      </c>
      <c r="CD84" s="307" t="str">
        <f t="shared" si="53"/>
        <v/>
      </c>
      <c r="CE84" s="307" t="str">
        <f t="shared" si="53"/>
        <v/>
      </c>
      <c r="CF84" s="307" t="str">
        <f t="shared" si="53"/>
        <v/>
      </c>
      <c r="CG84" s="307" t="str">
        <f t="shared" si="53"/>
        <v/>
      </c>
      <c r="CH84" s="307" t="str">
        <f t="shared" si="53"/>
        <v/>
      </c>
      <c r="CI84" s="307" t="str">
        <f t="shared" si="53"/>
        <v/>
      </c>
      <c r="CJ84" s="307" t="str">
        <f t="shared" si="53"/>
        <v/>
      </c>
      <c r="CK84" s="307" t="str">
        <f t="shared" si="53"/>
        <v/>
      </c>
      <c r="CL84" s="307" t="str">
        <f t="shared" si="53"/>
        <v/>
      </c>
      <c r="CM84" s="307" t="str">
        <f t="shared" si="53"/>
        <v/>
      </c>
      <c r="CN84" s="307" t="str">
        <f t="shared" si="54"/>
        <v/>
      </c>
      <c r="CO84" s="307" t="str">
        <f t="shared" si="54"/>
        <v/>
      </c>
      <c r="CP84" s="307" t="str">
        <f t="shared" si="54"/>
        <v/>
      </c>
      <c r="CQ84" s="307" t="str">
        <f t="shared" si="54"/>
        <v/>
      </c>
      <c r="CR84" s="307" t="str">
        <f t="shared" si="54"/>
        <v/>
      </c>
      <c r="CS84" s="307" t="str">
        <f t="shared" si="54"/>
        <v/>
      </c>
      <c r="CT84" s="307" t="str">
        <f t="shared" si="54"/>
        <v/>
      </c>
      <c r="CU84" s="307" t="str">
        <f t="shared" si="54"/>
        <v/>
      </c>
      <c r="CV84" s="307" t="str">
        <f t="shared" si="54"/>
        <v/>
      </c>
      <c r="CW84" s="307" t="str">
        <f t="shared" si="54"/>
        <v/>
      </c>
      <c r="CX84" s="307" t="str">
        <f t="shared" si="55"/>
        <v/>
      </c>
      <c r="CY84" s="307" t="str">
        <f t="shared" si="55"/>
        <v/>
      </c>
      <c r="CZ84" s="307" t="str">
        <f t="shared" si="55"/>
        <v/>
      </c>
      <c r="DA84" s="307" t="str">
        <f t="shared" si="55"/>
        <v/>
      </c>
      <c r="DB84" s="307" t="str">
        <f t="shared" si="55"/>
        <v/>
      </c>
      <c r="DC84" s="307" t="str">
        <f t="shared" si="55"/>
        <v/>
      </c>
      <c r="DD84" s="307" t="str">
        <f t="shared" si="55"/>
        <v/>
      </c>
      <c r="DE84" s="307" t="str">
        <f t="shared" si="55"/>
        <v/>
      </c>
      <c r="DF84" s="307" t="str">
        <f t="shared" si="55"/>
        <v/>
      </c>
      <c r="DG84" s="307" t="str">
        <f t="shared" si="55"/>
        <v/>
      </c>
      <c r="DH84" s="307" t="str">
        <f t="shared" si="56"/>
        <v/>
      </c>
      <c r="DI84" s="307" t="str">
        <f t="shared" si="56"/>
        <v/>
      </c>
      <c r="DJ84" s="307" t="str">
        <f t="shared" si="56"/>
        <v/>
      </c>
      <c r="DK84" s="307" t="str">
        <f t="shared" si="56"/>
        <v/>
      </c>
      <c r="DL84" s="307" t="str">
        <f t="shared" si="56"/>
        <v/>
      </c>
      <c r="DM84" s="307" t="str">
        <f t="shared" si="56"/>
        <v/>
      </c>
      <c r="DN84" s="307" t="str">
        <f t="shared" si="56"/>
        <v/>
      </c>
      <c r="DO84" s="307" t="str">
        <f t="shared" si="56"/>
        <v/>
      </c>
      <c r="DP84" s="307" t="str">
        <f t="shared" si="56"/>
        <v/>
      </c>
      <c r="DQ84" s="307" t="str">
        <f t="shared" si="56"/>
        <v/>
      </c>
      <c r="DR84" s="307" t="str">
        <f t="shared" si="57"/>
        <v/>
      </c>
      <c r="DS84" s="307" t="str">
        <f t="shared" si="57"/>
        <v/>
      </c>
      <c r="DT84" s="307" t="str">
        <f t="shared" si="57"/>
        <v/>
      </c>
      <c r="DU84" s="307" t="str">
        <f t="shared" si="57"/>
        <v/>
      </c>
      <c r="DV84" s="307" t="str">
        <f t="shared" si="57"/>
        <v/>
      </c>
      <c r="DW84" s="307" t="str">
        <f t="shared" si="57"/>
        <v/>
      </c>
      <c r="DX84" s="307" t="str">
        <f t="shared" si="57"/>
        <v/>
      </c>
      <c r="DY84" s="307" t="str">
        <f t="shared" si="57"/>
        <v/>
      </c>
      <c r="DZ84" s="307" t="str">
        <f t="shared" si="57"/>
        <v/>
      </c>
      <c r="EA84" s="307" t="str">
        <f t="shared" si="57"/>
        <v/>
      </c>
      <c r="EB84" s="307"/>
      <c r="EC84" s="307"/>
      <c r="ED84" s="307"/>
      <c r="EE84" s="307"/>
      <c r="EF84" s="307"/>
      <c r="EG84" s="307"/>
      <c r="EH84" s="307"/>
      <c r="EI84" s="307"/>
      <c r="EJ84" s="307"/>
      <c r="EK84" s="307"/>
      <c r="EL84" s="307"/>
      <c r="EM84" s="307"/>
      <c r="EN84" s="307"/>
      <c r="EO84" s="307"/>
      <c r="EP84" s="307"/>
      <c r="EQ84" s="307"/>
      <c r="ER84" s="307"/>
      <c r="ES84" s="307"/>
      <c r="ET84" s="307"/>
      <c r="EU84" s="307"/>
      <c r="EV84" s="307"/>
      <c r="EW84" s="307"/>
      <c r="EX84" s="307"/>
      <c r="EY84" s="307"/>
      <c r="EZ84" s="307"/>
      <c r="FA84" s="307"/>
      <c r="FB84" s="307"/>
      <c r="FC84" s="307"/>
      <c r="FD84" s="307"/>
      <c r="FE84" s="307"/>
      <c r="FF84" s="307"/>
      <c r="FG84" s="307"/>
      <c r="FH84" s="307"/>
      <c r="FI84" s="307"/>
      <c r="FJ84" s="307"/>
      <c r="FK84" s="307"/>
      <c r="FL84" s="307"/>
      <c r="FM84" s="307"/>
      <c r="FN84" s="307"/>
      <c r="FO84" s="307"/>
      <c r="FP84" s="307"/>
      <c r="FQ84" s="307"/>
      <c r="FR84" s="307"/>
      <c r="FS84" s="307"/>
      <c r="FT84" s="307"/>
      <c r="FU84" s="307"/>
      <c r="FV84" s="307"/>
      <c r="FW84" s="307"/>
      <c r="FX84" s="307"/>
      <c r="FY84" s="307"/>
      <c r="FZ84" s="307"/>
      <c r="GA84" s="307"/>
      <c r="GB84" s="307"/>
      <c r="GC84" s="307"/>
      <c r="GD84" s="307"/>
      <c r="GE84" s="307"/>
      <c r="GF84" s="307"/>
      <c r="GG84" s="307"/>
      <c r="GH84" s="307"/>
      <c r="GI84" s="307"/>
      <c r="GJ84" s="307"/>
      <c r="GK84" s="307"/>
      <c r="GL84" s="307"/>
      <c r="GM84" s="307"/>
      <c r="GN84" s="307"/>
      <c r="GO84" s="307"/>
      <c r="GP84" s="307"/>
      <c r="GQ84" s="307"/>
      <c r="GR84" s="307"/>
      <c r="GS84" s="307"/>
      <c r="GT84" s="307"/>
      <c r="GU84" s="307"/>
      <c r="GV84" s="307"/>
      <c r="GW84" s="307"/>
      <c r="GX84" s="307"/>
      <c r="GY84" s="307"/>
      <c r="GZ84" s="307"/>
      <c r="HA84" s="307"/>
      <c r="HB84" s="307"/>
      <c r="HC84" s="307"/>
      <c r="HD84" s="307"/>
      <c r="HE84" s="307"/>
      <c r="HF84" s="307"/>
      <c r="HG84" s="307"/>
      <c r="HH84" s="307"/>
      <c r="HI84" s="307"/>
      <c r="HJ84" s="307"/>
      <c r="HK84" s="307"/>
      <c r="HL84" s="307"/>
      <c r="HM84" s="307"/>
      <c r="HN84" s="307"/>
      <c r="HO84" s="307"/>
      <c r="HP84" s="307"/>
      <c r="HQ84" s="307"/>
      <c r="HR84" s="307"/>
      <c r="HS84" s="307"/>
      <c r="HT84" s="307"/>
      <c r="HU84" s="307"/>
      <c r="HV84" s="307"/>
      <c r="HW84" s="307"/>
      <c r="HX84" s="307"/>
      <c r="HY84" s="307"/>
      <c r="HZ84" s="307"/>
      <c r="IA84" s="307"/>
      <c r="IB84" s="307"/>
      <c r="IC84" s="307"/>
      <c r="ID84" s="307"/>
      <c r="IE84" s="307"/>
      <c r="IF84" s="307"/>
      <c r="IG84" s="307"/>
      <c r="IH84" s="307"/>
      <c r="II84" s="307"/>
      <c r="IJ84" s="307"/>
      <c r="IK84" s="307"/>
      <c r="IL84" s="307"/>
      <c r="IM84" s="307"/>
      <c r="IN84" s="307"/>
      <c r="IO84" s="307"/>
      <c r="IP84" s="307"/>
      <c r="IQ84" s="257"/>
      <c r="IR84" s="79"/>
      <c r="IS84" s="79"/>
      <c r="IT84" s="79"/>
      <c r="IU84" s="79"/>
      <c r="IV84" s="79"/>
    </row>
    <row r="85" spans="1:256">
      <c r="A85" s="256" t="str">
        <f t="shared" si="5"/>
        <v/>
      </c>
      <c r="B85" s="307" t="str">
        <f t="shared" si="45"/>
        <v/>
      </c>
      <c r="C85" s="307" t="str">
        <f t="shared" si="45"/>
        <v/>
      </c>
      <c r="D85" s="307" t="str">
        <f t="shared" si="45"/>
        <v/>
      </c>
      <c r="E85" s="307" t="str">
        <f t="shared" si="45"/>
        <v/>
      </c>
      <c r="F85" s="307" t="str">
        <f t="shared" si="45"/>
        <v/>
      </c>
      <c r="G85" s="307" t="str">
        <f t="shared" si="45"/>
        <v/>
      </c>
      <c r="H85" s="307" t="str">
        <f t="shared" si="45"/>
        <v/>
      </c>
      <c r="I85" s="307" t="str">
        <f t="shared" si="45"/>
        <v/>
      </c>
      <c r="J85" s="307" t="str">
        <f t="shared" si="45"/>
        <v/>
      </c>
      <c r="K85" s="307" t="str">
        <f t="shared" si="45"/>
        <v/>
      </c>
      <c r="L85" s="307" t="str">
        <f t="shared" si="46"/>
        <v/>
      </c>
      <c r="M85" s="307" t="str">
        <f t="shared" si="46"/>
        <v/>
      </c>
      <c r="N85" s="4" t="str">
        <f t="shared" si="46"/>
        <v/>
      </c>
      <c r="O85" s="307" t="str">
        <f t="shared" si="46"/>
        <v/>
      </c>
      <c r="P85" s="307" t="str">
        <f t="shared" si="46"/>
        <v/>
      </c>
      <c r="Q85" s="307" t="str">
        <f t="shared" si="46"/>
        <v/>
      </c>
      <c r="R85" s="307" t="str">
        <f t="shared" si="46"/>
        <v/>
      </c>
      <c r="S85" s="307" t="str">
        <f t="shared" si="46"/>
        <v/>
      </c>
      <c r="T85" s="307" t="str">
        <f t="shared" si="46"/>
        <v/>
      </c>
      <c r="U85" s="307" t="str">
        <f t="shared" si="46"/>
        <v/>
      </c>
      <c r="V85" s="307" t="str">
        <f t="shared" si="47"/>
        <v/>
      </c>
      <c r="W85" s="307" t="str">
        <f t="shared" si="47"/>
        <v/>
      </c>
      <c r="X85" s="307" t="str">
        <f t="shared" si="47"/>
        <v/>
      </c>
      <c r="Y85" s="307" t="str">
        <f t="shared" si="47"/>
        <v/>
      </c>
      <c r="Z85" s="307" t="str">
        <f t="shared" si="47"/>
        <v/>
      </c>
      <c r="AA85" s="307" t="str">
        <f t="shared" si="47"/>
        <v/>
      </c>
      <c r="AB85" s="307" t="str">
        <f t="shared" si="47"/>
        <v/>
      </c>
      <c r="AC85" s="307" t="str">
        <f t="shared" si="47"/>
        <v/>
      </c>
      <c r="AD85" s="307" t="str">
        <f t="shared" si="47"/>
        <v/>
      </c>
      <c r="AE85" s="307" t="str">
        <f t="shared" si="47"/>
        <v/>
      </c>
      <c r="AF85" s="307" t="str">
        <f t="shared" si="48"/>
        <v/>
      </c>
      <c r="AG85" s="307" t="str">
        <f t="shared" si="48"/>
        <v/>
      </c>
      <c r="AH85" s="307" t="str">
        <f t="shared" si="48"/>
        <v/>
      </c>
      <c r="AI85" s="307" t="str">
        <f t="shared" si="48"/>
        <v/>
      </c>
      <c r="AJ85" s="307" t="str">
        <f t="shared" si="48"/>
        <v/>
      </c>
      <c r="AK85" s="307" t="str">
        <f t="shared" si="48"/>
        <v/>
      </c>
      <c r="AL85" s="307" t="str">
        <f t="shared" si="48"/>
        <v/>
      </c>
      <c r="AM85" s="307" t="str">
        <f t="shared" si="48"/>
        <v/>
      </c>
      <c r="AN85" s="307" t="str">
        <f t="shared" si="48"/>
        <v/>
      </c>
      <c r="AO85" s="307" t="str">
        <f t="shared" si="48"/>
        <v/>
      </c>
      <c r="AP85" s="307" t="str">
        <f t="shared" si="49"/>
        <v/>
      </c>
      <c r="AQ85" s="307" t="str">
        <f t="shared" si="49"/>
        <v/>
      </c>
      <c r="AR85" s="307" t="str">
        <f t="shared" si="49"/>
        <v/>
      </c>
      <c r="AS85" s="307" t="str">
        <f t="shared" si="49"/>
        <v/>
      </c>
      <c r="AT85" s="307" t="str">
        <f t="shared" si="49"/>
        <v/>
      </c>
      <c r="AU85" s="307" t="str">
        <f t="shared" si="49"/>
        <v/>
      </c>
      <c r="AV85" s="307" t="str">
        <f t="shared" si="49"/>
        <v/>
      </c>
      <c r="AW85" s="307" t="str">
        <f t="shared" si="49"/>
        <v/>
      </c>
      <c r="AX85" s="307" t="str">
        <f t="shared" si="49"/>
        <v/>
      </c>
      <c r="AY85" s="307" t="str">
        <f t="shared" si="49"/>
        <v/>
      </c>
      <c r="AZ85" s="307" t="str">
        <f t="shared" si="50"/>
        <v/>
      </c>
      <c r="BA85" s="307" t="str">
        <f t="shared" si="50"/>
        <v/>
      </c>
      <c r="BB85" s="307" t="str">
        <f t="shared" si="50"/>
        <v/>
      </c>
      <c r="BC85" s="307" t="str">
        <f t="shared" si="50"/>
        <v/>
      </c>
      <c r="BD85" s="307" t="str">
        <f t="shared" si="50"/>
        <v/>
      </c>
      <c r="BE85" s="307" t="str">
        <f t="shared" si="50"/>
        <v/>
      </c>
      <c r="BF85" s="307" t="str">
        <f t="shared" si="50"/>
        <v/>
      </c>
      <c r="BG85" s="307" t="str">
        <f t="shared" si="50"/>
        <v/>
      </c>
      <c r="BH85" s="307" t="str">
        <f t="shared" si="50"/>
        <v/>
      </c>
      <c r="BI85" s="307" t="str">
        <f t="shared" si="50"/>
        <v/>
      </c>
      <c r="BJ85" s="307" t="str">
        <f t="shared" si="51"/>
        <v/>
      </c>
      <c r="BK85" s="307" t="str">
        <f t="shared" si="51"/>
        <v/>
      </c>
      <c r="BL85" s="307" t="str">
        <f t="shared" si="51"/>
        <v/>
      </c>
      <c r="BM85" s="307" t="str">
        <f t="shared" si="51"/>
        <v/>
      </c>
      <c r="BN85" s="307" t="str">
        <f t="shared" si="51"/>
        <v/>
      </c>
      <c r="BO85" s="307" t="str">
        <f t="shared" si="51"/>
        <v/>
      </c>
      <c r="BP85" s="307" t="str">
        <f t="shared" si="51"/>
        <v/>
      </c>
      <c r="BQ85" s="307" t="str">
        <f t="shared" si="51"/>
        <v/>
      </c>
      <c r="BR85" s="307" t="str">
        <f t="shared" si="51"/>
        <v/>
      </c>
      <c r="BS85" s="307" t="str">
        <f t="shared" si="51"/>
        <v/>
      </c>
      <c r="BT85" s="307" t="str">
        <f t="shared" si="52"/>
        <v/>
      </c>
      <c r="BU85" s="307" t="str">
        <f t="shared" si="52"/>
        <v/>
      </c>
      <c r="BV85" s="307" t="str">
        <f t="shared" si="52"/>
        <v/>
      </c>
      <c r="BW85" s="307" t="str">
        <f t="shared" si="52"/>
        <v/>
      </c>
      <c r="BX85" s="307" t="str">
        <f t="shared" si="52"/>
        <v/>
      </c>
      <c r="BY85" s="307" t="str">
        <f t="shared" si="52"/>
        <v/>
      </c>
      <c r="BZ85" s="307" t="str">
        <f t="shared" si="52"/>
        <v/>
      </c>
      <c r="CA85" s="307" t="str">
        <f t="shared" si="52"/>
        <v/>
      </c>
      <c r="CB85" s="307" t="str">
        <f t="shared" si="52"/>
        <v/>
      </c>
      <c r="CC85" s="307" t="str">
        <f t="shared" si="52"/>
        <v/>
      </c>
      <c r="CD85" s="307" t="str">
        <f t="shared" si="53"/>
        <v/>
      </c>
      <c r="CE85" s="307" t="str">
        <f t="shared" si="53"/>
        <v/>
      </c>
      <c r="CF85" s="307" t="str">
        <f t="shared" si="53"/>
        <v/>
      </c>
      <c r="CG85" s="307" t="str">
        <f t="shared" si="53"/>
        <v/>
      </c>
      <c r="CH85" s="307" t="str">
        <f t="shared" si="53"/>
        <v/>
      </c>
      <c r="CI85" s="307" t="str">
        <f t="shared" si="53"/>
        <v/>
      </c>
      <c r="CJ85" s="307" t="str">
        <f t="shared" si="53"/>
        <v/>
      </c>
      <c r="CK85" s="307" t="str">
        <f t="shared" si="53"/>
        <v/>
      </c>
      <c r="CL85" s="307" t="str">
        <f t="shared" si="53"/>
        <v/>
      </c>
      <c r="CM85" s="307" t="str">
        <f t="shared" si="53"/>
        <v/>
      </c>
      <c r="CN85" s="307" t="str">
        <f t="shared" si="54"/>
        <v/>
      </c>
      <c r="CO85" s="307" t="str">
        <f t="shared" si="54"/>
        <v/>
      </c>
      <c r="CP85" s="307" t="str">
        <f t="shared" si="54"/>
        <v/>
      </c>
      <c r="CQ85" s="307" t="str">
        <f t="shared" si="54"/>
        <v/>
      </c>
      <c r="CR85" s="307" t="str">
        <f t="shared" si="54"/>
        <v/>
      </c>
      <c r="CS85" s="307" t="str">
        <f t="shared" si="54"/>
        <v/>
      </c>
      <c r="CT85" s="307" t="str">
        <f t="shared" si="54"/>
        <v/>
      </c>
      <c r="CU85" s="307" t="str">
        <f t="shared" si="54"/>
        <v/>
      </c>
      <c r="CV85" s="307" t="str">
        <f t="shared" si="54"/>
        <v/>
      </c>
      <c r="CW85" s="307" t="str">
        <f t="shared" si="54"/>
        <v/>
      </c>
      <c r="CX85" s="307" t="str">
        <f t="shared" si="55"/>
        <v/>
      </c>
      <c r="CY85" s="307" t="str">
        <f t="shared" si="55"/>
        <v/>
      </c>
      <c r="CZ85" s="307" t="str">
        <f t="shared" si="55"/>
        <v/>
      </c>
      <c r="DA85" s="307" t="str">
        <f t="shared" si="55"/>
        <v/>
      </c>
      <c r="DB85" s="307" t="str">
        <f t="shared" si="55"/>
        <v/>
      </c>
      <c r="DC85" s="307" t="str">
        <f t="shared" si="55"/>
        <v/>
      </c>
      <c r="DD85" s="307" t="str">
        <f t="shared" si="55"/>
        <v/>
      </c>
      <c r="DE85" s="307" t="str">
        <f t="shared" si="55"/>
        <v/>
      </c>
      <c r="DF85" s="307" t="str">
        <f t="shared" si="55"/>
        <v/>
      </c>
      <c r="DG85" s="307" t="str">
        <f t="shared" si="55"/>
        <v/>
      </c>
      <c r="DH85" s="307" t="str">
        <f t="shared" si="56"/>
        <v/>
      </c>
      <c r="DI85" s="307" t="str">
        <f t="shared" si="56"/>
        <v/>
      </c>
      <c r="DJ85" s="307" t="str">
        <f t="shared" si="56"/>
        <v/>
      </c>
      <c r="DK85" s="307" t="str">
        <f t="shared" si="56"/>
        <v/>
      </c>
      <c r="DL85" s="307" t="str">
        <f t="shared" si="56"/>
        <v/>
      </c>
      <c r="DM85" s="307" t="str">
        <f t="shared" si="56"/>
        <v/>
      </c>
      <c r="DN85" s="307" t="str">
        <f t="shared" si="56"/>
        <v/>
      </c>
      <c r="DO85" s="307" t="str">
        <f t="shared" si="56"/>
        <v/>
      </c>
      <c r="DP85" s="307" t="str">
        <f t="shared" si="56"/>
        <v/>
      </c>
      <c r="DQ85" s="307" t="str">
        <f t="shared" si="56"/>
        <v/>
      </c>
      <c r="DR85" s="307" t="str">
        <f t="shared" si="57"/>
        <v/>
      </c>
      <c r="DS85" s="307" t="str">
        <f t="shared" si="57"/>
        <v/>
      </c>
      <c r="DT85" s="307" t="str">
        <f t="shared" si="57"/>
        <v/>
      </c>
      <c r="DU85" s="307" t="str">
        <f t="shared" si="57"/>
        <v/>
      </c>
      <c r="DV85" s="307" t="str">
        <f t="shared" si="57"/>
        <v/>
      </c>
      <c r="DW85" s="307" t="str">
        <f t="shared" si="57"/>
        <v/>
      </c>
      <c r="DX85" s="307" t="str">
        <f t="shared" si="57"/>
        <v/>
      </c>
      <c r="DY85" s="307" t="str">
        <f t="shared" si="57"/>
        <v/>
      </c>
      <c r="DZ85" s="307" t="str">
        <f t="shared" si="57"/>
        <v/>
      </c>
      <c r="EA85" s="307" t="str">
        <f t="shared" si="57"/>
        <v/>
      </c>
      <c r="EB85" s="307"/>
      <c r="EC85" s="307"/>
      <c r="ED85" s="307"/>
      <c r="EE85" s="307"/>
      <c r="EF85" s="307"/>
      <c r="EG85" s="307"/>
      <c r="EH85" s="307"/>
      <c r="EI85" s="307"/>
      <c r="EJ85" s="307"/>
      <c r="EK85" s="307"/>
      <c r="EL85" s="307"/>
      <c r="EM85" s="307"/>
      <c r="EN85" s="307"/>
      <c r="EO85" s="307"/>
      <c r="EP85" s="307"/>
      <c r="EQ85" s="307"/>
      <c r="ER85" s="307"/>
      <c r="ES85" s="307"/>
      <c r="ET85" s="307"/>
      <c r="EU85" s="307"/>
      <c r="EV85" s="307"/>
      <c r="EW85" s="307"/>
      <c r="EX85" s="307"/>
      <c r="EY85" s="307"/>
      <c r="EZ85" s="307"/>
      <c r="FA85" s="307"/>
      <c r="FB85" s="307"/>
      <c r="FC85" s="307"/>
      <c r="FD85" s="307"/>
      <c r="FE85" s="307"/>
      <c r="FF85" s="307"/>
      <c r="FG85" s="307"/>
      <c r="FH85" s="307"/>
      <c r="FI85" s="307"/>
      <c r="FJ85" s="307"/>
      <c r="FK85" s="307"/>
      <c r="FL85" s="307"/>
      <c r="FM85" s="307"/>
      <c r="FN85" s="307"/>
      <c r="FO85" s="307"/>
      <c r="FP85" s="307"/>
      <c r="FQ85" s="307"/>
      <c r="FR85" s="307"/>
      <c r="FS85" s="307"/>
      <c r="FT85" s="307"/>
      <c r="FU85" s="307"/>
      <c r="FV85" s="307"/>
      <c r="FW85" s="307"/>
      <c r="FX85" s="307"/>
      <c r="FY85" s="307"/>
      <c r="FZ85" s="307"/>
      <c r="GA85" s="307"/>
      <c r="GB85" s="307"/>
      <c r="GC85" s="307"/>
      <c r="GD85" s="307"/>
      <c r="GE85" s="307"/>
      <c r="GF85" s="307"/>
      <c r="GG85" s="307"/>
      <c r="GH85" s="307"/>
      <c r="GI85" s="307"/>
      <c r="GJ85" s="307"/>
      <c r="GK85" s="307"/>
      <c r="GL85" s="307"/>
      <c r="GM85" s="307"/>
      <c r="GN85" s="307"/>
      <c r="GO85" s="307"/>
      <c r="GP85" s="307"/>
      <c r="GQ85" s="307"/>
      <c r="GR85" s="307"/>
      <c r="GS85" s="307"/>
      <c r="GT85" s="307"/>
      <c r="GU85" s="307"/>
      <c r="GV85" s="307"/>
      <c r="GW85" s="307"/>
      <c r="GX85" s="307"/>
      <c r="GY85" s="307"/>
      <c r="GZ85" s="307"/>
      <c r="HA85" s="307"/>
      <c r="HB85" s="307"/>
      <c r="HC85" s="307"/>
      <c r="HD85" s="307"/>
      <c r="HE85" s="307"/>
      <c r="HF85" s="307"/>
      <c r="HG85" s="307"/>
      <c r="HH85" s="307"/>
      <c r="HI85" s="307"/>
      <c r="HJ85" s="307"/>
      <c r="HK85" s="307"/>
      <c r="HL85" s="307"/>
      <c r="HM85" s="307"/>
      <c r="HN85" s="307"/>
      <c r="HO85" s="307"/>
      <c r="HP85" s="307"/>
      <c r="HQ85" s="307"/>
      <c r="HR85" s="307"/>
      <c r="HS85" s="307"/>
      <c r="HT85" s="307"/>
      <c r="HU85" s="307"/>
      <c r="HV85" s="307"/>
      <c r="HW85" s="307"/>
      <c r="HX85" s="307"/>
      <c r="HY85" s="307"/>
      <c r="HZ85" s="307"/>
      <c r="IA85" s="307"/>
      <c r="IB85" s="307"/>
      <c r="IC85" s="307"/>
      <c r="ID85" s="307"/>
      <c r="IE85" s="307"/>
      <c r="IF85" s="307"/>
      <c r="IG85" s="307"/>
      <c r="IH85" s="307"/>
      <c r="II85" s="307"/>
      <c r="IJ85" s="307"/>
      <c r="IK85" s="307"/>
      <c r="IL85" s="307"/>
      <c r="IM85" s="307"/>
      <c r="IN85" s="307"/>
      <c r="IO85" s="307"/>
      <c r="IP85" s="307"/>
      <c r="IQ85" s="257"/>
      <c r="IR85" s="79"/>
      <c r="IS85" s="79"/>
      <c r="IT85" s="79"/>
      <c r="IU85" s="79"/>
      <c r="IV85" s="79"/>
    </row>
    <row r="86" spans="1:256">
      <c r="A86" s="258" t="str">
        <f t="shared" si="5"/>
        <v/>
      </c>
      <c r="B86" s="219" t="str">
        <f t="shared" si="45"/>
        <v/>
      </c>
      <c r="C86" s="219" t="str">
        <f t="shared" si="45"/>
        <v/>
      </c>
      <c r="D86" s="219" t="str">
        <f t="shared" si="45"/>
        <v/>
      </c>
      <c r="E86" s="219" t="str">
        <f t="shared" si="45"/>
        <v/>
      </c>
      <c r="F86" s="219" t="str">
        <f t="shared" si="45"/>
        <v/>
      </c>
      <c r="G86" s="219" t="str">
        <f t="shared" si="45"/>
        <v/>
      </c>
      <c r="H86" s="219" t="str">
        <f t="shared" si="45"/>
        <v/>
      </c>
      <c r="I86" s="219" t="str">
        <f t="shared" si="45"/>
        <v/>
      </c>
      <c r="J86" s="219" t="str">
        <f t="shared" si="45"/>
        <v/>
      </c>
      <c r="K86" s="219" t="str">
        <f t="shared" si="45"/>
        <v/>
      </c>
      <c r="L86" s="219" t="str">
        <f t="shared" si="46"/>
        <v/>
      </c>
      <c r="M86" s="219" t="str">
        <f t="shared" si="46"/>
        <v/>
      </c>
      <c r="N86" s="265" t="str">
        <f t="shared" si="46"/>
        <v/>
      </c>
      <c r="O86" s="219" t="str">
        <f t="shared" si="46"/>
        <v/>
      </c>
      <c r="P86" s="219" t="str">
        <f t="shared" si="46"/>
        <v/>
      </c>
      <c r="Q86" s="219" t="str">
        <f t="shared" si="46"/>
        <v/>
      </c>
      <c r="R86" s="219" t="str">
        <f t="shared" si="46"/>
        <v/>
      </c>
      <c r="S86" s="219" t="str">
        <f t="shared" si="46"/>
        <v/>
      </c>
      <c r="T86" s="219" t="str">
        <f t="shared" si="46"/>
        <v/>
      </c>
      <c r="U86" s="219" t="str">
        <f t="shared" si="46"/>
        <v/>
      </c>
      <c r="V86" s="219" t="str">
        <f t="shared" si="47"/>
        <v/>
      </c>
      <c r="W86" s="219" t="str">
        <f t="shared" si="47"/>
        <v/>
      </c>
      <c r="X86" s="219" t="str">
        <f t="shared" si="47"/>
        <v/>
      </c>
      <c r="Y86" s="219" t="str">
        <f t="shared" si="47"/>
        <v/>
      </c>
      <c r="Z86" s="219" t="str">
        <f t="shared" si="47"/>
        <v/>
      </c>
      <c r="AA86" s="219" t="str">
        <f t="shared" si="47"/>
        <v/>
      </c>
      <c r="AB86" s="219" t="str">
        <f t="shared" si="47"/>
        <v/>
      </c>
      <c r="AC86" s="219" t="str">
        <f t="shared" si="47"/>
        <v/>
      </c>
      <c r="AD86" s="219" t="str">
        <f t="shared" si="47"/>
        <v/>
      </c>
      <c r="AE86" s="219" t="str">
        <f t="shared" si="47"/>
        <v/>
      </c>
      <c r="AF86" s="219" t="str">
        <f t="shared" si="48"/>
        <v/>
      </c>
      <c r="AG86" s="219" t="str">
        <f t="shared" si="48"/>
        <v/>
      </c>
      <c r="AH86" s="219" t="str">
        <f t="shared" si="48"/>
        <v/>
      </c>
      <c r="AI86" s="219" t="str">
        <f t="shared" si="48"/>
        <v/>
      </c>
      <c r="AJ86" s="219" t="str">
        <f t="shared" si="48"/>
        <v/>
      </c>
      <c r="AK86" s="219" t="str">
        <f t="shared" si="48"/>
        <v/>
      </c>
      <c r="AL86" s="219" t="str">
        <f t="shared" si="48"/>
        <v/>
      </c>
      <c r="AM86" s="219" t="str">
        <f t="shared" si="48"/>
        <v/>
      </c>
      <c r="AN86" s="219" t="str">
        <f t="shared" si="48"/>
        <v/>
      </c>
      <c r="AO86" s="219" t="str">
        <f t="shared" si="48"/>
        <v/>
      </c>
      <c r="AP86" s="219" t="str">
        <f t="shared" si="49"/>
        <v/>
      </c>
      <c r="AQ86" s="219" t="str">
        <f t="shared" si="49"/>
        <v/>
      </c>
      <c r="AR86" s="219" t="str">
        <f t="shared" si="49"/>
        <v/>
      </c>
      <c r="AS86" s="219" t="str">
        <f t="shared" si="49"/>
        <v/>
      </c>
      <c r="AT86" s="219" t="str">
        <f t="shared" si="49"/>
        <v/>
      </c>
      <c r="AU86" s="219" t="str">
        <f t="shared" si="49"/>
        <v/>
      </c>
      <c r="AV86" s="219" t="str">
        <f t="shared" si="49"/>
        <v/>
      </c>
      <c r="AW86" s="219" t="str">
        <f t="shared" si="49"/>
        <v/>
      </c>
      <c r="AX86" s="219" t="str">
        <f t="shared" si="49"/>
        <v/>
      </c>
      <c r="AY86" s="219" t="str">
        <f t="shared" si="49"/>
        <v/>
      </c>
      <c r="AZ86" s="219" t="str">
        <f t="shared" si="50"/>
        <v/>
      </c>
      <c r="BA86" s="219" t="str">
        <f t="shared" si="50"/>
        <v/>
      </c>
      <c r="BB86" s="219" t="str">
        <f t="shared" si="50"/>
        <v/>
      </c>
      <c r="BC86" s="219" t="str">
        <f t="shared" si="50"/>
        <v/>
      </c>
      <c r="BD86" s="219" t="str">
        <f t="shared" si="50"/>
        <v/>
      </c>
      <c r="BE86" s="219" t="str">
        <f t="shared" si="50"/>
        <v/>
      </c>
      <c r="BF86" s="219" t="str">
        <f t="shared" si="50"/>
        <v/>
      </c>
      <c r="BG86" s="219" t="str">
        <f t="shared" si="50"/>
        <v/>
      </c>
      <c r="BH86" s="219" t="str">
        <f t="shared" si="50"/>
        <v/>
      </c>
      <c r="BI86" s="219" t="str">
        <f t="shared" si="50"/>
        <v/>
      </c>
      <c r="BJ86" s="219" t="str">
        <f t="shared" si="51"/>
        <v/>
      </c>
      <c r="BK86" s="219" t="str">
        <f t="shared" si="51"/>
        <v/>
      </c>
      <c r="BL86" s="219" t="str">
        <f t="shared" si="51"/>
        <v/>
      </c>
      <c r="BM86" s="219" t="str">
        <f t="shared" si="51"/>
        <v/>
      </c>
      <c r="BN86" s="219" t="str">
        <f t="shared" si="51"/>
        <v/>
      </c>
      <c r="BO86" s="219" t="str">
        <f t="shared" si="51"/>
        <v/>
      </c>
      <c r="BP86" s="219" t="str">
        <f t="shared" si="51"/>
        <v/>
      </c>
      <c r="BQ86" s="219" t="str">
        <f t="shared" si="51"/>
        <v/>
      </c>
      <c r="BR86" s="219" t="str">
        <f t="shared" si="51"/>
        <v/>
      </c>
      <c r="BS86" s="219" t="str">
        <f t="shared" si="51"/>
        <v/>
      </c>
      <c r="BT86" s="219" t="str">
        <f t="shared" si="52"/>
        <v/>
      </c>
      <c r="BU86" s="219" t="str">
        <f t="shared" si="52"/>
        <v/>
      </c>
      <c r="BV86" s="219" t="str">
        <f t="shared" si="52"/>
        <v/>
      </c>
      <c r="BW86" s="219" t="str">
        <f t="shared" si="52"/>
        <v/>
      </c>
      <c r="BX86" s="219" t="str">
        <f t="shared" si="52"/>
        <v/>
      </c>
      <c r="BY86" s="219" t="str">
        <f t="shared" si="52"/>
        <v/>
      </c>
      <c r="BZ86" s="219" t="str">
        <f t="shared" si="52"/>
        <v/>
      </c>
      <c r="CA86" s="219" t="str">
        <f t="shared" si="52"/>
        <v/>
      </c>
      <c r="CB86" s="219" t="str">
        <f t="shared" si="52"/>
        <v/>
      </c>
      <c r="CC86" s="219" t="str">
        <f t="shared" si="52"/>
        <v/>
      </c>
      <c r="CD86" s="219" t="str">
        <f t="shared" si="53"/>
        <v/>
      </c>
      <c r="CE86" s="219" t="str">
        <f t="shared" si="53"/>
        <v/>
      </c>
      <c r="CF86" s="219" t="str">
        <f t="shared" si="53"/>
        <v/>
      </c>
      <c r="CG86" s="219" t="str">
        <f t="shared" si="53"/>
        <v/>
      </c>
      <c r="CH86" s="219" t="str">
        <f t="shared" si="53"/>
        <v/>
      </c>
      <c r="CI86" s="219" t="str">
        <f t="shared" si="53"/>
        <v/>
      </c>
      <c r="CJ86" s="219" t="str">
        <f t="shared" si="53"/>
        <v/>
      </c>
      <c r="CK86" s="219" t="str">
        <f t="shared" si="53"/>
        <v/>
      </c>
      <c r="CL86" s="219" t="str">
        <f t="shared" si="53"/>
        <v/>
      </c>
      <c r="CM86" s="219" t="str">
        <f t="shared" si="53"/>
        <v/>
      </c>
      <c r="CN86" s="219" t="str">
        <f t="shared" si="54"/>
        <v/>
      </c>
      <c r="CO86" s="219" t="str">
        <f t="shared" si="54"/>
        <v/>
      </c>
      <c r="CP86" s="219" t="str">
        <f t="shared" si="54"/>
        <v/>
      </c>
      <c r="CQ86" s="219" t="str">
        <f t="shared" si="54"/>
        <v/>
      </c>
      <c r="CR86" s="219" t="str">
        <f t="shared" si="54"/>
        <v/>
      </c>
      <c r="CS86" s="219" t="str">
        <f t="shared" si="54"/>
        <v/>
      </c>
      <c r="CT86" s="219" t="str">
        <f t="shared" si="54"/>
        <v/>
      </c>
      <c r="CU86" s="219" t="str">
        <f t="shared" si="54"/>
        <v/>
      </c>
      <c r="CV86" s="219" t="str">
        <f t="shared" si="54"/>
        <v/>
      </c>
      <c r="CW86" s="219" t="str">
        <f t="shared" si="54"/>
        <v/>
      </c>
      <c r="CX86" s="219" t="str">
        <f t="shared" si="55"/>
        <v/>
      </c>
      <c r="CY86" s="219" t="str">
        <f t="shared" si="55"/>
        <v/>
      </c>
      <c r="CZ86" s="219" t="str">
        <f t="shared" si="55"/>
        <v/>
      </c>
      <c r="DA86" s="219" t="str">
        <f t="shared" si="55"/>
        <v/>
      </c>
      <c r="DB86" s="219" t="str">
        <f t="shared" si="55"/>
        <v/>
      </c>
      <c r="DC86" s="219" t="str">
        <f t="shared" si="55"/>
        <v/>
      </c>
      <c r="DD86" s="219" t="str">
        <f t="shared" si="55"/>
        <v/>
      </c>
      <c r="DE86" s="219" t="str">
        <f t="shared" si="55"/>
        <v/>
      </c>
      <c r="DF86" s="219" t="str">
        <f t="shared" si="55"/>
        <v/>
      </c>
      <c r="DG86" s="219" t="str">
        <f t="shared" si="55"/>
        <v/>
      </c>
      <c r="DH86" s="219" t="str">
        <f t="shared" si="56"/>
        <v/>
      </c>
      <c r="DI86" s="219" t="str">
        <f t="shared" si="56"/>
        <v/>
      </c>
      <c r="DJ86" s="219" t="str">
        <f t="shared" si="56"/>
        <v/>
      </c>
      <c r="DK86" s="219" t="str">
        <f t="shared" si="56"/>
        <v/>
      </c>
      <c r="DL86" s="219" t="str">
        <f t="shared" si="56"/>
        <v/>
      </c>
      <c r="DM86" s="219" t="str">
        <f t="shared" si="56"/>
        <v/>
      </c>
      <c r="DN86" s="219" t="str">
        <f t="shared" si="56"/>
        <v/>
      </c>
      <c r="DO86" s="219" t="str">
        <f t="shared" si="56"/>
        <v/>
      </c>
      <c r="DP86" s="219" t="str">
        <f t="shared" si="56"/>
        <v/>
      </c>
      <c r="DQ86" s="219" t="str">
        <f t="shared" si="56"/>
        <v/>
      </c>
      <c r="DR86" s="219" t="str">
        <f t="shared" si="57"/>
        <v/>
      </c>
      <c r="DS86" s="219" t="str">
        <f t="shared" si="57"/>
        <v/>
      </c>
      <c r="DT86" s="219" t="str">
        <f t="shared" si="57"/>
        <v/>
      </c>
      <c r="DU86" s="219" t="str">
        <f t="shared" si="57"/>
        <v/>
      </c>
      <c r="DV86" s="219" t="str">
        <f t="shared" si="57"/>
        <v/>
      </c>
      <c r="DW86" s="219" t="str">
        <f t="shared" si="57"/>
        <v/>
      </c>
      <c r="DX86" s="219" t="str">
        <f t="shared" si="57"/>
        <v/>
      </c>
      <c r="DY86" s="219" t="str">
        <f t="shared" si="57"/>
        <v/>
      </c>
      <c r="DZ86" s="219" t="str">
        <f t="shared" si="57"/>
        <v/>
      </c>
      <c r="EA86" s="219" t="str">
        <f t="shared" si="57"/>
        <v/>
      </c>
      <c r="EB86" s="219"/>
      <c r="EC86" s="219"/>
      <c r="ED86" s="219"/>
      <c r="EE86" s="219"/>
      <c r="EF86" s="219"/>
      <c r="EG86" s="219"/>
      <c r="EH86" s="219"/>
      <c r="EI86" s="219"/>
      <c r="EJ86" s="219"/>
      <c r="EK86" s="219"/>
      <c r="EL86" s="219"/>
      <c r="EM86" s="219"/>
      <c r="EN86" s="219"/>
      <c r="EO86" s="219"/>
      <c r="EP86" s="219"/>
      <c r="EQ86" s="219"/>
      <c r="ER86" s="219"/>
      <c r="ES86" s="219"/>
      <c r="ET86" s="219"/>
      <c r="EU86" s="219"/>
      <c r="EV86" s="219"/>
      <c r="EW86" s="219"/>
      <c r="EX86" s="219"/>
      <c r="EY86" s="219"/>
      <c r="EZ86" s="219"/>
      <c r="FA86" s="219"/>
      <c r="FB86" s="219"/>
      <c r="FC86" s="219"/>
      <c r="FD86" s="219"/>
      <c r="FE86" s="219"/>
      <c r="FF86" s="219"/>
      <c r="FG86" s="219"/>
      <c r="FH86" s="219"/>
      <c r="FI86" s="219"/>
      <c r="FJ86" s="219"/>
      <c r="FK86" s="219"/>
      <c r="FL86" s="219"/>
      <c r="FM86" s="219"/>
      <c r="FN86" s="219"/>
      <c r="FO86" s="219"/>
      <c r="FP86" s="219"/>
      <c r="FQ86" s="219"/>
      <c r="FR86" s="219"/>
      <c r="FS86" s="219"/>
      <c r="FT86" s="219"/>
      <c r="FU86" s="219"/>
      <c r="FV86" s="219"/>
      <c r="FW86" s="219"/>
      <c r="FX86" s="219"/>
      <c r="FY86" s="219"/>
      <c r="FZ86" s="219"/>
      <c r="GA86" s="219"/>
      <c r="GB86" s="219"/>
      <c r="GC86" s="219"/>
      <c r="GD86" s="219"/>
      <c r="GE86" s="219"/>
      <c r="GF86" s="219"/>
      <c r="GG86" s="219"/>
      <c r="GH86" s="219"/>
      <c r="GI86" s="219"/>
      <c r="GJ86" s="219"/>
      <c r="GK86" s="219"/>
      <c r="GL86" s="219"/>
      <c r="GM86" s="219"/>
      <c r="GN86" s="219"/>
      <c r="GO86" s="219"/>
      <c r="GP86" s="219"/>
      <c r="GQ86" s="219"/>
      <c r="GR86" s="219"/>
      <c r="GS86" s="219"/>
      <c r="GT86" s="219"/>
      <c r="GU86" s="219"/>
      <c r="GV86" s="219"/>
      <c r="GW86" s="219"/>
      <c r="GX86" s="219"/>
      <c r="GY86" s="219"/>
      <c r="GZ86" s="219"/>
      <c r="HA86" s="219"/>
      <c r="HB86" s="219"/>
      <c r="HC86" s="219"/>
      <c r="HD86" s="219"/>
      <c r="HE86" s="219"/>
      <c r="HF86" s="219"/>
      <c r="HG86" s="219"/>
      <c r="HH86" s="219"/>
      <c r="HI86" s="219"/>
      <c r="HJ86" s="219"/>
      <c r="HK86" s="219"/>
      <c r="HL86" s="219"/>
      <c r="HM86" s="219"/>
      <c r="HN86" s="219"/>
      <c r="HO86" s="219"/>
      <c r="HP86" s="219"/>
      <c r="HQ86" s="219"/>
      <c r="HR86" s="219"/>
      <c r="HS86" s="219"/>
      <c r="HT86" s="219"/>
      <c r="HU86" s="219"/>
      <c r="HV86" s="219"/>
      <c r="HW86" s="219"/>
      <c r="HX86" s="219"/>
      <c r="HY86" s="219"/>
      <c r="HZ86" s="219"/>
      <c r="IA86" s="219"/>
      <c r="IB86" s="219"/>
      <c r="IC86" s="219"/>
      <c r="ID86" s="219"/>
      <c r="IE86" s="219"/>
      <c r="IF86" s="219"/>
      <c r="IG86" s="219"/>
      <c r="IH86" s="219"/>
      <c r="II86" s="219"/>
      <c r="IJ86" s="219"/>
      <c r="IK86" s="219"/>
      <c r="IL86" s="219"/>
      <c r="IM86" s="219"/>
      <c r="IN86" s="219"/>
      <c r="IO86" s="219"/>
      <c r="IP86" s="219"/>
      <c r="IQ86" s="259"/>
      <c r="IR86" s="79"/>
      <c r="IS86" s="79"/>
      <c r="IT86" s="79"/>
      <c r="IU86" s="79"/>
      <c r="IV86" s="79"/>
    </row>
    <row r="87" spans="1:256">
      <c r="A87" s="79"/>
      <c r="B87" s="79"/>
      <c r="C87" s="79"/>
      <c r="D87" s="79"/>
      <c r="E87" s="79"/>
      <c r="F87" s="79"/>
      <c r="G87" s="79"/>
      <c r="H87" s="79"/>
      <c r="I87" s="261"/>
      <c r="J87" s="261"/>
      <c r="K87" s="261"/>
      <c r="L87" s="261"/>
      <c r="M87" s="79"/>
      <c r="N87" s="24"/>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79"/>
      <c r="BI87" s="79"/>
      <c r="BJ87" s="79"/>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c r="CJ87" s="79"/>
      <c r="CK87" s="79"/>
      <c r="CL87" s="79"/>
      <c r="CM87" s="79"/>
      <c r="CN87" s="79"/>
      <c r="CO87" s="79"/>
      <c r="CP87" s="79"/>
      <c r="CQ87" s="79"/>
      <c r="CR87" s="79"/>
      <c r="CS87" s="79"/>
      <c r="CT87" s="79"/>
      <c r="CU87" s="79"/>
      <c r="CV87" s="79"/>
      <c r="CW87" s="79"/>
      <c r="CX87" s="79"/>
      <c r="CY87" s="79"/>
      <c r="CZ87" s="79"/>
      <c r="DA87" s="79"/>
      <c r="DB87" s="79"/>
      <c r="DC87" s="79"/>
      <c r="DD87" s="79"/>
      <c r="DE87" s="79"/>
      <c r="DF87" s="79"/>
      <c r="DG87" s="79"/>
      <c r="DH87" s="79"/>
      <c r="DI87" s="79"/>
      <c r="DJ87" s="79"/>
      <c r="DK87" s="79"/>
      <c r="DL87" s="79"/>
      <c r="DM87" s="79"/>
      <c r="DN87" s="79"/>
      <c r="DO87" s="79"/>
      <c r="DP87" s="79"/>
      <c r="DQ87" s="79"/>
      <c r="DR87" s="79"/>
      <c r="DS87" s="79"/>
      <c r="DT87" s="79"/>
      <c r="DU87" s="79"/>
      <c r="DV87" s="79"/>
      <c r="DW87" s="79"/>
      <c r="DX87" s="79"/>
      <c r="DY87" s="79"/>
      <c r="DZ87" s="79"/>
      <c r="EA87" s="79"/>
      <c r="EB87" s="79"/>
      <c r="EC87" s="79"/>
      <c r="ED87" s="79"/>
      <c r="EE87" s="79"/>
      <c r="EF87" s="79"/>
      <c r="EG87" s="79"/>
      <c r="EH87" s="79"/>
      <c r="EI87" s="79"/>
      <c r="EJ87" s="79"/>
      <c r="EK87" s="79"/>
      <c r="EL87" s="79"/>
      <c r="EM87" s="79"/>
      <c r="EN87" s="79"/>
      <c r="EO87" s="79"/>
      <c r="EP87" s="79"/>
      <c r="EQ87" s="79"/>
      <c r="ER87" s="79"/>
      <c r="ES87" s="79"/>
      <c r="ET87" s="79"/>
      <c r="EU87" s="79"/>
      <c r="EV87" s="79"/>
      <c r="EW87" s="79"/>
      <c r="EX87" s="79"/>
      <c r="EY87" s="79"/>
      <c r="EZ87" s="79"/>
      <c r="FA87" s="79"/>
      <c r="FB87" s="79"/>
      <c r="FC87" s="79"/>
      <c r="FD87" s="79"/>
      <c r="FE87" s="79"/>
      <c r="FF87" s="79"/>
      <c r="FG87" s="79"/>
      <c r="FH87" s="79"/>
      <c r="FI87" s="79"/>
      <c r="FJ87" s="79"/>
      <c r="FK87" s="79"/>
      <c r="FL87" s="79"/>
      <c r="FM87" s="79"/>
      <c r="FN87" s="79"/>
      <c r="FO87" s="79"/>
      <c r="FP87" s="79"/>
      <c r="FQ87" s="79"/>
      <c r="FR87" s="79"/>
      <c r="FS87" s="79"/>
      <c r="FT87" s="79"/>
      <c r="FU87" s="79"/>
      <c r="FV87" s="79"/>
      <c r="FW87" s="79"/>
      <c r="FX87" s="79"/>
      <c r="FY87" s="79"/>
      <c r="FZ87" s="79"/>
      <c r="GA87" s="79"/>
      <c r="GB87" s="79"/>
      <c r="GC87" s="79"/>
      <c r="GD87" s="79"/>
      <c r="GE87" s="79"/>
      <c r="GF87" s="79"/>
      <c r="GG87" s="79"/>
      <c r="GH87" s="79"/>
      <c r="GI87" s="79"/>
      <c r="GJ87" s="79"/>
      <c r="GK87" s="79"/>
      <c r="GL87" s="79"/>
      <c r="GM87" s="79"/>
      <c r="GN87" s="79"/>
      <c r="GO87" s="79"/>
      <c r="GP87" s="79"/>
      <c r="GQ87" s="79"/>
      <c r="GR87" s="79"/>
      <c r="GS87" s="79"/>
      <c r="GT87" s="79"/>
      <c r="GU87" s="79"/>
      <c r="GV87" s="79"/>
      <c r="GW87" s="79"/>
      <c r="GX87" s="79"/>
      <c r="GY87" s="79"/>
      <c r="GZ87" s="79"/>
      <c r="HA87" s="79"/>
      <c r="HB87" s="79"/>
      <c r="HC87" s="79"/>
      <c r="HD87" s="79"/>
      <c r="HE87" s="79"/>
      <c r="HF87" s="79"/>
      <c r="HG87" s="79"/>
      <c r="HH87" s="79"/>
      <c r="HI87" s="79"/>
      <c r="HJ87" s="79"/>
      <c r="HK87" s="79"/>
      <c r="HL87" s="79"/>
      <c r="HM87" s="79"/>
      <c r="HN87" s="79"/>
      <c r="HO87" s="79"/>
      <c r="HP87" s="79"/>
      <c r="HQ87" s="79"/>
      <c r="HR87" s="79"/>
      <c r="HS87" s="79"/>
      <c r="HT87" s="79"/>
      <c r="HU87" s="79"/>
      <c r="HV87" s="79"/>
      <c r="HW87" s="79"/>
      <c r="HX87" s="79"/>
      <c r="HY87" s="79"/>
      <c r="HZ87" s="79"/>
      <c r="IA87" s="79"/>
      <c r="IB87" s="79"/>
      <c r="IC87" s="79"/>
      <c r="ID87" s="79"/>
      <c r="IE87" s="79"/>
      <c r="IF87" s="79"/>
      <c r="IG87" s="79"/>
      <c r="IH87" s="79"/>
      <c r="II87" s="79"/>
      <c r="IJ87" s="79"/>
      <c r="IK87" s="79"/>
      <c r="IL87" s="79"/>
      <c r="IM87" s="79"/>
      <c r="IN87" s="79"/>
      <c r="IO87" s="79"/>
      <c r="IP87" s="79"/>
      <c r="IQ87" s="79"/>
      <c r="IR87" s="79"/>
      <c r="IS87" s="79"/>
      <c r="IT87" s="79"/>
      <c r="IU87" s="79"/>
      <c r="IV87" s="79"/>
    </row>
    <row r="88" spans="1:256">
      <c r="A88" s="79"/>
      <c r="B88" s="79"/>
      <c r="C88" s="364" t="s">
        <v>703</v>
      </c>
      <c r="D88" s="79"/>
      <c r="E88" s="79"/>
      <c r="F88" s="79"/>
      <c r="G88" s="79"/>
      <c r="H88" s="79"/>
      <c r="I88" s="208" t="s">
        <v>704</v>
      </c>
      <c r="J88" s="261"/>
      <c r="K88" s="261"/>
      <c r="L88" s="261"/>
      <c r="M88" s="3" t="s">
        <v>705</v>
      </c>
      <c r="N88" s="24"/>
      <c r="O88" s="79"/>
      <c r="P88" s="79"/>
      <c r="Q88" s="3" t="s">
        <v>706</v>
      </c>
      <c r="R88" s="79"/>
      <c r="S88" s="79"/>
      <c r="T88" s="79" t="s">
        <v>707</v>
      </c>
      <c r="U88" s="79"/>
      <c r="V88" s="79"/>
      <c r="W88" s="79"/>
      <c r="X88" s="79"/>
      <c r="Y88" s="79"/>
      <c r="Z88" s="79"/>
      <c r="AA88" s="79" t="s">
        <v>708</v>
      </c>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c r="CJ88" s="79"/>
      <c r="CK88" s="79"/>
      <c r="CL88" s="79"/>
      <c r="CM88" s="79"/>
      <c r="CN88" s="79"/>
      <c r="CO88" s="79"/>
      <c r="CP88" s="79"/>
      <c r="CQ88" s="79"/>
      <c r="CR88" s="79"/>
      <c r="CS88" s="79"/>
      <c r="CT88" s="79"/>
      <c r="CU88" s="79"/>
      <c r="CV88" s="79"/>
      <c r="CW88" s="79"/>
      <c r="CX88" s="79"/>
      <c r="CY88" s="79"/>
      <c r="CZ88" s="79"/>
      <c r="DA88" s="79"/>
      <c r="DB88" s="79"/>
      <c r="DC88" s="79"/>
      <c r="DD88" s="79"/>
      <c r="DE88" s="79"/>
      <c r="DF88" s="79"/>
      <c r="DG88" s="79"/>
      <c r="DH88" s="79"/>
      <c r="DI88" s="79"/>
      <c r="DJ88" s="79"/>
      <c r="DK88" s="79"/>
      <c r="DL88" s="79"/>
      <c r="DM88" s="79"/>
      <c r="DN88" s="79"/>
      <c r="DO88" s="79"/>
      <c r="DP88" s="79"/>
      <c r="DQ88" s="79"/>
      <c r="DR88" s="79"/>
      <c r="DS88" s="79"/>
      <c r="DT88" s="79"/>
      <c r="DU88" s="79"/>
      <c r="DV88" s="79"/>
      <c r="DW88" s="79"/>
      <c r="DX88" s="79"/>
      <c r="DY88" s="79"/>
      <c r="DZ88" s="79"/>
      <c r="EA88" s="79"/>
      <c r="EB88" s="79"/>
      <c r="EC88" s="79"/>
      <c r="ED88" s="79"/>
      <c r="EE88" s="79"/>
      <c r="EF88" s="79"/>
      <c r="EG88" s="79"/>
      <c r="EH88" s="79"/>
      <c r="EI88" s="79"/>
      <c r="EJ88" s="79"/>
      <c r="EK88" s="79"/>
      <c r="EL88" s="79"/>
      <c r="EM88" s="79"/>
      <c r="EN88" s="79"/>
      <c r="EO88" s="79"/>
      <c r="EP88" s="79"/>
      <c r="EQ88" s="79"/>
      <c r="ER88" s="79"/>
      <c r="ES88" s="79"/>
      <c r="ET88" s="79"/>
      <c r="EU88" s="79"/>
      <c r="EV88" s="79"/>
      <c r="EW88" s="79"/>
      <c r="EX88" s="79"/>
      <c r="EY88" s="79"/>
      <c r="EZ88" s="79"/>
      <c r="FA88" s="79"/>
      <c r="FB88" s="79"/>
      <c r="FC88" s="79"/>
      <c r="FD88" s="79"/>
      <c r="FE88" s="79"/>
      <c r="FF88" s="79"/>
      <c r="FG88" s="79"/>
      <c r="FH88" s="79"/>
      <c r="FI88" s="79"/>
      <c r="FJ88" s="79"/>
      <c r="FK88" s="79"/>
      <c r="FL88" s="79"/>
      <c r="FM88" s="79"/>
      <c r="FN88" s="79"/>
      <c r="FO88" s="79"/>
      <c r="FP88" s="79"/>
      <c r="FQ88" s="79"/>
      <c r="FR88" s="79"/>
      <c r="FS88" s="79"/>
      <c r="FT88" s="79"/>
      <c r="FU88" s="79"/>
      <c r="FV88" s="79"/>
      <c r="FW88" s="79"/>
      <c r="FX88" s="79"/>
      <c r="FY88" s="79"/>
      <c r="FZ88" s="79"/>
      <c r="GA88" s="79"/>
      <c r="GB88" s="79"/>
      <c r="GC88" s="79"/>
      <c r="GD88" s="79"/>
      <c r="GE88" s="79"/>
      <c r="GF88" s="79"/>
      <c r="GG88" s="79"/>
      <c r="GH88" s="79"/>
      <c r="GI88" s="79"/>
      <c r="GJ88" s="79"/>
      <c r="GK88" s="79"/>
      <c r="GL88" s="79"/>
      <c r="GM88" s="79"/>
      <c r="GN88" s="79"/>
      <c r="GO88" s="79"/>
      <c r="GP88" s="79"/>
      <c r="GQ88" s="79"/>
      <c r="GR88" s="79"/>
      <c r="GS88" s="79"/>
      <c r="GT88" s="79"/>
      <c r="GU88" s="79"/>
      <c r="GV88" s="79"/>
      <c r="GW88" s="79"/>
      <c r="GX88" s="79"/>
      <c r="GY88" s="79"/>
      <c r="GZ88" s="79"/>
      <c r="HA88" s="79"/>
      <c r="HB88" s="79"/>
      <c r="HC88" s="79"/>
      <c r="HD88" s="79"/>
      <c r="HE88" s="79"/>
      <c r="HF88" s="79"/>
      <c r="HG88" s="79"/>
      <c r="HH88" s="79"/>
      <c r="HI88" s="79"/>
      <c r="HJ88" s="79"/>
      <c r="HK88" s="79"/>
      <c r="HL88" s="79"/>
      <c r="HM88" s="79"/>
      <c r="HN88" s="79"/>
      <c r="HO88" s="79"/>
      <c r="HP88" s="79"/>
      <c r="HQ88" s="79"/>
      <c r="HR88" s="79"/>
      <c r="HS88" s="79"/>
      <c r="HT88" s="79"/>
      <c r="HU88" s="79"/>
      <c r="HV88" s="79"/>
      <c r="HW88" s="79"/>
      <c r="HX88" s="79"/>
      <c r="HY88" s="79"/>
      <c r="HZ88" s="79"/>
      <c r="IA88" s="79"/>
      <c r="IB88" s="79"/>
      <c r="IC88" s="79"/>
      <c r="ID88" s="79"/>
      <c r="IE88" s="79"/>
      <c r="IF88" s="79"/>
      <c r="IG88" s="79"/>
      <c r="IH88" s="79"/>
      <c r="II88" s="79"/>
      <c r="IJ88" s="79"/>
      <c r="IK88" s="79"/>
      <c r="IL88" s="79"/>
      <c r="IM88" s="79"/>
      <c r="IN88" s="79"/>
      <c r="IO88" s="79"/>
      <c r="IP88" s="79"/>
      <c r="IQ88" s="79"/>
      <c r="IR88" s="79"/>
      <c r="IS88" s="79"/>
      <c r="IT88" s="79"/>
      <c r="IU88" s="79"/>
      <c r="IV88" s="79"/>
    </row>
    <row r="89" spans="1:256">
      <c r="A89" s="79"/>
      <c r="B89" s="79"/>
      <c r="C89" s="266" t="e">
        <f>SUM(#REF!)</f>
        <v>#REF!</v>
      </c>
      <c r="D89" s="79"/>
      <c r="E89" s="365" t="s">
        <v>709</v>
      </c>
      <c r="F89" s="366">
        <f ca="1">TODAY()</f>
        <v>43053</v>
      </c>
      <c r="G89" s="79" t="s">
        <v>710</v>
      </c>
      <c r="H89" s="79"/>
      <c r="I89" s="367" t="s">
        <v>711</v>
      </c>
      <c r="J89" s="368">
        <f>(COUNTIF(HiddenWkly!$L$10:$L$109,HiddenWkly!$L3)/$G$92)</f>
        <v>0</v>
      </c>
      <c r="K89" s="261"/>
      <c r="L89" s="261"/>
      <c r="M89" s="367" t="s">
        <v>712</v>
      </c>
      <c r="N89" s="369" t="e">
        <f>(COUNTIF(HiddenWkly!$M$10:$M$109,HiddenWkly!$O$2)/$C$92)</f>
        <v>#DIV/0!</v>
      </c>
      <c r="O89" s="79"/>
      <c r="P89" s="79"/>
      <c r="Q89" s="79" t="s">
        <v>713</v>
      </c>
      <c r="R89" s="261">
        <f>'10. Module 3 Project Team'!D8</f>
        <v>0</v>
      </c>
      <c r="S89" s="79"/>
      <c r="T89" s="79" t="s">
        <v>714</v>
      </c>
      <c r="U89" s="79">
        <f ca="1">IF(R89&gt;R90,"",R90-R89)</f>
        <v>43053</v>
      </c>
      <c r="V89" s="255" t="e">
        <f ca="1">IF(U89="",0,U89/(U89+U90))</f>
        <v>#DIV/0!</v>
      </c>
      <c r="W89" s="79"/>
      <c r="X89" s="79"/>
      <c r="Y89" s="79"/>
      <c r="Z89" s="79"/>
      <c r="AA89" s="79" t="s">
        <v>715</v>
      </c>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c r="BM89" s="79"/>
      <c r="BN89" s="79"/>
      <c r="BO89" s="79"/>
      <c r="BP89" s="79"/>
      <c r="BQ89" s="79"/>
      <c r="BR89" s="79"/>
      <c r="BS89" s="79"/>
      <c r="BT89" s="79"/>
      <c r="BU89" s="79"/>
      <c r="BV89" s="79"/>
      <c r="BW89" s="79"/>
      <c r="BX89" s="79"/>
      <c r="BY89" s="79"/>
      <c r="BZ89" s="79"/>
      <c r="CA89" s="79"/>
      <c r="CB89" s="79"/>
      <c r="CC89" s="79"/>
      <c r="CD89" s="79"/>
      <c r="CE89" s="79"/>
      <c r="CF89" s="79"/>
      <c r="CG89" s="79"/>
      <c r="CH89" s="79"/>
      <c r="CI89" s="79"/>
      <c r="CJ89" s="79"/>
      <c r="CK89" s="79"/>
      <c r="CL89" s="79"/>
      <c r="CM89" s="79"/>
      <c r="CN89" s="79"/>
      <c r="CO89" s="79"/>
      <c r="CP89" s="79"/>
      <c r="CQ89" s="79"/>
      <c r="CR89" s="79"/>
      <c r="CS89" s="79"/>
      <c r="CT89" s="79"/>
      <c r="CU89" s="79"/>
      <c r="CV89" s="79"/>
      <c r="CW89" s="79"/>
      <c r="CX89" s="79"/>
      <c r="CY89" s="79"/>
      <c r="CZ89" s="79"/>
      <c r="DA89" s="79"/>
      <c r="DB89" s="79"/>
      <c r="DC89" s="79"/>
      <c r="DD89" s="79"/>
      <c r="DE89" s="79"/>
      <c r="DF89" s="79"/>
      <c r="DG89" s="79"/>
      <c r="DH89" s="79"/>
      <c r="DI89" s="79"/>
      <c r="DJ89" s="79"/>
      <c r="DK89" s="79"/>
      <c r="DL89" s="79"/>
      <c r="DM89" s="79"/>
      <c r="DN89" s="79"/>
      <c r="DO89" s="79"/>
      <c r="DP89" s="79"/>
      <c r="DQ89" s="79"/>
      <c r="DR89" s="79"/>
      <c r="DS89" s="79"/>
      <c r="DT89" s="79"/>
      <c r="DU89" s="79"/>
      <c r="DV89" s="79"/>
      <c r="DW89" s="79"/>
      <c r="DX89" s="79"/>
      <c r="DY89" s="79"/>
      <c r="DZ89" s="79"/>
      <c r="EA89" s="79"/>
      <c r="EB89" s="79"/>
      <c r="EC89" s="79"/>
      <c r="ED89" s="79"/>
      <c r="EE89" s="79"/>
      <c r="EF89" s="79"/>
      <c r="EG89" s="79"/>
      <c r="EH89" s="79"/>
      <c r="EI89" s="79"/>
      <c r="EJ89" s="79"/>
      <c r="EK89" s="79"/>
      <c r="EL89" s="79"/>
      <c r="EM89" s="79"/>
      <c r="EN89" s="79"/>
      <c r="EO89" s="79"/>
      <c r="EP89" s="79"/>
      <c r="EQ89" s="79"/>
      <c r="ER89" s="79"/>
      <c r="ES89" s="79"/>
      <c r="ET89" s="79"/>
      <c r="EU89" s="79"/>
      <c r="EV89" s="79"/>
      <c r="EW89" s="79"/>
      <c r="EX89" s="79"/>
      <c r="EY89" s="79"/>
      <c r="EZ89" s="79"/>
      <c r="FA89" s="79"/>
      <c r="FB89" s="79"/>
      <c r="FC89" s="79"/>
      <c r="FD89" s="79"/>
      <c r="FE89" s="79"/>
      <c r="FF89" s="79"/>
      <c r="FG89" s="79"/>
      <c r="FH89" s="79"/>
      <c r="FI89" s="79"/>
      <c r="FJ89" s="79"/>
      <c r="FK89" s="79"/>
      <c r="FL89" s="79"/>
      <c r="FM89" s="79"/>
      <c r="FN89" s="79"/>
      <c r="FO89" s="79"/>
      <c r="FP89" s="79"/>
      <c r="FQ89" s="79"/>
      <c r="FR89" s="79"/>
      <c r="FS89" s="79"/>
      <c r="FT89" s="79"/>
      <c r="FU89" s="79"/>
      <c r="FV89" s="79"/>
      <c r="FW89" s="79"/>
      <c r="FX89" s="79"/>
      <c r="FY89" s="79"/>
      <c r="FZ89" s="79"/>
      <c r="GA89" s="79"/>
      <c r="GB89" s="79"/>
      <c r="GC89" s="79"/>
      <c r="GD89" s="79"/>
      <c r="GE89" s="79"/>
      <c r="GF89" s="79"/>
      <c r="GG89" s="79"/>
      <c r="GH89" s="79"/>
      <c r="GI89" s="79"/>
      <c r="GJ89" s="79"/>
      <c r="GK89" s="79"/>
      <c r="GL89" s="79"/>
      <c r="GM89" s="79"/>
      <c r="GN89" s="79"/>
      <c r="GO89" s="79"/>
      <c r="GP89" s="79"/>
      <c r="GQ89" s="79"/>
      <c r="GR89" s="79"/>
      <c r="GS89" s="79"/>
      <c r="GT89" s="79"/>
      <c r="GU89" s="79"/>
      <c r="GV89" s="79"/>
      <c r="GW89" s="79"/>
      <c r="GX89" s="79"/>
      <c r="GY89" s="79"/>
      <c r="GZ89" s="79"/>
      <c r="HA89" s="79"/>
      <c r="HB89" s="79"/>
      <c r="HC89" s="79"/>
      <c r="HD89" s="79"/>
      <c r="HE89" s="79"/>
      <c r="HF89" s="79"/>
      <c r="HG89" s="79"/>
      <c r="HH89" s="79"/>
      <c r="HI89" s="79"/>
      <c r="HJ89" s="79"/>
      <c r="HK89" s="79"/>
      <c r="HL89" s="79"/>
      <c r="HM89" s="79"/>
      <c r="HN89" s="79"/>
      <c r="HO89" s="79"/>
      <c r="HP89" s="79"/>
      <c r="HQ89" s="79"/>
      <c r="HR89" s="79"/>
      <c r="HS89" s="79"/>
      <c r="HT89" s="79"/>
      <c r="HU89" s="79"/>
      <c r="HV89" s="79"/>
      <c r="HW89" s="79"/>
      <c r="HX89" s="79"/>
      <c r="HY89" s="79"/>
      <c r="HZ89" s="79"/>
      <c r="IA89" s="79"/>
      <c r="IB89" s="79"/>
      <c r="IC89" s="79"/>
      <c r="ID89" s="79"/>
      <c r="IE89" s="79"/>
      <c r="IF89" s="79"/>
      <c r="IG89" s="79"/>
      <c r="IH89" s="79"/>
      <c r="II89" s="79"/>
      <c r="IJ89" s="79"/>
      <c r="IK89" s="79"/>
      <c r="IL89" s="79"/>
      <c r="IM89" s="79"/>
      <c r="IN89" s="79"/>
      <c r="IO89" s="79"/>
      <c r="IP89" s="79"/>
      <c r="IQ89" s="79"/>
      <c r="IR89" s="79"/>
      <c r="IS89" s="79"/>
      <c r="IT89" s="79"/>
      <c r="IU89" s="79"/>
      <c r="IV89" s="79"/>
    </row>
    <row r="90" spans="1:256">
      <c r="A90" s="79"/>
      <c r="B90" s="79"/>
      <c r="C90" s="250"/>
      <c r="D90" s="79"/>
      <c r="E90" s="4"/>
      <c r="F90" s="267"/>
      <c r="G90" s="79"/>
      <c r="H90" s="79"/>
      <c r="I90" s="268" t="s">
        <v>716</v>
      </c>
      <c r="J90" s="269">
        <f>(COUNTIF(HiddenWkly!$L$10:$L$109,HiddenWkly!$L4)/$G$92)</f>
        <v>0</v>
      </c>
      <c r="K90" s="261"/>
      <c r="L90" s="261"/>
      <c r="M90" s="268" t="s">
        <v>717</v>
      </c>
      <c r="N90" s="369" t="e">
        <f>(COUNTIF(HiddenWkly!$M$10:$M$109,HiddenWkly!$O$3)/$C$92)</f>
        <v>#DIV/0!</v>
      </c>
      <c r="O90" s="79"/>
      <c r="P90" s="79"/>
      <c r="Q90" s="79" t="s">
        <v>709</v>
      </c>
      <c r="R90" s="261">
        <f ca="1">TODAY()</f>
        <v>43053</v>
      </c>
      <c r="S90" s="79"/>
      <c r="T90" s="79" t="s">
        <v>718</v>
      </c>
      <c r="U90" s="79">
        <f ca="1">IF(R90&lt;R89,"",R91-R90)</f>
        <v>-43053</v>
      </c>
      <c r="V90" s="255" t="e">
        <f ca="1">IF(U90="",1,U90/(U89+U90))</f>
        <v>#DIV/0!</v>
      </c>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c r="CJ90" s="79"/>
      <c r="CK90" s="79"/>
      <c r="CL90" s="79"/>
      <c r="CM90" s="79"/>
      <c r="CN90" s="79"/>
      <c r="CO90" s="79"/>
      <c r="CP90" s="79"/>
      <c r="CQ90" s="79"/>
      <c r="CR90" s="79"/>
      <c r="CS90" s="79"/>
      <c r="CT90" s="79"/>
      <c r="CU90" s="79"/>
      <c r="CV90" s="79"/>
      <c r="CW90" s="79"/>
      <c r="CX90" s="79"/>
      <c r="CY90" s="79"/>
      <c r="CZ90" s="79"/>
      <c r="DA90" s="79"/>
      <c r="DB90" s="79"/>
      <c r="DC90" s="79"/>
      <c r="DD90" s="79"/>
      <c r="DE90" s="79"/>
      <c r="DF90" s="79"/>
      <c r="DG90" s="79"/>
      <c r="DH90" s="79"/>
      <c r="DI90" s="79"/>
      <c r="DJ90" s="79"/>
      <c r="DK90" s="79"/>
      <c r="DL90" s="79"/>
      <c r="DM90" s="79"/>
      <c r="DN90" s="79"/>
      <c r="DO90" s="79"/>
      <c r="DP90" s="79"/>
      <c r="DQ90" s="79"/>
      <c r="DR90" s="79"/>
      <c r="DS90" s="79"/>
      <c r="DT90" s="79"/>
      <c r="DU90" s="79"/>
      <c r="DV90" s="79"/>
      <c r="DW90" s="79"/>
      <c r="DX90" s="79"/>
      <c r="DY90" s="79"/>
      <c r="DZ90" s="79"/>
      <c r="EA90" s="79"/>
      <c r="EB90" s="79"/>
      <c r="EC90" s="79"/>
      <c r="ED90" s="79"/>
      <c r="EE90" s="79"/>
      <c r="EF90" s="79"/>
      <c r="EG90" s="79"/>
      <c r="EH90" s="79"/>
      <c r="EI90" s="79"/>
      <c r="EJ90" s="79"/>
      <c r="EK90" s="79"/>
      <c r="EL90" s="79"/>
      <c r="EM90" s="79"/>
      <c r="EN90" s="79"/>
      <c r="EO90" s="79"/>
      <c r="EP90" s="79"/>
      <c r="EQ90" s="79"/>
      <c r="ER90" s="79"/>
      <c r="ES90" s="79"/>
      <c r="ET90" s="79"/>
      <c r="EU90" s="79"/>
      <c r="EV90" s="79"/>
      <c r="EW90" s="79"/>
      <c r="EX90" s="79"/>
      <c r="EY90" s="79"/>
      <c r="EZ90" s="79"/>
      <c r="FA90" s="79"/>
      <c r="FB90" s="79"/>
      <c r="FC90" s="79"/>
      <c r="FD90" s="79"/>
      <c r="FE90" s="79"/>
      <c r="FF90" s="79"/>
      <c r="FG90" s="79"/>
      <c r="FH90" s="79"/>
      <c r="FI90" s="79"/>
      <c r="FJ90" s="79"/>
      <c r="FK90" s="79"/>
      <c r="FL90" s="79"/>
      <c r="FM90" s="79"/>
      <c r="FN90" s="79"/>
      <c r="FO90" s="79"/>
      <c r="FP90" s="79"/>
      <c r="FQ90" s="79"/>
      <c r="FR90" s="79"/>
      <c r="FS90" s="79"/>
      <c r="FT90" s="79"/>
      <c r="FU90" s="79"/>
      <c r="FV90" s="79"/>
      <c r="FW90" s="79"/>
      <c r="FX90" s="79"/>
      <c r="FY90" s="79"/>
      <c r="FZ90" s="79"/>
      <c r="GA90" s="79"/>
      <c r="GB90" s="79"/>
      <c r="GC90" s="79"/>
      <c r="GD90" s="79"/>
      <c r="GE90" s="79"/>
      <c r="GF90" s="79"/>
      <c r="GG90" s="79"/>
      <c r="GH90" s="79"/>
      <c r="GI90" s="79"/>
      <c r="GJ90" s="79"/>
      <c r="GK90" s="79"/>
      <c r="GL90" s="79"/>
      <c r="GM90" s="79"/>
      <c r="GN90" s="79"/>
      <c r="GO90" s="79"/>
      <c r="GP90" s="79"/>
      <c r="GQ90" s="79"/>
      <c r="GR90" s="79"/>
      <c r="GS90" s="79"/>
      <c r="GT90" s="79"/>
      <c r="GU90" s="79"/>
      <c r="GV90" s="79"/>
      <c r="GW90" s="79"/>
      <c r="GX90" s="79"/>
      <c r="GY90" s="79"/>
      <c r="GZ90" s="79"/>
      <c r="HA90" s="79"/>
      <c r="HB90" s="79"/>
      <c r="HC90" s="79"/>
      <c r="HD90" s="79"/>
      <c r="HE90" s="79"/>
      <c r="HF90" s="79"/>
      <c r="HG90" s="79"/>
      <c r="HH90" s="79"/>
      <c r="HI90" s="79"/>
      <c r="HJ90" s="79"/>
      <c r="HK90" s="79"/>
      <c r="HL90" s="79"/>
      <c r="HM90" s="79"/>
      <c r="HN90" s="79"/>
      <c r="HO90" s="79"/>
      <c r="HP90" s="79"/>
      <c r="HQ90" s="79"/>
      <c r="HR90" s="79"/>
      <c r="HS90" s="79"/>
      <c r="HT90" s="79"/>
      <c r="HU90" s="79"/>
      <c r="HV90" s="79"/>
      <c r="HW90" s="79"/>
      <c r="HX90" s="79"/>
      <c r="HY90" s="79"/>
      <c r="HZ90" s="79"/>
      <c r="IA90" s="79"/>
      <c r="IB90" s="79"/>
      <c r="IC90" s="79"/>
      <c r="ID90" s="79"/>
      <c r="IE90" s="79"/>
      <c r="IF90" s="79"/>
      <c r="IG90" s="79"/>
      <c r="IH90" s="79"/>
      <c r="II90" s="79"/>
      <c r="IJ90" s="79"/>
      <c r="IK90" s="79"/>
      <c r="IL90" s="79"/>
      <c r="IM90" s="79"/>
      <c r="IN90" s="79"/>
      <c r="IO90" s="79"/>
      <c r="IP90" s="79"/>
      <c r="IQ90" s="79"/>
      <c r="IR90" s="79"/>
      <c r="IS90" s="79"/>
      <c r="IT90" s="79"/>
      <c r="IU90" s="79"/>
      <c r="IV90" s="79"/>
    </row>
    <row r="91" spans="1:256">
      <c r="A91" s="79"/>
      <c r="B91" s="79"/>
      <c r="C91" s="364" t="s">
        <v>719</v>
      </c>
      <c r="D91" s="79"/>
      <c r="E91" s="4"/>
      <c r="F91" s="267"/>
      <c r="G91" s="79"/>
      <c r="H91" s="79"/>
      <c r="I91" s="268" t="s">
        <v>720</v>
      </c>
      <c r="J91" s="269">
        <f>(COUNTIF(HiddenWkly!$L$10:$L$109,HiddenWkly!$L2)/$G$92)</f>
        <v>1</v>
      </c>
      <c r="K91" s="261"/>
      <c r="L91" s="261"/>
      <c r="M91" s="268" t="s">
        <v>721</v>
      </c>
      <c r="N91" s="369" t="e">
        <f>(COUNTIF(HiddenWkly!$M$10:$M$109,HiddenWkly!$O$4)/$C$92)</f>
        <v>#DIV/0!</v>
      </c>
      <c r="O91" s="79"/>
      <c r="P91" s="79"/>
      <c r="Q91" s="79" t="s">
        <v>722</v>
      </c>
      <c r="R91" s="261">
        <f>'10. Module 3 Project Team'!D10</f>
        <v>0</v>
      </c>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c r="CJ91" s="79"/>
      <c r="CK91" s="79"/>
      <c r="CL91" s="79"/>
      <c r="CM91" s="79"/>
      <c r="CN91" s="79"/>
      <c r="CO91" s="79"/>
      <c r="CP91" s="79"/>
      <c r="CQ91" s="79"/>
      <c r="CR91" s="79"/>
      <c r="CS91" s="79"/>
      <c r="CT91" s="79"/>
      <c r="CU91" s="79"/>
      <c r="CV91" s="79"/>
      <c r="CW91" s="79"/>
      <c r="CX91" s="79"/>
      <c r="CY91" s="79"/>
      <c r="CZ91" s="79"/>
      <c r="DA91" s="79"/>
      <c r="DB91" s="79"/>
      <c r="DC91" s="79"/>
      <c r="DD91" s="79"/>
      <c r="DE91" s="79"/>
      <c r="DF91" s="79"/>
      <c r="DG91" s="79"/>
      <c r="DH91" s="79"/>
      <c r="DI91" s="79"/>
      <c r="DJ91" s="79"/>
      <c r="DK91" s="79"/>
      <c r="DL91" s="79"/>
      <c r="DM91" s="79"/>
      <c r="DN91" s="79"/>
      <c r="DO91" s="79"/>
      <c r="DP91" s="79"/>
      <c r="DQ91" s="79"/>
      <c r="DR91" s="79"/>
      <c r="DS91" s="79"/>
      <c r="DT91" s="79"/>
      <c r="DU91" s="79"/>
      <c r="DV91" s="79"/>
      <c r="DW91" s="79"/>
      <c r="DX91" s="79"/>
      <c r="DY91" s="79"/>
      <c r="DZ91" s="79"/>
      <c r="EA91" s="79"/>
      <c r="EB91" s="79"/>
      <c r="EC91" s="79"/>
      <c r="ED91" s="79"/>
      <c r="EE91" s="79"/>
      <c r="EF91" s="79"/>
      <c r="EG91" s="79"/>
      <c r="EH91" s="79"/>
      <c r="EI91" s="79"/>
      <c r="EJ91" s="79"/>
      <c r="EK91" s="79"/>
      <c r="EL91" s="79"/>
      <c r="EM91" s="79"/>
      <c r="EN91" s="79"/>
      <c r="EO91" s="79"/>
      <c r="EP91" s="79"/>
      <c r="EQ91" s="79"/>
      <c r="ER91" s="79"/>
      <c r="ES91" s="79"/>
      <c r="ET91" s="79"/>
      <c r="EU91" s="79"/>
      <c r="EV91" s="79"/>
      <c r="EW91" s="79"/>
      <c r="EX91" s="79"/>
      <c r="EY91" s="79"/>
      <c r="EZ91" s="79"/>
      <c r="FA91" s="79"/>
      <c r="FB91" s="79"/>
      <c r="FC91" s="79"/>
      <c r="FD91" s="79"/>
      <c r="FE91" s="79"/>
      <c r="FF91" s="79"/>
      <c r="FG91" s="79"/>
      <c r="FH91" s="79"/>
      <c r="FI91" s="79"/>
      <c r="FJ91" s="79"/>
      <c r="FK91" s="79"/>
      <c r="FL91" s="79"/>
      <c r="FM91" s="79"/>
      <c r="FN91" s="79"/>
      <c r="FO91" s="79"/>
      <c r="FP91" s="79"/>
      <c r="FQ91" s="79"/>
      <c r="FR91" s="79"/>
      <c r="FS91" s="79"/>
      <c r="FT91" s="79"/>
      <c r="FU91" s="79"/>
      <c r="FV91" s="79"/>
      <c r="FW91" s="79"/>
      <c r="FX91" s="79"/>
      <c r="FY91" s="79"/>
      <c r="FZ91" s="79"/>
      <c r="GA91" s="79"/>
      <c r="GB91" s="79"/>
      <c r="GC91" s="79"/>
      <c r="GD91" s="79"/>
      <c r="GE91" s="79"/>
      <c r="GF91" s="79"/>
      <c r="GG91" s="79"/>
      <c r="GH91" s="79"/>
      <c r="GI91" s="79"/>
      <c r="GJ91" s="79"/>
      <c r="GK91" s="79"/>
      <c r="GL91" s="79"/>
      <c r="GM91" s="79"/>
      <c r="GN91" s="79"/>
      <c r="GO91" s="79"/>
      <c r="GP91" s="79"/>
      <c r="GQ91" s="79"/>
      <c r="GR91" s="79"/>
      <c r="GS91" s="79"/>
      <c r="GT91" s="79"/>
      <c r="GU91" s="79"/>
      <c r="GV91" s="79"/>
      <c r="GW91" s="79"/>
      <c r="GX91" s="79"/>
      <c r="GY91" s="79"/>
      <c r="GZ91" s="79"/>
      <c r="HA91" s="79"/>
      <c r="HB91" s="79"/>
      <c r="HC91" s="79"/>
      <c r="HD91" s="79"/>
      <c r="HE91" s="79"/>
      <c r="HF91" s="79"/>
      <c r="HG91" s="79"/>
      <c r="HH91" s="79"/>
      <c r="HI91" s="79"/>
      <c r="HJ91" s="79"/>
      <c r="HK91" s="79"/>
      <c r="HL91" s="79"/>
      <c r="HM91" s="79"/>
      <c r="HN91" s="79"/>
      <c r="HO91" s="79"/>
      <c r="HP91" s="79"/>
      <c r="HQ91" s="79"/>
      <c r="HR91" s="79"/>
      <c r="HS91" s="79"/>
      <c r="HT91" s="79"/>
      <c r="HU91" s="79"/>
      <c r="HV91" s="79"/>
      <c r="HW91" s="79"/>
      <c r="HX91" s="79"/>
      <c r="HY91" s="79"/>
      <c r="HZ91" s="79"/>
      <c r="IA91" s="79"/>
      <c r="IB91" s="79"/>
      <c r="IC91" s="79"/>
      <c r="ID91" s="79"/>
      <c r="IE91" s="79"/>
      <c r="IF91" s="79"/>
      <c r="IG91" s="79"/>
      <c r="IH91" s="79"/>
      <c r="II91" s="79"/>
      <c r="IJ91" s="79"/>
      <c r="IK91" s="79"/>
      <c r="IL91" s="79"/>
      <c r="IM91" s="79"/>
      <c r="IN91" s="79"/>
      <c r="IO91" s="79"/>
      <c r="IP91" s="79"/>
      <c r="IQ91" s="79"/>
      <c r="IR91" s="79"/>
      <c r="IS91" s="79"/>
      <c r="IT91" s="79"/>
      <c r="IU91" s="79"/>
      <c r="IV91" s="79"/>
    </row>
    <row r="92" spans="1:256">
      <c r="A92" s="79"/>
      <c r="B92" s="79"/>
      <c r="C92" s="266">
        <f>(100-COUNTIF(HiddenWkly!$C$10:$C$109,""))</f>
        <v>0</v>
      </c>
      <c r="D92" s="79"/>
      <c r="E92" s="4"/>
      <c r="F92" s="370" t="s">
        <v>723</v>
      </c>
      <c r="G92" s="371">
        <f>100-(COUNTIF(HiddenWkly!$E$10:$E$109,""))</f>
        <v>19</v>
      </c>
      <c r="H92" s="79"/>
      <c r="I92" s="270"/>
      <c r="J92" s="271"/>
      <c r="K92" s="261"/>
      <c r="L92" s="261"/>
      <c r="M92" s="372" t="s">
        <v>724</v>
      </c>
      <c r="N92" s="373" t="e">
        <f>SUM(N89:N91)</f>
        <v>#DIV/0!</v>
      </c>
      <c r="O92" s="79"/>
      <c r="P92" s="79"/>
      <c r="Q92" s="79"/>
      <c r="R92" s="79"/>
      <c r="S92" s="79"/>
      <c r="T92" s="79" t="s">
        <v>724</v>
      </c>
      <c r="U92" s="79">
        <f>R91-R89</f>
        <v>0</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c r="DA92" s="79"/>
      <c r="DB92" s="79"/>
      <c r="DC92" s="79"/>
      <c r="DD92" s="79"/>
      <c r="DE92" s="79"/>
      <c r="DF92" s="79"/>
      <c r="DG92" s="79"/>
      <c r="DH92" s="79"/>
      <c r="DI92" s="79"/>
      <c r="DJ92" s="79"/>
      <c r="DK92" s="79"/>
      <c r="DL92" s="79"/>
      <c r="DM92" s="79"/>
      <c r="DN92" s="79"/>
      <c r="DO92" s="79"/>
      <c r="DP92" s="79"/>
      <c r="DQ92" s="79"/>
      <c r="DR92" s="79"/>
      <c r="DS92" s="79"/>
      <c r="DT92" s="79"/>
      <c r="DU92" s="79"/>
      <c r="DV92" s="79"/>
      <c r="DW92" s="79"/>
      <c r="DX92" s="79"/>
      <c r="DY92" s="79"/>
      <c r="DZ92" s="79"/>
      <c r="EA92" s="79"/>
      <c r="EB92" s="79"/>
      <c r="EC92" s="79"/>
      <c r="ED92" s="79"/>
      <c r="EE92" s="79"/>
      <c r="EF92" s="79"/>
      <c r="EG92" s="79"/>
      <c r="EH92" s="79"/>
      <c r="EI92" s="79"/>
      <c r="EJ92" s="79"/>
      <c r="EK92" s="79"/>
      <c r="EL92" s="79"/>
      <c r="EM92" s="79"/>
      <c r="EN92" s="79"/>
      <c r="EO92" s="79"/>
      <c r="EP92" s="79"/>
      <c r="EQ92" s="79"/>
      <c r="ER92" s="79"/>
      <c r="ES92" s="79"/>
      <c r="ET92" s="79"/>
      <c r="EU92" s="79"/>
      <c r="EV92" s="79"/>
      <c r="EW92" s="79"/>
      <c r="EX92" s="79"/>
      <c r="EY92" s="79"/>
      <c r="EZ92" s="79"/>
      <c r="FA92" s="79"/>
      <c r="FB92" s="79"/>
      <c r="FC92" s="79"/>
      <c r="FD92" s="79"/>
      <c r="FE92" s="79"/>
      <c r="FF92" s="79"/>
      <c r="FG92" s="79"/>
      <c r="FH92" s="79"/>
      <c r="FI92" s="79"/>
      <c r="FJ92" s="79"/>
      <c r="FK92" s="79"/>
      <c r="FL92" s="79"/>
      <c r="FM92" s="79"/>
      <c r="FN92" s="79"/>
      <c r="FO92" s="79"/>
      <c r="FP92" s="79"/>
      <c r="FQ92" s="79"/>
      <c r="FR92" s="79"/>
      <c r="FS92" s="79"/>
      <c r="FT92" s="79"/>
      <c r="FU92" s="79"/>
      <c r="FV92" s="79"/>
      <c r="FW92" s="79"/>
      <c r="FX92" s="79"/>
      <c r="FY92" s="79"/>
      <c r="FZ92" s="79"/>
      <c r="GA92" s="79"/>
      <c r="GB92" s="79"/>
      <c r="GC92" s="79"/>
      <c r="GD92" s="79"/>
      <c r="GE92" s="79"/>
      <c r="GF92" s="79"/>
      <c r="GG92" s="79"/>
      <c r="GH92" s="79"/>
      <c r="GI92" s="79"/>
      <c r="GJ92" s="79"/>
      <c r="GK92" s="79"/>
      <c r="GL92" s="79"/>
      <c r="GM92" s="79"/>
      <c r="GN92" s="79"/>
      <c r="GO92" s="79"/>
      <c r="GP92" s="79"/>
      <c r="GQ92" s="79"/>
      <c r="GR92" s="79"/>
      <c r="GS92" s="79"/>
      <c r="GT92" s="79"/>
      <c r="GU92" s="79"/>
      <c r="GV92" s="79"/>
      <c r="GW92" s="79"/>
      <c r="GX92" s="79"/>
      <c r="GY92" s="79"/>
      <c r="GZ92" s="79"/>
      <c r="HA92" s="79"/>
      <c r="HB92" s="79"/>
      <c r="HC92" s="79"/>
      <c r="HD92" s="79"/>
      <c r="HE92" s="79"/>
      <c r="HF92" s="79"/>
      <c r="HG92" s="79"/>
      <c r="HH92" s="79"/>
      <c r="HI92" s="79"/>
      <c r="HJ92" s="79"/>
      <c r="HK92" s="79"/>
      <c r="HL92" s="79"/>
      <c r="HM92" s="79"/>
      <c r="HN92" s="79"/>
      <c r="HO92" s="79"/>
      <c r="HP92" s="79"/>
      <c r="HQ92" s="79"/>
      <c r="HR92" s="79"/>
      <c r="HS92" s="79"/>
      <c r="HT92" s="79"/>
      <c r="HU92" s="79"/>
      <c r="HV92" s="79"/>
      <c r="HW92" s="79"/>
      <c r="HX92" s="79"/>
      <c r="HY92" s="79"/>
      <c r="HZ92" s="79"/>
      <c r="IA92" s="79"/>
      <c r="IB92" s="79"/>
      <c r="IC92" s="79"/>
      <c r="ID92" s="79"/>
      <c r="IE92" s="79"/>
      <c r="IF92" s="79"/>
      <c r="IG92" s="79"/>
      <c r="IH92" s="79"/>
      <c r="II92" s="79"/>
      <c r="IJ92" s="79"/>
      <c r="IK92" s="79"/>
      <c r="IL92" s="79"/>
      <c r="IM92" s="79"/>
      <c r="IN92" s="79"/>
      <c r="IO92" s="79"/>
      <c r="IP92" s="79"/>
      <c r="IQ92" s="79"/>
      <c r="IR92" s="79"/>
      <c r="IS92" s="79"/>
      <c r="IT92" s="79"/>
      <c r="IU92" s="79"/>
      <c r="IV92" s="79"/>
    </row>
    <row r="93" spans="1:256">
      <c r="A93" s="79"/>
      <c r="B93" s="79"/>
      <c r="C93" s="250"/>
      <c r="D93" s="79"/>
      <c r="E93" s="4"/>
      <c r="F93" s="267"/>
      <c r="G93" s="79"/>
      <c r="H93" s="79"/>
      <c r="I93" s="207" t="s">
        <v>724</v>
      </c>
      <c r="J93" s="271">
        <f>SUM(J89:J92)</f>
        <v>1</v>
      </c>
      <c r="K93" s="261"/>
      <c r="L93" s="261"/>
      <c r="M93" s="79"/>
      <c r="N93" s="24"/>
      <c r="O93" s="79"/>
      <c r="P93" s="79"/>
      <c r="Q93" s="79"/>
      <c r="R93" s="79"/>
      <c r="S93" s="79"/>
      <c r="T93" s="79"/>
      <c r="U93" s="79">
        <f ca="1">SUM(U89:U90)</f>
        <v>0</v>
      </c>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c r="DA93" s="79"/>
      <c r="DB93" s="79"/>
      <c r="DC93" s="79"/>
      <c r="DD93" s="79"/>
      <c r="DE93" s="79"/>
      <c r="DF93" s="79"/>
      <c r="DG93" s="79"/>
      <c r="DH93" s="79"/>
      <c r="DI93" s="79"/>
      <c r="DJ93" s="79"/>
      <c r="DK93" s="79"/>
      <c r="DL93" s="79"/>
      <c r="DM93" s="79"/>
      <c r="DN93" s="79"/>
      <c r="DO93" s="79"/>
      <c r="DP93" s="79"/>
      <c r="DQ93" s="79"/>
      <c r="DR93" s="79"/>
      <c r="DS93" s="79"/>
      <c r="DT93" s="79"/>
      <c r="DU93" s="79"/>
      <c r="DV93" s="79"/>
      <c r="DW93" s="79"/>
      <c r="DX93" s="79"/>
      <c r="DY93" s="79"/>
      <c r="DZ93" s="79"/>
      <c r="EA93" s="79"/>
      <c r="EB93" s="79"/>
      <c r="EC93" s="79"/>
      <c r="ED93" s="79"/>
      <c r="EE93" s="79"/>
      <c r="EF93" s="79"/>
      <c r="EG93" s="79"/>
      <c r="EH93" s="79"/>
      <c r="EI93" s="79"/>
      <c r="EJ93" s="79"/>
      <c r="EK93" s="79"/>
      <c r="EL93" s="79"/>
      <c r="EM93" s="79"/>
      <c r="EN93" s="79"/>
      <c r="EO93" s="79"/>
      <c r="EP93" s="79"/>
      <c r="EQ93" s="79"/>
      <c r="ER93" s="79"/>
      <c r="ES93" s="79"/>
      <c r="ET93" s="79"/>
      <c r="EU93" s="79"/>
      <c r="EV93" s="79"/>
      <c r="EW93" s="79"/>
      <c r="EX93" s="79"/>
      <c r="EY93" s="79"/>
      <c r="EZ93" s="79"/>
      <c r="FA93" s="79"/>
      <c r="FB93" s="79"/>
      <c r="FC93" s="79"/>
      <c r="FD93" s="79"/>
      <c r="FE93" s="79"/>
      <c r="FF93" s="79"/>
      <c r="FG93" s="79"/>
      <c r="FH93" s="79"/>
      <c r="FI93" s="79"/>
      <c r="FJ93" s="79"/>
      <c r="FK93" s="79"/>
      <c r="FL93" s="79"/>
      <c r="FM93" s="79"/>
      <c r="FN93" s="79"/>
      <c r="FO93" s="79"/>
      <c r="FP93" s="79"/>
      <c r="FQ93" s="79"/>
      <c r="FR93" s="79"/>
      <c r="FS93" s="79"/>
      <c r="FT93" s="79"/>
      <c r="FU93" s="79"/>
      <c r="FV93" s="79"/>
      <c r="FW93" s="79"/>
      <c r="FX93" s="79"/>
      <c r="FY93" s="79"/>
      <c r="FZ93" s="79"/>
      <c r="GA93" s="79"/>
      <c r="GB93" s="79"/>
      <c r="GC93" s="79"/>
      <c r="GD93" s="79"/>
      <c r="GE93" s="79"/>
      <c r="GF93" s="79"/>
      <c r="GG93" s="79"/>
      <c r="GH93" s="79"/>
      <c r="GI93" s="79"/>
      <c r="GJ93" s="79"/>
      <c r="GK93" s="79"/>
      <c r="GL93" s="79"/>
      <c r="GM93" s="79"/>
      <c r="GN93" s="79"/>
      <c r="GO93" s="79"/>
      <c r="GP93" s="79"/>
      <c r="GQ93" s="79"/>
      <c r="GR93" s="79"/>
      <c r="GS93" s="79"/>
      <c r="GT93" s="79"/>
      <c r="GU93" s="79"/>
      <c r="GV93" s="79"/>
      <c r="GW93" s="79"/>
      <c r="GX93" s="79"/>
      <c r="GY93" s="79"/>
      <c r="GZ93" s="79"/>
      <c r="HA93" s="79"/>
      <c r="HB93" s="79"/>
      <c r="HC93" s="79"/>
      <c r="HD93" s="79"/>
      <c r="HE93" s="79"/>
      <c r="HF93" s="79"/>
      <c r="HG93" s="79"/>
      <c r="HH93" s="79"/>
      <c r="HI93" s="79"/>
      <c r="HJ93" s="79"/>
      <c r="HK93" s="79"/>
      <c r="HL93" s="79"/>
      <c r="HM93" s="79"/>
      <c r="HN93" s="79"/>
      <c r="HO93" s="79"/>
      <c r="HP93" s="79"/>
      <c r="HQ93" s="79"/>
      <c r="HR93" s="79"/>
      <c r="HS93" s="79"/>
      <c r="HT93" s="79"/>
      <c r="HU93" s="79"/>
      <c r="HV93" s="79"/>
      <c r="HW93" s="79"/>
      <c r="HX93" s="79"/>
      <c r="HY93" s="79"/>
      <c r="HZ93" s="79"/>
      <c r="IA93" s="79"/>
      <c r="IB93" s="79"/>
      <c r="IC93" s="79"/>
      <c r="ID93" s="79"/>
      <c r="IE93" s="79"/>
      <c r="IF93" s="79"/>
      <c r="IG93" s="79"/>
      <c r="IH93" s="79"/>
      <c r="II93" s="79"/>
      <c r="IJ93" s="79"/>
      <c r="IK93" s="79"/>
      <c r="IL93" s="79"/>
      <c r="IM93" s="79"/>
      <c r="IN93" s="79"/>
      <c r="IO93" s="79"/>
      <c r="IP93" s="79"/>
      <c r="IQ93" s="79"/>
      <c r="IR93" s="79"/>
      <c r="IS93" s="79"/>
      <c r="IT93" s="79"/>
      <c r="IU93" s="79"/>
      <c r="IV93" s="79"/>
    </row>
    <row r="94" spans="1:256">
      <c r="A94" s="79"/>
      <c r="B94" s="307"/>
      <c r="C94" s="307"/>
      <c r="D94" s="307"/>
      <c r="E94" s="79"/>
      <c r="F94" s="272"/>
      <c r="G94" s="272"/>
      <c r="H94" s="272"/>
      <c r="I94" s="307"/>
      <c r="J94" s="272"/>
      <c r="K94" s="273"/>
      <c r="L94" s="273"/>
      <c r="M94" s="307"/>
      <c r="N94" s="4"/>
      <c r="O94" s="307"/>
      <c r="P94" s="307"/>
      <c r="Q94" s="307"/>
      <c r="R94" s="307"/>
      <c r="S94" s="307"/>
      <c r="T94" s="307"/>
      <c r="U94" s="261"/>
      <c r="V94" s="251"/>
      <c r="W94" s="251"/>
      <c r="X94" s="251"/>
      <c r="Y94" s="79"/>
      <c r="Z94" s="79"/>
      <c r="AA94" s="251"/>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c r="DA94" s="79"/>
      <c r="DB94" s="79"/>
      <c r="DC94" s="79"/>
      <c r="DD94" s="79"/>
      <c r="DE94" s="79"/>
      <c r="DF94" s="79"/>
      <c r="DG94" s="79"/>
      <c r="DH94" s="79"/>
      <c r="DI94" s="79"/>
      <c r="DJ94" s="79"/>
      <c r="DK94" s="79"/>
      <c r="DL94" s="79"/>
      <c r="DM94" s="79"/>
      <c r="DN94" s="79"/>
      <c r="DO94" s="79"/>
      <c r="DP94" s="79"/>
      <c r="DQ94" s="79"/>
      <c r="DR94" s="79"/>
      <c r="DS94" s="79"/>
      <c r="DT94" s="79"/>
      <c r="DU94" s="79"/>
      <c r="DV94" s="79"/>
      <c r="DW94" s="79"/>
      <c r="DX94" s="79"/>
      <c r="DY94" s="79"/>
      <c r="DZ94" s="79"/>
      <c r="EA94" s="79"/>
      <c r="EB94" s="79"/>
      <c r="EC94" s="79"/>
      <c r="ED94" s="79"/>
      <c r="EE94" s="79"/>
      <c r="EF94" s="79"/>
      <c r="EG94" s="79"/>
      <c r="EH94" s="79"/>
      <c r="EI94" s="79"/>
      <c r="EJ94" s="79"/>
      <c r="EK94" s="79"/>
      <c r="EL94" s="79"/>
      <c r="EM94" s="79"/>
      <c r="EN94" s="79"/>
      <c r="EO94" s="79"/>
      <c r="EP94" s="79"/>
      <c r="EQ94" s="79"/>
      <c r="ER94" s="79"/>
      <c r="ES94" s="79"/>
      <c r="ET94" s="79"/>
      <c r="EU94" s="79"/>
      <c r="EV94" s="79"/>
      <c r="EW94" s="79"/>
      <c r="EX94" s="79"/>
      <c r="EY94" s="79"/>
      <c r="EZ94" s="79"/>
      <c r="FA94" s="79"/>
      <c r="FB94" s="79"/>
      <c r="FC94" s="79"/>
      <c r="FD94" s="79"/>
      <c r="FE94" s="79"/>
      <c r="FF94" s="79"/>
      <c r="FG94" s="79"/>
      <c r="FH94" s="79"/>
      <c r="FI94" s="79"/>
      <c r="FJ94" s="79"/>
      <c r="FK94" s="79"/>
      <c r="FL94" s="79"/>
      <c r="FM94" s="79"/>
      <c r="FN94" s="79"/>
      <c r="FO94" s="79"/>
      <c r="FP94" s="79"/>
      <c r="FQ94" s="79"/>
      <c r="FR94" s="79"/>
      <c r="FS94" s="79"/>
      <c r="FT94" s="79"/>
      <c r="FU94" s="79"/>
      <c r="FV94" s="79"/>
      <c r="FW94" s="79"/>
      <c r="FX94" s="79"/>
      <c r="FY94" s="79"/>
      <c r="FZ94" s="79"/>
      <c r="GA94" s="79"/>
      <c r="GB94" s="79"/>
      <c r="GC94" s="79"/>
      <c r="GD94" s="79"/>
      <c r="GE94" s="79"/>
      <c r="GF94" s="79"/>
      <c r="GG94" s="79"/>
      <c r="GH94" s="79"/>
      <c r="GI94" s="79"/>
      <c r="GJ94" s="79"/>
      <c r="GK94" s="79"/>
      <c r="GL94" s="79"/>
      <c r="GM94" s="79"/>
      <c r="GN94" s="79"/>
      <c r="GO94" s="79"/>
      <c r="GP94" s="79"/>
      <c r="GQ94" s="79"/>
      <c r="GR94" s="79"/>
      <c r="GS94" s="79"/>
      <c r="GT94" s="79"/>
      <c r="GU94" s="79"/>
      <c r="GV94" s="79"/>
      <c r="GW94" s="79"/>
      <c r="GX94" s="79"/>
      <c r="GY94" s="79"/>
      <c r="GZ94" s="79"/>
      <c r="HA94" s="79"/>
      <c r="HB94" s="79"/>
      <c r="HC94" s="79"/>
      <c r="HD94" s="79"/>
      <c r="HE94" s="79"/>
      <c r="HF94" s="79"/>
      <c r="HG94" s="79"/>
      <c r="HH94" s="79"/>
      <c r="HI94" s="79"/>
      <c r="HJ94" s="79"/>
      <c r="HK94" s="79"/>
      <c r="HL94" s="79"/>
      <c r="HM94" s="79"/>
      <c r="HN94" s="79"/>
      <c r="HO94" s="79"/>
      <c r="HP94" s="79"/>
      <c r="HQ94" s="79"/>
      <c r="HR94" s="79"/>
      <c r="HS94" s="79"/>
      <c r="HT94" s="79"/>
      <c r="HU94" s="79"/>
      <c r="HV94" s="79"/>
      <c r="HW94" s="79"/>
      <c r="HX94" s="79"/>
      <c r="HY94" s="79"/>
      <c r="HZ94" s="79"/>
      <c r="IA94" s="79"/>
      <c r="IB94" s="79"/>
      <c r="IC94" s="79"/>
      <c r="ID94" s="79"/>
      <c r="IE94" s="79"/>
      <c r="IF94" s="79"/>
      <c r="IG94" s="79"/>
      <c r="IH94" s="79"/>
      <c r="II94" s="79"/>
      <c r="IJ94" s="79"/>
      <c r="IK94" s="79"/>
      <c r="IL94" s="79"/>
      <c r="IM94" s="79"/>
      <c r="IN94" s="79"/>
      <c r="IO94" s="79"/>
      <c r="IP94" s="79"/>
      <c r="IQ94" s="79"/>
      <c r="IR94" s="79"/>
      <c r="IS94" s="79"/>
      <c r="IT94" s="79"/>
      <c r="IU94" s="79"/>
      <c r="IV94" s="79"/>
    </row>
    <row r="95" spans="1:256">
      <c r="A95" s="79"/>
      <c r="B95" s="307"/>
      <c r="C95" s="307"/>
      <c r="D95" s="307"/>
      <c r="E95" s="79"/>
      <c r="F95" s="272"/>
      <c r="G95" s="272"/>
      <c r="H95" s="272"/>
      <c r="I95" s="307"/>
      <c r="J95" s="272"/>
      <c r="K95" s="273"/>
      <c r="L95" s="273"/>
      <c r="M95" s="307"/>
      <c r="N95" s="4"/>
      <c r="O95" s="307"/>
      <c r="P95" s="307"/>
      <c r="Q95" s="307"/>
      <c r="R95" s="307"/>
      <c r="S95" s="307"/>
      <c r="T95" s="307"/>
      <c r="U95" s="261"/>
      <c r="V95" s="251"/>
      <c r="W95" s="251"/>
      <c r="X95" s="251"/>
      <c r="Y95" s="79"/>
      <c r="Z95" s="79"/>
      <c r="AA95" s="251"/>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c r="DA95" s="79"/>
      <c r="DB95" s="79"/>
      <c r="DC95" s="79"/>
      <c r="DD95" s="79"/>
      <c r="DE95" s="79"/>
      <c r="DF95" s="79"/>
      <c r="DG95" s="79"/>
      <c r="DH95" s="79"/>
      <c r="DI95" s="79"/>
      <c r="DJ95" s="79"/>
      <c r="DK95" s="79"/>
      <c r="DL95" s="79"/>
      <c r="DM95" s="79"/>
      <c r="DN95" s="79"/>
      <c r="DO95" s="79"/>
      <c r="DP95" s="79"/>
      <c r="DQ95" s="79"/>
      <c r="DR95" s="79"/>
      <c r="DS95" s="79"/>
      <c r="DT95" s="79"/>
      <c r="DU95" s="79"/>
      <c r="DV95" s="79"/>
      <c r="DW95" s="79"/>
      <c r="DX95" s="79"/>
      <c r="DY95" s="79"/>
      <c r="DZ95" s="79"/>
      <c r="EA95" s="79"/>
      <c r="EB95" s="79"/>
      <c r="EC95" s="79"/>
      <c r="ED95" s="79"/>
      <c r="EE95" s="79"/>
      <c r="EF95" s="79"/>
      <c r="EG95" s="79"/>
      <c r="EH95" s="79"/>
      <c r="EI95" s="79"/>
      <c r="EJ95" s="79"/>
      <c r="EK95" s="79"/>
      <c r="EL95" s="79"/>
      <c r="EM95" s="79"/>
      <c r="EN95" s="79"/>
      <c r="EO95" s="79"/>
      <c r="EP95" s="79"/>
      <c r="EQ95" s="79"/>
      <c r="ER95" s="79"/>
      <c r="ES95" s="79"/>
      <c r="ET95" s="79"/>
      <c r="EU95" s="79"/>
      <c r="EV95" s="79"/>
      <c r="EW95" s="79"/>
      <c r="EX95" s="79"/>
      <c r="EY95" s="79"/>
      <c r="EZ95" s="79"/>
      <c r="FA95" s="79"/>
      <c r="FB95" s="79"/>
      <c r="FC95" s="79"/>
      <c r="FD95" s="79"/>
      <c r="FE95" s="79"/>
      <c r="FF95" s="79"/>
      <c r="FG95" s="79"/>
      <c r="FH95" s="79"/>
      <c r="FI95" s="79"/>
      <c r="FJ95" s="79"/>
      <c r="FK95" s="79"/>
      <c r="FL95" s="79"/>
      <c r="FM95" s="79"/>
      <c r="FN95" s="79"/>
      <c r="FO95" s="79"/>
      <c r="FP95" s="79"/>
      <c r="FQ95" s="79"/>
      <c r="FR95" s="79"/>
      <c r="FS95" s="79"/>
      <c r="FT95" s="79"/>
      <c r="FU95" s="79"/>
      <c r="FV95" s="79"/>
      <c r="FW95" s="79"/>
      <c r="FX95" s="79"/>
      <c r="FY95" s="79"/>
      <c r="FZ95" s="79"/>
      <c r="GA95" s="79"/>
      <c r="GB95" s="79"/>
      <c r="GC95" s="79"/>
      <c r="GD95" s="79"/>
      <c r="GE95" s="79"/>
      <c r="GF95" s="79"/>
      <c r="GG95" s="79"/>
      <c r="GH95" s="79"/>
      <c r="GI95" s="79"/>
      <c r="GJ95" s="79"/>
      <c r="GK95" s="79"/>
      <c r="GL95" s="79"/>
      <c r="GM95" s="79"/>
      <c r="GN95" s="79"/>
      <c r="GO95" s="79"/>
      <c r="GP95" s="79"/>
      <c r="GQ95" s="79"/>
      <c r="GR95" s="79"/>
      <c r="GS95" s="79"/>
      <c r="GT95" s="79"/>
      <c r="GU95" s="79"/>
      <c r="GV95" s="79"/>
      <c r="GW95" s="79"/>
      <c r="GX95" s="79"/>
      <c r="GY95" s="79"/>
      <c r="GZ95" s="79"/>
      <c r="HA95" s="79"/>
      <c r="HB95" s="79"/>
      <c r="HC95" s="79"/>
      <c r="HD95" s="79"/>
      <c r="HE95" s="79"/>
      <c r="HF95" s="79"/>
      <c r="HG95" s="79"/>
      <c r="HH95" s="79"/>
      <c r="HI95" s="79"/>
      <c r="HJ95" s="79"/>
      <c r="HK95" s="79"/>
      <c r="HL95" s="79"/>
      <c r="HM95" s="79"/>
      <c r="HN95" s="79"/>
      <c r="HO95" s="79"/>
      <c r="HP95" s="79"/>
      <c r="HQ95" s="79"/>
      <c r="HR95" s="79"/>
      <c r="HS95" s="79"/>
      <c r="HT95" s="79"/>
      <c r="HU95" s="79"/>
      <c r="HV95" s="79"/>
      <c r="HW95" s="79"/>
      <c r="HX95" s="79"/>
      <c r="HY95" s="79"/>
      <c r="HZ95" s="79"/>
      <c r="IA95" s="79"/>
      <c r="IB95" s="79"/>
      <c r="IC95" s="79"/>
      <c r="ID95" s="79"/>
      <c r="IE95" s="79"/>
      <c r="IF95" s="79"/>
      <c r="IG95" s="79"/>
      <c r="IH95" s="79"/>
      <c r="II95" s="79"/>
      <c r="IJ95" s="79"/>
      <c r="IK95" s="79"/>
      <c r="IL95" s="79"/>
      <c r="IM95" s="79"/>
      <c r="IN95" s="79"/>
      <c r="IO95" s="79"/>
      <c r="IP95" s="79"/>
      <c r="IQ95" s="79"/>
      <c r="IR95" s="79"/>
      <c r="IS95" s="79"/>
      <c r="IT95" s="79"/>
      <c r="IU95" s="79"/>
      <c r="IV95" s="79"/>
    </row>
    <row r="96" spans="1:256">
      <c r="A96" s="79"/>
      <c r="B96" s="307"/>
      <c r="C96" s="307"/>
      <c r="D96" s="307"/>
      <c r="E96" s="79"/>
      <c r="F96" s="272"/>
      <c r="G96" s="272"/>
      <c r="H96" s="272"/>
      <c r="I96" s="307"/>
      <c r="J96" s="272"/>
      <c r="K96" s="273"/>
      <c r="L96" s="273"/>
      <c r="M96" s="307"/>
      <c r="N96" s="4"/>
      <c r="O96" s="307"/>
      <c r="P96" s="307"/>
      <c r="Q96" s="307"/>
      <c r="R96" s="307"/>
      <c r="S96" s="307"/>
      <c r="T96" s="307"/>
      <c r="U96" s="261"/>
      <c r="V96" s="251"/>
      <c r="W96" s="251"/>
      <c r="X96" s="251"/>
      <c r="Y96" s="79"/>
      <c r="Z96" s="79"/>
      <c r="AA96" s="251"/>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c r="DA96" s="79"/>
      <c r="DB96" s="79"/>
      <c r="DC96" s="79"/>
      <c r="DD96" s="79"/>
      <c r="DE96" s="79"/>
      <c r="DF96" s="79"/>
      <c r="DG96" s="79"/>
      <c r="DH96" s="79"/>
      <c r="DI96" s="79"/>
      <c r="DJ96" s="79"/>
      <c r="DK96" s="79"/>
      <c r="DL96" s="79"/>
      <c r="DM96" s="79"/>
      <c r="DN96" s="79"/>
      <c r="DO96" s="79"/>
      <c r="DP96" s="79"/>
      <c r="DQ96" s="79"/>
      <c r="DR96" s="79"/>
      <c r="DS96" s="79"/>
      <c r="DT96" s="79"/>
      <c r="DU96" s="79"/>
      <c r="DV96" s="79"/>
      <c r="DW96" s="79"/>
      <c r="DX96" s="79"/>
      <c r="DY96" s="79"/>
      <c r="DZ96" s="79"/>
      <c r="EA96" s="79"/>
      <c r="EB96" s="79"/>
      <c r="EC96" s="79"/>
      <c r="ED96" s="79"/>
      <c r="EE96" s="79"/>
      <c r="EF96" s="79"/>
      <c r="EG96" s="79"/>
      <c r="EH96" s="79"/>
      <c r="EI96" s="79"/>
      <c r="EJ96" s="79"/>
      <c r="EK96" s="79"/>
      <c r="EL96" s="79"/>
      <c r="EM96" s="79"/>
      <c r="EN96" s="79"/>
      <c r="EO96" s="79"/>
      <c r="EP96" s="79"/>
      <c r="EQ96" s="79"/>
      <c r="ER96" s="79"/>
      <c r="ES96" s="79"/>
      <c r="ET96" s="79"/>
      <c r="EU96" s="79"/>
      <c r="EV96" s="79"/>
      <c r="EW96" s="79"/>
      <c r="EX96" s="79"/>
      <c r="EY96" s="79"/>
      <c r="EZ96" s="79"/>
      <c r="FA96" s="79"/>
      <c r="FB96" s="79"/>
      <c r="FC96" s="79"/>
      <c r="FD96" s="79"/>
      <c r="FE96" s="79"/>
      <c r="FF96" s="79"/>
      <c r="FG96" s="79"/>
      <c r="FH96" s="79"/>
      <c r="FI96" s="79"/>
      <c r="FJ96" s="79"/>
      <c r="FK96" s="79"/>
      <c r="FL96" s="79"/>
      <c r="FM96" s="79"/>
      <c r="FN96" s="79"/>
      <c r="FO96" s="79"/>
      <c r="FP96" s="79"/>
      <c r="FQ96" s="79"/>
      <c r="FR96" s="79"/>
      <c r="FS96" s="79"/>
      <c r="FT96" s="79"/>
      <c r="FU96" s="79"/>
      <c r="FV96" s="79"/>
      <c r="FW96" s="79"/>
      <c r="FX96" s="79"/>
      <c r="FY96" s="79"/>
      <c r="FZ96" s="79"/>
      <c r="GA96" s="79"/>
      <c r="GB96" s="79"/>
      <c r="GC96" s="79"/>
      <c r="GD96" s="79"/>
      <c r="GE96" s="79"/>
      <c r="GF96" s="79"/>
      <c r="GG96" s="79"/>
      <c r="GH96" s="79"/>
      <c r="GI96" s="79"/>
      <c r="GJ96" s="79"/>
      <c r="GK96" s="79"/>
      <c r="GL96" s="79"/>
      <c r="GM96" s="79"/>
      <c r="GN96" s="79"/>
      <c r="GO96" s="79"/>
      <c r="GP96" s="79"/>
      <c r="GQ96" s="79"/>
      <c r="GR96" s="79"/>
      <c r="GS96" s="79"/>
      <c r="GT96" s="79"/>
      <c r="GU96" s="79"/>
      <c r="GV96" s="79"/>
      <c r="GW96" s="79"/>
      <c r="GX96" s="79"/>
      <c r="GY96" s="79"/>
      <c r="GZ96" s="79"/>
      <c r="HA96" s="79"/>
      <c r="HB96" s="79"/>
      <c r="HC96" s="79"/>
      <c r="HD96" s="79"/>
      <c r="HE96" s="79"/>
      <c r="HF96" s="79"/>
      <c r="HG96" s="79"/>
      <c r="HH96" s="79"/>
      <c r="HI96" s="79"/>
      <c r="HJ96" s="79"/>
      <c r="HK96" s="79"/>
      <c r="HL96" s="79"/>
      <c r="HM96" s="79"/>
      <c r="HN96" s="79"/>
      <c r="HO96" s="79"/>
      <c r="HP96" s="79"/>
      <c r="HQ96" s="79"/>
      <c r="HR96" s="79"/>
      <c r="HS96" s="79"/>
      <c r="HT96" s="79"/>
      <c r="HU96" s="79"/>
      <c r="HV96" s="79"/>
      <c r="HW96" s="79"/>
      <c r="HX96" s="79"/>
      <c r="HY96" s="79"/>
      <c r="HZ96" s="79"/>
      <c r="IA96" s="79"/>
      <c r="IB96" s="79"/>
      <c r="IC96" s="79"/>
      <c r="ID96" s="79"/>
      <c r="IE96" s="79"/>
      <c r="IF96" s="79"/>
      <c r="IG96" s="79"/>
      <c r="IH96" s="79"/>
      <c r="II96" s="79"/>
      <c r="IJ96" s="79"/>
      <c r="IK96" s="79"/>
      <c r="IL96" s="79"/>
      <c r="IM96" s="79"/>
      <c r="IN96" s="79"/>
      <c r="IO96" s="79"/>
      <c r="IP96" s="79"/>
      <c r="IQ96" s="79"/>
      <c r="IR96" s="79"/>
      <c r="IS96" s="79"/>
      <c r="IT96" s="79"/>
      <c r="IU96" s="79"/>
      <c r="IV96" s="79"/>
    </row>
    <row r="97" spans="1:256">
      <c r="A97" s="79"/>
      <c r="B97" s="307"/>
      <c r="C97" s="307"/>
      <c r="D97" s="307"/>
      <c r="E97" s="79"/>
      <c r="F97" s="272"/>
      <c r="G97" s="272"/>
      <c r="H97" s="272"/>
      <c r="I97" s="307"/>
      <c r="J97" s="272"/>
      <c r="K97" s="273"/>
      <c r="L97" s="273"/>
      <c r="M97" s="307"/>
      <c r="N97" s="4"/>
      <c r="O97" s="307"/>
      <c r="P97" s="307"/>
      <c r="Q97" s="307"/>
      <c r="R97" s="307"/>
      <c r="S97" s="307"/>
      <c r="T97" s="307"/>
      <c r="U97" s="261"/>
      <c r="V97" s="251"/>
      <c r="W97" s="251"/>
      <c r="X97" s="251"/>
      <c r="Y97" s="79"/>
      <c r="Z97" s="79"/>
      <c r="AA97" s="251"/>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c r="CJ97" s="79"/>
      <c r="CK97" s="79"/>
      <c r="CL97" s="79"/>
      <c r="CM97" s="79"/>
      <c r="CN97" s="79"/>
      <c r="CO97" s="79"/>
      <c r="CP97" s="79"/>
      <c r="CQ97" s="79"/>
      <c r="CR97" s="79"/>
      <c r="CS97" s="79"/>
      <c r="CT97" s="79"/>
      <c r="CU97" s="79"/>
      <c r="CV97" s="79"/>
      <c r="CW97" s="79"/>
      <c r="CX97" s="79"/>
      <c r="CY97" s="79"/>
      <c r="CZ97" s="79"/>
      <c r="DA97" s="79"/>
      <c r="DB97" s="79"/>
      <c r="DC97" s="79"/>
      <c r="DD97" s="79"/>
      <c r="DE97" s="79"/>
      <c r="DF97" s="79"/>
      <c r="DG97" s="79"/>
      <c r="DH97" s="79"/>
      <c r="DI97" s="79"/>
      <c r="DJ97" s="79"/>
      <c r="DK97" s="79"/>
      <c r="DL97" s="79"/>
      <c r="DM97" s="79"/>
      <c r="DN97" s="79"/>
      <c r="DO97" s="79"/>
      <c r="DP97" s="79"/>
      <c r="DQ97" s="79"/>
      <c r="DR97" s="79"/>
      <c r="DS97" s="79"/>
      <c r="DT97" s="79"/>
      <c r="DU97" s="79"/>
      <c r="DV97" s="79"/>
      <c r="DW97" s="79"/>
      <c r="DX97" s="79"/>
      <c r="DY97" s="79"/>
      <c r="DZ97" s="79"/>
      <c r="EA97" s="79"/>
      <c r="EB97" s="79"/>
      <c r="EC97" s="79"/>
      <c r="ED97" s="79"/>
      <c r="EE97" s="79"/>
      <c r="EF97" s="79"/>
      <c r="EG97" s="79"/>
      <c r="EH97" s="79"/>
      <c r="EI97" s="79"/>
      <c r="EJ97" s="79"/>
      <c r="EK97" s="79"/>
      <c r="EL97" s="79"/>
      <c r="EM97" s="79"/>
      <c r="EN97" s="79"/>
      <c r="EO97" s="79"/>
      <c r="EP97" s="79"/>
      <c r="EQ97" s="79"/>
      <c r="ER97" s="79"/>
      <c r="ES97" s="79"/>
      <c r="ET97" s="79"/>
      <c r="EU97" s="79"/>
      <c r="EV97" s="79"/>
      <c r="EW97" s="79"/>
      <c r="EX97" s="79"/>
      <c r="EY97" s="79"/>
      <c r="EZ97" s="79"/>
      <c r="FA97" s="79"/>
      <c r="FB97" s="79"/>
      <c r="FC97" s="79"/>
      <c r="FD97" s="79"/>
      <c r="FE97" s="79"/>
      <c r="FF97" s="79"/>
      <c r="FG97" s="79"/>
      <c r="FH97" s="79"/>
      <c r="FI97" s="79"/>
      <c r="FJ97" s="79"/>
      <c r="FK97" s="79"/>
      <c r="FL97" s="79"/>
      <c r="FM97" s="79"/>
      <c r="FN97" s="79"/>
      <c r="FO97" s="79"/>
      <c r="FP97" s="79"/>
      <c r="FQ97" s="79"/>
      <c r="FR97" s="79"/>
      <c r="FS97" s="79"/>
      <c r="FT97" s="79"/>
      <c r="FU97" s="79"/>
      <c r="FV97" s="79"/>
      <c r="FW97" s="79"/>
      <c r="FX97" s="79"/>
      <c r="FY97" s="79"/>
      <c r="FZ97" s="79"/>
      <c r="GA97" s="79"/>
      <c r="GB97" s="79"/>
      <c r="GC97" s="79"/>
      <c r="GD97" s="79"/>
      <c r="GE97" s="79"/>
      <c r="GF97" s="79"/>
      <c r="GG97" s="79"/>
      <c r="GH97" s="79"/>
      <c r="GI97" s="79"/>
      <c r="GJ97" s="79"/>
      <c r="GK97" s="79"/>
      <c r="GL97" s="79"/>
      <c r="GM97" s="79"/>
      <c r="GN97" s="79"/>
      <c r="GO97" s="79"/>
      <c r="GP97" s="79"/>
      <c r="GQ97" s="79"/>
      <c r="GR97" s="79"/>
      <c r="GS97" s="79"/>
      <c r="GT97" s="79"/>
      <c r="GU97" s="79"/>
      <c r="GV97" s="79"/>
      <c r="GW97" s="79"/>
      <c r="GX97" s="79"/>
      <c r="GY97" s="79"/>
      <c r="GZ97" s="79"/>
      <c r="HA97" s="79"/>
      <c r="HB97" s="79"/>
      <c r="HC97" s="79"/>
      <c r="HD97" s="79"/>
      <c r="HE97" s="79"/>
      <c r="HF97" s="79"/>
      <c r="HG97" s="79"/>
      <c r="HH97" s="79"/>
      <c r="HI97" s="79"/>
      <c r="HJ97" s="79"/>
      <c r="HK97" s="79"/>
      <c r="HL97" s="79"/>
      <c r="HM97" s="79"/>
      <c r="HN97" s="79"/>
      <c r="HO97" s="79"/>
      <c r="HP97" s="79"/>
      <c r="HQ97" s="79"/>
      <c r="HR97" s="79"/>
      <c r="HS97" s="79"/>
      <c r="HT97" s="79"/>
      <c r="HU97" s="79"/>
      <c r="HV97" s="79"/>
      <c r="HW97" s="79"/>
      <c r="HX97" s="79"/>
      <c r="HY97" s="79"/>
      <c r="HZ97" s="79"/>
      <c r="IA97" s="79"/>
      <c r="IB97" s="79"/>
      <c r="IC97" s="79"/>
      <c r="ID97" s="79"/>
      <c r="IE97" s="79"/>
      <c r="IF97" s="79"/>
      <c r="IG97" s="79"/>
      <c r="IH97" s="79"/>
      <c r="II97" s="79"/>
      <c r="IJ97" s="79"/>
      <c r="IK97" s="79"/>
      <c r="IL97" s="79"/>
      <c r="IM97" s="79"/>
      <c r="IN97" s="79"/>
      <c r="IO97" s="79"/>
      <c r="IP97" s="79"/>
      <c r="IQ97" s="79"/>
      <c r="IR97" s="79"/>
      <c r="IS97" s="79"/>
      <c r="IT97" s="79"/>
      <c r="IU97" s="79"/>
      <c r="IV97" s="79"/>
    </row>
    <row r="98" spans="1:256">
      <c r="A98" s="79"/>
      <c r="B98" s="307"/>
      <c r="C98" s="307"/>
      <c r="D98" s="307"/>
      <c r="E98" s="79"/>
      <c r="F98" s="272"/>
      <c r="G98" s="272"/>
      <c r="H98" s="272"/>
      <c r="I98" s="307"/>
      <c r="J98" s="272"/>
      <c r="K98" s="273"/>
      <c r="L98" s="273"/>
      <c r="M98" s="307"/>
      <c r="N98" s="4"/>
      <c r="O98" s="307"/>
      <c r="P98" s="307"/>
      <c r="Q98" s="307"/>
      <c r="R98" s="307"/>
      <c r="S98" s="307"/>
      <c r="T98" s="307"/>
      <c r="U98" s="261"/>
      <c r="V98" s="251"/>
      <c r="W98" s="251"/>
      <c r="X98" s="251"/>
      <c r="Y98" s="79"/>
      <c r="Z98" s="79"/>
      <c r="AA98" s="251"/>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c r="BI98" s="79"/>
      <c r="BJ98" s="79"/>
      <c r="BK98" s="79"/>
      <c r="BL98" s="79"/>
      <c r="BM98" s="79"/>
      <c r="BN98" s="79"/>
      <c r="BO98" s="79"/>
      <c r="BP98" s="79"/>
      <c r="BQ98" s="79"/>
      <c r="BR98" s="79"/>
      <c r="BS98" s="79"/>
      <c r="BT98" s="79"/>
      <c r="BU98" s="79"/>
      <c r="BV98" s="79"/>
      <c r="BW98" s="79"/>
      <c r="BX98" s="79"/>
      <c r="BY98" s="79"/>
      <c r="BZ98" s="79"/>
      <c r="CA98" s="79"/>
      <c r="CB98" s="79"/>
      <c r="CC98" s="79"/>
      <c r="CD98" s="79"/>
      <c r="CE98" s="79"/>
      <c r="CF98" s="79"/>
      <c r="CG98" s="79"/>
      <c r="CH98" s="79"/>
      <c r="CI98" s="79"/>
      <c r="CJ98" s="79"/>
      <c r="CK98" s="79"/>
      <c r="CL98" s="79"/>
      <c r="CM98" s="79"/>
      <c r="CN98" s="79"/>
      <c r="CO98" s="79"/>
      <c r="CP98" s="79"/>
      <c r="CQ98" s="79"/>
      <c r="CR98" s="79"/>
      <c r="CS98" s="79"/>
      <c r="CT98" s="79"/>
      <c r="CU98" s="79"/>
      <c r="CV98" s="79"/>
      <c r="CW98" s="79"/>
      <c r="CX98" s="79"/>
      <c r="CY98" s="79"/>
      <c r="CZ98" s="79"/>
      <c r="DA98" s="79"/>
      <c r="DB98" s="79"/>
      <c r="DC98" s="79"/>
      <c r="DD98" s="79"/>
      <c r="DE98" s="79"/>
      <c r="DF98" s="79"/>
      <c r="DG98" s="79"/>
      <c r="DH98" s="79"/>
      <c r="DI98" s="79"/>
      <c r="DJ98" s="79"/>
      <c r="DK98" s="79"/>
      <c r="DL98" s="79"/>
      <c r="DM98" s="79"/>
      <c r="DN98" s="79"/>
      <c r="DO98" s="79"/>
      <c r="DP98" s="79"/>
      <c r="DQ98" s="79"/>
      <c r="DR98" s="79"/>
      <c r="DS98" s="79"/>
      <c r="DT98" s="79"/>
      <c r="DU98" s="79"/>
      <c r="DV98" s="79"/>
      <c r="DW98" s="79"/>
      <c r="DX98" s="79"/>
      <c r="DY98" s="79"/>
      <c r="DZ98" s="79"/>
      <c r="EA98" s="79"/>
      <c r="EB98" s="79"/>
      <c r="EC98" s="79"/>
      <c r="ED98" s="79"/>
      <c r="EE98" s="79"/>
      <c r="EF98" s="79"/>
      <c r="EG98" s="79"/>
      <c r="EH98" s="79"/>
      <c r="EI98" s="79"/>
      <c r="EJ98" s="79"/>
      <c r="EK98" s="79"/>
      <c r="EL98" s="79"/>
      <c r="EM98" s="79"/>
      <c r="EN98" s="79"/>
      <c r="EO98" s="79"/>
      <c r="EP98" s="79"/>
      <c r="EQ98" s="79"/>
      <c r="ER98" s="79"/>
      <c r="ES98" s="79"/>
      <c r="ET98" s="79"/>
      <c r="EU98" s="79"/>
      <c r="EV98" s="79"/>
      <c r="EW98" s="79"/>
      <c r="EX98" s="79"/>
      <c r="EY98" s="79"/>
      <c r="EZ98" s="79"/>
      <c r="FA98" s="79"/>
      <c r="FB98" s="79"/>
      <c r="FC98" s="79"/>
      <c r="FD98" s="79"/>
      <c r="FE98" s="79"/>
      <c r="FF98" s="79"/>
      <c r="FG98" s="79"/>
      <c r="FH98" s="79"/>
      <c r="FI98" s="79"/>
      <c r="FJ98" s="79"/>
      <c r="FK98" s="79"/>
      <c r="FL98" s="79"/>
      <c r="FM98" s="79"/>
      <c r="FN98" s="79"/>
      <c r="FO98" s="79"/>
      <c r="FP98" s="79"/>
      <c r="FQ98" s="79"/>
      <c r="FR98" s="79"/>
      <c r="FS98" s="79"/>
      <c r="FT98" s="79"/>
      <c r="FU98" s="79"/>
      <c r="FV98" s="79"/>
      <c r="FW98" s="79"/>
      <c r="FX98" s="79"/>
      <c r="FY98" s="79"/>
      <c r="FZ98" s="79"/>
      <c r="GA98" s="79"/>
      <c r="GB98" s="79"/>
      <c r="GC98" s="79"/>
      <c r="GD98" s="79"/>
      <c r="GE98" s="79"/>
      <c r="GF98" s="79"/>
      <c r="GG98" s="79"/>
      <c r="GH98" s="79"/>
      <c r="GI98" s="79"/>
      <c r="GJ98" s="79"/>
      <c r="GK98" s="79"/>
      <c r="GL98" s="79"/>
      <c r="GM98" s="79"/>
      <c r="GN98" s="79"/>
      <c r="GO98" s="79"/>
      <c r="GP98" s="79"/>
      <c r="GQ98" s="79"/>
      <c r="GR98" s="79"/>
      <c r="GS98" s="79"/>
      <c r="GT98" s="79"/>
      <c r="GU98" s="79"/>
      <c r="GV98" s="79"/>
      <c r="GW98" s="79"/>
      <c r="GX98" s="79"/>
      <c r="GY98" s="79"/>
      <c r="GZ98" s="79"/>
      <c r="HA98" s="79"/>
      <c r="HB98" s="79"/>
      <c r="HC98" s="79"/>
      <c r="HD98" s="79"/>
      <c r="HE98" s="79"/>
      <c r="HF98" s="79"/>
      <c r="HG98" s="79"/>
      <c r="HH98" s="79"/>
      <c r="HI98" s="79"/>
      <c r="HJ98" s="79"/>
      <c r="HK98" s="79"/>
      <c r="HL98" s="79"/>
      <c r="HM98" s="79"/>
      <c r="HN98" s="79"/>
      <c r="HO98" s="79"/>
      <c r="HP98" s="79"/>
      <c r="HQ98" s="79"/>
      <c r="HR98" s="79"/>
      <c r="HS98" s="79"/>
      <c r="HT98" s="79"/>
      <c r="HU98" s="79"/>
      <c r="HV98" s="79"/>
      <c r="HW98" s="79"/>
      <c r="HX98" s="79"/>
      <c r="HY98" s="79"/>
      <c r="HZ98" s="79"/>
      <c r="IA98" s="79"/>
      <c r="IB98" s="79"/>
      <c r="IC98" s="79"/>
      <c r="ID98" s="79"/>
      <c r="IE98" s="79"/>
      <c r="IF98" s="79"/>
      <c r="IG98" s="79"/>
      <c r="IH98" s="79"/>
      <c r="II98" s="79"/>
      <c r="IJ98" s="79"/>
      <c r="IK98" s="79"/>
      <c r="IL98" s="79"/>
      <c r="IM98" s="79"/>
      <c r="IN98" s="79"/>
      <c r="IO98" s="79"/>
      <c r="IP98" s="79"/>
      <c r="IQ98" s="79"/>
      <c r="IR98" s="79"/>
      <c r="IS98" s="79"/>
      <c r="IT98" s="79"/>
      <c r="IU98" s="79"/>
      <c r="IV98" s="79"/>
    </row>
    <row r="99" spans="1:256">
      <c r="A99" s="79"/>
      <c r="B99" s="307"/>
      <c r="C99" s="307"/>
      <c r="D99" s="307"/>
      <c r="E99" s="79"/>
      <c r="F99" s="272"/>
      <c r="G99" s="272"/>
      <c r="H99" s="272"/>
      <c r="I99" s="307"/>
      <c r="J99" s="272"/>
      <c r="K99" s="273"/>
      <c r="L99" s="273"/>
      <c r="M99" s="307"/>
      <c r="N99" s="4"/>
      <c r="O99" s="307"/>
      <c r="P99" s="307"/>
      <c r="Q99" s="307"/>
      <c r="R99" s="307"/>
      <c r="S99" s="307"/>
      <c r="T99" s="307"/>
      <c r="U99" s="261"/>
      <c r="V99" s="251"/>
      <c r="W99" s="251"/>
      <c r="X99" s="251"/>
      <c r="Y99" s="79"/>
      <c r="Z99" s="79"/>
      <c r="AA99" s="251"/>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c r="BM99" s="79"/>
      <c r="BN99" s="79"/>
      <c r="BO99" s="79"/>
      <c r="BP99" s="79"/>
      <c r="BQ99" s="79"/>
      <c r="BR99" s="79"/>
      <c r="BS99" s="79"/>
      <c r="BT99" s="79"/>
      <c r="BU99" s="79"/>
      <c r="BV99" s="79"/>
      <c r="BW99" s="79"/>
      <c r="BX99" s="79"/>
      <c r="BY99" s="79"/>
      <c r="BZ99" s="79"/>
      <c r="CA99" s="79"/>
      <c r="CB99" s="79"/>
      <c r="CC99" s="79"/>
      <c r="CD99" s="79"/>
      <c r="CE99" s="79"/>
      <c r="CF99" s="79"/>
      <c r="CG99" s="79"/>
      <c r="CH99" s="79"/>
      <c r="CI99" s="79"/>
      <c r="CJ99" s="79"/>
      <c r="CK99" s="79"/>
      <c r="CL99" s="79"/>
      <c r="CM99" s="79"/>
      <c r="CN99" s="79"/>
      <c r="CO99" s="79"/>
      <c r="CP99" s="79"/>
      <c r="CQ99" s="79"/>
      <c r="CR99" s="79"/>
      <c r="CS99" s="79"/>
      <c r="CT99" s="79"/>
      <c r="CU99" s="79"/>
      <c r="CV99" s="79"/>
      <c r="CW99" s="79"/>
      <c r="CX99" s="79"/>
      <c r="CY99" s="79"/>
      <c r="CZ99" s="79"/>
      <c r="DA99" s="79"/>
      <c r="DB99" s="79"/>
      <c r="DC99" s="79"/>
      <c r="DD99" s="79"/>
      <c r="DE99" s="79"/>
      <c r="DF99" s="79"/>
      <c r="DG99" s="79"/>
      <c r="DH99" s="79"/>
      <c r="DI99" s="79"/>
      <c r="DJ99" s="79"/>
      <c r="DK99" s="79"/>
      <c r="DL99" s="79"/>
      <c r="DM99" s="79"/>
      <c r="DN99" s="79"/>
      <c r="DO99" s="79"/>
      <c r="DP99" s="79"/>
      <c r="DQ99" s="79"/>
      <c r="DR99" s="79"/>
      <c r="DS99" s="79"/>
      <c r="DT99" s="79"/>
      <c r="DU99" s="79"/>
      <c r="DV99" s="79"/>
      <c r="DW99" s="79"/>
      <c r="DX99" s="79"/>
      <c r="DY99" s="79"/>
      <c r="DZ99" s="79"/>
      <c r="EA99" s="79"/>
      <c r="EB99" s="79"/>
      <c r="EC99" s="79"/>
      <c r="ED99" s="79"/>
      <c r="EE99" s="79"/>
      <c r="EF99" s="79"/>
      <c r="EG99" s="79"/>
      <c r="EH99" s="79"/>
      <c r="EI99" s="79"/>
      <c r="EJ99" s="79"/>
      <c r="EK99" s="79"/>
      <c r="EL99" s="79"/>
      <c r="EM99" s="79"/>
      <c r="EN99" s="79"/>
      <c r="EO99" s="79"/>
      <c r="EP99" s="79"/>
      <c r="EQ99" s="79"/>
      <c r="ER99" s="79"/>
      <c r="ES99" s="79"/>
      <c r="ET99" s="79"/>
      <c r="EU99" s="79"/>
      <c r="EV99" s="79"/>
      <c r="EW99" s="79"/>
      <c r="EX99" s="79"/>
      <c r="EY99" s="79"/>
      <c r="EZ99" s="79"/>
      <c r="FA99" s="79"/>
      <c r="FB99" s="79"/>
      <c r="FC99" s="79"/>
      <c r="FD99" s="79"/>
      <c r="FE99" s="79"/>
      <c r="FF99" s="79"/>
      <c r="FG99" s="79"/>
      <c r="FH99" s="79"/>
      <c r="FI99" s="79"/>
      <c r="FJ99" s="79"/>
      <c r="FK99" s="79"/>
      <c r="FL99" s="79"/>
      <c r="FM99" s="79"/>
      <c r="FN99" s="79"/>
      <c r="FO99" s="79"/>
      <c r="FP99" s="79"/>
      <c r="FQ99" s="79"/>
      <c r="FR99" s="79"/>
      <c r="FS99" s="79"/>
      <c r="FT99" s="79"/>
      <c r="FU99" s="79"/>
      <c r="FV99" s="79"/>
      <c r="FW99" s="79"/>
      <c r="FX99" s="79"/>
      <c r="FY99" s="79"/>
      <c r="FZ99" s="79"/>
      <c r="GA99" s="79"/>
      <c r="GB99" s="79"/>
      <c r="GC99" s="79"/>
      <c r="GD99" s="79"/>
      <c r="GE99" s="79"/>
      <c r="GF99" s="79"/>
      <c r="GG99" s="79"/>
      <c r="GH99" s="79"/>
      <c r="GI99" s="79"/>
      <c r="GJ99" s="79"/>
      <c r="GK99" s="79"/>
      <c r="GL99" s="79"/>
      <c r="GM99" s="79"/>
      <c r="GN99" s="79"/>
      <c r="GO99" s="79"/>
      <c r="GP99" s="79"/>
      <c r="GQ99" s="79"/>
      <c r="GR99" s="79"/>
      <c r="GS99" s="79"/>
      <c r="GT99" s="79"/>
      <c r="GU99" s="79"/>
      <c r="GV99" s="79"/>
      <c r="GW99" s="79"/>
      <c r="GX99" s="79"/>
      <c r="GY99" s="79"/>
      <c r="GZ99" s="79"/>
      <c r="HA99" s="79"/>
      <c r="HB99" s="79"/>
      <c r="HC99" s="79"/>
      <c r="HD99" s="79"/>
      <c r="HE99" s="79"/>
      <c r="HF99" s="79"/>
      <c r="HG99" s="79"/>
      <c r="HH99" s="79"/>
      <c r="HI99" s="79"/>
      <c r="HJ99" s="79"/>
      <c r="HK99" s="79"/>
      <c r="HL99" s="79"/>
      <c r="HM99" s="79"/>
      <c r="HN99" s="79"/>
      <c r="HO99" s="79"/>
      <c r="HP99" s="79"/>
      <c r="HQ99" s="79"/>
      <c r="HR99" s="79"/>
      <c r="HS99" s="79"/>
      <c r="HT99" s="79"/>
      <c r="HU99" s="79"/>
      <c r="HV99" s="79"/>
      <c r="HW99" s="79"/>
      <c r="HX99" s="79"/>
      <c r="HY99" s="79"/>
      <c r="HZ99" s="79"/>
      <c r="IA99" s="79"/>
      <c r="IB99" s="79"/>
      <c r="IC99" s="79"/>
      <c r="ID99" s="79"/>
      <c r="IE99" s="79"/>
      <c r="IF99" s="79"/>
      <c r="IG99" s="79"/>
      <c r="IH99" s="79"/>
      <c r="II99" s="79"/>
      <c r="IJ99" s="79"/>
      <c r="IK99" s="79"/>
      <c r="IL99" s="79"/>
      <c r="IM99" s="79"/>
      <c r="IN99" s="79"/>
      <c r="IO99" s="79"/>
      <c r="IP99" s="79"/>
      <c r="IQ99" s="79"/>
      <c r="IR99" s="79"/>
      <c r="IS99" s="79"/>
      <c r="IT99" s="79"/>
      <c r="IU99" s="79"/>
      <c r="IV99" s="79"/>
    </row>
    <row r="100" spans="1:256">
      <c r="A100" s="79"/>
      <c r="B100" s="307"/>
      <c r="C100" s="307"/>
      <c r="D100" s="307"/>
      <c r="E100" s="79"/>
      <c r="F100" s="272"/>
      <c r="G100" s="272"/>
      <c r="H100" s="272"/>
      <c r="I100" s="307"/>
      <c r="J100" s="272"/>
      <c r="K100" s="273"/>
      <c r="L100" s="273"/>
      <c r="M100" s="307"/>
      <c r="N100" s="4"/>
      <c r="O100" s="307"/>
      <c r="P100" s="307"/>
      <c r="Q100" s="307"/>
      <c r="R100" s="307"/>
      <c r="S100" s="307"/>
      <c r="T100" s="307"/>
      <c r="U100" s="261"/>
      <c r="V100" s="251"/>
      <c r="W100" s="251"/>
      <c r="X100" s="251"/>
      <c r="Y100" s="79"/>
      <c r="Z100" s="79"/>
      <c r="AA100" s="251"/>
      <c r="AB100" s="79"/>
      <c r="AC100" s="79"/>
      <c r="AD100" s="79"/>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79"/>
      <c r="BA100" s="79"/>
      <c r="BB100" s="79"/>
      <c r="BC100" s="79"/>
      <c r="BD100" s="79"/>
      <c r="BE100" s="79"/>
      <c r="BF100" s="79"/>
      <c r="BG100" s="79"/>
      <c r="BH100" s="79"/>
      <c r="BI100" s="79"/>
      <c r="BJ100" s="79"/>
      <c r="BK100" s="79"/>
      <c r="BL100" s="79"/>
      <c r="BM100" s="79"/>
      <c r="BN100" s="79"/>
      <c r="BO100" s="79"/>
      <c r="BP100" s="79"/>
      <c r="BQ100" s="79"/>
      <c r="BR100" s="79"/>
      <c r="BS100" s="79"/>
      <c r="BT100" s="79"/>
      <c r="BU100" s="79"/>
      <c r="BV100" s="79"/>
      <c r="BW100" s="79"/>
      <c r="BX100" s="79"/>
      <c r="BY100" s="79"/>
      <c r="BZ100" s="79"/>
      <c r="CA100" s="79"/>
      <c r="CB100" s="79"/>
      <c r="CC100" s="79"/>
      <c r="CD100" s="79"/>
      <c r="CE100" s="79"/>
      <c r="CF100" s="79"/>
      <c r="CG100" s="79"/>
      <c r="CH100" s="79"/>
      <c r="CI100" s="79"/>
      <c r="CJ100" s="79"/>
      <c r="CK100" s="79"/>
      <c r="CL100" s="79"/>
      <c r="CM100" s="79"/>
      <c r="CN100" s="79"/>
      <c r="CO100" s="79"/>
      <c r="CP100" s="79"/>
      <c r="CQ100" s="79"/>
      <c r="CR100" s="79"/>
      <c r="CS100" s="79"/>
      <c r="CT100" s="79"/>
      <c r="CU100" s="79"/>
      <c r="CV100" s="79"/>
      <c r="CW100" s="79"/>
      <c r="CX100" s="79"/>
      <c r="CY100" s="79"/>
      <c r="CZ100" s="79"/>
      <c r="DA100" s="79"/>
      <c r="DB100" s="79"/>
      <c r="DC100" s="79"/>
      <c r="DD100" s="79"/>
      <c r="DE100" s="79"/>
      <c r="DF100" s="79"/>
      <c r="DG100" s="79"/>
      <c r="DH100" s="79"/>
      <c r="DI100" s="79"/>
      <c r="DJ100" s="79"/>
      <c r="DK100" s="79"/>
      <c r="DL100" s="79"/>
      <c r="DM100" s="79"/>
      <c r="DN100" s="79"/>
      <c r="DO100" s="79"/>
      <c r="DP100" s="79"/>
      <c r="DQ100" s="79"/>
      <c r="DR100" s="79"/>
      <c r="DS100" s="79"/>
      <c r="DT100" s="79"/>
      <c r="DU100" s="79"/>
      <c r="DV100" s="79"/>
      <c r="DW100" s="79"/>
      <c r="DX100" s="79"/>
      <c r="DY100" s="79"/>
      <c r="DZ100" s="79"/>
      <c r="EA100" s="79"/>
      <c r="EB100" s="79"/>
      <c r="EC100" s="79"/>
      <c r="ED100" s="79"/>
      <c r="EE100" s="79"/>
      <c r="EF100" s="79"/>
      <c r="EG100" s="79"/>
      <c r="EH100" s="79"/>
      <c r="EI100" s="79"/>
      <c r="EJ100" s="79"/>
      <c r="EK100" s="79"/>
      <c r="EL100" s="79"/>
      <c r="EM100" s="79"/>
      <c r="EN100" s="79"/>
      <c r="EO100" s="79"/>
      <c r="EP100" s="79"/>
      <c r="EQ100" s="79"/>
      <c r="ER100" s="79"/>
      <c r="ES100" s="79"/>
      <c r="ET100" s="79"/>
      <c r="EU100" s="79"/>
      <c r="EV100" s="79"/>
      <c r="EW100" s="79"/>
      <c r="EX100" s="79"/>
      <c r="EY100" s="79"/>
      <c r="EZ100" s="79"/>
      <c r="FA100" s="79"/>
      <c r="FB100" s="79"/>
      <c r="FC100" s="79"/>
      <c r="FD100" s="79"/>
      <c r="FE100" s="79"/>
      <c r="FF100" s="79"/>
      <c r="FG100" s="79"/>
      <c r="FH100" s="79"/>
      <c r="FI100" s="79"/>
      <c r="FJ100" s="79"/>
      <c r="FK100" s="79"/>
      <c r="FL100" s="79"/>
      <c r="FM100" s="79"/>
      <c r="FN100" s="79"/>
      <c r="FO100" s="79"/>
      <c r="FP100" s="79"/>
      <c r="FQ100" s="79"/>
      <c r="FR100" s="79"/>
      <c r="FS100" s="79"/>
      <c r="FT100" s="79"/>
      <c r="FU100" s="79"/>
      <c r="FV100" s="79"/>
      <c r="FW100" s="79"/>
      <c r="FX100" s="79"/>
      <c r="FY100" s="79"/>
      <c r="FZ100" s="79"/>
      <c r="GA100" s="79"/>
      <c r="GB100" s="79"/>
      <c r="GC100" s="79"/>
      <c r="GD100" s="79"/>
      <c r="GE100" s="79"/>
      <c r="GF100" s="79"/>
      <c r="GG100" s="79"/>
      <c r="GH100" s="79"/>
      <c r="GI100" s="79"/>
      <c r="GJ100" s="79"/>
      <c r="GK100" s="79"/>
      <c r="GL100" s="79"/>
      <c r="GM100" s="79"/>
      <c r="GN100" s="79"/>
      <c r="GO100" s="79"/>
      <c r="GP100" s="79"/>
      <c r="GQ100" s="79"/>
      <c r="GR100" s="79"/>
      <c r="GS100" s="79"/>
      <c r="GT100" s="79"/>
      <c r="GU100" s="79"/>
      <c r="GV100" s="79"/>
      <c r="GW100" s="79"/>
      <c r="GX100" s="79"/>
      <c r="GY100" s="79"/>
      <c r="GZ100" s="79"/>
      <c r="HA100" s="79"/>
      <c r="HB100" s="79"/>
      <c r="HC100" s="79"/>
      <c r="HD100" s="79"/>
      <c r="HE100" s="79"/>
      <c r="HF100" s="79"/>
      <c r="HG100" s="79"/>
      <c r="HH100" s="79"/>
      <c r="HI100" s="79"/>
      <c r="HJ100" s="79"/>
      <c r="HK100" s="79"/>
      <c r="HL100" s="79"/>
      <c r="HM100" s="79"/>
      <c r="HN100" s="79"/>
      <c r="HO100" s="79"/>
      <c r="HP100" s="79"/>
      <c r="HQ100" s="79"/>
      <c r="HR100" s="79"/>
      <c r="HS100" s="79"/>
      <c r="HT100" s="79"/>
      <c r="HU100" s="79"/>
      <c r="HV100" s="79"/>
      <c r="HW100" s="79"/>
      <c r="HX100" s="79"/>
      <c r="HY100" s="79"/>
      <c r="HZ100" s="79"/>
      <c r="IA100" s="79"/>
      <c r="IB100" s="79"/>
      <c r="IC100" s="79"/>
      <c r="ID100" s="79"/>
      <c r="IE100" s="79"/>
      <c r="IF100" s="79"/>
      <c r="IG100" s="79"/>
      <c r="IH100" s="79"/>
      <c r="II100" s="79"/>
      <c r="IJ100" s="79"/>
      <c r="IK100" s="79"/>
      <c r="IL100" s="79"/>
      <c r="IM100" s="79"/>
      <c r="IN100" s="79"/>
      <c r="IO100" s="79"/>
      <c r="IP100" s="79"/>
      <c r="IQ100" s="79"/>
      <c r="IR100" s="79"/>
      <c r="IS100" s="79"/>
      <c r="IT100" s="79"/>
      <c r="IU100" s="79"/>
      <c r="IV100" s="79"/>
    </row>
    <row r="101" spans="1:256">
      <c r="A101" s="79"/>
      <c r="B101" s="307"/>
      <c r="C101" s="307"/>
      <c r="D101" s="307"/>
      <c r="E101" s="79"/>
      <c r="F101" s="272"/>
      <c r="G101" s="272"/>
      <c r="H101" s="272"/>
      <c r="I101" s="307"/>
      <c r="J101" s="272"/>
      <c r="K101" s="273"/>
      <c r="L101" s="273"/>
      <c r="M101" s="307"/>
      <c r="N101" s="4"/>
      <c r="O101" s="307"/>
      <c r="P101" s="307"/>
      <c r="Q101" s="307"/>
      <c r="R101" s="307"/>
      <c r="S101" s="307"/>
      <c r="T101" s="307"/>
      <c r="U101" s="261"/>
      <c r="V101" s="251"/>
      <c r="W101" s="251"/>
      <c r="X101" s="251"/>
      <c r="Y101" s="79"/>
      <c r="Z101" s="79"/>
      <c r="AA101" s="251"/>
      <c r="AB101" s="79"/>
      <c r="AC101" s="79"/>
      <c r="AD101" s="79"/>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79"/>
      <c r="BA101" s="79"/>
      <c r="BB101" s="79"/>
      <c r="BC101" s="79"/>
      <c r="BD101" s="79"/>
      <c r="BE101" s="79"/>
      <c r="BF101" s="79"/>
      <c r="BG101" s="79"/>
      <c r="BH101" s="79"/>
      <c r="BI101" s="79"/>
      <c r="BJ101" s="79"/>
      <c r="BK101" s="79"/>
      <c r="BL101" s="79"/>
      <c r="BM101" s="79"/>
      <c r="BN101" s="79"/>
      <c r="BO101" s="79"/>
      <c r="BP101" s="79"/>
      <c r="BQ101" s="79"/>
      <c r="BR101" s="79"/>
      <c r="BS101" s="79"/>
      <c r="BT101" s="79"/>
      <c r="BU101" s="79"/>
      <c r="BV101" s="79"/>
      <c r="BW101" s="79"/>
      <c r="BX101" s="79"/>
      <c r="BY101" s="79"/>
      <c r="BZ101" s="79"/>
      <c r="CA101" s="79"/>
      <c r="CB101" s="79"/>
      <c r="CC101" s="79"/>
      <c r="CD101" s="79"/>
      <c r="CE101" s="79"/>
      <c r="CF101" s="79"/>
      <c r="CG101" s="79"/>
      <c r="CH101" s="79"/>
      <c r="CI101" s="79"/>
      <c r="CJ101" s="79"/>
      <c r="CK101" s="79"/>
      <c r="CL101" s="79"/>
      <c r="CM101" s="79"/>
      <c r="CN101" s="79"/>
      <c r="CO101" s="79"/>
      <c r="CP101" s="79"/>
      <c r="CQ101" s="79"/>
      <c r="CR101" s="79"/>
      <c r="CS101" s="79"/>
      <c r="CT101" s="79"/>
      <c r="CU101" s="79"/>
      <c r="CV101" s="79"/>
      <c r="CW101" s="79"/>
      <c r="CX101" s="79"/>
      <c r="CY101" s="79"/>
      <c r="CZ101" s="79"/>
      <c r="DA101" s="79"/>
      <c r="DB101" s="79"/>
      <c r="DC101" s="79"/>
      <c r="DD101" s="79"/>
      <c r="DE101" s="79"/>
      <c r="DF101" s="79"/>
      <c r="DG101" s="79"/>
      <c r="DH101" s="79"/>
      <c r="DI101" s="79"/>
      <c r="DJ101" s="79"/>
      <c r="DK101" s="79"/>
      <c r="DL101" s="79"/>
      <c r="DM101" s="79"/>
      <c r="DN101" s="79"/>
      <c r="DO101" s="79"/>
      <c r="DP101" s="79"/>
      <c r="DQ101" s="79"/>
      <c r="DR101" s="79"/>
      <c r="DS101" s="79"/>
      <c r="DT101" s="79"/>
      <c r="DU101" s="79"/>
      <c r="DV101" s="79"/>
      <c r="DW101" s="79"/>
      <c r="DX101" s="79"/>
      <c r="DY101" s="79"/>
      <c r="DZ101" s="79"/>
      <c r="EA101" s="79"/>
      <c r="EB101" s="79"/>
      <c r="EC101" s="79"/>
      <c r="ED101" s="79"/>
      <c r="EE101" s="79"/>
      <c r="EF101" s="79"/>
      <c r="EG101" s="79"/>
      <c r="EH101" s="79"/>
      <c r="EI101" s="79"/>
      <c r="EJ101" s="79"/>
      <c r="EK101" s="79"/>
      <c r="EL101" s="79"/>
      <c r="EM101" s="79"/>
      <c r="EN101" s="79"/>
      <c r="EO101" s="79"/>
      <c r="EP101" s="79"/>
      <c r="EQ101" s="79"/>
      <c r="ER101" s="79"/>
      <c r="ES101" s="79"/>
      <c r="ET101" s="79"/>
      <c r="EU101" s="79"/>
      <c r="EV101" s="79"/>
      <c r="EW101" s="79"/>
      <c r="EX101" s="79"/>
      <c r="EY101" s="79"/>
      <c r="EZ101" s="79"/>
      <c r="FA101" s="79"/>
      <c r="FB101" s="79"/>
      <c r="FC101" s="79"/>
      <c r="FD101" s="79"/>
      <c r="FE101" s="79"/>
      <c r="FF101" s="79"/>
      <c r="FG101" s="79"/>
      <c r="FH101" s="79"/>
      <c r="FI101" s="79"/>
      <c r="FJ101" s="79"/>
      <c r="FK101" s="79"/>
      <c r="FL101" s="79"/>
      <c r="FM101" s="79"/>
      <c r="FN101" s="79"/>
      <c r="FO101" s="79"/>
      <c r="FP101" s="79"/>
      <c r="FQ101" s="79"/>
      <c r="FR101" s="79"/>
      <c r="FS101" s="79"/>
      <c r="FT101" s="79"/>
      <c r="FU101" s="79"/>
      <c r="FV101" s="79"/>
      <c r="FW101" s="79"/>
      <c r="FX101" s="79"/>
      <c r="FY101" s="79"/>
      <c r="FZ101" s="79"/>
      <c r="GA101" s="79"/>
      <c r="GB101" s="79"/>
      <c r="GC101" s="79"/>
      <c r="GD101" s="79"/>
      <c r="GE101" s="79"/>
      <c r="GF101" s="79"/>
      <c r="GG101" s="79"/>
      <c r="GH101" s="79"/>
      <c r="GI101" s="79"/>
      <c r="GJ101" s="79"/>
      <c r="GK101" s="79"/>
      <c r="GL101" s="79"/>
      <c r="GM101" s="79"/>
      <c r="GN101" s="79"/>
      <c r="GO101" s="79"/>
      <c r="GP101" s="79"/>
      <c r="GQ101" s="79"/>
      <c r="GR101" s="79"/>
      <c r="GS101" s="79"/>
      <c r="GT101" s="79"/>
      <c r="GU101" s="79"/>
      <c r="GV101" s="79"/>
      <c r="GW101" s="79"/>
      <c r="GX101" s="79"/>
      <c r="GY101" s="79"/>
      <c r="GZ101" s="79"/>
      <c r="HA101" s="79"/>
      <c r="HB101" s="79"/>
      <c r="HC101" s="79"/>
      <c r="HD101" s="79"/>
      <c r="HE101" s="79"/>
      <c r="HF101" s="79"/>
      <c r="HG101" s="79"/>
      <c r="HH101" s="79"/>
      <c r="HI101" s="79"/>
      <c r="HJ101" s="79"/>
      <c r="HK101" s="79"/>
      <c r="HL101" s="79"/>
      <c r="HM101" s="79"/>
      <c r="HN101" s="79"/>
      <c r="HO101" s="79"/>
      <c r="HP101" s="79"/>
      <c r="HQ101" s="79"/>
      <c r="HR101" s="79"/>
      <c r="HS101" s="79"/>
      <c r="HT101" s="79"/>
      <c r="HU101" s="79"/>
      <c r="HV101" s="79"/>
      <c r="HW101" s="79"/>
      <c r="HX101" s="79"/>
      <c r="HY101" s="79"/>
      <c r="HZ101" s="79"/>
      <c r="IA101" s="79"/>
      <c r="IB101" s="79"/>
      <c r="IC101" s="79"/>
      <c r="ID101" s="79"/>
      <c r="IE101" s="79"/>
      <c r="IF101" s="79"/>
      <c r="IG101" s="79"/>
      <c r="IH101" s="79"/>
      <c r="II101" s="79"/>
      <c r="IJ101" s="79"/>
      <c r="IK101" s="79"/>
      <c r="IL101" s="79"/>
      <c r="IM101" s="79"/>
      <c r="IN101" s="79"/>
      <c r="IO101" s="79"/>
      <c r="IP101" s="79"/>
      <c r="IQ101" s="79"/>
      <c r="IR101" s="79"/>
      <c r="IS101" s="79"/>
      <c r="IT101" s="79"/>
      <c r="IU101" s="79"/>
      <c r="IV101" s="79"/>
    </row>
    <row r="102" spans="1:256">
      <c r="A102" s="79"/>
      <c r="B102" s="307"/>
      <c r="C102" s="307"/>
      <c r="D102" s="307"/>
      <c r="E102" s="79"/>
      <c r="F102" s="272"/>
      <c r="G102" s="272"/>
      <c r="H102" s="272"/>
      <c r="I102" s="307"/>
      <c r="J102" s="272"/>
      <c r="K102" s="273"/>
      <c r="L102" s="273"/>
      <c r="M102" s="307"/>
      <c r="N102" s="4"/>
      <c r="O102" s="307"/>
      <c r="P102" s="307"/>
      <c r="Q102" s="307"/>
      <c r="R102" s="307"/>
      <c r="S102" s="307"/>
      <c r="T102" s="307"/>
      <c r="U102" s="261"/>
      <c r="V102" s="251"/>
      <c r="W102" s="251"/>
      <c r="X102" s="251"/>
      <c r="Y102" s="79"/>
      <c r="Z102" s="79"/>
      <c r="AA102" s="251"/>
      <c r="AB102" s="79"/>
      <c r="AC102" s="79"/>
      <c r="AD102" s="79"/>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79"/>
      <c r="BA102" s="79"/>
      <c r="BB102" s="79"/>
      <c r="BC102" s="79"/>
      <c r="BD102" s="79"/>
      <c r="BE102" s="79"/>
      <c r="BF102" s="79"/>
      <c r="BG102" s="79"/>
      <c r="BH102" s="79"/>
      <c r="BI102" s="79"/>
      <c r="BJ102" s="79"/>
      <c r="BK102" s="79"/>
      <c r="BL102" s="79"/>
      <c r="BM102" s="79"/>
      <c r="BN102" s="79"/>
      <c r="BO102" s="79"/>
      <c r="BP102" s="79"/>
      <c r="BQ102" s="79"/>
      <c r="BR102" s="79"/>
      <c r="BS102" s="79"/>
      <c r="BT102" s="79"/>
      <c r="BU102" s="79"/>
      <c r="BV102" s="79"/>
      <c r="BW102" s="79"/>
      <c r="BX102" s="79"/>
      <c r="BY102" s="79"/>
      <c r="BZ102" s="79"/>
      <c r="CA102" s="79"/>
      <c r="CB102" s="79"/>
      <c r="CC102" s="79"/>
      <c r="CD102" s="79"/>
      <c r="CE102" s="79"/>
      <c r="CF102" s="79"/>
      <c r="CG102" s="79"/>
      <c r="CH102" s="79"/>
      <c r="CI102" s="79"/>
      <c r="CJ102" s="79"/>
      <c r="CK102" s="79"/>
      <c r="CL102" s="79"/>
      <c r="CM102" s="79"/>
      <c r="CN102" s="79"/>
      <c r="CO102" s="79"/>
      <c r="CP102" s="79"/>
      <c r="CQ102" s="79"/>
      <c r="CR102" s="79"/>
      <c r="CS102" s="79"/>
      <c r="CT102" s="79"/>
      <c r="CU102" s="79"/>
      <c r="CV102" s="79"/>
      <c r="CW102" s="79"/>
      <c r="CX102" s="79"/>
      <c r="CY102" s="79"/>
      <c r="CZ102" s="79"/>
      <c r="DA102" s="79"/>
      <c r="DB102" s="79"/>
      <c r="DC102" s="79"/>
      <c r="DD102" s="79"/>
      <c r="DE102" s="79"/>
      <c r="DF102" s="79"/>
      <c r="DG102" s="79"/>
      <c r="DH102" s="79"/>
      <c r="DI102" s="79"/>
      <c r="DJ102" s="79"/>
      <c r="DK102" s="79"/>
      <c r="DL102" s="79"/>
      <c r="DM102" s="79"/>
      <c r="DN102" s="79"/>
      <c r="DO102" s="79"/>
      <c r="DP102" s="79"/>
      <c r="DQ102" s="79"/>
      <c r="DR102" s="79"/>
      <c r="DS102" s="79"/>
      <c r="DT102" s="79"/>
      <c r="DU102" s="79"/>
      <c r="DV102" s="79"/>
      <c r="DW102" s="79"/>
      <c r="DX102" s="79"/>
      <c r="DY102" s="79"/>
      <c r="DZ102" s="79"/>
      <c r="EA102" s="79"/>
      <c r="EB102" s="79"/>
      <c r="EC102" s="79"/>
      <c r="ED102" s="79"/>
      <c r="EE102" s="79"/>
      <c r="EF102" s="79"/>
      <c r="EG102" s="79"/>
      <c r="EH102" s="79"/>
      <c r="EI102" s="79"/>
      <c r="EJ102" s="79"/>
      <c r="EK102" s="79"/>
      <c r="EL102" s="79"/>
      <c r="EM102" s="79"/>
      <c r="EN102" s="79"/>
      <c r="EO102" s="79"/>
      <c r="EP102" s="79"/>
      <c r="EQ102" s="79"/>
      <c r="ER102" s="79"/>
      <c r="ES102" s="79"/>
      <c r="ET102" s="79"/>
      <c r="EU102" s="79"/>
      <c r="EV102" s="79"/>
      <c r="EW102" s="79"/>
      <c r="EX102" s="79"/>
      <c r="EY102" s="79"/>
      <c r="EZ102" s="79"/>
      <c r="FA102" s="79"/>
      <c r="FB102" s="79"/>
      <c r="FC102" s="79"/>
      <c r="FD102" s="79"/>
      <c r="FE102" s="79"/>
      <c r="FF102" s="79"/>
      <c r="FG102" s="79"/>
      <c r="FH102" s="79"/>
      <c r="FI102" s="79"/>
      <c r="FJ102" s="79"/>
      <c r="FK102" s="79"/>
      <c r="FL102" s="79"/>
      <c r="FM102" s="79"/>
      <c r="FN102" s="79"/>
      <c r="FO102" s="79"/>
      <c r="FP102" s="79"/>
      <c r="FQ102" s="79"/>
      <c r="FR102" s="79"/>
      <c r="FS102" s="79"/>
      <c r="FT102" s="79"/>
      <c r="FU102" s="79"/>
      <c r="FV102" s="79"/>
      <c r="FW102" s="79"/>
      <c r="FX102" s="79"/>
      <c r="FY102" s="79"/>
      <c r="FZ102" s="79"/>
      <c r="GA102" s="79"/>
      <c r="GB102" s="79"/>
      <c r="GC102" s="79"/>
      <c r="GD102" s="79"/>
      <c r="GE102" s="79"/>
      <c r="GF102" s="79"/>
      <c r="GG102" s="79"/>
      <c r="GH102" s="79"/>
      <c r="GI102" s="79"/>
      <c r="GJ102" s="79"/>
      <c r="GK102" s="79"/>
      <c r="GL102" s="79"/>
      <c r="GM102" s="79"/>
      <c r="GN102" s="79"/>
      <c r="GO102" s="79"/>
      <c r="GP102" s="79"/>
      <c r="GQ102" s="79"/>
      <c r="GR102" s="79"/>
      <c r="GS102" s="79"/>
      <c r="GT102" s="79"/>
      <c r="GU102" s="79"/>
      <c r="GV102" s="79"/>
      <c r="GW102" s="79"/>
      <c r="GX102" s="79"/>
      <c r="GY102" s="79"/>
      <c r="GZ102" s="79"/>
      <c r="HA102" s="79"/>
      <c r="HB102" s="79"/>
      <c r="HC102" s="79"/>
      <c r="HD102" s="79"/>
      <c r="HE102" s="79"/>
      <c r="HF102" s="79"/>
      <c r="HG102" s="79"/>
      <c r="HH102" s="79"/>
      <c r="HI102" s="79"/>
      <c r="HJ102" s="79"/>
      <c r="HK102" s="79"/>
      <c r="HL102" s="79"/>
      <c r="HM102" s="79"/>
      <c r="HN102" s="79"/>
      <c r="HO102" s="79"/>
      <c r="HP102" s="79"/>
      <c r="HQ102" s="79"/>
      <c r="HR102" s="79"/>
      <c r="HS102" s="79"/>
      <c r="HT102" s="79"/>
      <c r="HU102" s="79"/>
      <c r="HV102" s="79"/>
      <c r="HW102" s="79"/>
      <c r="HX102" s="79"/>
      <c r="HY102" s="79"/>
      <c r="HZ102" s="79"/>
      <c r="IA102" s="79"/>
      <c r="IB102" s="79"/>
      <c r="IC102" s="79"/>
      <c r="ID102" s="79"/>
      <c r="IE102" s="79"/>
      <c r="IF102" s="79"/>
      <c r="IG102" s="79"/>
      <c r="IH102" s="79"/>
      <c r="II102" s="79"/>
      <c r="IJ102" s="79"/>
      <c r="IK102" s="79"/>
      <c r="IL102" s="79"/>
      <c r="IM102" s="79"/>
      <c r="IN102" s="79"/>
      <c r="IO102" s="79"/>
      <c r="IP102" s="79"/>
      <c r="IQ102" s="79"/>
      <c r="IR102" s="79"/>
      <c r="IS102" s="79"/>
      <c r="IT102" s="79"/>
      <c r="IU102" s="79"/>
      <c r="IV102" s="79"/>
    </row>
    <row r="103" spans="1:256">
      <c r="A103" s="79"/>
      <c r="B103" s="307"/>
      <c r="C103" s="307"/>
      <c r="D103" s="307"/>
      <c r="E103" s="79"/>
      <c r="F103" s="272"/>
      <c r="G103" s="272"/>
      <c r="H103" s="272"/>
      <c r="I103" s="307"/>
      <c r="J103" s="272"/>
      <c r="K103" s="273"/>
      <c r="L103" s="273"/>
      <c r="M103" s="307"/>
      <c r="N103" s="4"/>
      <c r="O103" s="307"/>
      <c r="P103" s="307"/>
      <c r="Q103" s="307"/>
      <c r="R103" s="307"/>
      <c r="S103" s="307"/>
      <c r="T103" s="307"/>
      <c r="U103" s="261"/>
      <c r="V103" s="251"/>
      <c r="W103" s="251"/>
      <c r="X103" s="251"/>
      <c r="Y103" s="79"/>
      <c r="Z103" s="79"/>
      <c r="AA103" s="251"/>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c r="BM103" s="79"/>
      <c r="BN103" s="79"/>
      <c r="BO103" s="79"/>
      <c r="BP103" s="79"/>
      <c r="BQ103" s="79"/>
      <c r="BR103" s="79"/>
      <c r="BS103" s="79"/>
      <c r="BT103" s="79"/>
      <c r="BU103" s="79"/>
      <c r="BV103" s="79"/>
      <c r="BW103" s="79"/>
      <c r="BX103" s="79"/>
      <c r="BY103" s="79"/>
      <c r="BZ103" s="79"/>
      <c r="CA103" s="79"/>
      <c r="CB103" s="79"/>
      <c r="CC103" s="79"/>
      <c r="CD103" s="79"/>
      <c r="CE103" s="79"/>
      <c r="CF103" s="79"/>
      <c r="CG103" s="79"/>
      <c r="CH103" s="79"/>
      <c r="CI103" s="79"/>
      <c r="CJ103" s="79"/>
      <c r="CK103" s="79"/>
      <c r="CL103" s="79"/>
      <c r="CM103" s="79"/>
      <c r="CN103" s="79"/>
      <c r="CO103" s="79"/>
      <c r="CP103" s="79"/>
      <c r="CQ103" s="79"/>
      <c r="CR103" s="79"/>
      <c r="CS103" s="79"/>
      <c r="CT103" s="79"/>
      <c r="CU103" s="79"/>
      <c r="CV103" s="79"/>
      <c r="CW103" s="79"/>
      <c r="CX103" s="79"/>
      <c r="CY103" s="79"/>
      <c r="CZ103" s="79"/>
      <c r="DA103" s="79"/>
      <c r="DB103" s="79"/>
      <c r="DC103" s="79"/>
      <c r="DD103" s="79"/>
      <c r="DE103" s="79"/>
      <c r="DF103" s="79"/>
      <c r="DG103" s="79"/>
      <c r="DH103" s="79"/>
      <c r="DI103" s="79"/>
      <c r="DJ103" s="79"/>
      <c r="DK103" s="79"/>
      <c r="DL103" s="79"/>
      <c r="DM103" s="79"/>
      <c r="DN103" s="79"/>
      <c r="DO103" s="79"/>
      <c r="DP103" s="79"/>
      <c r="DQ103" s="79"/>
      <c r="DR103" s="79"/>
      <c r="DS103" s="79"/>
      <c r="DT103" s="79"/>
      <c r="DU103" s="79"/>
      <c r="DV103" s="79"/>
      <c r="DW103" s="79"/>
      <c r="DX103" s="79"/>
      <c r="DY103" s="79"/>
      <c r="DZ103" s="79"/>
      <c r="EA103" s="79"/>
      <c r="EB103" s="79"/>
      <c r="EC103" s="79"/>
      <c r="ED103" s="79"/>
      <c r="EE103" s="79"/>
      <c r="EF103" s="79"/>
      <c r="EG103" s="79"/>
      <c r="EH103" s="79"/>
      <c r="EI103" s="79"/>
      <c r="EJ103" s="79"/>
      <c r="EK103" s="79"/>
      <c r="EL103" s="79"/>
      <c r="EM103" s="79"/>
      <c r="EN103" s="79"/>
      <c r="EO103" s="79"/>
      <c r="EP103" s="79"/>
      <c r="EQ103" s="79"/>
      <c r="ER103" s="79"/>
      <c r="ES103" s="79"/>
      <c r="ET103" s="79"/>
      <c r="EU103" s="79"/>
      <c r="EV103" s="79"/>
      <c r="EW103" s="79"/>
      <c r="EX103" s="79"/>
      <c r="EY103" s="79"/>
      <c r="EZ103" s="79"/>
      <c r="FA103" s="79"/>
      <c r="FB103" s="79"/>
      <c r="FC103" s="79"/>
      <c r="FD103" s="79"/>
      <c r="FE103" s="79"/>
      <c r="FF103" s="79"/>
      <c r="FG103" s="79"/>
      <c r="FH103" s="79"/>
      <c r="FI103" s="79"/>
      <c r="FJ103" s="79"/>
      <c r="FK103" s="79"/>
      <c r="FL103" s="79"/>
      <c r="FM103" s="79"/>
      <c r="FN103" s="79"/>
      <c r="FO103" s="79"/>
      <c r="FP103" s="79"/>
      <c r="FQ103" s="79"/>
      <c r="FR103" s="79"/>
      <c r="FS103" s="79"/>
      <c r="FT103" s="79"/>
      <c r="FU103" s="79"/>
      <c r="FV103" s="79"/>
      <c r="FW103" s="79"/>
      <c r="FX103" s="79"/>
      <c r="FY103" s="79"/>
      <c r="FZ103" s="79"/>
      <c r="GA103" s="79"/>
      <c r="GB103" s="79"/>
      <c r="GC103" s="79"/>
      <c r="GD103" s="79"/>
      <c r="GE103" s="79"/>
      <c r="GF103" s="79"/>
      <c r="GG103" s="79"/>
      <c r="GH103" s="79"/>
      <c r="GI103" s="79"/>
      <c r="GJ103" s="79"/>
      <c r="GK103" s="79"/>
      <c r="GL103" s="79"/>
      <c r="GM103" s="79"/>
      <c r="GN103" s="79"/>
      <c r="GO103" s="79"/>
      <c r="GP103" s="79"/>
      <c r="GQ103" s="79"/>
      <c r="GR103" s="79"/>
      <c r="GS103" s="79"/>
      <c r="GT103" s="79"/>
      <c r="GU103" s="79"/>
      <c r="GV103" s="79"/>
      <c r="GW103" s="79"/>
      <c r="GX103" s="79"/>
      <c r="GY103" s="79"/>
      <c r="GZ103" s="79"/>
      <c r="HA103" s="79"/>
      <c r="HB103" s="79"/>
      <c r="HC103" s="79"/>
      <c r="HD103" s="79"/>
      <c r="HE103" s="79"/>
      <c r="HF103" s="79"/>
      <c r="HG103" s="79"/>
      <c r="HH103" s="79"/>
      <c r="HI103" s="79"/>
      <c r="HJ103" s="79"/>
      <c r="HK103" s="79"/>
      <c r="HL103" s="79"/>
      <c r="HM103" s="79"/>
      <c r="HN103" s="79"/>
      <c r="HO103" s="79"/>
      <c r="HP103" s="79"/>
      <c r="HQ103" s="79"/>
      <c r="HR103" s="79"/>
      <c r="HS103" s="79"/>
      <c r="HT103" s="79"/>
      <c r="HU103" s="79"/>
      <c r="HV103" s="79"/>
      <c r="HW103" s="79"/>
      <c r="HX103" s="79"/>
      <c r="HY103" s="79"/>
      <c r="HZ103" s="79"/>
      <c r="IA103" s="79"/>
      <c r="IB103" s="79"/>
      <c r="IC103" s="79"/>
      <c r="ID103" s="79"/>
      <c r="IE103" s="79"/>
      <c r="IF103" s="79"/>
      <c r="IG103" s="79"/>
      <c r="IH103" s="79"/>
      <c r="II103" s="79"/>
      <c r="IJ103" s="79"/>
      <c r="IK103" s="79"/>
      <c r="IL103" s="79"/>
      <c r="IM103" s="79"/>
      <c r="IN103" s="79"/>
      <c r="IO103" s="79"/>
      <c r="IP103" s="79"/>
      <c r="IQ103" s="79"/>
      <c r="IR103" s="79"/>
      <c r="IS103" s="79"/>
      <c r="IT103" s="79"/>
      <c r="IU103" s="79"/>
      <c r="IV103" s="79"/>
    </row>
    <row r="104" spans="1:256">
      <c r="A104" s="79"/>
      <c r="B104" s="307"/>
      <c r="C104" s="307"/>
      <c r="D104" s="307"/>
      <c r="E104" s="79"/>
      <c r="F104" s="272"/>
      <c r="G104" s="272"/>
      <c r="H104" s="272"/>
      <c r="I104" s="307"/>
      <c r="J104" s="272"/>
      <c r="K104" s="273"/>
      <c r="L104" s="273"/>
      <c r="M104" s="307"/>
      <c r="N104" s="4"/>
      <c r="O104" s="307"/>
      <c r="P104" s="307"/>
      <c r="Q104" s="307"/>
      <c r="R104" s="307"/>
      <c r="S104" s="307"/>
      <c r="T104" s="307"/>
      <c r="U104" s="261"/>
      <c r="V104" s="251"/>
      <c r="W104" s="251"/>
      <c r="X104" s="251"/>
      <c r="Y104" s="79"/>
      <c r="Z104" s="79"/>
      <c r="AA104" s="251"/>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c r="CJ104" s="79"/>
      <c r="CK104" s="79"/>
      <c r="CL104" s="79"/>
      <c r="CM104" s="79"/>
      <c r="CN104" s="79"/>
      <c r="CO104" s="79"/>
      <c r="CP104" s="79"/>
      <c r="CQ104" s="79"/>
      <c r="CR104" s="79"/>
      <c r="CS104" s="79"/>
      <c r="CT104" s="79"/>
      <c r="CU104" s="79"/>
      <c r="CV104" s="79"/>
      <c r="CW104" s="79"/>
      <c r="CX104" s="79"/>
      <c r="CY104" s="79"/>
      <c r="CZ104" s="79"/>
      <c r="DA104" s="79"/>
      <c r="DB104" s="79"/>
      <c r="DC104" s="79"/>
      <c r="DD104" s="79"/>
      <c r="DE104" s="79"/>
      <c r="DF104" s="79"/>
      <c r="DG104" s="79"/>
      <c r="DH104" s="79"/>
      <c r="DI104" s="79"/>
      <c r="DJ104" s="79"/>
      <c r="DK104" s="79"/>
      <c r="DL104" s="79"/>
      <c r="DM104" s="79"/>
      <c r="DN104" s="79"/>
      <c r="DO104" s="79"/>
      <c r="DP104" s="79"/>
      <c r="DQ104" s="79"/>
      <c r="DR104" s="79"/>
      <c r="DS104" s="79"/>
      <c r="DT104" s="79"/>
      <c r="DU104" s="79"/>
      <c r="DV104" s="79"/>
      <c r="DW104" s="79"/>
      <c r="DX104" s="79"/>
      <c r="DY104" s="79"/>
      <c r="DZ104" s="79"/>
      <c r="EA104" s="79"/>
      <c r="EB104" s="79"/>
      <c r="EC104" s="79"/>
      <c r="ED104" s="79"/>
      <c r="EE104" s="79"/>
      <c r="EF104" s="79"/>
      <c r="EG104" s="79"/>
      <c r="EH104" s="79"/>
      <c r="EI104" s="79"/>
      <c r="EJ104" s="79"/>
      <c r="EK104" s="79"/>
      <c r="EL104" s="79"/>
      <c r="EM104" s="79"/>
      <c r="EN104" s="79"/>
      <c r="EO104" s="79"/>
      <c r="EP104" s="79"/>
      <c r="EQ104" s="79"/>
      <c r="ER104" s="79"/>
      <c r="ES104" s="79"/>
      <c r="ET104" s="79"/>
      <c r="EU104" s="79"/>
      <c r="EV104" s="79"/>
      <c r="EW104" s="79"/>
      <c r="EX104" s="79"/>
      <c r="EY104" s="79"/>
      <c r="EZ104" s="79"/>
      <c r="FA104" s="79"/>
      <c r="FB104" s="79"/>
      <c r="FC104" s="79"/>
      <c r="FD104" s="79"/>
      <c r="FE104" s="79"/>
      <c r="FF104" s="79"/>
      <c r="FG104" s="79"/>
      <c r="FH104" s="79"/>
      <c r="FI104" s="79"/>
      <c r="FJ104" s="79"/>
      <c r="FK104" s="79"/>
      <c r="FL104" s="79"/>
      <c r="FM104" s="79"/>
      <c r="FN104" s="79"/>
      <c r="FO104" s="79"/>
      <c r="FP104" s="79"/>
      <c r="FQ104" s="79"/>
      <c r="FR104" s="79"/>
      <c r="FS104" s="79"/>
      <c r="FT104" s="79"/>
      <c r="FU104" s="79"/>
      <c r="FV104" s="79"/>
      <c r="FW104" s="79"/>
      <c r="FX104" s="79"/>
      <c r="FY104" s="79"/>
      <c r="FZ104" s="79"/>
      <c r="GA104" s="79"/>
      <c r="GB104" s="79"/>
      <c r="GC104" s="79"/>
      <c r="GD104" s="79"/>
      <c r="GE104" s="79"/>
      <c r="GF104" s="79"/>
      <c r="GG104" s="79"/>
      <c r="GH104" s="79"/>
      <c r="GI104" s="79"/>
      <c r="GJ104" s="79"/>
      <c r="GK104" s="79"/>
      <c r="GL104" s="79"/>
      <c r="GM104" s="79"/>
      <c r="GN104" s="79"/>
      <c r="GO104" s="79"/>
      <c r="GP104" s="79"/>
      <c r="GQ104" s="79"/>
      <c r="GR104" s="79"/>
      <c r="GS104" s="79"/>
      <c r="GT104" s="79"/>
      <c r="GU104" s="79"/>
      <c r="GV104" s="79"/>
      <c r="GW104" s="79"/>
      <c r="GX104" s="79"/>
      <c r="GY104" s="79"/>
      <c r="GZ104" s="79"/>
      <c r="HA104" s="79"/>
      <c r="HB104" s="79"/>
      <c r="HC104" s="79"/>
      <c r="HD104" s="79"/>
      <c r="HE104" s="79"/>
      <c r="HF104" s="79"/>
      <c r="HG104" s="79"/>
      <c r="HH104" s="79"/>
      <c r="HI104" s="79"/>
      <c r="HJ104" s="79"/>
      <c r="HK104" s="79"/>
      <c r="HL104" s="79"/>
      <c r="HM104" s="79"/>
      <c r="HN104" s="79"/>
      <c r="HO104" s="79"/>
      <c r="HP104" s="79"/>
      <c r="HQ104" s="79"/>
      <c r="HR104" s="79"/>
      <c r="HS104" s="79"/>
      <c r="HT104" s="79"/>
      <c r="HU104" s="79"/>
      <c r="HV104" s="79"/>
      <c r="HW104" s="79"/>
      <c r="HX104" s="79"/>
      <c r="HY104" s="79"/>
      <c r="HZ104" s="79"/>
      <c r="IA104" s="79"/>
      <c r="IB104" s="79"/>
      <c r="IC104" s="79"/>
      <c r="ID104" s="79"/>
      <c r="IE104" s="79"/>
      <c r="IF104" s="79"/>
      <c r="IG104" s="79"/>
      <c r="IH104" s="79"/>
      <c r="II104" s="79"/>
      <c r="IJ104" s="79"/>
      <c r="IK104" s="79"/>
      <c r="IL104" s="79"/>
      <c r="IM104" s="79"/>
      <c r="IN104" s="79"/>
      <c r="IO104" s="79"/>
      <c r="IP104" s="79"/>
      <c r="IQ104" s="79"/>
      <c r="IR104" s="79"/>
      <c r="IS104" s="79"/>
      <c r="IT104" s="79"/>
      <c r="IU104" s="79"/>
      <c r="IV104" s="79"/>
    </row>
    <row r="105" spans="1:256">
      <c r="A105" s="79"/>
      <c r="B105" s="307"/>
      <c r="C105" s="307"/>
      <c r="D105" s="307"/>
      <c r="E105" s="79"/>
      <c r="F105" s="272"/>
      <c r="G105" s="272"/>
      <c r="H105" s="272"/>
      <c r="I105" s="307"/>
      <c r="J105" s="272"/>
      <c r="K105" s="273"/>
      <c r="L105" s="273"/>
      <c r="M105" s="307"/>
      <c r="N105" s="4"/>
      <c r="O105" s="307"/>
      <c r="P105" s="307"/>
      <c r="Q105" s="307"/>
      <c r="R105" s="307"/>
      <c r="S105" s="307"/>
      <c r="T105" s="307"/>
      <c r="U105" s="261"/>
      <c r="V105" s="251"/>
      <c r="W105" s="251"/>
      <c r="X105" s="251"/>
      <c r="Y105" s="79"/>
      <c r="Z105" s="79"/>
      <c r="AA105" s="251"/>
      <c r="AB105" s="79"/>
      <c r="AC105" s="79"/>
      <c r="AD105" s="79"/>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79"/>
      <c r="BA105" s="79"/>
      <c r="BB105" s="79"/>
      <c r="BC105" s="79"/>
      <c r="BD105" s="79"/>
      <c r="BE105" s="79"/>
      <c r="BF105" s="79"/>
      <c r="BG105" s="79"/>
      <c r="BH105" s="79"/>
      <c r="BI105" s="79"/>
      <c r="BJ105" s="79"/>
      <c r="BK105" s="79"/>
      <c r="BL105" s="79"/>
      <c r="BM105" s="79"/>
      <c r="BN105" s="79"/>
      <c r="BO105" s="79"/>
      <c r="BP105" s="79"/>
      <c r="BQ105" s="79"/>
      <c r="BR105" s="79"/>
      <c r="BS105" s="79"/>
      <c r="BT105" s="79"/>
      <c r="BU105" s="79"/>
      <c r="BV105" s="79"/>
      <c r="BW105" s="79"/>
      <c r="BX105" s="79"/>
      <c r="BY105" s="79"/>
      <c r="BZ105" s="79"/>
      <c r="CA105" s="79"/>
      <c r="CB105" s="79"/>
      <c r="CC105" s="79"/>
      <c r="CD105" s="79"/>
      <c r="CE105" s="79"/>
      <c r="CF105" s="79"/>
      <c r="CG105" s="79"/>
      <c r="CH105" s="79"/>
      <c r="CI105" s="79"/>
      <c r="CJ105" s="79"/>
      <c r="CK105" s="79"/>
      <c r="CL105" s="79"/>
      <c r="CM105" s="79"/>
      <c r="CN105" s="79"/>
      <c r="CO105" s="79"/>
      <c r="CP105" s="79"/>
      <c r="CQ105" s="79"/>
      <c r="CR105" s="79"/>
      <c r="CS105" s="79"/>
      <c r="CT105" s="79"/>
      <c r="CU105" s="79"/>
      <c r="CV105" s="79"/>
      <c r="CW105" s="79"/>
      <c r="CX105" s="79"/>
      <c r="CY105" s="79"/>
      <c r="CZ105" s="79"/>
      <c r="DA105" s="79"/>
      <c r="DB105" s="79"/>
      <c r="DC105" s="79"/>
      <c r="DD105" s="79"/>
      <c r="DE105" s="79"/>
      <c r="DF105" s="79"/>
      <c r="DG105" s="79"/>
      <c r="DH105" s="79"/>
      <c r="DI105" s="79"/>
      <c r="DJ105" s="79"/>
      <c r="DK105" s="79"/>
      <c r="DL105" s="79"/>
      <c r="DM105" s="79"/>
      <c r="DN105" s="79"/>
      <c r="DO105" s="79"/>
      <c r="DP105" s="79"/>
      <c r="DQ105" s="79"/>
      <c r="DR105" s="79"/>
      <c r="DS105" s="79"/>
      <c r="DT105" s="79"/>
      <c r="DU105" s="79"/>
      <c r="DV105" s="79"/>
      <c r="DW105" s="79"/>
      <c r="DX105" s="79"/>
      <c r="DY105" s="79"/>
      <c r="DZ105" s="79"/>
      <c r="EA105" s="79"/>
      <c r="EB105" s="79"/>
      <c r="EC105" s="79"/>
      <c r="ED105" s="79"/>
      <c r="EE105" s="79"/>
      <c r="EF105" s="79"/>
      <c r="EG105" s="79"/>
      <c r="EH105" s="79"/>
      <c r="EI105" s="79"/>
      <c r="EJ105" s="79"/>
      <c r="EK105" s="79"/>
      <c r="EL105" s="79"/>
      <c r="EM105" s="79"/>
      <c r="EN105" s="79"/>
      <c r="EO105" s="79"/>
      <c r="EP105" s="79"/>
      <c r="EQ105" s="79"/>
      <c r="ER105" s="79"/>
      <c r="ES105" s="79"/>
      <c r="ET105" s="79"/>
      <c r="EU105" s="79"/>
      <c r="EV105" s="79"/>
      <c r="EW105" s="79"/>
      <c r="EX105" s="79"/>
      <c r="EY105" s="79"/>
      <c r="EZ105" s="79"/>
      <c r="FA105" s="79"/>
      <c r="FB105" s="79"/>
      <c r="FC105" s="79"/>
      <c r="FD105" s="79"/>
      <c r="FE105" s="79"/>
      <c r="FF105" s="79"/>
      <c r="FG105" s="79"/>
      <c r="FH105" s="79"/>
      <c r="FI105" s="79"/>
      <c r="FJ105" s="79"/>
      <c r="FK105" s="79"/>
      <c r="FL105" s="79"/>
      <c r="FM105" s="79"/>
      <c r="FN105" s="79"/>
      <c r="FO105" s="79"/>
      <c r="FP105" s="79"/>
      <c r="FQ105" s="79"/>
      <c r="FR105" s="79"/>
      <c r="FS105" s="79"/>
      <c r="FT105" s="79"/>
      <c r="FU105" s="79"/>
      <c r="FV105" s="79"/>
      <c r="FW105" s="79"/>
      <c r="FX105" s="79"/>
      <c r="FY105" s="79"/>
      <c r="FZ105" s="79"/>
      <c r="GA105" s="79"/>
      <c r="GB105" s="79"/>
      <c r="GC105" s="79"/>
      <c r="GD105" s="79"/>
      <c r="GE105" s="79"/>
      <c r="GF105" s="79"/>
      <c r="GG105" s="79"/>
      <c r="GH105" s="79"/>
      <c r="GI105" s="79"/>
      <c r="GJ105" s="79"/>
      <c r="GK105" s="79"/>
      <c r="GL105" s="79"/>
      <c r="GM105" s="79"/>
      <c r="GN105" s="79"/>
      <c r="GO105" s="79"/>
      <c r="GP105" s="79"/>
      <c r="GQ105" s="79"/>
      <c r="GR105" s="79"/>
      <c r="GS105" s="79"/>
      <c r="GT105" s="79"/>
      <c r="GU105" s="79"/>
      <c r="GV105" s="79"/>
      <c r="GW105" s="79"/>
      <c r="GX105" s="79"/>
      <c r="GY105" s="79"/>
      <c r="GZ105" s="79"/>
      <c r="HA105" s="79"/>
      <c r="HB105" s="79"/>
      <c r="HC105" s="79"/>
      <c r="HD105" s="79"/>
      <c r="HE105" s="79"/>
      <c r="HF105" s="79"/>
      <c r="HG105" s="79"/>
      <c r="HH105" s="79"/>
      <c r="HI105" s="79"/>
      <c r="HJ105" s="79"/>
      <c r="HK105" s="79"/>
      <c r="HL105" s="79"/>
      <c r="HM105" s="79"/>
      <c r="HN105" s="79"/>
      <c r="HO105" s="79"/>
      <c r="HP105" s="79"/>
      <c r="HQ105" s="79"/>
      <c r="HR105" s="79"/>
      <c r="HS105" s="79"/>
      <c r="HT105" s="79"/>
      <c r="HU105" s="79"/>
      <c r="HV105" s="79"/>
      <c r="HW105" s="79"/>
      <c r="HX105" s="79"/>
      <c r="HY105" s="79"/>
      <c r="HZ105" s="79"/>
      <c r="IA105" s="79"/>
      <c r="IB105" s="79"/>
      <c r="IC105" s="79"/>
      <c r="ID105" s="79"/>
      <c r="IE105" s="79"/>
      <c r="IF105" s="79"/>
      <c r="IG105" s="79"/>
      <c r="IH105" s="79"/>
      <c r="II105" s="79"/>
      <c r="IJ105" s="79"/>
      <c r="IK105" s="79"/>
      <c r="IL105" s="79"/>
      <c r="IM105" s="79"/>
      <c r="IN105" s="79"/>
      <c r="IO105" s="79"/>
      <c r="IP105" s="79"/>
      <c r="IQ105" s="79"/>
      <c r="IR105" s="79"/>
      <c r="IS105" s="79"/>
      <c r="IT105" s="79"/>
      <c r="IU105" s="79"/>
      <c r="IV105" s="79"/>
    </row>
    <row r="106" spans="1:256">
      <c r="A106" s="79"/>
      <c r="B106" s="307"/>
      <c r="C106" s="307"/>
      <c r="D106" s="307"/>
      <c r="E106" s="79"/>
      <c r="F106" s="272"/>
      <c r="G106" s="272"/>
      <c r="H106" s="272"/>
      <c r="I106" s="307"/>
      <c r="J106" s="272"/>
      <c r="K106" s="273"/>
      <c r="L106" s="273"/>
      <c r="M106" s="307"/>
      <c r="N106" s="4"/>
      <c r="O106" s="307"/>
      <c r="P106" s="307"/>
      <c r="Q106" s="307"/>
      <c r="R106" s="307"/>
      <c r="S106" s="307"/>
      <c r="T106" s="307"/>
      <c r="U106" s="261"/>
      <c r="V106" s="251"/>
      <c r="W106" s="251"/>
      <c r="X106" s="251"/>
      <c r="Y106" s="79"/>
      <c r="Z106" s="79"/>
      <c r="AA106" s="251"/>
      <c r="AB106" s="79"/>
      <c r="AC106" s="79"/>
      <c r="AD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79"/>
      <c r="BA106" s="79"/>
      <c r="BB106" s="79"/>
      <c r="BC106" s="79"/>
      <c r="BD106" s="79"/>
      <c r="BE106" s="79"/>
      <c r="BF106" s="79"/>
      <c r="BG106" s="79"/>
      <c r="BH106" s="79"/>
      <c r="BI106" s="79"/>
      <c r="BJ106" s="79"/>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c r="CJ106" s="79"/>
      <c r="CK106" s="79"/>
      <c r="CL106" s="79"/>
      <c r="CM106" s="79"/>
      <c r="CN106" s="79"/>
      <c r="CO106" s="79"/>
      <c r="CP106" s="79"/>
      <c r="CQ106" s="79"/>
      <c r="CR106" s="79"/>
      <c r="CS106" s="79"/>
      <c r="CT106" s="79"/>
      <c r="CU106" s="79"/>
      <c r="CV106" s="79"/>
      <c r="CW106" s="79"/>
      <c r="CX106" s="79"/>
      <c r="CY106" s="79"/>
      <c r="CZ106" s="79"/>
      <c r="DA106" s="79"/>
      <c r="DB106" s="79"/>
      <c r="DC106" s="79"/>
      <c r="DD106" s="79"/>
      <c r="DE106" s="79"/>
      <c r="DF106" s="79"/>
      <c r="DG106" s="79"/>
      <c r="DH106" s="79"/>
      <c r="DI106" s="79"/>
      <c r="DJ106" s="79"/>
      <c r="DK106" s="79"/>
      <c r="DL106" s="79"/>
      <c r="DM106" s="79"/>
      <c r="DN106" s="79"/>
      <c r="DO106" s="79"/>
      <c r="DP106" s="79"/>
      <c r="DQ106" s="79"/>
      <c r="DR106" s="79"/>
      <c r="DS106" s="79"/>
      <c r="DT106" s="79"/>
      <c r="DU106" s="79"/>
      <c r="DV106" s="79"/>
      <c r="DW106" s="79"/>
      <c r="DX106" s="79"/>
      <c r="DY106" s="79"/>
      <c r="DZ106" s="79"/>
      <c r="EA106" s="79"/>
      <c r="EB106" s="79"/>
      <c r="EC106" s="79"/>
      <c r="ED106" s="79"/>
      <c r="EE106" s="79"/>
      <c r="EF106" s="79"/>
      <c r="EG106" s="79"/>
      <c r="EH106" s="79"/>
      <c r="EI106" s="79"/>
      <c r="EJ106" s="79"/>
      <c r="EK106" s="79"/>
      <c r="EL106" s="79"/>
      <c r="EM106" s="79"/>
      <c r="EN106" s="79"/>
      <c r="EO106" s="79"/>
      <c r="EP106" s="79"/>
      <c r="EQ106" s="79"/>
      <c r="ER106" s="79"/>
      <c r="ES106" s="79"/>
      <c r="ET106" s="79"/>
      <c r="EU106" s="79"/>
      <c r="EV106" s="79"/>
      <c r="EW106" s="79"/>
      <c r="EX106" s="79"/>
      <c r="EY106" s="79"/>
      <c r="EZ106" s="79"/>
      <c r="FA106" s="79"/>
      <c r="FB106" s="79"/>
      <c r="FC106" s="79"/>
      <c r="FD106" s="79"/>
      <c r="FE106" s="79"/>
      <c r="FF106" s="79"/>
      <c r="FG106" s="79"/>
      <c r="FH106" s="79"/>
      <c r="FI106" s="79"/>
      <c r="FJ106" s="79"/>
      <c r="FK106" s="79"/>
      <c r="FL106" s="79"/>
      <c r="FM106" s="79"/>
      <c r="FN106" s="79"/>
      <c r="FO106" s="79"/>
      <c r="FP106" s="79"/>
      <c r="FQ106" s="79"/>
      <c r="FR106" s="79"/>
      <c r="FS106" s="79"/>
      <c r="FT106" s="79"/>
      <c r="FU106" s="79"/>
      <c r="FV106" s="79"/>
      <c r="FW106" s="79"/>
      <c r="FX106" s="79"/>
      <c r="FY106" s="79"/>
      <c r="FZ106" s="79"/>
      <c r="GA106" s="79"/>
      <c r="GB106" s="79"/>
      <c r="GC106" s="79"/>
      <c r="GD106" s="79"/>
      <c r="GE106" s="79"/>
      <c r="GF106" s="79"/>
      <c r="GG106" s="79"/>
      <c r="GH106" s="79"/>
      <c r="GI106" s="79"/>
      <c r="GJ106" s="79"/>
      <c r="GK106" s="79"/>
      <c r="GL106" s="79"/>
      <c r="GM106" s="79"/>
      <c r="GN106" s="79"/>
      <c r="GO106" s="79"/>
      <c r="GP106" s="79"/>
      <c r="GQ106" s="79"/>
      <c r="GR106" s="79"/>
      <c r="GS106" s="79"/>
      <c r="GT106" s="79"/>
      <c r="GU106" s="79"/>
      <c r="GV106" s="79"/>
      <c r="GW106" s="79"/>
      <c r="GX106" s="79"/>
      <c r="GY106" s="79"/>
      <c r="GZ106" s="79"/>
      <c r="HA106" s="79"/>
      <c r="HB106" s="79"/>
      <c r="HC106" s="79"/>
      <c r="HD106" s="79"/>
      <c r="HE106" s="79"/>
      <c r="HF106" s="79"/>
      <c r="HG106" s="79"/>
      <c r="HH106" s="79"/>
      <c r="HI106" s="79"/>
      <c r="HJ106" s="79"/>
      <c r="HK106" s="79"/>
      <c r="HL106" s="79"/>
      <c r="HM106" s="79"/>
      <c r="HN106" s="79"/>
      <c r="HO106" s="79"/>
      <c r="HP106" s="79"/>
      <c r="HQ106" s="79"/>
      <c r="HR106" s="79"/>
      <c r="HS106" s="79"/>
      <c r="HT106" s="79"/>
      <c r="HU106" s="79"/>
      <c r="HV106" s="79"/>
      <c r="HW106" s="79"/>
      <c r="HX106" s="79"/>
      <c r="HY106" s="79"/>
      <c r="HZ106" s="79"/>
      <c r="IA106" s="79"/>
      <c r="IB106" s="79"/>
      <c r="IC106" s="79"/>
      <c r="ID106" s="79"/>
      <c r="IE106" s="79"/>
      <c r="IF106" s="79"/>
      <c r="IG106" s="79"/>
      <c r="IH106" s="79"/>
      <c r="II106" s="79"/>
      <c r="IJ106" s="79"/>
      <c r="IK106" s="79"/>
      <c r="IL106" s="79"/>
      <c r="IM106" s="79"/>
      <c r="IN106" s="79"/>
      <c r="IO106" s="79"/>
      <c r="IP106" s="79"/>
      <c r="IQ106" s="79"/>
      <c r="IR106" s="79"/>
      <c r="IS106" s="79"/>
      <c r="IT106" s="79"/>
      <c r="IU106" s="79"/>
      <c r="IV106" s="79"/>
    </row>
    <row r="107" spans="1:256">
      <c r="A107" s="79"/>
      <c r="B107" s="307"/>
      <c r="C107" s="307"/>
      <c r="D107" s="307"/>
      <c r="E107" s="79"/>
      <c r="F107" s="272"/>
      <c r="G107" s="272"/>
      <c r="H107" s="272"/>
      <c r="I107" s="307"/>
      <c r="J107" s="272"/>
      <c r="K107" s="273"/>
      <c r="L107" s="273"/>
      <c r="M107" s="307"/>
      <c r="N107" s="4"/>
      <c r="O107" s="307"/>
      <c r="P107" s="307"/>
      <c r="Q107" s="307"/>
      <c r="R107" s="307"/>
      <c r="S107" s="307"/>
      <c r="T107" s="307"/>
      <c r="U107" s="261"/>
      <c r="V107" s="251"/>
      <c r="W107" s="251"/>
      <c r="X107" s="251"/>
      <c r="Y107" s="79"/>
      <c r="Z107" s="79"/>
      <c r="AA107" s="251"/>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79"/>
      <c r="CB107" s="79"/>
      <c r="CC107" s="79"/>
      <c r="CD107" s="79"/>
      <c r="CE107" s="79"/>
      <c r="CF107" s="79"/>
      <c r="CG107" s="79"/>
      <c r="CH107" s="79"/>
      <c r="CI107" s="79"/>
      <c r="CJ107" s="79"/>
      <c r="CK107" s="79"/>
      <c r="CL107" s="79"/>
      <c r="CM107" s="79"/>
      <c r="CN107" s="79"/>
      <c r="CO107" s="79"/>
      <c r="CP107" s="79"/>
      <c r="CQ107" s="79"/>
      <c r="CR107" s="79"/>
      <c r="CS107" s="79"/>
      <c r="CT107" s="79"/>
      <c r="CU107" s="79"/>
      <c r="CV107" s="79"/>
      <c r="CW107" s="79"/>
      <c r="CX107" s="79"/>
      <c r="CY107" s="79"/>
      <c r="CZ107" s="79"/>
      <c r="DA107" s="79"/>
      <c r="DB107" s="79"/>
      <c r="DC107" s="79"/>
      <c r="DD107" s="79"/>
      <c r="DE107" s="79"/>
      <c r="DF107" s="79"/>
      <c r="DG107" s="79"/>
      <c r="DH107" s="79"/>
      <c r="DI107" s="79"/>
      <c r="DJ107" s="79"/>
      <c r="DK107" s="79"/>
      <c r="DL107" s="79"/>
      <c r="DM107" s="79"/>
      <c r="DN107" s="79"/>
      <c r="DO107" s="79"/>
      <c r="DP107" s="79"/>
      <c r="DQ107" s="79"/>
      <c r="DR107" s="79"/>
      <c r="DS107" s="79"/>
      <c r="DT107" s="79"/>
      <c r="DU107" s="79"/>
      <c r="DV107" s="79"/>
      <c r="DW107" s="79"/>
      <c r="DX107" s="79"/>
      <c r="DY107" s="79"/>
      <c r="DZ107" s="79"/>
      <c r="EA107" s="79"/>
      <c r="EB107" s="79"/>
      <c r="EC107" s="79"/>
      <c r="ED107" s="79"/>
      <c r="EE107" s="79"/>
      <c r="EF107" s="79"/>
      <c r="EG107" s="79"/>
      <c r="EH107" s="79"/>
      <c r="EI107" s="79"/>
      <c r="EJ107" s="79"/>
      <c r="EK107" s="79"/>
      <c r="EL107" s="79"/>
      <c r="EM107" s="79"/>
      <c r="EN107" s="79"/>
      <c r="EO107" s="79"/>
      <c r="EP107" s="79"/>
      <c r="EQ107" s="79"/>
      <c r="ER107" s="79"/>
      <c r="ES107" s="79"/>
      <c r="ET107" s="79"/>
      <c r="EU107" s="79"/>
      <c r="EV107" s="79"/>
      <c r="EW107" s="79"/>
      <c r="EX107" s="79"/>
      <c r="EY107" s="79"/>
      <c r="EZ107" s="79"/>
      <c r="FA107" s="79"/>
      <c r="FB107" s="79"/>
      <c r="FC107" s="79"/>
      <c r="FD107" s="79"/>
      <c r="FE107" s="79"/>
      <c r="FF107" s="79"/>
      <c r="FG107" s="79"/>
      <c r="FH107" s="79"/>
      <c r="FI107" s="79"/>
      <c r="FJ107" s="79"/>
      <c r="FK107" s="79"/>
      <c r="FL107" s="79"/>
      <c r="FM107" s="79"/>
      <c r="FN107" s="79"/>
      <c r="FO107" s="79"/>
      <c r="FP107" s="79"/>
      <c r="FQ107" s="79"/>
      <c r="FR107" s="79"/>
      <c r="FS107" s="79"/>
      <c r="FT107" s="79"/>
      <c r="FU107" s="79"/>
      <c r="FV107" s="79"/>
      <c r="FW107" s="79"/>
      <c r="FX107" s="79"/>
      <c r="FY107" s="79"/>
      <c r="FZ107" s="79"/>
      <c r="GA107" s="79"/>
      <c r="GB107" s="79"/>
      <c r="GC107" s="79"/>
      <c r="GD107" s="79"/>
      <c r="GE107" s="79"/>
      <c r="GF107" s="79"/>
      <c r="GG107" s="79"/>
      <c r="GH107" s="79"/>
      <c r="GI107" s="79"/>
      <c r="GJ107" s="79"/>
      <c r="GK107" s="79"/>
      <c r="GL107" s="79"/>
      <c r="GM107" s="79"/>
      <c r="GN107" s="79"/>
      <c r="GO107" s="79"/>
      <c r="GP107" s="79"/>
      <c r="GQ107" s="79"/>
      <c r="GR107" s="79"/>
      <c r="GS107" s="79"/>
      <c r="GT107" s="79"/>
      <c r="GU107" s="79"/>
      <c r="GV107" s="79"/>
      <c r="GW107" s="79"/>
      <c r="GX107" s="79"/>
      <c r="GY107" s="79"/>
      <c r="GZ107" s="79"/>
      <c r="HA107" s="79"/>
      <c r="HB107" s="79"/>
      <c r="HC107" s="79"/>
      <c r="HD107" s="79"/>
      <c r="HE107" s="79"/>
      <c r="HF107" s="79"/>
      <c r="HG107" s="79"/>
      <c r="HH107" s="79"/>
      <c r="HI107" s="79"/>
      <c r="HJ107" s="79"/>
      <c r="HK107" s="79"/>
      <c r="HL107" s="79"/>
      <c r="HM107" s="79"/>
      <c r="HN107" s="79"/>
      <c r="HO107" s="79"/>
      <c r="HP107" s="79"/>
      <c r="HQ107" s="79"/>
      <c r="HR107" s="79"/>
      <c r="HS107" s="79"/>
      <c r="HT107" s="79"/>
      <c r="HU107" s="79"/>
      <c r="HV107" s="79"/>
      <c r="HW107" s="79"/>
      <c r="HX107" s="79"/>
      <c r="HY107" s="79"/>
      <c r="HZ107" s="79"/>
      <c r="IA107" s="79"/>
      <c r="IB107" s="79"/>
      <c r="IC107" s="79"/>
      <c r="ID107" s="79"/>
      <c r="IE107" s="79"/>
      <c r="IF107" s="79"/>
      <c r="IG107" s="79"/>
      <c r="IH107" s="79"/>
      <c r="II107" s="79"/>
      <c r="IJ107" s="79"/>
      <c r="IK107" s="79"/>
      <c r="IL107" s="79"/>
      <c r="IM107" s="79"/>
      <c r="IN107" s="79"/>
      <c r="IO107" s="79"/>
      <c r="IP107" s="79"/>
      <c r="IQ107" s="79"/>
      <c r="IR107" s="79"/>
      <c r="IS107" s="79"/>
      <c r="IT107" s="79"/>
      <c r="IU107" s="79"/>
      <c r="IV107" s="79"/>
    </row>
    <row r="108" spans="1:256">
      <c r="A108" s="79"/>
      <c r="B108" s="307"/>
      <c r="C108" s="307"/>
      <c r="D108" s="307"/>
      <c r="E108" s="79"/>
      <c r="F108" s="272"/>
      <c r="G108" s="272"/>
      <c r="H108" s="272"/>
      <c r="I108" s="307"/>
      <c r="J108" s="272"/>
      <c r="K108" s="273"/>
      <c r="L108" s="273"/>
      <c r="M108" s="307"/>
      <c r="N108" s="4"/>
      <c r="O108" s="307"/>
      <c r="P108" s="307"/>
      <c r="Q108" s="307"/>
      <c r="R108" s="307"/>
      <c r="S108" s="307"/>
      <c r="T108" s="307"/>
      <c r="U108" s="261"/>
      <c r="V108" s="251"/>
      <c r="W108" s="251"/>
      <c r="X108" s="251"/>
      <c r="Y108" s="79"/>
      <c r="Z108" s="79"/>
      <c r="AA108" s="251"/>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c r="CJ108" s="79"/>
      <c r="CK108" s="79"/>
      <c r="CL108" s="79"/>
      <c r="CM108" s="79"/>
      <c r="CN108" s="79"/>
      <c r="CO108" s="79"/>
      <c r="CP108" s="79"/>
      <c r="CQ108" s="79"/>
      <c r="CR108" s="79"/>
      <c r="CS108" s="79"/>
      <c r="CT108" s="79"/>
      <c r="CU108" s="79"/>
      <c r="CV108" s="79"/>
      <c r="CW108" s="79"/>
      <c r="CX108" s="79"/>
      <c r="CY108" s="79"/>
      <c r="CZ108" s="79"/>
      <c r="DA108" s="79"/>
      <c r="DB108" s="79"/>
      <c r="DC108" s="79"/>
      <c r="DD108" s="79"/>
      <c r="DE108" s="79"/>
      <c r="DF108" s="79"/>
      <c r="DG108" s="79"/>
      <c r="DH108" s="79"/>
      <c r="DI108" s="79"/>
      <c r="DJ108" s="79"/>
      <c r="DK108" s="79"/>
      <c r="DL108" s="79"/>
      <c r="DM108" s="79"/>
      <c r="DN108" s="79"/>
      <c r="DO108" s="79"/>
      <c r="DP108" s="79"/>
      <c r="DQ108" s="79"/>
      <c r="DR108" s="79"/>
      <c r="DS108" s="79"/>
      <c r="DT108" s="79"/>
      <c r="DU108" s="79"/>
      <c r="DV108" s="79"/>
      <c r="DW108" s="79"/>
      <c r="DX108" s="79"/>
      <c r="DY108" s="79"/>
      <c r="DZ108" s="79"/>
      <c r="EA108" s="79"/>
      <c r="EB108" s="79"/>
      <c r="EC108" s="79"/>
      <c r="ED108" s="79"/>
      <c r="EE108" s="79"/>
      <c r="EF108" s="79"/>
      <c r="EG108" s="79"/>
      <c r="EH108" s="79"/>
      <c r="EI108" s="79"/>
      <c r="EJ108" s="79"/>
      <c r="EK108" s="79"/>
      <c r="EL108" s="79"/>
      <c r="EM108" s="79"/>
      <c r="EN108" s="79"/>
      <c r="EO108" s="79"/>
      <c r="EP108" s="79"/>
      <c r="EQ108" s="79"/>
      <c r="ER108" s="79"/>
      <c r="ES108" s="79"/>
      <c r="ET108" s="79"/>
      <c r="EU108" s="79"/>
      <c r="EV108" s="79"/>
      <c r="EW108" s="79"/>
      <c r="EX108" s="79"/>
      <c r="EY108" s="79"/>
      <c r="EZ108" s="79"/>
      <c r="FA108" s="79"/>
      <c r="FB108" s="79"/>
      <c r="FC108" s="79"/>
      <c r="FD108" s="79"/>
      <c r="FE108" s="79"/>
      <c r="FF108" s="79"/>
      <c r="FG108" s="79"/>
      <c r="FH108" s="79"/>
      <c r="FI108" s="79"/>
      <c r="FJ108" s="79"/>
      <c r="FK108" s="79"/>
      <c r="FL108" s="79"/>
      <c r="FM108" s="79"/>
      <c r="FN108" s="79"/>
      <c r="FO108" s="79"/>
      <c r="FP108" s="79"/>
      <c r="FQ108" s="79"/>
      <c r="FR108" s="79"/>
      <c r="FS108" s="79"/>
      <c r="FT108" s="79"/>
      <c r="FU108" s="79"/>
      <c r="FV108" s="79"/>
      <c r="FW108" s="79"/>
      <c r="FX108" s="79"/>
      <c r="FY108" s="79"/>
      <c r="FZ108" s="79"/>
      <c r="GA108" s="79"/>
      <c r="GB108" s="79"/>
      <c r="GC108" s="79"/>
      <c r="GD108" s="79"/>
      <c r="GE108" s="79"/>
      <c r="GF108" s="79"/>
      <c r="GG108" s="79"/>
      <c r="GH108" s="79"/>
      <c r="GI108" s="79"/>
      <c r="GJ108" s="79"/>
      <c r="GK108" s="79"/>
      <c r="GL108" s="79"/>
      <c r="GM108" s="79"/>
      <c r="GN108" s="79"/>
      <c r="GO108" s="79"/>
      <c r="GP108" s="79"/>
      <c r="GQ108" s="79"/>
      <c r="GR108" s="79"/>
      <c r="GS108" s="79"/>
      <c r="GT108" s="79"/>
      <c r="GU108" s="79"/>
      <c r="GV108" s="79"/>
      <c r="GW108" s="79"/>
      <c r="GX108" s="79"/>
      <c r="GY108" s="79"/>
      <c r="GZ108" s="79"/>
      <c r="HA108" s="79"/>
      <c r="HB108" s="79"/>
      <c r="HC108" s="79"/>
      <c r="HD108" s="79"/>
      <c r="HE108" s="79"/>
      <c r="HF108" s="79"/>
      <c r="HG108" s="79"/>
      <c r="HH108" s="79"/>
      <c r="HI108" s="79"/>
      <c r="HJ108" s="79"/>
      <c r="HK108" s="79"/>
      <c r="HL108" s="79"/>
      <c r="HM108" s="79"/>
      <c r="HN108" s="79"/>
      <c r="HO108" s="79"/>
      <c r="HP108" s="79"/>
      <c r="HQ108" s="79"/>
      <c r="HR108" s="79"/>
      <c r="HS108" s="79"/>
      <c r="HT108" s="79"/>
      <c r="HU108" s="79"/>
      <c r="HV108" s="79"/>
      <c r="HW108" s="79"/>
      <c r="HX108" s="79"/>
      <c r="HY108" s="79"/>
      <c r="HZ108" s="79"/>
      <c r="IA108" s="79"/>
      <c r="IB108" s="79"/>
      <c r="IC108" s="79"/>
      <c r="ID108" s="79"/>
      <c r="IE108" s="79"/>
      <c r="IF108" s="79"/>
      <c r="IG108" s="79"/>
      <c r="IH108" s="79"/>
      <c r="II108" s="79"/>
      <c r="IJ108" s="79"/>
      <c r="IK108" s="79"/>
      <c r="IL108" s="79"/>
      <c r="IM108" s="79"/>
      <c r="IN108" s="79"/>
      <c r="IO108" s="79"/>
      <c r="IP108" s="79"/>
      <c r="IQ108" s="79"/>
      <c r="IR108" s="79"/>
      <c r="IS108" s="79"/>
      <c r="IT108" s="79"/>
      <c r="IU108" s="79"/>
      <c r="IV108" s="79"/>
    </row>
    <row r="109" spans="1:256">
      <c r="A109" s="79"/>
      <c r="B109" s="307"/>
      <c r="C109" s="307"/>
      <c r="D109" s="307"/>
      <c r="E109" s="79"/>
      <c r="F109" s="272"/>
      <c r="G109" s="272"/>
      <c r="H109" s="272"/>
      <c r="I109" s="307"/>
      <c r="J109" s="272"/>
      <c r="K109" s="273"/>
      <c r="L109" s="273"/>
      <c r="M109" s="307"/>
      <c r="N109" s="4"/>
      <c r="O109" s="307"/>
      <c r="P109" s="307"/>
      <c r="Q109" s="307"/>
      <c r="R109" s="307"/>
      <c r="S109" s="307"/>
      <c r="T109" s="307"/>
      <c r="U109" s="261"/>
      <c r="V109" s="251"/>
      <c r="W109" s="251"/>
      <c r="X109" s="251"/>
      <c r="Y109" s="79"/>
      <c r="Z109" s="79"/>
      <c r="AA109" s="251"/>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c r="BM109" s="79"/>
      <c r="BN109" s="79"/>
      <c r="BO109" s="79"/>
      <c r="BP109" s="79"/>
      <c r="BQ109" s="79"/>
      <c r="BR109" s="79"/>
      <c r="BS109" s="79"/>
      <c r="BT109" s="79"/>
      <c r="BU109" s="79"/>
      <c r="BV109" s="79"/>
      <c r="BW109" s="79"/>
      <c r="BX109" s="79"/>
      <c r="BY109" s="79"/>
      <c r="BZ109" s="79"/>
      <c r="CA109" s="79"/>
      <c r="CB109" s="79"/>
      <c r="CC109" s="79"/>
      <c r="CD109" s="79"/>
      <c r="CE109" s="79"/>
      <c r="CF109" s="79"/>
      <c r="CG109" s="79"/>
      <c r="CH109" s="79"/>
      <c r="CI109" s="79"/>
      <c r="CJ109" s="79"/>
      <c r="CK109" s="79"/>
      <c r="CL109" s="79"/>
      <c r="CM109" s="79"/>
      <c r="CN109" s="79"/>
      <c r="CO109" s="79"/>
      <c r="CP109" s="79"/>
      <c r="CQ109" s="79"/>
      <c r="CR109" s="79"/>
      <c r="CS109" s="79"/>
      <c r="CT109" s="79"/>
      <c r="CU109" s="79"/>
      <c r="CV109" s="79"/>
      <c r="CW109" s="79"/>
      <c r="CX109" s="79"/>
      <c r="CY109" s="79"/>
      <c r="CZ109" s="79"/>
      <c r="DA109" s="79"/>
      <c r="DB109" s="79"/>
      <c r="DC109" s="79"/>
      <c r="DD109" s="79"/>
      <c r="DE109" s="79"/>
      <c r="DF109" s="79"/>
      <c r="DG109" s="79"/>
      <c r="DH109" s="79"/>
      <c r="DI109" s="79"/>
      <c r="DJ109" s="79"/>
      <c r="DK109" s="79"/>
      <c r="DL109" s="79"/>
      <c r="DM109" s="79"/>
      <c r="DN109" s="79"/>
      <c r="DO109" s="79"/>
      <c r="DP109" s="79"/>
      <c r="DQ109" s="79"/>
      <c r="DR109" s="79"/>
      <c r="DS109" s="79"/>
      <c r="DT109" s="79"/>
      <c r="DU109" s="79"/>
      <c r="DV109" s="79"/>
      <c r="DW109" s="79"/>
      <c r="DX109" s="79"/>
      <c r="DY109" s="79"/>
      <c r="DZ109" s="79"/>
      <c r="EA109" s="79"/>
      <c r="EB109" s="79"/>
      <c r="EC109" s="79"/>
      <c r="ED109" s="79"/>
      <c r="EE109" s="79"/>
      <c r="EF109" s="79"/>
      <c r="EG109" s="79"/>
      <c r="EH109" s="79"/>
      <c r="EI109" s="79"/>
      <c r="EJ109" s="79"/>
      <c r="EK109" s="79"/>
      <c r="EL109" s="79"/>
      <c r="EM109" s="79"/>
      <c r="EN109" s="79"/>
      <c r="EO109" s="79"/>
      <c r="EP109" s="79"/>
      <c r="EQ109" s="79"/>
      <c r="ER109" s="79"/>
      <c r="ES109" s="79"/>
      <c r="ET109" s="79"/>
      <c r="EU109" s="79"/>
      <c r="EV109" s="79"/>
      <c r="EW109" s="79"/>
      <c r="EX109" s="79"/>
      <c r="EY109" s="79"/>
      <c r="EZ109" s="79"/>
      <c r="FA109" s="79"/>
      <c r="FB109" s="79"/>
      <c r="FC109" s="79"/>
      <c r="FD109" s="79"/>
      <c r="FE109" s="79"/>
      <c r="FF109" s="79"/>
      <c r="FG109" s="79"/>
      <c r="FH109" s="79"/>
      <c r="FI109" s="79"/>
      <c r="FJ109" s="79"/>
      <c r="FK109" s="79"/>
      <c r="FL109" s="79"/>
      <c r="FM109" s="79"/>
      <c r="FN109" s="79"/>
      <c r="FO109" s="79"/>
      <c r="FP109" s="79"/>
      <c r="FQ109" s="79"/>
      <c r="FR109" s="79"/>
      <c r="FS109" s="79"/>
      <c r="FT109" s="79"/>
      <c r="FU109" s="79"/>
      <c r="FV109" s="79"/>
      <c r="FW109" s="79"/>
      <c r="FX109" s="79"/>
      <c r="FY109" s="79"/>
      <c r="FZ109" s="79"/>
      <c r="GA109" s="79"/>
      <c r="GB109" s="79"/>
      <c r="GC109" s="79"/>
      <c r="GD109" s="79"/>
      <c r="GE109" s="79"/>
      <c r="GF109" s="79"/>
      <c r="GG109" s="79"/>
      <c r="GH109" s="79"/>
      <c r="GI109" s="79"/>
      <c r="GJ109" s="79"/>
      <c r="GK109" s="79"/>
      <c r="GL109" s="79"/>
      <c r="GM109" s="79"/>
      <c r="GN109" s="79"/>
      <c r="GO109" s="79"/>
      <c r="GP109" s="79"/>
      <c r="GQ109" s="79"/>
      <c r="GR109" s="79"/>
      <c r="GS109" s="79"/>
      <c r="GT109" s="79"/>
      <c r="GU109" s="79"/>
      <c r="GV109" s="79"/>
      <c r="GW109" s="79"/>
      <c r="GX109" s="79"/>
      <c r="GY109" s="79"/>
      <c r="GZ109" s="79"/>
      <c r="HA109" s="79"/>
      <c r="HB109" s="79"/>
      <c r="HC109" s="79"/>
      <c r="HD109" s="79"/>
      <c r="HE109" s="79"/>
      <c r="HF109" s="79"/>
      <c r="HG109" s="79"/>
      <c r="HH109" s="79"/>
      <c r="HI109" s="79"/>
      <c r="HJ109" s="79"/>
      <c r="HK109" s="79"/>
      <c r="HL109" s="79"/>
      <c r="HM109" s="79"/>
      <c r="HN109" s="79"/>
      <c r="HO109" s="79"/>
      <c r="HP109" s="79"/>
      <c r="HQ109" s="79"/>
      <c r="HR109" s="79"/>
      <c r="HS109" s="79"/>
      <c r="HT109" s="79"/>
      <c r="HU109" s="79"/>
      <c r="HV109" s="79"/>
      <c r="HW109" s="79"/>
      <c r="HX109" s="79"/>
      <c r="HY109" s="79"/>
      <c r="HZ109" s="79"/>
      <c r="IA109" s="79"/>
      <c r="IB109" s="79"/>
      <c r="IC109" s="79"/>
      <c r="ID109" s="79"/>
      <c r="IE109" s="79"/>
      <c r="IF109" s="79"/>
      <c r="IG109" s="79"/>
      <c r="IH109" s="79"/>
      <c r="II109" s="79"/>
      <c r="IJ109" s="79"/>
      <c r="IK109" s="79"/>
      <c r="IL109" s="79"/>
      <c r="IM109" s="79"/>
      <c r="IN109" s="79"/>
      <c r="IO109" s="79"/>
      <c r="IP109" s="79"/>
      <c r="IQ109" s="79"/>
      <c r="IR109" s="79"/>
      <c r="IS109" s="79"/>
      <c r="IT109" s="79"/>
      <c r="IU109" s="79"/>
      <c r="IV109" s="79"/>
    </row>
    <row r="110" spans="1:256">
      <c r="A110" s="79"/>
      <c r="B110" s="307"/>
      <c r="C110" s="307"/>
      <c r="D110" s="307"/>
      <c r="E110" s="79"/>
      <c r="F110" s="272"/>
      <c r="G110" s="272"/>
      <c r="H110" s="272"/>
      <c r="I110" s="307"/>
      <c r="J110" s="272"/>
      <c r="K110" s="273"/>
      <c r="L110" s="273"/>
      <c r="M110" s="307"/>
      <c r="N110" s="4"/>
      <c r="O110" s="307"/>
      <c r="P110" s="307"/>
      <c r="Q110" s="307"/>
      <c r="R110" s="307"/>
      <c r="S110" s="307"/>
      <c r="T110" s="307"/>
      <c r="U110" s="261"/>
      <c r="V110" s="251"/>
      <c r="W110" s="251"/>
      <c r="X110" s="251"/>
      <c r="Y110" s="79"/>
      <c r="Z110" s="79"/>
      <c r="AA110" s="251"/>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c r="BT110" s="79"/>
      <c r="BU110" s="79"/>
      <c r="BV110" s="79"/>
      <c r="BW110" s="79"/>
      <c r="BX110" s="79"/>
      <c r="BY110" s="79"/>
      <c r="BZ110" s="79"/>
      <c r="CA110" s="79"/>
      <c r="CB110" s="79"/>
      <c r="CC110" s="79"/>
      <c r="CD110" s="79"/>
      <c r="CE110" s="79"/>
      <c r="CF110" s="79"/>
      <c r="CG110" s="79"/>
      <c r="CH110" s="79"/>
      <c r="CI110" s="79"/>
      <c r="CJ110" s="79"/>
      <c r="CK110" s="79"/>
      <c r="CL110" s="79"/>
      <c r="CM110" s="79"/>
      <c r="CN110" s="79"/>
      <c r="CO110" s="79"/>
      <c r="CP110" s="79"/>
      <c r="CQ110" s="79"/>
      <c r="CR110" s="79"/>
      <c r="CS110" s="79"/>
      <c r="CT110" s="79"/>
      <c r="CU110" s="79"/>
      <c r="CV110" s="79"/>
      <c r="CW110" s="79"/>
      <c r="CX110" s="79"/>
      <c r="CY110" s="79"/>
      <c r="CZ110" s="79"/>
      <c r="DA110" s="79"/>
      <c r="DB110" s="79"/>
      <c r="DC110" s="79"/>
      <c r="DD110" s="79"/>
      <c r="DE110" s="79"/>
      <c r="DF110" s="79"/>
      <c r="DG110" s="79"/>
      <c r="DH110" s="79"/>
      <c r="DI110" s="79"/>
      <c r="DJ110" s="79"/>
      <c r="DK110" s="79"/>
      <c r="DL110" s="79"/>
      <c r="DM110" s="79"/>
      <c r="DN110" s="79"/>
      <c r="DO110" s="79"/>
      <c r="DP110" s="79"/>
      <c r="DQ110" s="79"/>
      <c r="DR110" s="79"/>
      <c r="DS110" s="79"/>
      <c r="DT110" s="79"/>
      <c r="DU110" s="79"/>
      <c r="DV110" s="79"/>
      <c r="DW110" s="79"/>
      <c r="DX110" s="79"/>
      <c r="DY110" s="79"/>
      <c r="DZ110" s="79"/>
      <c r="EA110" s="79"/>
      <c r="EB110" s="79"/>
      <c r="EC110" s="79"/>
      <c r="ED110" s="79"/>
      <c r="EE110" s="79"/>
      <c r="EF110" s="79"/>
      <c r="EG110" s="79"/>
      <c r="EH110" s="79"/>
      <c r="EI110" s="79"/>
      <c r="EJ110" s="79"/>
      <c r="EK110" s="79"/>
      <c r="EL110" s="79"/>
      <c r="EM110" s="79"/>
      <c r="EN110" s="79"/>
      <c r="EO110" s="79"/>
      <c r="EP110" s="79"/>
      <c r="EQ110" s="79"/>
      <c r="ER110" s="79"/>
      <c r="ES110" s="79"/>
      <c r="ET110" s="79"/>
      <c r="EU110" s="79"/>
      <c r="EV110" s="79"/>
      <c r="EW110" s="79"/>
      <c r="EX110" s="79"/>
      <c r="EY110" s="79"/>
      <c r="EZ110" s="79"/>
      <c r="FA110" s="79"/>
      <c r="FB110" s="79"/>
      <c r="FC110" s="79"/>
      <c r="FD110" s="79"/>
      <c r="FE110" s="79"/>
      <c r="FF110" s="79"/>
      <c r="FG110" s="79"/>
      <c r="FH110" s="79"/>
      <c r="FI110" s="79"/>
      <c r="FJ110" s="79"/>
      <c r="FK110" s="79"/>
      <c r="FL110" s="79"/>
      <c r="FM110" s="79"/>
      <c r="FN110" s="79"/>
      <c r="FO110" s="79"/>
      <c r="FP110" s="79"/>
      <c r="FQ110" s="79"/>
      <c r="FR110" s="79"/>
      <c r="FS110" s="79"/>
      <c r="FT110" s="79"/>
      <c r="FU110" s="79"/>
      <c r="FV110" s="79"/>
      <c r="FW110" s="79"/>
      <c r="FX110" s="79"/>
      <c r="FY110" s="79"/>
      <c r="FZ110" s="79"/>
      <c r="GA110" s="79"/>
      <c r="GB110" s="79"/>
      <c r="GC110" s="79"/>
      <c r="GD110" s="79"/>
      <c r="GE110" s="79"/>
      <c r="GF110" s="79"/>
      <c r="GG110" s="79"/>
      <c r="GH110" s="79"/>
      <c r="GI110" s="79"/>
      <c r="GJ110" s="79"/>
      <c r="GK110" s="79"/>
      <c r="GL110" s="79"/>
      <c r="GM110" s="79"/>
      <c r="GN110" s="79"/>
      <c r="GO110" s="79"/>
      <c r="GP110" s="79"/>
      <c r="GQ110" s="79"/>
      <c r="GR110" s="79"/>
      <c r="GS110" s="79"/>
      <c r="GT110" s="79"/>
      <c r="GU110" s="79"/>
      <c r="GV110" s="79"/>
      <c r="GW110" s="79"/>
      <c r="GX110" s="79"/>
      <c r="GY110" s="79"/>
      <c r="GZ110" s="79"/>
      <c r="HA110" s="79"/>
      <c r="HB110" s="79"/>
      <c r="HC110" s="79"/>
      <c r="HD110" s="79"/>
      <c r="HE110" s="79"/>
      <c r="HF110" s="79"/>
      <c r="HG110" s="79"/>
      <c r="HH110" s="79"/>
      <c r="HI110" s="79"/>
      <c r="HJ110" s="79"/>
      <c r="HK110" s="79"/>
      <c r="HL110" s="79"/>
      <c r="HM110" s="79"/>
      <c r="HN110" s="79"/>
      <c r="HO110" s="79"/>
      <c r="HP110" s="79"/>
      <c r="HQ110" s="79"/>
      <c r="HR110" s="79"/>
      <c r="HS110" s="79"/>
      <c r="HT110" s="79"/>
      <c r="HU110" s="79"/>
      <c r="HV110" s="79"/>
      <c r="HW110" s="79"/>
      <c r="HX110" s="79"/>
      <c r="HY110" s="79"/>
      <c r="HZ110" s="79"/>
      <c r="IA110" s="79"/>
      <c r="IB110" s="79"/>
      <c r="IC110" s="79"/>
      <c r="ID110" s="79"/>
      <c r="IE110" s="79"/>
      <c r="IF110" s="79"/>
      <c r="IG110" s="79"/>
      <c r="IH110" s="79"/>
      <c r="II110" s="79"/>
      <c r="IJ110" s="79"/>
      <c r="IK110" s="79"/>
      <c r="IL110" s="79"/>
      <c r="IM110" s="79"/>
      <c r="IN110" s="79"/>
      <c r="IO110" s="79"/>
      <c r="IP110" s="79"/>
      <c r="IQ110" s="79"/>
      <c r="IR110" s="79"/>
      <c r="IS110" s="79"/>
      <c r="IT110" s="79"/>
      <c r="IU110" s="79"/>
      <c r="IV110" s="79"/>
    </row>
    <row r="111" spans="1:256">
      <c r="A111" s="79"/>
      <c r="B111" s="307"/>
      <c r="C111" s="307"/>
      <c r="D111" s="307"/>
      <c r="E111" s="79"/>
      <c r="F111" s="272"/>
      <c r="G111" s="272"/>
      <c r="H111" s="272"/>
      <c r="I111" s="307"/>
      <c r="J111" s="272"/>
      <c r="K111" s="273"/>
      <c r="L111" s="273"/>
      <c r="M111" s="307"/>
      <c r="N111" s="4"/>
      <c r="O111" s="307"/>
      <c r="P111" s="307"/>
      <c r="Q111" s="307"/>
      <c r="R111" s="307"/>
      <c r="S111" s="307"/>
      <c r="T111" s="307"/>
      <c r="U111" s="261"/>
      <c r="V111" s="251"/>
      <c r="W111" s="251"/>
      <c r="X111" s="251"/>
      <c r="Y111" s="79"/>
      <c r="Z111" s="79"/>
      <c r="AA111" s="251"/>
      <c r="AB111" s="79"/>
      <c r="AC111" s="79"/>
      <c r="AD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79"/>
      <c r="BA111" s="79"/>
      <c r="BB111" s="79"/>
      <c r="BC111" s="79"/>
      <c r="BD111" s="79"/>
      <c r="BE111" s="79"/>
      <c r="BF111" s="79"/>
      <c r="BG111" s="79"/>
      <c r="BH111" s="79"/>
      <c r="BI111" s="79"/>
      <c r="BJ111" s="79"/>
      <c r="BK111" s="79"/>
      <c r="BL111" s="79"/>
      <c r="BM111" s="79"/>
      <c r="BN111" s="79"/>
      <c r="BO111" s="79"/>
      <c r="BP111" s="79"/>
      <c r="BQ111" s="79"/>
      <c r="BR111" s="79"/>
      <c r="BS111" s="79"/>
      <c r="BT111" s="79"/>
      <c r="BU111" s="79"/>
      <c r="BV111" s="79"/>
      <c r="BW111" s="79"/>
      <c r="BX111" s="79"/>
      <c r="BY111" s="79"/>
      <c r="BZ111" s="79"/>
      <c r="CA111" s="79"/>
      <c r="CB111" s="79"/>
      <c r="CC111" s="79"/>
      <c r="CD111" s="79"/>
      <c r="CE111" s="79"/>
      <c r="CF111" s="79"/>
      <c r="CG111" s="79"/>
      <c r="CH111" s="79"/>
      <c r="CI111" s="79"/>
      <c r="CJ111" s="79"/>
      <c r="CK111" s="79"/>
      <c r="CL111" s="79"/>
      <c r="CM111" s="79"/>
      <c r="CN111" s="79"/>
      <c r="CO111" s="79"/>
      <c r="CP111" s="79"/>
      <c r="CQ111" s="79"/>
      <c r="CR111" s="79"/>
      <c r="CS111" s="79"/>
      <c r="CT111" s="79"/>
      <c r="CU111" s="79"/>
      <c r="CV111" s="79"/>
      <c r="CW111" s="79"/>
      <c r="CX111" s="79"/>
      <c r="CY111" s="79"/>
      <c r="CZ111" s="79"/>
      <c r="DA111" s="79"/>
      <c r="DB111" s="79"/>
      <c r="DC111" s="79"/>
      <c r="DD111" s="79"/>
      <c r="DE111" s="79"/>
      <c r="DF111" s="79"/>
      <c r="DG111" s="79"/>
      <c r="DH111" s="79"/>
      <c r="DI111" s="79"/>
      <c r="DJ111" s="79"/>
      <c r="DK111" s="79"/>
      <c r="DL111" s="79"/>
      <c r="DM111" s="79"/>
      <c r="DN111" s="79"/>
      <c r="DO111" s="79"/>
      <c r="DP111" s="79"/>
      <c r="DQ111" s="79"/>
      <c r="DR111" s="79"/>
      <c r="DS111" s="79"/>
      <c r="DT111" s="79"/>
      <c r="DU111" s="79"/>
      <c r="DV111" s="79"/>
      <c r="DW111" s="79"/>
      <c r="DX111" s="79"/>
      <c r="DY111" s="79"/>
      <c r="DZ111" s="79"/>
      <c r="EA111" s="79"/>
      <c r="EB111" s="79"/>
      <c r="EC111" s="79"/>
      <c r="ED111" s="79"/>
      <c r="EE111" s="79"/>
      <c r="EF111" s="79"/>
      <c r="EG111" s="79"/>
      <c r="EH111" s="79"/>
      <c r="EI111" s="79"/>
      <c r="EJ111" s="79"/>
      <c r="EK111" s="79"/>
      <c r="EL111" s="79"/>
      <c r="EM111" s="79"/>
      <c r="EN111" s="79"/>
      <c r="EO111" s="79"/>
      <c r="EP111" s="79"/>
      <c r="EQ111" s="79"/>
      <c r="ER111" s="79"/>
      <c r="ES111" s="79"/>
      <c r="ET111" s="79"/>
      <c r="EU111" s="79"/>
      <c r="EV111" s="79"/>
      <c r="EW111" s="79"/>
      <c r="EX111" s="79"/>
      <c r="EY111" s="79"/>
      <c r="EZ111" s="79"/>
      <c r="FA111" s="79"/>
      <c r="FB111" s="79"/>
      <c r="FC111" s="79"/>
      <c r="FD111" s="79"/>
      <c r="FE111" s="79"/>
      <c r="FF111" s="79"/>
      <c r="FG111" s="79"/>
      <c r="FH111" s="79"/>
      <c r="FI111" s="79"/>
      <c r="FJ111" s="79"/>
      <c r="FK111" s="79"/>
      <c r="FL111" s="79"/>
      <c r="FM111" s="79"/>
      <c r="FN111" s="79"/>
      <c r="FO111" s="79"/>
      <c r="FP111" s="79"/>
      <c r="FQ111" s="79"/>
      <c r="FR111" s="79"/>
      <c r="FS111" s="79"/>
      <c r="FT111" s="79"/>
      <c r="FU111" s="79"/>
      <c r="FV111" s="79"/>
      <c r="FW111" s="79"/>
      <c r="FX111" s="79"/>
      <c r="FY111" s="79"/>
      <c r="FZ111" s="79"/>
      <c r="GA111" s="79"/>
      <c r="GB111" s="79"/>
      <c r="GC111" s="79"/>
      <c r="GD111" s="79"/>
      <c r="GE111" s="79"/>
      <c r="GF111" s="79"/>
      <c r="GG111" s="79"/>
      <c r="GH111" s="79"/>
      <c r="GI111" s="79"/>
      <c r="GJ111" s="79"/>
      <c r="GK111" s="79"/>
      <c r="GL111" s="79"/>
      <c r="GM111" s="79"/>
      <c r="GN111" s="79"/>
      <c r="GO111" s="79"/>
      <c r="GP111" s="79"/>
      <c r="GQ111" s="79"/>
      <c r="GR111" s="79"/>
      <c r="GS111" s="79"/>
      <c r="GT111" s="79"/>
      <c r="GU111" s="79"/>
      <c r="GV111" s="79"/>
      <c r="GW111" s="79"/>
      <c r="GX111" s="79"/>
      <c r="GY111" s="79"/>
      <c r="GZ111" s="79"/>
      <c r="HA111" s="79"/>
      <c r="HB111" s="79"/>
      <c r="HC111" s="79"/>
      <c r="HD111" s="79"/>
      <c r="HE111" s="79"/>
      <c r="HF111" s="79"/>
      <c r="HG111" s="79"/>
      <c r="HH111" s="79"/>
      <c r="HI111" s="79"/>
      <c r="HJ111" s="79"/>
      <c r="HK111" s="79"/>
      <c r="HL111" s="79"/>
      <c r="HM111" s="79"/>
      <c r="HN111" s="79"/>
      <c r="HO111" s="79"/>
      <c r="HP111" s="79"/>
      <c r="HQ111" s="79"/>
      <c r="HR111" s="79"/>
      <c r="HS111" s="79"/>
      <c r="HT111" s="79"/>
      <c r="HU111" s="79"/>
      <c r="HV111" s="79"/>
      <c r="HW111" s="79"/>
      <c r="HX111" s="79"/>
      <c r="HY111" s="79"/>
      <c r="HZ111" s="79"/>
      <c r="IA111" s="79"/>
      <c r="IB111" s="79"/>
      <c r="IC111" s="79"/>
      <c r="ID111" s="79"/>
      <c r="IE111" s="79"/>
      <c r="IF111" s="79"/>
      <c r="IG111" s="79"/>
      <c r="IH111" s="79"/>
      <c r="II111" s="79"/>
      <c r="IJ111" s="79"/>
      <c r="IK111" s="79"/>
      <c r="IL111" s="79"/>
      <c r="IM111" s="79"/>
      <c r="IN111" s="79"/>
      <c r="IO111" s="79"/>
      <c r="IP111" s="79"/>
      <c r="IQ111" s="79"/>
      <c r="IR111" s="79"/>
      <c r="IS111" s="79"/>
      <c r="IT111" s="79"/>
      <c r="IU111" s="79"/>
      <c r="IV111" s="79"/>
    </row>
    <row r="112" spans="1:256">
      <c r="A112" s="79"/>
      <c r="B112" s="307"/>
      <c r="C112" s="307"/>
      <c r="D112" s="307"/>
      <c r="E112" s="79"/>
      <c r="F112" s="272"/>
      <c r="G112" s="272"/>
      <c r="H112" s="272"/>
      <c r="I112" s="307"/>
      <c r="J112" s="272"/>
      <c r="K112" s="273"/>
      <c r="L112" s="273"/>
      <c r="M112" s="307"/>
      <c r="N112" s="4"/>
      <c r="O112" s="307"/>
      <c r="P112" s="307"/>
      <c r="Q112" s="307"/>
      <c r="R112" s="307"/>
      <c r="S112" s="307"/>
      <c r="T112" s="307"/>
      <c r="U112" s="261"/>
      <c r="V112" s="251"/>
      <c r="W112" s="251"/>
      <c r="X112" s="251"/>
      <c r="Y112" s="79"/>
      <c r="Z112" s="79"/>
      <c r="AA112" s="251"/>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79"/>
      <c r="BA112" s="79"/>
      <c r="BB112" s="79"/>
      <c r="BC112" s="79"/>
      <c r="BD112" s="79"/>
      <c r="BE112" s="79"/>
      <c r="BF112" s="79"/>
      <c r="BG112" s="79"/>
      <c r="BH112" s="79"/>
      <c r="BI112" s="79"/>
      <c r="BJ112" s="79"/>
      <c r="BK112" s="79"/>
      <c r="BL112" s="79"/>
      <c r="BM112" s="79"/>
      <c r="BN112" s="79"/>
      <c r="BO112" s="79"/>
      <c r="BP112" s="79"/>
      <c r="BQ112" s="79"/>
      <c r="BR112" s="79"/>
      <c r="BS112" s="79"/>
      <c r="BT112" s="79"/>
      <c r="BU112" s="79"/>
      <c r="BV112" s="79"/>
      <c r="BW112" s="79"/>
      <c r="BX112" s="79"/>
      <c r="BY112" s="79"/>
      <c r="BZ112" s="79"/>
      <c r="CA112" s="79"/>
      <c r="CB112" s="79"/>
      <c r="CC112" s="79"/>
      <c r="CD112" s="79"/>
      <c r="CE112" s="79"/>
      <c r="CF112" s="79"/>
      <c r="CG112" s="79"/>
      <c r="CH112" s="79"/>
      <c r="CI112" s="79"/>
      <c r="CJ112" s="79"/>
      <c r="CK112" s="79"/>
      <c r="CL112" s="79"/>
      <c r="CM112" s="79"/>
      <c r="CN112" s="79"/>
      <c r="CO112" s="79"/>
      <c r="CP112" s="79"/>
      <c r="CQ112" s="79"/>
      <c r="CR112" s="79"/>
      <c r="CS112" s="79"/>
      <c r="CT112" s="79"/>
      <c r="CU112" s="79"/>
      <c r="CV112" s="79"/>
      <c r="CW112" s="79"/>
      <c r="CX112" s="79"/>
      <c r="CY112" s="79"/>
      <c r="CZ112" s="79"/>
      <c r="DA112" s="79"/>
      <c r="DB112" s="79"/>
      <c r="DC112" s="79"/>
      <c r="DD112" s="79"/>
      <c r="DE112" s="79"/>
      <c r="DF112" s="79"/>
      <c r="DG112" s="79"/>
      <c r="DH112" s="79"/>
      <c r="DI112" s="79"/>
      <c r="DJ112" s="79"/>
      <c r="DK112" s="79"/>
      <c r="DL112" s="79"/>
      <c r="DM112" s="79"/>
      <c r="DN112" s="79"/>
      <c r="DO112" s="79"/>
      <c r="DP112" s="79"/>
      <c r="DQ112" s="79"/>
      <c r="DR112" s="79"/>
      <c r="DS112" s="79"/>
      <c r="DT112" s="79"/>
      <c r="DU112" s="79"/>
      <c r="DV112" s="79"/>
      <c r="DW112" s="79"/>
      <c r="DX112" s="79"/>
      <c r="DY112" s="79"/>
      <c r="DZ112" s="79"/>
      <c r="EA112" s="79"/>
      <c r="EB112" s="79"/>
      <c r="EC112" s="79"/>
      <c r="ED112" s="79"/>
      <c r="EE112" s="79"/>
      <c r="EF112" s="79"/>
      <c r="EG112" s="79"/>
      <c r="EH112" s="79"/>
      <c r="EI112" s="79"/>
      <c r="EJ112" s="79"/>
      <c r="EK112" s="79"/>
      <c r="EL112" s="79"/>
      <c r="EM112" s="79"/>
      <c r="EN112" s="79"/>
      <c r="EO112" s="79"/>
      <c r="EP112" s="79"/>
      <c r="EQ112" s="79"/>
      <c r="ER112" s="79"/>
      <c r="ES112" s="79"/>
      <c r="ET112" s="79"/>
      <c r="EU112" s="79"/>
      <c r="EV112" s="79"/>
      <c r="EW112" s="79"/>
      <c r="EX112" s="79"/>
      <c r="EY112" s="79"/>
      <c r="EZ112" s="79"/>
      <c r="FA112" s="79"/>
      <c r="FB112" s="79"/>
      <c r="FC112" s="79"/>
      <c r="FD112" s="79"/>
      <c r="FE112" s="79"/>
      <c r="FF112" s="79"/>
      <c r="FG112" s="79"/>
      <c r="FH112" s="79"/>
      <c r="FI112" s="79"/>
      <c r="FJ112" s="79"/>
      <c r="FK112" s="79"/>
      <c r="FL112" s="79"/>
      <c r="FM112" s="79"/>
      <c r="FN112" s="79"/>
      <c r="FO112" s="79"/>
      <c r="FP112" s="79"/>
      <c r="FQ112" s="79"/>
      <c r="FR112" s="79"/>
      <c r="FS112" s="79"/>
      <c r="FT112" s="79"/>
      <c r="FU112" s="79"/>
      <c r="FV112" s="79"/>
      <c r="FW112" s="79"/>
      <c r="FX112" s="79"/>
      <c r="FY112" s="79"/>
      <c r="FZ112" s="79"/>
      <c r="GA112" s="79"/>
      <c r="GB112" s="79"/>
      <c r="GC112" s="79"/>
      <c r="GD112" s="79"/>
      <c r="GE112" s="79"/>
      <c r="GF112" s="79"/>
      <c r="GG112" s="79"/>
      <c r="GH112" s="79"/>
      <c r="GI112" s="79"/>
      <c r="GJ112" s="79"/>
      <c r="GK112" s="79"/>
      <c r="GL112" s="79"/>
      <c r="GM112" s="79"/>
      <c r="GN112" s="79"/>
      <c r="GO112" s="79"/>
      <c r="GP112" s="79"/>
      <c r="GQ112" s="79"/>
      <c r="GR112" s="79"/>
      <c r="GS112" s="79"/>
      <c r="GT112" s="79"/>
      <c r="GU112" s="79"/>
      <c r="GV112" s="79"/>
      <c r="GW112" s="79"/>
      <c r="GX112" s="79"/>
      <c r="GY112" s="79"/>
      <c r="GZ112" s="79"/>
      <c r="HA112" s="79"/>
      <c r="HB112" s="79"/>
      <c r="HC112" s="79"/>
      <c r="HD112" s="79"/>
      <c r="HE112" s="79"/>
      <c r="HF112" s="79"/>
      <c r="HG112" s="79"/>
      <c r="HH112" s="79"/>
      <c r="HI112" s="79"/>
      <c r="HJ112" s="79"/>
      <c r="HK112" s="79"/>
      <c r="HL112" s="79"/>
      <c r="HM112" s="79"/>
      <c r="HN112" s="79"/>
      <c r="HO112" s="79"/>
      <c r="HP112" s="79"/>
      <c r="HQ112" s="79"/>
      <c r="HR112" s="79"/>
      <c r="HS112" s="79"/>
      <c r="HT112" s="79"/>
      <c r="HU112" s="79"/>
      <c r="HV112" s="79"/>
      <c r="HW112" s="79"/>
      <c r="HX112" s="79"/>
      <c r="HY112" s="79"/>
      <c r="HZ112" s="79"/>
      <c r="IA112" s="79"/>
      <c r="IB112" s="79"/>
      <c r="IC112" s="79"/>
      <c r="ID112" s="79"/>
      <c r="IE112" s="79"/>
      <c r="IF112" s="79"/>
      <c r="IG112" s="79"/>
      <c r="IH112" s="79"/>
      <c r="II112" s="79"/>
      <c r="IJ112" s="79"/>
      <c r="IK112" s="79"/>
      <c r="IL112" s="79"/>
      <c r="IM112" s="79"/>
      <c r="IN112" s="79"/>
      <c r="IO112" s="79"/>
      <c r="IP112" s="79"/>
      <c r="IQ112" s="79"/>
      <c r="IR112" s="79"/>
      <c r="IS112" s="79"/>
      <c r="IT112" s="79"/>
      <c r="IU112" s="79"/>
      <c r="IV112" s="79"/>
    </row>
    <row r="113" spans="1:256">
      <c r="A113" s="79"/>
      <c r="B113" s="307"/>
      <c r="C113" s="307"/>
      <c r="D113" s="307"/>
      <c r="E113" s="79"/>
      <c r="F113" s="272"/>
      <c r="G113" s="272"/>
      <c r="H113" s="272"/>
      <c r="I113" s="307"/>
      <c r="J113" s="272"/>
      <c r="K113" s="273"/>
      <c r="L113" s="273"/>
      <c r="M113" s="307"/>
      <c r="N113" s="4"/>
      <c r="O113" s="307"/>
      <c r="P113" s="307"/>
      <c r="Q113" s="307"/>
      <c r="R113" s="307"/>
      <c r="S113" s="307"/>
      <c r="T113" s="307"/>
      <c r="U113" s="261"/>
      <c r="V113" s="251"/>
      <c r="W113" s="251"/>
      <c r="X113" s="251"/>
      <c r="Y113" s="79"/>
      <c r="Z113" s="79"/>
      <c r="AA113" s="251"/>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c r="BF113" s="79"/>
      <c r="BG113" s="79"/>
      <c r="BH113" s="79"/>
      <c r="BI113" s="79"/>
      <c r="BJ113" s="79"/>
      <c r="BK113" s="79"/>
      <c r="BL113" s="79"/>
      <c r="BM113" s="79"/>
      <c r="BN113" s="79"/>
      <c r="BO113" s="79"/>
      <c r="BP113" s="79"/>
      <c r="BQ113" s="79"/>
      <c r="BR113" s="79"/>
      <c r="BS113" s="79"/>
      <c r="BT113" s="79"/>
      <c r="BU113" s="79"/>
      <c r="BV113" s="79"/>
      <c r="BW113" s="79"/>
      <c r="BX113" s="79"/>
      <c r="BY113" s="79"/>
      <c r="BZ113" s="79"/>
      <c r="CA113" s="79"/>
      <c r="CB113" s="79"/>
      <c r="CC113" s="79"/>
      <c r="CD113" s="79"/>
      <c r="CE113" s="79"/>
      <c r="CF113" s="79"/>
      <c r="CG113" s="79"/>
      <c r="CH113" s="79"/>
      <c r="CI113" s="79"/>
      <c r="CJ113" s="79"/>
      <c r="CK113" s="79"/>
      <c r="CL113" s="79"/>
      <c r="CM113" s="79"/>
      <c r="CN113" s="79"/>
      <c r="CO113" s="79"/>
      <c r="CP113" s="79"/>
      <c r="CQ113" s="79"/>
      <c r="CR113" s="79"/>
      <c r="CS113" s="79"/>
      <c r="CT113" s="79"/>
      <c r="CU113" s="79"/>
      <c r="CV113" s="79"/>
      <c r="CW113" s="79"/>
      <c r="CX113" s="79"/>
      <c r="CY113" s="79"/>
      <c r="CZ113" s="79"/>
      <c r="DA113" s="79"/>
      <c r="DB113" s="79"/>
      <c r="DC113" s="79"/>
      <c r="DD113" s="79"/>
      <c r="DE113" s="79"/>
      <c r="DF113" s="79"/>
      <c r="DG113" s="79"/>
      <c r="DH113" s="79"/>
      <c r="DI113" s="79"/>
      <c r="DJ113" s="79"/>
      <c r="DK113" s="79"/>
      <c r="DL113" s="79"/>
      <c r="DM113" s="79"/>
      <c r="DN113" s="79"/>
      <c r="DO113" s="79"/>
      <c r="DP113" s="79"/>
      <c r="DQ113" s="79"/>
      <c r="DR113" s="79"/>
      <c r="DS113" s="79"/>
      <c r="DT113" s="79"/>
      <c r="DU113" s="79"/>
      <c r="DV113" s="79"/>
      <c r="DW113" s="79"/>
      <c r="DX113" s="79"/>
      <c r="DY113" s="79"/>
      <c r="DZ113" s="79"/>
      <c r="EA113" s="79"/>
      <c r="EB113" s="79"/>
      <c r="EC113" s="79"/>
      <c r="ED113" s="79"/>
      <c r="EE113" s="79"/>
      <c r="EF113" s="79"/>
      <c r="EG113" s="79"/>
      <c r="EH113" s="79"/>
      <c r="EI113" s="79"/>
      <c r="EJ113" s="79"/>
      <c r="EK113" s="79"/>
      <c r="EL113" s="79"/>
      <c r="EM113" s="79"/>
      <c r="EN113" s="79"/>
      <c r="EO113" s="79"/>
      <c r="EP113" s="79"/>
      <c r="EQ113" s="79"/>
      <c r="ER113" s="79"/>
      <c r="ES113" s="79"/>
      <c r="ET113" s="79"/>
      <c r="EU113" s="79"/>
      <c r="EV113" s="79"/>
      <c r="EW113" s="79"/>
      <c r="EX113" s="79"/>
      <c r="EY113" s="79"/>
      <c r="EZ113" s="79"/>
      <c r="FA113" s="79"/>
      <c r="FB113" s="79"/>
      <c r="FC113" s="79"/>
      <c r="FD113" s="79"/>
      <c r="FE113" s="79"/>
      <c r="FF113" s="79"/>
      <c r="FG113" s="79"/>
      <c r="FH113" s="79"/>
      <c r="FI113" s="79"/>
      <c r="FJ113" s="79"/>
      <c r="FK113" s="79"/>
      <c r="FL113" s="79"/>
      <c r="FM113" s="79"/>
      <c r="FN113" s="79"/>
      <c r="FO113" s="79"/>
      <c r="FP113" s="79"/>
      <c r="FQ113" s="79"/>
      <c r="FR113" s="79"/>
      <c r="FS113" s="79"/>
      <c r="FT113" s="79"/>
      <c r="FU113" s="79"/>
      <c r="FV113" s="79"/>
      <c r="FW113" s="79"/>
      <c r="FX113" s="79"/>
      <c r="FY113" s="79"/>
      <c r="FZ113" s="79"/>
      <c r="GA113" s="79"/>
      <c r="GB113" s="79"/>
      <c r="GC113" s="79"/>
      <c r="GD113" s="79"/>
      <c r="GE113" s="79"/>
      <c r="GF113" s="79"/>
      <c r="GG113" s="79"/>
      <c r="GH113" s="79"/>
      <c r="GI113" s="79"/>
      <c r="GJ113" s="79"/>
      <c r="GK113" s="79"/>
      <c r="GL113" s="79"/>
      <c r="GM113" s="79"/>
      <c r="GN113" s="79"/>
      <c r="GO113" s="79"/>
      <c r="GP113" s="79"/>
      <c r="GQ113" s="79"/>
      <c r="GR113" s="79"/>
      <c r="GS113" s="79"/>
      <c r="GT113" s="79"/>
      <c r="GU113" s="79"/>
      <c r="GV113" s="79"/>
      <c r="GW113" s="79"/>
      <c r="GX113" s="79"/>
      <c r="GY113" s="79"/>
      <c r="GZ113" s="79"/>
      <c r="HA113" s="79"/>
      <c r="HB113" s="79"/>
      <c r="HC113" s="79"/>
      <c r="HD113" s="79"/>
      <c r="HE113" s="79"/>
      <c r="HF113" s="79"/>
      <c r="HG113" s="79"/>
      <c r="HH113" s="79"/>
      <c r="HI113" s="79"/>
      <c r="HJ113" s="79"/>
      <c r="HK113" s="79"/>
      <c r="HL113" s="79"/>
      <c r="HM113" s="79"/>
      <c r="HN113" s="79"/>
      <c r="HO113" s="79"/>
      <c r="HP113" s="79"/>
      <c r="HQ113" s="79"/>
      <c r="HR113" s="79"/>
      <c r="HS113" s="79"/>
      <c r="HT113" s="79"/>
      <c r="HU113" s="79"/>
      <c r="HV113" s="79"/>
      <c r="HW113" s="79"/>
      <c r="HX113" s="79"/>
      <c r="HY113" s="79"/>
      <c r="HZ113" s="79"/>
      <c r="IA113" s="79"/>
      <c r="IB113" s="79"/>
      <c r="IC113" s="79"/>
      <c r="ID113" s="79"/>
      <c r="IE113" s="79"/>
      <c r="IF113" s="79"/>
      <c r="IG113" s="79"/>
      <c r="IH113" s="79"/>
      <c r="II113" s="79"/>
      <c r="IJ113" s="79"/>
      <c r="IK113" s="79"/>
      <c r="IL113" s="79"/>
      <c r="IM113" s="79"/>
      <c r="IN113" s="79"/>
      <c r="IO113" s="79"/>
      <c r="IP113" s="79"/>
      <c r="IQ113" s="79"/>
      <c r="IR113" s="79"/>
      <c r="IS113" s="79"/>
      <c r="IT113" s="79"/>
      <c r="IU113" s="79"/>
      <c r="IV113" s="79"/>
    </row>
    <row r="114" spans="1:256">
      <c r="A114" s="79"/>
      <c r="B114" s="307"/>
      <c r="C114" s="307"/>
      <c r="D114" s="307"/>
      <c r="E114" s="79"/>
      <c r="F114" s="272"/>
      <c r="G114" s="272"/>
      <c r="H114" s="272"/>
      <c r="I114" s="307"/>
      <c r="J114" s="272"/>
      <c r="K114" s="273"/>
      <c r="L114" s="273"/>
      <c r="M114" s="307"/>
      <c r="N114" s="4"/>
      <c r="O114" s="307"/>
      <c r="P114" s="307"/>
      <c r="Q114" s="307"/>
      <c r="R114" s="307"/>
      <c r="S114" s="307"/>
      <c r="T114" s="307"/>
      <c r="U114" s="261"/>
      <c r="V114" s="251"/>
      <c r="W114" s="251"/>
      <c r="X114" s="251"/>
      <c r="Y114" s="79"/>
      <c r="Z114" s="79"/>
      <c r="AA114" s="251"/>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c r="BF114" s="79"/>
      <c r="BG114" s="79"/>
      <c r="BH114" s="79"/>
      <c r="BI114" s="79"/>
      <c r="BJ114" s="79"/>
      <c r="BK114" s="79"/>
      <c r="BL114" s="79"/>
      <c r="BM114" s="79"/>
      <c r="BN114" s="79"/>
      <c r="BO114" s="79"/>
      <c r="BP114" s="79"/>
      <c r="BQ114" s="79"/>
      <c r="BR114" s="79"/>
      <c r="BS114" s="79"/>
      <c r="BT114" s="79"/>
      <c r="BU114" s="79"/>
      <c r="BV114" s="79"/>
      <c r="BW114" s="79"/>
      <c r="BX114" s="79"/>
      <c r="BY114" s="79"/>
      <c r="BZ114" s="79"/>
      <c r="CA114" s="79"/>
      <c r="CB114" s="79"/>
      <c r="CC114" s="79"/>
      <c r="CD114" s="79"/>
      <c r="CE114" s="79"/>
      <c r="CF114" s="79"/>
      <c r="CG114" s="79"/>
      <c r="CH114" s="79"/>
      <c r="CI114" s="79"/>
      <c r="CJ114" s="79"/>
      <c r="CK114" s="79"/>
      <c r="CL114" s="79"/>
      <c r="CM114" s="79"/>
      <c r="CN114" s="79"/>
      <c r="CO114" s="79"/>
      <c r="CP114" s="79"/>
      <c r="CQ114" s="79"/>
      <c r="CR114" s="79"/>
      <c r="CS114" s="79"/>
      <c r="CT114" s="79"/>
      <c r="CU114" s="79"/>
      <c r="CV114" s="79"/>
      <c r="CW114" s="79"/>
      <c r="CX114" s="79"/>
      <c r="CY114" s="79"/>
      <c r="CZ114" s="79"/>
      <c r="DA114" s="79"/>
      <c r="DB114" s="79"/>
      <c r="DC114" s="79"/>
      <c r="DD114" s="79"/>
      <c r="DE114" s="79"/>
      <c r="DF114" s="79"/>
      <c r="DG114" s="79"/>
      <c r="DH114" s="79"/>
      <c r="DI114" s="79"/>
      <c r="DJ114" s="79"/>
      <c r="DK114" s="79"/>
      <c r="DL114" s="79"/>
      <c r="DM114" s="79"/>
      <c r="DN114" s="79"/>
      <c r="DO114" s="79"/>
      <c r="DP114" s="79"/>
      <c r="DQ114" s="79"/>
      <c r="DR114" s="79"/>
      <c r="DS114" s="79"/>
      <c r="DT114" s="79"/>
      <c r="DU114" s="79"/>
      <c r="DV114" s="79"/>
      <c r="DW114" s="79"/>
      <c r="DX114" s="79"/>
      <c r="DY114" s="79"/>
      <c r="DZ114" s="79"/>
      <c r="EA114" s="79"/>
      <c r="EB114" s="79"/>
      <c r="EC114" s="79"/>
      <c r="ED114" s="79"/>
      <c r="EE114" s="79"/>
      <c r="EF114" s="79"/>
      <c r="EG114" s="79"/>
      <c r="EH114" s="79"/>
      <c r="EI114" s="79"/>
      <c r="EJ114" s="79"/>
      <c r="EK114" s="79"/>
      <c r="EL114" s="79"/>
      <c r="EM114" s="79"/>
      <c r="EN114" s="79"/>
      <c r="EO114" s="79"/>
      <c r="EP114" s="79"/>
      <c r="EQ114" s="79"/>
      <c r="ER114" s="79"/>
      <c r="ES114" s="79"/>
      <c r="ET114" s="79"/>
      <c r="EU114" s="79"/>
      <c r="EV114" s="79"/>
      <c r="EW114" s="79"/>
      <c r="EX114" s="79"/>
      <c r="EY114" s="79"/>
      <c r="EZ114" s="79"/>
      <c r="FA114" s="79"/>
      <c r="FB114" s="79"/>
      <c r="FC114" s="79"/>
      <c r="FD114" s="79"/>
      <c r="FE114" s="79"/>
      <c r="FF114" s="79"/>
      <c r="FG114" s="79"/>
      <c r="FH114" s="79"/>
      <c r="FI114" s="79"/>
      <c r="FJ114" s="79"/>
      <c r="FK114" s="79"/>
      <c r="FL114" s="79"/>
      <c r="FM114" s="79"/>
      <c r="FN114" s="79"/>
      <c r="FO114" s="79"/>
      <c r="FP114" s="79"/>
      <c r="FQ114" s="79"/>
      <c r="FR114" s="79"/>
      <c r="FS114" s="79"/>
      <c r="FT114" s="79"/>
      <c r="FU114" s="79"/>
      <c r="FV114" s="79"/>
      <c r="FW114" s="79"/>
      <c r="FX114" s="79"/>
      <c r="FY114" s="79"/>
      <c r="FZ114" s="79"/>
      <c r="GA114" s="79"/>
      <c r="GB114" s="79"/>
      <c r="GC114" s="79"/>
      <c r="GD114" s="79"/>
      <c r="GE114" s="79"/>
      <c r="GF114" s="79"/>
      <c r="GG114" s="79"/>
      <c r="GH114" s="79"/>
      <c r="GI114" s="79"/>
      <c r="GJ114" s="79"/>
      <c r="GK114" s="79"/>
      <c r="GL114" s="79"/>
      <c r="GM114" s="79"/>
      <c r="GN114" s="79"/>
      <c r="GO114" s="79"/>
      <c r="GP114" s="79"/>
      <c r="GQ114" s="79"/>
      <c r="GR114" s="79"/>
      <c r="GS114" s="79"/>
      <c r="GT114" s="79"/>
      <c r="GU114" s="79"/>
      <c r="GV114" s="79"/>
      <c r="GW114" s="79"/>
      <c r="GX114" s="79"/>
      <c r="GY114" s="79"/>
      <c r="GZ114" s="79"/>
      <c r="HA114" s="79"/>
      <c r="HB114" s="79"/>
      <c r="HC114" s="79"/>
      <c r="HD114" s="79"/>
      <c r="HE114" s="79"/>
      <c r="HF114" s="79"/>
      <c r="HG114" s="79"/>
      <c r="HH114" s="79"/>
      <c r="HI114" s="79"/>
      <c r="HJ114" s="79"/>
      <c r="HK114" s="79"/>
      <c r="HL114" s="79"/>
      <c r="HM114" s="79"/>
      <c r="HN114" s="79"/>
      <c r="HO114" s="79"/>
      <c r="HP114" s="79"/>
      <c r="HQ114" s="79"/>
      <c r="HR114" s="79"/>
      <c r="HS114" s="79"/>
      <c r="HT114" s="79"/>
      <c r="HU114" s="79"/>
      <c r="HV114" s="79"/>
      <c r="HW114" s="79"/>
      <c r="HX114" s="79"/>
      <c r="HY114" s="79"/>
      <c r="HZ114" s="79"/>
      <c r="IA114" s="79"/>
      <c r="IB114" s="79"/>
      <c r="IC114" s="79"/>
      <c r="ID114" s="79"/>
      <c r="IE114" s="79"/>
      <c r="IF114" s="79"/>
      <c r="IG114" s="79"/>
      <c r="IH114" s="79"/>
      <c r="II114" s="79"/>
      <c r="IJ114" s="79"/>
      <c r="IK114" s="79"/>
      <c r="IL114" s="79"/>
      <c r="IM114" s="79"/>
      <c r="IN114" s="79"/>
      <c r="IO114" s="79"/>
      <c r="IP114" s="79"/>
      <c r="IQ114" s="79"/>
      <c r="IR114" s="79"/>
      <c r="IS114" s="79"/>
      <c r="IT114" s="79"/>
      <c r="IU114" s="79"/>
      <c r="IV114" s="79"/>
    </row>
    <row r="115" spans="1:256">
      <c r="A115" s="79"/>
      <c r="B115" s="307"/>
      <c r="C115" s="307"/>
      <c r="D115" s="307"/>
      <c r="E115" s="79"/>
      <c r="F115" s="272"/>
      <c r="G115" s="272"/>
      <c r="H115" s="272"/>
      <c r="I115" s="307"/>
      <c r="J115" s="272"/>
      <c r="K115" s="273"/>
      <c r="L115" s="273"/>
      <c r="M115" s="307"/>
      <c r="N115" s="4"/>
      <c r="O115" s="307"/>
      <c r="P115" s="307"/>
      <c r="Q115" s="307"/>
      <c r="R115" s="307"/>
      <c r="S115" s="307"/>
      <c r="T115" s="307"/>
      <c r="U115" s="261"/>
      <c r="V115" s="251"/>
      <c r="W115" s="251"/>
      <c r="X115" s="251"/>
      <c r="Y115" s="79"/>
      <c r="Z115" s="79"/>
      <c r="AA115" s="251"/>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BJ115" s="79"/>
      <c r="BK115" s="79"/>
      <c r="BL115" s="79"/>
      <c r="BM115" s="79"/>
      <c r="BN115" s="79"/>
      <c r="BO115" s="79"/>
      <c r="BP115" s="79"/>
      <c r="BQ115" s="79"/>
      <c r="BR115" s="79"/>
      <c r="BS115" s="79"/>
      <c r="BT115" s="79"/>
      <c r="BU115" s="79"/>
      <c r="BV115" s="79"/>
      <c r="BW115" s="79"/>
      <c r="BX115" s="79"/>
      <c r="BY115" s="79"/>
      <c r="BZ115" s="79"/>
      <c r="CA115" s="79"/>
      <c r="CB115" s="79"/>
      <c r="CC115" s="79"/>
      <c r="CD115" s="79"/>
      <c r="CE115" s="79"/>
      <c r="CF115" s="79"/>
      <c r="CG115" s="79"/>
      <c r="CH115" s="79"/>
      <c r="CI115" s="79"/>
      <c r="CJ115" s="79"/>
      <c r="CK115" s="79"/>
      <c r="CL115" s="79"/>
      <c r="CM115" s="79"/>
      <c r="CN115" s="79"/>
      <c r="CO115" s="79"/>
      <c r="CP115" s="79"/>
      <c r="CQ115" s="79"/>
      <c r="CR115" s="79"/>
      <c r="CS115" s="79"/>
      <c r="CT115" s="79"/>
      <c r="CU115" s="79"/>
      <c r="CV115" s="79"/>
      <c r="CW115" s="79"/>
      <c r="CX115" s="79"/>
      <c r="CY115" s="79"/>
      <c r="CZ115" s="79"/>
      <c r="DA115" s="79"/>
      <c r="DB115" s="79"/>
      <c r="DC115" s="79"/>
      <c r="DD115" s="79"/>
      <c r="DE115" s="79"/>
      <c r="DF115" s="79"/>
      <c r="DG115" s="79"/>
      <c r="DH115" s="79"/>
      <c r="DI115" s="79"/>
      <c r="DJ115" s="79"/>
      <c r="DK115" s="79"/>
      <c r="DL115" s="79"/>
      <c r="DM115" s="79"/>
      <c r="DN115" s="79"/>
      <c r="DO115" s="79"/>
      <c r="DP115" s="79"/>
      <c r="DQ115" s="79"/>
      <c r="DR115" s="79"/>
      <c r="DS115" s="79"/>
      <c r="DT115" s="79"/>
      <c r="DU115" s="79"/>
      <c r="DV115" s="79"/>
      <c r="DW115" s="79"/>
      <c r="DX115" s="79"/>
      <c r="DY115" s="79"/>
      <c r="DZ115" s="79"/>
      <c r="EA115" s="79"/>
      <c r="EB115" s="79"/>
      <c r="EC115" s="79"/>
      <c r="ED115" s="79"/>
      <c r="EE115" s="79"/>
      <c r="EF115" s="79"/>
      <c r="EG115" s="79"/>
      <c r="EH115" s="79"/>
      <c r="EI115" s="79"/>
      <c r="EJ115" s="79"/>
      <c r="EK115" s="79"/>
      <c r="EL115" s="79"/>
      <c r="EM115" s="79"/>
      <c r="EN115" s="79"/>
      <c r="EO115" s="79"/>
      <c r="EP115" s="79"/>
      <c r="EQ115" s="79"/>
      <c r="ER115" s="79"/>
      <c r="ES115" s="79"/>
      <c r="ET115" s="79"/>
      <c r="EU115" s="79"/>
      <c r="EV115" s="79"/>
      <c r="EW115" s="79"/>
      <c r="EX115" s="79"/>
      <c r="EY115" s="79"/>
      <c r="EZ115" s="79"/>
      <c r="FA115" s="79"/>
      <c r="FB115" s="79"/>
      <c r="FC115" s="79"/>
      <c r="FD115" s="79"/>
      <c r="FE115" s="79"/>
      <c r="FF115" s="79"/>
      <c r="FG115" s="79"/>
      <c r="FH115" s="79"/>
      <c r="FI115" s="79"/>
      <c r="FJ115" s="79"/>
      <c r="FK115" s="79"/>
      <c r="FL115" s="79"/>
      <c r="FM115" s="79"/>
      <c r="FN115" s="79"/>
      <c r="FO115" s="79"/>
      <c r="FP115" s="79"/>
      <c r="FQ115" s="79"/>
      <c r="FR115" s="79"/>
      <c r="FS115" s="79"/>
      <c r="FT115" s="79"/>
      <c r="FU115" s="79"/>
      <c r="FV115" s="79"/>
      <c r="FW115" s="79"/>
      <c r="FX115" s="79"/>
      <c r="FY115" s="79"/>
      <c r="FZ115" s="79"/>
      <c r="GA115" s="79"/>
      <c r="GB115" s="79"/>
      <c r="GC115" s="79"/>
      <c r="GD115" s="79"/>
      <c r="GE115" s="79"/>
      <c r="GF115" s="79"/>
      <c r="GG115" s="79"/>
      <c r="GH115" s="79"/>
      <c r="GI115" s="79"/>
      <c r="GJ115" s="79"/>
      <c r="GK115" s="79"/>
      <c r="GL115" s="79"/>
      <c r="GM115" s="79"/>
      <c r="GN115" s="79"/>
      <c r="GO115" s="79"/>
      <c r="GP115" s="79"/>
      <c r="GQ115" s="79"/>
      <c r="GR115" s="79"/>
      <c r="GS115" s="79"/>
      <c r="GT115" s="79"/>
      <c r="GU115" s="79"/>
      <c r="GV115" s="79"/>
      <c r="GW115" s="79"/>
      <c r="GX115" s="79"/>
      <c r="GY115" s="79"/>
      <c r="GZ115" s="79"/>
      <c r="HA115" s="79"/>
      <c r="HB115" s="79"/>
      <c r="HC115" s="79"/>
      <c r="HD115" s="79"/>
      <c r="HE115" s="79"/>
      <c r="HF115" s="79"/>
      <c r="HG115" s="79"/>
      <c r="HH115" s="79"/>
      <c r="HI115" s="79"/>
      <c r="HJ115" s="79"/>
      <c r="HK115" s="79"/>
      <c r="HL115" s="79"/>
      <c r="HM115" s="79"/>
      <c r="HN115" s="79"/>
      <c r="HO115" s="79"/>
      <c r="HP115" s="79"/>
      <c r="HQ115" s="79"/>
      <c r="HR115" s="79"/>
      <c r="HS115" s="79"/>
      <c r="HT115" s="79"/>
      <c r="HU115" s="79"/>
      <c r="HV115" s="79"/>
      <c r="HW115" s="79"/>
      <c r="HX115" s="79"/>
      <c r="HY115" s="79"/>
      <c r="HZ115" s="79"/>
      <c r="IA115" s="79"/>
      <c r="IB115" s="79"/>
      <c r="IC115" s="79"/>
      <c r="ID115" s="79"/>
      <c r="IE115" s="79"/>
      <c r="IF115" s="79"/>
      <c r="IG115" s="79"/>
      <c r="IH115" s="79"/>
      <c r="II115" s="79"/>
      <c r="IJ115" s="79"/>
      <c r="IK115" s="79"/>
      <c r="IL115" s="79"/>
      <c r="IM115" s="79"/>
      <c r="IN115" s="79"/>
      <c r="IO115" s="79"/>
      <c r="IP115" s="79"/>
      <c r="IQ115" s="79"/>
      <c r="IR115" s="79"/>
      <c r="IS115" s="79"/>
      <c r="IT115" s="79"/>
      <c r="IU115" s="79"/>
      <c r="IV115" s="79"/>
    </row>
    <row r="116" spans="1:256">
      <c r="A116" s="79"/>
      <c r="B116" s="307"/>
      <c r="C116" s="307"/>
      <c r="D116" s="307"/>
      <c r="E116" s="79"/>
      <c r="F116" s="272"/>
      <c r="G116" s="272"/>
      <c r="H116" s="272"/>
      <c r="I116" s="307"/>
      <c r="J116" s="272"/>
      <c r="K116" s="273"/>
      <c r="L116" s="273"/>
      <c r="M116" s="307"/>
      <c r="N116" s="4"/>
      <c r="O116" s="307"/>
      <c r="P116" s="307"/>
      <c r="Q116" s="307"/>
      <c r="R116" s="307"/>
      <c r="S116" s="307"/>
      <c r="T116" s="307"/>
      <c r="U116" s="261"/>
      <c r="V116" s="251"/>
      <c r="W116" s="251"/>
      <c r="X116" s="251"/>
      <c r="Y116" s="79"/>
      <c r="Z116" s="79"/>
      <c r="AA116" s="251"/>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79"/>
      <c r="BW116" s="79"/>
      <c r="BX116" s="79"/>
      <c r="BY116" s="79"/>
      <c r="BZ116" s="79"/>
      <c r="CA116" s="79"/>
      <c r="CB116" s="79"/>
      <c r="CC116" s="79"/>
      <c r="CD116" s="79"/>
      <c r="CE116" s="79"/>
      <c r="CF116" s="79"/>
      <c r="CG116" s="79"/>
      <c r="CH116" s="79"/>
      <c r="CI116" s="79"/>
      <c r="CJ116" s="79"/>
      <c r="CK116" s="79"/>
      <c r="CL116" s="79"/>
      <c r="CM116" s="79"/>
      <c r="CN116" s="79"/>
      <c r="CO116" s="79"/>
      <c r="CP116" s="79"/>
      <c r="CQ116" s="79"/>
      <c r="CR116" s="79"/>
      <c r="CS116" s="79"/>
      <c r="CT116" s="79"/>
      <c r="CU116" s="79"/>
      <c r="CV116" s="79"/>
      <c r="CW116" s="79"/>
      <c r="CX116" s="79"/>
      <c r="CY116" s="79"/>
      <c r="CZ116" s="79"/>
      <c r="DA116" s="79"/>
      <c r="DB116" s="79"/>
      <c r="DC116" s="79"/>
      <c r="DD116" s="79"/>
      <c r="DE116" s="79"/>
      <c r="DF116" s="79"/>
      <c r="DG116" s="79"/>
      <c r="DH116" s="79"/>
      <c r="DI116" s="79"/>
      <c r="DJ116" s="79"/>
      <c r="DK116" s="79"/>
      <c r="DL116" s="79"/>
      <c r="DM116" s="79"/>
      <c r="DN116" s="79"/>
      <c r="DO116" s="79"/>
      <c r="DP116" s="79"/>
      <c r="DQ116" s="79"/>
      <c r="DR116" s="79"/>
      <c r="DS116" s="79"/>
      <c r="DT116" s="79"/>
      <c r="DU116" s="79"/>
      <c r="DV116" s="79"/>
      <c r="DW116" s="79"/>
      <c r="DX116" s="79"/>
      <c r="DY116" s="79"/>
      <c r="DZ116" s="79"/>
      <c r="EA116" s="79"/>
      <c r="EB116" s="79"/>
      <c r="EC116" s="79"/>
      <c r="ED116" s="79"/>
      <c r="EE116" s="79"/>
      <c r="EF116" s="79"/>
      <c r="EG116" s="79"/>
      <c r="EH116" s="79"/>
      <c r="EI116" s="79"/>
      <c r="EJ116" s="79"/>
      <c r="EK116" s="79"/>
      <c r="EL116" s="79"/>
      <c r="EM116" s="79"/>
      <c r="EN116" s="79"/>
      <c r="EO116" s="79"/>
      <c r="EP116" s="79"/>
      <c r="EQ116" s="79"/>
      <c r="ER116" s="79"/>
      <c r="ES116" s="79"/>
      <c r="ET116" s="79"/>
      <c r="EU116" s="79"/>
      <c r="EV116" s="79"/>
      <c r="EW116" s="79"/>
      <c r="EX116" s="79"/>
      <c r="EY116" s="79"/>
      <c r="EZ116" s="79"/>
      <c r="FA116" s="79"/>
      <c r="FB116" s="79"/>
      <c r="FC116" s="79"/>
      <c r="FD116" s="79"/>
      <c r="FE116" s="79"/>
      <c r="FF116" s="79"/>
      <c r="FG116" s="79"/>
      <c r="FH116" s="79"/>
      <c r="FI116" s="79"/>
      <c r="FJ116" s="79"/>
      <c r="FK116" s="79"/>
      <c r="FL116" s="79"/>
      <c r="FM116" s="79"/>
      <c r="FN116" s="79"/>
      <c r="FO116" s="79"/>
      <c r="FP116" s="79"/>
      <c r="FQ116" s="79"/>
      <c r="FR116" s="79"/>
      <c r="FS116" s="79"/>
      <c r="FT116" s="79"/>
      <c r="FU116" s="79"/>
      <c r="FV116" s="79"/>
      <c r="FW116" s="79"/>
      <c r="FX116" s="79"/>
      <c r="FY116" s="79"/>
      <c r="FZ116" s="79"/>
      <c r="GA116" s="79"/>
      <c r="GB116" s="79"/>
      <c r="GC116" s="79"/>
      <c r="GD116" s="79"/>
      <c r="GE116" s="79"/>
      <c r="GF116" s="79"/>
      <c r="GG116" s="79"/>
      <c r="GH116" s="79"/>
      <c r="GI116" s="79"/>
      <c r="GJ116" s="79"/>
      <c r="GK116" s="79"/>
      <c r="GL116" s="79"/>
      <c r="GM116" s="79"/>
      <c r="GN116" s="79"/>
      <c r="GO116" s="79"/>
      <c r="GP116" s="79"/>
      <c r="GQ116" s="79"/>
      <c r="GR116" s="79"/>
      <c r="GS116" s="79"/>
      <c r="GT116" s="79"/>
      <c r="GU116" s="79"/>
      <c r="GV116" s="79"/>
      <c r="GW116" s="79"/>
      <c r="GX116" s="79"/>
      <c r="GY116" s="79"/>
      <c r="GZ116" s="79"/>
      <c r="HA116" s="79"/>
      <c r="HB116" s="79"/>
      <c r="HC116" s="79"/>
      <c r="HD116" s="79"/>
      <c r="HE116" s="79"/>
      <c r="HF116" s="79"/>
      <c r="HG116" s="79"/>
      <c r="HH116" s="79"/>
      <c r="HI116" s="79"/>
      <c r="HJ116" s="79"/>
      <c r="HK116" s="79"/>
      <c r="HL116" s="79"/>
      <c r="HM116" s="79"/>
      <c r="HN116" s="79"/>
      <c r="HO116" s="79"/>
      <c r="HP116" s="79"/>
      <c r="HQ116" s="79"/>
      <c r="HR116" s="79"/>
      <c r="HS116" s="79"/>
      <c r="HT116" s="79"/>
      <c r="HU116" s="79"/>
      <c r="HV116" s="79"/>
      <c r="HW116" s="79"/>
      <c r="HX116" s="79"/>
      <c r="HY116" s="79"/>
      <c r="HZ116" s="79"/>
      <c r="IA116" s="79"/>
      <c r="IB116" s="79"/>
      <c r="IC116" s="79"/>
      <c r="ID116" s="79"/>
      <c r="IE116" s="79"/>
      <c r="IF116" s="79"/>
      <c r="IG116" s="79"/>
      <c r="IH116" s="79"/>
      <c r="II116" s="79"/>
      <c r="IJ116" s="79"/>
      <c r="IK116" s="79"/>
      <c r="IL116" s="79"/>
      <c r="IM116" s="79"/>
      <c r="IN116" s="79"/>
      <c r="IO116" s="79"/>
      <c r="IP116" s="79"/>
      <c r="IQ116" s="79"/>
      <c r="IR116" s="79"/>
      <c r="IS116" s="79"/>
      <c r="IT116" s="79"/>
      <c r="IU116" s="79"/>
      <c r="IV116" s="79"/>
    </row>
    <row r="117" spans="1:256">
      <c r="A117" s="79"/>
      <c r="B117" s="307"/>
      <c r="C117" s="307"/>
      <c r="D117" s="307"/>
      <c r="E117" s="79"/>
      <c r="F117" s="272"/>
      <c r="G117" s="272"/>
      <c r="H117" s="272"/>
      <c r="I117" s="307"/>
      <c r="J117" s="272"/>
      <c r="K117" s="273"/>
      <c r="L117" s="273"/>
      <c r="M117" s="307"/>
      <c r="N117" s="4"/>
      <c r="O117" s="307"/>
      <c r="P117" s="307"/>
      <c r="Q117" s="307"/>
      <c r="R117" s="307"/>
      <c r="S117" s="307"/>
      <c r="T117" s="307"/>
      <c r="U117" s="261"/>
      <c r="V117" s="251"/>
      <c r="W117" s="251"/>
      <c r="X117" s="251"/>
      <c r="Y117" s="79"/>
      <c r="Z117" s="79"/>
      <c r="AA117" s="251"/>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9"/>
      <c r="CA117" s="79"/>
      <c r="CB117" s="79"/>
      <c r="CC117" s="79"/>
      <c r="CD117" s="79"/>
      <c r="CE117" s="79"/>
      <c r="CF117" s="79"/>
      <c r="CG117" s="79"/>
      <c r="CH117" s="79"/>
      <c r="CI117" s="79"/>
      <c r="CJ117" s="79"/>
      <c r="CK117" s="79"/>
      <c r="CL117" s="79"/>
      <c r="CM117" s="79"/>
      <c r="CN117" s="79"/>
      <c r="CO117" s="79"/>
      <c r="CP117" s="79"/>
      <c r="CQ117" s="79"/>
      <c r="CR117" s="79"/>
      <c r="CS117" s="79"/>
      <c r="CT117" s="79"/>
      <c r="CU117" s="79"/>
      <c r="CV117" s="79"/>
      <c r="CW117" s="79"/>
      <c r="CX117" s="79"/>
      <c r="CY117" s="79"/>
      <c r="CZ117" s="79"/>
      <c r="DA117" s="79"/>
      <c r="DB117" s="79"/>
      <c r="DC117" s="79"/>
      <c r="DD117" s="79"/>
      <c r="DE117" s="79"/>
      <c r="DF117" s="79"/>
      <c r="DG117" s="79"/>
      <c r="DH117" s="79"/>
      <c r="DI117" s="79"/>
      <c r="DJ117" s="79"/>
      <c r="DK117" s="79"/>
      <c r="DL117" s="79"/>
      <c r="DM117" s="79"/>
      <c r="DN117" s="79"/>
      <c r="DO117" s="79"/>
      <c r="DP117" s="79"/>
      <c r="DQ117" s="79"/>
      <c r="DR117" s="79"/>
      <c r="DS117" s="79"/>
      <c r="DT117" s="79"/>
      <c r="DU117" s="79"/>
      <c r="DV117" s="79"/>
      <c r="DW117" s="79"/>
      <c r="DX117" s="79"/>
      <c r="DY117" s="79"/>
      <c r="DZ117" s="79"/>
      <c r="EA117" s="79"/>
      <c r="EB117" s="79"/>
      <c r="EC117" s="79"/>
      <c r="ED117" s="79"/>
      <c r="EE117" s="79"/>
      <c r="EF117" s="79"/>
      <c r="EG117" s="79"/>
      <c r="EH117" s="79"/>
      <c r="EI117" s="79"/>
      <c r="EJ117" s="79"/>
      <c r="EK117" s="79"/>
      <c r="EL117" s="79"/>
      <c r="EM117" s="79"/>
      <c r="EN117" s="79"/>
      <c r="EO117" s="79"/>
      <c r="EP117" s="79"/>
      <c r="EQ117" s="79"/>
      <c r="ER117" s="79"/>
      <c r="ES117" s="79"/>
      <c r="ET117" s="79"/>
      <c r="EU117" s="79"/>
      <c r="EV117" s="79"/>
      <c r="EW117" s="79"/>
      <c r="EX117" s="79"/>
      <c r="EY117" s="79"/>
      <c r="EZ117" s="79"/>
      <c r="FA117" s="79"/>
      <c r="FB117" s="79"/>
      <c r="FC117" s="79"/>
      <c r="FD117" s="79"/>
      <c r="FE117" s="79"/>
      <c r="FF117" s="79"/>
      <c r="FG117" s="79"/>
      <c r="FH117" s="79"/>
      <c r="FI117" s="79"/>
      <c r="FJ117" s="79"/>
      <c r="FK117" s="79"/>
      <c r="FL117" s="79"/>
      <c r="FM117" s="79"/>
      <c r="FN117" s="79"/>
      <c r="FO117" s="79"/>
      <c r="FP117" s="79"/>
      <c r="FQ117" s="79"/>
      <c r="FR117" s="79"/>
      <c r="FS117" s="79"/>
      <c r="FT117" s="79"/>
      <c r="FU117" s="79"/>
      <c r="FV117" s="79"/>
      <c r="FW117" s="79"/>
      <c r="FX117" s="79"/>
      <c r="FY117" s="79"/>
      <c r="FZ117" s="79"/>
      <c r="GA117" s="79"/>
      <c r="GB117" s="79"/>
      <c r="GC117" s="79"/>
      <c r="GD117" s="79"/>
      <c r="GE117" s="79"/>
      <c r="GF117" s="79"/>
      <c r="GG117" s="79"/>
      <c r="GH117" s="79"/>
      <c r="GI117" s="79"/>
      <c r="GJ117" s="79"/>
      <c r="GK117" s="79"/>
      <c r="GL117" s="79"/>
      <c r="GM117" s="79"/>
      <c r="GN117" s="79"/>
      <c r="GO117" s="79"/>
      <c r="GP117" s="79"/>
      <c r="GQ117" s="79"/>
      <c r="GR117" s="79"/>
      <c r="GS117" s="79"/>
      <c r="GT117" s="79"/>
      <c r="GU117" s="79"/>
      <c r="GV117" s="79"/>
      <c r="GW117" s="79"/>
      <c r="GX117" s="79"/>
      <c r="GY117" s="79"/>
      <c r="GZ117" s="79"/>
      <c r="HA117" s="79"/>
      <c r="HB117" s="79"/>
      <c r="HC117" s="79"/>
      <c r="HD117" s="79"/>
      <c r="HE117" s="79"/>
      <c r="HF117" s="79"/>
      <c r="HG117" s="79"/>
      <c r="HH117" s="79"/>
      <c r="HI117" s="79"/>
      <c r="HJ117" s="79"/>
      <c r="HK117" s="79"/>
      <c r="HL117" s="79"/>
      <c r="HM117" s="79"/>
      <c r="HN117" s="79"/>
      <c r="HO117" s="79"/>
      <c r="HP117" s="79"/>
      <c r="HQ117" s="79"/>
      <c r="HR117" s="79"/>
      <c r="HS117" s="79"/>
      <c r="HT117" s="79"/>
      <c r="HU117" s="79"/>
      <c r="HV117" s="79"/>
      <c r="HW117" s="79"/>
      <c r="HX117" s="79"/>
      <c r="HY117" s="79"/>
      <c r="HZ117" s="79"/>
      <c r="IA117" s="79"/>
      <c r="IB117" s="79"/>
      <c r="IC117" s="79"/>
      <c r="ID117" s="79"/>
      <c r="IE117" s="79"/>
      <c r="IF117" s="79"/>
      <c r="IG117" s="79"/>
      <c r="IH117" s="79"/>
      <c r="II117" s="79"/>
      <c r="IJ117" s="79"/>
      <c r="IK117" s="79"/>
      <c r="IL117" s="79"/>
      <c r="IM117" s="79"/>
      <c r="IN117" s="79"/>
      <c r="IO117" s="79"/>
      <c r="IP117" s="79"/>
      <c r="IQ117" s="79"/>
      <c r="IR117" s="79"/>
      <c r="IS117" s="79"/>
      <c r="IT117" s="79"/>
      <c r="IU117" s="79"/>
      <c r="IV117" s="79"/>
    </row>
    <row r="118" spans="1:256">
      <c r="A118" s="79"/>
      <c r="B118" s="307"/>
      <c r="C118" s="307"/>
      <c r="D118" s="307"/>
      <c r="E118" s="79"/>
      <c r="F118" s="272"/>
      <c r="G118" s="272"/>
      <c r="H118" s="272"/>
      <c r="I118" s="307"/>
      <c r="J118" s="272"/>
      <c r="K118" s="273"/>
      <c r="L118" s="273"/>
      <c r="M118" s="307"/>
      <c r="N118" s="4"/>
      <c r="O118" s="307"/>
      <c r="P118" s="307"/>
      <c r="Q118" s="307"/>
      <c r="R118" s="307"/>
      <c r="S118" s="307"/>
      <c r="T118" s="307"/>
      <c r="U118" s="261"/>
      <c r="V118" s="251"/>
      <c r="W118" s="251"/>
      <c r="X118" s="251"/>
      <c r="Y118" s="79"/>
      <c r="Z118" s="79"/>
      <c r="AA118" s="251"/>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79"/>
      <c r="BW118" s="79"/>
      <c r="BX118" s="79"/>
      <c r="BY118" s="79"/>
      <c r="BZ118" s="79"/>
      <c r="CA118" s="79"/>
      <c r="CB118" s="79"/>
      <c r="CC118" s="79"/>
      <c r="CD118" s="79"/>
      <c r="CE118" s="79"/>
      <c r="CF118" s="79"/>
      <c r="CG118" s="79"/>
      <c r="CH118" s="79"/>
      <c r="CI118" s="79"/>
      <c r="CJ118" s="79"/>
      <c r="CK118" s="79"/>
      <c r="CL118" s="79"/>
      <c r="CM118" s="79"/>
      <c r="CN118" s="79"/>
      <c r="CO118" s="79"/>
      <c r="CP118" s="79"/>
      <c r="CQ118" s="79"/>
      <c r="CR118" s="79"/>
      <c r="CS118" s="79"/>
      <c r="CT118" s="79"/>
      <c r="CU118" s="79"/>
      <c r="CV118" s="79"/>
      <c r="CW118" s="79"/>
      <c r="CX118" s="79"/>
      <c r="CY118" s="79"/>
      <c r="CZ118" s="79"/>
      <c r="DA118" s="79"/>
      <c r="DB118" s="79"/>
      <c r="DC118" s="79"/>
      <c r="DD118" s="79"/>
      <c r="DE118" s="79"/>
      <c r="DF118" s="79"/>
      <c r="DG118" s="79"/>
      <c r="DH118" s="79"/>
      <c r="DI118" s="79"/>
      <c r="DJ118" s="79"/>
      <c r="DK118" s="79"/>
      <c r="DL118" s="79"/>
      <c r="DM118" s="79"/>
      <c r="DN118" s="79"/>
      <c r="DO118" s="79"/>
      <c r="DP118" s="79"/>
      <c r="DQ118" s="79"/>
      <c r="DR118" s="79"/>
      <c r="DS118" s="79"/>
      <c r="DT118" s="79"/>
      <c r="DU118" s="79"/>
      <c r="DV118" s="79"/>
      <c r="DW118" s="79"/>
      <c r="DX118" s="79"/>
      <c r="DY118" s="79"/>
      <c r="DZ118" s="79"/>
      <c r="EA118" s="79"/>
      <c r="EB118" s="79"/>
      <c r="EC118" s="79"/>
      <c r="ED118" s="79"/>
      <c r="EE118" s="79"/>
      <c r="EF118" s="79"/>
      <c r="EG118" s="79"/>
      <c r="EH118" s="79"/>
      <c r="EI118" s="79"/>
      <c r="EJ118" s="79"/>
      <c r="EK118" s="79"/>
      <c r="EL118" s="79"/>
      <c r="EM118" s="79"/>
      <c r="EN118" s="79"/>
      <c r="EO118" s="79"/>
      <c r="EP118" s="79"/>
      <c r="EQ118" s="79"/>
      <c r="ER118" s="79"/>
      <c r="ES118" s="79"/>
      <c r="ET118" s="79"/>
      <c r="EU118" s="79"/>
      <c r="EV118" s="79"/>
      <c r="EW118" s="79"/>
      <c r="EX118" s="79"/>
      <c r="EY118" s="79"/>
      <c r="EZ118" s="79"/>
      <c r="FA118" s="79"/>
      <c r="FB118" s="79"/>
      <c r="FC118" s="79"/>
      <c r="FD118" s="79"/>
      <c r="FE118" s="79"/>
      <c r="FF118" s="79"/>
      <c r="FG118" s="79"/>
      <c r="FH118" s="79"/>
      <c r="FI118" s="79"/>
      <c r="FJ118" s="79"/>
      <c r="FK118" s="79"/>
      <c r="FL118" s="79"/>
      <c r="FM118" s="79"/>
      <c r="FN118" s="79"/>
      <c r="FO118" s="79"/>
      <c r="FP118" s="79"/>
      <c r="FQ118" s="79"/>
      <c r="FR118" s="79"/>
      <c r="FS118" s="79"/>
      <c r="FT118" s="79"/>
      <c r="FU118" s="79"/>
      <c r="FV118" s="79"/>
      <c r="FW118" s="79"/>
      <c r="FX118" s="79"/>
      <c r="FY118" s="79"/>
      <c r="FZ118" s="79"/>
      <c r="GA118" s="79"/>
      <c r="GB118" s="79"/>
      <c r="GC118" s="79"/>
      <c r="GD118" s="79"/>
      <c r="GE118" s="79"/>
      <c r="GF118" s="79"/>
      <c r="GG118" s="79"/>
      <c r="GH118" s="79"/>
      <c r="GI118" s="79"/>
      <c r="GJ118" s="79"/>
      <c r="GK118" s="79"/>
      <c r="GL118" s="79"/>
      <c r="GM118" s="79"/>
      <c r="GN118" s="79"/>
      <c r="GO118" s="79"/>
      <c r="GP118" s="79"/>
      <c r="GQ118" s="79"/>
      <c r="GR118" s="79"/>
      <c r="GS118" s="79"/>
      <c r="GT118" s="79"/>
      <c r="GU118" s="79"/>
      <c r="GV118" s="79"/>
      <c r="GW118" s="79"/>
      <c r="GX118" s="79"/>
      <c r="GY118" s="79"/>
      <c r="GZ118" s="79"/>
      <c r="HA118" s="79"/>
      <c r="HB118" s="79"/>
      <c r="HC118" s="79"/>
      <c r="HD118" s="79"/>
      <c r="HE118" s="79"/>
      <c r="HF118" s="79"/>
      <c r="HG118" s="79"/>
      <c r="HH118" s="79"/>
      <c r="HI118" s="79"/>
      <c r="HJ118" s="79"/>
      <c r="HK118" s="79"/>
      <c r="HL118" s="79"/>
      <c r="HM118" s="79"/>
      <c r="HN118" s="79"/>
      <c r="HO118" s="79"/>
      <c r="HP118" s="79"/>
      <c r="HQ118" s="79"/>
      <c r="HR118" s="79"/>
      <c r="HS118" s="79"/>
      <c r="HT118" s="79"/>
      <c r="HU118" s="79"/>
      <c r="HV118" s="79"/>
      <c r="HW118" s="79"/>
      <c r="HX118" s="79"/>
      <c r="HY118" s="79"/>
      <c r="HZ118" s="79"/>
      <c r="IA118" s="79"/>
      <c r="IB118" s="79"/>
      <c r="IC118" s="79"/>
      <c r="ID118" s="79"/>
      <c r="IE118" s="79"/>
      <c r="IF118" s="79"/>
      <c r="IG118" s="79"/>
      <c r="IH118" s="79"/>
      <c r="II118" s="79"/>
      <c r="IJ118" s="79"/>
      <c r="IK118" s="79"/>
      <c r="IL118" s="79"/>
      <c r="IM118" s="79"/>
      <c r="IN118" s="79"/>
      <c r="IO118" s="79"/>
      <c r="IP118" s="79"/>
      <c r="IQ118" s="79"/>
      <c r="IR118" s="79"/>
      <c r="IS118" s="79"/>
      <c r="IT118" s="79"/>
      <c r="IU118" s="79"/>
      <c r="IV118" s="79"/>
    </row>
    <row r="119" spans="1:256">
      <c r="A119" s="79"/>
      <c r="B119" s="307"/>
      <c r="C119" s="307"/>
      <c r="D119" s="307"/>
      <c r="E119" s="79"/>
      <c r="F119" s="272"/>
      <c r="G119" s="272"/>
      <c r="H119" s="272"/>
      <c r="I119" s="307"/>
      <c r="J119" s="272"/>
      <c r="K119" s="273"/>
      <c r="L119" s="273"/>
      <c r="M119" s="307"/>
      <c r="N119" s="4"/>
      <c r="O119" s="307"/>
      <c r="P119" s="307"/>
      <c r="Q119" s="307"/>
      <c r="R119" s="307"/>
      <c r="S119" s="307"/>
      <c r="T119" s="307"/>
      <c r="U119" s="261"/>
      <c r="V119" s="251"/>
      <c r="W119" s="251"/>
      <c r="X119" s="251"/>
      <c r="Y119" s="79"/>
      <c r="Z119" s="79"/>
      <c r="AA119" s="251"/>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79"/>
      <c r="CA119" s="79"/>
      <c r="CB119" s="79"/>
      <c r="CC119" s="79"/>
      <c r="CD119" s="79"/>
      <c r="CE119" s="79"/>
      <c r="CF119" s="79"/>
      <c r="CG119" s="79"/>
      <c r="CH119" s="79"/>
      <c r="CI119" s="79"/>
      <c r="CJ119" s="79"/>
      <c r="CK119" s="79"/>
      <c r="CL119" s="79"/>
      <c r="CM119" s="79"/>
      <c r="CN119" s="79"/>
      <c r="CO119" s="79"/>
      <c r="CP119" s="79"/>
      <c r="CQ119" s="79"/>
      <c r="CR119" s="79"/>
      <c r="CS119" s="79"/>
      <c r="CT119" s="79"/>
      <c r="CU119" s="79"/>
      <c r="CV119" s="79"/>
      <c r="CW119" s="79"/>
      <c r="CX119" s="79"/>
      <c r="CY119" s="79"/>
      <c r="CZ119" s="79"/>
      <c r="DA119" s="79"/>
      <c r="DB119" s="79"/>
      <c r="DC119" s="79"/>
      <c r="DD119" s="79"/>
      <c r="DE119" s="79"/>
      <c r="DF119" s="79"/>
      <c r="DG119" s="79"/>
      <c r="DH119" s="79"/>
      <c r="DI119" s="79"/>
      <c r="DJ119" s="79"/>
      <c r="DK119" s="79"/>
      <c r="DL119" s="79"/>
      <c r="DM119" s="79"/>
      <c r="DN119" s="79"/>
      <c r="DO119" s="79"/>
      <c r="DP119" s="79"/>
      <c r="DQ119" s="79"/>
      <c r="DR119" s="79"/>
      <c r="DS119" s="79"/>
      <c r="DT119" s="79"/>
      <c r="DU119" s="79"/>
      <c r="DV119" s="79"/>
      <c r="DW119" s="79"/>
      <c r="DX119" s="79"/>
      <c r="DY119" s="79"/>
      <c r="DZ119" s="79"/>
      <c r="EA119" s="79"/>
      <c r="EB119" s="79"/>
      <c r="EC119" s="79"/>
      <c r="ED119" s="79"/>
      <c r="EE119" s="79"/>
      <c r="EF119" s="79"/>
      <c r="EG119" s="79"/>
      <c r="EH119" s="79"/>
      <c r="EI119" s="79"/>
      <c r="EJ119" s="79"/>
      <c r="EK119" s="79"/>
      <c r="EL119" s="79"/>
      <c r="EM119" s="79"/>
      <c r="EN119" s="79"/>
      <c r="EO119" s="79"/>
      <c r="EP119" s="79"/>
      <c r="EQ119" s="79"/>
      <c r="ER119" s="79"/>
      <c r="ES119" s="79"/>
      <c r="ET119" s="79"/>
      <c r="EU119" s="79"/>
      <c r="EV119" s="79"/>
      <c r="EW119" s="79"/>
      <c r="EX119" s="79"/>
      <c r="EY119" s="79"/>
      <c r="EZ119" s="79"/>
      <c r="FA119" s="79"/>
      <c r="FB119" s="79"/>
      <c r="FC119" s="79"/>
      <c r="FD119" s="79"/>
      <c r="FE119" s="79"/>
      <c r="FF119" s="79"/>
      <c r="FG119" s="79"/>
      <c r="FH119" s="79"/>
      <c r="FI119" s="79"/>
      <c r="FJ119" s="79"/>
      <c r="FK119" s="79"/>
      <c r="FL119" s="79"/>
      <c r="FM119" s="79"/>
      <c r="FN119" s="79"/>
      <c r="FO119" s="79"/>
      <c r="FP119" s="79"/>
      <c r="FQ119" s="79"/>
      <c r="FR119" s="79"/>
      <c r="FS119" s="79"/>
      <c r="FT119" s="79"/>
      <c r="FU119" s="79"/>
      <c r="FV119" s="79"/>
      <c r="FW119" s="79"/>
      <c r="FX119" s="79"/>
      <c r="FY119" s="79"/>
      <c r="FZ119" s="79"/>
      <c r="GA119" s="79"/>
      <c r="GB119" s="79"/>
      <c r="GC119" s="79"/>
      <c r="GD119" s="79"/>
      <c r="GE119" s="79"/>
      <c r="GF119" s="79"/>
      <c r="GG119" s="79"/>
      <c r="GH119" s="79"/>
      <c r="GI119" s="79"/>
      <c r="GJ119" s="79"/>
      <c r="GK119" s="79"/>
      <c r="GL119" s="79"/>
      <c r="GM119" s="79"/>
      <c r="GN119" s="79"/>
      <c r="GO119" s="79"/>
      <c r="GP119" s="79"/>
      <c r="GQ119" s="79"/>
      <c r="GR119" s="79"/>
      <c r="GS119" s="79"/>
      <c r="GT119" s="79"/>
      <c r="GU119" s="79"/>
      <c r="GV119" s="79"/>
      <c r="GW119" s="79"/>
      <c r="GX119" s="79"/>
      <c r="GY119" s="79"/>
      <c r="GZ119" s="79"/>
      <c r="HA119" s="79"/>
      <c r="HB119" s="79"/>
      <c r="HC119" s="79"/>
      <c r="HD119" s="79"/>
      <c r="HE119" s="79"/>
      <c r="HF119" s="79"/>
      <c r="HG119" s="79"/>
      <c r="HH119" s="79"/>
      <c r="HI119" s="79"/>
      <c r="HJ119" s="79"/>
      <c r="HK119" s="79"/>
      <c r="HL119" s="79"/>
      <c r="HM119" s="79"/>
      <c r="HN119" s="79"/>
      <c r="HO119" s="79"/>
      <c r="HP119" s="79"/>
      <c r="HQ119" s="79"/>
      <c r="HR119" s="79"/>
      <c r="HS119" s="79"/>
      <c r="HT119" s="79"/>
      <c r="HU119" s="79"/>
      <c r="HV119" s="79"/>
      <c r="HW119" s="79"/>
      <c r="HX119" s="79"/>
      <c r="HY119" s="79"/>
      <c r="HZ119" s="79"/>
      <c r="IA119" s="79"/>
      <c r="IB119" s="79"/>
      <c r="IC119" s="79"/>
      <c r="ID119" s="79"/>
      <c r="IE119" s="79"/>
      <c r="IF119" s="79"/>
      <c r="IG119" s="79"/>
      <c r="IH119" s="79"/>
      <c r="II119" s="79"/>
      <c r="IJ119" s="79"/>
      <c r="IK119" s="79"/>
      <c r="IL119" s="79"/>
      <c r="IM119" s="79"/>
      <c r="IN119" s="79"/>
      <c r="IO119" s="79"/>
      <c r="IP119" s="79"/>
      <c r="IQ119" s="79"/>
      <c r="IR119" s="79"/>
      <c r="IS119" s="79"/>
      <c r="IT119" s="79"/>
      <c r="IU119" s="79"/>
      <c r="IV119" s="79"/>
    </row>
    <row r="120" spans="1:256">
      <c r="A120" s="79"/>
      <c r="B120" s="307"/>
      <c r="C120" s="307"/>
      <c r="D120" s="307"/>
      <c r="E120" s="79"/>
      <c r="F120" s="272"/>
      <c r="G120" s="272"/>
      <c r="H120" s="272"/>
      <c r="I120" s="307"/>
      <c r="J120" s="272"/>
      <c r="K120" s="273"/>
      <c r="L120" s="273"/>
      <c r="M120" s="307"/>
      <c r="N120" s="4"/>
      <c r="O120" s="307"/>
      <c r="P120" s="307"/>
      <c r="Q120" s="307"/>
      <c r="R120" s="307"/>
      <c r="S120" s="307"/>
      <c r="T120" s="307"/>
      <c r="U120" s="261"/>
      <c r="V120" s="251"/>
      <c r="W120" s="251"/>
      <c r="X120" s="251"/>
      <c r="Y120" s="79"/>
      <c r="Z120" s="79"/>
      <c r="AA120" s="251"/>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c r="BF120" s="79"/>
      <c r="BG120" s="79"/>
      <c r="BH120" s="79"/>
      <c r="BI120" s="79"/>
      <c r="BJ120" s="79"/>
      <c r="BK120" s="79"/>
      <c r="BL120" s="79"/>
      <c r="BM120" s="79"/>
      <c r="BN120" s="79"/>
      <c r="BO120" s="79"/>
      <c r="BP120" s="79"/>
      <c r="BQ120" s="79"/>
      <c r="BR120" s="79"/>
      <c r="BS120" s="79"/>
      <c r="BT120" s="79"/>
      <c r="BU120" s="79"/>
      <c r="BV120" s="79"/>
      <c r="BW120" s="79"/>
      <c r="BX120" s="79"/>
      <c r="BY120" s="79"/>
      <c r="BZ120" s="79"/>
      <c r="CA120" s="79"/>
      <c r="CB120" s="79"/>
      <c r="CC120" s="79"/>
      <c r="CD120" s="79"/>
      <c r="CE120" s="79"/>
      <c r="CF120" s="79"/>
      <c r="CG120" s="79"/>
      <c r="CH120" s="79"/>
      <c r="CI120" s="79"/>
      <c r="CJ120" s="79"/>
      <c r="CK120" s="79"/>
      <c r="CL120" s="79"/>
      <c r="CM120" s="79"/>
      <c r="CN120" s="79"/>
      <c r="CO120" s="79"/>
      <c r="CP120" s="79"/>
      <c r="CQ120" s="79"/>
      <c r="CR120" s="79"/>
      <c r="CS120" s="79"/>
      <c r="CT120" s="79"/>
      <c r="CU120" s="79"/>
      <c r="CV120" s="79"/>
      <c r="CW120" s="79"/>
      <c r="CX120" s="79"/>
      <c r="CY120" s="79"/>
      <c r="CZ120" s="79"/>
      <c r="DA120" s="79"/>
      <c r="DB120" s="79"/>
      <c r="DC120" s="79"/>
      <c r="DD120" s="79"/>
      <c r="DE120" s="79"/>
      <c r="DF120" s="79"/>
      <c r="DG120" s="79"/>
      <c r="DH120" s="79"/>
      <c r="DI120" s="79"/>
      <c r="DJ120" s="79"/>
      <c r="DK120" s="79"/>
      <c r="DL120" s="79"/>
      <c r="DM120" s="79"/>
      <c r="DN120" s="79"/>
      <c r="DO120" s="79"/>
      <c r="DP120" s="79"/>
      <c r="DQ120" s="79"/>
      <c r="DR120" s="79"/>
      <c r="DS120" s="79"/>
      <c r="DT120" s="79"/>
      <c r="DU120" s="79"/>
      <c r="DV120" s="79"/>
      <c r="DW120" s="79"/>
      <c r="DX120" s="79"/>
      <c r="DY120" s="79"/>
      <c r="DZ120" s="79"/>
      <c r="EA120" s="79"/>
      <c r="EB120" s="79"/>
      <c r="EC120" s="79"/>
      <c r="ED120" s="79"/>
      <c r="EE120" s="79"/>
      <c r="EF120" s="79"/>
      <c r="EG120" s="79"/>
      <c r="EH120" s="79"/>
      <c r="EI120" s="79"/>
      <c r="EJ120" s="79"/>
      <c r="EK120" s="79"/>
      <c r="EL120" s="79"/>
      <c r="EM120" s="79"/>
      <c r="EN120" s="79"/>
      <c r="EO120" s="79"/>
      <c r="EP120" s="79"/>
      <c r="EQ120" s="79"/>
      <c r="ER120" s="79"/>
      <c r="ES120" s="79"/>
      <c r="ET120" s="79"/>
      <c r="EU120" s="79"/>
      <c r="EV120" s="79"/>
      <c r="EW120" s="79"/>
      <c r="EX120" s="79"/>
      <c r="EY120" s="79"/>
      <c r="EZ120" s="79"/>
      <c r="FA120" s="79"/>
      <c r="FB120" s="79"/>
      <c r="FC120" s="79"/>
      <c r="FD120" s="79"/>
      <c r="FE120" s="79"/>
      <c r="FF120" s="79"/>
      <c r="FG120" s="79"/>
      <c r="FH120" s="79"/>
      <c r="FI120" s="79"/>
      <c r="FJ120" s="79"/>
      <c r="FK120" s="79"/>
      <c r="FL120" s="79"/>
      <c r="FM120" s="79"/>
      <c r="FN120" s="79"/>
      <c r="FO120" s="79"/>
      <c r="FP120" s="79"/>
      <c r="FQ120" s="79"/>
      <c r="FR120" s="79"/>
      <c r="FS120" s="79"/>
      <c r="FT120" s="79"/>
      <c r="FU120" s="79"/>
      <c r="FV120" s="79"/>
      <c r="FW120" s="79"/>
      <c r="FX120" s="79"/>
      <c r="FY120" s="79"/>
      <c r="FZ120" s="79"/>
      <c r="GA120" s="79"/>
      <c r="GB120" s="79"/>
      <c r="GC120" s="79"/>
      <c r="GD120" s="79"/>
      <c r="GE120" s="79"/>
      <c r="GF120" s="79"/>
      <c r="GG120" s="79"/>
      <c r="GH120" s="79"/>
      <c r="GI120" s="79"/>
      <c r="GJ120" s="79"/>
      <c r="GK120" s="79"/>
      <c r="GL120" s="79"/>
      <c r="GM120" s="79"/>
      <c r="GN120" s="79"/>
      <c r="GO120" s="79"/>
      <c r="GP120" s="79"/>
      <c r="GQ120" s="79"/>
      <c r="GR120" s="79"/>
      <c r="GS120" s="79"/>
      <c r="GT120" s="79"/>
      <c r="GU120" s="79"/>
      <c r="GV120" s="79"/>
      <c r="GW120" s="79"/>
      <c r="GX120" s="79"/>
      <c r="GY120" s="79"/>
      <c r="GZ120" s="79"/>
      <c r="HA120" s="79"/>
      <c r="HB120" s="79"/>
      <c r="HC120" s="79"/>
      <c r="HD120" s="79"/>
      <c r="HE120" s="79"/>
      <c r="HF120" s="79"/>
      <c r="HG120" s="79"/>
      <c r="HH120" s="79"/>
      <c r="HI120" s="79"/>
      <c r="HJ120" s="79"/>
      <c r="HK120" s="79"/>
      <c r="HL120" s="79"/>
      <c r="HM120" s="79"/>
      <c r="HN120" s="79"/>
      <c r="HO120" s="79"/>
      <c r="HP120" s="79"/>
      <c r="HQ120" s="79"/>
      <c r="HR120" s="79"/>
      <c r="HS120" s="79"/>
      <c r="HT120" s="79"/>
      <c r="HU120" s="79"/>
      <c r="HV120" s="79"/>
      <c r="HW120" s="79"/>
      <c r="HX120" s="79"/>
      <c r="HY120" s="79"/>
      <c r="HZ120" s="79"/>
      <c r="IA120" s="79"/>
      <c r="IB120" s="79"/>
      <c r="IC120" s="79"/>
      <c r="ID120" s="79"/>
      <c r="IE120" s="79"/>
      <c r="IF120" s="79"/>
      <c r="IG120" s="79"/>
      <c r="IH120" s="79"/>
      <c r="II120" s="79"/>
      <c r="IJ120" s="79"/>
      <c r="IK120" s="79"/>
      <c r="IL120" s="79"/>
      <c r="IM120" s="79"/>
      <c r="IN120" s="79"/>
      <c r="IO120" s="79"/>
      <c r="IP120" s="79"/>
      <c r="IQ120" s="79"/>
      <c r="IR120" s="79"/>
      <c r="IS120" s="79"/>
      <c r="IT120" s="79"/>
      <c r="IU120" s="79"/>
      <c r="IV120" s="79"/>
    </row>
    <row r="121" spans="1:256">
      <c r="A121" s="79"/>
      <c r="B121" s="307"/>
      <c r="C121" s="307"/>
      <c r="D121" s="307"/>
      <c r="E121" s="79"/>
      <c r="F121" s="272"/>
      <c r="G121" s="272"/>
      <c r="H121" s="272"/>
      <c r="I121" s="307"/>
      <c r="J121" s="272"/>
      <c r="K121" s="273"/>
      <c r="L121" s="273"/>
      <c r="M121" s="307"/>
      <c r="N121" s="4"/>
      <c r="O121" s="307"/>
      <c r="P121" s="307"/>
      <c r="Q121" s="307"/>
      <c r="R121" s="307"/>
      <c r="S121" s="307"/>
      <c r="T121" s="307"/>
      <c r="U121" s="261"/>
      <c r="V121" s="251"/>
      <c r="W121" s="251"/>
      <c r="X121" s="251"/>
      <c r="Y121" s="79"/>
      <c r="Z121" s="79"/>
      <c r="AA121" s="251"/>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c r="BF121" s="79"/>
      <c r="BG121" s="79"/>
      <c r="BH121" s="79"/>
      <c r="BI121" s="79"/>
      <c r="BJ121" s="79"/>
      <c r="BK121" s="79"/>
      <c r="BL121" s="79"/>
      <c r="BM121" s="79"/>
      <c r="BN121" s="79"/>
      <c r="BO121" s="79"/>
      <c r="BP121" s="79"/>
      <c r="BQ121" s="79"/>
      <c r="BR121" s="79"/>
      <c r="BS121" s="79"/>
      <c r="BT121" s="79"/>
      <c r="BU121" s="79"/>
      <c r="BV121" s="79"/>
      <c r="BW121" s="79"/>
      <c r="BX121" s="79"/>
      <c r="BY121" s="79"/>
      <c r="BZ121" s="79"/>
      <c r="CA121" s="79"/>
      <c r="CB121" s="79"/>
      <c r="CC121" s="79"/>
      <c r="CD121" s="79"/>
      <c r="CE121" s="79"/>
      <c r="CF121" s="79"/>
      <c r="CG121" s="79"/>
      <c r="CH121" s="79"/>
      <c r="CI121" s="79"/>
      <c r="CJ121" s="79"/>
      <c r="CK121" s="79"/>
      <c r="CL121" s="79"/>
      <c r="CM121" s="79"/>
      <c r="CN121" s="79"/>
      <c r="CO121" s="79"/>
      <c r="CP121" s="79"/>
      <c r="CQ121" s="79"/>
      <c r="CR121" s="79"/>
      <c r="CS121" s="79"/>
      <c r="CT121" s="79"/>
      <c r="CU121" s="79"/>
      <c r="CV121" s="79"/>
      <c r="CW121" s="79"/>
      <c r="CX121" s="79"/>
      <c r="CY121" s="79"/>
      <c r="CZ121" s="79"/>
      <c r="DA121" s="79"/>
      <c r="DB121" s="79"/>
      <c r="DC121" s="79"/>
      <c r="DD121" s="79"/>
      <c r="DE121" s="79"/>
      <c r="DF121" s="79"/>
      <c r="DG121" s="79"/>
      <c r="DH121" s="79"/>
      <c r="DI121" s="79"/>
      <c r="DJ121" s="79"/>
      <c r="DK121" s="79"/>
      <c r="DL121" s="79"/>
      <c r="DM121" s="79"/>
      <c r="DN121" s="79"/>
      <c r="DO121" s="79"/>
      <c r="DP121" s="79"/>
      <c r="DQ121" s="79"/>
      <c r="DR121" s="79"/>
      <c r="DS121" s="79"/>
      <c r="DT121" s="79"/>
      <c r="DU121" s="79"/>
      <c r="DV121" s="79"/>
      <c r="DW121" s="79"/>
      <c r="DX121" s="79"/>
      <c r="DY121" s="79"/>
      <c r="DZ121" s="79"/>
      <c r="EA121" s="79"/>
      <c r="EB121" s="79"/>
      <c r="EC121" s="79"/>
      <c r="ED121" s="79"/>
      <c r="EE121" s="79"/>
      <c r="EF121" s="79"/>
      <c r="EG121" s="79"/>
      <c r="EH121" s="79"/>
      <c r="EI121" s="79"/>
      <c r="EJ121" s="79"/>
      <c r="EK121" s="79"/>
      <c r="EL121" s="79"/>
      <c r="EM121" s="79"/>
      <c r="EN121" s="79"/>
      <c r="EO121" s="79"/>
      <c r="EP121" s="79"/>
      <c r="EQ121" s="79"/>
      <c r="ER121" s="79"/>
      <c r="ES121" s="79"/>
      <c r="ET121" s="79"/>
      <c r="EU121" s="79"/>
      <c r="EV121" s="79"/>
      <c r="EW121" s="79"/>
      <c r="EX121" s="79"/>
      <c r="EY121" s="79"/>
      <c r="EZ121" s="79"/>
      <c r="FA121" s="79"/>
      <c r="FB121" s="79"/>
      <c r="FC121" s="79"/>
      <c r="FD121" s="79"/>
      <c r="FE121" s="79"/>
      <c r="FF121" s="79"/>
      <c r="FG121" s="79"/>
      <c r="FH121" s="79"/>
      <c r="FI121" s="79"/>
      <c r="FJ121" s="79"/>
      <c r="FK121" s="79"/>
      <c r="FL121" s="79"/>
      <c r="FM121" s="79"/>
      <c r="FN121" s="79"/>
      <c r="FO121" s="79"/>
      <c r="FP121" s="79"/>
      <c r="FQ121" s="79"/>
      <c r="FR121" s="79"/>
      <c r="FS121" s="79"/>
      <c r="FT121" s="79"/>
      <c r="FU121" s="79"/>
      <c r="FV121" s="79"/>
      <c r="FW121" s="79"/>
      <c r="FX121" s="79"/>
      <c r="FY121" s="79"/>
      <c r="FZ121" s="79"/>
      <c r="GA121" s="79"/>
      <c r="GB121" s="79"/>
      <c r="GC121" s="79"/>
      <c r="GD121" s="79"/>
      <c r="GE121" s="79"/>
      <c r="GF121" s="79"/>
      <c r="GG121" s="79"/>
      <c r="GH121" s="79"/>
      <c r="GI121" s="79"/>
      <c r="GJ121" s="79"/>
      <c r="GK121" s="79"/>
      <c r="GL121" s="79"/>
      <c r="GM121" s="79"/>
      <c r="GN121" s="79"/>
      <c r="GO121" s="79"/>
      <c r="GP121" s="79"/>
      <c r="GQ121" s="79"/>
      <c r="GR121" s="79"/>
      <c r="GS121" s="79"/>
      <c r="GT121" s="79"/>
      <c r="GU121" s="79"/>
      <c r="GV121" s="79"/>
      <c r="GW121" s="79"/>
      <c r="GX121" s="79"/>
      <c r="GY121" s="79"/>
      <c r="GZ121" s="79"/>
      <c r="HA121" s="79"/>
      <c r="HB121" s="79"/>
      <c r="HC121" s="79"/>
      <c r="HD121" s="79"/>
      <c r="HE121" s="79"/>
      <c r="HF121" s="79"/>
      <c r="HG121" s="79"/>
      <c r="HH121" s="79"/>
      <c r="HI121" s="79"/>
      <c r="HJ121" s="79"/>
      <c r="HK121" s="79"/>
      <c r="HL121" s="79"/>
      <c r="HM121" s="79"/>
      <c r="HN121" s="79"/>
      <c r="HO121" s="79"/>
      <c r="HP121" s="79"/>
      <c r="HQ121" s="79"/>
      <c r="HR121" s="79"/>
      <c r="HS121" s="79"/>
      <c r="HT121" s="79"/>
      <c r="HU121" s="79"/>
      <c r="HV121" s="79"/>
      <c r="HW121" s="79"/>
      <c r="HX121" s="79"/>
      <c r="HY121" s="79"/>
      <c r="HZ121" s="79"/>
      <c r="IA121" s="79"/>
      <c r="IB121" s="79"/>
      <c r="IC121" s="79"/>
      <c r="ID121" s="79"/>
      <c r="IE121" s="79"/>
      <c r="IF121" s="79"/>
      <c r="IG121" s="79"/>
      <c r="IH121" s="79"/>
      <c r="II121" s="79"/>
      <c r="IJ121" s="79"/>
      <c r="IK121" s="79"/>
      <c r="IL121" s="79"/>
      <c r="IM121" s="79"/>
      <c r="IN121" s="79"/>
      <c r="IO121" s="79"/>
      <c r="IP121" s="79"/>
      <c r="IQ121" s="79"/>
      <c r="IR121" s="79"/>
      <c r="IS121" s="79"/>
      <c r="IT121" s="79"/>
      <c r="IU121" s="79"/>
      <c r="IV121" s="79"/>
    </row>
    <row r="122" spans="1:256">
      <c r="A122" s="79"/>
      <c r="B122" s="307"/>
      <c r="C122" s="307"/>
      <c r="D122" s="307"/>
      <c r="E122" s="79"/>
      <c r="F122" s="272"/>
      <c r="G122" s="272"/>
      <c r="H122" s="272"/>
      <c r="I122" s="307"/>
      <c r="J122" s="272"/>
      <c r="K122" s="273"/>
      <c r="L122" s="273"/>
      <c r="M122" s="307"/>
      <c r="N122" s="4"/>
      <c r="O122" s="307"/>
      <c r="P122" s="307"/>
      <c r="Q122" s="307"/>
      <c r="R122" s="307"/>
      <c r="S122" s="307"/>
      <c r="T122" s="307"/>
      <c r="U122" s="261"/>
      <c r="V122" s="251"/>
      <c r="W122" s="251"/>
      <c r="X122" s="251"/>
      <c r="Y122" s="79"/>
      <c r="Z122" s="79"/>
      <c r="AA122" s="251"/>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c r="BI122" s="79"/>
      <c r="BJ122" s="79"/>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c r="CJ122" s="79"/>
      <c r="CK122" s="79"/>
      <c r="CL122" s="79"/>
      <c r="CM122" s="79"/>
      <c r="CN122" s="79"/>
      <c r="CO122" s="79"/>
      <c r="CP122" s="79"/>
      <c r="CQ122" s="79"/>
      <c r="CR122" s="79"/>
      <c r="CS122" s="79"/>
      <c r="CT122" s="79"/>
      <c r="CU122" s="79"/>
      <c r="CV122" s="79"/>
      <c r="CW122" s="79"/>
      <c r="CX122" s="79"/>
      <c r="CY122" s="79"/>
      <c r="CZ122" s="79"/>
      <c r="DA122" s="79"/>
      <c r="DB122" s="79"/>
      <c r="DC122" s="79"/>
      <c r="DD122" s="79"/>
      <c r="DE122" s="79"/>
      <c r="DF122" s="79"/>
      <c r="DG122" s="79"/>
      <c r="DH122" s="79"/>
      <c r="DI122" s="79"/>
      <c r="DJ122" s="79"/>
      <c r="DK122" s="79"/>
      <c r="DL122" s="79"/>
      <c r="DM122" s="79"/>
      <c r="DN122" s="79"/>
      <c r="DO122" s="79"/>
      <c r="DP122" s="79"/>
      <c r="DQ122" s="79"/>
      <c r="DR122" s="79"/>
      <c r="DS122" s="79"/>
      <c r="DT122" s="79"/>
      <c r="DU122" s="79"/>
      <c r="DV122" s="79"/>
      <c r="DW122" s="79"/>
      <c r="DX122" s="79"/>
      <c r="DY122" s="79"/>
      <c r="DZ122" s="79"/>
      <c r="EA122" s="79"/>
      <c r="EB122" s="79"/>
      <c r="EC122" s="79"/>
      <c r="ED122" s="79"/>
      <c r="EE122" s="79"/>
      <c r="EF122" s="79"/>
      <c r="EG122" s="79"/>
      <c r="EH122" s="79"/>
      <c r="EI122" s="79"/>
      <c r="EJ122" s="79"/>
      <c r="EK122" s="79"/>
      <c r="EL122" s="79"/>
      <c r="EM122" s="79"/>
      <c r="EN122" s="79"/>
      <c r="EO122" s="79"/>
      <c r="EP122" s="79"/>
      <c r="EQ122" s="79"/>
      <c r="ER122" s="79"/>
      <c r="ES122" s="79"/>
      <c r="ET122" s="79"/>
      <c r="EU122" s="79"/>
      <c r="EV122" s="79"/>
      <c r="EW122" s="79"/>
      <c r="EX122" s="79"/>
      <c r="EY122" s="79"/>
      <c r="EZ122" s="79"/>
      <c r="FA122" s="79"/>
      <c r="FB122" s="79"/>
      <c r="FC122" s="79"/>
      <c r="FD122" s="79"/>
      <c r="FE122" s="79"/>
      <c r="FF122" s="79"/>
      <c r="FG122" s="79"/>
      <c r="FH122" s="79"/>
      <c r="FI122" s="79"/>
      <c r="FJ122" s="79"/>
      <c r="FK122" s="79"/>
      <c r="FL122" s="79"/>
      <c r="FM122" s="79"/>
      <c r="FN122" s="79"/>
      <c r="FO122" s="79"/>
      <c r="FP122" s="79"/>
      <c r="FQ122" s="79"/>
      <c r="FR122" s="79"/>
      <c r="FS122" s="79"/>
      <c r="FT122" s="79"/>
      <c r="FU122" s="79"/>
      <c r="FV122" s="79"/>
      <c r="FW122" s="79"/>
      <c r="FX122" s="79"/>
      <c r="FY122" s="79"/>
      <c r="FZ122" s="79"/>
      <c r="GA122" s="79"/>
      <c r="GB122" s="79"/>
      <c r="GC122" s="79"/>
      <c r="GD122" s="79"/>
      <c r="GE122" s="79"/>
      <c r="GF122" s="79"/>
      <c r="GG122" s="79"/>
      <c r="GH122" s="79"/>
      <c r="GI122" s="79"/>
      <c r="GJ122" s="79"/>
      <c r="GK122" s="79"/>
      <c r="GL122" s="79"/>
      <c r="GM122" s="79"/>
      <c r="GN122" s="79"/>
      <c r="GO122" s="79"/>
      <c r="GP122" s="79"/>
      <c r="GQ122" s="79"/>
      <c r="GR122" s="79"/>
      <c r="GS122" s="79"/>
      <c r="GT122" s="79"/>
      <c r="GU122" s="79"/>
      <c r="GV122" s="79"/>
      <c r="GW122" s="79"/>
      <c r="GX122" s="79"/>
      <c r="GY122" s="79"/>
      <c r="GZ122" s="79"/>
      <c r="HA122" s="79"/>
      <c r="HB122" s="79"/>
      <c r="HC122" s="79"/>
      <c r="HD122" s="79"/>
      <c r="HE122" s="79"/>
      <c r="HF122" s="79"/>
      <c r="HG122" s="79"/>
      <c r="HH122" s="79"/>
      <c r="HI122" s="79"/>
      <c r="HJ122" s="79"/>
      <c r="HK122" s="79"/>
      <c r="HL122" s="79"/>
      <c r="HM122" s="79"/>
      <c r="HN122" s="79"/>
      <c r="HO122" s="79"/>
      <c r="HP122" s="79"/>
      <c r="HQ122" s="79"/>
      <c r="HR122" s="79"/>
      <c r="HS122" s="79"/>
      <c r="HT122" s="79"/>
      <c r="HU122" s="79"/>
      <c r="HV122" s="79"/>
      <c r="HW122" s="79"/>
      <c r="HX122" s="79"/>
      <c r="HY122" s="79"/>
      <c r="HZ122" s="79"/>
      <c r="IA122" s="79"/>
      <c r="IB122" s="79"/>
      <c r="IC122" s="79"/>
      <c r="ID122" s="79"/>
      <c r="IE122" s="79"/>
      <c r="IF122" s="79"/>
      <c r="IG122" s="79"/>
      <c r="IH122" s="79"/>
      <c r="II122" s="79"/>
      <c r="IJ122" s="79"/>
      <c r="IK122" s="79"/>
      <c r="IL122" s="79"/>
      <c r="IM122" s="79"/>
      <c r="IN122" s="79"/>
      <c r="IO122" s="79"/>
      <c r="IP122" s="79"/>
      <c r="IQ122" s="79"/>
      <c r="IR122" s="79"/>
      <c r="IS122" s="79"/>
      <c r="IT122" s="79"/>
      <c r="IU122" s="79"/>
      <c r="IV122" s="79"/>
    </row>
    <row r="123" spans="1:256">
      <c r="A123" s="79"/>
      <c r="B123" s="307"/>
      <c r="C123" s="307"/>
      <c r="D123" s="307"/>
      <c r="E123" s="79"/>
      <c r="F123" s="272"/>
      <c r="G123" s="272"/>
      <c r="H123" s="272"/>
      <c r="I123" s="307"/>
      <c r="J123" s="272"/>
      <c r="K123" s="273"/>
      <c r="L123" s="273"/>
      <c r="M123" s="307"/>
      <c r="N123" s="4"/>
      <c r="O123" s="307"/>
      <c r="P123" s="307"/>
      <c r="Q123" s="307"/>
      <c r="R123" s="307"/>
      <c r="S123" s="307"/>
      <c r="T123" s="307"/>
      <c r="U123" s="261"/>
      <c r="V123" s="251"/>
      <c r="W123" s="251"/>
      <c r="X123" s="251"/>
      <c r="Y123" s="79"/>
      <c r="Z123" s="79"/>
      <c r="AA123" s="251"/>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79"/>
      <c r="BU123" s="79"/>
      <c r="BV123" s="79"/>
      <c r="BW123" s="79"/>
      <c r="BX123" s="79"/>
      <c r="BY123" s="79"/>
      <c r="BZ123" s="79"/>
      <c r="CA123" s="79"/>
      <c r="CB123" s="79"/>
      <c r="CC123" s="79"/>
      <c r="CD123" s="79"/>
      <c r="CE123" s="79"/>
      <c r="CF123" s="79"/>
      <c r="CG123" s="79"/>
      <c r="CH123" s="79"/>
      <c r="CI123" s="79"/>
      <c r="CJ123" s="79"/>
      <c r="CK123" s="79"/>
      <c r="CL123" s="79"/>
      <c r="CM123" s="79"/>
      <c r="CN123" s="79"/>
      <c r="CO123" s="79"/>
      <c r="CP123" s="79"/>
      <c r="CQ123" s="79"/>
      <c r="CR123" s="79"/>
      <c r="CS123" s="79"/>
      <c r="CT123" s="79"/>
      <c r="CU123" s="79"/>
      <c r="CV123" s="79"/>
      <c r="CW123" s="79"/>
      <c r="CX123" s="79"/>
      <c r="CY123" s="79"/>
      <c r="CZ123" s="79"/>
      <c r="DA123" s="79"/>
      <c r="DB123" s="79"/>
      <c r="DC123" s="79"/>
      <c r="DD123" s="79"/>
      <c r="DE123" s="79"/>
      <c r="DF123" s="79"/>
      <c r="DG123" s="79"/>
      <c r="DH123" s="79"/>
      <c r="DI123" s="79"/>
      <c r="DJ123" s="79"/>
      <c r="DK123" s="79"/>
      <c r="DL123" s="79"/>
      <c r="DM123" s="79"/>
      <c r="DN123" s="79"/>
      <c r="DO123" s="79"/>
      <c r="DP123" s="79"/>
      <c r="DQ123" s="79"/>
      <c r="DR123" s="79"/>
      <c r="DS123" s="79"/>
      <c r="DT123" s="79"/>
      <c r="DU123" s="79"/>
      <c r="DV123" s="79"/>
      <c r="DW123" s="79"/>
      <c r="DX123" s="79"/>
      <c r="DY123" s="79"/>
      <c r="DZ123" s="79"/>
      <c r="EA123" s="79"/>
      <c r="EB123" s="79"/>
      <c r="EC123" s="79"/>
      <c r="ED123" s="79"/>
      <c r="EE123" s="79"/>
      <c r="EF123" s="79"/>
      <c r="EG123" s="79"/>
      <c r="EH123" s="79"/>
      <c r="EI123" s="79"/>
      <c r="EJ123" s="79"/>
      <c r="EK123" s="79"/>
      <c r="EL123" s="79"/>
      <c r="EM123" s="79"/>
      <c r="EN123" s="79"/>
      <c r="EO123" s="79"/>
      <c r="EP123" s="79"/>
      <c r="EQ123" s="79"/>
      <c r="ER123" s="79"/>
      <c r="ES123" s="79"/>
      <c r="ET123" s="79"/>
      <c r="EU123" s="79"/>
      <c r="EV123" s="79"/>
      <c r="EW123" s="79"/>
      <c r="EX123" s="79"/>
      <c r="EY123" s="79"/>
      <c r="EZ123" s="79"/>
      <c r="FA123" s="79"/>
      <c r="FB123" s="79"/>
      <c r="FC123" s="79"/>
      <c r="FD123" s="79"/>
      <c r="FE123" s="79"/>
      <c r="FF123" s="79"/>
      <c r="FG123" s="79"/>
      <c r="FH123" s="79"/>
      <c r="FI123" s="79"/>
      <c r="FJ123" s="79"/>
      <c r="FK123" s="79"/>
      <c r="FL123" s="79"/>
      <c r="FM123" s="79"/>
      <c r="FN123" s="79"/>
      <c r="FO123" s="79"/>
      <c r="FP123" s="79"/>
      <c r="FQ123" s="79"/>
      <c r="FR123" s="79"/>
      <c r="FS123" s="79"/>
      <c r="FT123" s="79"/>
      <c r="FU123" s="79"/>
      <c r="FV123" s="79"/>
      <c r="FW123" s="79"/>
      <c r="FX123" s="79"/>
      <c r="FY123" s="79"/>
      <c r="FZ123" s="79"/>
      <c r="GA123" s="79"/>
      <c r="GB123" s="79"/>
      <c r="GC123" s="79"/>
      <c r="GD123" s="79"/>
      <c r="GE123" s="79"/>
      <c r="GF123" s="79"/>
      <c r="GG123" s="79"/>
      <c r="GH123" s="79"/>
      <c r="GI123" s="79"/>
      <c r="GJ123" s="79"/>
      <c r="GK123" s="79"/>
      <c r="GL123" s="79"/>
      <c r="GM123" s="79"/>
      <c r="GN123" s="79"/>
      <c r="GO123" s="79"/>
      <c r="GP123" s="79"/>
      <c r="GQ123" s="79"/>
      <c r="GR123" s="79"/>
      <c r="GS123" s="79"/>
      <c r="GT123" s="79"/>
      <c r="GU123" s="79"/>
      <c r="GV123" s="79"/>
      <c r="GW123" s="79"/>
      <c r="GX123" s="79"/>
      <c r="GY123" s="79"/>
      <c r="GZ123" s="79"/>
      <c r="HA123" s="79"/>
      <c r="HB123" s="79"/>
      <c r="HC123" s="79"/>
      <c r="HD123" s="79"/>
      <c r="HE123" s="79"/>
      <c r="HF123" s="79"/>
      <c r="HG123" s="79"/>
      <c r="HH123" s="79"/>
      <c r="HI123" s="79"/>
      <c r="HJ123" s="79"/>
      <c r="HK123" s="79"/>
      <c r="HL123" s="79"/>
      <c r="HM123" s="79"/>
      <c r="HN123" s="79"/>
      <c r="HO123" s="79"/>
      <c r="HP123" s="79"/>
      <c r="HQ123" s="79"/>
      <c r="HR123" s="79"/>
      <c r="HS123" s="79"/>
      <c r="HT123" s="79"/>
      <c r="HU123" s="79"/>
      <c r="HV123" s="79"/>
      <c r="HW123" s="79"/>
      <c r="HX123" s="79"/>
      <c r="HY123" s="79"/>
      <c r="HZ123" s="79"/>
      <c r="IA123" s="79"/>
      <c r="IB123" s="79"/>
      <c r="IC123" s="79"/>
      <c r="ID123" s="79"/>
      <c r="IE123" s="79"/>
      <c r="IF123" s="79"/>
      <c r="IG123" s="79"/>
      <c r="IH123" s="79"/>
      <c r="II123" s="79"/>
      <c r="IJ123" s="79"/>
      <c r="IK123" s="79"/>
      <c r="IL123" s="79"/>
      <c r="IM123" s="79"/>
      <c r="IN123" s="79"/>
      <c r="IO123" s="79"/>
      <c r="IP123" s="79"/>
      <c r="IQ123" s="79"/>
      <c r="IR123" s="79"/>
      <c r="IS123" s="79"/>
      <c r="IT123" s="79"/>
      <c r="IU123" s="79"/>
      <c r="IV123" s="79"/>
    </row>
    <row r="124" spans="1:256">
      <c r="A124" s="79"/>
      <c r="B124" s="307"/>
      <c r="C124" s="307"/>
      <c r="D124" s="307"/>
      <c r="E124" s="79"/>
      <c r="F124" s="272"/>
      <c r="G124" s="272"/>
      <c r="H124" s="272"/>
      <c r="I124" s="307"/>
      <c r="J124" s="272"/>
      <c r="K124" s="273"/>
      <c r="L124" s="273"/>
      <c r="M124" s="307"/>
      <c r="N124" s="4"/>
      <c r="O124" s="307"/>
      <c r="P124" s="307"/>
      <c r="Q124" s="307"/>
      <c r="R124" s="307"/>
      <c r="S124" s="307"/>
      <c r="T124" s="307"/>
      <c r="U124" s="261"/>
      <c r="V124" s="251"/>
      <c r="W124" s="251"/>
      <c r="X124" s="251"/>
      <c r="Y124" s="79"/>
      <c r="Z124" s="79"/>
      <c r="AA124" s="251"/>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79"/>
      <c r="BW124" s="79"/>
      <c r="BX124" s="79"/>
      <c r="BY124" s="79"/>
      <c r="BZ124" s="79"/>
      <c r="CA124" s="79"/>
      <c r="CB124" s="79"/>
      <c r="CC124" s="79"/>
      <c r="CD124" s="79"/>
      <c r="CE124" s="79"/>
      <c r="CF124" s="79"/>
      <c r="CG124" s="79"/>
      <c r="CH124" s="79"/>
      <c r="CI124" s="79"/>
      <c r="CJ124" s="79"/>
      <c r="CK124" s="79"/>
      <c r="CL124" s="79"/>
      <c r="CM124" s="79"/>
      <c r="CN124" s="79"/>
      <c r="CO124" s="79"/>
      <c r="CP124" s="79"/>
      <c r="CQ124" s="79"/>
      <c r="CR124" s="79"/>
      <c r="CS124" s="79"/>
      <c r="CT124" s="79"/>
      <c r="CU124" s="79"/>
      <c r="CV124" s="79"/>
      <c r="CW124" s="79"/>
      <c r="CX124" s="79"/>
      <c r="CY124" s="79"/>
      <c r="CZ124" s="79"/>
      <c r="DA124" s="79"/>
      <c r="DB124" s="79"/>
      <c r="DC124" s="79"/>
      <c r="DD124" s="79"/>
      <c r="DE124" s="79"/>
      <c r="DF124" s="79"/>
      <c r="DG124" s="79"/>
      <c r="DH124" s="79"/>
      <c r="DI124" s="79"/>
      <c r="DJ124" s="79"/>
      <c r="DK124" s="79"/>
      <c r="DL124" s="79"/>
      <c r="DM124" s="79"/>
      <c r="DN124" s="79"/>
      <c r="DO124" s="79"/>
      <c r="DP124" s="79"/>
      <c r="DQ124" s="79"/>
      <c r="DR124" s="79"/>
      <c r="DS124" s="79"/>
      <c r="DT124" s="79"/>
      <c r="DU124" s="79"/>
      <c r="DV124" s="79"/>
      <c r="DW124" s="79"/>
      <c r="DX124" s="79"/>
      <c r="DY124" s="79"/>
      <c r="DZ124" s="79"/>
      <c r="EA124" s="79"/>
      <c r="EB124" s="79"/>
      <c r="EC124" s="79"/>
      <c r="ED124" s="79"/>
      <c r="EE124" s="79"/>
      <c r="EF124" s="79"/>
      <c r="EG124" s="79"/>
      <c r="EH124" s="79"/>
      <c r="EI124" s="79"/>
      <c r="EJ124" s="79"/>
      <c r="EK124" s="79"/>
      <c r="EL124" s="79"/>
      <c r="EM124" s="79"/>
      <c r="EN124" s="79"/>
      <c r="EO124" s="79"/>
      <c r="EP124" s="79"/>
      <c r="EQ124" s="79"/>
      <c r="ER124" s="79"/>
      <c r="ES124" s="79"/>
      <c r="ET124" s="79"/>
      <c r="EU124" s="79"/>
      <c r="EV124" s="79"/>
      <c r="EW124" s="79"/>
      <c r="EX124" s="79"/>
      <c r="EY124" s="79"/>
      <c r="EZ124" s="79"/>
      <c r="FA124" s="79"/>
      <c r="FB124" s="79"/>
      <c r="FC124" s="79"/>
      <c r="FD124" s="79"/>
      <c r="FE124" s="79"/>
      <c r="FF124" s="79"/>
      <c r="FG124" s="79"/>
      <c r="FH124" s="79"/>
      <c r="FI124" s="79"/>
      <c r="FJ124" s="79"/>
      <c r="FK124" s="79"/>
      <c r="FL124" s="79"/>
      <c r="FM124" s="79"/>
      <c r="FN124" s="79"/>
      <c r="FO124" s="79"/>
      <c r="FP124" s="79"/>
      <c r="FQ124" s="79"/>
      <c r="FR124" s="79"/>
      <c r="FS124" s="79"/>
      <c r="FT124" s="79"/>
      <c r="FU124" s="79"/>
      <c r="FV124" s="79"/>
      <c r="FW124" s="79"/>
      <c r="FX124" s="79"/>
      <c r="FY124" s="79"/>
      <c r="FZ124" s="79"/>
      <c r="GA124" s="79"/>
      <c r="GB124" s="79"/>
      <c r="GC124" s="79"/>
      <c r="GD124" s="79"/>
      <c r="GE124" s="79"/>
      <c r="GF124" s="79"/>
      <c r="GG124" s="79"/>
      <c r="GH124" s="79"/>
      <c r="GI124" s="79"/>
      <c r="GJ124" s="79"/>
      <c r="GK124" s="79"/>
      <c r="GL124" s="79"/>
      <c r="GM124" s="79"/>
      <c r="GN124" s="79"/>
      <c r="GO124" s="79"/>
      <c r="GP124" s="79"/>
      <c r="GQ124" s="79"/>
      <c r="GR124" s="79"/>
      <c r="GS124" s="79"/>
      <c r="GT124" s="79"/>
      <c r="GU124" s="79"/>
      <c r="GV124" s="79"/>
      <c r="GW124" s="79"/>
      <c r="GX124" s="79"/>
      <c r="GY124" s="79"/>
      <c r="GZ124" s="79"/>
      <c r="HA124" s="79"/>
      <c r="HB124" s="79"/>
      <c r="HC124" s="79"/>
      <c r="HD124" s="79"/>
      <c r="HE124" s="79"/>
      <c r="HF124" s="79"/>
      <c r="HG124" s="79"/>
      <c r="HH124" s="79"/>
      <c r="HI124" s="79"/>
      <c r="HJ124" s="79"/>
      <c r="HK124" s="79"/>
      <c r="HL124" s="79"/>
      <c r="HM124" s="79"/>
      <c r="HN124" s="79"/>
      <c r="HO124" s="79"/>
      <c r="HP124" s="79"/>
      <c r="HQ124" s="79"/>
      <c r="HR124" s="79"/>
      <c r="HS124" s="79"/>
      <c r="HT124" s="79"/>
      <c r="HU124" s="79"/>
      <c r="HV124" s="79"/>
      <c r="HW124" s="79"/>
      <c r="HX124" s="79"/>
      <c r="HY124" s="79"/>
      <c r="HZ124" s="79"/>
      <c r="IA124" s="79"/>
      <c r="IB124" s="79"/>
      <c r="IC124" s="79"/>
      <c r="ID124" s="79"/>
      <c r="IE124" s="79"/>
      <c r="IF124" s="79"/>
      <c r="IG124" s="79"/>
      <c r="IH124" s="79"/>
      <c r="II124" s="79"/>
      <c r="IJ124" s="79"/>
      <c r="IK124" s="79"/>
      <c r="IL124" s="79"/>
      <c r="IM124" s="79"/>
      <c r="IN124" s="79"/>
      <c r="IO124" s="79"/>
      <c r="IP124" s="79"/>
      <c r="IQ124" s="79"/>
      <c r="IR124" s="79"/>
      <c r="IS124" s="79"/>
      <c r="IT124" s="79"/>
      <c r="IU124" s="79"/>
      <c r="IV124" s="79"/>
    </row>
    <row r="125" spans="1:256">
      <c r="A125" s="79"/>
      <c r="B125" s="307"/>
      <c r="C125" s="307"/>
      <c r="D125" s="307"/>
      <c r="E125" s="79"/>
      <c r="F125" s="272"/>
      <c r="G125" s="272"/>
      <c r="H125" s="272"/>
      <c r="I125" s="307"/>
      <c r="J125" s="272"/>
      <c r="K125" s="273"/>
      <c r="L125" s="273"/>
      <c r="M125" s="307"/>
      <c r="N125" s="4"/>
      <c r="O125" s="307"/>
      <c r="P125" s="307"/>
      <c r="Q125" s="307"/>
      <c r="R125" s="307"/>
      <c r="S125" s="307"/>
      <c r="T125" s="307"/>
      <c r="U125" s="261"/>
      <c r="V125" s="251"/>
      <c r="W125" s="251"/>
      <c r="X125" s="251"/>
      <c r="Y125" s="79"/>
      <c r="Z125" s="79"/>
      <c r="AA125" s="251"/>
      <c r="AB125" s="79"/>
      <c r="AC125" s="79"/>
      <c r="AD125" s="79"/>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c r="BX125" s="79"/>
      <c r="BY125" s="79"/>
      <c r="BZ125" s="79"/>
      <c r="CA125" s="79"/>
      <c r="CB125" s="79"/>
      <c r="CC125" s="79"/>
      <c r="CD125" s="79"/>
      <c r="CE125" s="79"/>
      <c r="CF125" s="79"/>
      <c r="CG125" s="79"/>
      <c r="CH125" s="79"/>
      <c r="CI125" s="79"/>
      <c r="CJ125" s="79"/>
      <c r="CK125" s="79"/>
      <c r="CL125" s="79"/>
      <c r="CM125" s="79"/>
      <c r="CN125" s="79"/>
      <c r="CO125" s="79"/>
      <c r="CP125" s="79"/>
      <c r="CQ125" s="79"/>
      <c r="CR125" s="79"/>
      <c r="CS125" s="79"/>
      <c r="CT125" s="79"/>
      <c r="CU125" s="79"/>
      <c r="CV125" s="79"/>
      <c r="CW125" s="79"/>
      <c r="CX125" s="79"/>
      <c r="CY125" s="79"/>
      <c r="CZ125" s="79"/>
      <c r="DA125" s="79"/>
      <c r="DB125" s="79"/>
      <c r="DC125" s="79"/>
      <c r="DD125" s="79"/>
      <c r="DE125" s="79"/>
      <c r="DF125" s="79"/>
      <c r="DG125" s="79"/>
      <c r="DH125" s="79"/>
      <c r="DI125" s="79"/>
      <c r="DJ125" s="79"/>
      <c r="DK125" s="79"/>
      <c r="DL125" s="79"/>
      <c r="DM125" s="79"/>
      <c r="DN125" s="79"/>
      <c r="DO125" s="79"/>
      <c r="DP125" s="79"/>
      <c r="DQ125" s="79"/>
      <c r="DR125" s="79"/>
      <c r="DS125" s="79"/>
      <c r="DT125" s="79"/>
      <c r="DU125" s="79"/>
      <c r="DV125" s="79"/>
      <c r="DW125" s="79"/>
      <c r="DX125" s="79"/>
      <c r="DY125" s="79"/>
      <c r="DZ125" s="79"/>
      <c r="EA125" s="79"/>
      <c r="EB125" s="79"/>
      <c r="EC125" s="79"/>
      <c r="ED125" s="79"/>
      <c r="EE125" s="79"/>
      <c r="EF125" s="79"/>
      <c r="EG125" s="79"/>
      <c r="EH125" s="79"/>
      <c r="EI125" s="79"/>
      <c r="EJ125" s="79"/>
      <c r="EK125" s="79"/>
      <c r="EL125" s="79"/>
      <c r="EM125" s="79"/>
      <c r="EN125" s="79"/>
      <c r="EO125" s="79"/>
      <c r="EP125" s="79"/>
      <c r="EQ125" s="79"/>
      <c r="ER125" s="79"/>
      <c r="ES125" s="79"/>
      <c r="ET125" s="79"/>
      <c r="EU125" s="79"/>
      <c r="EV125" s="79"/>
      <c r="EW125" s="79"/>
      <c r="EX125" s="79"/>
      <c r="EY125" s="79"/>
      <c r="EZ125" s="79"/>
      <c r="FA125" s="79"/>
      <c r="FB125" s="79"/>
      <c r="FC125" s="79"/>
      <c r="FD125" s="79"/>
      <c r="FE125" s="79"/>
      <c r="FF125" s="79"/>
      <c r="FG125" s="79"/>
      <c r="FH125" s="79"/>
      <c r="FI125" s="79"/>
      <c r="FJ125" s="79"/>
      <c r="FK125" s="79"/>
      <c r="FL125" s="79"/>
      <c r="FM125" s="79"/>
      <c r="FN125" s="79"/>
      <c r="FO125" s="79"/>
      <c r="FP125" s="79"/>
      <c r="FQ125" s="79"/>
      <c r="FR125" s="79"/>
      <c r="FS125" s="79"/>
      <c r="FT125" s="79"/>
      <c r="FU125" s="79"/>
      <c r="FV125" s="79"/>
      <c r="FW125" s="79"/>
      <c r="FX125" s="79"/>
      <c r="FY125" s="79"/>
      <c r="FZ125" s="79"/>
      <c r="GA125" s="79"/>
      <c r="GB125" s="79"/>
      <c r="GC125" s="79"/>
      <c r="GD125" s="79"/>
      <c r="GE125" s="79"/>
      <c r="GF125" s="79"/>
      <c r="GG125" s="79"/>
      <c r="GH125" s="79"/>
      <c r="GI125" s="79"/>
      <c r="GJ125" s="79"/>
      <c r="GK125" s="79"/>
      <c r="GL125" s="79"/>
      <c r="GM125" s="79"/>
      <c r="GN125" s="79"/>
      <c r="GO125" s="79"/>
      <c r="GP125" s="79"/>
      <c r="GQ125" s="79"/>
      <c r="GR125" s="79"/>
      <c r="GS125" s="79"/>
      <c r="GT125" s="79"/>
      <c r="GU125" s="79"/>
      <c r="GV125" s="79"/>
      <c r="GW125" s="79"/>
      <c r="GX125" s="79"/>
      <c r="GY125" s="79"/>
      <c r="GZ125" s="79"/>
      <c r="HA125" s="79"/>
      <c r="HB125" s="79"/>
      <c r="HC125" s="79"/>
      <c r="HD125" s="79"/>
      <c r="HE125" s="79"/>
      <c r="HF125" s="79"/>
      <c r="HG125" s="79"/>
      <c r="HH125" s="79"/>
      <c r="HI125" s="79"/>
      <c r="HJ125" s="79"/>
      <c r="HK125" s="79"/>
      <c r="HL125" s="79"/>
      <c r="HM125" s="79"/>
      <c r="HN125" s="79"/>
      <c r="HO125" s="79"/>
      <c r="HP125" s="79"/>
      <c r="HQ125" s="79"/>
      <c r="HR125" s="79"/>
      <c r="HS125" s="79"/>
      <c r="HT125" s="79"/>
      <c r="HU125" s="79"/>
      <c r="HV125" s="79"/>
      <c r="HW125" s="79"/>
      <c r="HX125" s="79"/>
      <c r="HY125" s="79"/>
      <c r="HZ125" s="79"/>
      <c r="IA125" s="79"/>
      <c r="IB125" s="79"/>
      <c r="IC125" s="79"/>
      <c r="ID125" s="79"/>
      <c r="IE125" s="79"/>
      <c r="IF125" s="79"/>
      <c r="IG125" s="79"/>
      <c r="IH125" s="79"/>
      <c r="II125" s="79"/>
      <c r="IJ125" s="79"/>
      <c r="IK125" s="79"/>
      <c r="IL125" s="79"/>
      <c r="IM125" s="79"/>
      <c r="IN125" s="79"/>
      <c r="IO125" s="79"/>
      <c r="IP125" s="79"/>
      <c r="IQ125" s="79"/>
      <c r="IR125" s="79"/>
      <c r="IS125" s="79"/>
      <c r="IT125" s="79"/>
      <c r="IU125" s="79"/>
      <c r="IV125" s="79"/>
    </row>
    <row r="126" spans="1:256">
      <c r="A126" s="79"/>
      <c r="B126" s="307"/>
      <c r="C126" s="307"/>
      <c r="D126" s="307"/>
      <c r="E126" s="79"/>
      <c r="F126" s="272"/>
      <c r="G126" s="272"/>
      <c r="H126" s="272"/>
      <c r="I126" s="307"/>
      <c r="J126" s="272"/>
      <c r="K126" s="273"/>
      <c r="L126" s="273"/>
      <c r="M126" s="307"/>
      <c r="N126" s="4"/>
      <c r="O126" s="307"/>
      <c r="P126" s="307"/>
      <c r="Q126" s="307"/>
      <c r="R126" s="307"/>
      <c r="S126" s="307"/>
      <c r="T126" s="307"/>
      <c r="U126" s="261"/>
      <c r="V126" s="251"/>
      <c r="W126" s="251"/>
      <c r="X126" s="251"/>
      <c r="Y126" s="79"/>
      <c r="Z126" s="79"/>
      <c r="AA126" s="251"/>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79"/>
      <c r="BA126" s="79"/>
      <c r="BB126" s="79"/>
      <c r="BC126" s="79"/>
      <c r="BD126" s="79"/>
      <c r="BE126" s="79"/>
      <c r="BF126" s="79"/>
      <c r="BG126" s="79"/>
      <c r="BH126" s="79"/>
      <c r="BI126" s="79"/>
      <c r="BJ126" s="79"/>
      <c r="BK126" s="79"/>
      <c r="BL126" s="79"/>
      <c r="BM126" s="79"/>
      <c r="BN126" s="79"/>
      <c r="BO126" s="79"/>
      <c r="BP126" s="79"/>
      <c r="BQ126" s="79"/>
      <c r="BR126" s="79"/>
      <c r="BS126" s="79"/>
      <c r="BT126" s="79"/>
      <c r="BU126" s="79"/>
      <c r="BV126" s="79"/>
      <c r="BW126" s="79"/>
      <c r="BX126" s="79"/>
      <c r="BY126" s="79"/>
      <c r="BZ126" s="79"/>
      <c r="CA126" s="79"/>
      <c r="CB126" s="79"/>
      <c r="CC126" s="79"/>
      <c r="CD126" s="79"/>
      <c r="CE126" s="79"/>
      <c r="CF126" s="79"/>
      <c r="CG126" s="79"/>
      <c r="CH126" s="79"/>
      <c r="CI126" s="79"/>
      <c r="CJ126" s="79"/>
      <c r="CK126" s="79"/>
      <c r="CL126" s="79"/>
      <c r="CM126" s="79"/>
      <c r="CN126" s="79"/>
      <c r="CO126" s="79"/>
      <c r="CP126" s="79"/>
      <c r="CQ126" s="79"/>
      <c r="CR126" s="79"/>
      <c r="CS126" s="79"/>
      <c r="CT126" s="79"/>
      <c r="CU126" s="79"/>
      <c r="CV126" s="79"/>
      <c r="CW126" s="79"/>
      <c r="CX126" s="79"/>
      <c r="CY126" s="79"/>
      <c r="CZ126" s="79"/>
      <c r="DA126" s="79"/>
      <c r="DB126" s="79"/>
      <c r="DC126" s="79"/>
      <c r="DD126" s="79"/>
      <c r="DE126" s="79"/>
      <c r="DF126" s="79"/>
      <c r="DG126" s="79"/>
      <c r="DH126" s="79"/>
      <c r="DI126" s="79"/>
      <c r="DJ126" s="79"/>
      <c r="DK126" s="79"/>
      <c r="DL126" s="79"/>
      <c r="DM126" s="79"/>
      <c r="DN126" s="79"/>
      <c r="DO126" s="79"/>
      <c r="DP126" s="79"/>
      <c r="DQ126" s="79"/>
      <c r="DR126" s="79"/>
      <c r="DS126" s="79"/>
      <c r="DT126" s="79"/>
      <c r="DU126" s="79"/>
      <c r="DV126" s="79"/>
      <c r="DW126" s="79"/>
      <c r="DX126" s="79"/>
      <c r="DY126" s="79"/>
      <c r="DZ126" s="79"/>
      <c r="EA126" s="79"/>
      <c r="EB126" s="79"/>
      <c r="EC126" s="79"/>
      <c r="ED126" s="79"/>
      <c r="EE126" s="79"/>
      <c r="EF126" s="79"/>
      <c r="EG126" s="79"/>
      <c r="EH126" s="79"/>
      <c r="EI126" s="79"/>
      <c r="EJ126" s="79"/>
      <c r="EK126" s="79"/>
      <c r="EL126" s="79"/>
      <c r="EM126" s="79"/>
      <c r="EN126" s="79"/>
      <c r="EO126" s="79"/>
      <c r="EP126" s="79"/>
      <c r="EQ126" s="79"/>
      <c r="ER126" s="79"/>
      <c r="ES126" s="79"/>
      <c r="ET126" s="79"/>
      <c r="EU126" s="79"/>
      <c r="EV126" s="79"/>
      <c r="EW126" s="79"/>
      <c r="EX126" s="79"/>
      <c r="EY126" s="79"/>
      <c r="EZ126" s="79"/>
      <c r="FA126" s="79"/>
      <c r="FB126" s="79"/>
      <c r="FC126" s="79"/>
      <c r="FD126" s="79"/>
      <c r="FE126" s="79"/>
      <c r="FF126" s="79"/>
      <c r="FG126" s="79"/>
      <c r="FH126" s="79"/>
      <c r="FI126" s="79"/>
      <c r="FJ126" s="79"/>
      <c r="FK126" s="79"/>
      <c r="FL126" s="79"/>
      <c r="FM126" s="79"/>
      <c r="FN126" s="79"/>
      <c r="FO126" s="79"/>
      <c r="FP126" s="79"/>
      <c r="FQ126" s="79"/>
      <c r="FR126" s="79"/>
      <c r="FS126" s="79"/>
      <c r="FT126" s="79"/>
      <c r="FU126" s="79"/>
      <c r="FV126" s="79"/>
      <c r="FW126" s="79"/>
      <c r="FX126" s="79"/>
      <c r="FY126" s="79"/>
      <c r="FZ126" s="79"/>
      <c r="GA126" s="79"/>
      <c r="GB126" s="79"/>
      <c r="GC126" s="79"/>
      <c r="GD126" s="79"/>
      <c r="GE126" s="79"/>
      <c r="GF126" s="79"/>
      <c r="GG126" s="79"/>
      <c r="GH126" s="79"/>
      <c r="GI126" s="79"/>
      <c r="GJ126" s="79"/>
      <c r="GK126" s="79"/>
      <c r="GL126" s="79"/>
      <c r="GM126" s="79"/>
      <c r="GN126" s="79"/>
      <c r="GO126" s="79"/>
      <c r="GP126" s="79"/>
      <c r="GQ126" s="79"/>
      <c r="GR126" s="79"/>
      <c r="GS126" s="79"/>
      <c r="GT126" s="79"/>
      <c r="GU126" s="79"/>
      <c r="GV126" s="79"/>
      <c r="GW126" s="79"/>
      <c r="GX126" s="79"/>
      <c r="GY126" s="79"/>
      <c r="GZ126" s="79"/>
      <c r="HA126" s="79"/>
      <c r="HB126" s="79"/>
      <c r="HC126" s="79"/>
      <c r="HD126" s="79"/>
      <c r="HE126" s="79"/>
      <c r="HF126" s="79"/>
      <c r="HG126" s="79"/>
      <c r="HH126" s="79"/>
      <c r="HI126" s="79"/>
      <c r="HJ126" s="79"/>
      <c r="HK126" s="79"/>
      <c r="HL126" s="79"/>
      <c r="HM126" s="79"/>
      <c r="HN126" s="79"/>
      <c r="HO126" s="79"/>
      <c r="HP126" s="79"/>
      <c r="HQ126" s="79"/>
      <c r="HR126" s="79"/>
      <c r="HS126" s="79"/>
      <c r="HT126" s="79"/>
      <c r="HU126" s="79"/>
      <c r="HV126" s="79"/>
      <c r="HW126" s="79"/>
      <c r="HX126" s="79"/>
      <c r="HY126" s="79"/>
      <c r="HZ126" s="79"/>
      <c r="IA126" s="79"/>
      <c r="IB126" s="79"/>
      <c r="IC126" s="79"/>
      <c r="ID126" s="79"/>
      <c r="IE126" s="79"/>
      <c r="IF126" s="79"/>
      <c r="IG126" s="79"/>
      <c r="IH126" s="79"/>
      <c r="II126" s="79"/>
      <c r="IJ126" s="79"/>
      <c r="IK126" s="79"/>
      <c r="IL126" s="79"/>
      <c r="IM126" s="79"/>
      <c r="IN126" s="79"/>
      <c r="IO126" s="79"/>
      <c r="IP126" s="79"/>
      <c r="IQ126" s="79"/>
      <c r="IR126" s="79"/>
      <c r="IS126" s="79"/>
      <c r="IT126" s="79"/>
      <c r="IU126" s="79"/>
      <c r="IV126" s="79"/>
    </row>
    <row r="127" spans="1:256">
      <c r="A127" s="79"/>
      <c r="B127" s="307"/>
      <c r="C127" s="307"/>
      <c r="D127" s="307"/>
      <c r="E127" s="79"/>
      <c r="F127" s="272"/>
      <c r="G127" s="272"/>
      <c r="H127" s="272"/>
      <c r="I127" s="307"/>
      <c r="J127" s="272"/>
      <c r="K127" s="273"/>
      <c r="L127" s="273"/>
      <c r="M127" s="307"/>
      <c r="N127" s="4"/>
      <c r="O127" s="307"/>
      <c r="P127" s="307"/>
      <c r="Q127" s="307"/>
      <c r="R127" s="307"/>
      <c r="S127" s="307"/>
      <c r="T127" s="307"/>
      <c r="U127" s="261"/>
      <c r="V127" s="251"/>
      <c r="W127" s="251"/>
      <c r="X127" s="251"/>
      <c r="Y127" s="79"/>
      <c r="Z127" s="79"/>
      <c r="AA127" s="251"/>
      <c r="AB127" s="79"/>
      <c r="AC127" s="79"/>
      <c r="AD127" s="79"/>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79"/>
      <c r="BA127" s="79"/>
      <c r="BB127" s="79"/>
      <c r="BC127" s="79"/>
      <c r="BD127" s="79"/>
      <c r="BE127" s="79"/>
      <c r="BF127" s="79"/>
      <c r="BG127" s="79"/>
      <c r="BH127" s="79"/>
      <c r="BI127" s="79"/>
      <c r="BJ127" s="79"/>
      <c r="BK127" s="79"/>
      <c r="BL127" s="79"/>
      <c r="BM127" s="79"/>
      <c r="BN127" s="79"/>
      <c r="BO127" s="79"/>
      <c r="BP127" s="79"/>
      <c r="BQ127" s="79"/>
      <c r="BR127" s="79"/>
      <c r="BS127" s="79"/>
      <c r="BT127" s="79"/>
      <c r="BU127" s="79"/>
      <c r="BV127" s="79"/>
      <c r="BW127" s="79"/>
      <c r="BX127" s="79"/>
      <c r="BY127" s="79"/>
      <c r="BZ127" s="79"/>
      <c r="CA127" s="79"/>
      <c r="CB127" s="79"/>
      <c r="CC127" s="79"/>
      <c r="CD127" s="79"/>
      <c r="CE127" s="79"/>
      <c r="CF127" s="79"/>
      <c r="CG127" s="79"/>
      <c r="CH127" s="79"/>
      <c r="CI127" s="79"/>
      <c r="CJ127" s="79"/>
      <c r="CK127" s="79"/>
      <c r="CL127" s="79"/>
      <c r="CM127" s="79"/>
      <c r="CN127" s="79"/>
      <c r="CO127" s="79"/>
      <c r="CP127" s="79"/>
      <c r="CQ127" s="79"/>
      <c r="CR127" s="79"/>
      <c r="CS127" s="79"/>
      <c r="CT127" s="79"/>
      <c r="CU127" s="79"/>
      <c r="CV127" s="79"/>
      <c r="CW127" s="79"/>
      <c r="CX127" s="79"/>
      <c r="CY127" s="79"/>
      <c r="CZ127" s="79"/>
      <c r="DA127" s="79"/>
      <c r="DB127" s="79"/>
      <c r="DC127" s="79"/>
      <c r="DD127" s="79"/>
      <c r="DE127" s="79"/>
      <c r="DF127" s="79"/>
      <c r="DG127" s="79"/>
      <c r="DH127" s="79"/>
      <c r="DI127" s="79"/>
      <c r="DJ127" s="79"/>
      <c r="DK127" s="79"/>
      <c r="DL127" s="79"/>
      <c r="DM127" s="79"/>
      <c r="DN127" s="79"/>
      <c r="DO127" s="79"/>
      <c r="DP127" s="79"/>
      <c r="DQ127" s="79"/>
      <c r="DR127" s="79"/>
      <c r="DS127" s="79"/>
      <c r="DT127" s="79"/>
      <c r="DU127" s="79"/>
      <c r="DV127" s="79"/>
      <c r="DW127" s="79"/>
      <c r="DX127" s="79"/>
      <c r="DY127" s="79"/>
      <c r="DZ127" s="79"/>
      <c r="EA127" s="79"/>
      <c r="EB127" s="79"/>
      <c r="EC127" s="79"/>
      <c r="ED127" s="79"/>
      <c r="EE127" s="79"/>
      <c r="EF127" s="79"/>
      <c r="EG127" s="79"/>
      <c r="EH127" s="79"/>
      <c r="EI127" s="79"/>
      <c r="EJ127" s="79"/>
      <c r="EK127" s="79"/>
      <c r="EL127" s="79"/>
      <c r="EM127" s="79"/>
      <c r="EN127" s="79"/>
      <c r="EO127" s="79"/>
      <c r="EP127" s="79"/>
      <c r="EQ127" s="79"/>
      <c r="ER127" s="79"/>
      <c r="ES127" s="79"/>
      <c r="ET127" s="79"/>
      <c r="EU127" s="79"/>
      <c r="EV127" s="79"/>
      <c r="EW127" s="79"/>
      <c r="EX127" s="79"/>
      <c r="EY127" s="79"/>
      <c r="EZ127" s="79"/>
      <c r="FA127" s="79"/>
      <c r="FB127" s="79"/>
      <c r="FC127" s="79"/>
      <c r="FD127" s="79"/>
      <c r="FE127" s="79"/>
      <c r="FF127" s="79"/>
      <c r="FG127" s="79"/>
      <c r="FH127" s="79"/>
      <c r="FI127" s="79"/>
      <c r="FJ127" s="79"/>
      <c r="FK127" s="79"/>
      <c r="FL127" s="79"/>
      <c r="FM127" s="79"/>
      <c r="FN127" s="79"/>
      <c r="FO127" s="79"/>
      <c r="FP127" s="79"/>
      <c r="FQ127" s="79"/>
      <c r="FR127" s="79"/>
      <c r="FS127" s="79"/>
      <c r="FT127" s="79"/>
      <c r="FU127" s="79"/>
      <c r="FV127" s="79"/>
      <c r="FW127" s="79"/>
      <c r="FX127" s="79"/>
      <c r="FY127" s="79"/>
      <c r="FZ127" s="79"/>
      <c r="GA127" s="79"/>
      <c r="GB127" s="79"/>
      <c r="GC127" s="79"/>
      <c r="GD127" s="79"/>
      <c r="GE127" s="79"/>
      <c r="GF127" s="79"/>
      <c r="GG127" s="79"/>
      <c r="GH127" s="79"/>
      <c r="GI127" s="79"/>
      <c r="GJ127" s="79"/>
      <c r="GK127" s="79"/>
      <c r="GL127" s="79"/>
      <c r="GM127" s="79"/>
      <c r="GN127" s="79"/>
      <c r="GO127" s="79"/>
      <c r="GP127" s="79"/>
      <c r="GQ127" s="79"/>
      <c r="GR127" s="79"/>
      <c r="GS127" s="79"/>
      <c r="GT127" s="79"/>
      <c r="GU127" s="79"/>
      <c r="GV127" s="79"/>
      <c r="GW127" s="79"/>
      <c r="GX127" s="79"/>
      <c r="GY127" s="79"/>
      <c r="GZ127" s="79"/>
      <c r="HA127" s="79"/>
      <c r="HB127" s="79"/>
      <c r="HC127" s="79"/>
      <c r="HD127" s="79"/>
      <c r="HE127" s="79"/>
      <c r="HF127" s="79"/>
      <c r="HG127" s="79"/>
      <c r="HH127" s="79"/>
      <c r="HI127" s="79"/>
      <c r="HJ127" s="79"/>
      <c r="HK127" s="79"/>
      <c r="HL127" s="79"/>
      <c r="HM127" s="79"/>
      <c r="HN127" s="79"/>
      <c r="HO127" s="79"/>
      <c r="HP127" s="79"/>
      <c r="HQ127" s="79"/>
      <c r="HR127" s="79"/>
      <c r="HS127" s="79"/>
      <c r="HT127" s="79"/>
      <c r="HU127" s="79"/>
      <c r="HV127" s="79"/>
      <c r="HW127" s="79"/>
      <c r="HX127" s="79"/>
      <c r="HY127" s="79"/>
      <c r="HZ127" s="79"/>
      <c r="IA127" s="79"/>
      <c r="IB127" s="79"/>
      <c r="IC127" s="79"/>
      <c r="ID127" s="79"/>
      <c r="IE127" s="79"/>
      <c r="IF127" s="79"/>
      <c r="IG127" s="79"/>
      <c r="IH127" s="79"/>
      <c r="II127" s="79"/>
      <c r="IJ127" s="79"/>
      <c r="IK127" s="79"/>
      <c r="IL127" s="79"/>
      <c r="IM127" s="79"/>
      <c r="IN127" s="79"/>
      <c r="IO127" s="79"/>
      <c r="IP127" s="79"/>
      <c r="IQ127" s="79"/>
      <c r="IR127" s="79"/>
      <c r="IS127" s="79"/>
      <c r="IT127" s="79"/>
      <c r="IU127" s="79"/>
      <c r="IV127" s="79"/>
    </row>
    <row r="128" spans="1:256">
      <c r="A128" s="79"/>
      <c r="B128" s="307"/>
      <c r="C128" s="307"/>
      <c r="D128" s="307"/>
      <c r="E128" s="79"/>
      <c r="F128" s="272"/>
      <c r="G128" s="272"/>
      <c r="H128" s="272"/>
      <c r="I128" s="307"/>
      <c r="J128" s="272"/>
      <c r="K128" s="273"/>
      <c r="L128" s="273"/>
      <c r="M128" s="307"/>
      <c r="N128" s="4"/>
      <c r="O128" s="307"/>
      <c r="P128" s="307"/>
      <c r="Q128" s="307"/>
      <c r="R128" s="307"/>
      <c r="S128" s="307"/>
      <c r="T128" s="307"/>
      <c r="U128" s="261"/>
      <c r="V128" s="251"/>
      <c r="W128" s="251"/>
      <c r="X128" s="251"/>
      <c r="Y128" s="79"/>
      <c r="Z128" s="79"/>
      <c r="AA128" s="251"/>
      <c r="AB128" s="79"/>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79"/>
      <c r="BA128" s="79"/>
      <c r="BB128" s="79"/>
      <c r="BC128" s="79"/>
      <c r="BD128" s="79"/>
      <c r="BE128" s="79"/>
      <c r="BF128" s="79"/>
      <c r="BG128" s="79"/>
      <c r="BH128" s="79"/>
      <c r="BI128" s="79"/>
      <c r="BJ128" s="79"/>
      <c r="BK128" s="79"/>
      <c r="BL128" s="79"/>
      <c r="BM128" s="79"/>
      <c r="BN128" s="79"/>
      <c r="BO128" s="79"/>
      <c r="BP128" s="79"/>
      <c r="BQ128" s="79"/>
      <c r="BR128" s="79"/>
      <c r="BS128" s="79"/>
      <c r="BT128" s="79"/>
      <c r="BU128" s="79"/>
      <c r="BV128" s="79"/>
      <c r="BW128" s="79"/>
      <c r="BX128" s="79"/>
      <c r="BY128" s="79"/>
      <c r="BZ128" s="79"/>
      <c r="CA128" s="79"/>
      <c r="CB128" s="79"/>
      <c r="CC128" s="79"/>
      <c r="CD128" s="79"/>
      <c r="CE128" s="79"/>
      <c r="CF128" s="79"/>
      <c r="CG128" s="79"/>
      <c r="CH128" s="79"/>
      <c r="CI128" s="79"/>
      <c r="CJ128" s="79"/>
      <c r="CK128" s="79"/>
      <c r="CL128" s="79"/>
      <c r="CM128" s="79"/>
      <c r="CN128" s="79"/>
      <c r="CO128" s="79"/>
      <c r="CP128" s="79"/>
      <c r="CQ128" s="79"/>
      <c r="CR128" s="79"/>
      <c r="CS128" s="79"/>
      <c r="CT128" s="79"/>
      <c r="CU128" s="79"/>
      <c r="CV128" s="79"/>
      <c r="CW128" s="79"/>
      <c r="CX128" s="79"/>
      <c r="CY128" s="79"/>
      <c r="CZ128" s="79"/>
      <c r="DA128" s="79"/>
      <c r="DB128" s="79"/>
      <c r="DC128" s="79"/>
      <c r="DD128" s="79"/>
      <c r="DE128" s="79"/>
      <c r="DF128" s="79"/>
      <c r="DG128" s="79"/>
      <c r="DH128" s="79"/>
      <c r="DI128" s="79"/>
      <c r="DJ128" s="79"/>
      <c r="DK128" s="79"/>
      <c r="DL128" s="79"/>
      <c r="DM128" s="79"/>
      <c r="DN128" s="79"/>
      <c r="DO128" s="79"/>
      <c r="DP128" s="79"/>
      <c r="DQ128" s="79"/>
      <c r="DR128" s="79"/>
      <c r="DS128" s="79"/>
      <c r="DT128" s="79"/>
      <c r="DU128" s="79"/>
      <c r="DV128" s="79"/>
      <c r="DW128" s="79"/>
      <c r="DX128" s="79"/>
      <c r="DY128" s="79"/>
      <c r="DZ128" s="79"/>
      <c r="EA128" s="79"/>
      <c r="EB128" s="79"/>
      <c r="EC128" s="79"/>
      <c r="ED128" s="79"/>
      <c r="EE128" s="79"/>
      <c r="EF128" s="79"/>
      <c r="EG128" s="79"/>
      <c r="EH128" s="79"/>
      <c r="EI128" s="79"/>
      <c r="EJ128" s="79"/>
      <c r="EK128" s="79"/>
      <c r="EL128" s="79"/>
      <c r="EM128" s="79"/>
      <c r="EN128" s="79"/>
      <c r="EO128" s="79"/>
      <c r="EP128" s="79"/>
      <c r="EQ128" s="79"/>
      <c r="ER128" s="79"/>
      <c r="ES128" s="79"/>
      <c r="ET128" s="79"/>
      <c r="EU128" s="79"/>
      <c r="EV128" s="79"/>
      <c r="EW128" s="79"/>
      <c r="EX128" s="79"/>
      <c r="EY128" s="79"/>
      <c r="EZ128" s="79"/>
      <c r="FA128" s="79"/>
      <c r="FB128" s="79"/>
      <c r="FC128" s="79"/>
      <c r="FD128" s="79"/>
      <c r="FE128" s="79"/>
      <c r="FF128" s="79"/>
      <c r="FG128" s="79"/>
      <c r="FH128" s="79"/>
      <c r="FI128" s="79"/>
      <c r="FJ128" s="79"/>
      <c r="FK128" s="79"/>
      <c r="FL128" s="79"/>
      <c r="FM128" s="79"/>
      <c r="FN128" s="79"/>
      <c r="FO128" s="79"/>
      <c r="FP128" s="79"/>
      <c r="FQ128" s="79"/>
      <c r="FR128" s="79"/>
      <c r="FS128" s="79"/>
      <c r="FT128" s="79"/>
      <c r="FU128" s="79"/>
      <c r="FV128" s="79"/>
      <c r="FW128" s="79"/>
      <c r="FX128" s="79"/>
      <c r="FY128" s="79"/>
      <c r="FZ128" s="79"/>
      <c r="GA128" s="79"/>
      <c r="GB128" s="79"/>
      <c r="GC128" s="79"/>
      <c r="GD128" s="79"/>
      <c r="GE128" s="79"/>
      <c r="GF128" s="79"/>
      <c r="GG128" s="79"/>
      <c r="GH128" s="79"/>
      <c r="GI128" s="79"/>
      <c r="GJ128" s="79"/>
      <c r="GK128" s="79"/>
      <c r="GL128" s="79"/>
      <c r="GM128" s="79"/>
      <c r="GN128" s="79"/>
      <c r="GO128" s="79"/>
      <c r="GP128" s="79"/>
      <c r="GQ128" s="79"/>
      <c r="GR128" s="79"/>
      <c r="GS128" s="79"/>
      <c r="GT128" s="79"/>
      <c r="GU128" s="79"/>
      <c r="GV128" s="79"/>
      <c r="GW128" s="79"/>
      <c r="GX128" s="79"/>
      <c r="GY128" s="79"/>
      <c r="GZ128" s="79"/>
      <c r="HA128" s="79"/>
      <c r="HB128" s="79"/>
      <c r="HC128" s="79"/>
      <c r="HD128" s="79"/>
      <c r="HE128" s="79"/>
      <c r="HF128" s="79"/>
      <c r="HG128" s="79"/>
      <c r="HH128" s="79"/>
      <c r="HI128" s="79"/>
      <c r="HJ128" s="79"/>
      <c r="HK128" s="79"/>
      <c r="HL128" s="79"/>
      <c r="HM128" s="79"/>
      <c r="HN128" s="79"/>
      <c r="HO128" s="79"/>
      <c r="HP128" s="79"/>
      <c r="HQ128" s="79"/>
      <c r="HR128" s="79"/>
      <c r="HS128" s="79"/>
      <c r="HT128" s="79"/>
      <c r="HU128" s="79"/>
      <c r="HV128" s="79"/>
      <c r="HW128" s="79"/>
      <c r="HX128" s="79"/>
      <c r="HY128" s="79"/>
      <c r="HZ128" s="79"/>
      <c r="IA128" s="79"/>
      <c r="IB128" s="79"/>
      <c r="IC128" s="79"/>
      <c r="ID128" s="79"/>
      <c r="IE128" s="79"/>
      <c r="IF128" s="79"/>
      <c r="IG128" s="79"/>
      <c r="IH128" s="79"/>
      <c r="II128" s="79"/>
      <c r="IJ128" s="79"/>
      <c r="IK128" s="79"/>
      <c r="IL128" s="79"/>
      <c r="IM128" s="79"/>
      <c r="IN128" s="79"/>
      <c r="IO128" s="79"/>
      <c r="IP128" s="79"/>
      <c r="IQ128" s="79"/>
      <c r="IR128" s="79"/>
      <c r="IS128" s="79"/>
      <c r="IT128" s="79"/>
      <c r="IU128" s="79"/>
      <c r="IV128" s="79"/>
    </row>
    <row r="129" spans="1:256">
      <c r="A129" s="79"/>
      <c r="B129" s="307"/>
      <c r="C129" s="307"/>
      <c r="D129" s="307"/>
      <c r="E129" s="79"/>
      <c r="F129" s="272"/>
      <c r="G129" s="272"/>
      <c r="H129" s="272"/>
      <c r="I129" s="307"/>
      <c r="J129" s="272"/>
      <c r="K129" s="273"/>
      <c r="L129" s="273"/>
      <c r="M129" s="307"/>
      <c r="N129" s="4"/>
      <c r="O129" s="307"/>
      <c r="P129" s="307"/>
      <c r="Q129" s="307"/>
      <c r="R129" s="307"/>
      <c r="S129" s="307"/>
      <c r="T129" s="307"/>
      <c r="U129" s="261"/>
      <c r="V129" s="251"/>
      <c r="W129" s="251"/>
      <c r="X129" s="251"/>
      <c r="Y129" s="79"/>
      <c r="Z129" s="79"/>
      <c r="AA129" s="251"/>
      <c r="AB129" s="79"/>
      <c r="AC129" s="79"/>
      <c r="AD129" s="79"/>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79"/>
      <c r="BA129" s="79"/>
      <c r="BB129" s="79"/>
      <c r="BC129" s="79"/>
      <c r="BD129" s="79"/>
      <c r="BE129" s="79"/>
      <c r="BF129" s="79"/>
      <c r="BG129" s="79"/>
      <c r="BH129" s="79"/>
      <c r="BI129" s="79"/>
      <c r="BJ129" s="79"/>
      <c r="BK129" s="79"/>
      <c r="BL129" s="79"/>
      <c r="BM129" s="79"/>
      <c r="BN129" s="79"/>
      <c r="BO129" s="79"/>
      <c r="BP129" s="79"/>
      <c r="BQ129" s="79"/>
      <c r="BR129" s="79"/>
      <c r="BS129" s="79"/>
      <c r="BT129" s="79"/>
      <c r="BU129" s="79"/>
      <c r="BV129" s="79"/>
      <c r="BW129" s="79"/>
      <c r="BX129" s="79"/>
      <c r="BY129" s="79"/>
      <c r="BZ129" s="79"/>
      <c r="CA129" s="79"/>
      <c r="CB129" s="79"/>
      <c r="CC129" s="79"/>
      <c r="CD129" s="79"/>
      <c r="CE129" s="79"/>
      <c r="CF129" s="79"/>
      <c r="CG129" s="79"/>
      <c r="CH129" s="79"/>
      <c r="CI129" s="79"/>
      <c r="CJ129" s="79"/>
      <c r="CK129" s="79"/>
      <c r="CL129" s="79"/>
      <c r="CM129" s="79"/>
      <c r="CN129" s="79"/>
      <c r="CO129" s="79"/>
      <c r="CP129" s="79"/>
      <c r="CQ129" s="79"/>
      <c r="CR129" s="79"/>
      <c r="CS129" s="79"/>
      <c r="CT129" s="79"/>
      <c r="CU129" s="79"/>
      <c r="CV129" s="79"/>
      <c r="CW129" s="79"/>
      <c r="CX129" s="79"/>
      <c r="CY129" s="79"/>
      <c r="CZ129" s="79"/>
      <c r="DA129" s="79"/>
      <c r="DB129" s="79"/>
      <c r="DC129" s="79"/>
      <c r="DD129" s="79"/>
      <c r="DE129" s="79"/>
      <c r="DF129" s="79"/>
      <c r="DG129" s="79"/>
      <c r="DH129" s="79"/>
      <c r="DI129" s="79"/>
      <c r="DJ129" s="79"/>
      <c r="DK129" s="79"/>
      <c r="DL129" s="79"/>
      <c r="DM129" s="79"/>
      <c r="DN129" s="79"/>
      <c r="DO129" s="79"/>
      <c r="DP129" s="79"/>
      <c r="DQ129" s="79"/>
      <c r="DR129" s="79"/>
      <c r="DS129" s="79"/>
      <c r="DT129" s="79"/>
      <c r="DU129" s="79"/>
      <c r="DV129" s="79"/>
      <c r="DW129" s="79"/>
      <c r="DX129" s="79"/>
      <c r="DY129" s="79"/>
      <c r="DZ129" s="79"/>
      <c r="EA129" s="79"/>
      <c r="EB129" s="79"/>
      <c r="EC129" s="79"/>
      <c r="ED129" s="79"/>
      <c r="EE129" s="79"/>
      <c r="EF129" s="79"/>
      <c r="EG129" s="79"/>
      <c r="EH129" s="79"/>
      <c r="EI129" s="79"/>
      <c r="EJ129" s="79"/>
      <c r="EK129" s="79"/>
      <c r="EL129" s="79"/>
      <c r="EM129" s="79"/>
      <c r="EN129" s="79"/>
      <c r="EO129" s="79"/>
      <c r="EP129" s="79"/>
      <c r="EQ129" s="79"/>
      <c r="ER129" s="79"/>
      <c r="ES129" s="79"/>
      <c r="ET129" s="79"/>
      <c r="EU129" s="79"/>
      <c r="EV129" s="79"/>
      <c r="EW129" s="79"/>
      <c r="EX129" s="79"/>
      <c r="EY129" s="79"/>
      <c r="EZ129" s="79"/>
      <c r="FA129" s="79"/>
      <c r="FB129" s="79"/>
      <c r="FC129" s="79"/>
      <c r="FD129" s="79"/>
      <c r="FE129" s="79"/>
      <c r="FF129" s="79"/>
      <c r="FG129" s="79"/>
      <c r="FH129" s="79"/>
      <c r="FI129" s="79"/>
      <c r="FJ129" s="79"/>
      <c r="FK129" s="79"/>
      <c r="FL129" s="79"/>
      <c r="FM129" s="79"/>
      <c r="FN129" s="79"/>
      <c r="FO129" s="79"/>
      <c r="FP129" s="79"/>
      <c r="FQ129" s="79"/>
      <c r="FR129" s="79"/>
      <c r="FS129" s="79"/>
      <c r="FT129" s="79"/>
      <c r="FU129" s="79"/>
      <c r="FV129" s="79"/>
      <c r="FW129" s="79"/>
      <c r="FX129" s="79"/>
      <c r="FY129" s="79"/>
      <c r="FZ129" s="79"/>
      <c r="GA129" s="79"/>
      <c r="GB129" s="79"/>
      <c r="GC129" s="79"/>
      <c r="GD129" s="79"/>
      <c r="GE129" s="79"/>
      <c r="GF129" s="79"/>
      <c r="GG129" s="79"/>
      <c r="GH129" s="79"/>
      <c r="GI129" s="79"/>
      <c r="GJ129" s="79"/>
      <c r="GK129" s="79"/>
      <c r="GL129" s="79"/>
      <c r="GM129" s="79"/>
      <c r="GN129" s="79"/>
      <c r="GO129" s="79"/>
      <c r="GP129" s="79"/>
      <c r="GQ129" s="79"/>
      <c r="GR129" s="79"/>
      <c r="GS129" s="79"/>
      <c r="GT129" s="79"/>
      <c r="GU129" s="79"/>
      <c r="GV129" s="79"/>
      <c r="GW129" s="79"/>
      <c r="GX129" s="79"/>
      <c r="GY129" s="79"/>
      <c r="GZ129" s="79"/>
      <c r="HA129" s="79"/>
      <c r="HB129" s="79"/>
      <c r="HC129" s="79"/>
      <c r="HD129" s="79"/>
      <c r="HE129" s="79"/>
      <c r="HF129" s="79"/>
      <c r="HG129" s="79"/>
      <c r="HH129" s="79"/>
      <c r="HI129" s="79"/>
      <c r="HJ129" s="79"/>
      <c r="HK129" s="79"/>
      <c r="HL129" s="79"/>
      <c r="HM129" s="79"/>
      <c r="HN129" s="79"/>
      <c r="HO129" s="79"/>
      <c r="HP129" s="79"/>
      <c r="HQ129" s="79"/>
      <c r="HR129" s="79"/>
      <c r="HS129" s="79"/>
      <c r="HT129" s="79"/>
      <c r="HU129" s="79"/>
      <c r="HV129" s="79"/>
      <c r="HW129" s="79"/>
      <c r="HX129" s="79"/>
      <c r="HY129" s="79"/>
      <c r="HZ129" s="79"/>
      <c r="IA129" s="79"/>
      <c r="IB129" s="79"/>
      <c r="IC129" s="79"/>
      <c r="ID129" s="79"/>
      <c r="IE129" s="79"/>
      <c r="IF129" s="79"/>
      <c r="IG129" s="79"/>
      <c r="IH129" s="79"/>
      <c r="II129" s="79"/>
      <c r="IJ129" s="79"/>
      <c r="IK129" s="79"/>
      <c r="IL129" s="79"/>
      <c r="IM129" s="79"/>
      <c r="IN129" s="79"/>
      <c r="IO129" s="79"/>
      <c r="IP129" s="79"/>
      <c r="IQ129" s="79"/>
      <c r="IR129" s="79"/>
      <c r="IS129" s="79"/>
      <c r="IT129" s="79"/>
      <c r="IU129" s="79"/>
      <c r="IV129" s="79"/>
    </row>
    <row r="130" spans="1:256">
      <c r="A130" s="79"/>
      <c r="B130" s="307"/>
      <c r="C130" s="307"/>
      <c r="D130" s="307"/>
      <c r="E130" s="79"/>
      <c r="F130" s="272"/>
      <c r="G130" s="272"/>
      <c r="H130" s="272"/>
      <c r="I130" s="307"/>
      <c r="J130" s="272"/>
      <c r="K130" s="273"/>
      <c r="L130" s="273"/>
      <c r="M130" s="307"/>
      <c r="N130" s="4"/>
      <c r="O130" s="307"/>
      <c r="P130" s="307"/>
      <c r="Q130" s="307"/>
      <c r="R130" s="307"/>
      <c r="S130" s="307"/>
      <c r="T130" s="307"/>
      <c r="U130" s="261"/>
      <c r="V130" s="251"/>
      <c r="W130" s="251"/>
      <c r="X130" s="251"/>
      <c r="Y130" s="79"/>
      <c r="Z130" s="79"/>
      <c r="AA130" s="251"/>
      <c r="AB130" s="79"/>
      <c r="AC130" s="79"/>
      <c r="AD130" s="79"/>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79"/>
      <c r="BA130" s="79"/>
      <c r="BB130" s="79"/>
      <c r="BC130" s="79"/>
      <c r="BD130" s="79"/>
      <c r="BE130" s="79"/>
      <c r="BF130" s="79"/>
      <c r="BG130" s="79"/>
      <c r="BH130" s="79"/>
      <c r="BI130" s="79"/>
      <c r="BJ130" s="79"/>
      <c r="BK130" s="79"/>
      <c r="BL130" s="79"/>
      <c r="BM130" s="79"/>
      <c r="BN130" s="79"/>
      <c r="BO130" s="79"/>
      <c r="BP130" s="79"/>
      <c r="BQ130" s="79"/>
      <c r="BR130" s="79"/>
      <c r="BS130" s="79"/>
      <c r="BT130" s="79"/>
      <c r="BU130" s="79"/>
      <c r="BV130" s="79"/>
      <c r="BW130" s="79"/>
      <c r="BX130" s="79"/>
      <c r="BY130" s="79"/>
      <c r="BZ130" s="79"/>
      <c r="CA130" s="79"/>
      <c r="CB130" s="79"/>
      <c r="CC130" s="79"/>
      <c r="CD130" s="79"/>
      <c r="CE130" s="79"/>
      <c r="CF130" s="79"/>
      <c r="CG130" s="79"/>
      <c r="CH130" s="79"/>
      <c r="CI130" s="79"/>
      <c r="CJ130" s="79"/>
      <c r="CK130" s="79"/>
      <c r="CL130" s="79"/>
      <c r="CM130" s="79"/>
      <c r="CN130" s="79"/>
      <c r="CO130" s="79"/>
      <c r="CP130" s="79"/>
      <c r="CQ130" s="79"/>
      <c r="CR130" s="79"/>
      <c r="CS130" s="79"/>
      <c r="CT130" s="79"/>
      <c r="CU130" s="79"/>
      <c r="CV130" s="79"/>
      <c r="CW130" s="79"/>
      <c r="CX130" s="79"/>
      <c r="CY130" s="79"/>
      <c r="CZ130" s="79"/>
      <c r="DA130" s="79"/>
      <c r="DB130" s="79"/>
      <c r="DC130" s="79"/>
      <c r="DD130" s="79"/>
      <c r="DE130" s="79"/>
      <c r="DF130" s="79"/>
      <c r="DG130" s="79"/>
      <c r="DH130" s="79"/>
      <c r="DI130" s="79"/>
      <c r="DJ130" s="79"/>
      <c r="DK130" s="79"/>
      <c r="DL130" s="79"/>
      <c r="DM130" s="79"/>
      <c r="DN130" s="79"/>
      <c r="DO130" s="79"/>
      <c r="DP130" s="79"/>
      <c r="DQ130" s="79"/>
      <c r="DR130" s="79"/>
      <c r="DS130" s="79"/>
      <c r="DT130" s="79"/>
      <c r="DU130" s="79"/>
      <c r="DV130" s="79"/>
      <c r="DW130" s="79"/>
      <c r="DX130" s="79"/>
      <c r="DY130" s="79"/>
      <c r="DZ130" s="79"/>
      <c r="EA130" s="79"/>
      <c r="EB130" s="79"/>
      <c r="EC130" s="79"/>
      <c r="ED130" s="79"/>
      <c r="EE130" s="79"/>
      <c r="EF130" s="79"/>
      <c r="EG130" s="79"/>
      <c r="EH130" s="79"/>
      <c r="EI130" s="79"/>
      <c r="EJ130" s="79"/>
      <c r="EK130" s="79"/>
      <c r="EL130" s="79"/>
      <c r="EM130" s="79"/>
      <c r="EN130" s="79"/>
      <c r="EO130" s="79"/>
      <c r="EP130" s="79"/>
      <c r="EQ130" s="79"/>
      <c r="ER130" s="79"/>
      <c r="ES130" s="79"/>
      <c r="ET130" s="79"/>
      <c r="EU130" s="79"/>
      <c r="EV130" s="79"/>
      <c r="EW130" s="79"/>
      <c r="EX130" s="79"/>
      <c r="EY130" s="79"/>
      <c r="EZ130" s="79"/>
      <c r="FA130" s="79"/>
      <c r="FB130" s="79"/>
      <c r="FC130" s="79"/>
      <c r="FD130" s="79"/>
      <c r="FE130" s="79"/>
      <c r="FF130" s="79"/>
      <c r="FG130" s="79"/>
      <c r="FH130" s="79"/>
      <c r="FI130" s="79"/>
      <c r="FJ130" s="79"/>
      <c r="FK130" s="79"/>
      <c r="FL130" s="79"/>
      <c r="FM130" s="79"/>
      <c r="FN130" s="79"/>
      <c r="FO130" s="79"/>
      <c r="FP130" s="79"/>
      <c r="FQ130" s="79"/>
      <c r="FR130" s="79"/>
      <c r="FS130" s="79"/>
      <c r="FT130" s="79"/>
      <c r="FU130" s="79"/>
      <c r="FV130" s="79"/>
      <c r="FW130" s="79"/>
      <c r="FX130" s="79"/>
      <c r="FY130" s="79"/>
      <c r="FZ130" s="79"/>
      <c r="GA130" s="79"/>
      <c r="GB130" s="79"/>
      <c r="GC130" s="79"/>
      <c r="GD130" s="79"/>
      <c r="GE130" s="79"/>
      <c r="GF130" s="79"/>
      <c r="GG130" s="79"/>
      <c r="GH130" s="79"/>
      <c r="GI130" s="79"/>
      <c r="GJ130" s="79"/>
      <c r="GK130" s="79"/>
      <c r="GL130" s="79"/>
      <c r="GM130" s="79"/>
      <c r="GN130" s="79"/>
      <c r="GO130" s="79"/>
      <c r="GP130" s="79"/>
      <c r="GQ130" s="79"/>
      <c r="GR130" s="79"/>
      <c r="GS130" s="79"/>
      <c r="GT130" s="79"/>
      <c r="GU130" s="79"/>
      <c r="GV130" s="79"/>
      <c r="GW130" s="79"/>
      <c r="GX130" s="79"/>
      <c r="GY130" s="79"/>
      <c r="GZ130" s="79"/>
      <c r="HA130" s="79"/>
      <c r="HB130" s="79"/>
      <c r="HC130" s="79"/>
      <c r="HD130" s="79"/>
      <c r="HE130" s="79"/>
      <c r="HF130" s="79"/>
      <c r="HG130" s="79"/>
      <c r="HH130" s="79"/>
      <c r="HI130" s="79"/>
      <c r="HJ130" s="79"/>
      <c r="HK130" s="79"/>
      <c r="HL130" s="79"/>
      <c r="HM130" s="79"/>
      <c r="HN130" s="79"/>
      <c r="HO130" s="79"/>
      <c r="HP130" s="79"/>
      <c r="HQ130" s="79"/>
      <c r="HR130" s="79"/>
      <c r="HS130" s="79"/>
      <c r="HT130" s="79"/>
      <c r="HU130" s="79"/>
      <c r="HV130" s="79"/>
      <c r="HW130" s="79"/>
      <c r="HX130" s="79"/>
      <c r="HY130" s="79"/>
      <c r="HZ130" s="79"/>
      <c r="IA130" s="79"/>
      <c r="IB130" s="79"/>
      <c r="IC130" s="79"/>
      <c r="ID130" s="79"/>
      <c r="IE130" s="79"/>
      <c r="IF130" s="79"/>
      <c r="IG130" s="79"/>
      <c r="IH130" s="79"/>
      <c r="II130" s="79"/>
      <c r="IJ130" s="79"/>
      <c r="IK130" s="79"/>
      <c r="IL130" s="79"/>
      <c r="IM130" s="79"/>
      <c r="IN130" s="79"/>
      <c r="IO130" s="79"/>
      <c r="IP130" s="79"/>
      <c r="IQ130" s="79"/>
      <c r="IR130" s="79"/>
      <c r="IS130" s="79"/>
      <c r="IT130" s="79"/>
      <c r="IU130" s="79"/>
      <c r="IV130" s="79"/>
    </row>
    <row r="131" spans="1:256">
      <c r="A131" s="79"/>
      <c r="B131" s="307"/>
      <c r="C131" s="307"/>
      <c r="D131" s="307"/>
      <c r="E131" s="79"/>
      <c r="F131" s="272"/>
      <c r="G131" s="272"/>
      <c r="H131" s="272"/>
      <c r="I131" s="307"/>
      <c r="J131" s="272"/>
      <c r="K131" s="273"/>
      <c r="L131" s="273"/>
      <c r="M131" s="307"/>
      <c r="N131" s="4"/>
      <c r="O131" s="307"/>
      <c r="P131" s="307"/>
      <c r="Q131" s="307"/>
      <c r="R131" s="307"/>
      <c r="S131" s="307"/>
      <c r="T131" s="307"/>
      <c r="U131" s="261"/>
      <c r="V131" s="251"/>
      <c r="W131" s="251"/>
      <c r="X131" s="251"/>
      <c r="Y131" s="79"/>
      <c r="Z131" s="79"/>
      <c r="AA131" s="251"/>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79"/>
      <c r="BV131" s="79"/>
      <c r="BW131" s="79"/>
      <c r="BX131" s="79"/>
      <c r="BY131" s="79"/>
      <c r="BZ131" s="79"/>
      <c r="CA131" s="79"/>
      <c r="CB131" s="79"/>
      <c r="CC131" s="79"/>
      <c r="CD131" s="79"/>
      <c r="CE131" s="79"/>
      <c r="CF131" s="79"/>
      <c r="CG131" s="79"/>
      <c r="CH131" s="79"/>
      <c r="CI131" s="79"/>
      <c r="CJ131" s="79"/>
      <c r="CK131" s="79"/>
      <c r="CL131" s="79"/>
      <c r="CM131" s="79"/>
      <c r="CN131" s="79"/>
      <c r="CO131" s="79"/>
      <c r="CP131" s="79"/>
      <c r="CQ131" s="79"/>
      <c r="CR131" s="79"/>
      <c r="CS131" s="79"/>
      <c r="CT131" s="79"/>
      <c r="CU131" s="79"/>
      <c r="CV131" s="79"/>
      <c r="CW131" s="79"/>
      <c r="CX131" s="79"/>
      <c r="CY131" s="79"/>
      <c r="CZ131" s="79"/>
      <c r="DA131" s="79"/>
      <c r="DB131" s="79"/>
      <c r="DC131" s="79"/>
      <c r="DD131" s="79"/>
      <c r="DE131" s="79"/>
      <c r="DF131" s="79"/>
      <c r="DG131" s="79"/>
      <c r="DH131" s="79"/>
      <c r="DI131" s="79"/>
      <c r="DJ131" s="79"/>
      <c r="DK131" s="79"/>
      <c r="DL131" s="79"/>
      <c r="DM131" s="79"/>
      <c r="DN131" s="79"/>
      <c r="DO131" s="79"/>
      <c r="DP131" s="79"/>
      <c r="DQ131" s="79"/>
      <c r="DR131" s="79"/>
      <c r="DS131" s="79"/>
      <c r="DT131" s="79"/>
      <c r="DU131" s="79"/>
      <c r="DV131" s="79"/>
      <c r="DW131" s="79"/>
      <c r="DX131" s="79"/>
      <c r="DY131" s="79"/>
      <c r="DZ131" s="79"/>
      <c r="EA131" s="79"/>
      <c r="EB131" s="79"/>
      <c r="EC131" s="79"/>
      <c r="ED131" s="79"/>
      <c r="EE131" s="79"/>
      <c r="EF131" s="79"/>
      <c r="EG131" s="79"/>
      <c r="EH131" s="79"/>
      <c r="EI131" s="79"/>
      <c r="EJ131" s="79"/>
      <c r="EK131" s="79"/>
      <c r="EL131" s="79"/>
      <c r="EM131" s="79"/>
      <c r="EN131" s="79"/>
      <c r="EO131" s="79"/>
      <c r="EP131" s="79"/>
      <c r="EQ131" s="79"/>
      <c r="ER131" s="79"/>
      <c r="ES131" s="79"/>
      <c r="ET131" s="79"/>
      <c r="EU131" s="79"/>
      <c r="EV131" s="79"/>
      <c r="EW131" s="79"/>
      <c r="EX131" s="79"/>
      <c r="EY131" s="79"/>
      <c r="EZ131" s="79"/>
      <c r="FA131" s="79"/>
      <c r="FB131" s="79"/>
      <c r="FC131" s="79"/>
      <c r="FD131" s="79"/>
      <c r="FE131" s="79"/>
      <c r="FF131" s="79"/>
      <c r="FG131" s="79"/>
      <c r="FH131" s="79"/>
      <c r="FI131" s="79"/>
      <c r="FJ131" s="79"/>
      <c r="FK131" s="79"/>
      <c r="FL131" s="79"/>
      <c r="FM131" s="79"/>
      <c r="FN131" s="79"/>
      <c r="FO131" s="79"/>
      <c r="FP131" s="79"/>
      <c r="FQ131" s="79"/>
      <c r="FR131" s="79"/>
      <c r="FS131" s="79"/>
      <c r="FT131" s="79"/>
      <c r="FU131" s="79"/>
      <c r="FV131" s="79"/>
      <c r="FW131" s="79"/>
      <c r="FX131" s="79"/>
      <c r="FY131" s="79"/>
      <c r="FZ131" s="79"/>
      <c r="GA131" s="79"/>
      <c r="GB131" s="79"/>
      <c r="GC131" s="79"/>
      <c r="GD131" s="79"/>
      <c r="GE131" s="79"/>
      <c r="GF131" s="79"/>
      <c r="GG131" s="79"/>
      <c r="GH131" s="79"/>
      <c r="GI131" s="79"/>
      <c r="GJ131" s="79"/>
      <c r="GK131" s="79"/>
      <c r="GL131" s="79"/>
      <c r="GM131" s="79"/>
      <c r="GN131" s="79"/>
      <c r="GO131" s="79"/>
      <c r="GP131" s="79"/>
      <c r="GQ131" s="79"/>
      <c r="GR131" s="79"/>
      <c r="GS131" s="79"/>
      <c r="GT131" s="79"/>
      <c r="GU131" s="79"/>
      <c r="GV131" s="79"/>
      <c r="GW131" s="79"/>
      <c r="GX131" s="79"/>
      <c r="GY131" s="79"/>
      <c r="GZ131" s="79"/>
      <c r="HA131" s="79"/>
      <c r="HB131" s="79"/>
      <c r="HC131" s="79"/>
      <c r="HD131" s="79"/>
      <c r="HE131" s="79"/>
      <c r="HF131" s="79"/>
      <c r="HG131" s="79"/>
      <c r="HH131" s="79"/>
      <c r="HI131" s="79"/>
      <c r="HJ131" s="79"/>
      <c r="HK131" s="79"/>
      <c r="HL131" s="79"/>
      <c r="HM131" s="79"/>
      <c r="HN131" s="79"/>
      <c r="HO131" s="79"/>
      <c r="HP131" s="79"/>
      <c r="HQ131" s="79"/>
      <c r="HR131" s="79"/>
      <c r="HS131" s="79"/>
      <c r="HT131" s="79"/>
      <c r="HU131" s="79"/>
      <c r="HV131" s="79"/>
      <c r="HW131" s="79"/>
      <c r="HX131" s="79"/>
      <c r="HY131" s="79"/>
      <c r="HZ131" s="79"/>
      <c r="IA131" s="79"/>
      <c r="IB131" s="79"/>
      <c r="IC131" s="79"/>
      <c r="ID131" s="79"/>
      <c r="IE131" s="79"/>
      <c r="IF131" s="79"/>
      <c r="IG131" s="79"/>
      <c r="IH131" s="79"/>
      <c r="II131" s="79"/>
      <c r="IJ131" s="79"/>
      <c r="IK131" s="79"/>
      <c r="IL131" s="79"/>
      <c r="IM131" s="79"/>
      <c r="IN131" s="79"/>
      <c r="IO131" s="79"/>
      <c r="IP131" s="79"/>
      <c r="IQ131" s="79"/>
      <c r="IR131" s="79"/>
      <c r="IS131" s="79"/>
      <c r="IT131" s="79"/>
      <c r="IU131" s="79"/>
      <c r="IV131" s="79"/>
    </row>
    <row r="132" spans="1:256">
      <c r="A132" s="79"/>
      <c r="B132" s="307"/>
      <c r="C132" s="307"/>
      <c r="D132" s="307"/>
      <c r="E132" s="79"/>
      <c r="F132" s="272"/>
      <c r="G132" s="272"/>
      <c r="H132" s="272"/>
      <c r="I132" s="307"/>
      <c r="J132" s="272"/>
      <c r="K132" s="273"/>
      <c r="L132" s="273"/>
      <c r="M132" s="307"/>
      <c r="N132" s="4"/>
      <c r="O132" s="307"/>
      <c r="P132" s="307"/>
      <c r="Q132" s="307"/>
      <c r="R132" s="307"/>
      <c r="S132" s="307"/>
      <c r="T132" s="307"/>
      <c r="U132" s="261"/>
      <c r="V132" s="251"/>
      <c r="W132" s="251"/>
      <c r="X132" s="251"/>
      <c r="Y132" s="79"/>
      <c r="Z132" s="79"/>
      <c r="AA132" s="251"/>
      <c r="AB132" s="79"/>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79"/>
      <c r="BA132" s="79"/>
      <c r="BB132" s="79"/>
      <c r="BC132" s="79"/>
      <c r="BD132" s="79"/>
      <c r="BE132" s="79"/>
      <c r="BF132" s="79"/>
      <c r="BG132" s="79"/>
      <c r="BH132" s="79"/>
      <c r="BI132" s="79"/>
      <c r="BJ132" s="79"/>
      <c r="BK132" s="79"/>
      <c r="BL132" s="79"/>
      <c r="BM132" s="79"/>
      <c r="BN132" s="79"/>
      <c r="BO132" s="79"/>
      <c r="BP132" s="79"/>
      <c r="BQ132" s="79"/>
      <c r="BR132" s="79"/>
      <c r="BS132" s="79"/>
      <c r="BT132" s="79"/>
      <c r="BU132" s="79"/>
      <c r="BV132" s="79"/>
      <c r="BW132" s="79"/>
      <c r="BX132" s="79"/>
      <c r="BY132" s="79"/>
      <c r="BZ132" s="79"/>
      <c r="CA132" s="79"/>
      <c r="CB132" s="79"/>
      <c r="CC132" s="79"/>
      <c r="CD132" s="79"/>
      <c r="CE132" s="79"/>
      <c r="CF132" s="79"/>
      <c r="CG132" s="79"/>
      <c r="CH132" s="79"/>
      <c r="CI132" s="79"/>
      <c r="CJ132" s="79"/>
      <c r="CK132" s="79"/>
      <c r="CL132" s="79"/>
      <c r="CM132" s="79"/>
      <c r="CN132" s="79"/>
      <c r="CO132" s="79"/>
      <c r="CP132" s="79"/>
      <c r="CQ132" s="79"/>
      <c r="CR132" s="79"/>
      <c r="CS132" s="79"/>
      <c r="CT132" s="79"/>
      <c r="CU132" s="79"/>
      <c r="CV132" s="79"/>
      <c r="CW132" s="79"/>
      <c r="CX132" s="79"/>
      <c r="CY132" s="79"/>
      <c r="CZ132" s="79"/>
      <c r="DA132" s="79"/>
      <c r="DB132" s="79"/>
      <c r="DC132" s="79"/>
      <c r="DD132" s="79"/>
      <c r="DE132" s="79"/>
      <c r="DF132" s="79"/>
      <c r="DG132" s="79"/>
      <c r="DH132" s="79"/>
      <c r="DI132" s="79"/>
      <c r="DJ132" s="79"/>
      <c r="DK132" s="79"/>
      <c r="DL132" s="79"/>
      <c r="DM132" s="79"/>
      <c r="DN132" s="79"/>
      <c r="DO132" s="79"/>
      <c r="DP132" s="79"/>
      <c r="DQ132" s="79"/>
      <c r="DR132" s="79"/>
      <c r="DS132" s="79"/>
      <c r="DT132" s="79"/>
      <c r="DU132" s="79"/>
      <c r="DV132" s="79"/>
      <c r="DW132" s="79"/>
      <c r="DX132" s="79"/>
      <c r="DY132" s="79"/>
      <c r="DZ132" s="79"/>
      <c r="EA132" s="79"/>
      <c r="EB132" s="79"/>
      <c r="EC132" s="79"/>
      <c r="ED132" s="79"/>
      <c r="EE132" s="79"/>
      <c r="EF132" s="79"/>
      <c r="EG132" s="79"/>
      <c r="EH132" s="79"/>
      <c r="EI132" s="79"/>
      <c r="EJ132" s="79"/>
      <c r="EK132" s="79"/>
      <c r="EL132" s="79"/>
      <c r="EM132" s="79"/>
      <c r="EN132" s="79"/>
      <c r="EO132" s="79"/>
      <c r="EP132" s="79"/>
      <c r="EQ132" s="79"/>
      <c r="ER132" s="79"/>
      <c r="ES132" s="79"/>
      <c r="ET132" s="79"/>
      <c r="EU132" s="79"/>
      <c r="EV132" s="79"/>
      <c r="EW132" s="79"/>
      <c r="EX132" s="79"/>
      <c r="EY132" s="79"/>
      <c r="EZ132" s="79"/>
      <c r="FA132" s="79"/>
      <c r="FB132" s="79"/>
      <c r="FC132" s="79"/>
      <c r="FD132" s="79"/>
      <c r="FE132" s="79"/>
      <c r="FF132" s="79"/>
      <c r="FG132" s="79"/>
      <c r="FH132" s="79"/>
      <c r="FI132" s="79"/>
      <c r="FJ132" s="79"/>
      <c r="FK132" s="79"/>
      <c r="FL132" s="79"/>
      <c r="FM132" s="79"/>
      <c r="FN132" s="79"/>
      <c r="FO132" s="79"/>
      <c r="FP132" s="79"/>
      <c r="FQ132" s="79"/>
      <c r="FR132" s="79"/>
      <c r="FS132" s="79"/>
      <c r="FT132" s="79"/>
      <c r="FU132" s="79"/>
      <c r="FV132" s="79"/>
      <c r="FW132" s="79"/>
      <c r="FX132" s="79"/>
      <c r="FY132" s="79"/>
      <c r="FZ132" s="79"/>
      <c r="GA132" s="79"/>
      <c r="GB132" s="79"/>
      <c r="GC132" s="79"/>
      <c r="GD132" s="79"/>
      <c r="GE132" s="79"/>
      <c r="GF132" s="79"/>
      <c r="GG132" s="79"/>
      <c r="GH132" s="79"/>
      <c r="GI132" s="79"/>
      <c r="GJ132" s="79"/>
      <c r="GK132" s="79"/>
      <c r="GL132" s="79"/>
      <c r="GM132" s="79"/>
      <c r="GN132" s="79"/>
      <c r="GO132" s="79"/>
      <c r="GP132" s="79"/>
      <c r="GQ132" s="79"/>
      <c r="GR132" s="79"/>
      <c r="GS132" s="79"/>
      <c r="GT132" s="79"/>
      <c r="GU132" s="79"/>
      <c r="GV132" s="79"/>
      <c r="GW132" s="79"/>
      <c r="GX132" s="79"/>
      <c r="GY132" s="79"/>
      <c r="GZ132" s="79"/>
      <c r="HA132" s="79"/>
      <c r="HB132" s="79"/>
      <c r="HC132" s="79"/>
      <c r="HD132" s="79"/>
      <c r="HE132" s="79"/>
      <c r="HF132" s="79"/>
      <c r="HG132" s="79"/>
      <c r="HH132" s="79"/>
      <c r="HI132" s="79"/>
      <c r="HJ132" s="79"/>
      <c r="HK132" s="79"/>
      <c r="HL132" s="79"/>
      <c r="HM132" s="79"/>
      <c r="HN132" s="79"/>
      <c r="HO132" s="79"/>
      <c r="HP132" s="79"/>
      <c r="HQ132" s="79"/>
      <c r="HR132" s="79"/>
      <c r="HS132" s="79"/>
      <c r="HT132" s="79"/>
      <c r="HU132" s="79"/>
      <c r="HV132" s="79"/>
      <c r="HW132" s="79"/>
      <c r="HX132" s="79"/>
      <c r="HY132" s="79"/>
      <c r="HZ132" s="79"/>
      <c r="IA132" s="79"/>
      <c r="IB132" s="79"/>
      <c r="IC132" s="79"/>
      <c r="ID132" s="79"/>
      <c r="IE132" s="79"/>
      <c r="IF132" s="79"/>
      <c r="IG132" s="79"/>
      <c r="IH132" s="79"/>
      <c r="II132" s="79"/>
      <c r="IJ132" s="79"/>
      <c r="IK132" s="79"/>
      <c r="IL132" s="79"/>
      <c r="IM132" s="79"/>
      <c r="IN132" s="79"/>
      <c r="IO132" s="79"/>
      <c r="IP132" s="79"/>
      <c r="IQ132" s="79"/>
      <c r="IR132" s="79"/>
      <c r="IS132" s="79"/>
      <c r="IT132" s="79"/>
      <c r="IU132" s="79"/>
      <c r="IV132" s="79"/>
    </row>
    <row r="133" spans="1:256">
      <c r="A133" s="79"/>
      <c r="B133" s="307"/>
      <c r="C133" s="307"/>
      <c r="D133" s="307"/>
      <c r="E133" s="79"/>
      <c r="F133" s="272"/>
      <c r="G133" s="272"/>
      <c r="H133" s="272"/>
      <c r="I133" s="307"/>
      <c r="J133" s="272"/>
      <c r="K133" s="273"/>
      <c r="L133" s="273"/>
      <c r="M133" s="307"/>
      <c r="N133" s="4"/>
      <c r="O133" s="307"/>
      <c r="P133" s="307"/>
      <c r="Q133" s="307"/>
      <c r="R133" s="307"/>
      <c r="S133" s="307"/>
      <c r="T133" s="307"/>
      <c r="U133" s="261"/>
      <c r="V133" s="251"/>
      <c r="W133" s="251"/>
      <c r="X133" s="251"/>
      <c r="Y133" s="79"/>
      <c r="Z133" s="79"/>
      <c r="AA133" s="251"/>
      <c r="AB133" s="79"/>
      <c r="AC133" s="79"/>
      <c r="AD133" s="79"/>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79"/>
      <c r="BA133" s="79"/>
      <c r="BB133" s="79"/>
      <c r="BC133" s="79"/>
      <c r="BD133" s="79"/>
      <c r="BE133" s="79"/>
      <c r="BF133" s="79"/>
      <c r="BG133" s="79"/>
      <c r="BH133" s="79"/>
      <c r="BI133" s="79"/>
      <c r="BJ133" s="79"/>
      <c r="BK133" s="79"/>
      <c r="BL133" s="79"/>
      <c r="BM133" s="79"/>
      <c r="BN133" s="79"/>
      <c r="BO133" s="79"/>
      <c r="BP133" s="79"/>
      <c r="BQ133" s="79"/>
      <c r="BR133" s="79"/>
      <c r="BS133" s="79"/>
      <c r="BT133" s="79"/>
      <c r="BU133" s="79"/>
      <c r="BV133" s="79"/>
      <c r="BW133" s="79"/>
      <c r="BX133" s="79"/>
      <c r="BY133" s="79"/>
      <c r="BZ133" s="79"/>
      <c r="CA133" s="79"/>
      <c r="CB133" s="79"/>
      <c r="CC133" s="79"/>
      <c r="CD133" s="79"/>
      <c r="CE133" s="79"/>
      <c r="CF133" s="79"/>
      <c r="CG133" s="79"/>
      <c r="CH133" s="79"/>
      <c r="CI133" s="79"/>
      <c r="CJ133" s="79"/>
      <c r="CK133" s="79"/>
      <c r="CL133" s="79"/>
      <c r="CM133" s="79"/>
      <c r="CN133" s="79"/>
      <c r="CO133" s="79"/>
      <c r="CP133" s="79"/>
      <c r="CQ133" s="79"/>
      <c r="CR133" s="79"/>
      <c r="CS133" s="79"/>
      <c r="CT133" s="79"/>
      <c r="CU133" s="79"/>
      <c r="CV133" s="79"/>
      <c r="CW133" s="79"/>
      <c r="CX133" s="79"/>
      <c r="CY133" s="79"/>
      <c r="CZ133" s="79"/>
      <c r="DA133" s="79"/>
      <c r="DB133" s="79"/>
      <c r="DC133" s="79"/>
      <c r="DD133" s="79"/>
      <c r="DE133" s="79"/>
      <c r="DF133" s="79"/>
      <c r="DG133" s="79"/>
      <c r="DH133" s="79"/>
      <c r="DI133" s="79"/>
      <c r="DJ133" s="79"/>
      <c r="DK133" s="79"/>
      <c r="DL133" s="79"/>
      <c r="DM133" s="79"/>
      <c r="DN133" s="79"/>
      <c r="DO133" s="79"/>
      <c r="DP133" s="79"/>
      <c r="DQ133" s="79"/>
      <c r="DR133" s="79"/>
      <c r="DS133" s="79"/>
      <c r="DT133" s="79"/>
      <c r="DU133" s="79"/>
      <c r="DV133" s="79"/>
      <c r="DW133" s="79"/>
      <c r="DX133" s="79"/>
      <c r="DY133" s="79"/>
      <c r="DZ133" s="79"/>
      <c r="EA133" s="79"/>
      <c r="EB133" s="79"/>
      <c r="EC133" s="79"/>
      <c r="ED133" s="79"/>
      <c r="EE133" s="79"/>
      <c r="EF133" s="79"/>
      <c r="EG133" s="79"/>
      <c r="EH133" s="79"/>
      <c r="EI133" s="79"/>
      <c r="EJ133" s="79"/>
      <c r="EK133" s="79"/>
      <c r="EL133" s="79"/>
      <c r="EM133" s="79"/>
      <c r="EN133" s="79"/>
      <c r="EO133" s="79"/>
      <c r="EP133" s="79"/>
      <c r="EQ133" s="79"/>
      <c r="ER133" s="79"/>
      <c r="ES133" s="79"/>
      <c r="ET133" s="79"/>
      <c r="EU133" s="79"/>
      <c r="EV133" s="79"/>
      <c r="EW133" s="79"/>
      <c r="EX133" s="79"/>
      <c r="EY133" s="79"/>
      <c r="EZ133" s="79"/>
      <c r="FA133" s="79"/>
      <c r="FB133" s="79"/>
      <c r="FC133" s="79"/>
      <c r="FD133" s="79"/>
      <c r="FE133" s="79"/>
      <c r="FF133" s="79"/>
      <c r="FG133" s="79"/>
      <c r="FH133" s="79"/>
      <c r="FI133" s="79"/>
      <c r="FJ133" s="79"/>
      <c r="FK133" s="79"/>
      <c r="FL133" s="79"/>
      <c r="FM133" s="79"/>
      <c r="FN133" s="79"/>
      <c r="FO133" s="79"/>
      <c r="FP133" s="79"/>
      <c r="FQ133" s="79"/>
      <c r="FR133" s="79"/>
      <c r="FS133" s="79"/>
      <c r="FT133" s="79"/>
      <c r="FU133" s="79"/>
      <c r="FV133" s="79"/>
      <c r="FW133" s="79"/>
      <c r="FX133" s="79"/>
      <c r="FY133" s="79"/>
      <c r="FZ133" s="79"/>
      <c r="GA133" s="79"/>
      <c r="GB133" s="79"/>
      <c r="GC133" s="79"/>
      <c r="GD133" s="79"/>
      <c r="GE133" s="79"/>
      <c r="GF133" s="79"/>
      <c r="GG133" s="79"/>
      <c r="GH133" s="79"/>
      <c r="GI133" s="79"/>
      <c r="GJ133" s="79"/>
      <c r="GK133" s="79"/>
      <c r="GL133" s="79"/>
      <c r="GM133" s="79"/>
      <c r="GN133" s="79"/>
      <c r="GO133" s="79"/>
      <c r="GP133" s="79"/>
      <c r="GQ133" s="79"/>
      <c r="GR133" s="79"/>
      <c r="GS133" s="79"/>
      <c r="GT133" s="79"/>
      <c r="GU133" s="79"/>
      <c r="GV133" s="79"/>
      <c r="GW133" s="79"/>
      <c r="GX133" s="79"/>
      <c r="GY133" s="79"/>
      <c r="GZ133" s="79"/>
      <c r="HA133" s="79"/>
      <c r="HB133" s="79"/>
      <c r="HC133" s="79"/>
      <c r="HD133" s="79"/>
      <c r="HE133" s="79"/>
      <c r="HF133" s="79"/>
      <c r="HG133" s="79"/>
      <c r="HH133" s="79"/>
      <c r="HI133" s="79"/>
      <c r="HJ133" s="79"/>
      <c r="HK133" s="79"/>
      <c r="HL133" s="79"/>
      <c r="HM133" s="79"/>
      <c r="HN133" s="79"/>
      <c r="HO133" s="79"/>
      <c r="HP133" s="79"/>
      <c r="HQ133" s="79"/>
      <c r="HR133" s="79"/>
      <c r="HS133" s="79"/>
      <c r="HT133" s="79"/>
      <c r="HU133" s="79"/>
      <c r="HV133" s="79"/>
      <c r="HW133" s="79"/>
      <c r="HX133" s="79"/>
      <c r="HY133" s="79"/>
      <c r="HZ133" s="79"/>
      <c r="IA133" s="79"/>
      <c r="IB133" s="79"/>
      <c r="IC133" s="79"/>
      <c r="ID133" s="79"/>
      <c r="IE133" s="79"/>
      <c r="IF133" s="79"/>
      <c r="IG133" s="79"/>
      <c r="IH133" s="79"/>
      <c r="II133" s="79"/>
      <c r="IJ133" s="79"/>
      <c r="IK133" s="79"/>
      <c r="IL133" s="79"/>
      <c r="IM133" s="79"/>
      <c r="IN133" s="79"/>
      <c r="IO133" s="79"/>
      <c r="IP133" s="79"/>
      <c r="IQ133" s="79"/>
      <c r="IR133" s="79"/>
      <c r="IS133" s="79"/>
      <c r="IT133" s="79"/>
      <c r="IU133" s="79"/>
      <c r="IV133" s="79"/>
    </row>
    <row r="134" spans="1:256">
      <c r="A134" s="79"/>
      <c r="B134" s="307"/>
      <c r="C134" s="307"/>
      <c r="D134" s="307"/>
      <c r="E134" s="79"/>
      <c r="F134" s="272"/>
      <c r="G134" s="272"/>
      <c r="H134" s="272"/>
      <c r="I134" s="307"/>
      <c r="J134" s="272"/>
      <c r="K134" s="273"/>
      <c r="L134" s="273"/>
      <c r="M134" s="307"/>
      <c r="N134" s="4"/>
      <c r="O134" s="307"/>
      <c r="P134" s="307"/>
      <c r="Q134" s="307"/>
      <c r="R134" s="307"/>
      <c r="S134" s="307"/>
      <c r="T134" s="307"/>
      <c r="U134" s="261"/>
      <c r="V134" s="251"/>
      <c r="W134" s="251"/>
      <c r="X134" s="251"/>
      <c r="Y134" s="79"/>
      <c r="Z134" s="79"/>
      <c r="AA134" s="251"/>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c r="BX134" s="79"/>
      <c r="BY134" s="79"/>
      <c r="BZ134" s="79"/>
      <c r="CA134" s="79"/>
      <c r="CB134" s="79"/>
      <c r="CC134" s="79"/>
      <c r="CD134" s="79"/>
      <c r="CE134" s="79"/>
      <c r="CF134" s="79"/>
      <c r="CG134" s="79"/>
      <c r="CH134" s="79"/>
      <c r="CI134" s="79"/>
      <c r="CJ134" s="79"/>
      <c r="CK134" s="79"/>
      <c r="CL134" s="79"/>
      <c r="CM134" s="79"/>
      <c r="CN134" s="79"/>
      <c r="CO134" s="79"/>
      <c r="CP134" s="79"/>
      <c r="CQ134" s="79"/>
      <c r="CR134" s="79"/>
      <c r="CS134" s="79"/>
      <c r="CT134" s="79"/>
      <c r="CU134" s="79"/>
      <c r="CV134" s="79"/>
      <c r="CW134" s="79"/>
      <c r="CX134" s="79"/>
      <c r="CY134" s="79"/>
      <c r="CZ134" s="79"/>
      <c r="DA134" s="79"/>
      <c r="DB134" s="79"/>
      <c r="DC134" s="79"/>
      <c r="DD134" s="79"/>
      <c r="DE134" s="79"/>
      <c r="DF134" s="79"/>
      <c r="DG134" s="79"/>
      <c r="DH134" s="79"/>
      <c r="DI134" s="79"/>
      <c r="DJ134" s="79"/>
      <c r="DK134" s="79"/>
      <c r="DL134" s="79"/>
      <c r="DM134" s="79"/>
      <c r="DN134" s="79"/>
      <c r="DO134" s="79"/>
      <c r="DP134" s="79"/>
      <c r="DQ134" s="79"/>
      <c r="DR134" s="79"/>
      <c r="DS134" s="79"/>
      <c r="DT134" s="79"/>
      <c r="DU134" s="79"/>
      <c r="DV134" s="79"/>
      <c r="DW134" s="79"/>
      <c r="DX134" s="79"/>
      <c r="DY134" s="79"/>
      <c r="DZ134" s="79"/>
      <c r="EA134" s="79"/>
      <c r="EB134" s="79"/>
      <c r="EC134" s="79"/>
      <c r="ED134" s="79"/>
      <c r="EE134" s="79"/>
      <c r="EF134" s="79"/>
      <c r="EG134" s="79"/>
      <c r="EH134" s="79"/>
      <c r="EI134" s="79"/>
      <c r="EJ134" s="79"/>
      <c r="EK134" s="79"/>
      <c r="EL134" s="79"/>
      <c r="EM134" s="79"/>
      <c r="EN134" s="79"/>
      <c r="EO134" s="79"/>
      <c r="EP134" s="79"/>
      <c r="EQ134" s="79"/>
      <c r="ER134" s="79"/>
      <c r="ES134" s="79"/>
      <c r="ET134" s="79"/>
      <c r="EU134" s="79"/>
      <c r="EV134" s="79"/>
      <c r="EW134" s="79"/>
      <c r="EX134" s="79"/>
      <c r="EY134" s="79"/>
      <c r="EZ134" s="79"/>
      <c r="FA134" s="79"/>
      <c r="FB134" s="79"/>
      <c r="FC134" s="79"/>
      <c r="FD134" s="79"/>
      <c r="FE134" s="79"/>
      <c r="FF134" s="79"/>
      <c r="FG134" s="79"/>
      <c r="FH134" s="79"/>
      <c r="FI134" s="79"/>
      <c r="FJ134" s="79"/>
      <c r="FK134" s="79"/>
      <c r="FL134" s="79"/>
      <c r="FM134" s="79"/>
      <c r="FN134" s="79"/>
      <c r="FO134" s="79"/>
      <c r="FP134" s="79"/>
      <c r="FQ134" s="79"/>
      <c r="FR134" s="79"/>
      <c r="FS134" s="79"/>
      <c r="FT134" s="79"/>
      <c r="FU134" s="79"/>
      <c r="FV134" s="79"/>
      <c r="FW134" s="79"/>
      <c r="FX134" s="79"/>
      <c r="FY134" s="79"/>
      <c r="FZ134" s="79"/>
      <c r="GA134" s="79"/>
      <c r="GB134" s="79"/>
      <c r="GC134" s="79"/>
      <c r="GD134" s="79"/>
      <c r="GE134" s="79"/>
      <c r="GF134" s="79"/>
      <c r="GG134" s="79"/>
      <c r="GH134" s="79"/>
      <c r="GI134" s="79"/>
      <c r="GJ134" s="79"/>
      <c r="GK134" s="79"/>
      <c r="GL134" s="79"/>
      <c r="GM134" s="79"/>
      <c r="GN134" s="79"/>
      <c r="GO134" s="79"/>
      <c r="GP134" s="79"/>
      <c r="GQ134" s="79"/>
      <c r="GR134" s="79"/>
      <c r="GS134" s="79"/>
      <c r="GT134" s="79"/>
      <c r="GU134" s="79"/>
      <c r="GV134" s="79"/>
      <c r="GW134" s="79"/>
      <c r="GX134" s="79"/>
      <c r="GY134" s="79"/>
      <c r="GZ134" s="79"/>
      <c r="HA134" s="79"/>
      <c r="HB134" s="79"/>
      <c r="HC134" s="79"/>
      <c r="HD134" s="79"/>
      <c r="HE134" s="79"/>
      <c r="HF134" s="79"/>
      <c r="HG134" s="79"/>
      <c r="HH134" s="79"/>
      <c r="HI134" s="79"/>
      <c r="HJ134" s="79"/>
      <c r="HK134" s="79"/>
      <c r="HL134" s="79"/>
      <c r="HM134" s="79"/>
      <c r="HN134" s="79"/>
      <c r="HO134" s="79"/>
      <c r="HP134" s="79"/>
      <c r="HQ134" s="79"/>
      <c r="HR134" s="79"/>
      <c r="HS134" s="79"/>
      <c r="HT134" s="79"/>
      <c r="HU134" s="79"/>
      <c r="HV134" s="79"/>
      <c r="HW134" s="79"/>
      <c r="HX134" s="79"/>
      <c r="HY134" s="79"/>
      <c r="HZ134" s="79"/>
      <c r="IA134" s="79"/>
      <c r="IB134" s="79"/>
      <c r="IC134" s="79"/>
      <c r="ID134" s="79"/>
      <c r="IE134" s="79"/>
      <c r="IF134" s="79"/>
      <c r="IG134" s="79"/>
      <c r="IH134" s="79"/>
      <c r="II134" s="79"/>
      <c r="IJ134" s="79"/>
      <c r="IK134" s="79"/>
      <c r="IL134" s="79"/>
      <c r="IM134" s="79"/>
      <c r="IN134" s="79"/>
      <c r="IO134" s="79"/>
      <c r="IP134" s="79"/>
      <c r="IQ134" s="79"/>
      <c r="IR134" s="79"/>
      <c r="IS134" s="79"/>
      <c r="IT134" s="79"/>
      <c r="IU134" s="79"/>
      <c r="IV134" s="79"/>
    </row>
    <row r="135" spans="1:256">
      <c r="A135" s="79"/>
      <c r="B135" s="307"/>
      <c r="C135" s="307"/>
      <c r="D135" s="307"/>
      <c r="E135" s="79"/>
      <c r="F135" s="272"/>
      <c r="G135" s="272"/>
      <c r="H135" s="272"/>
      <c r="I135" s="307"/>
      <c r="J135" s="272"/>
      <c r="K135" s="273"/>
      <c r="L135" s="273"/>
      <c r="M135" s="307"/>
      <c r="N135" s="4"/>
      <c r="O135" s="307"/>
      <c r="P135" s="307"/>
      <c r="Q135" s="307"/>
      <c r="R135" s="307"/>
      <c r="S135" s="307"/>
      <c r="T135" s="307"/>
      <c r="U135" s="261"/>
      <c r="V135" s="251"/>
      <c r="W135" s="251"/>
      <c r="X135" s="251"/>
      <c r="Y135" s="79"/>
      <c r="Z135" s="79"/>
      <c r="AA135" s="251"/>
      <c r="AB135" s="79"/>
      <c r="AC135" s="79"/>
      <c r="AD135" s="79"/>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79"/>
      <c r="BA135" s="79"/>
      <c r="BB135" s="79"/>
      <c r="BC135" s="79"/>
      <c r="BD135" s="79"/>
      <c r="BE135" s="79"/>
      <c r="BF135" s="79"/>
      <c r="BG135" s="79"/>
      <c r="BH135" s="79"/>
      <c r="BI135" s="79"/>
      <c r="BJ135" s="79"/>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c r="CJ135" s="79"/>
      <c r="CK135" s="79"/>
      <c r="CL135" s="79"/>
      <c r="CM135" s="79"/>
      <c r="CN135" s="79"/>
      <c r="CO135" s="79"/>
      <c r="CP135" s="79"/>
      <c r="CQ135" s="79"/>
      <c r="CR135" s="79"/>
      <c r="CS135" s="79"/>
      <c r="CT135" s="79"/>
      <c r="CU135" s="79"/>
      <c r="CV135" s="79"/>
      <c r="CW135" s="79"/>
      <c r="CX135" s="79"/>
      <c r="CY135" s="79"/>
      <c r="CZ135" s="79"/>
      <c r="DA135" s="79"/>
      <c r="DB135" s="79"/>
      <c r="DC135" s="79"/>
      <c r="DD135" s="79"/>
      <c r="DE135" s="79"/>
      <c r="DF135" s="79"/>
      <c r="DG135" s="79"/>
      <c r="DH135" s="79"/>
      <c r="DI135" s="79"/>
      <c r="DJ135" s="79"/>
      <c r="DK135" s="79"/>
      <c r="DL135" s="79"/>
      <c r="DM135" s="79"/>
      <c r="DN135" s="79"/>
      <c r="DO135" s="79"/>
      <c r="DP135" s="79"/>
      <c r="DQ135" s="79"/>
      <c r="DR135" s="79"/>
      <c r="DS135" s="79"/>
      <c r="DT135" s="79"/>
      <c r="DU135" s="79"/>
      <c r="DV135" s="79"/>
      <c r="DW135" s="79"/>
      <c r="DX135" s="79"/>
      <c r="DY135" s="79"/>
      <c r="DZ135" s="79"/>
      <c r="EA135" s="79"/>
      <c r="EB135" s="79"/>
      <c r="EC135" s="79"/>
      <c r="ED135" s="79"/>
      <c r="EE135" s="79"/>
      <c r="EF135" s="79"/>
      <c r="EG135" s="79"/>
      <c r="EH135" s="79"/>
      <c r="EI135" s="79"/>
      <c r="EJ135" s="79"/>
      <c r="EK135" s="79"/>
      <c r="EL135" s="79"/>
      <c r="EM135" s="79"/>
      <c r="EN135" s="79"/>
      <c r="EO135" s="79"/>
      <c r="EP135" s="79"/>
      <c r="EQ135" s="79"/>
      <c r="ER135" s="79"/>
      <c r="ES135" s="79"/>
      <c r="ET135" s="79"/>
      <c r="EU135" s="79"/>
      <c r="EV135" s="79"/>
      <c r="EW135" s="79"/>
      <c r="EX135" s="79"/>
      <c r="EY135" s="79"/>
      <c r="EZ135" s="79"/>
      <c r="FA135" s="79"/>
      <c r="FB135" s="79"/>
      <c r="FC135" s="79"/>
      <c r="FD135" s="79"/>
      <c r="FE135" s="79"/>
      <c r="FF135" s="79"/>
      <c r="FG135" s="79"/>
      <c r="FH135" s="79"/>
      <c r="FI135" s="79"/>
      <c r="FJ135" s="79"/>
      <c r="FK135" s="79"/>
      <c r="FL135" s="79"/>
      <c r="FM135" s="79"/>
      <c r="FN135" s="79"/>
      <c r="FO135" s="79"/>
      <c r="FP135" s="79"/>
      <c r="FQ135" s="79"/>
      <c r="FR135" s="79"/>
      <c r="FS135" s="79"/>
      <c r="FT135" s="79"/>
      <c r="FU135" s="79"/>
      <c r="FV135" s="79"/>
      <c r="FW135" s="79"/>
      <c r="FX135" s="79"/>
      <c r="FY135" s="79"/>
      <c r="FZ135" s="79"/>
      <c r="GA135" s="79"/>
      <c r="GB135" s="79"/>
      <c r="GC135" s="79"/>
      <c r="GD135" s="79"/>
      <c r="GE135" s="79"/>
      <c r="GF135" s="79"/>
      <c r="GG135" s="79"/>
      <c r="GH135" s="79"/>
      <c r="GI135" s="79"/>
      <c r="GJ135" s="79"/>
      <c r="GK135" s="79"/>
      <c r="GL135" s="79"/>
      <c r="GM135" s="79"/>
      <c r="GN135" s="79"/>
      <c r="GO135" s="79"/>
      <c r="GP135" s="79"/>
      <c r="GQ135" s="79"/>
      <c r="GR135" s="79"/>
      <c r="GS135" s="79"/>
      <c r="GT135" s="79"/>
      <c r="GU135" s="79"/>
      <c r="GV135" s="79"/>
      <c r="GW135" s="79"/>
      <c r="GX135" s="79"/>
      <c r="GY135" s="79"/>
      <c r="GZ135" s="79"/>
      <c r="HA135" s="79"/>
      <c r="HB135" s="79"/>
      <c r="HC135" s="79"/>
      <c r="HD135" s="79"/>
      <c r="HE135" s="79"/>
      <c r="HF135" s="79"/>
      <c r="HG135" s="79"/>
      <c r="HH135" s="79"/>
      <c r="HI135" s="79"/>
      <c r="HJ135" s="79"/>
      <c r="HK135" s="79"/>
      <c r="HL135" s="79"/>
      <c r="HM135" s="79"/>
      <c r="HN135" s="79"/>
      <c r="HO135" s="79"/>
      <c r="HP135" s="79"/>
      <c r="HQ135" s="79"/>
      <c r="HR135" s="79"/>
      <c r="HS135" s="79"/>
      <c r="HT135" s="79"/>
      <c r="HU135" s="79"/>
      <c r="HV135" s="79"/>
      <c r="HW135" s="79"/>
      <c r="HX135" s="79"/>
      <c r="HY135" s="79"/>
      <c r="HZ135" s="79"/>
      <c r="IA135" s="79"/>
      <c r="IB135" s="79"/>
      <c r="IC135" s="79"/>
      <c r="ID135" s="79"/>
      <c r="IE135" s="79"/>
      <c r="IF135" s="79"/>
      <c r="IG135" s="79"/>
      <c r="IH135" s="79"/>
      <c r="II135" s="79"/>
      <c r="IJ135" s="79"/>
      <c r="IK135" s="79"/>
      <c r="IL135" s="79"/>
      <c r="IM135" s="79"/>
      <c r="IN135" s="79"/>
      <c r="IO135" s="79"/>
      <c r="IP135" s="79"/>
      <c r="IQ135" s="79"/>
      <c r="IR135" s="79"/>
      <c r="IS135" s="79"/>
      <c r="IT135" s="79"/>
      <c r="IU135" s="79"/>
      <c r="IV135" s="79"/>
    </row>
    <row r="136" spans="1:256">
      <c r="A136" s="79"/>
      <c r="B136" s="307"/>
      <c r="C136" s="307"/>
      <c r="D136" s="307"/>
      <c r="E136" s="79"/>
      <c r="F136" s="272"/>
      <c r="G136" s="272"/>
      <c r="H136" s="272"/>
      <c r="I136" s="307"/>
      <c r="J136" s="272"/>
      <c r="K136" s="273"/>
      <c r="L136" s="273"/>
      <c r="M136" s="307"/>
      <c r="N136" s="4"/>
      <c r="O136" s="307"/>
      <c r="P136" s="307"/>
      <c r="Q136" s="307"/>
      <c r="R136" s="307"/>
      <c r="S136" s="307"/>
      <c r="T136" s="307"/>
      <c r="U136" s="261"/>
      <c r="V136" s="251"/>
      <c r="W136" s="251"/>
      <c r="X136" s="251"/>
      <c r="Y136" s="79"/>
      <c r="Z136" s="79"/>
      <c r="AA136" s="251"/>
      <c r="AB136" s="79"/>
      <c r="AC136" s="79"/>
      <c r="AD136" s="79"/>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79"/>
      <c r="BA136" s="79"/>
      <c r="BB136" s="79"/>
      <c r="BC136" s="79"/>
      <c r="BD136" s="79"/>
      <c r="BE136" s="79"/>
      <c r="BF136" s="79"/>
      <c r="BG136" s="79"/>
      <c r="BH136" s="79"/>
      <c r="BI136" s="79"/>
      <c r="BJ136" s="79"/>
      <c r="BK136" s="79"/>
      <c r="BL136" s="79"/>
      <c r="BM136" s="79"/>
      <c r="BN136" s="79"/>
      <c r="BO136" s="79"/>
      <c r="BP136" s="79"/>
      <c r="BQ136" s="79"/>
      <c r="BR136" s="79"/>
      <c r="BS136" s="79"/>
      <c r="BT136" s="79"/>
      <c r="BU136" s="79"/>
      <c r="BV136" s="79"/>
      <c r="BW136" s="79"/>
      <c r="BX136" s="79"/>
      <c r="BY136" s="79"/>
      <c r="BZ136" s="79"/>
      <c r="CA136" s="79"/>
      <c r="CB136" s="79"/>
      <c r="CC136" s="79"/>
      <c r="CD136" s="79"/>
      <c r="CE136" s="79"/>
      <c r="CF136" s="79"/>
      <c r="CG136" s="79"/>
      <c r="CH136" s="79"/>
      <c r="CI136" s="79"/>
      <c r="CJ136" s="79"/>
      <c r="CK136" s="79"/>
      <c r="CL136" s="79"/>
      <c r="CM136" s="79"/>
      <c r="CN136" s="79"/>
      <c r="CO136" s="79"/>
      <c r="CP136" s="79"/>
      <c r="CQ136" s="79"/>
      <c r="CR136" s="79"/>
      <c r="CS136" s="79"/>
      <c r="CT136" s="79"/>
      <c r="CU136" s="79"/>
      <c r="CV136" s="79"/>
      <c r="CW136" s="79"/>
      <c r="CX136" s="79"/>
      <c r="CY136" s="79"/>
      <c r="CZ136" s="79"/>
      <c r="DA136" s="79"/>
      <c r="DB136" s="79"/>
      <c r="DC136" s="79"/>
      <c r="DD136" s="79"/>
      <c r="DE136" s="79"/>
      <c r="DF136" s="79"/>
      <c r="DG136" s="79"/>
      <c r="DH136" s="79"/>
      <c r="DI136" s="79"/>
      <c r="DJ136" s="79"/>
      <c r="DK136" s="79"/>
      <c r="DL136" s="79"/>
      <c r="DM136" s="79"/>
      <c r="DN136" s="79"/>
      <c r="DO136" s="79"/>
      <c r="DP136" s="79"/>
      <c r="DQ136" s="79"/>
      <c r="DR136" s="79"/>
      <c r="DS136" s="79"/>
      <c r="DT136" s="79"/>
      <c r="DU136" s="79"/>
      <c r="DV136" s="79"/>
      <c r="DW136" s="79"/>
      <c r="DX136" s="79"/>
      <c r="DY136" s="79"/>
      <c r="DZ136" s="79"/>
      <c r="EA136" s="79"/>
      <c r="EB136" s="79"/>
      <c r="EC136" s="79"/>
      <c r="ED136" s="79"/>
      <c r="EE136" s="79"/>
      <c r="EF136" s="79"/>
      <c r="EG136" s="79"/>
      <c r="EH136" s="79"/>
      <c r="EI136" s="79"/>
      <c r="EJ136" s="79"/>
      <c r="EK136" s="79"/>
      <c r="EL136" s="79"/>
      <c r="EM136" s="79"/>
      <c r="EN136" s="79"/>
      <c r="EO136" s="79"/>
      <c r="EP136" s="79"/>
      <c r="EQ136" s="79"/>
      <c r="ER136" s="79"/>
      <c r="ES136" s="79"/>
      <c r="ET136" s="79"/>
      <c r="EU136" s="79"/>
      <c r="EV136" s="79"/>
      <c r="EW136" s="79"/>
      <c r="EX136" s="79"/>
      <c r="EY136" s="79"/>
      <c r="EZ136" s="79"/>
      <c r="FA136" s="79"/>
      <c r="FB136" s="79"/>
      <c r="FC136" s="79"/>
      <c r="FD136" s="79"/>
      <c r="FE136" s="79"/>
      <c r="FF136" s="79"/>
      <c r="FG136" s="79"/>
      <c r="FH136" s="79"/>
      <c r="FI136" s="79"/>
      <c r="FJ136" s="79"/>
      <c r="FK136" s="79"/>
      <c r="FL136" s="79"/>
      <c r="FM136" s="79"/>
      <c r="FN136" s="79"/>
      <c r="FO136" s="79"/>
      <c r="FP136" s="79"/>
      <c r="FQ136" s="79"/>
      <c r="FR136" s="79"/>
      <c r="FS136" s="79"/>
      <c r="FT136" s="79"/>
      <c r="FU136" s="79"/>
      <c r="FV136" s="79"/>
      <c r="FW136" s="79"/>
      <c r="FX136" s="79"/>
      <c r="FY136" s="79"/>
      <c r="FZ136" s="79"/>
      <c r="GA136" s="79"/>
      <c r="GB136" s="79"/>
      <c r="GC136" s="79"/>
      <c r="GD136" s="79"/>
      <c r="GE136" s="79"/>
      <c r="GF136" s="79"/>
      <c r="GG136" s="79"/>
      <c r="GH136" s="79"/>
      <c r="GI136" s="79"/>
      <c r="GJ136" s="79"/>
      <c r="GK136" s="79"/>
      <c r="GL136" s="79"/>
      <c r="GM136" s="79"/>
      <c r="GN136" s="79"/>
      <c r="GO136" s="79"/>
      <c r="GP136" s="79"/>
      <c r="GQ136" s="79"/>
      <c r="GR136" s="79"/>
      <c r="GS136" s="79"/>
      <c r="GT136" s="79"/>
      <c r="GU136" s="79"/>
      <c r="GV136" s="79"/>
      <c r="GW136" s="79"/>
      <c r="GX136" s="79"/>
      <c r="GY136" s="79"/>
      <c r="GZ136" s="79"/>
      <c r="HA136" s="79"/>
      <c r="HB136" s="79"/>
      <c r="HC136" s="79"/>
      <c r="HD136" s="79"/>
      <c r="HE136" s="79"/>
      <c r="HF136" s="79"/>
      <c r="HG136" s="79"/>
      <c r="HH136" s="79"/>
      <c r="HI136" s="79"/>
      <c r="HJ136" s="79"/>
      <c r="HK136" s="79"/>
      <c r="HL136" s="79"/>
      <c r="HM136" s="79"/>
      <c r="HN136" s="79"/>
      <c r="HO136" s="79"/>
      <c r="HP136" s="79"/>
      <c r="HQ136" s="79"/>
      <c r="HR136" s="79"/>
      <c r="HS136" s="79"/>
      <c r="HT136" s="79"/>
      <c r="HU136" s="79"/>
      <c r="HV136" s="79"/>
      <c r="HW136" s="79"/>
      <c r="HX136" s="79"/>
      <c r="HY136" s="79"/>
      <c r="HZ136" s="79"/>
      <c r="IA136" s="79"/>
      <c r="IB136" s="79"/>
      <c r="IC136" s="79"/>
      <c r="ID136" s="79"/>
      <c r="IE136" s="79"/>
      <c r="IF136" s="79"/>
      <c r="IG136" s="79"/>
      <c r="IH136" s="79"/>
      <c r="II136" s="79"/>
      <c r="IJ136" s="79"/>
      <c r="IK136" s="79"/>
      <c r="IL136" s="79"/>
      <c r="IM136" s="79"/>
      <c r="IN136" s="79"/>
      <c r="IO136" s="79"/>
      <c r="IP136" s="79"/>
      <c r="IQ136" s="79"/>
      <c r="IR136" s="79"/>
      <c r="IS136" s="79"/>
      <c r="IT136" s="79"/>
      <c r="IU136" s="79"/>
      <c r="IV136" s="79"/>
    </row>
    <row r="137" spans="1:256">
      <c r="A137" s="79"/>
      <c r="B137" s="307"/>
      <c r="C137" s="307"/>
      <c r="D137" s="307"/>
      <c r="E137" s="79"/>
      <c r="F137" s="272"/>
      <c r="G137" s="272"/>
      <c r="H137" s="272"/>
      <c r="I137" s="307"/>
      <c r="J137" s="272"/>
      <c r="K137" s="273"/>
      <c r="L137" s="273"/>
      <c r="M137" s="307"/>
      <c r="N137" s="4"/>
      <c r="O137" s="307"/>
      <c r="P137" s="307"/>
      <c r="Q137" s="307"/>
      <c r="R137" s="307"/>
      <c r="S137" s="307"/>
      <c r="T137" s="307"/>
      <c r="U137" s="261"/>
      <c r="V137" s="251"/>
      <c r="W137" s="251"/>
      <c r="X137" s="251"/>
      <c r="Y137" s="79"/>
      <c r="Z137" s="79"/>
      <c r="AA137" s="251"/>
      <c r="AB137" s="79"/>
      <c r="AC137" s="79"/>
      <c r="AD137" s="79"/>
      <c r="AE137" s="79"/>
      <c r="AF137" s="79"/>
      <c r="AG137" s="79"/>
      <c r="AH137" s="79"/>
      <c r="AI137" s="79"/>
      <c r="AJ137" s="79"/>
      <c r="AK137" s="79"/>
      <c r="AL137" s="79"/>
      <c r="AM137" s="79"/>
      <c r="AN137" s="79"/>
      <c r="AO137" s="79"/>
      <c r="AP137" s="79"/>
      <c r="AQ137" s="79"/>
      <c r="AR137" s="79"/>
      <c r="AS137" s="79"/>
      <c r="AT137" s="79"/>
      <c r="AU137" s="79"/>
      <c r="AV137" s="79"/>
      <c r="AW137" s="79"/>
      <c r="AX137" s="79"/>
      <c r="AY137" s="79"/>
      <c r="AZ137" s="79"/>
      <c r="BA137" s="79"/>
      <c r="BB137" s="79"/>
      <c r="BC137" s="79"/>
      <c r="BD137" s="79"/>
      <c r="BE137" s="79"/>
      <c r="BF137" s="79"/>
      <c r="BG137" s="79"/>
      <c r="BH137" s="79"/>
      <c r="BI137" s="79"/>
      <c r="BJ137" s="79"/>
      <c r="BK137" s="79"/>
      <c r="BL137" s="79"/>
      <c r="BM137" s="79"/>
      <c r="BN137" s="79"/>
      <c r="BO137" s="79"/>
      <c r="BP137" s="79"/>
      <c r="BQ137" s="79"/>
      <c r="BR137" s="79"/>
      <c r="BS137" s="79"/>
      <c r="BT137" s="79"/>
      <c r="BU137" s="79"/>
      <c r="BV137" s="79"/>
      <c r="BW137" s="79"/>
      <c r="BX137" s="79"/>
      <c r="BY137" s="79"/>
      <c r="BZ137" s="79"/>
      <c r="CA137" s="79"/>
      <c r="CB137" s="79"/>
      <c r="CC137" s="79"/>
      <c r="CD137" s="79"/>
      <c r="CE137" s="79"/>
      <c r="CF137" s="79"/>
      <c r="CG137" s="79"/>
      <c r="CH137" s="79"/>
      <c r="CI137" s="79"/>
      <c r="CJ137" s="79"/>
      <c r="CK137" s="79"/>
      <c r="CL137" s="79"/>
      <c r="CM137" s="79"/>
      <c r="CN137" s="79"/>
      <c r="CO137" s="79"/>
      <c r="CP137" s="79"/>
      <c r="CQ137" s="79"/>
      <c r="CR137" s="79"/>
      <c r="CS137" s="79"/>
      <c r="CT137" s="79"/>
      <c r="CU137" s="79"/>
      <c r="CV137" s="79"/>
      <c r="CW137" s="79"/>
      <c r="CX137" s="79"/>
      <c r="CY137" s="79"/>
      <c r="CZ137" s="79"/>
      <c r="DA137" s="79"/>
      <c r="DB137" s="79"/>
      <c r="DC137" s="79"/>
      <c r="DD137" s="79"/>
      <c r="DE137" s="79"/>
      <c r="DF137" s="79"/>
      <c r="DG137" s="79"/>
      <c r="DH137" s="79"/>
      <c r="DI137" s="79"/>
      <c r="DJ137" s="79"/>
      <c r="DK137" s="79"/>
      <c r="DL137" s="79"/>
      <c r="DM137" s="79"/>
      <c r="DN137" s="79"/>
      <c r="DO137" s="79"/>
      <c r="DP137" s="79"/>
      <c r="DQ137" s="79"/>
      <c r="DR137" s="79"/>
      <c r="DS137" s="79"/>
      <c r="DT137" s="79"/>
      <c r="DU137" s="79"/>
      <c r="DV137" s="79"/>
      <c r="DW137" s="79"/>
      <c r="DX137" s="79"/>
      <c r="DY137" s="79"/>
      <c r="DZ137" s="79"/>
      <c r="EA137" s="79"/>
      <c r="EB137" s="79"/>
      <c r="EC137" s="79"/>
      <c r="ED137" s="79"/>
      <c r="EE137" s="79"/>
      <c r="EF137" s="79"/>
      <c r="EG137" s="79"/>
      <c r="EH137" s="79"/>
      <c r="EI137" s="79"/>
      <c r="EJ137" s="79"/>
      <c r="EK137" s="79"/>
      <c r="EL137" s="79"/>
      <c r="EM137" s="79"/>
      <c r="EN137" s="79"/>
      <c r="EO137" s="79"/>
      <c r="EP137" s="79"/>
      <c r="EQ137" s="79"/>
      <c r="ER137" s="79"/>
      <c r="ES137" s="79"/>
      <c r="ET137" s="79"/>
      <c r="EU137" s="79"/>
      <c r="EV137" s="79"/>
      <c r="EW137" s="79"/>
      <c r="EX137" s="79"/>
      <c r="EY137" s="79"/>
      <c r="EZ137" s="79"/>
      <c r="FA137" s="79"/>
      <c r="FB137" s="79"/>
      <c r="FC137" s="79"/>
      <c r="FD137" s="79"/>
      <c r="FE137" s="79"/>
      <c r="FF137" s="79"/>
      <c r="FG137" s="79"/>
      <c r="FH137" s="79"/>
      <c r="FI137" s="79"/>
      <c r="FJ137" s="79"/>
      <c r="FK137" s="79"/>
      <c r="FL137" s="79"/>
      <c r="FM137" s="79"/>
      <c r="FN137" s="79"/>
      <c r="FO137" s="79"/>
      <c r="FP137" s="79"/>
      <c r="FQ137" s="79"/>
      <c r="FR137" s="79"/>
      <c r="FS137" s="79"/>
      <c r="FT137" s="79"/>
      <c r="FU137" s="79"/>
      <c r="FV137" s="79"/>
      <c r="FW137" s="79"/>
      <c r="FX137" s="79"/>
      <c r="FY137" s="79"/>
      <c r="FZ137" s="79"/>
      <c r="GA137" s="79"/>
      <c r="GB137" s="79"/>
      <c r="GC137" s="79"/>
      <c r="GD137" s="79"/>
      <c r="GE137" s="79"/>
      <c r="GF137" s="79"/>
      <c r="GG137" s="79"/>
      <c r="GH137" s="79"/>
      <c r="GI137" s="79"/>
      <c r="GJ137" s="79"/>
      <c r="GK137" s="79"/>
      <c r="GL137" s="79"/>
      <c r="GM137" s="79"/>
      <c r="GN137" s="79"/>
      <c r="GO137" s="79"/>
      <c r="GP137" s="79"/>
      <c r="GQ137" s="79"/>
      <c r="GR137" s="79"/>
      <c r="GS137" s="79"/>
      <c r="GT137" s="79"/>
      <c r="GU137" s="79"/>
      <c r="GV137" s="79"/>
      <c r="GW137" s="79"/>
      <c r="GX137" s="79"/>
      <c r="GY137" s="79"/>
      <c r="GZ137" s="79"/>
      <c r="HA137" s="79"/>
      <c r="HB137" s="79"/>
      <c r="HC137" s="79"/>
      <c r="HD137" s="79"/>
      <c r="HE137" s="79"/>
      <c r="HF137" s="79"/>
      <c r="HG137" s="79"/>
      <c r="HH137" s="79"/>
      <c r="HI137" s="79"/>
      <c r="HJ137" s="79"/>
      <c r="HK137" s="79"/>
      <c r="HL137" s="79"/>
      <c r="HM137" s="79"/>
      <c r="HN137" s="79"/>
      <c r="HO137" s="79"/>
      <c r="HP137" s="79"/>
      <c r="HQ137" s="79"/>
      <c r="HR137" s="79"/>
      <c r="HS137" s="79"/>
      <c r="HT137" s="79"/>
      <c r="HU137" s="79"/>
      <c r="HV137" s="79"/>
      <c r="HW137" s="79"/>
      <c r="HX137" s="79"/>
      <c r="HY137" s="79"/>
      <c r="HZ137" s="79"/>
      <c r="IA137" s="79"/>
      <c r="IB137" s="79"/>
      <c r="IC137" s="79"/>
      <c r="ID137" s="79"/>
      <c r="IE137" s="79"/>
      <c r="IF137" s="79"/>
      <c r="IG137" s="79"/>
      <c r="IH137" s="79"/>
      <c r="II137" s="79"/>
      <c r="IJ137" s="79"/>
      <c r="IK137" s="79"/>
      <c r="IL137" s="79"/>
      <c r="IM137" s="79"/>
      <c r="IN137" s="79"/>
      <c r="IO137" s="79"/>
      <c r="IP137" s="79"/>
      <c r="IQ137" s="79"/>
      <c r="IR137" s="79"/>
      <c r="IS137" s="79"/>
      <c r="IT137" s="79"/>
      <c r="IU137" s="79"/>
      <c r="IV137" s="79"/>
    </row>
    <row r="138" spans="1:256">
      <c r="A138" s="79"/>
      <c r="B138" s="307"/>
      <c r="C138" s="307"/>
      <c r="D138" s="307"/>
      <c r="E138" s="79"/>
      <c r="F138" s="272"/>
      <c r="G138" s="272"/>
      <c r="H138" s="272"/>
      <c r="I138" s="307"/>
      <c r="J138" s="272"/>
      <c r="K138" s="273"/>
      <c r="L138" s="273"/>
      <c r="M138" s="307"/>
      <c r="N138" s="4"/>
      <c r="O138" s="307"/>
      <c r="P138" s="307"/>
      <c r="Q138" s="307"/>
      <c r="R138" s="307"/>
      <c r="S138" s="307"/>
      <c r="T138" s="307"/>
      <c r="U138" s="261"/>
      <c r="V138" s="251"/>
      <c r="W138" s="251"/>
      <c r="X138" s="251"/>
      <c r="Y138" s="79"/>
      <c r="Z138" s="79"/>
      <c r="AA138" s="251"/>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79"/>
      <c r="BI138" s="79"/>
      <c r="BJ138" s="79"/>
      <c r="BK138" s="79"/>
      <c r="BL138" s="79"/>
      <c r="BM138" s="79"/>
      <c r="BN138" s="79"/>
      <c r="BO138" s="79"/>
      <c r="BP138" s="79"/>
      <c r="BQ138" s="79"/>
      <c r="BR138" s="79"/>
      <c r="BS138" s="79"/>
      <c r="BT138" s="79"/>
      <c r="BU138" s="79"/>
      <c r="BV138" s="79"/>
      <c r="BW138" s="79"/>
      <c r="BX138" s="79"/>
      <c r="BY138" s="79"/>
      <c r="BZ138" s="79"/>
      <c r="CA138" s="79"/>
      <c r="CB138" s="79"/>
      <c r="CC138" s="79"/>
      <c r="CD138" s="79"/>
      <c r="CE138" s="79"/>
      <c r="CF138" s="79"/>
      <c r="CG138" s="79"/>
      <c r="CH138" s="79"/>
      <c r="CI138" s="79"/>
      <c r="CJ138" s="79"/>
      <c r="CK138" s="79"/>
      <c r="CL138" s="79"/>
      <c r="CM138" s="79"/>
      <c r="CN138" s="79"/>
      <c r="CO138" s="79"/>
      <c r="CP138" s="79"/>
      <c r="CQ138" s="79"/>
      <c r="CR138" s="79"/>
      <c r="CS138" s="79"/>
      <c r="CT138" s="79"/>
      <c r="CU138" s="79"/>
      <c r="CV138" s="79"/>
      <c r="CW138" s="79"/>
      <c r="CX138" s="79"/>
      <c r="CY138" s="79"/>
      <c r="CZ138" s="79"/>
      <c r="DA138" s="79"/>
      <c r="DB138" s="79"/>
      <c r="DC138" s="79"/>
      <c r="DD138" s="79"/>
      <c r="DE138" s="79"/>
      <c r="DF138" s="79"/>
      <c r="DG138" s="79"/>
      <c r="DH138" s="79"/>
      <c r="DI138" s="79"/>
      <c r="DJ138" s="79"/>
      <c r="DK138" s="79"/>
      <c r="DL138" s="79"/>
      <c r="DM138" s="79"/>
      <c r="DN138" s="79"/>
      <c r="DO138" s="79"/>
      <c r="DP138" s="79"/>
      <c r="DQ138" s="79"/>
      <c r="DR138" s="79"/>
      <c r="DS138" s="79"/>
      <c r="DT138" s="79"/>
      <c r="DU138" s="79"/>
      <c r="DV138" s="79"/>
      <c r="DW138" s="79"/>
      <c r="DX138" s="79"/>
      <c r="DY138" s="79"/>
      <c r="DZ138" s="79"/>
      <c r="EA138" s="79"/>
      <c r="EB138" s="79"/>
      <c r="EC138" s="79"/>
      <c r="ED138" s="79"/>
      <c r="EE138" s="79"/>
      <c r="EF138" s="79"/>
      <c r="EG138" s="79"/>
      <c r="EH138" s="79"/>
      <c r="EI138" s="79"/>
      <c r="EJ138" s="79"/>
      <c r="EK138" s="79"/>
      <c r="EL138" s="79"/>
      <c r="EM138" s="79"/>
      <c r="EN138" s="79"/>
      <c r="EO138" s="79"/>
      <c r="EP138" s="79"/>
      <c r="EQ138" s="79"/>
      <c r="ER138" s="79"/>
      <c r="ES138" s="79"/>
      <c r="ET138" s="79"/>
      <c r="EU138" s="79"/>
      <c r="EV138" s="79"/>
      <c r="EW138" s="79"/>
      <c r="EX138" s="79"/>
      <c r="EY138" s="79"/>
      <c r="EZ138" s="79"/>
      <c r="FA138" s="79"/>
      <c r="FB138" s="79"/>
      <c r="FC138" s="79"/>
      <c r="FD138" s="79"/>
      <c r="FE138" s="79"/>
      <c r="FF138" s="79"/>
      <c r="FG138" s="79"/>
      <c r="FH138" s="79"/>
      <c r="FI138" s="79"/>
      <c r="FJ138" s="79"/>
      <c r="FK138" s="79"/>
      <c r="FL138" s="79"/>
      <c r="FM138" s="79"/>
      <c r="FN138" s="79"/>
      <c r="FO138" s="79"/>
      <c r="FP138" s="79"/>
      <c r="FQ138" s="79"/>
      <c r="FR138" s="79"/>
      <c r="FS138" s="79"/>
      <c r="FT138" s="79"/>
      <c r="FU138" s="79"/>
      <c r="FV138" s="79"/>
      <c r="FW138" s="79"/>
      <c r="FX138" s="79"/>
      <c r="FY138" s="79"/>
      <c r="FZ138" s="79"/>
      <c r="GA138" s="79"/>
      <c r="GB138" s="79"/>
      <c r="GC138" s="79"/>
      <c r="GD138" s="79"/>
      <c r="GE138" s="79"/>
      <c r="GF138" s="79"/>
      <c r="GG138" s="79"/>
      <c r="GH138" s="79"/>
      <c r="GI138" s="79"/>
      <c r="GJ138" s="79"/>
      <c r="GK138" s="79"/>
      <c r="GL138" s="79"/>
      <c r="GM138" s="79"/>
      <c r="GN138" s="79"/>
      <c r="GO138" s="79"/>
      <c r="GP138" s="79"/>
      <c r="GQ138" s="79"/>
      <c r="GR138" s="79"/>
      <c r="GS138" s="79"/>
      <c r="GT138" s="79"/>
      <c r="GU138" s="79"/>
      <c r="GV138" s="79"/>
      <c r="GW138" s="79"/>
      <c r="GX138" s="79"/>
      <c r="GY138" s="79"/>
      <c r="GZ138" s="79"/>
      <c r="HA138" s="79"/>
      <c r="HB138" s="79"/>
      <c r="HC138" s="79"/>
      <c r="HD138" s="79"/>
      <c r="HE138" s="79"/>
      <c r="HF138" s="79"/>
      <c r="HG138" s="79"/>
      <c r="HH138" s="79"/>
      <c r="HI138" s="79"/>
      <c r="HJ138" s="79"/>
      <c r="HK138" s="79"/>
      <c r="HL138" s="79"/>
      <c r="HM138" s="79"/>
      <c r="HN138" s="79"/>
      <c r="HO138" s="79"/>
      <c r="HP138" s="79"/>
      <c r="HQ138" s="79"/>
      <c r="HR138" s="79"/>
      <c r="HS138" s="79"/>
      <c r="HT138" s="79"/>
      <c r="HU138" s="79"/>
      <c r="HV138" s="79"/>
      <c r="HW138" s="79"/>
      <c r="HX138" s="79"/>
      <c r="HY138" s="79"/>
      <c r="HZ138" s="79"/>
      <c r="IA138" s="79"/>
      <c r="IB138" s="79"/>
      <c r="IC138" s="79"/>
      <c r="ID138" s="79"/>
      <c r="IE138" s="79"/>
      <c r="IF138" s="79"/>
      <c r="IG138" s="79"/>
      <c r="IH138" s="79"/>
      <c r="II138" s="79"/>
      <c r="IJ138" s="79"/>
      <c r="IK138" s="79"/>
      <c r="IL138" s="79"/>
      <c r="IM138" s="79"/>
      <c r="IN138" s="79"/>
      <c r="IO138" s="79"/>
      <c r="IP138" s="79"/>
      <c r="IQ138" s="79"/>
      <c r="IR138" s="79"/>
      <c r="IS138" s="79"/>
      <c r="IT138" s="79"/>
      <c r="IU138" s="79"/>
      <c r="IV138" s="79"/>
    </row>
    <row r="139" spans="1:256">
      <c r="A139" s="79"/>
      <c r="B139" s="307"/>
      <c r="C139" s="307"/>
      <c r="D139" s="307"/>
      <c r="E139" s="79"/>
      <c r="F139" s="272"/>
      <c r="G139" s="272"/>
      <c r="H139" s="272"/>
      <c r="I139" s="307"/>
      <c r="J139" s="272"/>
      <c r="K139" s="273"/>
      <c r="L139" s="273"/>
      <c r="M139" s="307"/>
      <c r="N139" s="4"/>
      <c r="O139" s="307"/>
      <c r="P139" s="307"/>
      <c r="Q139" s="307"/>
      <c r="R139" s="307"/>
      <c r="S139" s="307"/>
      <c r="T139" s="307"/>
      <c r="U139" s="261"/>
      <c r="V139" s="251"/>
      <c r="W139" s="251"/>
      <c r="X139" s="251"/>
      <c r="Y139" s="79"/>
      <c r="Z139" s="79"/>
      <c r="AA139" s="251"/>
      <c r="AB139" s="79"/>
      <c r="AC139" s="79"/>
      <c r="AD139" s="79"/>
      <c r="AE139" s="79"/>
      <c r="AF139" s="79"/>
      <c r="AG139" s="79"/>
      <c r="AH139" s="79"/>
      <c r="AI139" s="79"/>
      <c r="AJ139" s="79"/>
      <c r="AK139" s="79"/>
      <c r="AL139" s="79"/>
      <c r="AM139" s="79"/>
      <c r="AN139" s="79"/>
      <c r="AO139" s="79"/>
      <c r="AP139" s="79"/>
      <c r="AQ139" s="79"/>
      <c r="AR139" s="79"/>
      <c r="AS139" s="79"/>
      <c r="AT139" s="79"/>
      <c r="AU139" s="79"/>
      <c r="AV139" s="79"/>
      <c r="AW139" s="79"/>
      <c r="AX139" s="79"/>
      <c r="AY139" s="79"/>
      <c r="AZ139" s="79"/>
      <c r="BA139" s="79"/>
      <c r="BB139" s="79"/>
      <c r="BC139" s="79"/>
      <c r="BD139" s="79"/>
      <c r="BE139" s="79"/>
      <c r="BF139" s="79"/>
      <c r="BG139" s="79"/>
      <c r="BH139" s="79"/>
      <c r="BI139" s="79"/>
      <c r="BJ139" s="79"/>
      <c r="BK139" s="79"/>
      <c r="BL139" s="79"/>
      <c r="BM139" s="79"/>
      <c r="BN139" s="79"/>
      <c r="BO139" s="79"/>
      <c r="BP139" s="79"/>
      <c r="BQ139" s="79"/>
      <c r="BR139" s="79"/>
      <c r="BS139" s="79"/>
      <c r="BT139" s="79"/>
      <c r="BU139" s="79"/>
      <c r="BV139" s="79"/>
      <c r="BW139" s="79"/>
      <c r="BX139" s="79"/>
      <c r="BY139" s="79"/>
      <c r="BZ139" s="79"/>
      <c r="CA139" s="79"/>
      <c r="CB139" s="79"/>
      <c r="CC139" s="79"/>
      <c r="CD139" s="79"/>
      <c r="CE139" s="79"/>
      <c r="CF139" s="79"/>
      <c r="CG139" s="79"/>
      <c r="CH139" s="79"/>
      <c r="CI139" s="79"/>
      <c r="CJ139" s="79"/>
      <c r="CK139" s="79"/>
      <c r="CL139" s="79"/>
      <c r="CM139" s="79"/>
      <c r="CN139" s="79"/>
      <c r="CO139" s="79"/>
      <c r="CP139" s="79"/>
      <c r="CQ139" s="79"/>
      <c r="CR139" s="79"/>
      <c r="CS139" s="79"/>
      <c r="CT139" s="79"/>
      <c r="CU139" s="79"/>
      <c r="CV139" s="79"/>
      <c r="CW139" s="79"/>
      <c r="CX139" s="79"/>
      <c r="CY139" s="79"/>
      <c r="CZ139" s="79"/>
      <c r="DA139" s="79"/>
      <c r="DB139" s="79"/>
      <c r="DC139" s="79"/>
      <c r="DD139" s="79"/>
      <c r="DE139" s="79"/>
      <c r="DF139" s="79"/>
      <c r="DG139" s="79"/>
      <c r="DH139" s="79"/>
      <c r="DI139" s="79"/>
      <c r="DJ139" s="79"/>
      <c r="DK139" s="79"/>
      <c r="DL139" s="79"/>
      <c r="DM139" s="79"/>
      <c r="DN139" s="79"/>
      <c r="DO139" s="79"/>
      <c r="DP139" s="79"/>
      <c r="DQ139" s="79"/>
      <c r="DR139" s="79"/>
      <c r="DS139" s="79"/>
      <c r="DT139" s="79"/>
      <c r="DU139" s="79"/>
      <c r="DV139" s="79"/>
      <c r="DW139" s="79"/>
      <c r="DX139" s="79"/>
      <c r="DY139" s="79"/>
      <c r="DZ139" s="79"/>
      <c r="EA139" s="79"/>
      <c r="EB139" s="79"/>
      <c r="EC139" s="79"/>
      <c r="ED139" s="79"/>
      <c r="EE139" s="79"/>
      <c r="EF139" s="79"/>
      <c r="EG139" s="79"/>
      <c r="EH139" s="79"/>
      <c r="EI139" s="79"/>
      <c r="EJ139" s="79"/>
      <c r="EK139" s="79"/>
      <c r="EL139" s="79"/>
      <c r="EM139" s="79"/>
      <c r="EN139" s="79"/>
      <c r="EO139" s="79"/>
      <c r="EP139" s="79"/>
      <c r="EQ139" s="79"/>
      <c r="ER139" s="79"/>
      <c r="ES139" s="79"/>
      <c r="ET139" s="79"/>
      <c r="EU139" s="79"/>
      <c r="EV139" s="79"/>
      <c r="EW139" s="79"/>
      <c r="EX139" s="79"/>
      <c r="EY139" s="79"/>
      <c r="EZ139" s="79"/>
      <c r="FA139" s="79"/>
      <c r="FB139" s="79"/>
      <c r="FC139" s="79"/>
      <c r="FD139" s="79"/>
      <c r="FE139" s="79"/>
      <c r="FF139" s="79"/>
      <c r="FG139" s="79"/>
      <c r="FH139" s="79"/>
      <c r="FI139" s="79"/>
      <c r="FJ139" s="79"/>
      <c r="FK139" s="79"/>
      <c r="FL139" s="79"/>
      <c r="FM139" s="79"/>
      <c r="FN139" s="79"/>
      <c r="FO139" s="79"/>
      <c r="FP139" s="79"/>
      <c r="FQ139" s="79"/>
      <c r="FR139" s="79"/>
      <c r="FS139" s="79"/>
      <c r="FT139" s="79"/>
      <c r="FU139" s="79"/>
      <c r="FV139" s="79"/>
      <c r="FW139" s="79"/>
      <c r="FX139" s="79"/>
      <c r="FY139" s="79"/>
      <c r="FZ139" s="79"/>
      <c r="GA139" s="79"/>
      <c r="GB139" s="79"/>
      <c r="GC139" s="79"/>
      <c r="GD139" s="79"/>
      <c r="GE139" s="79"/>
      <c r="GF139" s="79"/>
      <c r="GG139" s="79"/>
      <c r="GH139" s="79"/>
      <c r="GI139" s="79"/>
      <c r="GJ139" s="79"/>
      <c r="GK139" s="79"/>
      <c r="GL139" s="79"/>
      <c r="GM139" s="79"/>
      <c r="GN139" s="79"/>
      <c r="GO139" s="79"/>
      <c r="GP139" s="79"/>
      <c r="GQ139" s="79"/>
      <c r="GR139" s="79"/>
      <c r="GS139" s="79"/>
      <c r="GT139" s="79"/>
      <c r="GU139" s="79"/>
      <c r="GV139" s="79"/>
      <c r="GW139" s="79"/>
      <c r="GX139" s="79"/>
      <c r="GY139" s="79"/>
      <c r="GZ139" s="79"/>
      <c r="HA139" s="79"/>
      <c r="HB139" s="79"/>
      <c r="HC139" s="79"/>
      <c r="HD139" s="79"/>
      <c r="HE139" s="79"/>
      <c r="HF139" s="79"/>
      <c r="HG139" s="79"/>
      <c r="HH139" s="79"/>
      <c r="HI139" s="79"/>
      <c r="HJ139" s="79"/>
      <c r="HK139" s="79"/>
      <c r="HL139" s="79"/>
      <c r="HM139" s="79"/>
      <c r="HN139" s="79"/>
      <c r="HO139" s="79"/>
      <c r="HP139" s="79"/>
      <c r="HQ139" s="79"/>
      <c r="HR139" s="79"/>
      <c r="HS139" s="79"/>
      <c r="HT139" s="79"/>
      <c r="HU139" s="79"/>
      <c r="HV139" s="79"/>
      <c r="HW139" s="79"/>
      <c r="HX139" s="79"/>
      <c r="HY139" s="79"/>
      <c r="HZ139" s="79"/>
      <c r="IA139" s="79"/>
      <c r="IB139" s="79"/>
      <c r="IC139" s="79"/>
      <c r="ID139" s="79"/>
      <c r="IE139" s="79"/>
      <c r="IF139" s="79"/>
      <c r="IG139" s="79"/>
      <c r="IH139" s="79"/>
      <c r="II139" s="79"/>
      <c r="IJ139" s="79"/>
      <c r="IK139" s="79"/>
      <c r="IL139" s="79"/>
      <c r="IM139" s="79"/>
      <c r="IN139" s="79"/>
      <c r="IO139" s="79"/>
      <c r="IP139" s="79"/>
      <c r="IQ139" s="79"/>
      <c r="IR139" s="79"/>
      <c r="IS139" s="79"/>
      <c r="IT139" s="79"/>
      <c r="IU139" s="79"/>
      <c r="IV139" s="79"/>
    </row>
    <row r="140" spans="1:256">
      <c r="A140" s="79"/>
      <c r="B140" s="307"/>
      <c r="C140" s="307"/>
      <c r="D140" s="307"/>
      <c r="E140" s="79"/>
      <c r="F140" s="272"/>
      <c r="G140" s="272"/>
      <c r="H140" s="272"/>
      <c r="I140" s="307"/>
      <c r="J140" s="272"/>
      <c r="K140" s="273"/>
      <c r="L140" s="273"/>
      <c r="M140" s="307"/>
      <c r="N140" s="4"/>
      <c r="O140" s="307"/>
      <c r="P140" s="307"/>
      <c r="Q140" s="307"/>
      <c r="R140" s="307"/>
      <c r="S140" s="307"/>
      <c r="T140" s="307"/>
      <c r="U140" s="261"/>
      <c r="V140" s="251"/>
      <c r="W140" s="251"/>
      <c r="X140" s="251"/>
      <c r="Y140" s="79"/>
      <c r="Z140" s="79"/>
      <c r="AA140" s="251"/>
      <c r="AB140" s="79"/>
      <c r="AC140" s="79"/>
      <c r="AD140" s="79"/>
      <c r="AE140" s="79"/>
      <c r="AF140" s="79"/>
      <c r="AG140" s="79"/>
      <c r="AH140" s="79"/>
      <c r="AI140" s="79"/>
      <c r="AJ140" s="79"/>
      <c r="AK140" s="79"/>
      <c r="AL140" s="79"/>
      <c r="AM140" s="79"/>
      <c r="AN140" s="79"/>
      <c r="AO140" s="79"/>
      <c r="AP140" s="79"/>
      <c r="AQ140" s="79"/>
      <c r="AR140" s="79"/>
      <c r="AS140" s="79"/>
      <c r="AT140" s="79"/>
      <c r="AU140" s="79"/>
      <c r="AV140" s="79"/>
      <c r="AW140" s="79"/>
      <c r="AX140" s="79"/>
      <c r="AY140" s="79"/>
      <c r="AZ140" s="79"/>
      <c r="BA140" s="79"/>
      <c r="BB140" s="79"/>
      <c r="BC140" s="79"/>
      <c r="BD140" s="79"/>
      <c r="BE140" s="79"/>
      <c r="BF140" s="79"/>
      <c r="BG140" s="79"/>
      <c r="BH140" s="79"/>
      <c r="BI140" s="79"/>
      <c r="BJ140" s="79"/>
      <c r="BK140" s="79"/>
      <c r="BL140" s="79"/>
      <c r="BM140" s="79"/>
      <c r="BN140" s="79"/>
      <c r="BO140" s="79"/>
      <c r="BP140" s="79"/>
      <c r="BQ140" s="79"/>
      <c r="BR140" s="79"/>
      <c r="BS140" s="79"/>
      <c r="BT140" s="79"/>
      <c r="BU140" s="79"/>
      <c r="BV140" s="79"/>
      <c r="BW140" s="79"/>
      <c r="BX140" s="79"/>
      <c r="BY140" s="79"/>
      <c r="BZ140" s="79"/>
      <c r="CA140" s="79"/>
      <c r="CB140" s="79"/>
      <c r="CC140" s="79"/>
      <c r="CD140" s="79"/>
      <c r="CE140" s="79"/>
      <c r="CF140" s="79"/>
      <c r="CG140" s="79"/>
      <c r="CH140" s="79"/>
      <c r="CI140" s="79"/>
      <c r="CJ140" s="79"/>
      <c r="CK140" s="79"/>
      <c r="CL140" s="79"/>
      <c r="CM140" s="79"/>
      <c r="CN140" s="79"/>
      <c r="CO140" s="79"/>
      <c r="CP140" s="79"/>
      <c r="CQ140" s="79"/>
      <c r="CR140" s="79"/>
      <c r="CS140" s="79"/>
      <c r="CT140" s="79"/>
      <c r="CU140" s="79"/>
      <c r="CV140" s="79"/>
      <c r="CW140" s="79"/>
      <c r="CX140" s="79"/>
      <c r="CY140" s="79"/>
      <c r="CZ140" s="79"/>
      <c r="DA140" s="79"/>
      <c r="DB140" s="79"/>
      <c r="DC140" s="79"/>
      <c r="DD140" s="79"/>
      <c r="DE140" s="79"/>
      <c r="DF140" s="79"/>
      <c r="DG140" s="79"/>
      <c r="DH140" s="79"/>
      <c r="DI140" s="79"/>
      <c r="DJ140" s="79"/>
      <c r="DK140" s="79"/>
      <c r="DL140" s="79"/>
      <c r="DM140" s="79"/>
      <c r="DN140" s="79"/>
      <c r="DO140" s="79"/>
      <c r="DP140" s="79"/>
      <c r="DQ140" s="79"/>
      <c r="DR140" s="79"/>
      <c r="DS140" s="79"/>
      <c r="DT140" s="79"/>
      <c r="DU140" s="79"/>
      <c r="DV140" s="79"/>
      <c r="DW140" s="79"/>
      <c r="DX140" s="79"/>
      <c r="DY140" s="79"/>
      <c r="DZ140" s="79"/>
      <c r="EA140" s="79"/>
      <c r="EB140" s="79"/>
      <c r="EC140" s="79"/>
      <c r="ED140" s="79"/>
      <c r="EE140" s="79"/>
      <c r="EF140" s="79"/>
      <c r="EG140" s="79"/>
      <c r="EH140" s="79"/>
      <c r="EI140" s="79"/>
      <c r="EJ140" s="79"/>
      <c r="EK140" s="79"/>
      <c r="EL140" s="79"/>
      <c r="EM140" s="79"/>
      <c r="EN140" s="79"/>
      <c r="EO140" s="79"/>
      <c r="EP140" s="79"/>
      <c r="EQ140" s="79"/>
      <c r="ER140" s="79"/>
      <c r="ES140" s="79"/>
      <c r="ET140" s="79"/>
      <c r="EU140" s="79"/>
      <c r="EV140" s="79"/>
      <c r="EW140" s="79"/>
      <c r="EX140" s="79"/>
      <c r="EY140" s="79"/>
      <c r="EZ140" s="79"/>
      <c r="FA140" s="79"/>
      <c r="FB140" s="79"/>
      <c r="FC140" s="79"/>
      <c r="FD140" s="79"/>
      <c r="FE140" s="79"/>
      <c r="FF140" s="79"/>
      <c r="FG140" s="79"/>
      <c r="FH140" s="79"/>
      <c r="FI140" s="79"/>
      <c r="FJ140" s="79"/>
      <c r="FK140" s="79"/>
      <c r="FL140" s="79"/>
      <c r="FM140" s="79"/>
      <c r="FN140" s="79"/>
      <c r="FO140" s="79"/>
      <c r="FP140" s="79"/>
      <c r="FQ140" s="79"/>
      <c r="FR140" s="79"/>
      <c r="FS140" s="79"/>
      <c r="FT140" s="79"/>
      <c r="FU140" s="79"/>
      <c r="FV140" s="79"/>
      <c r="FW140" s="79"/>
      <c r="FX140" s="79"/>
      <c r="FY140" s="79"/>
      <c r="FZ140" s="79"/>
      <c r="GA140" s="79"/>
      <c r="GB140" s="79"/>
      <c r="GC140" s="79"/>
      <c r="GD140" s="79"/>
      <c r="GE140" s="79"/>
      <c r="GF140" s="79"/>
      <c r="GG140" s="79"/>
      <c r="GH140" s="79"/>
      <c r="GI140" s="79"/>
      <c r="GJ140" s="79"/>
      <c r="GK140" s="79"/>
      <c r="GL140" s="79"/>
      <c r="GM140" s="79"/>
      <c r="GN140" s="79"/>
      <c r="GO140" s="79"/>
      <c r="GP140" s="79"/>
      <c r="GQ140" s="79"/>
      <c r="GR140" s="79"/>
      <c r="GS140" s="79"/>
      <c r="GT140" s="79"/>
      <c r="GU140" s="79"/>
      <c r="GV140" s="79"/>
      <c r="GW140" s="79"/>
      <c r="GX140" s="79"/>
      <c r="GY140" s="79"/>
      <c r="GZ140" s="79"/>
      <c r="HA140" s="79"/>
      <c r="HB140" s="79"/>
      <c r="HC140" s="79"/>
      <c r="HD140" s="79"/>
      <c r="HE140" s="79"/>
      <c r="HF140" s="79"/>
      <c r="HG140" s="79"/>
      <c r="HH140" s="79"/>
      <c r="HI140" s="79"/>
      <c r="HJ140" s="79"/>
      <c r="HK140" s="79"/>
      <c r="HL140" s="79"/>
      <c r="HM140" s="79"/>
      <c r="HN140" s="79"/>
      <c r="HO140" s="79"/>
      <c r="HP140" s="79"/>
      <c r="HQ140" s="79"/>
      <c r="HR140" s="79"/>
      <c r="HS140" s="79"/>
      <c r="HT140" s="79"/>
      <c r="HU140" s="79"/>
      <c r="HV140" s="79"/>
      <c r="HW140" s="79"/>
      <c r="HX140" s="79"/>
      <c r="HY140" s="79"/>
      <c r="HZ140" s="79"/>
      <c r="IA140" s="79"/>
      <c r="IB140" s="79"/>
      <c r="IC140" s="79"/>
      <c r="ID140" s="79"/>
      <c r="IE140" s="79"/>
      <c r="IF140" s="79"/>
      <c r="IG140" s="79"/>
      <c r="IH140" s="79"/>
      <c r="II140" s="79"/>
      <c r="IJ140" s="79"/>
      <c r="IK140" s="79"/>
      <c r="IL140" s="79"/>
      <c r="IM140" s="79"/>
      <c r="IN140" s="79"/>
      <c r="IO140" s="79"/>
      <c r="IP140" s="79"/>
      <c r="IQ140" s="79"/>
      <c r="IR140" s="79"/>
      <c r="IS140" s="79"/>
      <c r="IT140" s="79"/>
      <c r="IU140" s="79"/>
      <c r="IV140" s="79"/>
    </row>
    <row r="141" spans="1:256">
      <c r="A141" s="79"/>
      <c r="B141" s="307"/>
      <c r="C141" s="307"/>
      <c r="D141" s="307"/>
      <c r="E141" s="79"/>
      <c r="F141" s="272"/>
      <c r="G141" s="272"/>
      <c r="H141" s="272"/>
      <c r="I141" s="307"/>
      <c r="J141" s="272"/>
      <c r="K141" s="273"/>
      <c r="L141" s="273"/>
      <c r="M141" s="307"/>
      <c r="N141" s="4"/>
      <c r="O141" s="307"/>
      <c r="P141" s="307"/>
      <c r="Q141" s="307"/>
      <c r="R141" s="307"/>
      <c r="S141" s="307"/>
      <c r="T141" s="307"/>
      <c r="U141" s="261"/>
      <c r="V141" s="251"/>
      <c r="W141" s="251"/>
      <c r="X141" s="251"/>
      <c r="Y141" s="79"/>
      <c r="Z141" s="79"/>
      <c r="AA141" s="251"/>
      <c r="AB141" s="79"/>
      <c r="AC141" s="79"/>
      <c r="AD141" s="79"/>
      <c r="AE141" s="79"/>
      <c r="AF141" s="79"/>
      <c r="AG141" s="79"/>
      <c r="AH141" s="79"/>
      <c r="AI141" s="79"/>
      <c r="AJ141" s="79"/>
      <c r="AK141" s="79"/>
      <c r="AL141" s="79"/>
      <c r="AM141" s="79"/>
      <c r="AN141" s="79"/>
      <c r="AO141" s="79"/>
      <c r="AP141" s="79"/>
      <c r="AQ141" s="79"/>
      <c r="AR141" s="79"/>
      <c r="AS141" s="79"/>
      <c r="AT141" s="79"/>
      <c r="AU141" s="79"/>
      <c r="AV141" s="79"/>
      <c r="AW141" s="79"/>
      <c r="AX141" s="79"/>
      <c r="AY141" s="79"/>
      <c r="AZ141" s="79"/>
      <c r="BA141" s="79"/>
      <c r="BB141" s="79"/>
      <c r="BC141" s="79"/>
      <c r="BD141" s="79"/>
      <c r="BE141" s="79"/>
      <c r="BF141" s="79"/>
      <c r="BG141" s="79"/>
      <c r="BH141" s="79"/>
      <c r="BI141" s="79"/>
      <c r="BJ141" s="79"/>
      <c r="BK141" s="79"/>
      <c r="BL141" s="79"/>
      <c r="BM141" s="79"/>
      <c r="BN141" s="79"/>
      <c r="BO141" s="79"/>
      <c r="BP141" s="79"/>
      <c r="BQ141" s="79"/>
      <c r="BR141" s="79"/>
      <c r="BS141" s="79"/>
      <c r="BT141" s="79"/>
      <c r="BU141" s="79"/>
      <c r="BV141" s="79"/>
      <c r="BW141" s="79"/>
      <c r="BX141" s="79"/>
      <c r="BY141" s="79"/>
      <c r="BZ141" s="79"/>
      <c r="CA141" s="79"/>
      <c r="CB141" s="79"/>
      <c r="CC141" s="79"/>
      <c r="CD141" s="79"/>
      <c r="CE141" s="79"/>
      <c r="CF141" s="79"/>
      <c r="CG141" s="79"/>
      <c r="CH141" s="79"/>
      <c r="CI141" s="79"/>
      <c r="CJ141" s="79"/>
      <c r="CK141" s="79"/>
      <c r="CL141" s="79"/>
      <c r="CM141" s="79"/>
      <c r="CN141" s="79"/>
      <c r="CO141" s="79"/>
      <c r="CP141" s="79"/>
      <c r="CQ141" s="79"/>
      <c r="CR141" s="79"/>
      <c r="CS141" s="79"/>
      <c r="CT141" s="79"/>
      <c r="CU141" s="79"/>
      <c r="CV141" s="79"/>
      <c r="CW141" s="79"/>
      <c r="CX141" s="79"/>
      <c r="CY141" s="79"/>
      <c r="CZ141" s="79"/>
      <c r="DA141" s="79"/>
      <c r="DB141" s="79"/>
      <c r="DC141" s="79"/>
      <c r="DD141" s="79"/>
      <c r="DE141" s="79"/>
      <c r="DF141" s="79"/>
      <c r="DG141" s="79"/>
      <c r="DH141" s="79"/>
      <c r="DI141" s="79"/>
      <c r="DJ141" s="79"/>
      <c r="DK141" s="79"/>
      <c r="DL141" s="79"/>
      <c r="DM141" s="79"/>
      <c r="DN141" s="79"/>
      <c r="DO141" s="79"/>
      <c r="DP141" s="79"/>
      <c r="DQ141" s="79"/>
      <c r="DR141" s="79"/>
      <c r="DS141" s="79"/>
      <c r="DT141" s="79"/>
      <c r="DU141" s="79"/>
      <c r="DV141" s="79"/>
      <c r="DW141" s="79"/>
      <c r="DX141" s="79"/>
      <c r="DY141" s="79"/>
      <c r="DZ141" s="79"/>
      <c r="EA141" s="79"/>
      <c r="EB141" s="79"/>
      <c r="EC141" s="79"/>
      <c r="ED141" s="79"/>
      <c r="EE141" s="79"/>
      <c r="EF141" s="79"/>
      <c r="EG141" s="79"/>
      <c r="EH141" s="79"/>
      <c r="EI141" s="79"/>
      <c r="EJ141" s="79"/>
      <c r="EK141" s="79"/>
      <c r="EL141" s="79"/>
      <c r="EM141" s="79"/>
      <c r="EN141" s="79"/>
      <c r="EO141" s="79"/>
      <c r="EP141" s="79"/>
      <c r="EQ141" s="79"/>
      <c r="ER141" s="79"/>
      <c r="ES141" s="79"/>
      <c r="ET141" s="79"/>
      <c r="EU141" s="79"/>
      <c r="EV141" s="79"/>
      <c r="EW141" s="79"/>
      <c r="EX141" s="79"/>
      <c r="EY141" s="79"/>
      <c r="EZ141" s="79"/>
      <c r="FA141" s="79"/>
      <c r="FB141" s="79"/>
      <c r="FC141" s="79"/>
      <c r="FD141" s="79"/>
      <c r="FE141" s="79"/>
      <c r="FF141" s="79"/>
      <c r="FG141" s="79"/>
      <c r="FH141" s="79"/>
      <c r="FI141" s="79"/>
      <c r="FJ141" s="79"/>
      <c r="FK141" s="79"/>
      <c r="FL141" s="79"/>
      <c r="FM141" s="79"/>
      <c r="FN141" s="79"/>
      <c r="FO141" s="79"/>
      <c r="FP141" s="79"/>
      <c r="FQ141" s="79"/>
      <c r="FR141" s="79"/>
      <c r="FS141" s="79"/>
      <c r="FT141" s="79"/>
      <c r="FU141" s="79"/>
      <c r="FV141" s="79"/>
      <c r="FW141" s="79"/>
      <c r="FX141" s="79"/>
      <c r="FY141" s="79"/>
      <c r="FZ141" s="79"/>
      <c r="GA141" s="79"/>
      <c r="GB141" s="79"/>
      <c r="GC141" s="79"/>
      <c r="GD141" s="79"/>
      <c r="GE141" s="79"/>
      <c r="GF141" s="79"/>
      <c r="GG141" s="79"/>
      <c r="GH141" s="79"/>
      <c r="GI141" s="79"/>
      <c r="GJ141" s="79"/>
      <c r="GK141" s="79"/>
      <c r="GL141" s="79"/>
      <c r="GM141" s="79"/>
      <c r="GN141" s="79"/>
      <c r="GO141" s="79"/>
      <c r="GP141" s="79"/>
      <c r="GQ141" s="79"/>
      <c r="GR141" s="79"/>
      <c r="GS141" s="79"/>
      <c r="GT141" s="79"/>
      <c r="GU141" s="79"/>
      <c r="GV141" s="79"/>
      <c r="GW141" s="79"/>
      <c r="GX141" s="79"/>
      <c r="GY141" s="79"/>
      <c r="GZ141" s="79"/>
      <c r="HA141" s="79"/>
      <c r="HB141" s="79"/>
      <c r="HC141" s="79"/>
      <c r="HD141" s="79"/>
      <c r="HE141" s="79"/>
      <c r="HF141" s="79"/>
      <c r="HG141" s="79"/>
      <c r="HH141" s="79"/>
      <c r="HI141" s="79"/>
      <c r="HJ141" s="79"/>
      <c r="HK141" s="79"/>
      <c r="HL141" s="79"/>
      <c r="HM141" s="79"/>
      <c r="HN141" s="79"/>
      <c r="HO141" s="79"/>
      <c r="HP141" s="79"/>
      <c r="HQ141" s="79"/>
      <c r="HR141" s="79"/>
      <c r="HS141" s="79"/>
      <c r="HT141" s="79"/>
      <c r="HU141" s="79"/>
      <c r="HV141" s="79"/>
      <c r="HW141" s="79"/>
      <c r="HX141" s="79"/>
      <c r="HY141" s="79"/>
      <c r="HZ141" s="79"/>
      <c r="IA141" s="79"/>
      <c r="IB141" s="79"/>
      <c r="IC141" s="79"/>
      <c r="ID141" s="79"/>
      <c r="IE141" s="79"/>
      <c r="IF141" s="79"/>
      <c r="IG141" s="79"/>
      <c r="IH141" s="79"/>
      <c r="II141" s="79"/>
      <c r="IJ141" s="79"/>
      <c r="IK141" s="79"/>
      <c r="IL141" s="79"/>
      <c r="IM141" s="79"/>
      <c r="IN141" s="79"/>
      <c r="IO141" s="79"/>
      <c r="IP141" s="79"/>
      <c r="IQ141" s="79"/>
      <c r="IR141" s="79"/>
      <c r="IS141" s="79"/>
      <c r="IT141" s="79"/>
      <c r="IU141" s="79"/>
      <c r="IV141" s="79"/>
    </row>
    <row r="142" spans="1:256">
      <c r="A142" s="79"/>
      <c r="B142" s="307"/>
      <c r="C142" s="307"/>
      <c r="D142" s="307"/>
      <c r="E142" s="79"/>
      <c r="F142" s="272"/>
      <c r="G142" s="272"/>
      <c r="H142" s="272"/>
      <c r="I142" s="307"/>
      <c r="J142" s="272"/>
      <c r="K142" s="273"/>
      <c r="L142" s="273"/>
      <c r="M142" s="307"/>
      <c r="N142" s="4"/>
      <c r="O142" s="307"/>
      <c r="P142" s="307"/>
      <c r="Q142" s="307"/>
      <c r="R142" s="307"/>
      <c r="S142" s="307"/>
      <c r="T142" s="307"/>
      <c r="U142" s="261"/>
      <c r="V142" s="251"/>
      <c r="W142" s="251"/>
      <c r="X142" s="251"/>
      <c r="Y142" s="79"/>
      <c r="Z142" s="79"/>
      <c r="AA142" s="251"/>
      <c r="AB142" s="79"/>
      <c r="AC142" s="79"/>
      <c r="AD142" s="79"/>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9"/>
      <c r="BI142" s="79"/>
      <c r="BJ142" s="79"/>
      <c r="BK142" s="79"/>
      <c r="BL142" s="79"/>
      <c r="BM142" s="79"/>
      <c r="BN142" s="79"/>
      <c r="BO142" s="79"/>
      <c r="BP142" s="79"/>
      <c r="BQ142" s="79"/>
      <c r="BR142" s="79"/>
      <c r="BS142" s="79"/>
      <c r="BT142" s="79"/>
      <c r="BU142" s="79"/>
      <c r="BV142" s="79"/>
      <c r="BW142" s="79"/>
      <c r="BX142" s="79"/>
      <c r="BY142" s="79"/>
      <c r="BZ142" s="79"/>
      <c r="CA142" s="79"/>
      <c r="CB142" s="79"/>
      <c r="CC142" s="79"/>
      <c r="CD142" s="79"/>
      <c r="CE142" s="79"/>
      <c r="CF142" s="79"/>
      <c r="CG142" s="79"/>
      <c r="CH142" s="79"/>
      <c r="CI142" s="79"/>
      <c r="CJ142" s="79"/>
      <c r="CK142" s="79"/>
      <c r="CL142" s="79"/>
      <c r="CM142" s="79"/>
      <c r="CN142" s="79"/>
      <c r="CO142" s="79"/>
      <c r="CP142" s="79"/>
      <c r="CQ142" s="79"/>
      <c r="CR142" s="79"/>
      <c r="CS142" s="79"/>
      <c r="CT142" s="79"/>
      <c r="CU142" s="79"/>
      <c r="CV142" s="79"/>
      <c r="CW142" s="79"/>
      <c r="CX142" s="79"/>
      <c r="CY142" s="79"/>
      <c r="CZ142" s="79"/>
      <c r="DA142" s="79"/>
      <c r="DB142" s="79"/>
      <c r="DC142" s="79"/>
      <c r="DD142" s="79"/>
      <c r="DE142" s="79"/>
      <c r="DF142" s="79"/>
      <c r="DG142" s="79"/>
      <c r="DH142" s="79"/>
      <c r="DI142" s="79"/>
      <c r="DJ142" s="79"/>
      <c r="DK142" s="79"/>
      <c r="DL142" s="79"/>
      <c r="DM142" s="79"/>
      <c r="DN142" s="79"/>
      <c r="DO142" s="79"/>
      <c r="DP142" s="79"/>
      <c r="DQ142" s="79"/>
      <c r="DR142" s="79"/>
      <c r="DS142" s="79"/>
      <c r="DT142" s="79"/>
      <c r="DU142" s="79"/>
      <c r="DV142" s="79"/>
      <c r="DW142" s="79"/>
      <c r="DX142" s="79"/>
      <c r="DY142" s="79"/>
      <c r="DZ142" s="79"/>
      <c r="EA142" s="79"/>
      <c r="EB142" s="79"/>
      <c r="EC142" s="79"/>
      <c r="ED142" s="79"/>
      <c r="EE142" s="79"/>
      <c r="EF142" s="79"/>
      <c r="EG142" s="79"/>
      <c r="EH142" s="79"/>
      <c r="EI142" s="79"/>
      <c r="EJ142" s="79"/>
      <c r="EK142" s="79"/>
      <c r="EL142" s="79"/>
      <c r="EM142" s="79"/>
      <c r="EN142" s="79"/>
      <c r="EO142" s="79"/>
      <c r="EP142" s="79"/>
      <c r="EQ142" s="79"/>
      <c r="ER142" s="79"/>
      <c r="ES142" s="79"/>
      <c r="ET142" s="79"/>
      <c r="EU142" s="79"/>
      <c r="EV142" s="79"/>
      <c r="EW142" s="79"/>
      <c r="EX142" s="79"/>
      <c r="EY142" s="79"/>
      <c r="EZ142" s="79"/>
      <c r="FA142" s="79"/>
      <c r="FB142" s="79"/>
      <c r="FC142" s="79"/>
      <c r="FD142" s="79"/>
      <c r="FE142" s="79"/>
      <c r="FF142" s="79"/>
      <c r="FG142" s="79"/>
      <c r="FH142" s="79"/>
      <c r="FI142" s="79"/>
      <c r="FJ142" s="79"/>
      <c r="FK142" s="79"/>
      <c r="FL142" s="79"/>
      <c r="FM142" s="79"/>
      <c r="FN142" s="79"/>
      <c r="FO142" s="79"/>
      <c r="FP142" s="79"/>
      <c r="FQ142" s="79"/>
      <c r="FR142" s="79"/>
      <c r="FS142" s="79"/>
      <c r="FT142" s="79"/>
      <c r="FU142" s="79"/>
      <c r="FV142" s="79"/>
      <c r="FW142" s="79"/>
      <c r="FX142" s="79"/>
      <c r="FY142" s="79"/>
      <c r="FZ142" s="79"/>
      <c r="GA142" s="79"/>
      <c r="GB142" s="79"/>
      <c r="GC142" s="79"/>
      <c r="GD142" s="79"/>
      <c r="GE142" s="79"/>
      <c r="GF142" s="79"/>
      <c r="GG142" s="79"/>
      <c r="GH142" s="79"/>
      <c r="GI142" s="79"/>
      <c r="GJ142" s="79"/>
      <c r="GK142" s="79"/>
      <c r="GL142" s="79"/>
      <c r="GM142" s="79"/>
      <c r="GN142" s="79"/>
      <c r="GO142" s="79"/>
      <c r="GP142" s="79"/>
      <c r="GQ142" s="79"/>
      <c r="GR142" s="79"/>
      <c r="GS142" s="79"/>
      <c r="GT142" s="79"/>
      <c r="GU142" s="79"/>
      <c r="GV142" s="79"/>
      <c r="GW142" s="79"/>
      <c r="GX142" s="79"/>
      <c r="GY142" s="79"/>
      <c r="GZ142" s="79"/>
      <c r="HA142" s="79"/>
      <c r="HB142" s="79"/>
      <c r="HC142" s="79"/>
      <c r="HD142" s="79"/>
      <c r="HE142" s="79"/>
      <c r="HF142" s="79"/>
      <c r="HG142" s="79"/>
      <c r="HH142" s="79"/>
      <c r="HI142" s="79"/>
      <c r="HJ142" s="79"/>
      <c r="HK142" s="79"/>
      <c r="HL142" s="79"/>
      <c r="HM142" s="79"/>
      <c r="HN142" s="79"/>
      <c r="HO142" s="79"/>
      <c r="HP142" s="79"/>
      <c r="HQ142" s="79"/>
      <c r="HR142" s="79"/>
      <c r="HS142" s="79"/>
      <c r="HT142" s="79"/>
      <c r="HU142" s="79"/>
      <c r="HV142" s="79"/>
      <c r="HW142" s="79"/>
      <c r="HX142" s="79"/>
      <c r="HY142" s="79"/>
      <c r="HZ142" s="79"/>
      <c r="IA142" s="79"/>
      <c r="IB142" s="79"/>
      <c r="IC142" s="79"/>
      <c r="ID142" s="79"/>
      <c r="IE142" s="79"/>
      <c r="IF142" s="79"/>
      <c r="IG142" s="79"/>
      <c r="IH142" s="79"/>
      <c r="II142" s="79"/>
      <c r="IJ142" s="79"/>
      <c r="IK142" s="79"/>
      <c r="IL142" s="79"/>
      <c r="IM142" s="79"/>
      <c r="IN142" s="79"/>
      <c r="IO142" s="79"/>
      <c r="IP142" s="79"/>
      <c r="IQ142" s="79"/>
      <c r="IR142" s="79"/>
      <c r="IS142" s="79"/>
      <c r="IT142" s="79"/>
      <c r="IU142" s="79"/>
      <c r="IV142" s="79"/>
    </row>
    <row r="143" spans="1:256">
      <c r="A143" s="79"/>
      <c r="B143" s="307"/>
      <c r="C143" s="307"/>
      <c r="D143" s="307"/>
      <c r="E143" s="79"/>
      <c r="F143" s="272"/>
      <c r="G143" s="272"/>
      <c r="H143" s="272"/>
      <c r="I143" s="307"/>
      <c r="J143" s="272"/>
      <c r="K143" s="273"/>
      <c r="L143" s="273"/>
      <c r="M143" s="307"/>
      <c r="N143" s="4"/>
      <c r="O143" s="307"/>
      <c r="P143" s="307"/>
      <c r="Q143" s="307"/>
      <c r="R143" s="307"/>
      <c r="S143" s="307"/>
      <c r="T143" s="307"/>
      <c r="U143" s="261"/>
      <c r="V143" s="251"/>
      <c r="W143" s="251"/>
      <c r="X143" s="251"/>
      <c r="Y143" s="79"/>
      <c r="Z143" s="79"/>
      <c r="AA143" s="251"/>
      <c r="AB143" s="79"/>
      <c r="AC143" s="79"/>
      <c r="AD143" s="79"/>
      <c r="AE143" s="79"/>
      <c r="AF143" s="79"/>
      <c r="AG143" s="79"/>
      <c r="AH143" s="79"/>
      <c r="AI143" s="79"/>
      <c r="AJ143" s="79"/>
      <c r="AK143" s="79"/>
      <c r="AL143" s="79"/>
      <c r="AM143" s="79"/>
      <c r="AN143" s="79"/>
      <c r="AO143" s="79"/>
      <c r="AP143" s="79"/>
      <c r="AQ143" s="79"/>
      <c r="AR143" s="79"/>
      <c r="AS143" s="79"/>
      <c r="AT143" s="79"/>
      <c r="AU143" s="79"/>
      <c r="AV143" s="79"/>
      <c r="AW143" s="79"/>
      <c r="AX143" s="79"/>
      <c r="AY143" s="79"/>
      <c r="AZ143" s="79"/>
      <c r="BA143" s="79"/>
      <c r="BB143" s="79"/>
      <c r="BC143" s="79"/>
      <c r="BD143" s="79"/>
      <c r="BE143" s="79"/>
      <c r="BF143" s="79"/>
      <c r="BG143" s="79"/>
      <c r="BH143" s="79"/>
      <c r="BI143" s="79"/>
      <c r="BJ143" s="79"/>
      <c r="BK143" s="79"/>
      <c r="BL143" s="79"/>
      <c r="BM143" s="79"/>
      <c r="BN143" s="79"/>
      <c r="BO143" s="79"/>
      <c r="BP143" s="79"/>
      <c r="BQ143" s="79"/>
      <c r="BR143" s="79"/>
      <c r="BS143" s="79"/>
      <c r="BT143" s="79"/>
      <c r="BU143" s="79"/>
      <c r="BV143" s="79"/>
      <c r="BW143" s="79"/>
      <c r="BX143" s="79"/>
      <c r="BY143" s="79"/>
      <c r="BZ143" s="79"/>
      <c r="CA143" s="79"/>
      <c r="CB143" s="79"/>
      <c r="CC143" s="79"/>
      <c r="CD143" s="79"/>
      <c r="CE143" s="79"/>
      <c r="CF143" s="79"/>
      <c r="CG143" s="79"/>
      <c r="CH143" s="79"/>
      <c r="CI143" s="79"/>
      <c r="CJ143" s="79"/>
      <c r="CK143" s="79"/>
      <c r="CL143" s="79"/>
      <c r="CM143" s="79"/>
      <c r="CN143" s="79"/>
      <c r="CO143" s="79"/>
      <c r="CP143" s="79"/>
      <c r="CQ143" s="79"/>
      <c r="CR143" s="79"/>
      <c r="CS143" s="79"/>
      <c r="CT143" s="79"/>
      <c r="CU143" s="79"/>
      <c r="CV143" s="79"/>
      <c r="CW143" s="79"/>
      <c r="CX143" s="79"/>
      <c r="CY143" s="79"/>
      <c r="CZ143" s="79"/>
      <c r="DA143" s="79"/>
      <c r="DB143" s="79"/>
      <c r="DC143" s="79"/>
      <c r="DD143" s="79"/>
      <c r="DE143" s="79"/>
      <c r="DF143" s="79"/>
      <c r="DG143" s="79"/>
      <c r="DH143" s="79"/>
      <c r="DI143" s="79"/>
      <c r="DJ143" s="79"/>
      <c r="DK143" s="79"/>
      <c r="DL143" s="79"/>
      <c r="DM143" s="79"/>
      <c r="DN143" s="79"/>
      <c r="DO143" s="79"/>
      <c r="DP143" s="79"/>
      <c r="DQ143" s="79"/>
      <c r="DR143" s="79"/>
      <c r="DS143" s="79"/>
      <c r="DT143" s="79"/>
      <c r="DU143" s="79"/>
      <c r="DV143" s="79"/>
      <c r="DW143" s="79"/>
      <c r="DX143" s="79"/>
      <c r="DY143" s="79"/>
      <c r="DZ143" s="79"/>
      <c r="EA143" s="79"/>
      <c r="EB143" s="79"/>
      <c r="EC143" s="79"/>
      <c r="ED143" s="79"/>
      <c r="EE143" s="79"/>
      <c r="EF143" s="79"/>
      <c r="EG143" s="79"/>
      <c r="EH143" s="79"/>
      <c r="EI143" s="79"/>
      <c r="EJ143" s="79"/>
      <c r="EK143" s="79"/>
      <c r="EL143" s="79"/>
      <c r="EM143" s="79"/>
      <c r="EN143" s="79"/>
      <c r="EO143" s="79"/>
      <c r="EP143" s="79"/>
      <c r="EQ143" s="79"/>
      <c r="ER143" s="79"/>
      <c r="ES143" s="79"/>
      <c r="ET143" s="79"/>
      <c r="EU143" s="79"/>
      <c r="EV143" s="79"/>
      <c r="EW143" s="79"/>
      <c r="EX143" s="79"/>
      <c r="EY143" s="79"/>
      <c r="EZ143" s="79"/>
      <c r="FA143" s="79"/>
      <c r="FB143" s="79"/>
      <c r="FC143" s="79"/>
      <c r="FD143" s="79"/>
      <c r="FE143" s="79"/>
      <c r="FF143" s="79"/>
      <c r="FG143" s="79"/>
      <c r="FH143" s="79"/>
      <c r="FI143" s="79"/>
      <c r="FJ143" s="79"/>
      <c r="FK143" s="79"/>
      <c r="FL143" s="79"/>
      <c r="FM143" s="79"/>
      <c r="FN143" s="79"/>
      <c r="FO143" s="79"/>
      <c r="FP143" s="79"/>
      <c r="FQ143" s="79"/>
      <c r="FR143" s="79"/>
      <c r="FS143" s="79"/>
      <c r="FT143" s="79"/>
      <c r="FU143" s="79"/>
      <c r="FV143" s="79"/>
      <c r="FW143" s="79"/>
      <c r="FX143" s="79"/>
      <c r="FY143" s="79"/>
      <c r="FZ143" s="79"/>
      <c r="GA143" s="79"/>
      <c r="GB143" s="79"/>
      <c r="GC143" s="79"/>
      <c r="GD143" s="79"/>
      <c r="GE143" s="79"/>
      <c r="GF143" s="79"/>
      <c r="GG143" s="79"/>
      <c r="GH143" s="79"/>
      <c r="GI143" s="79"/>
      <c r="GJ143" s="79"/>
      <c r="GK143" s="79"/>
      <c r="GL143" s="79"/>
      <c r="GM143" s="79"/>
      <c r="GN143" s="79"/>
      <c r="GO143" s="79"/>
      <c r="GP143" s="79"/>
      <c r="GQ143" s="79"/>
      <c r="GR143" s="79"/>
      <c r="GS143" s="79"/>
      <c r="GT143" s="79"/>
      <c r="GU143" s="79"/>
      <c r="GV143" s="79"/>
      <c r="GW143" s="79"/>
      <c r="GX143" s="79"/>
      <c r="GY143" s="79"/>
      <c r="GZ143" s="79"/>
      <c r="HA143" s="79"/>
      <c r="HB143" s="79"/>
      <c r="HC143" s="79"/>
      <c r="HD143" s="79"/>
      <c r="HE143" s="79"/>
      <c r="HF143" s="79"/>
      <c r="HG143" s="79"/>
      <c r="HH143" s="79"/>
      <c r="HI143" s="79"/>
      <c r="HJ143" s="79"/>
      <c r="HK143" s="79"/>
      <c r="HL143" s="79"/>
      <c r="HM143" s="79"/>
      <c r="HN143" s="79"/>
      <c r="HO143" s="79"/>
      <c r="HP143" s="79"/>
      <c r="HQ143" s="79"/>
      <c r="HR143" s="79"/>
      <c r="HS143" s="79"/>
      <c r="HT143" s="79"/>
      <c r="HU143" s="79"/>
      <c r="HV143" s="79"/>
      <c r="HW143" s="79"/>
      <c r="HX143" s="79"/>
      <c r="HY143" s="79"/>
      <c r="HZ143" s="79"/>
      <c r="IA143" s="79"/>
      <c r="IB143" s="79"/>
      <c r="IC143" s="79"/>
      <c r="ID143" s="79"/>
      <c r="IE143" s="79"/>
      <c r="IF143" s="79"/>
      <c r="IG143" s="79"/>
      <c r="IH143" s="79"/>
      <c r="II143" s="79"/>
      <c r="IJ143" s="79"/>
      <c r="IK143" s="79"/>
      <c r="IL143" s="79"/>
      <c r="IM143" s="79"/>
      <c r="IN143" s="79"/>
      <c r="IO143" s="79"/>
      <c r="IP143" s="79"/>
      <c r="IQ143" s="79"/>
      <c r="IR143" s="79"/>
      <c r="IS143" s="79"/>
      <c r="IT143" s="79"/>
      <c r="IU143" s="79"/>
      <c r="IV143" s="79"/>
    </row>
    <row r="144" spans="1:256">
      <c r="A144" s="79"/>
      <c r="B144" s="307"/>
      <c r="C144" s="307"/>
      <c r="D144" s="307"/>
      <c r="E144" s="79"/>
      <c r="F144" s="272"/>
      <c r="G144" s="272"/>
      <c r="H144" s="272"/>
      <c r="I144" s="307"/>
      <c r="J144" s="272"/>
      <c r="K144" s="273"/>
      <c r="L144" s="273"/>
      <c r="M144" s="307"/>
      <c r="N144" s="4"/>
      <c r="O144" s="307"/>
      <c r="P144" s="307"/>
      <c r="Q144" s="307"/>
      <c r="R144" s="307"/>
      <c r="S144" s="307"/>
      <c r="T144" s="307"/>
      <c r="U144" s="261"/>
      <c r="V144" s="251"/>
      <c r="W144" s="251"/>
      <c r="X144" s="251"/>
      <c r="Y144" s="79"/>
      <c r="Z144" s="79"/>
      <c r="AA144" s="251"/>
      <c r="AB144" s="79"/>
      <c r="AC144" s="79"/>
      <c r="AD144" s="79"/>
      <c r="AE144" s="79"/>
      <c r="AF144" s="79"/>
      <c r="AG144" s="79"/>
      <c r="AH144" s="79"/>
      <c r="AI144" s="79"/>
      <c r="AJ144" s="79"/>
      <c r="AK144" s="79"/>
      <c r="AL144" s="79"/>
      <c r="AM144" s="79"/>
      <c r="AN144" s="79"/>
      <c r="AO144" s="79"/>
      <c r="AP144" s="79"/>
      <c r="AQ144" s="79"/>
      <c r="AR144" s="79"/>
      <c r="AS144" s="79"/>
      <c r="AT144" s="79"/>
      <c r="AU144" s="79"/>
      <c r="AV144" s="79"/>
      <c r="AW144" s="79"/>
      <c r="AX144" s="79"/>
      <c r="AY144" s="79"/>
      <c r="AZ144" s="79"/>
      <c r="BA144" s="79"/>
      <c r="BB144" s="79"/>
      <c r="BC144" s="79"/>
      <c r="BD144" s="79"/>
      <c r="BE144" s="79"/>
      <c r="BF144" s="79"/>
      <c r="BG144" s="79"/>
      <c r="BH144" s="79"/>
      <c r="BI144" s="79"/>
      <c r="BJ144" s="79"/>
      <c r="BK144" s="79"/>
      <c r="BL144" s="79"/>
      <c r="BM144" s="79"/>
      <c r="BN144" s="79"/>
      <c r="BO144" s="79"/>
      <c r="BP144" s="79"/>
      <c r="BQ144" s="79"/>
      <c r="BR144" s="79"/>
      <c r="BS144" s="79"/>
      <c r="BT144" s="79"/>
      <c r="BU144" s="79"/>
      <c r="BV144" s="79"/>
      <c r="BW144" s="79"/>
      <c r="BX144" s="79"/>
      <c r="BY144" s="79"/>
      <c r="BZ144" s="79"/>
      <c r="CA144" s="79"/>
      <c r="CB144" s="79"/>
      <c r="CC144" s="79"/>
      <c r="CD144" s="79"/>
      <c r="CE144" s="79"/>
      <c r="CF144" s="79"/>
      <c r="CG144" s="79"/>
      <c r="CH144" s="79"/>
      <c r="CI144" s="79"/>
      <c r="CJ144" s="79"/>
      <c r="CK144" s="79"/>
      <c r="CL144" s="79"/>
      <c r="CM144" s="79"/>
      <c r="CN144" s="79"/>
      <c r="CO144" s="79"/>
      <c r="CP144" s="79"/>
      <c r="CQ144" s="79"/>
      <c r="CR144" s="79"/>
      <c r="CS144" s="79"/>
      <c r="CT144" s="79"/>
      <c r="CU144" s="79"/>
      <c r="CV144" s="79"/>
      <c r="CW144" s="79"/>
      <c r="CX144" s="79"/>
      <c r="CY144" s="79"/>
      <c r="CZ144" s="79"/>
      <c r="DA144" s="79"/>
      <c r="DB144" s="79"/>
      <c r="DC144" s="79"/>
      <c r="DD144" s="79"/>
      <c r="DE144" s="79"/>
      <c r="DF144" s="79"/>
      <c r="DG144" s="79"/>
      <c r="DH144" s="79"/>
      <c r="DI144" s="79"/>
      <c r="DJ144" s="79"/>
      <c r="DK144" s="79"/>
      <c r="DL144" s="79"/>
      <c r="DM144" s="79"/>
      <c r="DN144" s="79"/>
      <c r="DO144" s="79"/>
      <c r="DP144" s="79"/>
      <c r="DQ144" s="79"/>
      <c r="DR144" s="79"/>
      <c r="DS144" s="79"/>
      <c r="DT144" s="79"/>
      <c r="DU144" s="79"/>
      <c r="DV144" s="79"/>
      <c r="DW144" s="79"/>
      <c r="DX144" s="79"/>
      <c r="DY144" s="79"/>
      <c r="DZ144" s="79"/>
      <c r="EA144" s="79"/>
      <c r="EB144" s="79"/>
      <c r="EC144" s="79"/>
      <c r="ED144" s="79"/>
      <c r="EE144" s="79"/>
      <c r="EF144" s="79"/>
      <c r="EG144" s="79"/>
      <c r="EH144" s="79"/>
      <c r="EI144" s="79"/>
      <c r="EJ144" s="79"/>
      <c r="EK144" s="79"/>
      <c r="EL144" s="79"/>
      <c r="EM144" s="79"/>
      <c r="EN144" s="79"/>
      <c r="EO144" s="79"/>
      <c r="EP144" s="79"/>
      <c r="EQ144" s="79"/>
      <c r="ER144" s="79"/>
      <c r="ES144" s="79"/>
      <c r="ET144" s="79"/>
      <c r="EU144" s="79"/>
      <c r="EV144" s="79"/>
      <c r="EW144" s="79"/>
      <c r="EX144" s="79"/>
      <c r="EY144" s="79"/>
      <c r="EZ144" s="79"/>
      <c r="FA144" s="79"/>
      <c r="FB144" s="79"/>
      <c r="FC144" s="79"/>
      <c r="FD144" s="79"/>
      <c r="FE144" s="79"/>
      <c r="FF144" s="79"/>
      <c r="FG144" s="79"/>
      <c r="FH144" s="79"/>
      <c r="FI144" s="79"/>
      <c r="FJ144" s="79"/>
      <c r="FK144" s="79"/>
      <c r="FL144" s="79"/>
      <c r="FM144" s="79"/>
      <c r="FN144" s="79"/>
      <c r="FO144" s="79"/>
      <c r="FP144" s="79"/>
      <c r="FQ144" s="79"/>
      <c r="FR144" s="79"/>
      <c r="FS144" s="79"/>
      <c r="FT144" s="79"/>
      <c r="FU144" s="79"/>
      <c r="FV144" s="79"/>
      <c r="FW144" s="79"/>
      <c r="FX144" s="79"/>
      <c r="FY144" s="79"/>
      <c r="FZ144" s="79"/>
      <c r="GA144" s="79"/>
      <c r="GB144" s="79"/>
      <c r="GC144" s="79"/>
      <c r="GD144" s="79"/>
      <c r="GE144" s="79"/>
      <c r="GF144" s="79"/>
      <c r="GG144" s="79"/>
      <c r="GH144" s="79"/>
      <c r="GI144" s="79"/>
      <c r="GJ144" s="79"/>
      <c r="GK144" s="79"/>
      <c r="GL144" s="79"/>
      <c r="GM144" s="79"/>
      <c r="GN144" s="79"/>
      <c r="GO144" s="79"/>
      <c r="GP144" s="79"/>
      <c r="GQ144" s="79"/>
      <c r="GR144" s="79"/>
      <c r="GS144" s="79"/>
      <c r="GT144" s="79"/>
      <c r="GU144" s="79"/>
      <c r="GV144" s="79"/>
      <c r="GW144" s="79"/>
      <c r="GX144" s="79"/>
      <c r="GY144" s="79"/>
      <c r="GZ144" s="79"/>
      <c r="HA144" s="79"/>
      <c r="HB144" s="79"/>
      <c r="HC144" s="79"/>
      <c r="HD144" s="79"/>
      <c r="HE144" s="79"/>
      <c r="HF144" s="79"/>
      <c r="HG144" s="79"/>
      <c r="HH144" s="79"/>
      <c r="HI144" s="79"/>
      <c r="HJ144" s="79"/>
      <c r="HK144" s="79"/>
      <c r="HL144" s="79"/>
      <c r="HM144" s="79"/>
      <c r="HN144" s="79"/>
      <c r="HO144" s="79"/>
      <c r="HP144" s="79"/>
      <c r="HQ144" s="79"/>
      <c r="HR144" s="79"/>
      <c r="HS144" s="79"/>
      <c r="HT144" s="79"/>
      <c r="HU144" s="79"/>
      <c r="HV144" s="79"/>
      <c r="HW144" s="79"/>
      <c r="HX144" s="79"/>
      <c r="HY144" s="79"/>
      <c r="HZ144" s="79"/>
      <c r="IA144" s="79"/>
      <c r="IB144" s="79"/>
      <c r="IC144" s="79"/>
      <c r="ID144" s="79"/>
      <c r="IE144" s="79"/>
      <c r="IF144" s="79"/>
      <c r="IG144" s="79"/>
      <c r="IH144" s="79"/>
      <c r="II144" s="79"/>
      <c r="IJ144" s="79"/>
      <c r="IK144" s="79"/>
      <c r="IL144" s="79"/>
      <c r="IM144" s="79"/>
      <c r="IN144" s="79"/>
      <c r="IO144" s="79"/>
      <c r="IP144" s="79"/>
      <c r="IQ144" s="79"/>
      <c r="IR144" s="79"/>
      <c r="IS144" s="79"/>
      <c r="IT144" s="79"/>
      <c r="IU144" s="79"/>
      <c r="IV144" s="79"/>
    </row>
    <row r="145" spans="1:256">
      <c r="A145" s="79"/>
      <c r="B145" s="307"/>
      <c r="C145" s="307"/>
      <c r="D145" s="307"/>
      <c r="E145" s="79"/>
      <c r="F145" s="272"/>
      <c r="G145" s="272"/>
      <c r="H145" s="272"/>
      <c r="I145" s="307"/>
      <c r="J145" s="272"/>
      <c r="K145" s="273"/>
      <c r="L145" s="273"/>
      <c r="M145" s="307"/>
      <c r="N145" s="4"/>
      <c r="O145" s="307"/>
      <c r="P145" s="307"/>
      <c r="Q145" s="307"/>
      <c r="R145" s="307"/>
      <c r="S145" s="307"/>
      <c r="T145" s="307"/>
      <c r="U145" s="261"/>
      <c r="V145" s="251"/>
      <c r="W145" s="251"/>
      <c r="X145" s="251"/>
      <c r="Y145" s="79"/>
      <c r="Z145" s="79"/>
      <c r="AA145" s="251"/>
      <c r="AB145" s="79"/>
      <c r="AC145" s="79"/>
      <c r="AD145" s="79"/>
      <c r="AE145" s="79"/>
      <c r="AF145" s="79"/>
      <c r="AG145" s="79"/>
      <c r="AH145" s="79"/>
      <c r="AI145" s="79"/>
      <c r="AJ145" s="79"/>
      <c r="AK145" s="79"/>
      <c r="AL145" s="79"/>
      <c r="AM145" s="79"/>
      <c r="AN145" s="79"/>
      <c r="AO145" s="79"/>
      <c r="AP145" s="79"/>
      <c r="AQ145" s="79"/>
      <c r="AR145" s="79"/>
      <c r="AS145" s="79"/>
      <c r="AT145" s="79"/>
      <c r="AU145" s="79"/>
      <c r="AV145" s="79"/>
      <c r="AW145" s="79"/>
      <c r="AX145" s="79"/>
      <c r="AY145" s="79"/>
      <c r="AZ145" s="79"/>
      <c r="BA145" s="79"/>
      <c r="BB145" s="79"/>
      <c r="BC145" s="79"/>
      <c r="BD145" s="79"/>
      <c r="BE145" s="79"/>
      <c r="BF145" s="79"/>
      <c r="BG145" s="79"/>
      <c r="BH145" s="79"/>
      <c r="BI145" s="79"/>
      <c r="BJ145" s="79"/>
      <c r="BK145" s="79"/>
      <c r="BL145" s="79"/>
      <c r="BM145" s="79"/>
      <c r="BN145" s="79"/>
      <c r="BO145" s="79"/>
      <c r="BP145" s="79"/>
      <c r="BQ145" s="79"/>
      <c r="BR145" s="79"/>
      <c r="BS145" s="79"/>
      <c r="BT145" s="79"/>
      <c r="BU145" s="79"/>
      <c r="BV145" s="79"/>
      <c r="BW145" s="79"/>
      <c r="BX145" s="79"/>
      <c r="BY145" s="79"/>
      <c r="BZ145" s="79"/>
      <c r="CA145" s="79"/>
      <c r="CB145" s="79"/>
      <c r="CC145" s="79"/>
      <c r="CD145" s="79"/>
      <c r="CE145" s="79"/>
      <c r="CF145" s="79"/>
      <c r="CG145" s="79"/>
      <c r="CH145" s="79"/>
      <c r="CI145" s="79"/>
      <c r="CJ145" s="79"/>
      <c r="CK145" s="79"/>
      <c r="CL145" s="79"/>
      <c r="CM145" s="79"/>
      <c r="CN145" s="79"/>
      <c r="CO145" s="79"/>
      <c r="CP145" s="79"/>
      <c r="CQ145" s="79"/>
      <c r="CR145" s="79"/>
      <c r="CS145" s="79"/>
      <c r="CT145" s="79"/>
      <c r="CU145" s="79"/>
      <c r="CV145" s="79"/>
      <c r="CW145" s="79"/>
      <c r="CX145" s="79"/>
      <c r="CY145" s="79"/>
      <c r="CZ145" s="79"/>
      <c r="DA145" s="79"/>
      <c r="DB145" s="79"/>
      <c r="DC145" s="79"/>
      <c r="DD145" s="79"/>
      <c r="DE145" s="79"/>
      <c r="DF145" s="79"/>
      <c r="DG145" s="79"/>
      <c r="DH145" s="79"/>
      <c r="DI145" s="79"/>
      <c r="DJ145" s="79"/>
      <c r="DK145" s="79"/>
      <c r="DL145" s="79"/>
      <c r="DM145" s="79"/>
      <c r="DN145" s="79"/>
      <c r="DO145" s="79"/>
      <c r="DP145" s="79"/>
      <c r="DQ145" s="79"/>
      <c r="DR145" s="79"/>
      <c r="DS145" s="79"/>
      <c r="DT145" s="79"/>
      <c r="DU145" s="79"/>
      <c r="DV145" s="79"/>
      <c r="DW145" s="79"/>
      <c r="DX145" s="79"/>
      <c r="DY145" s="79"/>
      <c r="DZ145" s="79"/>
      <c r="EA145" s="79"/>
      <c r="EB145" s="79"/>
      <c r="EC145" s="79"/>
      <c r="ED145" s="79"/>
      <c r="EE145" s="79"/>
      <c r="EF145" s="79"/>
      <c r="EG145" s="79"/>
      <c r="EH145" s="79"/>
      <c r="EI145" s="79"/>
      <c r="EJ145" s="79"/>
      <c r="EK145" s="79"/>
      <c r="EL145" s="79"/>
      <c r="EM145" s="79"/>
      <c r="EN145" s="79"/>
      <c r="EO145" s="79"/>
      <c r="EP145" s="79"/>
      <c r="EQ145" s="79"/>
      <c r="ER145" s="79"/>
      <c r="ES145" s="79"/>
      <c r="ET145" s="79"/>
      <c r="EU145" s="79"/>
      <c r="EV145" s="79"/>
      <c r="EW145" s="79"/>
      <c r="EX145" s="79"/>
      <c r="EY145" s="79"/>
      <c r="EZ145" s="79"/>
      <c r="FA145" s="79"/>
      <c r="FB145" s="79"/>
      <c r="FC145" s="79"/>
      <c r="FD145" s="79"/>
      <c r="FE145" s="79"/>
      <c r="FF145" s="79"/>
      <c r="FG145" s="79"/>
      <c r="FH145" s="79"/>
      <c r="FI145" s="79"/>
      <c r="FJ145" s="79"/>
      <c r="FK145" s="79"/>
      <c r="FL145" s="79"/>
      <c r="FM145" s="79"/>
      <c r="FN145" s="79"/>
      <c r="FO145" s="79"/>
      <c r="FP145" s="79"/>
      <c r="FQ145" s="79"/>
      <c r="FR145" s="79"/>
      <c r="FS145" s="79"/>
      <c r="FT145" s="79"/>
      <c r="FU145" s="79"/>
      <c r="FV145" s="79"/>
      <c r="FW145" s="79"/>
      <c r="FX145" s="79"/>
      <c r="FY145" s="79"/>
      <c r="FZ145" s="79"/>
      <c r="GA145" s="79"/>
      <c r="GB145" s="79"/>
      <c r="GC145" s="79"/>
      <c r="GD145" s="79"/>
      <c r="GE145" s="79"/>
      <c r="GF145" s="79"/>
      <c r="GG145" s="79"/>
      <c r="GH145" s="79"/>
      <c r="GI145" s="79"/>
      <c r="GJ145" s="79"/>
      <c r="GK145" s="79"/>
      <c r="GL145" s="79"/>
      <c r="GM145" s="79"/>
      <c r="GN145" s="79"/>
      <c r="GO145" s="79"/>
      <c r="GP145" s="79"/>
      <c r="GQ145" s="79"/>
      <c r="GR145" s="79"/>
      <c r="GS145" s="79"/>
      <c r="GT145" s="79"/>
      <c r="GU145" s="79"/>
      <c r="GV145" s="79"/>
      <c r="GW145" s="79"/>
      <c r="GX145" s="79"/>
      <c r="GY145" s="79"/>
      <c r="GZ145" s="79"/>
      <c r="HA145" s="79"/>
      <c r="HB145" s="79"/>
      <c r="HC145" s="79"/>
      <c r="HD145" s="79"/>
      <c r="HE145" s="79"/>
      <c r="HF145" s="79"/>
      <c r="HG145" s="79"/>
      <c r="HH145" s="79"/>
      <c r="HI145" s="79"/>
      <c r="HJ145" s="79"/>
      <c r="HK145" s="79"/>
      <c r="HL145" s="79"/>
      <c r="HM145" s="79"/>
      <c r="HN145" s="79"/>
      <c r="HO145" s="79"/>
      <c r="HP145" s="79"/>
      <c r="HQ145" s="79"/>
      <c r="HR145" s="79"/>
      <c r="HS145" s="79"/>
      <c r="HT145" s="79"/>
      <c r="HU145" s="79"/>
      <c r="HV145" s="79"/>
      <c r="HW145" s="79"/>
      <c r="HX145" s="79"/>
      <c r="HY145" s="79"/>
      <c r="HZ145" s="79"/>
      <c r="IA145" s="79"/>
      <c r="IB145" s="79"/>
      <c r="IC145" s="79"/>
      <c r="ID145" s="79"/>
      <c r="IE145" s="79"/>
      <c r="IF145" s="79"/>
      <c r="IG145" s="79"/>
      <c r="IH145" s="79"/>
      <c r="II145" s="79"/>
      <c r="IJ145" s="79"/>
      <c r="IK145" s="79"/>
      <c r="IL145" s="79"/>
      <c r="IM145" s="79"/>
      <c r="IN145" s="79"/>
      <c r="IO145" s="79"/>
      <c r="IP145" s="79"/>
      <c r="IQ145" s="79"/>
      <c r="IR145" s="79"/>
      <c r="IS145" s="79"/>
      <c r="IT145" s="79"/>
      <c r="IU145" s="79"/>
      <c r="IV145" s="79"/>
    </row>
    <row r="146" spans="1:256">
      <c r="A146" s="79"/>
      <c r="B146" s="307"/>
      <c r="C146" s="307"/>
      <c r="D146" s="307"/>
      <c r="E146" s="79"/>
      <c r="F146" s="272"/>
      <c r="G146" s="272"/>
      <c r="H146" s="272"/>
      <c r="I146" s="307"/>
      <c r="J146" s="272"/>
      <c r="K146" s="273"/>
      <c r="L146" s="273"/>
      <c r="M146" s="307"/>
      <c r="N146" s="4"/>
      <c r="O146" s="307"/>
      <c r="P146" s="307"/>
      <c r="Q146" s="307"/>
      <c r="R146" s="307"/>
      <c r="S146" s="307"/>
      <c r="T146" s="307"/>
      <c r="U146" s="261"/>
      <c r="V146" s="251"/>
      <c r="W146" s="251"/>
      <c r="X146" s="251"/>
      <c r="Y146" s="79"/>
      <c r="Z146" s="79"/>
      <c r="AA146" s="251"/>
      <c r="AB146" s="79"/>
      <c r="AC146" s="79"/>
      <c r="AD146" s="79"/>
      <c r="AE146" s="79"/>
      <c r="AF146" s="79"/>
      <c r="AG146" s="79"/>
      <c r="AH146" s="79"/>
      <c r="AI146" s="79"/>
      <c r="AJ146" s="79"/>
      <c r="AK146" s="79"/>
      <c r="AL146" s="79"/>
      <c r="AM146" s="79"/>
      <c r="AN146" s="79"/>
      <c r="AO146" s="79"/>
      <c r="AP146" s="79"/>
      <c r="AQ146" s="79"/>
      <c r="AR146" s="79"/>
      <c r="AS146" s="79"/>
      <c r="AT146" s="79"/>
      <c r="AU146" s="79"/>
      <c r="AV146" s="79"/>
      <c r="AW146" s="79"/>
      <c r="AX146" s="79"/>
      <c r="AY146" s="79"/>
      <c r="AZ146" s="79"/>
      <c r="BA146" s="79"/>
      <c r="BB146" s="79"/>
      <c r="BC146" s="79"/>
      <c r="BD146" s="79"/>
      <c r="BE146" s="79"/>
      <c r="BF146" s="79"/>
      <c r="BG146" s="79"/>
      <c r="BH146" s="79"/>
      <c r="BI146" s="79"/>
      <c r="BJ146" s="79"/>
      <c r="BK146" s="79"/>
      <c r="BL146" s="79"/>
      <c r="BM146" s="79"/>
      <c r="BN146" s="79"/>
      <c r="BO146" s="79"/>
      <c r="BP146" s="79"/>
      <c r="BQ146" s="79"/>
      <c r="BR146" s="79"/>
      <c r="BS146" s="79"/>
      <c r="BT146" s="79"/>
      <c r="BU146" s="79"/>
      <c r="BV146" s="79"/>
      <c r="BW146" s="79"/>
      <c r="BX146" s="79"/>
      <c r="BY146" s="79"/>
      <c r="BZ146" s="79"/>
      <c r="CA146" s="79"/>
      <c r="CB146" s="79"/>
      <c r="CC146" s="79"/>
      <c r="CD146" s="79"/>
      <c r="CE146" s="79"/>
      <c r="CF146" s="79"/>
      <c r="CG146" s="79"/>
      <c r="CH146" s="79"/>
      <c r="CI146" s="79"/>
      <c r="CJ146" s="79"/>
      <c r="CK146" s="79"/>
      <c r="CL146" s="79"/>
      <c r="CM146" s="79"/>
      <c r="CN146" s="79"/>
      <c r="CO146" s="79"/>
      <c r="CP146" s="79"/>
      <c r="CQ146" s="79"/>
      <c r="CR146" s="79"/>
      <c r="CS146" s="79"/>
      <c r="CT146" s="79"/>
      <c r="CU146" s="79"/>
      <c r="CV146" s="79"/>
      <c r="CW146" s="79"/>
      <c r="CX146" s="79"/>
      <c r="CY146" s="79"/>
      <c r="CZ146" s="79"/>
      <c r="DA146" s="79"/>
      <c r="DB146" s="79"/>
      <c r="DC146" s="79"/>
      <c r="DD146" s="79"/>
      <c r="DE146" s="79"/>
      <c r="DF146" s="79"/>
      <c r="DG146" s="79"/>
      <c r="DH146" s="79"/>
      <c r="DI146" s="79"/>
      <c r="DJ146" s="79"/>
      <c r="DK146" s="79"/>
      <c r="DL146" s="79"/>
      <c r="DM146" s="79"/>
      <c r="DN146" s="79"/>
      <c r="DO146" s="79"/>
      <c r="DP146" s="79"/>
      <c r="DQ146" s="79"/>
      <c r="DR146" s="79"/>
      <c r="DS146" s="79"/>
      <c r="DT146" s="79"/>
      <c r="DU146" s="79"/>
      <c r="DV146" s="79"/>
      <c r="DW146" s="79"/>
      <c r="DX146" s="79"/>
      <c r="DY146" s="79"/>
      <c r="DZ146" s="79"/>
      <c r="EA146" s="79"/>
      <c r="EB146" s="79"/>
      <c r="EC146" s="79"/>
      <c r="ED146" s="79"/>
      <c r="EE146" s="79"/>
      <c r="EF146" s="79"/>
      <c r="EG146" s="79"/>
      <c r="EH146" s="79"/>
      <c r="EI146" s="79"/>
      <c r="EJ146" s="79"/>
      <c r="EK146" s="79"/>
      <c r="EL146" s="79"/>
      <c r="EM146" s="79"/>
      <c r="EN146" s="79"/>
      <c r="EO146" s="79"/>
      <c r="EP146" s="79"/>
      <c r="EQ146" s="79"/>
      <c r="ER146" s="79"/>
      <c r="ES146" s="79"/>
      <c r="ET146" s="79"/>
      <c r="EU146" s="79"/>
      <c r="EV146" s="79"/>
      <c r="EW146" s="79"/>
      <c r="EX146" s="79"/>
      <c r="EY146" s="79"/>
      <c r="EZ146" s="79"/>
      <c r="FA146" s="79"/>
      <c r="FB146" s="79"/>
      <c r="FC146" s="79"/>
      <c r="FD146" s="79"/>
      <c r="FE146" s="79"/>
      <c r="FF146" s="79"/>
      <c r="FG146" s="79"/>
      <c r="FH146" s="79"/>
      <c r="FI146" s="79"/>
      <c r="FJ146" s="79"/>
      <c r="FK146" s="79"/>
      <c r="FL146" s="79"/>
      <c r="FM146" s="79"/>
      <c r="FN146" s="79"/>
      <c r="FO146" s="79"/>
      <c r="FP146" s="79"/>
      <c r="FQ146" s="79"/>
      <c r="FR146" s="79"/>
      <c r="FS146" s="79"/>
      <c r="FT146" s="79"/>
      <c r="FU146" s="79"/>
      <c r="FV146" s="79"/>
      <c r="FW146" s="79"/>
      <c r="FX146" s="79"/>
      <c r="FY146" s="79"/>
      <c r="FZ146" s="79"/>
      <c r="GA146" s="79"/>
      <c r="GB146" s="79"/>
      <c r="GC146" s="79"/>
      <c r="GD146" s="79"/>
      <c r="GE146" s="79"/>
      <c r="GF146" s="79"/>
      <c r="GG146" s="79"/>
      <c r="GH146" s="79"/>
      <c r="GI146" s="79"/>
      <c r="GJ146" s="79"/>
      <c r="GK146" s="79"/>
      <c r="GL146" s="79"/>
      <c r="GM146" s="79"/>
      <c r="GN146" s="79"/>
      <c r="GO146" s="79"/>
      <c r="GP146" s="79"/>
      <c r="GQ146" s="79"/>
      <c r="GR146" s="79"/>
      <c r="GS146" s="79"/>
      <c r="GT146" s="79"/>
      <c r="GU146" s="79"/>
      <c r="GV146" s="79"/>
      <c r="GW146" s="79"/>
      <c r="GX146" s="79"/>
      <c r="GY146" s="79"/>
      <c r="GZ146" s="79"/>
      <c r="HA146" s="79"/>
      <c r="HB146" s="79"/>
      <c r="HC146" s="79"/>
      <c r="HD146" s="79"/>
      <c r="HE146" s="79"/>
      <c r="HF146" s="79"/>
      <c r="HG146" s="79"/>
      <c r="HH146" s="79"/>
      <c r="HI146" s="79"/>
      <c r="HJ146" s="79"/>
      <c r="HK146" s="79"/>
      <c r="HL146" s="79"/>
      <c r="HM146" s="79"/>
      <c r="HN146" s="79"/>
      <c r="HO146" s="79"/>
      <c r="HP146" s="79"/>
      <c r="HQ146" s="79"/>
      <c r="HR146" s="79"/>
      <c r="HS146" s="79"/>
      <c r="HT146" s="79"/>
      <c r="HU146" s="79"/>
      <c r="HV146" s="79"/>
      <c r="HW146" s="79"/>
      <c r="HX146" s="79"/>
      <c r="HY146" s="79"/>
      <c r="HZ146" s="79"/>
      <c r="IA146" s="79"/>
      <c r="IB146" s="79"/>
      <c r="IC146" s="79"/>
      <c r="ID146" s="79"/>
      <c r="IE146" s="79"/>
      <c r="IF146" s="79"/>
      <c r="IG146" s="79"/>
      <c r="IH146" s="79"/>
      <c r="II146" s="79"/>
      <c r="IJ146" s="79"/>
      <c r="IK146" s="79"/>
      <c r="IL146" s="79"/>
      <c r="IM146" s="79"/>
      <c r="IN146" s="79"/>
      <c r="IO146" s="79"/>
      <c r="IP146" s="79"/>
      <c r="IQ146" s="79"/>
      <c r="IR146" s="79"/>
      <c r="IS146" s="79"/>
      <c r="IT146" s="79"/>
      <c r="IU146" s="79"/>
      <c r="IV146" s="79"/>
    </row>
    <row r="147" spans="1:256">
      <c r="A147" s="79"/>
      <c r="B147" s="307"/>
      <c r="C147" s="307"/>
      <c r="D147" s="307"/>
      <c r="E147" s="79"/>
      <c r="F147" s="272"/>
      <c r="G147" s="272"/>
      <c r="H147" s="272"/>
      <c r="I147" s="307"/>
      <c r="J147" s="272"/>
      <c r="K147" s="273"/>
      <c r="L147" s="273"/>
      <c r="M147" s="307"/>
      <c r="N147" s="4"/>
      <c r="O147" s="307"/>
      <c r="P147" s="307"/>
      <c r="Q147" s="307"/>
      <c r="R147" s="307"/>
      <c r="S147" s="307"/>
      <c r="T147" s="307"/>
      <c r="U147" s="261"/>
      <c r="V147" s="251"/>
      <c r="W147" s="251"/>
      <c r="X147" s="251"/>
      <c r="Y147" s="79"/>
      <c r="Z147" s="79"/>
      <c r="AA147" s="251"/>
      <c r="AB147" s="79"/>
      <c r="AC147" s="79"/>
      <c r="AD147" s="79"/>
      <c r="AE147" s="79"/>
      <c r="AF147" s="79"/>
      <c r="AG147" s="79"/>
      <c r="AH147" s="79"/>
      <c r="AI147" s="79"/>
      <c r="AJ147" s="79"/>
      <c r="AK147" s="79"/>
      <c r="AL147" s="79"/>
      <c r="AM147" s="79"/>
      <c r="AN147" s="79"/>
      <c r="AO147" s="79"/>
      <c r="AP147" s="79"/>
      <c r="AQ147" s="79"/>
      <c r="AR147" s="79"/>
      <c r="AS147" s="79"/>
      <c r="AT147" s="79"/>
      <c r="AU147" s="79"/>
      <c r="AV147" s="79"/>
      <c r="AW147" s="79"/>
      <c r="AX147" s="79"/>
      <c r="AY147" s="79"/>
      <c r="AZ147" s="79"/>
      <c r="BA147" s="79"/>
      <c r="BB147" s="79"/>
      <c r="BC147" s="79"/>
      <c r="BD147" s="79"/>
      <c r="BE147" s="79"/>
      <c r="BF147" s="79"/>
      <c r="BG147" s="79"/>
      <c r="BH147" s="79"/>
      <c r="BI147" s="79"/>
      <c r="BJ147" s="79"/>
      <c r="BK147" s="79"/>
      <c r="BL147" s="79"/>
      <c r="BM147" s="79"/>
      <c r="BN147" s="79"/>
      <c r="BO147" s="79"/>
      <c r="BP147" s="79"/>
      <c r="BQ147" s="79"/>
      <c r="BR147" s="79"/>
      <c r="BS147" s="79"/>
      <c r="BT147" s="79"/>
      <c r="BU147" s="79"/>
      <c r="BV147" s="79"/>
      <c r="BW147" s="79"/>
      <c r="BX147" s="79"/>
      <c r="BY147" s="79"/>
      <c r="BZ147" s="79"/>
      <c r="CA147" s="79"/>
      <c r="CB147" s="79"/>
      <c r="CC147" s="79"/>
      <c r="CD147" s="79"/>
      <c r="CE147" s="79"/>
      <c r="CF147" s="79"/>
      <c r="CG147" s="79"/>
      <c r="CH147" s="79"/>
      <c r="CI147" s="79"/>
      <c r="CJ147" s="79"/>
      <c r="CK147" s="79"/>
      <c r="CL147" s="79"/>
      <c r="CM147" s="79"/>
      <c r="CN147" s="79"/>
      <c r="CO147" s="79"/>
      <c r="CP147" s="79"/>
      <c r="CQ147" s="79"/>
      <c r="CR147" s="79"/>
      <c r="CS147" s="79"/>
      <c r="CT147" s="79"/>
      <c r="CU147" s="79"/>
      <c r="CV147" s="79"/>
      <c r="CW147" s="79"/>
      <c r="CX147" s="79"/>
      <c r="CY147" s="79"/>
      <c r="CZ147" s="79"/>
      <c r="DA147" s="79"/>
      <c r="DB147" s="79"/>
      <c r="DC147" s="79"/>
      <c r="DD147" s="79"/>
      <c r="DE147" s="79"/>
      <c r="DF147" s="79"/>
      <c r="DG147" s="79"/>
      <c r="DH147" s="79"/>
      <c r="DI147" s="79"/>
      <c r="DJ147" s="79"/>
      <c r="DK147" s="79"/>
      <c r="DL147" s="79"/>
      <c r="DM147" s="79"/>
      <c r="DN147" s="79"/>
      <c r="DO147" s="79"/>
      <c r="DP147" s="79"/>
      <c r="DQ147" s="79"/>
      <c r="DR147" s="79"/>
      <c r="DS147" s="79"/>
      <c r="DT147" s="79"/>
      <c r="DU147" s="79"/>
      <c r="DV147" s="79"/>
      <c r="DW147" s="79"/>
      <c r="DX147" s="79"/>
      <c r="DY147" s="79"/>
      <c r="DZ147" s="79"/>
      <c r="EA147" s="79"/>
      <c r="EB147" s="79"/>
      <c r="EC147" s="79"/>
      <c r="ED147" s="79"/>
      <c r="EE147" s="79"/>
      <c r="EF147" s="79"/>
      <c r="EG147" s="79"/>
      <c r="EH147" s="79"/>
      <c r="EI147" s="79"/>
      <c r="EJ147" s="79"/>
      <c r="EK147" s="79"/>
      <c r="EL147" s="79"/>
      <c r="EM147" s="79"/>
      <c r="EN147" s="79"/>
      <c r="EO147" s="79"/>
      <c r="EP147" s="79"/>
      <c r="EQ147" s="79"/>
      <c r="ER147" s="79"/>
      <c r="ES147" s="79"/>
      <c r="ET147" s="79"/>
      <c r="EU147" s="79"/>
      <c r="EV147" s="79"/>
      <c r="EW147" s="79"/>
      <c r="EX147" s="79"/>
      <c r="EY147" s="79"/>
      <c r="EZ147" s="79"/>
      <c r="FA147" s="79"/>
      <c r="FB147" s="79"/>
      <c r="FC147" s="79"/>
      <c r="FD147" s="79"/>
      <c r="FE147" s="79"/>
      <c r="FF147" s="79"/>
      <c r="FG147" s="79"/>
      <c r="FH147" s="79"/>
      <c r="FI147" s="79"/>
      <c r="FJ147" s="79"/>
      <c r="FK147" s="79"/>
      <c r="FL147" s="79"/>
      <c r="FM147" s="79"/>
      <c r="FN147" s="79"/>
      <c r="FO147" s="79"/>
      <c r="FP147" s="79"/>
      <c r="FQ147" s="79"/>
      <c r="FR147" s="79"/>
      <c r="FS147" s="79"/>
      <c r="FT147" s="79"/>
      <c r="FU147" s="79"/>
      <c r="FV147" s="79"/>
      <c r="FW147" s="79"/>
      <c r="FX147" s="79"/>
      <c r="FY147" s="79"/>
      <c r="FZ147" s="79"/>
      <c r="GA147" s="79"/>
      <c r="GB147" s="79"/>
      <c r="GC147" s="79"/>
      <c r="GD147" s="79"/>
      <c r="GE147" s="79"/>
      <c r="GF147" s="79"/>
      <c r="GG147" s="79"/>
      <c r="GH147" s="79"/>
      <c r="GI147" s="79"/>
      <c r="GJ147" s="79"/>
      <c r="GK147" s="79"/>
      <c r="GL147" s="79"/>
      <c r="GM147" s="79"/>
      <c r="GN147" s="79"/>
      <c r="GO147" s="79"/>
      <c r="GP147" s="79"/>
      <c r="GQ147" s="79"/>
      <c r="GR147" s="79"/>
      <c r="GS147" s="79"/>
      <c r="GT147" s="79"/>
      <c r="GU147" s="79"/>
      <c r="GV147" s="79"/>
      <c r="GW147" s="79"/>
      <c r="GX147" s="79"/>
      <c r="GY147" s="79"/>
      <c r="GZ147" s="79"/>
      <c r="HA147" s="79"/>
      <c r="HB147" s="79"/>
      <c r="HC147" s="79"/>
      <c r="HD147" s="79"/>
      <c r="HE147" s="79"/>
      <c r="HF147" s="79"/>
      <c r="HG147" s="79"/>
      <c r="HH147" s="79"/>
      <c r="HI147" s="79"/>
      <c r="HJ147" s="79"/>
      <c r="HK147" s="79"/>
      <c r="HL147" s="79"/>
      <c r="HM147" s="79"/>
      <c r="HN147" s="79"/>
      <c r="HO147" s="79"/>
      <c r="HP147" s="79"/>
      <c r="HQ147" s="79"/>
      <c r="HR147" s="79"/>
      <c r="HS147" s="79"/>
      <c r="HT147" s="79"/>
      <c r="HU147" s="79"/>
      <c r="HV147" s="79"/>
      <c r="HW147" s="79"/>
      <c r="HX147" s="79"/>
      <c r="HY147" s="79"/>
      <c r="HZ147" s="79"/>
      <c r="IA147" s="79"/>
      <c r="IB147" s="79"/>
      <c r="IC147" s="79"/>
      <c r="ID147" s="79"/>
      <c r="IE147" s="79"/>
      <c r="IF147" s="79"/>
      <c r="IG147" s="79"/>
      <c r="IH147" s="79"/>
      <c r="II147" s="79"/>
      <c r="IJ147" s="79"/>
      <c r="IK147" s="79"/>
      <c r="IL147" s="79"/>
      <c r="IM147" s="79"/>
      <c r="IN147" s="79"/>
      <c r="IO147" s="79"/>
      <c r="IP147" s="79"/>
      <c r="IQ147" s="79"/>
      <c r="IR147" s="79"/>
      <c r="IS147" s="79"/>
      <c r="IT147" s="79"/>
      <c r="IU147" s="79"/>
      <c r="IV147" s="79"/>
    </row>
    <row r="148" spans="1:256">
      <c r="A148" s="79"/>
      <c r="B148" s="307"/>
      <c r="C148" s="307"/>
      <c r="D148" s="307"/>
      <c r="E148" s="79"/>
      <c r="F148" s="272"/>
      <c r="G148" s="272"/>
      <c r="H148" s="272"/>
      <c r="I148" s="307"/>
      <c r="J148" s="272"/>
      <c r="K148" s="273"/>
      <c r="L148" s="273"/>
      <c r="M148" s="307"/>
      <c r="N148" s="4"/>
      <c r="O148" s="307"/>
      <c r="P148" s="307"/>
      <c r="Q148" s="307"/>
      <c r="R148" s="307"/>
      <c r="S148" s="307"/>
      <c r="T148" s="307"/>
      <c r="U148" s="261"/>
      <c r="V148" s="251"/>
      <c r="W148" s="251"/>
      <c r="X148" s="251"/>
      <c r="Y148" s="79"/>
      <c r="Z148" s="79"/>
      <c r="AA148" s="251"/>
      <c r="AB148" s="79"/>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c r="BI148" s="79"/>
      <c r="BJ148" s="79"/>
      <c r="BK148" s="79"/>
      <c r="BL148" s="79"/>
      <c r="BM148" s="79"/>
      <c r="BN148" s="79"/>
      <c r="BO148" s="79"/>
      <c r="BP148" s="79"/>
      <c r="BQ148" s="79"/>
      <c r="BR148" s="79"/>
      <c r="BS148" s="79"/>
      <c r="BT148" s="79"/>
      <c r="BU148" s="79"/>
      <c r="BV148" s="79"/>
      <c r="BW148" s="79"/>
      <c r="BX148" s="79"/>
      <c r="BY148" s="79"/>
      <c r="BZ148" s="79"/>
      <c r="CA148" s="79"/>
      <c r="CB148" s="79"/>
      <c r="CC148" s="79"/>
      <c r="CD148" s="79"/>
      <c r="CE148" s="79"/>
      <c r="CF148" s="79"/>
      <c r="CG148" s="79"/>
      <c r="CH148" s="79"/>
      <c r="CI148" s="79"/>
      <c r="CJ148" s="79"/>
      <c r="CK148" s="79"/>
      <c r="CL148" s="79"/>
      <c r="CM148" s="79"/>
      <c r="CN148" s="79"/>
      <c r="CO148" s="79"/>
      <c r="CP148" s="79"/>
      <c r="CQ148" s="79"/>
      <c r="CR148" s="79"/>
      <c r="CS148" s="79"/>
      <c r="CT148" s="79"/>
      <c r="CU148" s="79"/>
      <c r="CV148" s="79"/>
      <c r="CW148" s="79"/>
      <c r="CX148" s="79"/>
      <c r="CY148" s="79"/>
      <c r="CZ148" s="79"/>
      <c r="DA148" s="79"/>
      <c r="DB148" s="79"/>
      <c r="DC148" s="79"/>
      <c r="DD148" s="79"/>
      <c r="DE148" s="79"/>
      <c r="DF148" s="79"/>
      <c r="DG148" s="79"/>
      <c r="DH148" s="79"/>
      <c r="DI148" s="79"/>
      <c r="DJ148" s="79"/>
      <c r="DK148" s="79"/>
      <c r="DL148" s="79"/>
      <c r="DM148" s="79"/>
      <c r="DN148" s="79"/>
      <c r="DO148" s="79"/>
      <c r="DP148" s="79"/>
      <c r="DQ148" s="79"/>
      <c r="DR148" s="79"/>
      <c r="DS148" s="79"/>
      <c r="DT148" s="79"/>
      <c r="DU148" s="79"/>
      <c r="DV148" s="79"/>
      <c r="DW148" s="79"/>
      <c r="DX148" s="79"/>
      <c r="DY148" s="79"/>
      <c r="DZ148" s="79"/>
      <c r="EA148" s="79"/>
      <c r="EB148" s="79"/>
      <c r="EC148" s="79"/>
      <c r="ED148" s="79"/>
      <c r="EE148" s="79"/>
      <c r="EF148" s="79"/>
      <c r="EG148" s="79"/>
      <c r="EH148" s="79"/>
      <c r="EI148" s="79"/>
      <c r="EJ148" s="79"/>
      <c r="EK148" s="79"/>
      <c r="EL148" s="79"/>
      <c r="EM148" s="79"/>
      <c r="EN148" s="79"/>
      <c r="EO148" s="79"/>
      <c r="EP148" s="79"/>
      <c r="EQ148" s="79"/>
      <c r="ER148" s="79"/>
      <c r="ES148" s="79"/>
      <c r="ET148" s="79"/>
      <c r="EU148" s="79"/>
      <c r="EV148" s="79"/>
      <c r="EW148" s="79"/>
      <c r="EX148" s="79"/>
      <c r="EY148" s="79"/>
      <c r="EZ148" s="79"/>
      <c r="FA148" s="79"/>
      <c r="FB148" s="79"/>
      <c r="FC148" s="79"/>
      <c r="FD148" s="79"/>
      <c r="FE148" s="79"/>
      <c r="FF148" s="79"/>
      <c r="FG148" s="79"/>
      <c r="FH148" s="79"/>
      <c r="FI148" s="79"/>
      <c r="FJ148" s="79"/>
      <c r="FK148" s="79"/>
      <c r="FL148" s="79"/>
      <c r="FM148" s="79"/>
      <c r="FN148" s="79"/>
      <c r="FO148" s="79"/>
      <c r="FP148" s="79"/>
      <c r="FQ148" s="79"/>
      <c r="FR148" s="79"/>
      <c r="FS148" s="79"/>
      <c r="FT148" s="79"/>
      <c r="FU148" s="79"/>
      <c r="FV148" s="79"/>
      <c r="FW148" s="79"/>
      <c r="FX148" s="79"/>
      <c r="FY148" s="79"/>
      <c r="FZ148" s="79"/>
      <c r="GA148" s="79"/>
      <c r="GB148" s="79"/>
      <c r="GC148" s="79"/>
      <c r="GD148" s="79"/>
      <c r="GE148" s="79"/>
      <c r="GF148" s="79"/>
      <c r="GG148" s="79"/>
      <c r="GH148" s="79"/>
      <c r="GI148" s="79"/>
      <c r="GJ148" s="79"/>
      <c r="GK148" s="79"/>
      <c r="GL148" s="79"/>
      <c r="GM148" s="79"/>
      <c r="GN148" s="79"/>
      <c r="GO148" s="79"/>
      <c r="GP148" s="79"/>
      <c r="GQ148" s="79"/>
      <c r="GR148" s="79"/>
      <c r="GS148" s="79"/>
      <c r="GT148" s="79"/>
      <c r="GU148" s="79"/>
      <c r="GV148" s="79"/>
      <c r="GW148" s="79"/>
      <c r="GX148" s="79"/>
      <c r="GY148" s="79"/>
      <c r="GZ148" s="79"/>
      <c r="HA148" s="79"/>
      <c r="HB148" s="79"/>
      <c r="HC148" s="79"/>
      <c r="HD148" s="79"/>
      <c r="HE148" s="79"/>
      <c r="HF148" s="79"/>
      <c r="HG148" s="79"/>
      <c r="HH148" s="79"/>
      <c r="HI148" s="79"/>
      <c r="HJ148" s="79"/>
      <c r="HK148" s="79"/>
      <c r="HL148" s="79"/>
      <c r="HM148" s="79"/>
      <c r="HN148" s="79"/>
      <c r="HO148" s="79"/>
      <c r="HP148" s="79"/>
      <c r="HQ148" s="79"/>
      <c r="HR148" s="79"/>
      <c r="HS148" s="79"/>
      <c r="HT148" s="79"/>
      <c r="HU148" s="79"/>
      <c r="HV148" s="79"/>
      <c r="HW148" s="79"/>
      <c r="HX148" s="79"/>
      <c r="HY148" s="79"/>
      <c r="HZ148" s="79"/>
      <c r="IA148" s="79"/>
      <c r="IB148" s="79"/>
      <c r="IC148" s="79"/>
      <c r="ID148" s="79"/>
      <c r="IE148" s="79"/>
      <c r="IF148" s="79"/>
      <c r="IG148" s="79"/>
      <c r="IH148" s="79"/>
      <c r="II148" s="79"/>
      <c r="IJ148" s="79"/>
      <c r="IK148" s="79"/>
      <c r="IL148" s="79"/>
      <c r="IM148" s="79"/>
      <c r="IN148" s="79"/>
      <c r="IO148" s="79"/>
      <c r="IP148" s="79"/>
      <c r="IQ148" s="79"/>
      <c r="IR148" s="79"/>
      <c r="IS148" s="79"/>
      <c r="IT148" s="79"/>
      <c r="IU148" s="79"/>
      <c r="IV148" s="79"/>
    </row>
    <row r="149" spans="1:256">
      <c r="A149" s="79"/>
      <c r="B149" s="307"/>
      <c r="C149" s="307"/>
      <c r="D149" s="307"/>
      <c r="E149" s="79"/>
      <c r="F149" s="272"/>
      <c r="G149" s="272"/>
      <c r="H149" s="272"/>
      <c r="I149" s="307"/>
      <c r="J149" s="272"/>
      <c r="K149" s="273"/>
      <c r="L149" s="273"/>
      <c r="M149" s="307"/>
      <c r="N149" s="4"/>
      <c r="O149" s="307"/>
      <c r="P149" s="307"/>
      <c r="Q149" s="307"/>
      <c r="R149" s="307"/>
      <c r="S149" s="307"/>
      <c r="T149" s="307"/>
      <c r="U149" s="261"/>
      <c r="V149" s="251"/>
      <c r="W149" s="251"/>
      <c r="X149" s="251"/>
      <c r="Y149" s="79"/>
      <c r="Z149" s="79"/>
      <c r="AA149" s="251"/>
      <c r="AB149" s="79"/>
      <c r="AC149" s="79"/>
      <c r="AD149" s="79"/>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79"/>
      <c r="BA149" s="79"/>
      <c r="BB149" s="79"/>
      <c r="BC149" s="79"/>
      <c r="BD149" s="79"/>
      <c r="BE149" s="79"/>
      <c r="BF149" s="79"/>
      <c r="BG149" s="79"/>
      <c r="BH149" s="79"/>
      <c r="BI149" s="79"/>
      <c r="BJ149" s="79"/>
      <c r="BK149" s="79"/>
      <c r="BL149" s="79"/>
      <c r="BM149" s="79"/>
      <c r="BN149" s="79"/>
      <c r="BO149" s="79"/>
      <c r="BP149" s="79"/>
      <c r="BQ149" s="79"/>
      <c r="BR149" s="79"/>
      <c r="BS149" s="79"/>
      <c r="BT149" s="79"/>
      <c r="BU149" s="79"/>
      <c r="BV149" s="79"/>
      <c r="BW149" s="79"/>
      <c r="BX149" s="79"/>
      <c r="BY149" s="79"/>
      <c r="BZ149" s="79"/>
      <c r="CA149" s="79"/>
      <c r="CB149" s="79"/>
      <c r="CC149" s="79"/>
      <c r="CD149" s="79"/>
      <c r="CE149" s="79"/>
      <c r="CF149" s="79"/>
      <c r="CG149" s="79"/>
      <c r="CH149" s="79"/>
      <c r="CI149" s="79"/>
      <c r="CJ149" s="79"/>
      <c r="CK149" s="79"/>
      <c r="CL149" s="79"/>
      <c r="CM149" s="79"/>
      <c r="CN149" s="79"/>
      <c r="CO149" s="79"/>
      <c r="CP149" s="79"/>
      <c r="CQ149" s="79"/>
      <c r="CR149" s="79"/>
      <c r="CS149" s="79"/>
      <c r="CT149" s="79"/>
      <c r="CU149" s="79"/>
      <c r="CV149" s="79"/>
      <c r="CW149" s="79"/>
      <c r="CX149" s="79"/>
      <c r="CY149" s="79"/>
      <c r="CZ149" s="79"/>
      <c r="DA149" s="79"/>
      <c r="DB149" s="79"/>
      <c r="DC149" s="79"/>
      <c r="DD149" s="79"/>
      <c r="DE149" s="79"/>
      <c r="DF149" s="79"/>
      <c r="DG149" s="79"/>
      <c r="DH149" s="79"/>
      <c r="DI149" s="79"/>
      <c r="DJ149" s="79"/>
      <c r="DK149" s="79"/>
      <c r="DL149" s="79"/>
      <c r="DM149" s="79"/>
      <c r="DN149" s="79"/>
      <c r="DO149" s="79"/>
      <c r="DP149" s="79"/>
      <c r="DQ149" s="79"/>
      <c r="DR149" s="79"/>
      <c r="DS149" s="79"/>
      <c r="DT149" s="79"/>
      <c r="DU149" s="79"/>
      <c r="DV149" s="79"/>
      <c r="DW149" s="79"/>
      <c r="DX149" s="79"/>
      <c r="DY149" s="79"/>
      <c r="DZ149" s="79"/>
      <c r="EA149" s="79"/>
      <c r="EB149" s="79"/>
      <c r="EC149" s="79"/>
      <c r="ED149" s="79"/>
      <c r="EE149" s="79"/>
      <c r="EF149" s="79"/>
      <c r="EG149" s="79"/>
      <c r="EH149" s="79"/>
      <c r="EI149" s="79"/>
      <c r="EJ149" s="79"/>
      <c r="EK149" s="79"/>
      <c r="EL149" s="79"/>
      <c r="EM149" s="79"/>
      <c r="EN149" s="79"/>
      <c r="EO149" s="79"/>
      <c r="EP149" s="79"/>
      <c r="EQ149" s="79"/>
      <c r="ER149" s="79"/>
      <c r="ES149" s="79"/>
      <c r="ET149" s="79"/>
      <c r="EU149" s="79"/>
      <c r="EV149" s="79"/>
      <c r="EW149" s="79"/>
      <c r="EX149" s="79"/>
      <c r="EY149" s="79"/>
      <c r="EZ149" s="79"/>
      <c r="FA149" s="79"/>
      <c r="FB149" s="79"/>
      <c r="FC149" s="79"/>
      <c r="FD149" s="79"/>
      <c r="FE149" s="79"/>
      <c r="FF149" s="79"/>
      <c r="FG149" s="79"/>
      <c r="FH149" s="79"/>
      <c r="FI149" s="79"/>
      <c r="FJ149" s="79"/>
      <c r="FK149" s="79"/>
      <c r="FL149" s="79"/>
      <c r="FM149" s="79"/>
      <c r="FN149" s="79"/>
      <c r="FO149" s="79"/>
      <c r="FP149" s="79"/>
      <c r="FQ149" s="79"/>
      <c r="FR149" s="79"/>
      <c r="FS149" s="79"/>
      <c r="FT149" s="79"/>
      <c r="FU149" s="79"/>
      <c r="FV149" s="79"/>
      <c r="FW149" s="79"/>
      <c r="FX149" s="79"/>
      <c r="FY149" s="79"/>
      <c r="FZ149" s="79"/>
      <c r="GA149" s="79"/>
      <c r="GB149" s="79"/>
      <c r="GC149" s="79"/>
      <c r="GD149" s="79"/>
      <c r="GE149" s="79"/>
      <c r="GF149" s="79"/>
      <c r="GG149" s="79"/>
      <c r="GH149" s="79"/>
      <c r="GI149" s="79"/>
      <c r="GJ149" s="79"/>
      <c r="GK149" s="79"/>
      <c r="GL149" s="79"/>
      <c r="GM149" s="79"/>
      <c r="GN149" s="79"/>
      <c r="GO149" s="79"/>
      <c r="GP149" s="79"/>
      <c r="GQ149" s="79"/>
      <c r="GR149" s="79"/>
      <c r="GS149" s="79"/>
      <c r="GT149" s="79"/>
      <c r="GU149" s="79"/>
      <c r="GV149" s="79"/>
      <c r="GW149" s="79"/>
      <c r="GX149" s="79"/>
      <c r="GY149" s="79"/>
      <c r="GZ149" s="79"/>
      <c r="HA149" s="79"/>
      <c r="HB149" s="79"/>
      <c r="HC149" s="79"/>
      <c r="HD149" s="79"/>
      <c r="HE149" s="79"/>
      <c r="HF149" s="79"/>
      <c r="HG149" s="79"/>
      <c r="HH149" s="79"/>
      <c r="HI149" s="79"/>
      <c r="HJ149" s="79"/>
      <c r="HK149" s="79"/>
      <c r="HL149" s="79"/>
      <c r="HM149" s="79"/>
      <c r="HN149" s="79"/>
      <c r="HO149" s="79"/>
      <c r="HP149" s="79"/>
      <c r="HQ149" s="79"/>
      <c r="HR149" s="79"/>
      <c r="HS149" s="79"/>
      <c r="HT149" s="79"/>
      <c r="HU149" s="79"/>
      <c r="HV149" s="79"/>
      <c r="HW149" s="79"/>
      <c r="HX149" s="79"/>
      <c r="HY149" s="79"/>
      <c r="HZ149" s="79"/>
      <c r="IA149" s="79"/>
      <c r="IB149" s="79"/>
      <c r="IC149" s="79"/>
      <c r="ID149" s="79"/>
      <c r="IE149" s="79"/>
      <c r="IF149" s="79"/>
      <c r="IG149" s="79"/>
      <c r="IH149" s="79"/>
      <c r="II149" s="79"/>
      <c r="IJ149" s="79"/>
      <c r="IK149" s="79"/>
      <c r="IL149" s="79"/>
      <c r="IM149" s="79"/>
      <c r="IN149" s="79"/>
      <c r="IO149" s="79"/>
      <c r="IP149" s="79"/>
      <c r="IQ149" s="79"/>
      <c r="IR149" s="79"/>
      <c r="IS149" s="79"/>
      <c r="IT149" s="79"/>
      <c r="IU149" s="79"/>
      <c r="IV149" s="79"/>
    </row>
    <row r="150" spans="1:256">
      <c r="A150" s="79"/>
      <c r="B150" s="307"/>
      <c r="C150" s="307"/>
      <c r="D150" s="307"/>
      <c r="E150" s="79"/>
      <c r="F150" s="272"/>
      <c r="G150" s="272"/>
      <c r="H150" s="272"/>
      <c r="I150" s="307"/>
      <c r="J150" s="272"/>
      <c r="K150" s="273"/>
      <c r="L150" s="273"/>
      <c r="M150" s="307"/>
      <c r="N150" s="4"/>
      <c r="O150" s="307"/>
      <c r="P150" s="307"/>
      <c r="Q150" s="307"/>
      <c r="R150" s="307"/>
      <c r="S150" s="307"/>
      <c r="T150" s="307"/>
      <c r="U150" s="261"/>
      <c r="V150" s="251"/>
      <c r="W150" s="251"/>
      <c r="X150" s="251"/>
      <c r="Y150" s="79"/>
      <c r="Z150" s="79"/>
      <c r="AA150" s="251"/>
      <c r="AB150" s="79"/>
      <c r="AC150" s="79"/>
      <c r="AD150" s="79"/>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79"/>
      <c r="BA150" s="79"/>
      <c r="BB150" s="79"/>
      <c r="BC150" s="79"/>
      <c r="BD150" s="79"/>
      <c r="BE150" s="79"/>
      <c r="BF150" s="79"/>
      <c r="BG150" s="79"/>
      <c r="BH150" s="79"/>
      <c r="BI150" s="79"/>
      <c r="BJ150" s="79"/>
      <c r="BK150" s="79"/>
      <c r="BL150" s="79"/>
      <c r="BM150" s="79"/>
      <c r="BN150" s="79"/>
      <c r="BO150" s="79"/>
      <c r="BP150" s="79"/>
      <c r="BQ150" s="79"/>
      <c r="BR150" s="79"/>
      <c r="BS150" s="79"/>
      <c r="BT150" s="79"/>
      <c r="BU150" s="79"/>
      <c r="BV150" s="79"/>
      <c r="BW150" s="79"/>
      <c r="BX150" s="79"/>
      <c r="BY150" s="79"/>
      <c r="BZ150" s="79"/>
      <c r="CA150" s="79"/>
      <c r="CB150" s="79"/>
      <c r="CC150" s="79"/>
      <c r="CD150" s="79"/>
      <c r="CE150" s="79"/>
      <c r="CF150" s="79"/>
      <c r="CG150" s="79"/>
      <c r="CH150" s="79"/>
      <c r="CI150" s="79"/>
      <c r="CJ150" s="79"/>
      <c r="CK150" s="79"/>
      <c r="CL150" s="79"/>
      <c r="CM150" s="79"/>
      <c r="CN150" s="79"/>
      <c r="CO150" s="79"/>
      <c r="CP150" s="79"/>
      <c r="CQ150" s="79"/>
      <c r="CR150" s="79"/>
      <c r="CS150" s="79"/>
      <c r="CT150" s="79"/>
      <c r="CU150" s="79"/>
      <c r="CV150" s="79"/>
      <c r="CW150" s="79"/>
      <c r="CX150" s="79"/>
      <c r="CY150" s="79"/>
      <c r="CZ150" s="79"/>
      <c r="DA150" s="79"/>
      <c r="DB150" s="79"/>
      <c r="DC150" s="79"/>
      <c r="DD150" s="79"/>
      <c r="DE150" s="79"/>
      <c r="DF150" s="79"/>
      <c r="DG150" s="79"/>
      <c r="DH150" s="79"/>
      <c r="DI150" s="79"/>
      <c r="DJ150" s="79"/>
      <c r="DK150" s="79"/>
      <c r="DL150" s="79"/>
      <c r="DM150" s="79"/>
      <c r="DN150" s="79"/>
      <c r="DO150" s="79"/>
      <c r="DP150" s="79"/>
      <c r="DQ150" s="79"/>
      <c r="DR150" s="79"/>
      <c r="DS150" s="79"/>
      <c r="DT150" s="79"/>
      <c r="DU150" s="79"/>
      <c r="DV150" s="79"/>
      <c r="DW150" s="79"/>
      <c r="DX150" s="79"/>
      <c r="DY150" s="79"/>
      <c r="DZ150" s="79"/>
      <c r="EA150" s="79"/>
      <c r="EB150" s="79"/>
      <c r="EC150" s="79"/>
      <c r="ED150" s="79"/>
      <c r="EE150" s="79"/>
      <c r="EF150" s="79"/>
      <c r="EG150" s="79"/>
      <c r="EH150" s="79"/>
      <c r="EI150" s="79"/>
      <c r="EJ150" s="79"/>
      <c r="EK150" s="79"/>
      <c r="EL150" s="79"/>
      <c r="EM150" s="79"/>
      <c r="EN150" s="79"/>
      <c r="EO150" s="79"/>
      <c r="EP150" s="79"/>
      <c r="EQ150" s="79"/>
      <c r="ER150" s="79"/>
      <c r="ES150" s="79"/>
      <c r="ET150" s="79"/>
      <c r="EU150" s="79"/>
      <c r="EV150" s="79"/>
      <c r="EW150" s="79"/>
      <c r="EX150" s="79"/>
      <c r="EY150" s="79"/>
      <c r="EZ150" s="79"/>
      <c r="FA150" s="79"/>
      <c r="FB150" s="79"/>
      <c r="FC150" s="79"/>
      <c r="FD150" s="79"/>
      <c r="FE150" s="79"/>
      <c r="FF150" s="79"/>
      <c r="FG150" s="79"/>
      <c r="FH150" s="79"/>
      <c r="FI150" s="79"/>
      <c r="FJ150" s="79"/>
      <c r="FK150" s="79"/>
      <c r="FL150" s="79"/>
      <c r="FM150" s="79"/>
      <c r="FN150" s="79"/>
      <c r="FO150" s="79"/>
      <c r="FP150" s="79"/>
      <c r="FQ150" s="79"/>
      <c r="FR150" s="79"/>
      <c r="FS150" s="79"/>
      <c r="FT150" s="79"/>
      <c r="FU150" s="79"/>
      <c r="FV150" s="79"/>
      <c r="FW150" s="79"/>
      <c r="FX150" s="79"/>
      <c r="FY150" s="79"/>
      <c r="FZ150" s="79"/>
      <c r="GA150" s="79"/>
      <c r="GB150" s="79"/>
      <c r="GC150" s="79"/>
      <c r="GD150" s="79"/>
      <c r="GE150" s="79"/>
      <c r="GF150" s="79"/>
      <c r="GG150" s="79"/>
      <c r="GH150" s="79"/>
      <c r="GI150" s="79"/>
      <c r="GJ150" s="79"/>
      <c r="GK150" s="79"/>
      <c r="GL150" s="79"/>
      <c r="GM150" s="79"/>
      <c r="GN150" s="79"/>
      <c r="GO150" s="79"/>
      <c r="GP150" s="79"/>
      <c r="GQ150" s="79"/>
      <c r="GR150" s="79"/>
      <c r="GS150" s="79"/>
      <c r="GT150" s="79"/>
      <c r="GU150" s="79"/>
      <c r="GV150" s="79"/>
      <c r="GW150" s="79"/>
      <c r="GX150" s="79"/>
      <c r="GY150" s="79"/>
      <c r="GZ150" s="79"/>
      <c r="HA150" s="79"/>
      <c r="HB150" s="79"/>
      <c r="HC150" s="79"/>
      <c r="HD150" s="79"/>
      <c r="HE150" s="79"/>
      <c r="HF150" s="79"/>
      <c r="HG150" s="79"/>
      <c r="HH150" s="79"/>
      <c r="HI150" s="79"/>
      <c r="HJ150" s="79"/>
      <c r="HK150" s="79"/>
      <c r="HL150" s="79"/>
      <c r="HM150" s="79"/>
      <c r="HN150" s="79"/>
      <c r="HO150" s="79"/>
      <c r="HP150" s="79"/>
      <c r="HQ150" s="79"/>
      <c r="HR150" s="79"/>
      <c r="HS150" s="79"/>
      <c r="HT150" s="79"/>
      <c r="HU150" s="79"/>
      <c r="HV150" s="79"/>
      <c r="HW150" s="79"/>
      <c r="HX150" s="79"/>
      <c r="HY150" s="79"/>
      <c r="HZ150" s="79"/>
      <c r="IA150" s="79"/>
      <c r="IB150" s="79"/>
      <c r="IC150" s="79"/>
      <c r="ID150" s="79"/>
      <c r="IE150" s="79"/>
      <c r="IF150" s="79"/>
      <c r="IG150" s="79"/>
      <c r="IH150" s="79"/>
      <c r="II150" s="79"/>
      <c r="IJ150" s="79"/>
      <c r="IK150" s="79"/>
      <c r="IL150" s="79"/>
      <c r="IM150" s="79"/>
      <c r="IN150" s="79"/>
      <c r="IO150" s="79"/>
      <c r="IP150" s="79"/>
      <c r="IQ150" s="79"/>
      <c r="IR150" s="79"/>
      <c r="IS150" s="79"/>
      <c r="IT150" s="79"/>
      <c r="IU150" s="79"/>
      <c r="IV150" s="79"/>
    </row>
    <row r="151" spans="1:256">
      <c r="A151" s="79"/>
      <c r="B151" s="307"/>
      <c r="C151" s="307"/>
      <c r="D151" s="307"/>
      <c r="E151" s="79"/>
      <c r="F151" s="272"/>
      <c r="G151" s="272"/>
      <c r="H151" s="272"/>
      <c r="I151" s="307"/>
      <c r="J151" s="272"/>
      <c r="K151" s="273"/>
      <c r="L151" s="273"/>
      <c r="M151" s="307"/>
      <c r="N151" s="4"/>
      <c r="O151" s="307"/>
      <c r="P151" s="307"/>
      <c r="Q151" s="307"/>
      <c r="R151" s="307"/>
      <c r="S151" s="307"/>
      <c r="T151" s="307"/>
      <c r="U151" s="261"/>
      <c r="V151" s="251"/>
      <c r="W151" s="251"/>
      <c r="X151" s="251"/>
      <c r="Y151" s="79"/>
      <c r="Z151" s="79"/>
      <c r="AA151" s="251"/>
      <c r="AB151" s="79"/>
      <c r="AC151" s="79"/>
      <c r="AD151" s="79"/>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79"/>
      <c r="BA151" s="79"/>
      <c r="BB151" s="79"/>
      <c r="BC151" s="79"/>
      <c r="BD151" s="79"/>
      <c r="BE151" s="79"/>
      <c r="BF151" s="79"/>
      <c r="BG151" s="79"/>
      <c r="BH151" s="79"/>
      <c r="BI151" s="79"/>
      <c r="BJ151" s="79"/>
      <c r="BK151" s="79"/>
      <c r="BL151" s="79"/>
      <c r="BM151" s="79"/>
      <c r="BN151" s="79"/>
      <c r="BO151" s="79"/>
      <c r="BP151" s="79"/>
      <c r="BQ151" s="79"/>
      <c r="BR151" s="79"/>
      <c r="BS151" s="79"/>
      <c r="BT151" s="79"/>
      <c r="BU151" s="79"/>
      <c r="BV151" s="79"/>
      <c r="BW151" s="79"/>
      <c r="BX151" s="79"/>
      <c r="BY151" s="79"/>
      <c r="BZ151" s="79"/>
      <c r="CA151" s="79"/>
      <c r="CB151" s="79"/>
      <c r="CC151" s="79"/>
      <c r="CD151" s="79"/>
      <c r="CE151" s="79"/>
      <c r="CF151" s="79"/>
      <c r="CG151" s="79"/>
      <c r="CH151" s="79"/>
      <c r="CI151" s="79"/>
      <c r="CJ151" s="79"/>
      <c r="CK151" s="79"/>
      <c r="CL151" s="79"/>
      <c r="CM151" s="79"/>
      <c r="CN151" s="79"/>
      <c r="CO151" s="79"/>
      <c r="CP151" s="79"/>
      <c r="CQ151" s="79"/>
      <c r="CR151" s="79"/>
      <c r="CS151" s="79"/>
      <c r="CT151" s="79"/>
      <c r="CU151" s="79"/>
      <c r="CV151" s="79"/>
      <c r="CW151" s="79"/>
      <c r="CX151" s="79"/>
      <c r="CY151" s="79"/>
      <c r="CZ151" s="79"/>
      <c r="DA151" s="79"/>
      <c r="DB151" s="79"/>
      <c r="DC151" s="79"/>
      <c r="DD151" s="79"/>
      <c r="DE151" s="79"/>
      <c r="DF151" s="79"/>
      <c r="DG151" s="79"/>
      <c r="DH151" s="79"/>
      <c r="DI151" s="79"/>
      <c r="DJ151" s="79"/>
      <c r="DK151" s="79"/>
      <c r="DL151" s="79"/>
      <c r="DM151" s="79"/>
      <c r="DN151" s="79"/>
      <c r="DO151" s="79"/>
      <c r="DP151" s="79"/>
      <c r="DQ151" s="79"/>
      <c r="DR151" s="79"/>
      <c r="DS151" s="79"/>
      <c r="DT151" s="79"/>
      <c r="DU151" s="79"/>
      <c r="DV151" s="79"/>
      <c r="DW151" s="79"/>
      <c r="DX151" s="79"/>
      <c r="DY151" s="79"/>
      <c r="DZ151" s="79"/>
      <c r="EA151" s="79"/>
      <c r="EB151" s="79"/>
      <c r="EC151" s="79"/>
      <c r="ED151" s="79"/>
      <c r="EE151" s="79"/>
      <c r="EF151" s="79"/>
      <c r="EG151" s="79"/>
      <c r="EH151" s="79"/>
      <c r="EI151" s="79"/>
      <c r="EJ151" s="79"/>
      <c r="EK151" s="79"/>
      <c r="EL151" s="79"/>
      <c r="EM151" s="79"/>
      <c r="EN151" s="79"/>
      <c r="EO151" s="79"/>
      <c r="EP151" s="79"/>
      <c r="EQ151" s="79"/>
      <c r="ER151" s="79"/>
      <c r="ES151" s="79"/>
      <c r="ET151" s="79"/>
      <c r="EU151" s="79"/>
      <c r="EV151" s="79"/>
      <c r="EW151" s="79"/>
      <c r="EX151" s="79"/>
      <c r="EY151" s="79"/>
      <c r="EZ151" s="79"/>
      <c r="FA151" s="79"/>
      <c r="FB151" s="79"/>
      <c r="FC151" s="79"/>
      <c r="FD151" s="79"/>
      <c r="FE151" s="79"/>
      <c r="FF151" s="79"/>
      <c r="FG151" s="79"/>
      <c r="FH151" s="79"/>
      <c r="FI151" s="79"/>
      <c r="FJ151" s="79"/>
      <c r="FK151" s="79"/>
      <c r="FL151" s="79"/>
      <c r="FM151" s="79"/>
      <c r="FN151" s="79"/>
      <c r="FO151" s="79"/>
      <c r="FP151" s="79"/>
      <c r="FQ151" s="79"/>
      <c r="FR151" s="79"/>
      <c r="FS151" s="79"/>
      <c r="FT151" s="79"/>
      <c r="FU151" s="79"/>
      <c r="FV151" s="79"/>
      <c r="FW151" s="79"/>
      <c r="FX151" s="79"/>
      <c r="FY151" s="79"/>
      <c r="FZ151" s="79"/>
      <c r="GA151" s="79"/>
      <c r="GB151" s="79"/>
      <c r="GC151" s="79"/>
      <c r="GD151" s="79"/>
      <c r="GE151" s="79"/>
      <c r="GF151" s="79"/>
      <c r="GG151" s="79"/>
      <c r="GH151" s="79"/>
      <c r="GI151" s="79"/>
      <c r="GJ151" s="79"/>
      <c r="GK151" s="79"/>
      <c r="GL151" s="79"/>
      <c r="GM151" s="79"/>
      <c r="GN151" s="79"/>
      <c r="GO151" s="79"/>
      <c r="GP151" s="79"/>
      <c r="GQ151" s="79"/>
      <c r="GR151" s="79"/>
      <c r="GS151" s="79"/>
      <c r="GT151" s="79"/>
      <c r="GU151" s="79"/>
      <c r="GV151" s="79"/>
      <c r="GW151" s="79"/>
      <c r="GX151" s="79"/>
      <c r="GY151" s="79"/>
      <c r="GZ151" s="79"/>
      <c r="HA151" s="79"/>
      <c r="HB151" s="79"/>
      <c r="HC151" s="79"/>
      <c r="HD151" s="79"/>
      <c r="HE151" s="79"/>
      <c r="HF151" s="79"/>
      <c r="HG151" s="79"/>
      <c r="HH151" s="79"/>
      <c r="HI151" s="79"/>
      <c r="HJ151" s="79"/>
      <c r="HK151" s="79"/>
      <c r="HL151" s="79"/>
      <c r="HM151" s="79"/>
      <c r="HN151" s="79"/>
      <c r="HO151" s="79"/>
      <c r="HP151" s="79"/>
      <c r="HQ151" s="79"/>
      <c r="HR151" s="79"/>
      <c r="HS151" s="79"/>
      <c r="HT151" s="79"/>
      <c r="HU151" s="79"/>
      <c r="HV151" s="79"/>
      <c r="HW151" s="79"/>
      <c r="HX151" s="79"/>
      <c r="HY151" s="79"/>
      <c r="HZ151" s="79"/>
      <c r="IA151" s="79"/>
      <c r="IB151" s="79"/>
      <c r="IC151" s="79"/>
      <c r="ID151" s="79"/>
      <c r="IE151" s="79"/>
      <c r="IF151" s="79"/>
      <c r="IG151" s="79"/>
      <c r="IH151" s="79"/>
      <c r="II151" s="79"/>
      <c r="IJ151" s="79"/>
      <c r="IK151" s="79"/>
      <c r="IL151" s="79"/>
      <c r="IM151" s="79"/>
      <c r="IN151" s="79"/>
      <c r="IO151" s="79"/>
      <c r="IP151" s="79"/>
      <c r="IQ151" s="79"/>
      <c r="IR151" s="79"/>
      <c r="IS151" s="79"/>
      <c r="IT151" s="79"/>
      <c r="IU151" s="79"/>
      <c r="IV151" s="79"/>
    </row>
    <row r="152" spans="1:256">
      <c r="A152" s="79"/>
      <c r="B152" s="307"/>
      <c r="C152" s="307"/>
      <c r="D152" s="307"/>
      <c r="E152" s="79"/>
      <c r="F152" s="272"/>
      <c r="G152" s="272"/>
      <c r="H152" s="272"/>
      <c r="I152" s="307"/>
      <c r="J152" s="272"/>
      <c r="K152" s="273"/>
      <c r="L152" s="273"/>
      <c r="M152" s="307"/>
      <c r="N152" s="4"/>
      <c r="O152" s="307"/>
      <c r="P152" s="307"/>
      <c r="Q152" s="307"/>
      <c r="R152" s="307"/>
      <c r="S152" s="307"/>
      <c r="T152" s="307"/>
      <c r="U152" s="261"/>
      <c r="V152" s="251"/>
      <c r="W152" s="251"/>
      <c r="X152" s="251"/>
      <c r="Y152" s="79"/>
      <c r="Z152" s="79"/>
      <c r="AA152" s="251"/>
      <c r="AB152" s="79"/>
      <c r="AC152" s="79"/>
      <c r="AD152" s="79"/>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79"/>
      <c r="BA152" s="79"/>
      <c r="BB152" s="79"/>
      <c r="BC152" s="79"/>
      <c r="BD152" s="79"/>
      <c r="BE152" s="79"/>
      <c r="BF152" s="79"/>
      <c r="BG152" s="79"/>
      <c r="BH152" s="79"/>
      <c r="BI152" s="79"/>
      <c r="BJ152" s="79"/>
      <c r="BK152" s="79"/>
      <c r="BL152" s="79"/>
      <c r="BM152" s="79"/>
      <c r="BN152" s="79"/>
      <c r="BO152" s="79"/>
      <c r="BP152" s="79"/>
      <c r="BQ152" s="79"/>
      <c r="BR152" s="79"/>
      <c r="BS152" s="79"/>
      <c r="BT152" s="79"/>
      <c r="BU152" s="79"/>
      <c r="BV152" s="79"/>
      <c r="BW152" s="79"/>
      <c r="BX152" s="79"/>
      <c r="BY152" s="79"/>
      <c r="BZ152" s="79"/>
      <c r="CA152" s="79"/>
      <c r="CB152" s="79"/>
      <c r="CC152" s="79"/>
      <c r="CD152" s="79"/>
      <c r="CE152" s="79"/>
      <c r="CF152" s="79"/>
      <c r="CG152" s="79"/>
      <c r="CH152" s="79"/>
      <c r="CI152" s="79"/>
      <c r="CJ152" s="79"/>
      <c r="CK152" s="79"/>
      <c r="CL152" s="79"/>
      <c r="CM152" s="79"/>
      <c r="CN152" s="79"/>
      <c r="CO152" s="79"/>
      <c r="CP152" s="79"/>
      <c r="CQ152" s="79"/>
      <c r="CR152" s="79"/>
      <c r="CS152" s="79"/>
      <c r="CT152" s="79"/>
      <c r="CU152" s="79"/>
      <c r="CV152" s="79"/>
      <c r="CW152" s="79"/>
      <c r="CX152" s="79"/>
      <c r="CY152" s="79"/>
      <c r="CZ152" s="79"/>
      <c r="DA152" s="79"/>
      <c r="DB152" s="79"/>
      <c r="DC152" s="79"/>
      <c r="DD152" s="79"/>
      <c r="DE152" s="79"/>
      <c r="DF152" s="79"/>
      <c r="DG152" s="79"/>
      <c r="DH152" s="79"/>
      <c r="DI152" s="79"/>
      <c r="DJ152" s="79"/>
      <c r="DK152" s="79"/>
      <c r="DL152" s="79"/>
      <c r="DM152" s="79"/>
      <c r="DN152" s="79"/>
      <c r="DO152" s="79"/>
      <c r="DP152" s="79"/>
      <c r="DQ152" s="79"/>
      <c r="DR152" s="79"/>
      <c r="DS152" s="79"/>
      <c r="DT152" s="79"/>
      <c r="DU152" s="79"/>
      <c r="DV152" s="79"/>
      <c r="DW152" s="79"/>
      <c r="DX152" s="79"/>
      <c r="DY152" s="79"/>
      <c r="DZ152" s="79"/>
      <c r="EA152" s="79"/>
      <c r="EB152" s="79"/>
      <c r="EC152" s="79"/>
      <c r="ED152" s="79"/>
      <c r="EE152" s="79"/>
      <c r="EF152" s="79"/>
      <c r="EG152" s="79"/>
      <c r="EH152" s="79"/>
      <c r="EI152" s="79"/>
      <c r="EJ152" s="79"/>
      <c r="EK152" s="79"/>
      <c r="EL152" s="79"/>
      <c r="EM152" s="79"/>
      <c r="EN152" s="79"/>
      <c r="EO152" s="79"/>
      <c r="EP152" s="79"/>
      <c r="EQ152" s="79"/>
      <c r="ER152" s="79"/>
      <c r="ES152" s="79"/>
      <c r="ET152" s="79"/>
      <c r="EU152" s="79"/>
      <c r="EV152" s="79"/>
      <c r="EW152" s="79"/>
      <c r="EX152" s="79"/>
      <c r="EY152" s="79"/>
      <c r="EZ152" s="79"/>
      <c r="FA152" s="79"/>
      <c r="FB152" s="79"/>
      <c r="FC152" s="79"/>
      <c r="FD152" s="79"/>
      <c r="FE152" s="79"/>
      <c r="FF152" s="79"/>
      <c r="FG152" s="79"/>
      <c r="FH152" s="79"/>
      <c r="FI152" s="79"/>
      <c r="FJ152" s="79"/>
      <c r="FK152" s="79"/>
      <c r="FL152" s="79"/>
      <c r="FM152" s="79"/>
      <c r="FN152" s="79"/>
      <c r="FO152" s="79"/>
      <c r="FP152" s="79"/>
      <c r="FQ152" s="79"/>
      <c r="FR152" s="79"/>
      <c r="FS152" s="79"/>
      <c r="FT152" s="79"/>
      <c r="FU152" s="79"/>
      <c r="FV152" s="79"/>
      <c r="FW152" s="79"/>
      <c r="FX152" s="79"/>
      <c r="FY152" s="79"/>
      <c r="FZ152" s="79"/>
      <c r="GA152" s="79"/>
      <c r="GB152" s="79"/>
      <c r="GC152" s="79"/>
      <c r="GD152" s="79"/>
      <c r="GE152" s="79"/>
      <c r="GF152" s="79"/>
      <c r="GG152" s="79"/>
      <c r="GH152" s="79"/>
      <c r="GI152" s="79"/>
      <c r="GJ152" s="79"/>
      <c r="GK152" s="79"/>
      <c r="GL152" s="79"/>
      <c r="GM152" s="79"/>
      <c r="GN152" s="79"/>
      <c r="GO152" s="79"/>
      <c r="GP152" s="79"/>
      <c r="GQ152" s="79"/>
      <c r="GR152" s="79"/>
      <c r="GS152" s="79"/>
      <c r="GT152" s="79"/>
      <c r="GU152" s="79"/>
      <c r="GV152" s="79"/>
      <c r="GW152" s="79"/>
      <c r="GX152" s="79"/>
      <c r="GY152" s="79"/>
      <c r="GZ152" s="79"/>
      <c r="HA152" s="79"/>
      <c r="HB152" s="79"/>
      <c r="HC152" s="79"/>
      <c r="HD152" s="79"/>
      <c r="HE152" s="79"/>
      <c r="HF152" s="79"/>
      <c r="HG152" s="79"/>
      <c r="HH152" s="79"/>
      <c r="HI152" s="79"/>
      <c r="HJ152" s="79"/>
      <c r="HK152" s="79"/>
      <c r="HL152" s="79"/>
      <c r="HM152" s="79"/>
      <c r="HN152" s="79"/>
      <c r="HO152" s="79"/>
      <c r="HP152" s="79"/>
      <c r="HQ152" s="79"/>
      <c r="HR152" s="79"/>
      <c r="HS152" s="79"/>
      <c r="HT152" s="79"/>
      <c r="HU152" s="79"/>
      <c r="HV152" s="79"/>
      <c r="HW152" s="79"/>
      <c r="HX152" s="79"/>
      <c r="HY152" s="79"/>
      <c r="HZ152" s="79"/>
      <c r="IA152" s="79"/>
      <c r="IB152" s="79"/>
      <c r="IC152" s="79"/>
      <c r="ID152" s="79"/>
      <c r="IE152" s="79"/>
      <c r="IF152" s="79"/>
      <c r="IG152" s="79"/>
      <c r="IH152" s="79"/>
      <c r="II152" s="79"/>
      <c r="IJ152" s="79"/>
      <c r="IK152" s="79"/>
      <c r="IL152" s="79"/>
      <c r="IM152" s="79"/>
      <c r="IN152" s="79"/>
      <c r="IO152" s="79"/>
      <c r="IP152" s="79"/>
      <c r="IQ152" s="79"/>
      <c r="IR152" s="79"/>
      <c r="IS152" s="79"/>
      <c r="IT152" s="79"/>
      <c r="IU152" s="79"/>
      <c r="IV152" s="79"/>
    </row>
    <row r="153" spans="1:256">
      <c r="A153" s="79"/>
      <c r="B153" s="307"/>
      <c r="C153" s="307"/>
      <c r="D153" s="307"/>
      <c r="E153" s="79"/>
      <c r="F153" s="272"/>
      <c r="G153" s="272"/>
      <c r="H153" s="272"/>
      <c r="I153" s="307"/>
      <c r="J153" s="272"/>
      <c r="K153" s="273"/>
      <c r="L153" s="273"/>
      <c r="M153" s="307"/>
      <c r="N153" s="4"/>
      <c r="O153" s="307"/>
      <c r="P153" s="307"/>
      <c r="Q153" s="307"/>
      <c r="R153" s="307"/>
      <c r="S153" s="307"/>
      <c r="T153" s="307"/>
      <c r="U153" s="261"/>
      <c r="V153" s="251"/>
      <c r="W153" s="251"/>
      <c r="X153" s="251"/>
      <c r="Y153" s="79"/>
      <c r="Z153" s="79"/>
      <c r="AA153" s="251"/>
      <c r="AB153" s="79"/>
      <c r="AC153" s="79"/>
      <c r="AD153" s="79"/>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79"/>
      <c r="BA153" s="79"/>
      <c r="BB153" s="79"/>
      <c r="BC153" s="79"/>
      <c r="BD153" s="79"/>
      <c r="BE153" s="79"/>
      <c r="BF153" s="79"/>
      <c r="BG153" s="79"/>
      <c r="BH153" s="79"/>
      <c r="BI153" s="79"/>
      <c r="BJ153" s="79"/>
      <c r="BK153" s="79"/>
      <c r="BL153" s="79"/>
      <c r="BM153" s="79"/>
      <c r="BN153" s="79"/>
      <c r="BO153" s="79"/>
      <c r="BP153" s="79"/>
      <c r="BQ153" s="79"/>
      <c r="BR153" s="79"/>
      <c r="BS153" s="79"/>
      <c r="BT153" s="79"/>
      <c r="BU153" s="79"/>
      <c r="BV153" s="79"/>
      <c r="BW153" s="79"/>
      <c r="BX153" s="79"/>
      <c r="BY153" s="79"/>
      <c r="BZ153" s="79"/>
      <c r="CA153" s="79"/>
      <c r="CB153" s="79"/>
      <c r="CC153" s="79"/>
      <c r="CD153" s="79"/>
      <c r="CE153" s="79"/>
      <c r="CF153" s="79"/>
      <c r="CG153" s="79"/>
      <c r="CH153" s="79"/>
      <c r="CI153" s="79"/>
      <c r="CJ153" s="79"/>
      <c r="CK153" s="79"/>
      <c r="CL153" s="79"/>
      <c r="CM153" s="79"/>
      <c r="CN153" s="79"/>
      <c r="CO153" s="79"/>
      <c r="CP153" s="79"/>
      <c r="CQ153" s="79"/>
      <c r="CR153" s="79"/>
      <c r="CS153" s="79"/>
      <c r="CT153" s="79"/>
      <c r="CU153" s="79"/>
      <c r="CV153" s="79"/>
      <c r="CW153" s="79"/>
      <c r="CX153" s="79"/>
      <c r="CY153" s="79"/>
      <c r="CZ153" s="79"/>
      <c r="DA153" s="79"/>
      <c r="DB153" s="79"/>
      <c r="DC153" s="79"/>
      <c r="DD153" s="79"/>
      <c r="DE153" s="79"/>
      <c r="DF153" s="79"/>
      <c r="DG153" s="79"/>
      <c r="DH153" s="79"/>
      <c r="DI153" s="79"/>
      <c r="DJ153" s="79"/>
      <c r="DK153" s="79"/>
      <c r="DL153" s="79"/>
      <c r="DM153" s="79"/>
      <c r="DN153" s="79"/>
      <c r="DO153" s="79"/>
      <c r="DP153" s="79"/>
      <c r="DQ153" s="79"/>
      <c r="DR153" s="79"/>
      <c r="DS153" s="79"/>
      <c r="DT153" s="79"/>
      <c r="DU153" s="79"/>
      <c r="DV153" s="79"/>
      <c r="DW153" s="79"/>
      <c r="DX153" s="79"/>
      <c r="DY153" s="79"/>
      <c r="DZ153" s="79"/>
      <c r="EA153" s="79"/>
      <c r="EB153" s="79"/>
      <c r="EC153" s="79"/>
      <c r="ED153" s="79"/>
      <c r="EE153" s="79"/>
      <c r="EF153" s="79"/>
      <c r="EG153" s="79"/>
      <c r="EH153" s="79"/>
      <c r="EI153" s="79"/>
      <c r="EJ153" s="79"/>
      <c r="EK153" s="79"/>
      <c r="EL153" s="79"/>
      <c r="EM153" s="79"/>
      <c r="EN153" s="79"/>
      <c r="EO153" s="79"/>
      <c r="EP153" s="79"/>
      <c r="EQ153" s="79"/>
      <c r="ER153" s="79"/>
      <c r="ES153" s="79"/>
      <c r="ET153" s="79"/>
      <c r="EU153" s="79"/>
      <c r="EV153" s="79"/>
      <c r="EW153" s="79"/>
      <c r="EX153" s="79"/>
      <c r="EY153" s="79"/>
      <c r="EZ153" s="79"/>
      <c r="FA153" s="79"/>
      <c r="FB153" s="79"/>
      <c r="FC153" s="79"/>
      <c r="FD153" s="79"/>
      <c r="FE153" s="79"/>
      <c r="FF153" s="79"/>
      <c r="FG153" s="79"/>
      <c r="FH153" s="79"/>
      <c r="FI153" s="79"/>
      <c r="FJ153" s="79"/>
      <c r="FK153" s="79"/>
      <c r="FL153" s="79"/>
      <c r="FM153" s="79"/>
      <c r="FN153" s="79"/>
      <c r="FO153" s="79"/>
      <c r="FP153" s="79"/>
      <c r="FQ153" s="79"/>
      <c r="FR153" s="79"/>
      <c r="FS153" s="79"/>
      <c r="FT153" s="79"/>
      <c r="FU153" s="79"/>
      <c r="FV153" s="79"/>
      <c r="FW153" s="79"/>
      <c r="FX153" s="79"/>
      <c r="FY153" s="79"/>
      <c r="FZ153" s="79"/>
      <c r="GA153" s="79"/>
      <c r="GB153" s="79"/>
      <c r="GC153" s="79"/>
      <c r="GD153" s="79"/>
      <c r="GE153" s="79"/>
      <c r="GF153" s="79"/>
      <c r="GG153" s="79"/>
      <c r="GH153" s="79"/>
      <c r="GI153" s="79"/>
      <c r="GJ153" s="79"/>
      <c r="GK153" s="79"/>
      <c r="GL153" s="79"/>
      <c r="GM153" s="79"/>
      <c r="GN153" s="79"/>
      <c r="GO153" s="79"/>
      <c r="GP153" s="79"/>
      <c r="GQ153" s="79"/>
      <c r="GR153" s="79"/>
      <c r="GS153" s="79"/>
      <c r="GT153" s="79"/>
      <c r="GU153" s="79"/>
      <c r="GV153" s="79"/>
      <c r="GW153" s="79"/>
      <c r="GX153" s="79"/>
      <c r="GY153" s="79"/>
      <c r="GZ153" s="79"/>
      <c r="HA153" s="79"/>
      <c r="HB153" s="79"/>
      <c r="HC153" s="79"/>
      <c r="HD153" s="79"/>
      <c r="HE153" s="79"/>
      <c r="HF153" s="79"/>
      <c r="HG153" s="79"/>
      <c r="HH153" s="79"/>
      <c r="HI153" s="79"/>
      <c r="HJ153" s="79"/>
      <c r="HK153" s="79"/>
      <c r="HL153" s="79"/>
      <c r="HM153" s="79"/>
      <c r="HN153" s="79"/>
      <c r="HO153" s="79"/>
      <c r="HP153" s="79"/>
      <c r="HQ153" s="79"/>
      <c r="HR153" s="79"/>
      <c r="HS153" s="79"/>
      <c r="HT153" s="79"/>
      <c r="HU153" s="79"/>
      <c r="HV153" s="79"/>
      <c r="HW153" s="79"/>
      <c r="HX153" s="79"/>
      <c r="HY153" s="79"/>
      <c r="HZ153" s="79"/>
      <c r="IA153" s="79"/>
      <c r="IB153" s="79"/>
      <c r="IC153" s="79"/>
      <c r="ID153" s="79"/>
      <c r="IE153" s="79"/>
      <c r="IF153" s="79"/>
      <c r="IG153" s="79"/>
      <c r="IH153" s="79"/>
      <c r="II153" s="79"/>
      <c r="IJ153" s="79"/>
      <c r="IK153" s="79"/>
      <c r="IL153" s="79"/>
      <c r="IM153" s="79"/>
      <c r="IN153" s="79"/>
      <c r="IO153" s="79"/>
      <c r="IP153" s="79"/>
      <c r="IQ153" s="79"/>
      <c r="IR153" s="79"/>
      <c r="IS153" s="79"/>
      <c r="IT153" s="79"/>
      <c r="IU153" s="79"/>
      <c r="IV153" s="79"/>
    </row>
    <row r="154" spans="1:256">
      <c r="A154" s="79"/>
      <c r="B154" s="307"/>
      <c r="C154" s="307"/>
      <c r="D154" s="307"/>
      <c r="E154" s="79"/>
      <c r="F154" s="272"/>
      <c r="G154" s="272"/>
      <c r="H154" s="272"/>
      <c r="I154" s="307"/>
      <c r="J154" s="272"/>
      <c r="K154" s="273"/>
      <c r="L154" s="273"/>
      <c r="M154" s="307"/>
      <c r="N154" s="4"/>
      <c r="O154" s="307"/>
      <c r="P154" s="307"/>
      <c r="Q154" s="307"/>
      <c r="R154" s="307"/>
      <c r="S154" s="307"/>
      <c r="T154" s="307"/>
      <c r="U154" s="261"/>
      <c r="V154" s="251"/>
      <c r="W154" s="251"/>
      <c r="X154" s="251"/>
      <c r="Y154" s="79"/>
      <c r="Z154" s="79"/>
      <c r="AA154" s="251"/>
      <c r="AB154" s="79"/>
      <c r="AC154" s="79"/>
      <c r="AD154" s="79"/>
      <c r="AE154" s="79"/>
      <c r="AF154" s="79"/>
      <c r="AG154" s="79"/>
      <c r="AH154" s="79"/>
      <c r="AI154" s="79"/>
      <c r="AJ154" s="79"/>
      <c r="AK154" s="79"/>
      <c r="AL154" s="79"/>
      <c r="AM154" s="79"/>
      <c r="AN154" s="79"/>
      <c r="AO154" s="79"/>
      <c r="AP154" s="79"/>
      <c r="AQ154" s="79"/>
      <c r="AR154" s="79"/>
      <c r="AS154" s="79"/>
      <c r="AT154" s="79"/>
      <c r="AU154" s="79"/>
      <c r="AV154" s="79"/>
      <c r="AW154" s="79"/>
      <c r="AX154" s="79"/>
      <c r="AY154" s="79"/>
      <c r="AZ154" s="79"/>
      <c r="BA154" s="79"/>
      <c r="BB154" s="79"/>
      <c r="BC154" s="79"/>
      <c r="BD154" s="79"/>
      <c r="BE154" s="79"/>
      <c r="BF154" s="79"/>
      <c r="BG154" s="79"/>
      <c r="BH154" s="79"/>
      <c r="BI154" s="79"/>
      <c r="BJ154" s="79"/>
      <c r="BK154" s="79"/>
      <c r="BL154" s="79"/>
      <c r="BM154" s="79"/>
      <c r="BN154" s="79"/>
      <c r="BO154" s="79"/>
      <c r="BP154" s="79"/>
      <c r="BQ154" s="79"/>
      <c r="BR154" s="79"/>
      <c r="BS154" s="79"/>
      <c r="BT154" s="79"/>
      <c r="BU154" s="79"/>
      <c r="BV154" s="79"/>
      <c r="BW154" s="79"/>
      <c r="BX154" s="79"/>
      <c r="BY154" s="79"/>
      <c r="BZ154" s="79"/>
      <c r="CA154" s="79"/>
      <c r="CB154" s="79"/>
      <c r="CC154" s="79"/>
      <c r="CD154" s="79"/>
      <c r="CE154" s="79"/>
      <c r="CF154" s="79"/>
      <c r="CG154" s="79"/>
      <c r="CH154" s="79"/>
      <c r="CI154" s="79"/>
      <c r="CJ154" s="79"/>
      <c r="CK154" s="79"/>
      <c r="CL154" s="79"/>
      <c r="CM154" s="79"/>
      <c r="CN154" s="79"/>
      <c r="CO154" s="79"/>
      <c r="CP154" s="79"/>
      <c r="CQ154" s="79"/>
      <c r="CR154" s="79"/>
      <c r="CS154" s="79"/>
      <c r="CT154" s="79"/>
      <c r="CU154" s="79"/>
      <c r="CV154" s="79"/>
      <c r="CW154" s="79"/>
      <c r="CX154" s="79"/>
      <c r="CY154" s="79"/>
      <c r="CZ154" s="79"/>
      <c r="DA154" s="79"/>
      <c r="DB154" s="79"/>
      <c r="DC154" s="79"/>
      <c r="DD154" s="79"/>
      <c r="DE154" s="79"/>
      <c r="DF154" s="79"/>
      <c r="DG154" s="79"/>
      <c r="DH154" s="79"/>
      <c r="DI154" s="79"/>
      <c r="DJ154" s="79"/>
      <c r="DK154" s="79"/>
      <c r="DL154" s="79"/>
      <c r="DM154" s="79"/>
      <c r="DN154" s="79"/>
      <c r="DO154" s="79"/>
      <c r="DP154" s="79"/>
      <c r="DQ154" s="79"/>
      <c r="DR154" s="79"/>
      <c r="DS154" s="79"/>
      <c r="DT154" s="79"/>
      <c r="DU154" s="79"/>
      <c r="DV154" s="79"/>
      <c r="DW154" s="79"/>
      <c r="DX154" s="79"/>
      <c r="DY154" s="79"/>
      <c r="DZ154" s="79"/>
      <c r="EA154" s="79"/>
      <c r="EB154" s="79"/>
      <c r="EC154" s="79"/>
      <c r="ED154" s="79"/>
      <c r="EE154" s="79"/>
      <c r="EF154" s="79"/>
      <c r="EG154" s="79"/>
      <c r="EH154" s="79"/>
      <c r="EI154" s="79"/>
      <c r="EJ154" s="79"/>
      <c r="EK154" s="79"/>
      <c r="EL154" s="79"/>
      <c r="EM154" s="79"/>
      <c r="EN154" s="79"/>
      <c r="EO154" s="79"/>
      <c r="EP154" s="79"/>
      <c r="EQ154" s="79"/>
      <c r="ER154" s="79"/>
      <c r="ES154" s="79"/>
      <c r="ET154" s="79"/>
      <c r="EU154" s="79"/>
      <c r="EV154" s="79"/>
      <c r="EW154" s="79"/>
      <c r="EX154" s="79"/>
      <c r="EY154" s="79"/>
      <c r="EZ154" s="79"/>
      <c r="FA154" s="79"/>
      <c r="FB154" s="79"/>
      <c r="FC154" s="79"/>
      <c r="FD154" s="79"/>
      <c r="FE154" s="79"/>
      <c r="FF154" s="79"/>
      <c r="FG154" s="79"/>
      <c r="FH154" s="79"/>
      <c r="FI154" s="79"/>
      <c r="FJ154" s="79"/>
      <c r="FK154" s="79"/>
      <c r="FL154" s="79"/>
      <c r="FM154" s="79"/>
      <c r="FN154" s="79"/>
      <c r="FO154" s="79"/>
      <c r="FP154" s="79"/>
      <c r="FQ154" s="79"/>
      <c r="FR154" s="79"/>
      <c r="FS154" s="79"/>
      <c r="FT154" s="79"/>
      <c r="FU154" s="79"/>
      <c r="FV154" s="79"/>
      <c r="FW154" s="79"/>
      <c r="FX154" s="79"/>
      <c r="FY154" s="79"/>
      <c r="FZ154" s="79"/>
      <c r="GA154" s="79"/>
      <c r="GB154" s="79"/>
      <c r="GC154" s="79"/>
      <c r="GD154" s="79"/>
      <c r="GE154" s="79"/>
      <c r="GF154" s="79"/>
      <c r="GG154" s="79"/>
      <c r="GH154" s="79"/>
      <c r="GI154" s="79"/>
      <c r="GJ154" s="79"/>
      <c r="GK154" s="79"/>
      <c r="GL154" s="79"/>
      <c r="GM154" s="79"/>
      <c r="GN154" s="79"/>
      <c r="GO154" s="79"/>
      <c r="GP154" s="79"/>
      <c r="GQ154" s="79"/>
      <c r="GR154" s="79"/>
      <c r="GS154" s="79"/>
      <c r="GT154" s="79"/>
      <c r="GU154" s="79"/>
      <c r="GV154" s="79"/>
      <c r="GW154" s="79"/>
      <c r="GX154" s="79"/>
      <c r="GY154" s="79"/>
      <c r="GZ154" s="79"/>
      <c r="HA154" s="79"/>
      <c r="HB154" s="79"/>
      <c r="HC154" s="79"/>
      <c r="HD154" s="79"/>
      <c r="HE154" s="79"/>
      <c r="HF154" s="79"/>
      <c r="HG154" s="79"/>
      <c r="HH154" s="79"/>
      <c r="HI154" s="79"/>
      <c r="HJ154" s="79"/>
      <c r="HK154" s="79"/>
      <c r="HL154" s="79"/>
      <c r="HM154" s="79"/>
      <c r="HN154" s="79"/>
      <c r="HO154" s="79"/>
      <c r="HP154" s="79"/>
      <c r="HQ154" s="79"/>
      <c r="HR154" s="79"/>
      <c r="HS154" s="79"/>
      <c r="HT154" s="79"/>
      <c r="HU154" s="79"/>
      <c r="HV154" s="79"/>
      <c r="HW154" s="79"/>
      <c r="HX154" s="79"/>
      <c r="HY154" s="79"/>
      <c r="HZ154" s="79"/>
      <c r="IA154" s="79"/>
      <c r="IB154" s="79"/>
      <c r="IC154" s="79"/>
      <c r="ID154" s="79"/>
      <c r="IE154" s="79"/>
      <c r="IF154" s="79"/>
      <c r="IG154" s="79"/>
      <c r="IH154" s="79"/>
      <c r="II154" s="79"/>
      <c r="IJ154" s="79"/>
      <c r="IK154" s="79"/>
      <c r="IL154" s="79"/>
      <c r="IM154" s="79"/>
      <c r="IN154" s="79"/>
      <c r="IO154" s="79"/>
      <c r="IP154" s="79"/>
      <c r="IQ154" s="79"/>
      <c r="IR154" s="79"/>
      <c r="IS154" s="79"/>
      <c r="IT154" s="79"/>
      <c r="IU154" s="79"/>
      <c r="IV154" s="79"/>
    </row>
    <row r="155" spans="1:256">
      <c r="A155" s="79"/>
      <c r="B155" s="307"/>
      <c r="C155" s="307"/>
      <c r="D155" s="307"/>
      <c r="E155" s="79"/>
      <c r="F155" s="272"/>
      <c r="G155" s="272"/>
      <c r="H155" s="272"/>
      <c r="I155" s="307"/>
      <c r="J155" s="272"/>
      <c r="K155" s="273"/>
      <c r="L155" s="273"/>
      <c r="M155" s="307"/>
      <c r="N155" s="4"/>
      <c r="O155" s="307"/>
      <c r="P155" s="307"/>
      <c r="Q155" s="307"/>
      <c r="R155" s="307"/>
      <c r="S155" s="307"/>
      <c r="T155" s="307"/>
      <c r="U155" s="261"/>
      <c r="V155" s="251"/>
      <c r="W155" s="251"/>
      <c r="X155" s="251"/>
      <c r="Y155" s="79"/>
      <c r="Z155" s="79"/>
      <c r="AA155" s="251"/>
      <c r="AB155" s="79"/>
      <c r="AC155" s="79"/>
      <c r="AD155" s="79"/>
      <c r="AE155" s="79"/>
      <c r="AF155" s="79"/>
      <c r="AG155" s="79"/>
      <c r="AH155" s="79"/>
      <c r="AI155" s="79"/>
      <c r="AJ155" s="79"/>
      <c r="AK155" s="79"/>
      <c r="AL155" s="79"/>
      <c r="AM155" s="79"/>
      <c r="AN155" s="79"/>
      <c r="AO155" s="79"/>
      <c r="AP155" s="79"/>
      <c r="AQ155" s="79"/>
      <c r="AR155" s="79"/>
      <c r="AS155" s="79"/>
      <c r="AT155" s="79"/>
      <c r="AU155" s="79"/>
      <c r="AV155" s="79"/>
      <c r="AW155" s="79"/>
      <c r="AX155" s="79"/>
      <c r="AY155" s="79"/>
      <c r="AZ155" s="79"/>
      <c r="BA155" s="79"/>
      <c r="BB155" s="79"/>
      <c r="BC155" s="79"/>
      <c r="BD155" s="79"/>
      <c r="BE155" s="79"/>
      <c r="BF155" s="79"/>
      <c r="BG155" s="79"/>
      <c r="BH155" s="79"/>
      <c r="BI155" s="79"/>
      <c r="BJ155" s="79"/>
      <c r="BK155" s="79"/>
      <c r="BL155" s="79"/>
      <c r="BM155" s="79"/>
      <c r="BN155" s="79"/>
      <c r="BO155" s="79"/>
      <c r="BP155" s="79"/>
      <c r="BQ155" s="79"/>
      <c r="BR155" s="79"/>
      <c r="BS155" s="79"/>
      <c r="BT155" s="79"/>
      <c r="BU155" s="79"/>
      <c r="BV155" s="79"/>
      <c r="BW155" s="79"/>
      <c r="BX155" s="79"/>
      <c r="BY155" s="79"/>
      <c r="BZ155" s="79"/>
      <c r="CA155" s="79"/>
      <c r="CB155" s="79"/>
      <c r="CC155" s="79"/>
      <c r="CD155" s="79"/>
      <c r="CE155" s="79"/>
      <c r="CF155" s="79"/>
      <c r="CG155" s="79"/>
      <c r="CH155" s="79"/>
      <c r="CI155" s="79"/>
      <c r="CJ155" s="79"/>
      <c r="CK155" s="79"/>
      <c r="CL155" s="79"/>
      <c r="CM155" s="79"/>
      <c r="CN155" s="79"/>
      <c r="CO155" s="79"/>
      <c r="CP155" s="79"/>
      <c r="CQ155" s="79"/>
      <c r="CR155" s="79"/>
      <c r="CS155" s="79"/>
      <c r="CT155" s="79"/>
      <c r="CU155" s="79"/>
      <c r="CV155" s="79"/>
      <c r="CW155" s="79"/>
      <c r="CX155" s="79"/>
      <c r="CY155" s="79"/>
      <c r="CZ155" s="79"/>
      <c r="DA155" s="79"/>
      <c r="DB155" s="79"/>
      <c r="DC155" s="79"/>
      <c r="DD155" s="79"/>
      <c r="DE155" s="79"/>
      <c r="DF155" s="79"/>
      <c r="DG155" s="79"/>
      <c r="DH155" s="79"/>
      <c r="DI155" s="79"/>
      <c r="DJ155" s="79"/>
      <c r="DK155" s="79"/>
      <c r="DL155" s="79"/>
      <c r="DM155" s="79"/>
      <c r="DN155" s="79"/>
      <c r="DO155" s="79"/>
      <c r="DP155" s="79"/>
      <c r="DQ155" s="79"/>
      <c r="DR155" s="79"/>
      <c r="DS155" s="79"/>
      <c r="DT155" s="79"/>
      <c r="DU155" s="79"/>
      <c r="DV155" s="79"/>
      <c r="DW155" s="79"/>
      <c r="DX155" s="79"/>
      <c r="DY155" s="79"/>
      <c r="DZ155" s="79"/>
      <c r="EA155" s="79"/>
      <c r="EB155" s="79"/>
      <c r="EC155" s="79"/>
      <c r="ED155" s="79"/>
      <c r="EE155" s="79"/>
      <c r="EF155" s="79"/>
      <c r="EG155" s="79"/>
      <c r="EH155" s="79"/>
      <c r="EI155" s="79"/>
      <c r="EJ155" s="79"/>
      <c r="EK155" s="79"/>
      <c r="EL155" s="79"/>
      <c r="EM155" s="79"/>
      <c r="EN155" s="79"/>
      <c r="EO155" s="79"/>
      <c r="EP155" s="79"/>
      <c r="EQ155" s="79"/>
      <c r="ER155" s="79"/>
      <c r="ES155" s="79"/>
      <c r="ET155" s="79"/>
      <c r="EU155" s="79"/>
      <c r="EV155" s="79"/>
      <c r="EW155" s="79"/>
      <c r="EX155" s="79"/>
      <c r="EY155" s="79"/>
      <c r="EZ155" s="79"/>
      <c r="FA155" s="79"/>
      <c r="FB155" s="79"/>
      <c r="FC155" s="79"/>
      <c r="FD155" s="79"/>
      <c r="FE155" s="79"/>
      <c r="FF155" s="79"/>
      <c r="FG155" s="79"/>
      <c r="FH155" s="79"/>
      <c r="FI155" s="79"/>
      <c r="FJ155" s="79"/>
      <c r="FK155" s="79"/>
      <c r="FL155" s="79"/>
      <c r="FM155" s="79"/>
      <c r="FN155" s="79"/>
      <c r="FO155" s="79"/>
      <c r="FP155" s="79"/>
      <c r="FQ155" s="79"/>
      <c r="FR155" s="79"/>
      <c r="FS155" s="79"/>
      <c r="FT155" s="79"/>
      <c r="FU155" s="79"/>
      <c r="FV155" s="79"/>
      <c r="FW155" s="79"/>
      <c r="FX155" s="79"/>
      <c r="FY155" s="79"/>
      <c r="FZ155" s="79"/>
      <c r="GA155" s="79"/>
      <c r="GB155" s="79"/>
      <c r="GC155" s="79"/>
      <c r="GD155" s="79"/>
      <c r="GE155" s="79"/>
      <c r="GF155" s="79"/>
      <c r="GG155" s="79"/>
      <c r="GH155" s="79"/>
      <c r="GI155" s="79"/>
      <c r="GJ155" s="79"/>
      <c r="GK155" s="79"/>
      <c r="GL155" s="79"/>
      <c r="GM155" s="79"/>
      <c r="GN155" s="79"/>
      <c r="GO155" s="79"/>
      <c r="GP155" s="79"/>
      <c r="GQ155" s="79"/>
      <c r="GR155" s="79"/>
      <c r="GS155" s="79"/>
      <c r="GT155" s="79"/>
      <c r="GU155" s="79"/>
      <c r="GV155" s="79"/>
      <c r="GW155" s="79"/>
      <c r="GX155" s="79"/>
      <c r="GY155" s="79"/>
      <c r="GZ155" s="79"/>
      <c r="HA155" s="79"/>
      <c r="HB155" s="79"/>
      <c r="HC155" s="79"/>
      <c r="HD155" s="79"/>
      <c r="HE155" s="79"/>
      <c r="HF155" s="79"/>
      <c r="HG155" s="79"/>
      <c r="HH155" s="79"/>
      <c r="HI155" s="79"/>
      <c r="HJ155" s="79"/>
      <c r="HK155" s="79"/>
      <c r="HL155" s="79"/>
      <c r="HM155" s="79"/>
      <c r="HN155" s="79"/>
      <c r="HO155" s="79"/>
      <c r="HP155" s="79"/>
      <c r="HQ155" s="79"/>
      <c r="HR155" s="79"/>
      <c r="HS155" s="79"/>
      <c r="HT155" s="79"/>
      <c r="HU155" s="79"/>
      <c r="HV155" s="79"/>
      <c r="HW155" s="79"/>
      <c r="HX155" s="79"/>
      <c r="HY155" s="79"/>
      <c r="HZ155" s="79"/>
      <c r="IA155" s="79"/>
      <c r="IB155" s="79"/>
      <c r="IC155" s="79"/>
      <c r="ID155" s="79"/>
      <c r="IE155" s="79"/>
      <c r="IF155" s="79"/>
      <c r="IG155" s="79"/>
      <c r="IH155" s="79"/>
      <c r="II155" s="79"/>
      <c r="IJ155" s="79"/>
      <c r="IK155" s="79"/>
      <c r="IL155" s="79"/>
      <c r="IM155" s="79"/>
      <c r="IN155" s="79"/>
      <c r="IO155" s="79"/>
      <c r="IP155" s="79"/>
      <c r="IQ155" s="79"/>
      <c r="IR155" s="79"/>
      <c r="IS155" s="79"/>
      <c r="IT155" s="79"/>
      <c r="IU155" s="79"/>
      <c r="IV155" s="79"/>
    </row>
    <row r="156" spans="1:256">
      <c r="A156" s="79"/>
      <c r="B156" s="307"/>
      <c r="C156" s="307"/>
      <c r="D156" s="307"/>
      <c r="E156" s="79"/>
      <c r="F156" s="272"/>
      <c r="G156" s="272"/>
      <c r="H156" s="272"/>
      <c r="I156" s="307"/>
      <c r="J156" s="272"/>
      <c r="K156" s="273"/>
      <c r="L156" s="273"/>
      <c r="M156" s="307"/>
      <c r="N156" s="4"/>
      <c r="O156" s="307"/>
      <c r="P156" s="307"/>
      <c r="Q156" s="307"/>
      <c r="R156" s="307"/>
      <c r="S156" s="307"/>
      <c r="T156" s="307"/>
      <c r="U156" s="261"/>
      <c r="V156" s="251"/>
      <c r="W156" s="251"/>
      <c r="X156" s="251"/>
      <c r="Y156" s="79"/>
      <c r="Z156" s="79"/>
      <c r="AA156" s="251"/>
      <c r="AB156" s="79"/>
      <c r="AC156" s="79"/>
      <c r="AD156" s="79"/>
      <c r="AE156" s="79"/>
      <c r="AF156" s="79"/>
      <c r="AG156" s="79"/>
      <c r="AH156" s="79"/>
      <c r="AI156" s="79"/>
      <c r="AJ156" s="79"/>
      <c r="AK156" s="79"/>
      <c r="AL156" s="79"/>
      <c r="AM156" s="79"/>
      <c r="AN156" s="79"/>
      <c r="AO156" s="79"/>
      <c r="AP156" s="79"/>
      <c r="AQ156" s="79"/>
      <c r="AR156" s="79"/>
      <c r="AS156" s="79"/>
      <c r="AT156" s="79"/>
      <c r="AU156" s="79"/>
      <c r="AV156" s="79"/>
      <c r="AW156" s="79"/>
      <c r="AX156" s="79"/>
      <c r="AY156" s="79"/>
      <c r="AZ156" s="79"/>
      <c r="BA156" s="79"/>
      <c r="BB156" s="79"/>
      <c r="BC156" s="79"/>
      <c r="BD156" s="79"/>
      <c r="BE156" s="79"/>
      <c r="BF156" s="79"/>
      <c r="BG156" s="79"/>
      <c r="BH156" s="79"/>
      <c r="BI156" s="79"/>
      <c r="BJ156" s="79"/>
      <c r="BK156" s="79"/>
      <c r="BL156" s="79"/>
      <c r="BM156" s="79"/>
      <c r="BN156" s="79"/>
      <c r="BO156" s="79"/>
      <c r="BP156" s="79"/>
      <c r="BQ156" s="79"/>
      <c r="BR156" s="79"/>
      <c r="BS156" s="79"/>
      <c r="BT156" s="79"/>
      <c r="BU156" s="79"/>
      <c r="BV156" s="79"/>
      <c r="BW156" s="79"/>
      <c r="BX156" s="79"/>
      <c r="BY156" s="79"/>
      <c r="BZ156" s="79"/>
      <c r="CA156" s="79"/>
      <c r="CB156" s="79"/>
      <c r="CC156" s="79"/>
      <c r="CD156" s="79"/>
      <c r="CE156" s="79"/>
      <c r="CF156" s="79"/>
      <c r="CG156" s="79"/>
      <c r="CH156" s="79"/>
      <c r="CI156" s="79"/>
      <c r="CJ156" s="79"/>
      <c r="CK156" s="79"/>
      <c r="CL156" s="79"/>
      <c r="CM156" s="79"/>
      <c r="CN156" s="79"/>
      <c r="CO156" s="79"/>
      <c r="CP156" s="79"/>
      <c r="CQ156" s="79"/>
      <c r="CR156" s="79"/>
      <c r="CS156" s="79"/>
      <c r="CT156" s="79"/>
      <c r="CU156" s="79"/>
      <c r="CV156" s="79"/>
      <c r="CW156" s="79"/>
      <c r="CX156" s="79"/>
      <c r="CY156" s="79"/>
      <c r="CZ156" s="79"/>
      <c r="DA156" s="79"/>
      <c r="DB156" s="79"/>
      <c r="DC156" s="79"/>
      <c r="DD156" s="79"/>
      <c r="DE156" s="79"/>
      <c r="DF156" s="79"/>
      <c r="DG156" s="79"/>
      <c r="DH156" s="79"/>
      <c r="DI156" s="79"/>
      <c r="DJ156" s="79"/>
      <c r="DK156" s="79"/>
      <c r="DL156" s="79"/>
      <c r="DM156" s="79"/>
      <c r="DN156" s="79"/>
      <c r="DO156" s="79"/>
      <c r="DP156" s="79"/>
      <c r="DQ156" s="79"/>
      <c r="DR156" s="79"/>
      <c r="DS156" s="79"/>
      <c r="DT156" s="79"/>
      <c r="DU156" s="79"/>
      <c r="DV156" s="79"/>
      <c r="DW156" s="79"/>
      <c r="DX156" s="79"/>
      <c r="DY156" s="79"/>
      <c r="DZ156" s="79"/>
      <c r="EA156" s="79"/>
      <c r="EB156" s="79"/>
      <c r="EC156" s="79"/>
      <c r="ED156" s="79"/>
      <c r="EE156" s="79"/>
      <c r="EF156" s="79"/>
      <c r="EG156" s="79"/>
      <c r="EH156" s="79"/>
      <c r="EI156" s="79"/>
      <c r="EJ156" s="79"/>
      <c r="EK156" s="79"/>
      <c r="EL156" s="79"/>
      <c r="EM156" s="79"/>
      <c r="EN156" s="79"/>
      <c r="EO156" s="79"/>
      <c r="EP156" s="79"/>
      <c r="EQ156" s="79"/>
      <c r="ER156" s="79"/>
      <c r="ES156" s="79"/>
      <c r="ET156" s="79"/>
      <c r="EU156" s="79"/>
      <c r="EV156" s="79"/>
      <c r="EW156" s="79"/>
      <c r="EX156" s="79"/>
      <c r="EY156" s="79"/>
      <c r="EZ156" s="79"/>
      <c r="FA156" s="79"/>
      <c r="FB156" s="79"/>
      <c r="FC156" s="79"/>
      <c r="FD156" s="79"/>
      <c r="FE156" s="79"/>
      <c r="FF156" s="79"/>
      <c r="FG156" s="79"/>
      <c r="FH156" s="79"/>
      <c r="FI156" s="79"/>
      <c r="FJ156" s="79"/>
      <c r="FK156" s="79"/>
      <c r="FL156" s="79"/>
      <c r="FM156" s="79"/>
      <c r="FN156" s="79"/>
      <c r="FO156" s="79"/>
      <c r="FP156" s="79"/>
      <c r="FQ156" s="79"/>
      <c r="FR156" s="79"/>
      <c r="FS156" s="79"/>
      <c r="FT156" s="79"/>
      <c r="FU156" s="79"/>
      <c r="FV156" s="79"/>
      <c r="FW156" s="79"/>
      <c r="FX156" s="79"/>
      <c r="FY156" s="79"/>
      <c r="FZ156" s="79"/>
      <c r="GA156" s="79"/>
      <c r="GB156" s="79"/>
      <c r="GC156" s="79"/>
      <c r="GD156" s="79"/>
      <c r="GE156" s="79"/>
      <c r="GF156" s="79"/>
      <c r="GG156" s="79"/>
      <c r="GH156" s="79"/>
      <c r="GI156" s="79"/>
      <c r="GJ156" s="79"/>
      <c r="GK156" s="79"/>
      <c r="GL156" s="79"/>
      <c r="GM156" s="79"/>
      <c r="GN156" s="79"/>
      <c r="GO156" s="79"/>
      <c r="GP156" s="79"/>
      <c r="GQ156" s="79"/>
      <c r="GR156" s="79"/>
      <c r="GS156" s="79"/>
      <c r="GT156" s="79"/>
      <c r="GU156" s="79"/>
      <c r="GV156" s="79"/>
      <c r="GW156" s="79"/>
      <c r="GX156" s="79"/>
      <c r="GY156" s="79"/>
      <c r="GZ156" s="79"/>
      <c r="HA156" s="79"/>
      <c r="HB156" s="79"/>
      <c r="HC156" s="79"/>
      <c r="HD156" s="79"/>
      <c r="HE156" s="79"/>
      <c r="HF156" s="79"/>
      <c r="HG156" s="79"/>
      <c r="HH156" s="79"/>
      <c r="HI156" s="79"/>
      <c r="HJ156" s="79"/>
      <c r="HK156" s="79"/>
      <c r="HL156" s="79"/>
      <c r="HM156" s="79"/>
      <c r="HN156" s="79"/>
      <c r="HO156" s="79"/>
      <c r="HP156" s="79"/>
      <c r="HQ156" s="79"/>
      <c r="HR156" s="79"/>
      <c r="HS156" s="79"/>
      <c r="HT156" s="79"/>
      <c r="HU156" s="79"/>
      <c r="HV156" s="79"/>
      <c r="HW156" s="79"/>
      <c r="HX156" s="79"/>
      <c r="HY156" s="79"/>
      <c r="HZ156" s="79"/>
      <c r="IA156" s="79"/>
      <c r="IB156" s="79"/>
      <c r="IC156" s="79"/>
      <c r="ID156" s="79"/>
      <c r="IE156" s="79"/>
      <c r="IF156" s="79"/>
      <c r="IG156" s="79"/>
      <c r="IH156" s="79"/>
      <c r="II156" s="79"/>
      <c r="IJ156" s="79"/>
      <c r="IK156" s="79"/>
      <c r="IL156" s="79"/>
      <c r="IM156" s="79"/>
      <c r="IN156" s="79"/>
      <c r="IO156" s="79"/>
      <c r="IP156" s="79"/>
      <c r="IQ156" s="79"/>
      <c r="IR156" s="79"/>
      <c r="IS156" s="79"/>
      <c r="IT156" s="79"/>
      <c r="IU156" s="79"/>
      <c r="IV156" s="79"/>
    </row>
    <row r="157" spans="1:256">
      <c r="A157" s="79"/>
      <c r="B157" s="307"/>
      <c r="C157" s="307"/>
      <c r="D157" s="307"/>
      <c r="E157" s="79"/>
      <c r="F157" s="272"/>
      <c r="G157" s="272"/>
      <c r="H157" s="272"/>
      <c r="I157" s="307"/>
      <c r="J157" s="272"/>
      <c r="K157" s="273"/>
      <c r="L157" s="273"/>
      <c r="M157" s="307"/>
      <c r="N157" s="4"/>
      <c r="O157" s="307"/>
      <c r="P157" s="307"/>
      <c r="Q157" s="307"/>
      <c r="R157" s="307"/>
      <c r="S157" s="307"/>
      <c r="T157" s="307"/>
      <c r="U157" s="261"/>
      <c r="V157" s="251"/>
      <c r="W157" s="251"/>
      <c r="X157" s="251"/>
      <c r="Y157" s="79"/>
      <c r="Z157" s="79"/>
      <c r="AA157" s="251"/>
      <c r="AB157" s="79"/>
      <c r="AC157" s="79"/>
      <c r="AD157" s="79"/>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79"/>
      <c r="BA157" s="79"/>
      <c r="BB157" s="79"/>
      <c r="BC157" s="79"/>
      <c r="BD157" s="79"/>
      <c r="BE157" s="79"/>
      <c r="BF157" s="79"/>
      <c r="BG157" s="79"/>
      <c r="BH157" s="79"/>
      <c r="BI157" s="79"/>
      <c r="BJ157" s="79"/>
      <c r="BK157" s="79"/>
      <c r="BL157" s="79"/>
      <c r="BM157" s="79"/>
      <c r="BN157" s="79"/>
      <c r="BO157" s="79"/>
      <c r="BP157" s="79"/>
      <c r="BQ157" s="79"/>
      <c r="BR157" s="79"/>
      <c r="BS157" s="79"/>
      <c r="BT157" s="79"/>
      <c r="BU157" s="79"/>
      <c r="BV157" s="79"/>
      <c r="BW157" s="79"/>
      <c r="BX157" s="79"/>
      <c r="BY157" s="79"/>
      <c r="BZ157" s="79"/>
      <c r="CA157" s="79"/>
      <c r="CB157" s="79"/>
      <c r="CC157" s="79"/>
      <c r="CD157" s="79"/>
      <c r="CE157" s="79"/>
      <c r="CF157" s="79"/>
      <c r="CG157" s="79"/>
      <c r="CH157" s="79"/>
      <c r="CI157" s="79"/>
      <c r="CJ157" s="79"/>
      <c r="CK157" s="79"/>
      <c r="CL157" s="79"/>
      <c r="CM157" s="79"/>
      <c r="CN157" s="79"/>
      <c r="CO157" s="79"/>
      <c r="CP157" s="79"/>
      <c r="CQ157" s="79"/>
      <c r="CR157" s="79"/>
      <c r="CS157" s="79"/>
      <c r="CT157" s="79"/>
      <c r="CU157" s="79"/>
      <c r="CV157" s="79"/>
      <c r="CW157" s="79"/>
      <c r="CX157" s="79"/>
      <c r="CY157" s="79"/>
      <c r="CZ157" s="79"/>
      <c r="DA157" s="79"/>
      <c r="DB157" s="79"/>
      <c r="DC157" s="79"/>
      <c r="DD157" s="79"/>
      <c r="DE157" s="79"/>
      <c r="DF157" s="79"/>
      <c r="DG157" s="79"/>
      <c r="DH157" s="79"/>
      <c r="DI157" s="79"/>
      <c r="DJ157" s="79"/>
      <c r="DK157" s="79"/>
      <c r="DL157" s="79"/>
      <c r="DM157" s="79"/>
      <c r="DN157" s="79"/>
      <c r="DO157" s="79"/>
      <c r="DP157" s="79"/>
      <c r="DQ157" s="79"/>
      <c r="DR157" s="79"/>
      <c r="DS157" s="79"/>
      <c r="DT157" s="79"/>
      <c r="DU157" s="79"/>
      <c r="DV157" s="79"/>
      <c r="DW157" s="79"/>
      <c r="DX157" s="79"/>
      <c r="DY157" s="79"/>
      <c r="DZ157" s="79"/>
      <c r="EA157" s="79"/>
      <c r="EB157" s="79"/>
      <c r="EC157" s="79"/>
      <c r="ED157" s="79"/>
      <c r="EE157" s="79"/>
      <c r="EF157" s="79"/>
      <c r="EG157" s="79"/>
      <c r="EH157" s="79"/>
      <c r="EI157" s="79"/>
      <c r="EJ157" s="79"/>
      <c r="EK157" s="79"/>
      <c r="EL157" s="79"/>
      <c r="EM157" s="79"/>
      <c r="EN157" s="79"/>
      <c r="EO157" s="79"/>
      <c r="EP157" s="79"/>
      <c r="EQ157" s="79"/>
      <c r="ER157" s="79"/>
      <c r="ES157" s="79"/>
      <c r="ET157" s="79"/>
      <c r="EU157" s="79"/>
      <c r="EV157" s="79"/>
      <c r="EW157" s="79"/>
      <c r="EX157" s="79"/>
      <c r="EY157" s="79"/>
      <c r="EZ157" s="79"/>
      <c r="FA157" s="79"/>
      <c r="FB157" s="79"/>
      <c r="FC157" s="79"/>
      <c r="FD157" s="79"/>
      <c r="FE157" s="79"/>
      <c r="FF157" s="79"/>
      <c r="FG157" s="79"/>
      <c r="FH157" s="79"/>
      <c r="FI157" s="79"/>
      <c r="FJ157" s="79"/>
      <c r="FK157" s="79"/>
      <c r="FL157" s="79"/>
      <c r="FM157" s="79"/>
      <c r="FN157" s="79"/>
      <c r="FO157" s="79"/>
      <c r="FP157" s="79"/>
      <c r="FQ157" s="79"/>
      <c r="FR157" s="79"/>
      <c r="FS157" s="79"/>
      <c r="FT157" s="79"/>
      <c r="FU157" s="79"/>
      <c r="FV157" s="79"/>
      <c r="FW157" s="79"/>
      <c r="FX157" s="79"/>
      <c r="FY157" s="79"/>
      <c r="FZ157" s="79"/>
      <c r="GA157" s="79"/>
      <c r="GB157" s="79"/>
      <c r="GC157" s="79"/>
      <c r="GD157" s="79"/>
      <c r="GE157" s="79"/>
      <c r="GF157" s="79"/>
      <c r="GG157" s="79"/>
      <c r="GH157" s="79"/>
      <c r="GI157" s="79"/>
      <c r="GJ157" s="79"/>
      <c r="GK157" s="79"/>
      <c r="GL157" s="79"/>
      <c r="GM157" s="79"/>
      <c r="GN157" s="79"/>
      <c r="GO157" s="79"/>
      <c r="GP157" s="79"/>
      <c r="GQ157" s="79"/>
      <c r="GR157" s="79"/>
      <c r="GS157" s="79"/>
      <c r="GT157" s="79"/>
      <c r="GU157" s="79"/>
      <c r="GV157" s="79"/>
      <c r="GW157" s="79"/>
      <c r="GX157" s="79"/>
      <c r="GY157" s="79"/>
      <c r="GZ157" s="79"/>
      <c r="HA157" s="79"/>
      <c r="HB157" s="79"/>
      <c r="HC157" s="79"/>
      <c r="HD157" s="79"/>
      <c r="HE157" s="79"/>
      <c r="HF157" s="79"/>
      <c r="HG157" s="79"/>
      <c r="HH157" s="79"/>
      <c r="HI157" s="79"/>
      <c r="HJ157" s="79"/>
      <c r="HK157" s="79"/>
      <c r="HL157" s="79"/>
      <c r="HM157" s="79"/>
      <c r="HN157" s="79"/>
      <c r="HO157" s="79"/>
      <c r="HP157" s="79"/>
      <c r="HQ157" s="79"/>
      <c r="HR157" s="79"/>
      <c r="HS157" s="79"/>
      <c r="HT157" s="79"/>
      <c r="HU157" s="79"/>
      <c r="HV157" s="79"/>
      <c r="HW157" s="79"/>
      <c r="HX157" s="79"/>
      <c r="HY157" s="79"/>
      <c r="HZ157" s="79"/>
      <c r="IA157" s="79"/>
      <c r="IB157" s="79"/>
      <c r="IC157" s="79"/>
      <c r="ID157" s="79"/>
      <c r="IE157" s="79"/>
      <c r="IF157" s="79"/>
      <c r="IG157" s="79"/>
      <c r="IH157" s="79"/>
      <c r="II157" s="79"/>
      <c r="IJ157" s="79"/>
      <c r="IK157" s="79"/>
      <c r="IL157" s="79"/>
      <c r="IM157" s="79"/>
      <c r="IN157" s="79"/>
      <c r="IO157" s="79"/>
      <c r="IP157" s="79"/>
      <c r="IQ157" s="79"/>
      <c r="IR157" s="79"/>
      <c r="IS157" s="79"/>
      <c r="IT157" s="79"/>
      <c r="IU157" s="79"/>
      <c r="IV157" s="79"/>
    </row>
    <row r="158" spans="1:256">
      <c r="A158" s="79"/>
      <c r="B158" s="307"/>
      <c r="C158" s="307"/>
      <c r="D158" s="307"/>
      <c r="E158" s="79"/>
      <c r="F158" s="272"/>
      <c r="G158" s="272"/>
      <c r="H158" s="272"/>
      <c r="I158" s="307"/>
      <c r="J158" s="272"/>
      <c r="K158" s="273"/>
      <c r="L158" s="273"/>
      <c r="M158" s="307"/>
      <c r="N158" s="4"/>
      <c r="O158" s="307"/>
      <c r="P158" s="307"/>
      <c r="Q158" s="307"/>
      <c r="R158" s="307"/>
      <c r="S158" s="307"/>
      <c r="T158" s="307"/>
      <c r="U158" s="261"/>
      <c r="V158" s="251"/>
      <c r="W158" s="251"/>
      <c r="X158" s="251"/>
      <c r="Y158" s="79"/>
      <c r="Z158" s="79"/>
      <c r="AA158" s="251"/>
      <c r="AB158" s="79"/>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79"/>
      <c r="BA158" s="79"/>
      <c r="BB158" s="79"/>
      <c r="BC158" s="79"/>
      <c r="BD158" s="79"/>
      <c r="BE158" s="79"/>
      <c r="BF158" s="79"/>
      <c r="BG158" s="79"/>
      <c r="BH158" s="79"/>
      <c r="BI158" s="79"/>
      <c r="BJ158" s="79"/>
      <c r="BK158" s="79"/>
      <c r="BL158" s="79"/>
      <c r="BM158" s="79"/>
      <c r="BN158" s="79"/>
      <c r="BO158" s="79"/>
      <c r="BP158" s="79"/>
      <c r="BQ158" s="79"/>
      <c r="BR158" s="79"/>
      <c r="BS158" s="79"/>
      <c r="BT158" s="79"/>
      <c r="BU158" s="79"/>
      <c r="BV158" s="79"/>
      <c r="BW158" s="79"/>
      <c r="BX158" s="79"/>
      <c r="BY158" s="79"/>
      <c r="BZ158" s="79"/>
      <c r="CA158" s="79"/>
      <c r="CB158" s="79"/>
      <c r="CC158" s="79"/>
      <c r="CD158" s="79"/>
      <c r="CE158" s="79"/>
      <c r="CF158" s="79"/>
      <c r="CG158" s="79"/>
      <c r="CH158" s="79"/>
      <c r="CI158" s="79"/>
      <c r="CJ158" s="79"/>
      <c r="CK158" s="79"/>
      <c r="CL158" s="79"/>
      <c r="CM158" s="79"/>
      <c r="CN158" s="79"/>
      <c r="CO158" s="79"/>
      <c r="CP158" s="79"/>
      <c r="CQ158" s="79"/>
      <c r="CR158" s="79"/>
      <c r="CS158" s="79"/>
      <c r="CT158" s="79"/>
      <c r="CU158" s="79"/>
      <c r="CV158" s="79"/>
      <c r="CW158" s="79"/>
      <c r="CX158" s="79"/>
      <c r="CY158" s="79"/>
      <c r="CZ158" s="79"/>
      <c r="DA158" s="79"/>
      <c r="DB158" s="79"/>
      <c r="DC158" s="79"/>
      <c r="DD158" s="79"/>
      <c r="DE158" s="79"/>
      <c r="DF158" s="79"/>
      <c r="DG158" s="79"/>
      <c r="DH158" s="79"/>
      <c r="DI158" s="79"/>
      <c r="DJ158" s="79"/>
      <c r="DK158" s="79"/>
      <c r="DL158" s="79"/>
      <c r="DM158" s="79"/>
      <c r="DN158" s="79"/>
      <c r="DO158" s="79"/>
      <c r="DP158" s="79"/>
      <c r="DQ158" s="79"/>
      <c r="DR158" s="79"/>
      <c r="DS158" s="79"/>
      <c r="DT158" s="79"/>
      <c r="DU158" s="79"/>
      <c r="DV158" s="79"/>
      <c r="DW158" s="79"/>
      <c r="DX158" s="79"/>
      <c r="DY158" s="79"/>
      <c r="DZ158" s="79"/>
      <c r="EA158" s="79"/>
      <c r="EB158" s="79"/>
      <c r="EC158" s="79"/>
      <c r="ED158" s="79"/>
      <c r="EE158" s="79"/>
      <c r="EF158" s="79"/>
      <c r="EG158" s="79"/>
      <c r="EH158" s="79"/>
      <c r="EI158" s="79"/>
      <c r="EJ158" s="79"/>
      <c r="EK158" s="79"/>
      <c r="EL158" s="79"/>
      <c r="EM158" s="79"/>
      <c r="EN158" s="79"/>
      <c r="EO158" s="79"/>
      <c r="EP158" s="79"/>
      <c r="EQ158" s="79"/>
      <c r="ER158" s="79"/>
      <c r="ES158" s="79"/>
      <c r="ET158" s="79"/>
      <c r="EU158" s="79"/>
      <c r="EV158" s="79"/>
      <c r="EW158" s="79"/>
      <c r="EX158" s="79"/>
      <c r="EY158" s="79"/>
      <c r="EZ158" s="79"/>
      <c r="FA158" s="79"/>
      <c r="FB158" s="79"/>
      <c r="FC158" s="79"/>
      <c r="FD158" s="79"/>
      <c r="FE158" s="79"/>
      <c r="FF158" s="79"/>
      <c r="FG158" s="79"/>
      <c r="FH158" s="79"/>
      <c r="FI158" s="79"/>
      <c r="FJ158" s="79"/>
      <c r="FK158" s="79"/>
      <c r="FL158" s="79"/>
      <c r="FM158" s="79"/>
      <c r="FN158" s="79"/>
      <c r="FO158" s="79"/>
      <c r="FP158" s="79"/>
      <c r="FQ158" s="79"/>
      <c r="FR158" s="79"/>
      <c r="FS158" s="79"/>
      <c r="FT158" s="79"/>
      <c r="FU158" s="79"/>
      <c r="FV158" s="79"/>
      <c r="FW158" s="79"/>
      <c r="FX158" s="79"/>
      <c r="FY158" s="79"/>
      <c r="FZ158" s="79"/>
      <c r="GA158" s="79"/>
      <c r="GB158" s="79"/>
      <c r="GC158" s="79"/>
      <c r="GD158" s="79"/>
      <c r="GE158" s="79"/>
      <c r="GF158" s="79"/>
      <c r="GG158" s="79"/>
      <c r="GH158" s="79"/>
      <c r="GI158" s="79"/>
      <c r="GJ158" s="79"/>
      <c r="GK158" s="79"/>
      <c r="GL158" s="79"/>
      <c r="GM158" s="79"/>
      <c r="GN158" s="79"/>
      <c r="GO158" s="79"/>
      <c r="GP158" s="79"/>
      <c r="GQ158" s="79"/>
      <c r="GR158" s="79"/>
      <c r="GS158" s="79"/>
      <c r="GT158" s="79"/>
      <c r="GU158" s="79"/>
      <c r="GV158" s="79"/>
      <c r="GW158" s="79"/>
      <c r="GX158" s="79"/>
      <c r="GY158" s="79"/>
      <c r="GZ158" s="79"/>
      <c r="HA158" s="79"/>
      <c r="HB158" s="79"/>
      <c r="HC158" s="79"/>
      <c r="HD158" s="79"/>
      <c r="HE158" s="79"/>
      <c r="HF158" s="79"/>
      <c r="HG158" s="79"/>
      <c r="HH158" s="79"/>
      <c r="HI158" s="79"/>
      <c r="HJ158" s="79"/>
      <c r="HK158" s="79"/>
      <c r="HL158" s="79"/>
      <c r="HM158" s="79"/>
      <c r="HN158" s="79"/>
      <c r="HO158" s="79"/>
      <c r="HP158" s="79"/>
      <c r="HQ158" s="79"/>
      <c r="HR158" s="79"/>
      <c r="HS158" s="79"/>
      <c r="HT158" s="79"/>
      <c r="HU158" s="79"/>
      <c r="HV158" s="79"/>
      <c r="HW158" s="79"/>
      <c r="HX158" s="79"/>
      <c r="HY158" s="79"/>
      <c r="HZ158" s="79"/>
      <c r="IA158" s="79"/>
      <c r="IB158" s="79"/>
      <c r="IC158" s="79"/>
      <c r="ID158" s="79"/>
      <c r="IE158" s="79"/>
      <c r="IF158" s="79"/>
      <c r="IG158" s="79"/>
      <c r="IH158" s="79"/>
      <c r="II158" s="79"/>
      <c r="IJ158" s="79"/>
      <c r="IK158" s="79"/>
      <c r="IL158" s="79"/>
      <c r="IM158" s="79"/>
      <c r="IN158" s="79"/>
      <c r="IO158" s="79"/>
      <c r="IP158" s="79"/>
      <c r="IQ158" s="79"/>
      <c r="IR158" s="79"/>
      <c r="IS158" s="79"/>
      <c r="IT158" s="79"/>
      <c r="IU158" s="79"/>
      <c r="IV158" s="79"/>
    </row>
    <row r="159" spans="1:256">
      <c r="A159" s="79"/>
      <c r="B159" s="307"/>
      <c r="C159" s="307"/>
      <c r="D159" s="307"/>
      <c r="E159" s="79"/>
      <c r="F159" s="272"/>
      <c r="G159" s="272"/>
      <c r="H159" s="272"/>
      <c r="I159" s="307"/>
      <c r="J159" s="272"/>
      <c r="K159" s="273"/>
      <c r="L159" s="273"/>
      <c r="M159" s="307"/>
      <c r="N159" s="4"/>
      <c r="O159" s="307"/>
      <c r="P159" s="307"/>
      <c r="Q159" s="307"/>
      <c r="R159" s="307"/>
      <c r="S159" s="307"/>
      <c r="T159" s="307"/>
      <c r="U159" s="261"/>
      <c r="V159" s="251"/>
      <c r="W159" s="251"/>
      <c r="X159" s="251"/>
      <c r="Y159" s="79"/>
      <c r="Z159" s="79"/>
      <c r="AA159" s="251"/>
      <c r="AB159" s="79"/>
      <c r="AC159" s="79"/>
      <c r="AD159" s="79"/>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79"/>
      <c r="BA159" s="79"/>
      <c r="BB159" s="79"/>
      <c r="BC159" s="79"/>
      <c r="BD159" s="79"/>
      <c r="BE159" s="79"/>
      <c r="BF159" s="79"/>
      <c r="BG159" s="79"/>
      <c r="BH159" s="79"/>
      <c r="BI159" s="79"/>
      <c r="BJ159" s="79"/>
      <c r="BK159" s="79"/>
      <c r="BL159" s="79"/>
      <c r="BM159" s="79"/>
      <c r="BN159" s="79"/>
      <c r="BO159" s="79"/>
      <c r="BP159" s="79"/>
      <c r="BQ159" s="79"/>
      <c r="BR159" s="79"/>
      <c r="BS159" s="79"/>
      <c r="BT159" s="79"/>
      <c r="BU159" s="79"/>
      <c r="BV159" s="79"/>
      <c r="BW159" s="79"/>
      <c r="BX159" s="79"/>
      <c r="BY159" s="79"/>
      <c r="BZ159" s="79"/>
      <c r="CA159" s="79"/>
      <c r="CB159" s="79"/>
      <c r="CC159" s="79"/>
      <c r="CD159" s="79"/>
      <c r="CE159" s="79"/>
      <c r="CF159" s="79"/>
      <c r="CG159" s="79"/>
      <c r="CH159" s="79"/>
      <c r="CI159" s="79"/>
      <c r="CJ159" s="79"/>
      <c r="CK159" s="79"/>
      <c r="CL159" s="79"/>
      <c r="CM159" s="79"/>
      <c r="CN159" s="79"/>
      <c r="CO159" s="79"/>
      <c r="CP159" s="79"/>
      <c r="CQ159" s="79"/>
      <c r="CR159" s="79"/>
      <c r="CS159" s="79"/>
      <c r="CT159" s="79"/>
      <c r="CU159" s="79"/>
      <c r="CV159" s="79"/>
      <c r="CW159" s="79"/>
      <c r="CX159" s="79"/>
      <c r="CY159" s="79"/>
      <c r="CZ159" s="79"/>
      <c r="DA159" s="79"/>
      <c r="DB159" s="79"/>
      <c r="DC159" s="79"/>
      <c r="DD159" s="79"/>
      <c r="DE159" s="79"/>
      <c r="DF159" s="79"/>
      <c r="DG159" s="79"/>
      <c r="DH159" s="79"/>
      <c r="DI159" s="79"/>
      <c r="DJ159" s="79"/>
      <c r="DK159" s="79"/>
      <c r="DL159" s="79"/>
      <c r="DM159" s="79"/>
      <c r="DN159" s="79"/>
      <c r="DO159" s="79"/>
      <c r="DP159" s="79"/>
      <c r="DQ159" s="79"/>
      <c r="DR159" s="79"/>
      <c r="DS159" s="79"/>
      <c r="DT159" s="79"/>
      <c r="DU159" s="79"/>
      <c r="DV159" s="79"/>
      <c r="DW159" s="79"/>
      <c r="DX159" s="79"/>
      <c r="DY159" s="79"/>
      <c r="DZ159" s="79"/>
      <c r="EA159" s="79"/>
      <c r="EB159" s="79"/>
      <c r="EC159" s="79"/>
      <c r="ED159" s="79"/>
      <c r="EE159" s="79"/>
      <c r="EF159" s="79"/>
      <c r="EG159" s="79"/>
      <c r="EH159" s="79"/>
      <c r="EI159" s="79"/>
      <c r="EJ159" s="79"/>
      <c r="EK159" s="79"/>
      <c r="EL159" s="79"/>
      <c r="EM159" s="79"/>
      <c r="EN159" s="79"/>
      <c r="EO159" s="79"/>
      <c r="EP159" s="79"/>
      <c r="EQ159" s="79"/>
      <c r="ER159" s="79"/>
      <c r="ES159" s="79"/>
      <c r="ET159" s="79"/>
      <c r="EU159" s="79"/>
      <c r="EV159" s="79"/>
      <c r="EW159" s="79"/>
      <c r="EX159" s="79"/>
      <c r="EY159" s="79"/>
      <c r="EZ159" s="79"/>
      <c r="FA159" s="79"/>
      <c r="FB159" s="79"/>
      <c r="FC159" s="79"/>
      <c r="FD159" s="79"/>
      <c r="FE159" s="79"/>
      <c r="FF159" s="79"/>
      <c r="FG159" s="79"/>
      <c r="FH159" s="79"/>
      <c r="FI159" s="79"/>
      <c r="FJ159" s="79"/>
      <c r="FK159" s="79"/>
      <c r="FL159" s="79"/>
      <c r="FM159" s="79"/>
      <c r="FN159" s="79"/>
      <c r="FO159" s="79"/>
      <c r="FP159" s="79"/>
      <c r="FQ159" s="79"/>
      <c r="FR159" s="79"/>
      <c r="FS159" s="79"/>
      <c r="FT159" s="79"/>
      <c r="FU159" s="79"/>
      <c r="FV159" s="79"/>
      <c r="FW159" s="79"/>
      <c r="FX159" s="79"/>
      <c r="FY159" s="79"/>
      <c r="FZ159" s="79"/>
      <c r="GA159" s="79"/>
      <c r="GB159" s="79"/>
      <c r="GC159" s="79"/>
      <c r="GD159" s="79"/>
      <c r="GE159" s="79"/>
      <c r="GF159" s="79"/>
      <c r="GG159" s="79"/>
      <c r="GH159" s="79"/>
      <c r="GI159" s="79"/>
      <c r="GJ159" s="79"/>
      <c r="GK159" s="79"/>
      <c r="GL159" s="79"/>
      <c r="GM159" s="79"/>
      <c r="GN159" s="79"/>
      <c r="GO159" s="79"/>
      <c r="GP159" s="79"/>
      <c r="GQ159" s="79"/>
      <c r="GR159" s="79"/>
      <c r="GS159" s="79"/>
      <c r="GT159" s="79"/>
      <c r="GU159" s="79"/>
      <c r="GV159" s="79"/>
      <c r="GW159" s="79"/>
      <c r="GX159" s="79"/>
      <c r="GY159" s="79"/>
      <c r="GZ159" s="79"/>
      <c r="HA159" s="79"/>
      <c r="HB159" s="79"/>
      <c r="HC159" s="79"/>
      <c r="HD159" s="79"/>
      <c r="HE159" s="79"/>
      <c r="HF159" s="79"/>
      <c r="HG159" s="79"/>
      <c r="HH159" s="79"/>
      <c r="HI159" s="79"/>
      <c r="HJ159" s="79"/>
      <c r="HK159" s="79"/>
      <c r="HL159" s="79"/>
      <c r="HM159" s="79"/>
      <c r="HN159" s="79"/>
      <c r="HO159" s="79"/>
      <c r="HP159" s="79"/>
      <c r="HQ159" s="79"/>
      <c r="HR159" s="79"/>
      <c r="HS159" s="79"/>
      <c r="HT159" s="79"/>
      <c r="HU159" s="79"/>
      <c r="HV159" s="79"/>
      <c r="HW159" s="79"/>
      <c r="HX159" s="79"/>
      <c r="HY159" s="79"/>
      <c r="HZ159" s="79"/>
      <c r="IA159" s="79"/>
      <c r="IB159" s="79"/>
      <c r="IC159" s="79"/>
      <c r="ID159" s="79"/>
      <c r="IE159" s="79"/>
      <c r="IF159" s="79"/>
      <c r="IG159" s="79"/>
      <c r="IH159" s="79"/>
      <c r="II159" s="79"/>
      <c r="IJ159" s="79"/>
      <c r="IK159" s="79"/>
      <c r="IL159" s="79"/>
      <c r="IM159" s="79"/>
      <c r="IN159" s="79"/>
      <c r="IO159" s="79"/>
      <c r="IP159" s="79"/>
      <c r="IQ159" s="79"/>
      <c r="IR159" s="79"/>
      <c r="IS159" s="79"/>
      <c r="IT159" s="79"/>
      <c r="IU159" s="79"/>
      <c r="IV159" s="79"/>
    </row>
    <row r="160" spans="1:256">
      <c r="A160" s="79"/>
      <c r="B160" s="307"/>
      <c r="C160" s="307"/>
      <c r="D160" s="307"/>
      <c r="E160" s="79"/>
      <c r="F160" s="272"/>
      <c r="G160" s="272"/>
      <c r="H160" s="272"/>
      <c r="I160" s="307"/>
      <c r="J160" s="272"/>
      <c r="K160" s="273"/>
      <c r="L160" s="273"/>
      <c r="M160" s="307"/>
      <c r="N160" s="4"/>
      <c r="O160" s="307"/>
      <c r="P160" s="307"/>
      <c r="Q160" s="307"/>
      <c r="R160" s="307"/>
      <c r="S160" s="307"/>
      <c r="T160" s="307"/>
      <c r="U160" s="261"/>
      <c r="V160" s="251"/>
      <c r="W160" s="251"/>
      <c r="X160" s="251"/>
      <c r="Y160" s="79"/>
      <c r="Z160" s="79"/>
      <c r="AA160" s="251"/>
      <c r="AB160" s="79"/>
      <c r="AC160" s="79"/>
      <c r="AD160" s="79"/>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79"/>
      <c r="BA160" s="79"/>
      <c r="BB160" s="79"/>
      <c r="BC160" s="79"/>
      <c r="BD160" s="79"/>
      <c r="BE160" s="79"/>
      <c r="BF160" s="79"/>
      <c r="BG160" s="79"/>
      <c r="BH160" s="79"/>
      <c r="BI160" s="79"/>
      <c r="BJ160" s="79"/>
      <c r="BK160" s="79"/>
      <c r="BL160" s="79"/>
      <c r="BM160" s="79"/>
      <c r="BN160" s="79"/>
      <c r="BO160" s="79"/>
      <c r="BP160" s="79"/>
      <c r="BQ160" s="79"/>
      <c r="BR160" s="79"/>
      <c r="BS160" s="79"/>
      <c r="BT160" s="79"/>
      <c r="BU160" s="79"/>
      <c r="BV160" s="79"/>
      <c r="BW160" s="79"/>
      <c r="BX160" s="79"/>
      <c r="BY160" s="79"/>
      <c r="BZ160" s="79"/>
      <c r="CA160" s="79"/>
      <c r="CB160" s="79"/>
      <c r="CC160" s="79"/>
      <c r="CD160" s="79"/>
      <c r="CE160" s="79"/>
      <c r="CF160" s="79"/>
      <c r="CG160" s="79"/>
      <c r="CH160" s="79"/>
      <c r="CI160" s="79"/>
      <c r="CJ160" s="79"/>
      <c r="CK160" s="79"/>
      <c r="CL160" s="79"/>
      <c r="CM160" s="79"/>
      <c r="CN160" s="79"/>
      <c r="CO160" s="79"/>
      <c r="CP160" s="79"/>
      <c r="CQ160" s="79"/>
      <c r="CR160" s="79"/>
      <c r="CS160" s="79"/>
      <c r="CT160" s="79"/>
      <c r="CU160" s="79"/>
      <c r="CV160" s="79"/>
      <c r="CW160" s="79"/>
      <c r="CX160" s="79"/>
      <c r="CY160" s="79"/>
      <c r="CZ160" s="79"/>
      <c r="DA160" s="79"/>
      <c r="DB160" s="79"/>
      <c r="DC160" s="79"/>
      <c r="DD160" s="79"/>
      <c r="DE160" s="79"/>
      <c r="DF160" s="79"/>
      <c r="DG160" s="79"/>
      <c r="DH160" s="79"/>
      <c r="DI160" s="79"/>
      <c r="DJ160" s="79"/>
      <c r="DK160" s="79"/>
      <c r="DL160" s="79"/>
      <c r="DM160" s="79"/>
      <c r="DN160" s="79"/>
      <c r="DO160" s="79"/>
      <c r="DP160" s="79"/>
      <c r="DQ160" s="79"/>
      <c r="DR160" s="79"/>
      <c r="DS160" s="79"/>
      <c r="DT160" s="79"/>
      <c r="DU160" s="79"/>
      <c r="DV160" s="79"/>
      <c r="DW160" s="79"/>
      <c r="DX160" s="79"/>
      <c r="DY160" s="79"/>
      <c r="DZ160" s="79"/>
      <c r="EA160" s="79"/>
      <c r="EB160" s="79"/>
      <c r="EC160" s="79"/>
      <c r="ED160" s="79"/>
      <c r="EE160" s="79"/>
      <c r="EF160" s="79"/>
      <c r="EG160" s="79"/>
      <c r="EH160" s="79"/>
      <c r="EI160" s="79"/>
      <c r="EJ160" s="79"/>
      <c r="EK160" s="79"/>
      <c r="EL160" s="79"/>
      <c r="EM160" s="79"/>
      <c r="EN160" s="79"/>
      <c r="EO160" s="79"/>
      <c r="EP160" s="79"/>
      <c r="EQ160" s="79"/>
      <c r="ER160" s="79"/>
      <c r="ES160" s="79"/>
      <c r="ET160" s="79"/>
      <c r="EU160" s="79"/>
      <c r="EV160" s="79"/>
      <c r="EW160" s="79"/>
      <c r="EX160" s="79"/>
      <c r="EY160" s="79"/>
      <c r="EZ160" s="79"/>
      <c r="FA160" s="79"/>
      <c r="FB160" s="79"/>
      <c r="FC160" s="79"/>
      <c r="FD160" s="79"/>
      <c r="FE160" s="79"/>
      <c r="FF160" s="79"/>
      <c r="FG160" s="79"/>
      <c r="FH160" s="79"/>
      <c r="FI160" s="79"/>
      <c r="FJ160" s="79"/>
      <c r="FK160" s="79"/>
      <c r="FL160" s="79"/>
      <c r="FM160" s="79"/>
      <c r="FN160" s="79"/>
      <c r="FO160" s="79"/>
      <c r="FP160" s="79"/>
      <c r="FQ160" s="79"/>
      <c r="FR160" s="79"/>
      <c r="FS160" s="79"/>
      <c r="FT160" s="79"/>
      <c r="FU160" s="79"/>
      <c r="FV160" s="79"/>
      <c r="FW160" s="79"/>
      <c r="FX160" s="79"/>
      <c r="FY160" s="79"/>
      <c r="FZ160" s="79"/>
      <c r="GA160" s="79"/>
      <c r="GB160" s="79"/>
      <c r="GC160" s="79"/>
      <c r="GD160" s="79"/>
      <c r="GE160" s="79"/>
      <c r="GF160" s="79"/>
      <c r="GG160" s="79"/>
      <c r="GH160" s="79"/>
      <c r="GI160" s="79"/>
      <c r="GJ160" s="79"/>
      <c r="GK160" s="79"/>
      <c r="GL160" s="79"/>
      <c r="GM160" s="79"/>
      <c r="GN160" s="79"/>
      <c r="GO160" s="79"/>
      <c r="GP160" s="79"/>
      <c r="GQ160" s="79"/>
      <c r="GR160" s="79"/>
      <c r="GS160" s="79"/>
      <c r="GT160" s="79"/>
      <c r="GU160" s="79"/>
      <c r="GV160" s="79"/>
      <c r="GW160" s="79"/>
      <c r="GX160" s="79"/>
      <c r="GY160" s="79"/>
      <c r="GZ160" s="79"/>
      <c r="HA160" s="79"/>
      <c r="HB160" s="79"/>
      <c r="HC160" s="79"/>
      <c r="HD160" s="79"/>
      <c r="HE160" s="79"/>
      <c r="HF160" s="79"/>
      <c r="HG160" s="79"/>
      <c r="HH160" s="79"/>
      <c r="HI160" s="79"/>
      <c r="HJ160" s="79"/>
      <c r="HK160" s="79"/>
      <c r="HL160" s="79"/>
      <c r="HM160" s="79"/>
      <c r="HN160" s="79"/>
      <c r="HO160" s="79"/>
      <c r="HP160" s="79"/>
      <c r="HQ160" s="79"/>
      <c r="HR160" s="79"/>
      <c r="HS160" s="79"/>
      <c r="HT160" s="79"/>
      <c r="HU160" s="79"/>
      <c r="HV160" s="79"/>
      <c r="HW160" s="79"/>
      <c r="HX160" s="79"/>
      <c r="HY160" s="79"/>
      <c r="HZ160" s="79"/>
      <c r="IA160" s="79"/>
      <c r="IB160" s="79"/>
      <c r="IC160" s="79"/>
      <c r="ID160" s="79"/>
      <c r="IE160" s="79"/>
      <c r="IF160" s="79"/>
      <c r="IG160" s="79"/>
      <c r="IH160" s="79"/>
      <c r="II160" s="79"/>
      <c r="IJ160" s="79"/>
      <c r="IK160" s="79"/>
      <c r="IL160" s="79"/>
      <c r="IM160" s="79"/>
      <c r="IN160" s="79"/>
      <c r="IO160" s="79"/>
      <c r="IP160" s="79"/>
      <c r="IQ160" s="79"/>
      <c r="IR160" s="79"/>
      <c r="IS160" s="79"/>
      <c r="IT160" s="79"/>
      <c r="IU160" s="79"/>
      <c r="IV160" s="79"/>
    </row>
    <row r="161" spans="1:256">
      <c r="A161" s="79"/>
      <c r="B161" s="307"/>
      <c r="C161" s="307"/>
      <c r="D161" s="307"/>
      <c r="E161" s="79"/>
      <c r="F161" s="272"/>
      <c r="G161" s="272"/>
      <c r="H161" s="272"/>
      <c r="I161" s="307"/>
      <c r="J161" s="272"/>
      <c r="K161" s="273"/>
      <c r="L161" s="273"/>
      <c r="M161" s="307"/>
      <c r="N161" s="4"/>
      <c r="O161" s="307"/>
      <c r="P161" s="307"/>
      <c r="Q161" s="307"/>
      <c r="R161" s="307"/>
      <c r="S161" s="307"/>
      <c r="T161" s="307"/>
      <c r="U161" s="261"/>
      <c r="V161" s="251"/>
      <c r="W161" s="251"/>
      <c r="X161" s="251"/>
      <c r="Y161" s="79"/>
      <c r="Z161" s="79"/>
      <c r="AA161" s="251"/>
      <c r="AB161" s="79"/>
      <c r="AC161" s="79"/>
      <c r="AD161" s="79"/>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79"/>
      <c r="BA161" s="79"/>
      <c r="BB161" s="79"/>
      <c r="BC161" s="79"/>
      <c r="BD161" s="79"/>
      <c r="BE161" s="79"/>
      <c r="BF161" s="79"/>
      <c r="BG161" s="79"/>
      <c r="BH161" s="79"/>
      <c r="BI161" s="79"/>
      <c r="BJ161" s="79"/>
      <c r="BK161" s="79"/>
      <c r="BL161" s="79"/>
      <c r="BM161" s="79"/>
      <c r="BN161" s="79"/>
      <c r="BO161" s="79"/>
      <c r="BP161" s="79"/>
      <c r="BQ161" s="79"/>
      <c r="BR161" s="79"/>
      <c r="BS161" s="79"/>
      <c r="BT161" s="79"/>
      <c r="BU161" s="79"/>
      <c r="BV161" s="79"/>
      <c r="BW161" s="79"/>
      <c r="BX161" s="79"/>
      <c r="BY161" s="79"/>
      <c r="BZ161" s="79"/>
      <c r="CA161" s="79"/>
      <c r="CB161" s="79"/>
      <c r="CC161" s="79"/>
      <c r="CD161" s="79"/>
      <c r="CE161" s="79"/>
      <c r="CF161" s="79"/>
      <c r="CG161" s="79"/>
      <c r="CH161" s="79"/>
      <c r="CI161" s="79"/>
      <c r="CJ161" s="79"/>
      <c r="CK161" s="79"/>
      <c r="CL161" s="79"/>
      <c r="CM161" s="79"/>
      <c r="CN161" s="79"/>
      <c r="CO161" s="79"/>
      <c r="CP161" s="79"/>
      <c r="CQ161" s="79"/>
      <c r="CR161" s="79"/>
      <c r="CS161" s="79"/>
      <c r="CT161" s="79"/>
      <c r="CU161" s="79"/>
      <c r="CV161" s="79"/>
      <c r="CW161" s="79"/>
      <c r="CX161" s="79"/>
      <c r="CY161" s="79"/>
      <c r="CZ161" s="79"/>
      <c r="DA161" s="79"/>
      <c r="DB161" s="79"/>
      <c r="DC161" s="79"/>
      <c r="DD161" s="79"/>
      <c r="DE161" s="79"/>
      <c r="DF161" s="79"/>
      <c r="DG161" s="79"/>
      <c r="DH161" s="79"/>
      <c r="DI161" s="79"/>
      <c r="DJ161" s="79"/>
      <c r="DK161" s="79"/>
      <c r="DL161" s="79"/>
      <c r="DM161" s="79"/>
      <c r="DN161" s="79"/>
      <c r="DO161" s="79"/>
      <c r="DP161" s="79"/>
      <c r="DQ161" s="79"/>
      <c r="DR161" s="79"/>
      <c r="DS161" s="79"/>
      <c r="DT161" s="79"/>
      <c r="DU161" s="79"/>
      <c r="DV161" s="79"/>
      <c r="DW161" s="79"/>
      <c r="DX161" s="79"/>
      <c r="DY161" s="79"/>
      <c r="DZ161" s="79"/>
      <c r="EA161" s="79"/>
      <c r="EB161" s="79"/>
      <c r="EC161" s="79"/>
      <c r="ED161" s="79"/>
      <c r="EE161" s="79"/>
      <c r="EF161" s="79"/>
      <c r="EG161" s="79"/>
      <c r="EH161" s="79"/>
      <c r="EI161" s="79"/>
      <c r="EJ161" s="79"/>
      <c r="EK161" s="79"/>
      <c r="EL161" s="79"/>
      <c r="EM161" s="79"/>
      <c r="EN161" s="79"/>
      <c r="EO161" s="79"/>
      <c r="EP161" s="79"/>
      <c r="EQ161" s="79"/>
      <c r="ER161" s="79"/>
      <c r="ES161" s="79"/>
      <c r="ET161" s="79"/>
      <c r="EU161" s="79"/>
      <c r="EV161" s="79"/>
      <c r="EW161" s="79"/>
      <c r="EX161" s="79"/>
      <c r="EY161" s="79"/>
      <c r="EZ161" s="79"/>
      <c r="FA161" s="79"/>
      <c r="FB161" s="79"/>
      <c r="FC161" s="79"/>
      <c r="FD161" s="79"/>
      <c r="FE161" s="79"/>
      <c r="FF161" s="79"/>
      <c r="FG161" s="79"/>
      <c r="FH161" s="79"/>
      <c r="FI161" s="79"/>
      <c r="FJ161" s="79"/>
      <c r="FK161" s="79"/>
      <c r="FL161" s="79"/>
      <c r="FM161" s="79"/>
      <c r="FN161" s="79"/>
      <c r="FO161" s="79"/>
      <c r="FP161" s="79"/>
      <c r="FQ161" s="79"/>
      <c r="FR161" s="79"/>
      <c r="FS161" s="79"/>
      <c r="FT161" s="79"/>
      <c r="FU161" s="79"/>
      <c r="FV161" s="79"/>
      <c r="FW161" s="79"/>
      <c r="FX161" s="79"/>
      <c r="FY161" s="79"/>
      <c r="FZ161" s="79"/>
      <c r="GA161" s="79"/>
      <c r="GB161" s="79"/>
      <c r="GC161" s="79"/>
      <c r="GD161" s="79"/>
      <c r="GE161" s="79"/>
      <c r="GF161" s="79"/>
      <c r="GG161" s="79"/>
      <c r="GH161" s="79"/>
      <c r="GI161" s="79"/>
      <c r="GJ161" s="79"/>
      <c r="GK161" s="79"/>
      <c r="GL161" s="79"/>
      <c r="GM161" s="79"/>
      <c r="GN161" s="79"/>
      <c r="GO161" s="79"/>
      <c r="GP161" s="79"/>
      <c r="GQ161" s="79"/>
      <c r="GR161" s="79"/>
      <c r="GS161" s="79"/>
      <c r="GT161" s="79"/>
      <c r="GU161" s="79"/>
      <c r="GV161" s="79"/>
      <c r="GW161" s="79"/>
      <c r="GX161" s="79"/>
      <c r="GY161" s="79"/>
      <c r="GZ161" s="79"/>
      <c r="HA161" s="79"/>
      <c r="HB161" s="79"/>
      <c r="HC161" s="79"/>
      <c r="HD161" s="79"/>
      <c r="HE161" s="79"/>
      <c r="HF161" s="79"/>
      <c r="HG161" s="79"/>
      <c r="HH161" s="79"/>
      <c r="HI161" s="79"/>
      <c r="HJ161" s="79"/>
      <c r="HK161" s="79"/>
      <c r="HL161" s="79"/>
      <c r="HM161" s="79"/>
      <c r="HN161" s="79"/>
      <c r="HO161" s="79"/>
      <c r="HP161" s="79"/>
      <c r="HQ161" s="79"/>
      <c r="HR161" s="79"/>
      <c r="HS161" s="79"/>
      <c r="HT161" s="79"/>
      <c r="HU161" s="79"/>
      <c r="HV161" s="79"/>
      <c r="HW161" s="79"/>
      <c r="HX161" s="79"/>
      <c r="HY161" s="79"/>
      <c r="HZ161" s="79"/>
      <c r="IA161" s="79"/>
      <c r="IB161" s="79"/>
      <c r="IC161" s="79"/>
      <c r="ID161" s="79"/>
      <c r="IE161" s="79"/>
      <c r="IF161" s="79"/>
      <c r="IG161" s="79"/>
      <c r="IH161" s="79"/>
      <c r="II161" s="79"/>
      <c r="IJ161" s="79"/>
      <c r="IK161" s="79"/>
      <c r="IL161" s="79"/>
      <c r="IM161" s="79"/>
      <c r="IN161" s="79"/>
      <c r="IO161" s="79"/>
      <c r="IP161" s="79"/>
      <c r="IQ161" s="79"/>
      <c r="IR161" s="79"/>
      <c r="IS161" s="79"/>
      <c r="IT161" s="79"/>
      <c r="IU161" s="79"/>
      <c r="IV161" s="79"/>
    </row>
    <row r="162" spans="1:256">
      <c r="A162" s="79"/>
      <c r="B162" s="307"/>
      <c r="C162" s="307"/>
      <c r="D162" s="307"/>
      <c r="E162" s="79"/>
      <c r="F162" s="272"/>
      <c r="G162" s="272"/>
      <c r="H162" s="272"/>
      <c r="I162" s="307"/>
      <c r="J162" s="272"/>
      <c r="K162" s="273"/>
      <c r="L162" s="273"/>
      <c r="M162" s="307"/>
      <c r="N162" s="4"/>
      <c r="O162" s="307"/>
      <c r="P162" s="307"/>
      <c r="Q162" s="307"/>
      <c r="R162" s="307"/>
      <c r="S162" s="307"/>
      <c r="T162" s="307"/>
      <c r="U162" s="261"/>
      <c r="V162" s="251"/>
      <c r="W162" s="251"/>
      <c r="X162" s="251"/>
      <c r="Y162" s="79"/>
      <c r="Z162" s="79"/>
      <c r="AA162" s="251"/>
      <c r="AB162" s="79"/>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79"/>
      <c r="BA162" s="79"/>
      <c r="BB162" s="79"/>
      <c r="BC162" s="79"/>
      <c r="BD162" s="79"/>
      <c r="BE162" s="79"/>
      <c r="BF162" s="79"/>
      <c r="BG162" s="79"/>
      <c r="BH162" s="79"/>
      <c r="BI162" s="79"/>
      <c r="BJ162" s="79"/>
      <c r="BK162" s="79"/>
      <c r="BL162" s="79"/>
      <c r="BM162" s="79"/>
      <c r="BN162" s="79"/>
      <c r="BO162" s="79"/>
      <c r="BP162" s="79"/>
      <c r="BQ162" s="79"/>
      <c r="BR162" s="79"/>
      <c r="BS162" s="79"/>
      <c r="BT162" s="79"/>
      <c r="BU162" s="79"/>
      <c r="BV162" s="79"/>
      <c r="BW162" s="79"/>
      <c r="BX162" s="79"/>
      <c r="BY162" s="79"/>
      <c r="BZ162" s="79"/>
      <c r="CA162" s="79"/>
      <c r="CB162" s="79"/>
      <c r="CC162" s="79"/>
      <c r="CD162" s="79"/>
      <c r="CE162" s="79"/>
      <c r="CF162" s="79"/>
      <c r="CG162" s="79"/>
      <c r="CH162" s="79"/>
      <c r="CI162" s="79"/>
      <c r="CJ162" s="79"/>
      <c r="CK162" s="79"/>
      <c r="CL162" s="79"/>
      <c r="CM162" s="79"/>
      <c r="CN162" s="79"/>
      <c r="CO162" s="79"/>
      <c r="CP162" s="79"/>
      <c r="CQ162" s="79"/>
      <c r="CR162" s="79"/>
      <c r="CS162" s="79"/>
      <c r="CT162" s="79"/>
      <c r="CU162" s="79"/>
      <c r="CV162" s="79"/>
      <c r="CW162" s="79"/>
      <c r="CX162" s="79"/>
      <c r="CY162" s="79"/>
      <c r="CZ162" s="79"/>
      <c r="DA162" s="79"/>
      <c r="DB162" s="79"/>
      <c r="DC162" s="79"/>
      <c r="DD162" s="79"/>
      <c r="DE162" s="79"/>
      <c r="DF162" s="79"/>
      <c r="DG162" s="79"/>
      <c r="DH162" s="79"/>
      <c r="DI162" s="79"/>
      <c r="DJ162" s="79"/>
      <c r="DK162" s="79"/>
      <c r="DL162" s="79"/>
      <c r="DM162" s="79"/>
      <c r="DN162" s="79"/>
      <c r="DO162" s="79"/>
      <c r="DP162" s="79"/>
      <c r="DQ162" s="79"/>
      <c r="DR162" s="79"/>
      <c r="DS162" s="79"/>
      <c r="DT162" s="79"/>
      <c r="DU162" s="79"/>
      <c r="DV162" s="79"/>
      <c r="DW162" s="79"/>
      <c r="DX162" s="79"/>
      <c r="DY162" s="79"/>
      <c r="DZ162" s="79"/>
      <c r="EA162" s="79"/>
      <c r="EB162" s="79"/>
      <c r="EC162" s="79"/>
      <c r="ED162" s="79"/>
      <c r="EE162" s="79"/>
      <c r="EF162" s="79"/>
      <c r="EG162" s="79"/>
      <c r="EH162" s="79"/>
      <c r="EI162" s="79"/>
      <c r="EJ162" s="79"/>
      <c r="EK162" s="79"/>
      <c r="EL162" s="79"/>
      <c r="EM162" s="79"/>
      <c r="EN162" s="79"/>
      <c r="EO162" s="79"/>
      <c r="EP162" s="79"/>
      <c r="EQ162" s="79"/>
      <c r="ER162" s="79"/>
      <c r="ES162" s="79"/>
      <c r="ET162" s="79"/>
      <c r="EU162" s="79"/>
      <c r="EV162" s="79"/>
      <c r="EW162" s="79"/>
      <c r="EX162" s="79"/>
      <c r="EY162" s="79"/>
      <c r="EZ162" s="79"/>
      <c r="FA162" s="79"/>
      <c r="FB162" s="79"/>
      <c r="FC162" s="79"/>
      <c r="FD162" s="79"/>
      <c r="FE162" s="79"/>
      <c r="FF162" s="79"/>
      <c r="FG162" s="79"/>
      <c r="FH162" s="79"/>
      <c r="FI162" s="79"/>
      <c r="FJ162" s="79"/>
      <c r="FK162" s="79"/>
      <c r="FL162" s="79"/>
      <c r="FM162" s="79"/>
      <c r="FN162" s="79"/>
      <c r="FO162" s="79"/>
      <c r="FP162" s="79"/>
      <c r="FQ162" s="79"/>
      <c r="FR162" s="79"/>
      <c r="FS162" s="79"/>
      <c r="FT162" s="79"/>
      <c r="FU162" s="79"/>
      <c r="FV162" s="79"/>
      <c r="FW162" s="79"/>
      <c r="FX162" s="79"/>
      <c r="FY162" s="79"/>
      <c r="FZ162" s="79"/>
      <c r="GA162" s="79"/>
      <c r="GB162" s="79"/>
      <c r="GC162" s="79"/>
      <c r="GD162" s="79"/>
      <c r="GE162" s="79"/>
      <c r="GF162" s="79"/>
      <c r="GG162" s="79"/>
      <c r="GH162" s="79"/>
      <c r="GI162" s="79"/>
      <c r="GJ162" s="79"/>
      <c r="GK162" s="79"/>
      <c r="GL162" s="79"/>
      <c r="GM162" s="79"/>
      <c r="GN162" s="79"/>
      <c r="GO162" s="79"/>
      <c r="GP162" s="79"/>
      <c r="GQ162" s="79"/>
      <c r="GR162" s="79"/>
      <c r="GS162" s="79"/>
      <c r="GT162" s="79"/>
      <c r="GU162" s="79"/>
      <c r="GV162" s="79"/>
      <c r="GW162" s="79"/>
      <c r="GX162" s="79"/>
      <c r="GY162" s="79"/>
      <c r="GZ162" s="79"/>
      <c r="HA162" s="79"/>
      <c r="HB162" s="79"/>
      <c r="HC162" s="79"/>
      <c r="HD162" s="79"/>
      <c r="HE162" s="79"/>
      <c r="HF162" s="79"/>
      <c r="HG162" s="79"/>
      <c r="HH162" s="79"/>
      <c r="HI162" s="79"/>
      <c r="HJ162" s="79"/>
      <c r="HK162" s="79"/>
      <c r="HL162" s="79"/>
      <c r="HM162" s="79"/>
      <c r="HN162" s="79"/>
      <c r="HO162" s="79"/>
      <c r="HP162" s="79"/>
      <c r="HQ162" s="79"/>
      <c r="HR162" s="79"/>
      <c r="HS162" s="79"/>
      <c r="HT162" s="79"/>
      <c r="HU162" s="79"/>
      <c r="HV162" s="79"/>
      <c r="HW162" s="79"/>
      <c r="HX162" s="79"/>
      <c r="HY162" s="79"/>
      <c r="HZ162" s="79"/>
      <c r="IA162" s="79"/>
      <c r="IB162" s="79"/>
      <c r="IC162" s="79"/>
      <c r="ID162" s="79"/>
      <c r="IE162" s="79"/>
      <c r="IF162" s="79"/>
      <c r="IG162" s="79"/>
      <c r="IH162" s="79"/>
      <c r="II162" s="79"/>
      <c r="IJ162" s="79"/>
      <c r="IK162" s="79"/>
      <c r="IL162" s="79"/>
      <c r="IM162" s="79"/>
      <c r="IN162" s="79"/>
      <c r="IO162" s="79"/>
      <c r="IP162" s="79"/>
      <c r="IQ162" s="79"/>
      <c r="IR162" s="79"/>
      <c r="IS162" s="79"/>
      <c r="IT162" s="79"/>
      <c r="IU162" s="79"/>
      <c r="IV162" s="79"/>
    </row>
    <row r="163" spans="1:256">
      <c r="A163" s="79"/>
      <c r="B163" s="307"/>
      <c r="C163" s="307"/>
      <c r="D163" s="307"/>
      <c r="E163" s="79"/>
      <c r="F163" s="272"/>
      <c r="G163" s="272"/>
      <c r="H163" s="272"/>
      <c r="I163" s="307"/>
      <c r="J163" s="272"/>
      <c r="K163" s="273"/>
      <c r="L163" s="273"/>
      <c r="M163" s="307"/>
      <c r="N163" s="4"/>
      <c r="O163" s="307"/>
      <c r="P163" s="307"/>
      <c r="Q163" s="307"/>
      <c r="R163" s="307"/>
      <c r="S163" s="307"/>
      <c r="T163" s="307"/>
      <c r="U163" s="261"/>
      <c r="V163" s="251"/>
      <c r="W163" s="251"/>
      <c r="X163" s="251"/>
      <c r="Y163" s="79"/>
      <c r="Z163" s="79"/>
      <c r="AA163" s="251"/>
      <c r="AB163" s="79"/>
      <c r="AC163" s="79"/>
      <c r="AD163" s="79"/>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79"/>
      <c r="BA163" s="79"/>
      <c r="BB163" s="79"/>
      <c r="BC163" s="79"/>
      <c r="BD163" s="79"/>
      <c r="BE163" s="79"/>
      <c r="BF163" s="79"/>
      <c r="BG163" s="79"/>
      <c r="BH163" s="79"/>
      <c r="BI163" s="79"/>
      <c r="BJ163" s="79"/>
      <c r="BK163" s="79"/>
      <c r="BL163" s="79"/>
      <c r="BM163" s="79"/>
      <c r="BN163" s="79"/>
      <c r="BO163" s="79"/>
      <c r="BP163" s="79"/>
      <c r="BQ163" s="79"/>
      <c r="BR163" s="79"/>
      <c r="BS163" s="79"/>
      <c r="BT163" s="79"/>
      <c r="BU163" s="79"/>
      <c r="BV163" s="79"/>
      <c r="BW163" s="79"/>
      <c r="BX163" s="79"/>
      <c r="BY163" s="79"/>
      <c r="BZ163" s="79"/>
      <c r="CA163" s="79"/>
      <c r="CB163" s="79"/>
      <c r="CC163" s="79"/>
      <c r="CD163" s="79"/>
      <c r="CE163" s="79"/>
      <c r="CF163" s="79"/>
      <c r="CG163" s="79"/>
      <c r="CH163" s="79"/>
      <c r="CI163" s="79"/>
      <c r="CJ163" s="79"/>
      <c r="CK163" s="79"/>
      <c r="CL163" s="79"/>
      <c r="CM163" s="79"/>
      <c r="CN163" s="79"/>
      <c r="CO163" s="79"/>
      <c r="CP163" s="79"/>
      <c r="CQ163" s="79"/>
      <c r="CR163" s="79"/>
      <c r="CS163" s="79"/>
      <c r="CT163" s="79"/>
      <c r="CU163" s="79"/>
      <c r="CV163" s="79"/>
      <c r="CW163" s="79"/>
      <c r="CX163" s="79"/>
      <c r="CY163" s="79"/>
      <c r="CZ163" s="79"/>
      <c r="DA163" s="79"/>
      <c r="DB163" s="79"/>
      <c r="DC163" s="79"/>
      <c r="DD163" s="79"/>
      <c r="DE163" s="79"/>
      <c r="DF163" s="79"/>
      <c r="DG163" s="79"/>
      <c r="DH163" s="79"/>
      <c r="DI163" s="79"/>
      <c r="DJ163" s="79"/>
      <c r="DK163" s="79"/>
      <c r="DL163" s="79"/>
      <c r="DM163" s="79"/>
      <c r="DN163" s="79"/>
      <c r="DO163" s="79"/>
      <c r="DP163" s="79"/>
      <c r="DQ163" s="79"/>
      <c r="DR163" s="79"/>
      <c r="DS163" s="79"/>
      <c r="DT163" s="79"/>
      <c r="DU163" s="79"/>
      <c r="DV163" s="79"/>
      <c r="DW163" s="79"/>
      <c r="DX163" s="79"/>
      <c r="DY163" s="79"/>
      <c r="DZ163" s="79"/>
      <c r="EA163" s="79"/>
      <c r="EB163" s="79"/>
      <c r="EC163" s="79"/>
      <c r="ED163" s="79"/>
      <c r="EE163" s="79"/>
      <c r="EF163" s="79"/>
      <c r="EG163" s="79"/>
      <c r="EH163" s="79"/>
      <c r="EI163" s="79"/>
      <c r="EJ163" s="79"/>
      <c r="EK163" s="79"/>
      <c r="EL163" s="79"/>
      <c r="EM163" s="79"/>
      <c r="EN163" s="79"/>
      <c r="EO163" s="79"/>
      <c r="EP163" s="79"/>
      <c r="EQ163" s="79"/>
      <c r="ER163" s="79"/>
      <c r="ES163" s="79"/>
      <c r="ET163" s="79"/>
      <c r="EU163" s="79"/>
      <c r="EV163" s="79"/>
      <c r="EW163" s="79"/>
      <c r="EX163" s="79"/>
      <c r="EY163" s="79"/>
      <c r="EZ163" s="79"/>
      <c r="FA163" s="79"/>
      <c r="FB163" s="79"/>
      <c r="FC163" s="79"/>
      <c r="FD163" s="79"/>
      <c r="FE163" s="79"/>
      <c r="FF163" s="79"/>
      <c r="FG163" s="79"/>
      <c r="FH163" s="79"/>
      <c r="FI163" s="79"/>
      <c r="FJ163" s="79"/>
      <c r="FK163" s="79"/>
      <c r="FL163" s="79"/>
      <c r="FM163" s="79"/>
      <c r="FN163" s="79"/>
      <c r="FO163" s="79"/>
      <c r="FP163" s="79"/>
      <c r="FQ163" s="79"/>
      <c r="FR163" s="79"/>
      <c r="FS163" s="79"/>
      <c r="FT163" s="79"/>
      <c r="FU163" s="79"/>
      <c r="FV163" s="79"/>
      <c r="FW163" s="79"/>
      <c r="FX163" s="79"/>
      <c r="FY163" s="79"/>
      <c r="FZ163" s="79"/>
      <c r="GA163" s="79"/>
      <c r="GB163" s="79"/>
      <c r="GC163" s="79"/>
      <c r="GD163" s="79"/>
      <c r="GE163" s="79"/>
      <c r="GF163" s="79"/>
      <c r="GG163" s="79"/>
      <c r="GH163" s="79"/>
      <c r="GI163" s="79"/>
      <c r="GJ163" s="79"/>
      <c r="GK163" s="79"/>
      <c r="GL163" s="79"/>
      <c r="GM163" s="79"/>
      <c r="GN163" s="79"/>
      <c r="GO163" s="79"/>
      <c r="GP163" s="79"/>
      <c r="GQ163" s="79"/>
      <c r="GR163" s="79"/>
      <c r="GS163" s="79"/>
      <c r="GT163" s="79"/>
      <c r="GU163" s="79"/>
      <c r="GV163" s="79"/>
      <c r="GW163" s="79"/>
      <c r="GX163" s="79"/>
      <c r="GY163" s="79"/>
      <c r="GZ163" s="79"/>
      <c r="HA163" s="79"/>
      <c r="HB163" s="79"/>
      <c r="HC163" s="79"/>
      <c r="HD163" s="79"/>
      <c r="HE163" s="79"/>
      <c r="HF163" s="79"/>
      <c r="HG163" s="79"/>
      <c r="HH163" s="79"/>
      <c r="HI163" s="79"/>
      <c r="HJ163" s="79"/>
      <c r="HK163" s="79"/>
      <c r="HL163" s="79"/>
      <c r="HM163" s="79"/>
      <c r="HN163" s="79"/>
      <c r="HO163" s="79"/>
      <c r="HP163" s="79"/>
      <c r="HQ163" s="79"/>
      <c r="HR163" s="79"/>
      <c r="HS163" s="79"/>
      <c r="HT163" s="79"/>
      <c r="HU163" s="79"/>
      <c r="HV163" s="79"/>
      <c r="HW163" s="79"/>
      <c r="HX163" s="79"/>
      <c r="HY163" s="79"/>
      <c r="HZ163" s="79"/>
      <c r="IA163" s="79"/>
      <c r="IB163" s="79"/>
      <c r="IC163" s="79"/>
      <c r="ID163" s="79"/>
      <c r="IE163" s="79"/>
      <c r="IF163" s="79"/>
      <c r="IG163" s="79"/>
      <c r="IH163" s="79"/>
      <c r="II163" s="79"/>
      <c r="IJ163" s="79"/>
      <c r="IK163" s="79"/>
      <c r="IL163" s="79"/>
      <c r="IM163" s="79"/>
      <c r="IN163" s="79"/>
      <c r="IO163" s="79"/>
      <c r="IP163" s="79"/>
      <c r="IQ163" s="79"/>
      <c r="IR163" s="79"/>
      <c r="IS163" s="79"/>
      <c r="IT163" s="79"/>
      <c r="IU163" s="79"/>
      <c r="IV163" s="79"/>
    </row>
    <row r="164" spans="1:256">
      <c r="A164" s="79"/>
      <c r="B164" s="307"/>
      <c r="C164" s="307"/>
      <c r="D164" s="307"/>
      <c r="E164" s="79"/>
      <c r="F164" s="272"/>
      <c r="G164" s="272"/>
      <c r="H164" s="272"/>
      <c r="I164" s="307"/>
      <c r="J164" s="272"/>
      <c r="K164" s="273"/>
      <c r="L164" s="273"/>
      <c r="M164" s="307"/>
      <c r="N164" s="4"/>
      <c r="O164" s="307"/>
      <c r="P164" s="307"/>
      <c r="Q164" s="307"/>
      <c r="R164" s="307"/>
      <c r="S164" s="307"/>
      <c r="T164" s="307"/>
      <c r="U164" s="261"/>
      <c r="V164" s="251"/>
      <c r="W164" s="251"/>
      <c r="X164" s="251"/>
      <c r="Y164" s="79"/>
      <c r="Z164" s="79"/>
      <c r="AA164" s="251"/>
      <c r="AB164" s="79"/>
      <c r="AC164" s="79"/>
      <c r="AD164" s="79"/>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79"/>
      <c r="BA164" s="79"/>
      <c r="BB164" s="79"/>
      <c r="BC164" s="79"/>
      <c r="BD164" s="79"/>
      <c r="BE164" s="79"/>
      <c r="BF164" s="79"/>
      <c r="BG164" s="79"/>
      <c r="BH164" s="79"/>
      <c r="BI164" s="79"/>
      <c r="BJ164" s="79"/>
      <c r="BK164" s="79"/>
      <c r="BL164" s="79"/>
      <c r="BM164" s="79"/>
      <c r="BN164" s="79"/>
      <c r="BO164" s="79"/>
      <c r="BP164" s="79"/>
      <c r="BQ164" s="79"/>
      <c r="BR164" s="79"/>
      <c r="BS164" s="79"/>
      <c r="BT164" s="79"/>
      <c r="BU164" s="79"/>
      <c r="BV164" s="79"/>
      <c r="BW164" s="79"/>
      <c r="BX164" s="79"/>
      <c r="BY164" s="79"/>
      <c r="BZ164" s="79"/>
      <c r="CA164" s="79"/>
      <c r="CB164" s="79"/>
      <c r="CC164" s="79"/>
      <c r="CD164" s="79"/>
      <c r="CE164" s="79"/>
      <c r="CF164" s="79"/>
      <c r="CG164" s="79"/>
      <c r="CH164" s="79"/>
      <c r="CI164" s="79"/>
      <c r="CJ164" s="79"/>
      <c r="CK164" s="79"/>
      <c r="CL164" s="79"/>
      <c r="CM164" s="79"/>
      <c r="CN164" s="79"/>
      <c r="CO164" s="79"/>
      <c r="CP164" s="79"/>
      <c r="CQ164" s="79"/>
      <c r="CR164" s="79"/>
      <c r="CS164" s="79"/>
      <c r="CT164" s="79"/>
      <c r="CU164" s="79"/>
      <c r="CV164" s="79"/>
      <c r="CW164" s="79"/>
      <c r="CX164" s="79"/>
      <c r="CY164" s="79"/>
      <c r="CZ164" s="79"/>
      <c r="DA164" s="79"/>
      <c r="DB164" s="79"/>
      <c r="DC164" s="79"/>
      <c r="DD164" s="79"/>
      <c r="DE164" s="79"/>
      <c r="DF164" s="79"/>
      <c r="DG164" s="79"/>
      <c r="DH164" s="79"/>
      <c r="DI164" s="79"/>
      <c r="DJ164" s="79"/>
      <c r="DK164" s="79"/>
      <c r="DL164" s="79"/>
      <c r="DM164" s="79"/>
      <c r="DN164" s="79"/>
      <c r="DO164" s="79"/>
      <c r="DP164" s="79"/>
      <c r="DQ164" s="79"/>
      <c r="DR164" s="79"/>
      <c r="DS164" s="79"/>
      <c r="DT164" s="79"/>
      <c r="DU164" s="79"/>
      <c r="DV164" s="79"/>
      <c r="DW164" s="79"/>
      <c r="DX164" s="79"/>
      <c r="DY164" s="79"/>
      <c r="DZ164" s="79"/>
      <c r="EA164" s="79"/>
      <c r="EB164" s="79"/>
      <c r="EC164" s="79"/>
      <c r="ED164" s="79"/>
      <c r="EE164" s="79"/>
      <c r="EF164" s="79"/>
      <c r="EG164" s="79"/>
      <c r="EH164" s="79"/>
      <c r="EI164" s="79"/>
      <c r="EJ164" s="79"/>
      <c r="EK164" s="79"/>
      <c r="EL164" s="79"/>
      <c r="EM164" s="79"/>
      <c r="EN164" s="79"/>
      <c r="EO164" s="79"/>
      <c r="EP164" s="79"/>
      <c r="EQ164" s="79"/>
      <c r="ER164" s="79"/>
      <c r="ES164" s="79"/>
      <c r="ET164" s="79"/>
      <c r="EU164" s="79"/>
      <c r="EV164" s="79"/>
      <c r="EW164" s="79"/>
      <c r="EX164" s="79"/>
      <c r="EY164" s="79"/>
      <c r="EZ164" s="79"/>
      <c r="FA164" s="79"/>
      <c r="FB164" s="79"/>
      <c r="FC164" s="79"/>
      <c r="FD164" s="79"/>
      <c r="FE164" s="79"/>
      <c r="FF164" s="79"/>
      <c r="FG164" s="79"/>
      <c r="FH164" s="79"/>
      <c r="FI164" s="79"/>
      <c r="FJ164" s="79"/>
      <c r="FK164" s="79"/>
      <c r="FL164" s="79"/>
      <c r="FM164" s="79"/>
      <c r="FN164" s="79"/>
      <c r="FO164" s="79"/>
      <c r="FP164" s="79"/>
      <c r="FQ164" s="79"/>
      <c r="FR164" s="79"/>
      <c r="FS164" s="79"/>
      <c r="FT164" s="79"/>
      <c r="FU164" s="79"/>
      <c r="FV164" s="79"/>
      <c r="FW164" s="79"/>
      <c r="FX164" s="79"/>
      <c r="FY164" s="79"/>
      <c r="FZ164" s="79"/>
      <c r="GA164" s="79"/>
      <c r="GB164" s="79"/>
      <c r="GC164" s="79"/>
      <c r="GD164" s="79"/>
      <c r="GE164" s="79"/>
      <c r="GF164" s="79"/>
      <c r="GG164" s="79"/>
      <c r="GH164" s="79"/>
      <c r="GI164" s="79"/>
      <c r="GJ164" s="79"/>
      <c r="GK164" s="79"/>
      <c r="GL164" s="79"/>
      <c r="GM164" s="79"/>
      <c r="GN164" s="79"/>
      <c r="GO164" s="79"/>
      <c r="GP164" s="79"/>
      <c r="GQ164" s="79"/>
      <c r="GR164" s="79"/>
      <c r="GS164" s="79"/>
      <c r="GT164" s="79"/>
      <c r="GU164" s="79"/>
      <c r="GV164" s="79"/>
      <c r="GW164" s="79"/>
      <c r="GX164" s="79"/>
      <c r="GY164" s="79"/>
      <c r="GZ164" s="79"/>
      <c r="HA164" s="79"/>
      <c r="HB164" s="79"/>
      <c r="HC164" s="79"/>
      <c r="HD164" s="79"/>
      <c r="HE164" s="79"/>
      <c r="HF164" s="79"/>
      <c r="HG164" s="79"/>
      <c r="HH164" s="79"/>
      <c r="HI164" s="79"/>
      <c r="HJ164" s="79"/>
      <c r="HK164" s="79"/>
      <c r="HL164" s="79"/>
      <c r="HM164" s="79"/>
      <c r="HN164" s="79"/>
      <c r="HO164" s="79"/>
      <c r="HP164" s="79"/>
      <c r="HQ164" s="79"/>
      <c r="HR164" s="79"/>
      <c r="HS164" s="79"/>
      <c r="HT164" s="79"/>
      <c r="HU164" s="79"/>
      <c r="HV164" s="79"/>
      <c r="HW164" s="79"/>
      <c r="HX164" s="79"/>
      <c r="HY164" s="79"/>
      <c r="HZ164" s="79"/>
      <c r="IA164" s="79"/>
      <c r="IB164" s="79"/>
      <c r="IC164" s="79"/>
      <c r="ID164" s="79"/>
      <c r="IE164" s="79"/>
      <c r="IF164" s="79"/>
      <c r="IG164" s="79"/>
      <c r="IH164" s="79"/>
      <c r="II164" s="79"/>
      <c r="IJ164" s="79"/>
      <c r="IK164" s="79"/>
      <c r="IL164" s="79"/>
      <c r="IM164" s="79"/>
      <c r="IN164" s="79"/>
      <c r="IO164" s="79"/>
      <c r="IP164" s="79"/>
      <c r="IQ164" s="79"/>
      <c r="IR164" s="79"/>
      <c r="IS164" s="79"/>
      <c r="IT164" s="79"/>
      <c r="IU164" s="79"/>
      <c r="IV164" s="79"/>
    </row>
    <row r="165" spans="1:256">
      <c r="A165" s="79"/>
      <c r="B165" s="307"/>
      <c r="C165" s="307"/>
      <c r="D165" s="307"/>
      <c r="E165" s="79"/>
      <c r="F165" s="272"/>
      <c r="G165" s="272"/>
      <c r="H165" s="272"/>
      <c r="I165" s="307"/>
      <c r="J165" s="272"/>
      <c r="K165" s="273"/>
      <c r="L165" s="273"/>
      <c r="M165" s="307"/>
      <c r="N165" s="4"/>
      <c r="O165" s="307"/>
      <c r="P165" s="307"/>
      <c r="Q165" s="307"/>
      <c r="R165" s="307"/>
      <c r="S165" s="307"/>
      <c r="T165" s="307"/>
      <c r="U165" s="261"/>
      <c r="V165" s="251"/>
      <c r="W165" s="251"/>
      <c r="X165" s="251"/>
      <c r="Y165" s="79"/>
      <c r="Z165" s="79"/>
      <c r="AA165" s="251"/>
      <c r="AB165" s="79"/>
      <c r="AC165" s="79"/>
      <c r="AD165" s="79"/>
      <c r="AE165" s="79"/>
      <c r="AF165" s="79"/>
      <c r="AG165" s="79"/>
      <c r="AH165" s="79"/>
      <c r="AI165" s="79"/>
      <c r="AJ165" s="79"/>
      <c r="AK165" s="79"/>
      <c r="AL165" s="79"/>
      <c r="AM165" s="79"/>
      <c r="AN165" s="79"/>
      <c r="AO165" s="79"/>
      <c r="AP165" s="79"/>
      <c r="AQ165" s="79"/>
      <c r="AR165" s="79"/>
      <c r="AS165" s="79"/>
      <c r="AT165" s="79"/>
      <c r="AU165" s="79"/>
      <c r="AV165" s="79"/>
      <c r="AW165" s="79"/>
      <c r="AX165" s="79"/>
      <c r="AY165" s="79"/>
      <c r="AZ165" s="79"/>
      <c r="BA165" s="79"/>
      <c r="BB165" s="79"/>
      <c r="BC165" s="79"/>
      <c r="BD165" s="79"/>
      <c r="BE165" s="79"/>
      <c r="BF165" s="79"/>
      <c r="BG165" s="79"/>
      <c r="BH165" s="79"/>
      <c r="BI165" s="79"/>
      <c r="BJ165" s="79"/>
      <c r="BK165" s="79"/>
      <c r="BL165" s="79"/>
      <c r="BM165" s="79"/>
      <c r="BN165" s="79"/>
      <c r="BO165" s="79"/>
      <c r="BP165" s="79"/>
      <c r="BQ165" s="79"/>
      <c r="BR165" s="79"/>
      <c r="BS165" s="79"/>
      <c r="BT165" s="79"/>
      <c r="BU165" s="79"/>
      <c r="BV165" s="79"/>
      <c r="BW165" s="79"/>
      <c r="BX165" s="79"/>
      <c r="BY165" s="79"/>
      <c r="BZ165" s="79"/>
      <c r="CA165" s="79"/>
      <c r="CB165" s="79"/>
      <c r="CC165" s="79"/>
      <c r="CD165" s="79"/>
      <c r="CE165" s="79"/>
      <c r="CF165" s="79"/>
      <c r="CG165" s="79"/>
      <c r="CH165" s="79"/>
      <c r="CI165" s="79"/>
      <c r="CJ165" s="79"/>
      <c r="CK165" s="79"/>
      <c r="CL165" s="79"/>
      <c r="CM165" s="79"/>
      <c r="CN165" s="79"/>
      <c r="CO165" s="79"/>
      <c r="CP165" s="79"/>
      <c r="CQ165" s="79"/>
      <c r="CR165" s="79"/>
      <c r="CS165" s="79"/>
      <c r="CT165" s="79"/>
      <c r="CU165" s="79"/>
      <c r="CV165" s="79"/>
      <c r="CW165" s="79"/>
      <c r="CX165" s="79"/>
      <c r="CY165" s="79"/>
      <c r="CZ165" s="79"/>
      <c r="DA165" s="79"/>
      <c r="DB165" s="79"/>
      <c r="DC165" s="79"/>
      <c r="DD165" s="79"/>
      <c r="DE165" s="79"/>
      <c r="DF165" s="79"/>
      <c r="DG165" s="79"/>
      <c r="DH165" s="79"/>
      <c r="DI165" s="79"/>
      <c r="DJ165" s="79"/>
      <c r="DK165" s="79"/>
      <c r="DL165" s="79"/>
      <c r="DM165" s="79"/>
      <c r="DN165" s="79"/>
      <c r="DO165" s="79"/>
      <c r="DP165" s="79"/>
      <c r="DQ165" s="79"/>
      <c r="DR165" s="79"/>
      <c r="DS165" s="79"/>
      <c r="DT165" s="79"/>
      <c r="DU165" s="79"/>
      <c r="DV165" s="79"/>
      <c r="DW165" s="79"/>
      <c r="DX165" s="79"/>
      <c r="DY165" s="79"/>
      <c r="DZ165" s="79"/>
      <c r="EA165" s="79"/>
      <c r="EB165" s="79"/>
      <c r="EC165" s="79"/>
      <c r="ED165" s="79"/>
      <c r="EE165" s="79"/>
      <c r="EF165" s="79"/>
      <c r="EG165" s="79"/>
      <c r="EH165" s="79"/>
      <c r="EI165" s="79"/>
      <c r="EJ165" s="79"/>
      <c r="EK165" s="79"/>
      <c r="EL165" s="79"/>
      <c r="EM165" s="79"/>
      <c r="EN165" s="79"/>
      <c r="EO165" s="79"/>
      <c r="EP165" s="79"/>
      <c r="EQ165" s="79"/>
      <c r="ER165" s="79"/>
      <c r="ES165" s="79"/>
      <c r="ET165" s="79"/>
      <c r="EU165" s="79"/>
      <c r="EV165" s="79"/>
      <c r="EW165" s="79"/>
      <c r="EX165" s="79"/>
      <c r="EY165" s="79"/>
      <c r="EZ165" s="79"/>
      <c r="FA165" s="79"/>
      <c r="FB165" s="79"/>
      <c r="FC165" s="79"/>
      <c r="FD165" s="79"/>
      <c r="FE165" s="79"/>
      <c r="FF165" s="79"/>
      <c r="FG165" s="79"/>
      <c r="FH165" s="79"/>
      <c r="FI165" s="79"/>
      <c r="FJ165" s="79"/>
      <c r="FK165" s="79"/>
      <c r="FL165" s="79"/>
      <c r="FM165" s="79"/>
      <c r="FN165" s="79"/>
      <c r="FO165" s="79"/>
      <c r="FP165" s="79"/>
      <c r="FQ165" s="79"/>
      <c r="FR165" s="79"/>
      <c r="FS165" s="79"/>
      <c r="FT165" s="79"/>
      <c r="FU165" s="79"/>
      <c r="FV165" s="79"/>
      <c r="FW165" s="79"/>
      <c r="FX165" s="79"/>
      <c r="FY165" s="79"/>
      <c r="FZ165" s="79"/>
      <c r="GA165" s="79"/>
      <c r="GB165" s="79"/>
      <c r="GC165" s="79"/>
      <c r="GD165" s="79"/>
      <c r="GE165" s="79"/>
      <c r="GF165" s="79"/>
      <c r="GG165" s="79"/>
      <c r="GH165" s="79"/>
      <c r="GI165" s="79"/>
      <c r="GJ165" s="79"/>
      <c r="GK165" s="79"/>
      <c r="GL165" s="79"/>
      <c r="GM165" s="79"/>
      <c r="GN165" s="79"/>
      <c r="GO165" s="79"/>
      <c r="GP165" s="79"/>
      <c r="GQ165" s="79"/>
      <c r="GR165" s="79"/>
      <c r="GS165" s="79"/>
      <c r="GT165" s="79"/>
      <c r="GU165" s="79"/>
      <c r="GV165" s="79"/>
      <c r="GW165" s="79"/>
      <c r="GX165" s="79"/>
      <c r="GY165" s="79"/>
      <c r="GZ165" s="79"/>
      <c r="HA165" s="79"/>
      <c r="HB165" s="79"/>
      <c r="HC165" s="79"/>
      <c r="HD165" s="79"/>
      <c r="HE165" s="79"/>
      <c r="HF165" s="79"/>
      <c r="HG165" s="79"/>
      <c r="HH165" s="79"/>
      <c r="HI165" s="79"/>
      <c r="HJ165" s="79"/>
      <c r="HK165" s="79"/>
      <c r="HL165" s="79"/>
      <c r="HM165" s="79"/>
      <c r="HN165" s="79"/>
      <c r="HO165" s="79"/>
      <c r="HP165" s="79"/>
      <c r="HQ165" s="79"/>
      <c r="HR165" s="79"/>
      <c r="HS165" s="79"/>
      <c r="HT165" s="79"/>
      <c r="HU165" s="79"/>
      <c r="HV165" s="79"/>
      <c r="HW165" s="79"/>
      <c r="HX165" s="79"/>
      <c r="HY165" s="79"/>
      <c r="HZ165" s="79"/>
      <c r="IA165" s="79"/>
      <c r="IB165" s="79"/>
      <c r="IC165" s="79"/>
      <c r="ID165" s="79"/>
      <c r="IE165" s="79"/>
      <c r="IF165" s="79"/>
      <c r="IG165" s="79"/>
      <c r="IH165" s="79"/>
      <c r="II165" s="79"/>
      <c r="IJ165" s="79"/>
      <c r="IK165" s="79"/>
      <c r="IL165" s="79"/>
      <c r="IM165" s="79"/>
      <c r="IN165" s="79"/>
      <c r="IO165" s="79"/>
      <c r="IP165" s="79"/>
      <c r="IQ165" s="79"/>
      <c r="IR165" s="79"/>
      <c r="IS165" s="79"/>
      <c r="IT165" s="79"/>
      <c r="IU165" s="79"/>
      <c r="IV165" s="79"/>
    </row>
    <row r="166" spans="1:256">
      <c r="A166" s="79"/>
      <c r="B166" s="307"/>
      <c r="C166" s="307"/>
      <c r="D166" s="307"/>
      <c r="E166" s="79"/>
      <c r="F166" s="272"/>
      <c r="G166" s="272"/>
      <c r="H166" s="272"/>
      <c r="I166" s="307"/>
      <c r="J166" s="272"/>
      <c r="K166" s="273"/>
      <c r="L166" s="273"/>
      <c r="M166" s="307"/>
      <c r="N166" s="4"/>
      <c r="O166" s="307"/>
      <c r="P166" s="307"/>
      <c r="Q166" s="307"/>
      <c r="R166" s="307"/>
      <c r="S166" s="307"/>
      <c r="T166" s="307"/>
      <c r="U166" s="261"/>
      <c r="V166" s="251"/>
      <c r="W166" s="251"/>
      <c r="X166" s="251"/>
      <c r="Y166" s="79"/>
      <c r="Z166" s="79"/>
      <c r="AA166" s="251"/>
      <c r="AB166" s="79"/>
      <c r="AC166" s="79"/>
      <c r="AD166" s="79"/>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79"/>
      <c r="BA166" s="79"/>
      <c r="BB166" s="79"/>
      <c r="BC166" s="79"/>
      <c r="BD166" s="79"/>
      <c r="BE166" s="79"/>
      <c r="BF166" s="79"/>
      <c r="BG166" s="79"/>
      <c r="BH166" s="79"/>
      <c r="BI166" s="79"/>
      <c r="BJ166" s="79"/>
      <c r="BK166" s="79"/>
      <c r="BL166" s="79"/>
      <c r="BM166" s="79"/>
      <c r="BN166" s="79"/>
      <c r="BO166" s="79"/>
      <c r="BP166" s="79"/>
      <c r="BQ166" s="79"/>
      <c r="BR166" s="79"/>
      <c r="BS166" s="79"/>
      <c r="BT166" s="79"/>
      <c r="BU166" s="79"/>
      <c r="BV166" s="79"/>
      <c r="BW166" s="79"/>
      <c r="BX166" s="79"/>
      <c r="BY166" s="79"/>
      <c r="BZ166" s="79"/>
      <c r="CA166" s="79"/>
      <c r="CB166" s="79"/>
      <c r="CC166" s="79"/>
      <c r="CD166" s="79"/>
      <c r="CE166" s="79"/>
      <c r="CF166" s="79"/>
      <c r="CG166" s="79"/>
      <c r="CH166" s="79"/>
      <c r="CI166" s="79"/>
      <c r="CJ166" s="79"/>
      <c r="CK166" s="79"/>
      <c r="CL166" s="79"/>
      <c r="CM166" s="79"/>
      <c r="CN166" s="79"/>
      <c r="CO166" s="79"/>
      <c r="CP166" s="79"/>
      <c r="CQ166" s="79"/>
      <c r="CR166" s="79"/>
      <c r="CS166" s="79"/>
      <c r="CT166" s="79"/>
      <c r="CU166" s="79"/>
      <c r="CV166" s="79"/>
      <c r="CW166" s="79"/>
      <c r="CX166" s="79"/>
      <c r="CY166" s="79"/>
      <c r="CZ166" s="79"/>
      <c r="DA166" s="79"/>
      <c r="DB166" s="79"/>
      <c r="DC166" s="79"/>
      <c r="DD166" s="79"/>
      <c r="DE166" s="79"/>
      <c r="DF166" s="79"/>
      <c r="DG166" s="79"/>
      <c r="DH166" s="79"/>
      <c r="DI166" s="79"/>
      <c r="DJ166" s="79"/>
      <c r="DK166" s="79"/>
      <c r="DL166" s="79"/>
      <c r="DM166" s="79"/>
      <c r="DN166" s="79"/>
      <c r="DO166" s="79"/>
      <c r="DP166" s="79"/>
      <c r="DQ166" s="79"/>
      <c r="DR166" s="79"/>
      <c r="DS166" s="79"/>
      <c r="DT166" s="79"/>
      <c r="DU166" s="79"/>
      <c r="DV166" s="79"/>
      <c r="DW166" s="79"/>
      <c r="DX166" s="79"/>
      <c r="DY166" s="79"/>
      <c r="DZ166" s="79"/>
      <c r="EA166" s="79"/>
      <c r="EB166" s="79"/>
      <c r="EC166" s="79"/>
      <c r="ED166" s="79"/>
      <c r="EE166" s="79"/>
      <c r="EF166" s="79"/>
      <c r="EG166" s="79"/>
      <c r="EH166" s="79"/>
      <c r="EI166" s="79"/>
      <c r="EJ166" s="79"/>
      <c r="EK166" s="79"/>
      <c r="EL166" s="79"/>
      <c r="EM166" s="79"/>
      <c r="EN166" s="79"/>
      <c r="EO166" s="79"/>
      <c r="EP166" s="79"/>
      <c r="EQ166" s="79"/>
      <c r="ER166" s="79"/>
      <c r="ES166" s="79"/>
      <c r="ET166" s="79"/>
      <c r="EU166" s="79"/>
      <c r="EV166" s="79"/>
      <c r="EW166" s="79"/>
      <c r="EX166" s="79"/>
      <c r="EY166" s="79"/>
      <c r="EZ166" s="79"/>
      <c r="FA166" s="79"/>
      <c r="FB166" s="79"/>
      <c r="FC166" s="79"/>
      <c r="FD166" s="79"/>
      <c r="FE166" s="79"/>
      <c r="FF166" s="79"/>
      <c r="FG166" s="79"/>
      <c r="FH166" s="79"/>
      <c r="FI166" s="79"/>
      <c r="FJ166" s="79"/>
      <c r="FK166" s="79"/>
      <c r="FL166" s="79"/>
      <c r="FM166" s="79"/>
      <c r="FN166" s="79"/>
      <c r="FO166" s="79"/>
      <c r="FP166" s="79"/>
      <c r="FQ166" s="79"/>
      <c r="FR166" s="79"/>
      <c r="FS166" s="79"/>
      <c r="FT166" s="79"/>
      <c r="FU166" s="79"/>
      <c r="FV166" s="79"/>
      <c r="FW166" s="79"/>
      <c r="FX166" s="79"/>
      <c r="FY166" s="79"/>
      <c r="FZ166" s="79"/>
      <c r="GA166" s="79"/>
      <c r="GB166" s="79"/>
      <c r="GC166" s="79"/>
      <c r="GD166" s="79"/>
      <c r="GE166" s="79"/>
      <c r="GF166" s="79"/>
      <c r="GG166" s="79"/>
      <c r="GH166" s="79"/>
      <c r="GI166" s="79"/>
      <c r="GJ166" s="79"/>
      <c r="GK166" s="79"/>
      <c r="GL166" s="79"/>
      <c r="GM166" s="79"/>
      <c r="GN166" s="79"/>
      <c r="GO166" s="79"/>
      <c r="GP166" s="79"/>
      <c r="GQ166" s="79"/>
      <c r="GR166" s="79"/>
      <c r="GS166" s="79"/>
      <c r="GT166" s="79"/>
      <c r="GU166" s="79"/>
      <c r="GV166" s="79"/>
      <c r="GW166" s="79"/>
      <c r="GX166" s="79"/>
      <c r="GY166" s="79"/>
      <c r="GZ166" s="79"/>
      <c r="HA166" s="79"/>
      <c r="HB166" s="79"/>
      <c r="HC166" s="79"/>
      <c r="HD166" s="79"/>
      <c r="HE166" s="79"/>
      <c r="HF166" s="79"/>
      <c r="HG166" s="79"/>
      <c r="HH166" s="79"/>
      <c r="HI166" s="79"/>
      <c r="HJ166" s="79"/>
      <c r="HK166" s="79"/>
      <c r="HL166" s="79"/>
      <c r="HM166" s="79"/>
      <c r="HN166" s="79"/>
      <c r="HO166" s="79"/>
      <c r="HP166" s="79"/>
      <c r="HQ166" s="79"/>
      <c r="HR166" s="79"/>
      <c r="HS166" s="79"/>
      <c r="HT166" s="79"/>
      <c r="HU166" s="79"/>
      <c r="HV166" s="79"/>
      <c r="HW166" s="79"/>
      <c r="HX166" s="79"/>
      <c r="HY166" s="79"/>
      <c r="HZ166" s="79"/>
      <c r="IA166" s="79"/>
      <c r="IB166" s="79"/>
      <c r="IC166" s="79"/>
      <c r="ID166" s="79"/>
      <c r="IE166" s="79"/>
      <c r="IF166" s="79"/>
      <c r="IG166" s="79"/>
      <c r="IH166" s="79"/>
      <c r="II166" s="79"/>
      <c r="IJ166" s="79"/>
      <c r="IK166" s="79"/>
      <c r="IL166" s="79"/>
      <c r="IM166" s="79"/>
      <c r="IN166" s="79"/>
      <c r="IO166" s="79"/>
      <c r="IP166" s="79"/>
      <c r="IQ166" s="79"/>
      <c r="IR166" s="79"/>
      <c r="IS166" s="79"/>
      <c r="IT166" s="79"/>
      <c r="IU166" s="79"/>
      <c r="IV166" s="79"/>
    </row>
    <row r="167" spans="1:256">
      <c r="A167" s="79"/>
      <c r="B167" s="307"/>
      <c r="C167" s="307"/>
      <c r="D167" s="307"/>
      <c r="E167" s="79"/>
      <c r="F167" s="272"/>
      <c r="G167" s="272"/>
      <c r="H167" s="272"/>
      <c r="I167" s="307"/>
      <c r="J167" s="272"/>
      <c r="K167" s="273"/>
      <c r="L167" s="273"/>
      <c r="M167" s="307"/>
      <c r="N167" s="4"/>
      <c r="O167" s="307"/>
      <c r="P167" s="307"/>
      <c r="Q167" s="307"/>
      <c r="R167" s="307"/>
      <c r="S167" s="307"/>
      <c r="T167" s="307"/>
      <c r="U167" s="261"/>
      <c r="V167" s="251"/>
      <c r="W167" s="251"/>
      <c r="X167" s="251"/>
      <c r="Y167" s="79"/>
      <c r="Z167" s="79"/>
      <c r="AA167" s="251"/>
      <c r="AB167" s="79"/>
      <c r="AC167" s="79"/>
      <c r="AD167" s="79"/>
      <c r="AE167" s="79"/>
      <c r="AF167" s="79"/>
      <c r="AG167" s="79"/>
      <c r="AH167" s="79"/>
      <c r="AI167" s="79"/>
      <c r="AJ167" s="79"/>
      <c r="AK167" s="79"/>
      <c r="AL167" s="79"/>
      <c r="AM167" s="79"/>
      <c r="AN167" s="79"/>
      <c r="AO167" s="79"/>
      <c r="AP167" s="79"/>
      <c r="AQ167" s="79"/>
      <c r="AR167" s="79"/>
      <c r="AS167" s="79"/>
      <c r="AT167" s="79"/>
      <c r="AU167" s="79"/>
      <c r="AV167" s="79"/>
      <c r="AW167" s="79"/>
      <c r="AX167" s="79"/>
      <c r="AY167" s="79"/>
      <c r="AZ167" s="79"/>
      <c r="BA167" s="79"/>
      <c r="BB167" s="79"/>
      <c r="BC167" s="79"/>
      <c r="BD167" s="79"/>
      <c r="BE167" s="79"/>
      <c r="BF167" s="79"/>
      <c r="BG167" s="79"/>
      <c r="BH167" s="79"/>
      <c r="BI167" s="79"/>
      <c r="BJ167" s="79"/>
      <c r="BK167" s="79"/>
      <c r="BL167" s="79"/>
      <c r="BM167" s="79"/>
      <c r="BN167" s="79"/>
      <c r="BO167" s="79"/>
      <c r="BP167" s="79"/>
      <c r="BQ167" s="79"/>
      <c r="BR167" s="79"/>
      <c r="BS167" s="79"/>
      <c r="BT167" s="79"/>
      <c r="BU167" s="79"/>
      <c r="BV167" s="79"/>
      <c r="BW167" s="79"/>
      <c r="BX167" s="79"/>
      <c r="BY167" s="79"/>
      <c r="BZ167" s="79"/>
      <c r="CA167" s="79"/>
      <c r="CB167" s="79"/>
      <c r="CC167" s="79"/>
      <c r="CD167" s="79"/>
      <c r="CE167" s="79"/>
      <c r="CF167" s="79"/>
      <c r="CG167" s="79"/>
      <c r="CH167" s="79"/>
      <c r="CI167" s="79"/>
      <c r="CJ167" s="79"/>
      <c r="CK167" s="79"/>
      <c r="CL167" s="79"/>
      <c r="CM167" s="79"/>
      <c r="CN167" s="79"/>
      <c r="CO167" s="79"/>
      <c r="CP167" s="79"/>
      <c r="CQ167" s="79"/>
      <c r="CR167" s="79"/>
      <c r="CS167" s="79"/>
      <c r="CT167" s="79"/>
      <c r="CU167" s="79"/>
      <c r="CV167" s="79"/>
      <c r="CW167" s="79"/>
      <c r="CX167" s="79"/>
      <c r="CY167" s="79"/>
      <c r="CZ167" s="79"/>
      <c r="DA167" s="79"/>
      <c r="DB167" s="79"/>
      <c r="DC167" s="79"/>
      <c r="DD167" s="79"/>
      <c r="DE167" s="79"/>
      <c r="DF167" s="79"/>
      <c r="DG167" s="79"/>
      <c r="DH167" s="79"/>
      <c r="DI167" s="79"/>
      <c r="DJ167" s="79"/>
      <c r="DK167" s="79"/>
      <c r="DL167" s="79"/>
      <c r="DM167" s="79"/>
      <c r="DN167" s="79"/>
      <c r="DO167" s="79"/>
      <c r="DP167" s="79"/>
      <c r="DQ167" s="79"/>
      <c r="DR167" s="79"/>
      <c r="DS167" s="79"/>
      <c r="DT167" s="79"/>
      <c r="DU167" s="79"/>
      <c r="DV167" s="79"/>
      <c r="DW167" s="79"/>
      <c r="DX167" s="79"/>
      <c r="DY167" s="79"/>
      <c r="DZ167" s="79"/>
      <c r="EA167" s="79"/>
      <c r="EB167" s="79"/>
      <c r="EC167" s="79"/>
      <c r="ED167" s="79"/>
      <c r="EE167" s="79"/>
      <c r="EF167" s="79"/>
      <c r="EG167" s="79"/>
      <c r="EH167" s="79"/>
      <c r="EI167" s="79"/>
      <c r="EJ167" s="79"/>
      <c r="EK167" s="79"/>
      <c r="EL167" s="79"/>
      <c r="EM167" s="79"/>
      <c r="EN167" s="79"/>
      <c r="EO167" s="79"/>
      <c r="EP167" s="79"/>
      <c r="EQ167" s="79"/>
      <c r="ER167" s="79"/>
      <c r="ES167" s="79"/>
      <c r="ET167" s="79"/>
      <c r="EU167" s="79"/>
      <c r="EV167" s="79"/>
      <c r="EW167" s="79"/>
      <c r="EX167" s="79"/>
      <c r="EY167" s="79"/>
      <c r="EZ167" s="79"/>
      <c r="FA167" s="79"/>
      <c r="FB167" s="79"/>
      <c r="FC167" s="79"/>
      <c r="FD167" s="79"/>
      <c r="FE167" s="79"/>
      <c r="FF167" s="79"/>
      <c r="FG167" s="79"/>
      <c r="FH167" s="79"/>
      <c r="FI167" s="79"/>
      <c r="FJ167" s="79"/>
      <c r="FK167" s="79"/>
      <c r="FL167" s="79"/>
      <c r="FM167" s="79"/>
      <c r="FN167" s="79"/>
      <c r="FO167" s="79"/>
      <c r="FP167" s="79"/>
      <c r="FQ167" s="79"/>
      <c r="FR167" s="79"/>
      <c r="FS167" s="79"/>
      <c r="FT167" s="79"/>
      <c r="FU167" s="79"/>
      <c r="FV167" s="79"/>
      <c r="FW167" s="79"/>
      <c r="FX167" s="79"/>
      <c r="FY167" s="79"/>
      <c r="FZ167" s="79"/>
      <c r="GA167" s="79"/>
      <c r="GB167" s="79"/>
      <c r="GC167" s="79"/>
      <c r="GD167" s="79"/>
      <c r="GE167" s="79"/>
      <c r="GF167" s="79"/>
      <c r="GG167" s="79"/>
      <c r="GH167" s="79"/>
      <c r="GI167" s="79"/>
      <c r="GJ167" s="79"/>
      <c r="GK167" s="79"/>
      <c r="GL167" s="79"/>
      <c r="GM167" s="79"/>
      <c r="GN167" s="79"/>
      <c r="GO167" s="79"/>
      <c r="GP167" s="79"/>
      <c r="GQ167" s="79"/>
      <c r="GR167" s="79"/>
      <c r="GS167" s="79"/>
      <c r="GT167" s="79"/>
      <c r="GU167" s="79"/>
      <c r="GV167" s="79"/>
      <c r="GW167" s="79"/>
      <c r="GX167" s="79"/>
      <c r="GY167" s="79"/>
      <c r="GZ167" s="79"/>
      <c r="HA167" s="79"/>
      <c r="HB167" s="79"/>
      <c r="HC167" s="79"/>
      <c r="HD167" s="79"/>
      <c r="HE167" s="79"/>
      <c r="HF167" s="79"/>
      <c r="HG167" s="79"/>
      <c r="HH167" s="79"/>
      <c r="HI167" s="79"/>
      <c r="HJ167" s="79"/>
      <c r="HK167" s="79"/>
      <c r="HL167" s="79"/>
      <c r="HM167" s="79"/>
      <c r="HN167" s="79"/>
      <c r="HO167" s="79"/>
      <c r="HP167" s="79"/>
      <c r="HQ167" s="79"/>
      <c r="HR167" s="79"/>
      <c r="HS167" s="79"/>
      <c r="HT167" s="79"/>
      <c r="HU167" s="79"/>
      <c r="HV167" s="79"/>
      <c r="HW167" s="79"/>
      <c r="HX167" s="79"/>
      <c r="HY167" s="79"/>
      <c r="HZ167" s="79"/>
      <c r="IA167" s="79"/>
      <c r="IB167" s="79"/>
      <c r="IC167" s="79"/>
      <c r="ID167" s="79"/>
      <c r="IE167" s="79"/>
      <c r="IF167" s="79"/>
      <c r="IG167" s="79"/>
      <c r="IH167" s="79"/>
      <c r="II167" s="79"/>
      <c r="IJ167" s="79"/>
      <c r="IK167" s="79"/>
      <c r="IL167" s="79"/>
      <c r="IM167" s="79"/>
      <c r="IN167" s="79"/>
      <c r="IO167" s="79"/>
      <c r="IP167" s="79"/>
      <c r="IQ167" s="79"/>
      <c r="IR167" s="79"/>
      <c r="IS167" s="79"/>
      <c r="IT167" s="79"/>
      <c r="IU167" s="79"/>
      <c r="IV167" s="79"/>
    </row>
    <row r="168" spans="1:256">
      <c r="A168" s="79"/>
      <c r="B168" s="307"/>
      <c r="C168" s="307"/>
      <c r="D168" s="307"/>
      <c r="E168" s="79"/>
      <c r="F168" s="272"/>
      <c r="G168" s="272"/>
      <c r="H168" s="272"/>
      <c r="I168" s="307"/>
      <c r="J168" s="272"/>
      <c r="K168" s="273"/>
      <c r="L168" s="273"/>
      <c r="M168" s="307"/>
      <c r="N168" s="4"/>
      <c r="O168" s="307"/>
      <c r="P168" s="307"/>
      <c r="Q168" s="307"/>
      <c r="R168" s="307"/>
      <c r="S168" s="307"/>
      <c r="T168" s="307"/>
      <c r="U168" s="261"/>
      <c r="V168" s="251"/>
      <c r="W168" s="251"/>
      <c r="X168" s="251"/>
      <c r="Y168" s="79"/>
      <c r="Z168" s="79"/>
      <c r="AA168" s="251"/>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c r="BI168" s="79"/>
      <c r="BJ168" s="79"/>
      <c r="BK168" s="79"/>
      <c r="BL168" s="79"/>
      <c r="BM168" s="79"/>
      <c r="BN168" s="79"/>
      <c r="BO168" s="79"/>
      <c r="BP168" s="79"/>
      <c r="BQ168" s="79"/>
      <c r="BR168" s="79"/>
      <c r="BS168" s="79"/>
      <c r="BT168" s="79"/>
      <c r="BU168" s="79"/>
      <c r="BV168" s="79"/>
      <c r="BW168" s="79"/>
      <c r="BX168" s="79"/>
      <c r="BY168" s="79"/>
      <c r="BZ168" s="79"/>
      <c r="CA168" s="79"/>
      <c r="CB168" s="79"/>
      <c r="CC168" s="79"/>
      <c r="CD168" s="79"/>
      <c r="CE168" s="79"/>
      <c r="CF168" s="79"/>
      <c r="CG168" s="79"/>
      <c r="CH168" s="79"/>
      <c r="CI168" s="79"/>
      <c r="CJ168" s="79"/>
      <c r="CK168" s="79"/>
      <c r="CL168" s="79"/>
      <c r="CM168" s="79"/>
      <c r="CN168" s="79"/>
      <c r="CO168" s="79"/>
      <c r="CP168" s="79"/>
      <c r="CQ168" s="79"/>
      <c r="CR168" s="79"/>
      <c r="CS168" s="79"/>
      <c r="CT168" s="79"/>
      <c r="CU168" s="79"/>
      <c r="CV168" s="79"/>
      <c r="CW168" s="79"/>
      <c r="CX168" s="79"/>
      <c r="CY168" s="79"/>
      <c r="CZ168" s="79"/>
      <c r="DA168" s="79"/>
      <c r="DB168" s="79"/>
      <c r="DC168" s="79"/>
      <c r="DD168" s="79"/>
      <c r="DE168" s="79"/>
      <c r="DF168" s="79"/>
      <c r="DG168" s="79"/>
      <c r="DH168" s="79"/>
      <c r="DI168" s="79"/>
      <c r="DJ168" s="79"/>
      <c r="DK168" s="79"/>
      <c r="DL168" s="79"/>
      <c r="DM168" s="79"/>
      <c r="DN168" s="79"/>
      <c r="DO168" s="79"/>
      <c r="DP168" s="79"/>
      <c r="DQ168" s="79"/>
      <c r="DR168" s="79"/>
      <c r="DS168" s="79"/>
      <c r="DT168" s="79"/>
      <c r="DU168" s="79"/>
      <c r="DV168" s="79"/>
      <c r="DW168" s="79"/>
      <c r="DX168" s="79"/>
      <c r="DY168" s="79"/>
      <c r="DZ168" s="79"/>
      <c r="EA168" s="79"/>
      <c r="EB168" s="79"/>
      <c r="EC168" s="79"/>
      <c r="ED168" s="79"/>
      <c r="EE168" s="79"/>
      <c r="EF168" s="79"/>
      <c r="EG168" s="79"/>
      <c r="EH168" s="79"/>
      <c r="EI168" s="79"/>
      <c r="EJ168" s="79"/>
      <c r="EK168" s="79"/>
      <c r="EL168" s="79"/>
      <c r="EM168" s="79"/>
      <c r="EN168" s="79"/>
      <c r="EO168" s="79"/>
      <c r="EP168" s="79"/>
      <c r="EQ168" s="79"/>
      <c r="ER168" s="79"/>
      <c r="ES168" s="79"/>
      <c r="ET168" s="79"/>
      <c r="EU168" s="79"/>
      <c r="EV168" s="79"/>
      <c r="EW168" s="79"/>
      <c r="EX168" s="79"/>
      <c r="EY168" s="79"/>
      <c r="EZ168" s="79"/>
      <c r="FA168" s="79"/>
      <c r="FB168" s="79"/>
      <c r="FC168" s="79"/>
      <c r="FD168" s="79"/>
      <c r="FE168" s="79"/>
      <c r="FF168" s="79"/>
      <c r="FG168" s="79"/>
      <c r="FH168" s="79"/>
      <c r="FI168" s="79"/>
      <c r="FJ168" s="79"/>
      <c r="FK168" s="79"/>
      <c r="FL168" s="79"/>
      <c r="FM168" s="79"/>
      <c r="FN168" s="79"/>
      <c r="FO168" s="79"/>
      <c r="FP168" s="79"/>
      <c r="FQ168" s="79"/>
      <c r="FR168" s="79"/>
      <c r="FS168" s="79"/>
      <c r="FT168" s="79"/>
      <c r="FU168" s="79"/>
      <c r="FV168" s="79"/>
      <c r="FW168" s="79"/>
      <c r="FX168" s="79"/>
      <c r="FY168" s="79"/>
      <c r="FZ168" s="79"/>
      <c r="GA168" s="79"/>
      <c r="GB168" s="79"/>
      <c r="GC168" s="79"/>
      <c r="GD168" s="79"/>
      <c r="GE168" s="79"/>
      <c r="GF168" s="79"/>
      <c r="GG168" s="79"/>
      <c r="GH168" s="79"/>
      <c r="GI168" s="79"/>
      <c r="GJ168" s="79"/>
      <c r="GK168" s="79"/>
      <c r="GL168" s="79"/>
      <c r="GM168" s="79"/>
      <c r="GN168" s="79"/>
      <c r="GO168" s="79"/>
      <c r="GP168" s="79"/>
      <c r="GQ168" s="79"/>
      <c r="GR168" s="79"/>
      <c r="GS168" s="79"/>
      <c r="GT168" s="79"/>
      <c r="GU168" s="79"/>
      <c r="GV168" s="79"/>
      <c r="GW168" s="79"/>
      <c r="GX168" s="79"/>
      <c r="GY168" s="79"/>
      <c r="GZ168" s="79"/>
      <c r="HA168" s="79"/>
      <c r="HB168" s="79"/>
      <c r="HC168" s="79"/>
      <c r="HD168" s="79"/>
      <c r="HE168" s="79"/>
      <c r="HF168" s="79"/>
      <c r="HG168" s="79"/>
      <c r="HH168" s="79"/>
      <c r="HI168" s="79"/>
      <c r="HJ168" s="79"/>
      <c r="HK168" s="79"/>
      <c r="HL168" s="79"/>
      <c r="HM168" s="79"/>
      <c r="HN168" s="79"/>
      <c r="HO168" s="79"/>
      <c r="HP168" s="79"/>
      <c r="HQ168" s="79"/>
      <c r="HR168" s="79"/>
      <c r="HS168" s="79"/>
      <c r="HT168" s="79"/>
      <c r="HU168" s="79"/>
      <c r="HV168" s="79"/>
      <c r="HW168" s="79"/>
      <c r="HX168" s="79"/>
      <c r="HY168" s="79"/>
      <c r="HZ168" s="79"/>
      <c r="IA168" s="79"/>
      <c r="IB168" s="79"/>
      <c r="IC168" s="79"/>
      <c r="ID168" s="79"/>
      <c r="IE168" s="79"/>
      <c r="IF168" s="79"/>
      <c r="IG168" s="79"/>
      <c r="IH168" s="79"/>
      <c r="II168" s="79"/>
      <c r="IJ168" s="79"/>
      <c r="IK168" s="79"/>
      <c r="IL168" s="79"/>
      <c r="IM168" s="79"/>
      <c r="IN168" s="79"/>
      <c r="IO168" s="79"/>
      <c r="IP168" s="79"/>
      <c r="IQ168" s="79"/>
      <c r="IR168" s="79"/>
      <c r="IS168" s="79"/>
      <c r="IT168" s="79"/>
      <c r="IU168" s="79"/>
      <c r="IV168" s="79"/>
    </row>
    <row r="169" spans="1:256">
      <c r="A169" s="79"/>
      <c r="B169" s="307"/>
      <c r="C169" s="307"/>
      <c r="D169" s="307"/>
      <c r="E169" s="79"/>
      <c r="F169" s="272"/>
      <c r="G169" s="272"/>
      <c r="H169" s="272"/>
      <c r="I169" s="307"/>
      <c r="J169" s="272"/>
      <c r="K169" s="273"/>
      <c r="L169" s="273"/>
      <c r="M169" s="307"/>
      <c r="N169" s="4"/>
      <c r="O169" s="307"/>
      <c r="P169" s="307"/>
      <c r="Q169" s="307"/>
      <c r="R169" s="307"/>
      <c r="S169" s="307"/>
      <c r="T169" s="307"/>
      <c r="U169" s="261"/>
      <c r="V169" s="251"/>
      <c r="W169" s="251"/>
      <c r="X169" s="251"/>
      <c r="Y169" s="79"/>
      <c r="Z169" s="79"/>
      <c r="AA169" s="251"/>
      <c r="AB169" s="79"/>
      <c r="AC169" s="79"/>
      <c r="AD169" s="79"/>
      <c r="AE169" s="79"/>
      <c r="AF169" s="79"/>
      <c r="AG169" s="79"/>
      <c r="AH169" s="79"/>
      <c r="AI169" s="79"/>
      <c r="AJ169" s="79"/>
      <c r="AK169" s="79"/>
      <c r="AL169" s="79"/>
      <c r="AM169" s="79"/>
      <c r="AN169" s="79"/>
      <c r="AO169" s="79"/>
      <c r="AP169" s="79"/>
      <c r="AQ169" s="79"/>
      <c r="AR169" s="79"/>
      <c r="AS169" s="79"/>
      <c r="AT169" s="79"/>
      <c r="AU169" s="79"/>
      <c r="AV169" s="79"/>
      <c r="AW169" s="79"/>
      <c r="AX169" s="79"/>
      <c r="AY169" s="79"/>
      <c r="AZ169" s="79"/>
      <c r="BA169" s="79"/>
      <c r="BB169" s="79"/>
      <c r="BC169" s="79"/>
      <c r="BD169" s="79"/>
      <c r="BE169" s="79"/>
      <c r="BF169" s="79"/>
      <c r="BG169" s="79"/>
      <c r="BH169" s="79"/>
      <c r="BI169" s="79"/>
      <c r="BJ169" s="79"/>
      <c r="BK169" s="79"/>
      <c r="BL169" s="79"/>
      <c r="BM169" s="79"/>
      <c r="BN169" s="79"/>
      <c r="BO169" s="79"/>
      <c r="BP169" s="79"/>
      <c r="BQ169" s="79"/>
      <c r="BR169" s="79"/>
      <c r="BS169" s="79"/>
      <c r="BT169" s="79"/>
      <c r="BU169" s="79"/>
      <c r="BV169" s="79"/>
      <c r="BW169" s="79"/>
      <c r="BX169" s="79"/>
      <c r="BY169" s="79"/>
      <c r="BZ169" s="79"/>
      <c r="CA169" s="79"/>
      <c r="CB169" s="79"/>
      <c r="CC169" s="79"/>
      <c r="CD169" s="79"/>
      <c r="CE169" s="79"/>
      <c r="CF169" s="79"/>
      <c r="CG169" s="79"/>
      <c r="CH169" s="79"/>
      <c r="CI169" s="79"/>
      <c r="CJ169" s="79"/>
      <c r="CK169" s="79"/>
      <c r="CL169" s="79"/>
      <c r="CM169" s="79"/>
      <c r="CN169" s="79"/>
      <c r="CO169" s="79"/>
      <c r="CP169" s="79"/>
      <c r="CQ169" s="79"/>
      <c r="CR169" s="79"/>
      <c r="CS169" s="79"/>
      <c r="CT169" s="79"/>
      <c r="CU169" s="79"/>
      <c r="CV169" s="79"/>
      <c r="CW169" s="79"/>
      <c r="CX169" s="79"/>
      <c r="CY169" s="79"/>
      <c r="CZ169" s="79"/>
      <c r="DA169" s="79"/>
      <c r="DB169" s="79"/>
      <c r="DC169" s="79"/>
      <c r="DD169" s="79"/>
      <c r="DE169" s="79"/>
      <c r="DF169" s="79"/>
      <c r="DG169" s="79"/>
      <c r="DH169" s="79"/>
      <c r="DI169" s="79"/>
      <c r="DJ169" s="79"/>
      <c r="DK169" s="79"/>
      <c r="DL169" s="79"/>
      <c r="DM169" s="79"/>
      <c r="DN169" s="79"/>
      <c r="DO169" s="79"/>
      <c r="DP169" s="79"/>
      <c r="DQ169" s="79"/>
      <c r="DR169" s="79"/>
      <c r="DS169" s="79"/>
      <c r="DT169" s="79"/>
      <c r="DU169" s="79"/>
      <c r="DV169" s="79"/>
      <c r="DW169" s="79"/>
      <c r="DX169" s="79"/>
      <c r="DY169" s="79"/>
      <c r="DZ169" s="79"/>
      <c r="EA169" s="79"/>
      <c r="EB169" s="79"/>
      <c r="EC169" s="79"/>
      <c r="ED169" s="79"/>
      <c r="EE169" s="79"/>
      <c r="EF169" s="79"/>
      <c r="EG169" s="79"/>
      <c r="EH169" s="79"/>
      <c r="EI169" s="79"/>
      <c r="EJ169" s="79"/>
      <c r="EK169" s="79"/>
      <c r="EL169" s="79"/>
      <c r="EM169" s="79"/>
      <c r="EN169" s="79"/>
      <c r="EO169" s="79"/>
      <c r="EP169" s="79"/>
      <c r="EQ169" s="79"/>
      <c r="ER169" s="79"/>
      <c r="ES169" s="79"/>
      <c r="ET169" s="79"/>
      <c r="EU169" s="79"/>
      <c r="EV169" s="79"/>
      <c r="EW169" s="79"/>
      <c r="EX169" s="79"/>
      <c r="EY169" s="79"/>
      <c r="EZ169" s="79"/>
      <c r="FA169" s="79"/>
      <c r="FB169" s="79"/>
      <c r="FC169" s="79"/>
      <c r="FD169" s="79"/>
      <c r="FE169" s="79"/>
      <c r="FF169" s="79"/>
      <c r="FG169" s="79"/>
      <c r="FH169" s="79"/>
      <c r="FI169" s="79"/>
      <c r="FJ169" s="79"/>
      <c r="FK169" s="79"/>
      <c r="FL169" s="79"/>
      <c r="FM169" s="79"/>
      <c r="FN169" s="79"/>
      <c r="FO169" s="79"/>
      <c r="FP169" s="79"/>
      <c r="FQ169" s="79"/>
      <c r="FR169" s="79"/>
      <c r="FS169" s="79"/>
      <c r="FT169" s="79"/>
      <c r="FU169" s="79"/>
      <c r="FV169" s="79"/>
      <c r="FW169" s="79"/>
      <c r="FX169" s="79"/>
      <c r="FY169" s="79"/>
      <c r="FZ169" s="79"/>
      <c r="GA169" s="79"/>
      <c r="GB169" s="79"/>
      <c r="GC169" s="79"/>
      <c r="GD169" s="79"/>
      <c r="GE169" s="79"/>
      <c r="GF169" s="79"/>
      <c r="GG169" s="79"/>
      <c r="GH169" s="79"/>
      <c r="GI169" s="79"/>
      <c r="GJ169" s="79"/>
      <c r="GK169" s="79"/>
      <c r="GL169" s="79"/>
      <c r="GM169" s="79"/>
      <c r="GN169" s="79"/>
      <c r="GO169" s="79"/>
      <c r="GP169" s="79"/>
      <c r="GQ169" s="79"/>
      <c r="GR169" s="79"/>
      <c r="GS169" s="79"/>
      <c r="GT169" s="79"/>
      <c r="GU169" s="79"/>
      <c r="GV169" s="79"/>
      <c r="GW169" s="79"/>
      <c r="GX169" s="79"/>
      <c r="GY169" s="79"/>
      <c r="GZ169" s="79"/>
      <c r="HA169" s="79"/>
      <c r="HB169" s="79"/>
      <c r="HC169" s="79"/>
      <c r="HD169" s="79"/>
      <c r="HE169" s="79"/>
      <c r="HF169" s="79"/>
      <c r="HG169" s="79"/>
      <c r="HH169" s="79"/>
      <c r="HI169" s="79"/>
      <c r="HJ169" s="79"/>
      <c r="HK169" s="79"/>
      <c r="HL169" s="79"/>
      <c r="HM169" s="79"/>
      <c r="HN169" s="79"/>
      <c r="HO169" s="79"/>
      <c r="HP169" s="79"/>
      <c r="HQ169" s="79"/>
      <c r="HR169" s="79"/>
      <c r="HS169" s="79"/>
      <c r="HT169" s="79"/>
      <c r="HU169" s="79"/>
      <c r="HV169" s="79"/>
      <c r="HW169" s="79"/>
      <c r="HX169" s="79"/>
      <c r="HY169" s="79"/>
      <c r="HZ169" s="79"/>
      <c r="IA169" s="79"/>
      <c r="IB169" s="79"/>
      <c r="IC169" s="79"/>
      <c r="ID169" s="79"/>
      <c r="IE169" s="79"/>
      <c r="IF169" s="79"/>
      <c r="IG169" s="79"/>
      <c r="IH169" s="79"/>
      <c r="II169" s="79"/>
      <c r="IJ169" s="79"/>
      <c r="IK169" s="79"/>
      <c r="IL169" s="79"/>
      <c r="IM169" s="79"/>
      <c r="IN169" s="79"/>
      <c r="IO169" s="79"/>
      <c r="IP169" s="79"/>
      <c r="IQ169" s="79"/>
      <c r="IR169" s="79"/>
      <c r="IS169" s="79"/>
      <c r="IT169" s="79"/>
      <c r="IU169" s="79"/>
      <c r="IV169" s="79"/>
    </row>
    <row r="170" spans="1:256">
      <c r="A170" s="79"/>
      <c r="B170" s="307"/>
      <c r="C170" s="307"/>
      <c r="D170" s="307"/>
      <c r="E170" s="79"/>
      <c r="F170" s="272"/>
      <c r="G170" s="272"/>
      <c r="H170" s="272"/>
      <c r="I170" s="307"/>
      <c r="J170" s="272"/>
      <c r="K170" s="273"/>
      <c r="L170" s="273"/>
      <c r="M170" s="307"/>
      <c r="N170" s="4"/>
      <c r="O170" s="307"/>
      <c r="P170" s="307"/>
      <c r="Q170" s="307"/>
      <c r="R170" s="307"/>
      <c r="S170" s="307"/>
      <c r="T170" s="307"/>
      <c r="U170" s="261"/>
      <c r="V170" s="251"/>
      <c r="W170" s="251"/>
      <c r="X170" s="251"/>
      <c r="Y170" s="79"/>
      <c r="Z170" s="79"/>
      <c r="AA170" s="251"/>
      <c r="AB170" s="79"/>
      <c r="AC170" s="79"/>
      <c r="AD170" s="79"/>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79"/>
      <c r="BA170" s="79"/>
      <c r="BB170" s="79"/>
      <c r="BC170" s="79"/>
      <c r="BD170" s="79"/>
      <c r="BE170" s="79"/>
      <c r="BF170" s="79"/>
      <c r="BG170" s="79"/>
      <c r="BH170" s="79"/>
      <c r="BI170" s="79"/>
      <c r="BJ170" s="79"/>
      <c r="BK170" s="79"/>
      <c r="BL170" s="79"/>
      <c r="BM170" s="79"/>
      <c r="BN170" s="79"/>
      <c r="BO170" s="79"/>
      <c r="BP170" s="79"/>
      <c r="BQ170" s="79"/>
      <c r="BR170" s="79"/>
      <c r="BS170" s="79"/>
      <c r="BT170" s="79"/>
      <c r="BU170" s="79"/>
      <c r="BV170" s="79"/>
      <c r="BW170" s="79"/>
      <c r="BX170" s="79"/>
      <c r="BY170" s="79"/>
      <c r="BZ170" s="79"/>
      <c r="CA170" s="79"/>
      <c r="CB170" s="79"/>
      <c r="CC170" s="79"/>
      <c r="CD170" s="79"/>
      <c r="CE170" s="79"/>
      <c r="CF170" s="79"/>
      <c r="CG170" s="79"/>
      <c r="CH170" s="79"/>
      <c r="CI170" s="79"/>
      <c r="CJ170" s="79"/>
      <c r="CK170" s="79"/>
      <c r="CL170" s="79"/>
      <c r="CM170" s="79"/>
      <c r="CN170" s="79"/>
      <c r="CO170" s="79"/>
      <c r="CP170" s="79"/>
      <c r="CQ170" s="79"/>
      <c r="CR170" s="79"/>
      <c r="CS170" s="79"/>
      <c r="CT170" s="79"/>
      <c r="CU170" s="79"/>
      <c r="CV170" s="79"/>
      <c r="CW170" s="79"/>
      <c r="CX170" s="79"/>
      <c r="CY170" s="79"/>
      <c r="CZ170" s="79"/>
      <c r="DA170" s="79"/>
      <c r="DB170" s="79"/>
      <c r="DC170" s="79"/>
      <c r="DD170" s="79"/>
      <c r="DE170" s="79"/>
      <c r="DF170" s="79"/>
      <c r="DG170" s="79"/>
      <c r="DH170" s="79"/>
      <c r="DI170" s="79"/>
      <c r="DJ170" s="79"/>
      <c r="DK170" s="79"/>
      <c r="DL170" s="79"/>
      <c r="DM170" s="79"/>
      <c r="DN170" s="79"/>
      <c r="DO170" s="79"/>
      <c r="DP170" s="79"/>
      <c r="DQ170" s="79"/>
      <c r="DR170" s="79"/>
      <c r="DS170" s="79"/>
      <c r="DT170" s="79"/>
      <c r="DU170" s="79"/>
      <c r="DV170" s="79"/>
      <c r="DW170" s="79"/>
      <c r="DX170" s="79"/>
      <c r="DY170" s="79"/>
      <c r="DZ170" s="79"/>
      <c r="EA170" s="79"/>
      <c r="EB170" s="79"/>
      <c r="EC170" s="79"/>
      <c r="ED170" s="79"/>
      <c r="EE170" s="79"/>
      <c r="EF170" s="79"/>
      <c r="EG170" s="79"/>
      <c r="EH170" s="79"/>
      <c r="EI170" s="79"/>
      <c r="EJ170" s="79"/>
      <c r="EK170" s="79"/>
      <c r="EL170" s="79"/>
      <c r="EM170" s="79"/>
      <c r="EN170" s="79"/>
      <c r="EO170" s="79"/>
      <c r="EP170" s="79"/>
      <c r="EQ170" s="79"/>
      <c r="ER170" s="79"/>
      <c r="ES170" s="79"/>
      <c r="ET170" s="79"/>
      <c r="EU170" s="79"/>
      <c r="EV170" s="79"/>
      <c r="EW170" s="79"/>
      <c r="EX170" s="79"/>
      <c r="EY170" s="79"/>
      <c r="EZ170" s="79"/>
      <c r="FA170" s="79"/>
      <c r="FB170" s="79"/>
      <c r="FC170" s="79"/>
      <c r="FD170" s="79"/>
      <c r="FE170" s="79"/>
      <c r="FF170" s="79"/>
      <c r="FG170" s="79"/>
      <c r="FH170" s="79"/>
      <c r="FI170" s="79"/>
      <c r="FJ170" s="79"/>
      <c r="FK170" s="79"/>
      <c r="FL170" s="79"/>
      <c r="FM170" s="79"/>
      <c r="FN170" s="79"/>
      <c r="FO170" s="79"/>
      <c r="FP170" s="79"/>
      <c r="FQ170" s="79"/>
      <c r="FR170" s="79"/>
      <c r="FS170" s="79"/>
      <c r="FT170" s="79"/>
      <c r="FU170" s="79"/>
      <c r="FV170" s="79"/>
      <c r="FW170" s="79"/>
      <c r="FX170" s="79"/>
      <c r="FY170" s="79"/>
      <c r="FZ170" s="79"/>
      <c r="GA170" s="79"/>
      <c r="GB170" s="79"/>
      <c r="GC170" s="79"/>
      <c r="GD170" s="79"/>
      <c r="GE170" s="79"/>
      <c r="GF170" s="79"/>
      <c r="GG170" s="79"/>
      <c r="GH170" s="79"/>
      <c r="GI170" s="79"/>
      <c r="GJ170" s="79"/>
      <c r="GK170" s="79"/>
      <c r="GL170" s="79"/>
      <c r="GM170" s="79"/>
      <c r="GN170" s="79"/>
      <c r="GO170" s="79"/>
      <c r="GP170" s="79"/>
      <c r="GQ170" s="79"/>
      <c r="GR170" s="79"/>
      <c r="GS170" s="79"/>
      <c r="GT170" s="79"/>
      <c r="GU170" s="79"/>
      <c r="GV170" s="79"/>
      <c r="GW170" s="79"/>
      <c r="GX170" s="79"/>
      <c r="GY170" s="79"/>
      <c r="GZ170" s="79"/>
      <c r="HA170" s="79"/>
      <c r="HB170" s="79"/>
      <c r="HC170" s="79"/>
      <c r="HD170" s="79"/>
      <c r="HE170" s="79"/>
      <c r="HF170" s="79"/>
      <c r="HG170" s="79"/>
      <c r="HH170" s="79"/>
      <c r="HI170" s="79"/>
      <c r="HJ170" s="79"/>
      <c r="HK170" s="79"/>
      <c r="HL170" s="79"/>
      <c r="HM170" s="79"/>
      <c r="HN170" s="79"/>
      <c r="HO170" s="79"/>
      <c r="HP170" s="79"/>
      <c r="HQ170" s="79"/>
      <c r="HR170" s="79"/>
      <c r="HS170" s="79"/>
      <c r="HT170" s="79"/>
      <c r="HU170" s="79"/>
      <c r="HV170" s="79"/>
      <c r="HW170" s="79"/>
      <c r="HX170" s="79"/>
      <c r="HY170" s="79"/>
      <c r="HZ170" s="79"/>
      <c r="IA170" s="79"/>
      <c r="IB170" s="79"/>
      <c r="IC170" s="79"/>
      <c r="ID170" s="79"/>
      <c r="IE170" s="79"/>
      <c r="IF170" s="79"/>
      <c r="IG170" s="79"/>
      <c r="IH170" s="79"/>
      <c r="II170" s="79"/>
      <c r="IJ170" s="79"/>
      <c r="IK170" s="79"/>
      <c r="IL170" s="79"/>
      <c r="IM170" s="79"/>
      <c r="IN170" s="79"/>
      <c r="IO170" s="79"/>
      <c r="IP170" s="79"/>
      <c r="IQ170" s="79"/>
      <c r="IR170" s="79"/>
      <c r="IS170" s="79"/>
      <c r="IT170" s="79"/>
      <c r="IU170" s="79"/>
      <c r="IV170" s="79"/>
    </row>
    <row r="171" spans="1:256">
      <c r="A171" s="79"/>
      <c r="B171" s="307"/>
      <c r="C171" s="307"/>
      <c r="D171" s="307"/>
      <c r="E171" s="79"/>
      <c r="F171" s="272"/>
      <c r="G171" s="272"/>
      <c r="H171" s="272"/>
      <c r="I171" s="307"/>
      <c r="J171" s="272"/>
      <c r="K171" s="273"/>
      <c r="L171" s="273"/>
      <c r="M171" s="307"/>
      <c r="N171" s="4"/>
      <c r="O171" s="307"/>
      <c r="P171" s="307"/>
      <c r="Q171" s="307"/>
      <c r="R171" s="307"/>
      <c r="S171" s="307"/>
      <c r="T171" s="307"/>
      <c r="U171" s="261"/>
      <c r="V171" s="251"/>
      <c r="W171" s="251"/>
      <c r="X171" s="251"/>
      <c r="Y171" s="79"/>
      <c r="Z171" s="79"/>
      <c r="AA171" s="251"/>
      <c r="AB171" s="79"/>
      <c r="AC171" s="79"/>
      <c r="AD171" s="79"/>
      <c r="AE171" s="79"/>
      <c r="AF171" s="79"/>
      <c r="AG171" s="79"/>
      <c r="AH171" s="79"/>
      <c r="AI171" s="79"/>
      <c r="AJ171" s="79"/>
      <c r="AK171" s="79"/>
      <c r="AL171" s="79"/>
      <c r="AM171" s="79"/>
      <c r="AN171" s="79"/>
      <c r="AO171" s="79"/>
      <c r="AP171" s="79"/>
      <c r="AQ171" s="79"/>
      <c r="AR171" s="79"/>
      <c r="AS171" s="79"/>
      <c r="AT171" s="79"/>
      <c r="AU171" s="79"/>
      <c r="AV171" s="79"/>
      <c r="AW171" s="79"/>
      <c r="AX171" s="79"/>
      <c r="AY171" s="79"/>
      <c r="AZ171" s="79"/>
      <c r="BA171" s="79"/>
      <c r="BB171" s="79"/>
      <c r="BC171" s="79"/>
      <c r="BD171" s="79"/>
      <c r="BE171" s="79"/>
      <c r="BF171" s="79"/>
      <c r="BG171" s="79"/>
      <c r="BH171" s="79"/>
      <c r="BI171" s="79"/>
      <c r="BJ171" s="79"/>
      <c r="BK171" s="79"/>
      <c r="BL171" s="79"/>
      <c r="BM171" s="79"/>
      <c r="BN171" s="79"/>
      <c r="BO171" s="79"/>
      <c r="BP171" s="79"/>
      <c r="BQ171" s="79"/>
      <c r="BR171" s="79"/>
      <c r="BS171" s="79"/>
      <c r="BT171" s="79"/>
      <c r="BU171" s="79"/>
      <c r="BV171" s="79"/>
      <c r="BW171" s="79"/>
      <c r="BX171" s="79"/>
      <c r="BY171" s="79"/>
      <c r="BZ171" s="79"/>
      <c r="CA171" s="79"/>
      <c r="CB171" s="79"/>
      <c r="CC171" s="79"/>
      <c r="CD171" s="79"/>
      <c r="CE171" s="79"/>
      <c r="CF171" s="79"/>
      <c r="CG171" s="79"/>
      <c r="CH171" s="79"/>
      <c r="CI171" s="79"/>
      <c r="CJ171" s="79"/>
      <c r="CK171" s="79"/>
      <c r="CL171" s="79"/>
      <c r="CM171" s="79"/>
      <c r="CN171" s="79"/>
      <c r="CO171" s="79"/>
      <c r="CP171" s="79"/>
      <c r="CQ171" s="79"/>
      <c r="CR171" s="79"/>
      <c r="CS171" s="79"/>
      <c r="CT171" s="79"/>
      <c r="CU171" s="79"/>
      <c r="CV171" s="79"/>
      <c r="CW171" s="79"/>
      <c r="CX171" s="79"/>
      <c r="CY171" s="79"/>
      <c r="CZ171" s="79"/>
      <c r="DA171" s="79"/>
      <c r="DB171" s="79"/>
      <c r="DC171" s="79"/>
      <c r="DD171" s="79"/>
      <c r="DE171" s="79"/>
      <c r="DF171" s="79"/>
      <c r="DG171" s="79"/>
      <c r="DH171" s="79"/>
      <c r="DI171" s="79"/>
      <c r="DJ171" s="79"/>
      <c r="DK171" s="79"/>
      <c r="DL171" s="79"/>
      <c r="DM171" s="79"/>
      <c r="DN171" s="79"/>
      <c r="DO171" s="79"/>
      <c r="DP171" s="79"/>
      <c r="DQ171" s="79"/>
      <c r="DR171" s="79"/>
      <c r="DS171" s="79"/>
      <c r="DT171" s="79"/>
      <c r="DU171" s="79"/>
      <c r="DV171" s="79"/>
      <c r="DW171" s="79"/>
      <c r="DX171" s="79"/>
      <c r="DY171" s="79"/>
      <c r="DZ171" s="79"/>
      <c r="EA171" s="79"/>
      <c r="EB171" s="79"/>
      <c r="EC171" s="79"/>
      <c r="ED171" s="79"/>
      <c r="EE171" s="79"/>
      <c r="EF171" s="79"/>
      <c r="EG171" s="79"/>
      <c r="EH171" s="79"/>
      <c r="EI171" s="79"/>
      <c r="EJ171" s="79"/>
      <c r="EK171" s="79"/>
      <c r="EL171" s="79"/>
      <c r="EM171" s="79"/>
      <c r="EN171" s="79"/>
      <c r="EO171" s="79"/>
      <c r="EP171" s="79"/>
      <c r="EQ171" s="79"/>
      <c r="ER171" s="79"/>
      <c r="ES171" s="79"/>
      <c r="ET171" s="79"/>
      <c r="EU171" s="79"/>
      <c r="EV171" s="79"/>
      <c r="EW171" s="79"/>
      <c r="EX171" s="79"/>
      <c r="EY171" s="79"/>
      <c r="EZ171" s="79"/>
      <c r="FA171" s="79"/>
      <c r="FB171" s="79"/>
      <c r="FC171" s="79"/>
      <c r="FD171" s="79"/>
      <c r="FE171" s="79"/>
      <c r="FF171" s="79"/>
      <c r="FG171" s="79"/>
      <c r="FH171" s="79"/>
      <c r="FI171" s="79"/>
      <c r="FJ171" s="79"/>
      <c r="FK171" s="79"/>
      <c r="FL171" s="79"/>
      <c r="FM171" s="79"/>
      <c r="FN171" s="79"/>
      <c r="FO171" s="79"/>
      <c r="FP171" s="79"/>
      <c r="FQ171" s="79"/>
      <c r="FR171" s="79"/>
      <c r="FS171" s="79"/>
      <c r="FT171" s="79"/>
      <c r="FU171" s="79"/>
      <c r="FV171" s="79"/>
      <c r="FW171" s="79"/>
      <c r="FX171" s="79"/>
      <c r="FY171" s="79"/>
      <c r="FZ171" s="79"/>
      <c r="GA171" s="79"/>
      <c r="GB171" s="79"/>
      <c r="GC171" s="79"/>
      <c r="GD171" s="79"/>
      <c r="GE171" s="79"/>
      <c r="GF171" s="79"/>
      <c r="GG171" s="79"/>
      <c r="GH171" s="79"/>
      <c r="GI171" s="79"/>
      <c r="GJ171" s="79"/>
      <c r="GK171" s="79"/>
      <c r="GL171" s="79"/>
      <c r="GM171" s="79"/>
      <c r="GN171" s="79"/>
      <c r="GO171" s="79"/>
      <c r="GP171" s="79"/>
      <c r="GQ171" s="79"/>
      <c r="GR171" s="79"/>
      <c r="GS171" s="79"/>
      <c r="GT171" s="79"/>
      <c r="GU171" s="79"/>
      <c r="GV171" s="79"/>
      <c r="GW171" s="79"/>
      <c r="GX171" s="79"/>
      <c r="GY171" s="79"/>
      <c r="GZ171" s="79"/>
      <c r="HA171" s="79"/>
      <c r="HB171" s="79"/>
      <c r="HC171" s="79"/>
      <c r="HD171" s="79"/>
      <c r="HE171" s="79"/>
      <c r="HF171" s="79"/>
      <c r="HG171" s="79"/>
      <c r="HH171" s="79"/>
      <c r="HI171" s="79"/>
      <c r="HJ171" s="79"/>
      <c r="HK171" s="79"/>
      <c r="HL171" s="79"/>
      <c r="HM171" s="79"/>
      <c r="HN171" s="79"/>
      <c r="HO171" s="79"/>
      <c r="HP171" s="79"/>
      <c r="HQ171" s="79"/>
      <c r="HR171" s="79"/>
      <c r="HS171" s="79"/>
      <c r="HT171" s="79"/>
      <c r="HU171" s="79"/>
      <c r="HV171" s="79"/>
      <c r="HW171" s="79"/>
      <c r="HX171" s="79"/>
      <c r="HY171" s="79"/>
      <c r="HZ171" s="79"/>
      <c r="IA171" s="79"/>
      <c r="IB171" s="79"/>
      <c r="IC171" s="79"/>
      <c r="ID171" s="79"/>
      <c r="IE171" s="79"/>
      <c r="IF171" s="79"/>
      <c r="IG171" s="79"/>
      <c r="IH171" s="79"/>
      <c r="II171" s="79"/>
      <c r="IJ171" s="79"/>
      <c r="IK171" s="79"/>
      <c r="IL171" s="79"/>
      <c r="IM171" s="79"/>
      <c r="IN171" s="79"/>
      <c r="IO171" s="79"/>
      <c r="IP171" s="79"/>
      <c r="IQ171" s="79"/>
      <c r="IR171" s="79"/>
      <c r="IS171" s="79"/>
      <c r="IT171" s="79"/>
      <c r="IU171" s="79"/>
      <c r="IV171" s="79"/>
    </row>
    <row r="172" spans="1:256">
      <c r="A172" s="79"/>
      <c r="B172" s="307"/>
      <c r="C172" s="307"/>
      <c r="D172" s="307"/>
      <c r="E172" s="79"/>
      <c r="F172" s="272"/>
      <c r="G172" s="272"/>
      <c r="H172" s="272"/>
      <c r="I172" s="307"/>
      <c r="J172" s="272"/>
      <c r="K172" s="273"/>
      <c r="L172" s="273"/>
      <c r="M172" s="307"/>
      <c r="N172" s="4"/>
      <c r="O172" s="307"/>
      <c r="P172" s="307"/>
      <c r="Q172" s="307"/>
      <c r="R172" s="307"/>
      <c r="S172" s="307"/>
      <c r="T172" s="307"/>
      <c r="U172" s="261"/>
      <c r="V172" s="251"/>
      <c r="W172" s="251"/>
      <c r="X172" s="251"/>
      <c r="Y172" s="79"/>
      <c r="Z172" s="79"/>
      <c r="AA172" s="251"/>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79"/>
      <c r="BB172" s="79"/>
      <c r="BC172" s="79"/>
      <c r="BD172" s="79"/>
      <c r="BE172" s="79"/>
      <c r="BF172" s="79"/>
      <c r="BG172" s="79"/>
      <c r="BH172" s="79"/>
      <c r="BI172" s="79"/>
      <c r="BJ172" s="79"/>
      <c r="BK172" s="79"/>
      <c r="BL172" s="79"/>
      <c r="BM172" s="79"/>
      <c r="BN172" s="79"/>
      <c r="BO172" s="79"/>
      <c r="BP172" s="79"/>
      <c r="BQ172" s="79"/>
      <c r="BR172" s="79"/>
      <c r="BS172" s="79"/>
      <c r="BT172" s="79"/>
      <c r="BU172" s="79"/>
      <c r="BV172" s="79"/>
      <c r="BW172" s="79"/>
      <c r="BX172" s="79"/>
      <c r="BY172" s="79"/>
      <c r="BZ172" s="79"/>
      <c r="CA172" s="79"/>
      <c r="CB172" s="79"/>
      <c r="CC172" s="79"/>
      <c r="CD172" s="79"/>
      <c r="CE172" s="79"/>
      <c r="CF172" s="79"/>
      <c r="CG172" s="79"/>
      <c r="CH172" s="79"/>
      <c r="CI172" s="79"/>
      <c r="CJ172" s="79"/>
      <c r="CK172" s="79"/>
      <c r="CL172" s="79"/>
      <c r="CM172" s="79"/>
      <c r="CN172" s="79"/>
      <c r="CO172" s="79"/>
      <c r="CP172" s="79"/>
      <c r="CQ172" s="79"/>
      <c r="CR172" s="79"/>
      <c r="CS172" s="79"/>
      <c r="CT172" s="79"/>
      <c r="CU172" s="79"/>
      <c r="CV172" s="79"/>
      <c r="CW172" s="79"/>
      <c r="CX172" s="79"/>
      <c r="CY172" s="79"/>
      <c r="CZ172" s="79"/>
      <c r="DA172" s="79"/>
      <c r="DB172" s="79"/>
      <c r="DC172" s="79"/>
      <c r="DD172" s="79"/>
      <c r="DE172" s="79"/>
      <c r="DF172" s="79"/>
      <c r="DG172" s="79"/>
      <c r="DH172" s="79"/>
      <c r="DI172" s="79"/>
      <c r="DJ172" s="79"/>
      <c r="DK172" s="79"/>
      <c r="DL172" s="79"/>
      <c r="DM172" s="79"/>
      <c r="DN172" s="79"/>
      <c r="DO172" s="79"/>
      <c r="DP172" s="79"/>
      <c r="DQ172" s="79"/>
      <c r="DR172" s="79"/>
      <c r="DS172" s="79"/>
      <c r="DT172" s="79"/>
      <c r="DU172" s="79"/>
      <c r="DV172" s="79"/>
      <c r="DW172" s="79"/>
      <c r="DX172" s="79"/>
      <c r="DY172" s="79"/>
      <c r="DZ172" s="79"/>
      <c r="EA172" s="79"/>
      <c r="EB172" s="79"/>
      <c r="EC172" s="79"/>
      <c r="ED172" s="79"/>
      <c r="EE172" s="79"/>
      <c r="EF172" s="79"/>
      <c r="EG172" s="79"/>
      <c r="EH172" s="79"/>
      <c r="EI172" s="79"/>
      <c r="EJ172" s="79"/>
      <c r="EK172" s="79"/>
      <c r="EL172" s="79"/>
      <c r="EM172" s="79"/>
      <c r="EN172" s="79"/>
      <c r="EO172" s="79"/>
      <c r="EP172" s="79"/>
      <c r="EQ172" s="79"/>
      <c r="ER172" s="79"/>
      <c r="ES172" s="79"/>
      <c r="ET172" s="79"/>
      <c r="EU172" s="79"/>
      <c r="EV172" s="79"/>
      <c r="EW172" s="79"/>
      <c r="EX172" s="79"/>
      <c r="EY172" s="79"/>
      <c r="EZ172" s="79"/>
      <c r="FA172" s="79"/>
      <c r="FB172" s="79"/>
      <c r="FC172" s="79"/>
      <c r="FD172" s="79"/>
      <c r="FE172" s="79"/>
      <c r="FF172" s="79"/>
      <c r="FG172" s="79"/>
      <c r="FH172" s="79"/>
      <c r="FI172" s="79"/>
      <c r="FJ172" s="79"/>
      <c r="FK172" s="79"/>
      <c r="FL172" s="79"/>
      <c r="FM172" s="79"/>
      <c r="FN172" s="79"/>
      <c r="FO172" s="79"/>
      <c r="FP172" s="79"/>
      <c r="FQ172" s="79"/>
      <c r="FR172" s="79"/>
      <c r="FS172" s="79"/>
      <c r="FT172" s="79"/>
      <c r="FU172" s="79"/>
      <c r="FV172" s="79"/>
      <c r="FW172" s="79"/>
      <c r="FX172" s="79"/>
      <c r="FY172" s="79"/>
      <c r="FZ172" s="79"/>
      <c r="GA172" s="79"/>
      <c r="GB172" s="79"/>
      <c r="GC172" s="79"/>
      <c r="GD172" s="79"/>
      <c r="GE172" s="79"/>
      <c r="GF172" s="79"/>
      <c r="GG172" s="79"/>
      <c r="GH172" s="79"/>
      <c r="GI172" s="79"/>
      <c r="GJ172" s="79"/>
      <c r="GK172" s="79"/>
      <c r="GL172" s="79"/>
      <c r="GM172" s="79"/>
      <c r="GN172" s="79"/>
      <c r="GO172" s="79"/>
      <c r="GP172" s="79"/>
      <c r="GQ172" s="79"/>
      <c r="GR172" s="79"/>
      <c r="GS172" s="79"/>
      <c r="GT172" s="79"/>
      <c r="GU172" s="79"/>
      <c r="GV172" s="79"/>
      <c r="GW172" s="79"/>
      <c r="GX172" s="79"/>
      <c r="GY172" s="79"/>
      <c r="GZ172" s="79"/>
      <c r="HA172" s="79"/>
      <c r="HB172" s="79"/>
      <c r="HC172" s="79"/>
      <c r="HD172" s="79"/>
      <c r="HE172" s="79"/>
      <c r="HF172" s="79"/>
      <c r="HG172" s="79"/>
      <c r="HH172" s="79"/>
      <c r="HI172" s="79"/>
      <c r="HJ172" s="79"/>
      <c r="HK172" s="79"/>
      <c r="HL172" s="79"/>
      <c r="HM172" s="79"/>
      <c r="HN172" s="79"/>
      <c r="HO172" s="79"/>
      <c r="HP172" s="79"/>
      <c r="HQ172" s="79"/>
      <c r="HR172" s="79"/>
      <c r="HS172" s="79"/>
      <c r="HT172" s="79"/>
      <c r="HU172" s="79"/>
      <c r="HV172" s="79"/>
      <c r="HW172" s="79"/>
      <c r="HX172" s="79"/>
      <c r="HY172" s="79"/>
      <c r="HZ172" s="79"/>
      <c r="IA172" s="79"/>
      <c r="IB172" s="79"/>
      <c r="IC172" s="79"/>
      <c r="ID172" s="79"/>
      <c r="IE172" s="79"/>
      <c r="IF172" s="79"/>
      <c r="IG172" s="79"/>
      <c r="IH172" s="79"/>
      <c r="II172" s="79"/>
      <c r="IJ172" s="79"/>
      <c r="IK172" s="79"/>
      <c r="IL172" s="79"/>
      <c r="IM172" s="79"/>
      <c r="IN172" s="79"/>
      <c r="IO172" s="79"/>
      <c r="IP172" s="79"/>
      <c r="IQ172" s="79"/>
      <c r="IR172" s="79"/>
      <c r="IS172" s="79"/>
      <c r="IT172" s="79"/>
      <c r="IU172" s="79"/>
      <c r="IV172" s="79"/>
    </row>
    <row r="173" spans="1:256">
      <c r="A173" s="79"/>
      <c r="B173" s="307"/>
      <c r="C173" s="307"/>
      <c r="D173" s="307"/>
      <c r="E173" s="79"/>
      <c r="F173" s="272"/>
      <c r="G173" s="272"/>
      <c r="H173" s="272"/>
      <c r="I173" s="307"/>
      <c r="J173" s="272"/>
      <c r="K173" s="273"/>
      <c r="L173" s="273"/>
      <c r="M173" s="307"/>
      <c r="N173" s="4"/>
      <c r="O173" s="307"/>
      <c r="P173" s="307"/>
      <c r="Q173" s="307"/>
      <c r="R173" s="307"/>
      <c r="S173" s="307"/>
      <c r="T173" s="307"/>
      <c r="U173" s="261"/>
      <c r="V173" s="251"/>
      <c r="W173" s="251"/>
      <c r="X173" s="251"/>
      <c r="Y173" s="79"/>
      <c r="Z173" s="79"/>
      <c r="AA173" s="251"/>
      <c r="AB173" s="79"/>
      <c r="AC173" s="79"/>
      <c r="AD173" s="79"/>
      <c r="AE173" s="79"/>
      <c r="AF173" s="79"/>
      <c r="AG173" s="79"/>
      <c r="AH173" s="79"/>
      <c r="AI173" s="79"/>
      <c r="AJ173" s="79"/>
      <c r="AK173" s="79"/>
      <c r="AL173" s="79"/>
      <c r="AM173" s="79"/>
      <c r="AN173" s="79"/>
      <c r="AO173" s="79"/>
      <c r="AP173" s="79"/>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c r="CA173" s="79"/>
      <c r="CB173" s="79"/>
      <c r="CC173" s="79"/>
      <c r="CD173" s="79"/>
      <c r="CE173" s="79"/>
      <c r="CF173" s="79"/>
      <c r="CG173" s="79"/>
      <c r="CH173" s="79"/>
      <c r="CI173" s="79"/>
      <c r="CJ173" s="79"/>
      <c r="CK173" s="79"/>
      <c r="CL173" s="79"/>
      <c r="CM173" s="79"/>
      <c r="CN173" s="79"/>
      <c r="CO173" s="79"/>
      <c r="CP173" s="79"/>
      <c r="CQ173" s="79"/>
      <c r="CR173" s="79"/>
      <c r="CS173" s="79"/>
      <c r="CT173" s="79"/>
      <c r="CU173" s="79"/>
      <c r="CV173" s="79"/>
      <c r="CW173" s="79"/>
      <c r="CX173" s="79"/>
      <c r="CY173" s="79"/>
      <c r="CZ173" s="79"/>
      <c r="DA173" s="79"/>
      <c r="DB173" s="79"/>
      <c r="DC173" s="79"/>
      <c r="DD173" s="79"/>
      <c r="DE173" s="79"/>
      <c r="DF173" s="79"/>
      <c r="DG173" s="79"/>
      <c r="DH173" s="79"/>
      <c r="DI173" s="79"/>
      <c r="DJ173" s="79"/>
      <c r="DK173" s="79"/>
      <c r="DL173" s="79"/>
      <c r="DM173" s="79"/>
      <c r="DN173" s="79"/>
      <c r="DO173" s="79"/>
      <c r="DP173" s="79"/>
      <c r="DQ173" s="79"/>
      <c r="DR173" s="79"/>
      <c r="DS173" s="79"/>
      <c r="DT173" s="79"/>
      <c r="DU173" s="79"/>
      <c r="DV173" s="79"/>
      <c r="DW173" s="79"/>
      <c r="DX173" s="79"/>
      <c r="DY173" s="79"/>
      <c r="DZ173" s="79"/>
      <c r="EA173" s="79"/>
      <c r="EB173" s="79"/>
      <c r="EC173" s="79"/>
      <c r="ED173" s="79"/>
      <c r="EE173" s="79"/>
      <c r="EF173" s="79"/>
      <c r="EG173" s="79"/>
      <c r="EH173" s="79"/>
      <c r="EI173" s="79"/>
      <c r="EJ173" s="79"/>
      <c r="EK173" s="79"/>
      <c r="EL173" s="79"/>
      <c r="EM173" s="79"/>
      <c r="EN173" s="79"/>
      <c r="EO173" s="79"/>
      <c r="EP173" s="79"/>
      <c r="EQ173" s="79"/>
      <c r="ER173" s="79"/>
      <c r="ES173" s="79"/>
      <c r="ET173" s="79"/>
      <c r="EU173" s="79"/>
      <c r="EV173" s="79"/>
      <c r="EW173" s="79"/>
      <c r="EX173" s="79"/>
      <c r="EY173" s="79"/>
      <c r="EZ173" s="79"/>
      <c r="FA173" s="79"/>
      <c r="FB173" s="79"/>
      <c r="FC173" s="79"/>
      <c r="FD173" s="79"/>
      <c r="FE173" s="79"/>
      <c r="FF173" s="79"/>
      <c r="FG173" s="79"/>
      <c r="FH173" s="79"/>
      <c r="FI173" s="79"/>
      <c r="FJ173" s="79"/>
      <c r="FK173" s="79"/>
      <c r="FL173" s="79"/>
      <c r="FM173" s="79"/>
      <c r="FN173" s="79"/>
      <c r="FO173" s="79"/>
      <c r="FP173" s="79"/>
      <c r="FQ173" s="79"/>
      <c r="FR173" s="79"/>
      <c r="FS173" s="79"/>
      <c r="FT173" s="79"/>
      <c r="FU173" s="79"/>
      <c r="FV173" s="79"/>
      <c r="FW173" s="79"/>
      <c r="FX173" s="79"/>
      <c r="FY173" s="79"/>
      <c r="FZ173" s="79"/>
      <c r="GA173" s="79"/>
      <c r="GB173" s="79"/>
      <c r="GC173" s="79"/>
      <c r="GD173" s="79"/>
      <c r="GE173" s="79"/>
      <c r="GF173" s="79"/>
      <c r="GG173" s="79"/>
      <c r="GH173" s="79"/>
      <c r="GI173" s="79"/>
      <c r="GJ173" s="79"/>
      <c r="GK173" s="79"/>
      <c r="GL173" s="79"/>
      <c r="GM173" s="79"/>
      <c r="GN173" s="79"/>
      <c r="GO173" s="79"/>
      <c r="GP173" s="79"/>
      <c r="GQ173" s="79"/>
      <c r="GR173" s="79"/>
      <c r="GS173" s="79"/>
      <c r="GT173" s="79"/>
      <c r="GU173" s="79"/>
      <c r="GV173" s="79"/>
      <c r="GW173" s="79"/>
      <c r="GX173" s="79"/>
      <c r="GY173" s="79"/>
      <c r="GZ173" s="79"/>
      <c r="HA173" s="79"/>
      <c r="HB173" s="79"/>
      <c r="HC173" s="79"/>
      <c r="HD173" s="79"/>
      <c r="HE173" s="79"/>
      <c r="HF173" s="79"/>
      <c r="HG173" s="79"/>
      <c r="HH173" s="79"/>
      <c r="HI173" s="79"/>
      <c r="HJ173" s="79"/>
      <c r="HK173" s="79"/>
      <c r="HL173" s="79"/>
      <c r="HM173" s="79"/>
      <c r="HN173" s="79"/>
      <c r="HO173" s="79"/>
      <c r="HP173" s="79"/>
      <c r="HQ173" s="79"/>
      <c r="HR173" s="79"/>
      <c r="HS173" s="79"/>
      <c r="HT173" s="79"/>
      <c r="HU173" s="79"/>
      <c r="HV173" s="79"/>
      <c r="HW173" s="79"/>
      <c r="HX173" s="79"/>
      <c r="HY173" s="79"/>
      <c r="HZ173" s="79"/>
      <c r="IA173" s="79"/>
      <c r="IB173" s="79"/>
      <c r="IC173" s="79"/>
      <c r="ID173" s="79"/>
      <c r="IE173" s="79"/>
      <c r="IF173" s="79"/>
      <c r="IG173" s="79"/>
      <c r="IH173" s="79"/>
      <c r="II173" s="79"/>
      <c r="IJ173" s="79"/>
      <c r="IK173" s="79"/>
      <c r="IL173" s="79"/>
      <c r="IM173" s="79"/>
      <c r="IN173" s="79"/>
      <c r="IO173" s="79"/>
      <c r="IP173" s="79"/>
      <c r="IQ173" s="79"/>
      <c r="IR173" s="79"/>
      <c r="IS173" s="79"/>
      <c r="IT173" s="79"/>
      <c r="IU173" s="79"/>
      <c r="IV173" s="79"/>
    </row>
    <row r="174" spans="1:256">
      <c r="A174" s="79"/>
      <c r="B174" s="307"/>
      <c r="C174" s="307"/>
      <c r="D174" s="307"/>
      <c r="E174" s="79"/>
      <c r="F174" s="272"/>
      <c r="G174" s="272"/>
      <c r="H174" s="272"/>
      <c r="I174" s="307"/>
      <c r="J174" s="272"/>
      <c r="K174" s="273"/>
      <c r="L174" s="273"/>
      <c r="M174" s="307"/>
      <c r="N174" s="4"/>
      <c r="O174" s="307"/>
      <c r="P174" s="307"/>
      <c r="Q174" s="307"/>
      <c r="R174" s="307"/>
      <c r="S174" s="307"/>
      <c r="T174" s="307"/>
      <c r="U174" s="261"/>
      <c r="V174" s="251"/>
      <c r="W174" s="251"/>
      <c r="X174" s="251"/>
      <c r="Y174" s="79"/>
      <c r="Z174" s="79"/>
      <c r="AA174" s="251"/>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c r="CA174" s="79"/>
      <c r="CB174" s="79"/>
      <c r="CC174" s="79"/>
      <c r="CD174" s="79"/>
      <c r="CE174" s="79"/>
      <c r="CF174" s="79"/>
      <c r="CG174" s="79"/>
      <c r="CH174" s="79"/>
      <c r="CI174" s="79"/>
      <c r="CJ174" s="79"/>
      <c r="CK174" s="79"/>
      <c r="CL174" s="79"/>
      <c r="CM174" s="79"/>
      <c r="CN174" s="79"/>
      <c r="CO174" s="79"/>
      <c r="CP174" s="79"/>
      <c r="CQ174" s="79"/>
      <c r="CR174" s="79"/>
      <c r="CS174" s="79"/>
      <c r="CT174" s="79"/>
      <c r="CU174" s="79"/>
      <c r="CV174" s="79"/>
      <c r="CW174" s="79"/>
      <c r="CX174" s="79"/>
      <c r="CY174" s="79"/>
      <c r="CZ174" s="79"/>
      <c r="DA174" s="79"/>
      <c r="DB174" s="79"/>
      <c r="DC174" s="79"/>
      <c r="DD174" s="79"/>
      <c r="DE174" s="79"/>
      <c r="DF174" s="79"/>
      <c r="DG174" s="79"/>
      <c r="DH174" s="79"/>
      <c r="DI174" s="79"/>
      <c r="DJ174" s="79"/>
      <c r="DK174" s="79"/>
      <c r="DL174" s="79"/>
      <c r="DM174" s="79"/>
      <c r="DN174" s="79"/>
      <c r="DO174" s="79"/>
      <c r="DP174" s="79"/>
      <c r="DQ174" s="79"/>
      <c r="DR174" s="79"/>
      <c r="DS174" s="79"/>
      <c r="DT174" s="79"/>
      <c r="DU174" s="79"/>
      <c r="DV174" s="79"/>
      <c r="DW174" s="79"/>
      <c r="DX174" s="79"/>
      <c r="DY174" s="79"/>
      <c r="DZ174" s="79"/>
      <c r="EA174" s="79"/>
      <c r="EB174" s="79"/>
      <c r="EC174" s="79"/>
      <c r="ED174" s="79"/>
      <c r="EE174" s="79"/>
      <c r="EF174" s="79"/>
      <c r="EG174" s="79"/>
      <c r="EH174" s="79"/>
      <c r="EI174" s="79"/>
      <c r="EJ174" s="79"/>
      <c r="EK174" s="79"/>
      <c r="EL174" s="79"/>
      <c r="EM174" s="79"/>
      <c r="EN174" s="79"/>
      <c r="EO174" s="79"/>
      <c r="EP174" s="79"/>
      <c r="EQ174" s="79"/>
      <c r="ER174" s="79"/>
      <c r="ES174" s="79"/>
      <c r="ET174" s="79"/>
      <c r="EU174" s="79"/>
      <c r="EV174" s="79"/>
      <c r="EW174" s="79"/>
      <c r="EX174" s="79"/>
      <c r="EY174" s="79"/>
      <c r="EZ174" s="79"/>
      <c r="FA174" s="79"/>
      <c r="FB174" s="79"/>
      <c r="FC174" s="79"/>
      <c r="FD174" s="79"/>
      <c r="FE174" s="79"/>
      <c r="FF174" s="79"/>
      <c r="FG174" s="79"/>
      <c r="FH174" s="79"/>
      <c r="FI174" s="79"/>
      <c r="FJ174" s="79"/>
      <c r="FK174" s="79"/>
      <c r="FL174" s="79"/>
      <c r="FM174" s="79"/>
      <c r="FN174" s="79"/>
      <c r="FO174" s="79"/>
      <c r="FP174" s="79"/>
      <c r="FQ174" s="79"/>
      <c r="FR174" s="79"/>
      <c r="FS174" s="79"/>
      <c r="FT174" s="79"/>
      <c r="FU174" s="79"/>
      <c r="FV174" s="79"/>
      <c r="FW174" s="79"/>
      <c r="FX174" s="79"/>
      <c r="FY174" s="79"/>
      <c r="FZ174" s="79"/>
      <c r="GA174" s="79"/>
      <c r="GB174" s="79"/>
      <c r="GC174" s="79"/>
      <c r="GD174" s="79"/>
      <c r="GE174" s="79"/>
      <c r="GF174" s="79"/>
      <c r="GG174" s="79"/>
      <c r="GH174" s="79"/>
      <c r="GI174" s="79"/>
      <c r="GJ174" s="79"/>
      <c r="GK174" s="79"/>
      <c r="GL174" s="79"/>
      <c r="GM174" s="79"/>
      <c r="GN174" s="79"/>
      <c r="GO174" s="79"/>
      <c r="GP174" s="79"/>
      <c r="GQ174" s="79"/>
      <c r="GR174" s="79"/>
      <c r="GS174" s="79"/>
      <c r="GT174" s="79"/>
      <c r="GU174" s="79"/>
      <c r="GV174" s="79"/>
      <c r="GW174" s="79"/>
      <c r="GX174" s="79"/>
      <c r="GY174" s="79"/>
      <c r="GZ174" s="79"/>
      <c r="HA174" s="79"/>
      <c r="HB174" s="79"/>
      <c r="HC174" s="79"/>
      <c r="HD174" s="79"/>
      <c r="HE174" s="79"/>
      <c r="HF174" s="79"/>
      <c r="HG174" s="79"/>
      <c r="HH174" s="79"/>
      <c r="HI174" s="79"/>
      <c r="HJ174" s="79"/>
      <c r="HK174" s="79"/>
      <c r="HL174" s="79"/>
      <c r="HM174" s="79"/>
      <c r="HN174" s="79"/>
      <c r="HO174" s="79"/>
      <c r="HP174" s="79"/>
      <c r="HQ174" s="79"/>
      <c r="HR174" s="79"/>
      <c r="HS174" s="79"/>
      <c r="HT174" s="79"/>
      <c r="HU174" s="79"/>
      <c r="HV174" s="79"/>
      <c r="HW174" s="79"/>
      <c r="HX174" s="79"/>
      <c r="HY174" s="79"/>
      <c r="HZ174" s="79"/>
      <c r="IA174" s="79"/>
      <c r="IB174" s="79"/>
      <c r="IC174" s="79"/>
      <c r="ID174" s="79"/>
      <c r="IE174" s="79"/>
      <c r="IF174" s="79"/>
      <c r="IG174" s="79"/>
      <c r="IH174" s="79"/>
      <c r="II174" s="79"/>
      <c r="IJ174" s="79"/>
      <c r="IK174" s="79"/>
      <c r="IL174" s="79"/>
      <c r="IM174" s="79"/>
      <c r="IN174" s="79"/>
      <c r="IO174" s="79"/>
      <c r="IP174" s="79"/>
      <c r="IQ174" s="79"/>
      <c r="IR174" s="79"/>
      <c r="IS174" s="79"/>
      <c r="IT174" s="79"/>
      <c r="IU174" s="79"/>
      <c r="IV174" s="79"/>
    </row>
    <row r="175" spans="1:256">
      <c r="A175" s="79"/>
      <c r="B175" s="307"/>
      <c r="C175" s="307"/>
      <c r="D175" s="307"/>
      <c r="E175" s="79"/>
      <c r="F175" s="272"/>
      <c r="G175" s="272"/>
      <c r="H175" s="272"/>
      <c r="I175" s="307"/>
      <c r="J175" s="272"/>
      <c r="K175" s="273"/>
      <c r="L175" s="273"/>
      <c r="M175" s="307"/>
      <c r="N175" s="4"/>
      <c r="O175" s="307"/>
      <c r="P175" s="307"/>
      <c r="Q175" s="307"/>
      <c r="R175" s="307"/>
      <c r="S175" s="307"/>
      <c r="T175" s="307"/>
      <c r="U175" s="261"/>
      <c r="V175" s="251"/>
      <c r="W175" s="251"/>
      <c r="X175" s="251"/>
      <c r="Y175" s="79"/>
      <c r="Z175" s="79"/>
      <c r="AA175" s="251"/>
      <c r="AB175" s="79"/>
      <c r="AC175" s="79"/>
      <c r="AD175" s="79"/>
      <c r="AE175" s="79"/>
      <c r="AF175" s="79"/>
      <c r="AG175" s="79"/>
      <c r="AH175" s="79"/>
      <c r="AI175" s="79"/>
      <c r="AJ175" s="79"/>
      <c r="AK175" s="79"/>
      <c r="AL175" s="79"/>
      <c r="AM175" s="79"/>
      <c r="AN175" s="79"/>
      <c r="AO175" s="79"/>
      <c r="AP175" s="79"/>
      <c r="AQ175" s="79"/>
      <c r="AR175" s="79"/>
      <c r="AS175" s="79"/>
      <c r="AT175" s="79"/>
      <c r="AU175" s="79"/>
      <c r="AV175" s="79"/>
      <c r="AW175" s="79"/>
      <c r="AX175" s="79"/>
      <c r="AY175" s="79"/>
      <c r="AZ175" s="79"/>
      <c r="BA175" s="79"/>
      <c r="BB175" s="79"/>
      <c r="BC175" s="79"/>
      <c r="BD175" s="79"/>
      <c r="BE175" s="79"/>
      <c r="BF175" s="79"/>
      <c r="BG175" s="79"/>
      <c r="BH175" s="79"/>
      <c r="BI175" s="79"/>
      <c r="BJ175" s="79"/>
      <c r="BK175" s="79"/>
      <c r="BL175" s="79"/>
      <c r="BM175" s="79"/>
      <c r="BN175" s="79"/>
      <c r="BO175" s="79"/>
      <c r="BP175" s="79"/>
      <c r="BQ175" s="79"/>
      <c r="BR175" s="79"/>
      <c r="BS175" s="79"/>
      <c r="BT175" s="79"/>
      <c r="BU175" s="79"/>
      <c r="BV175" s="79"/>
      <c r="BW175" s="79"/>
      <c r="BX175" s="79"/>
      <c r="BY175" s="79"/>
      <c r="BZ175" s="79"/>
      <c r="CA175" s="79"/>
      <c r="CB175" s="79"/>
      <c r="CC175" s="79"/>
      <c r="CD175" s="79"/>
      <c r="CE175" s="79"/>
      <c r="CF175" s="79"/>
      <c r="CG175" s="79"/>
      <c r="CH175" s="79"/>
      <c r="CI175" s="79"/>
      <c r="CJ175" s="79"/>
      <c r="CK175" s="79"/>
      <c r="CL175" s="79"/>
      <c r="CM175" s="79"/>
      <c r="CN175" s="79"/>
      <c r="CO175" s="79"/>
      <c r="CP175" s="79"/>
      <c r="CQ175" s="79"/>
      <c r="CR175" s="79"/>
      <c r="CS175" s="79"/>
      <c r="CT175" s="79"/>
      <c r="CU175" s="79"/>
      <c r="CV175" s="79"/>
      <c r="CW175" s="79"/>
      <c r="CX175" s="79"/>
      <c r="CY175" s="79"/>
      <c r="CZ175" s="79"/>
      <c r="DA175" s="79"/>
      <c r="DB175" s="79"/>
      <c r="DC175" s="79"/>
      <c r="DD175" s="79"/>
      <c r="DE175" s="79"/>
      <c r="DF175" s="79"/>
      <c r="DG175" s="79"/>
      <c r="DH175" s="79"/>
      <c r="DI175" s="79"/>
      <c r="DJ175" s="79"/>
      <c r="DK175" s="79"/>
      <c r="DL175" s="79"/>
      <c r="DM175" s="79"/>
      <c r="DN175" s="79"/>
      <c r="DO175" s="79"/>
      <c r="DP175" s="79"/>
      <c r="DQ175" s="79"/>
      <c r="DR175" s="79"/>
      <c r="DS175" s="79"/>
      <c r="DT175" s="79"/>
      <c r="DU175" s="79"/>
      <c r="DV175" s="79"/>
      <c r="DW175" s="79"/>
      <c r="DX175" s="79"/>
      <c r="DY175" s="79"/>
      <c r="DZ175" s="79"/>
      <c r="EA175" s="79"/>
      <c r="EB175" s="79"/>
      <c r="EC175" s="79"/>
      <c r="ED175" s="79"/>
      <c r="EE175" s="79"/>
      <c r="EF175" s="79"/>
      <c r="EG175" s="79"/>
      <c r="EH175" s="79"/>
      <c r="EI175" s="79"/>
      <c r="EJ175" s="79"/>
      <c r="EK175" s="79"/>
      <c r="EL175" s="79"/>
      <c r="EM175" s="79"/>
      <c r="EN175" s="79"/>
      <c r="EO175" s="79"/>
      <c r="EP175" s="79"/>
      <c r="EQ175" s="79"/>
      <c r="ER175" s="79"/>
      <c r="ES175" s="79"/>
      <c r="ET175" s="79"/>
      <c r="EU175" s="79"/>
      <c r="EV175" s="79"/>
      <c r="EW175" s="79"/>
      <c r="EX175" s="79"/>
      <c r="EY175" s="79"/>
      <c r="EZ175" s="79"/>
      <c r="FA175" s="79"/>
      <c r="FB175" s="79"/>
      <c r="FC175" s="79"/>
      <c r="FD175" s="79"/>
      <c r="FE175" s="79"/>
      <c r="FF175" s="79"/>
      <c r="FG175" s="79"/>
      <c r="FH175" s="79"/>
      <c r="FI175" s="79"/>
      <c r="FJ175" s="79"/>
      <c r="FK175" s="79"/>
      <c r="FL175" s="79"/>
      <c r="FM175" s="79"/>
      <c r="FN175" s="79"/>
      <c r="FO175" s="79"/>
      <c r="FP175" s="79"/>
      <c r="FQ175" s="79"/>
      <c r="FR175" s="79"/>
      <c r="FS175" s="79"/>
      <c r="FT175" s="79"/>
      <c r="FU175" s="79"/>
      <c r="FV175" s="79"/>
      <c r="FW175" s="79"/>
      <c r="FX175" s="79"/>
      <c r="FY175" s="79"/>
      <c r="FZ175" s="79"/>
      <c r="GA175" s="79"/>
      <c r="GB175" s="79"/>
      <c r="GC175" s="79"/>
      <c r="GD175" s="79"/>
      <c r="GE175" s="79"/>
      <c r="GF175" s="79"/>
      <c r="GG175" s="79"/>
      <c r="GH175" s="79"/>
      <c r="GI175" s="79"/>
      <c r="GJ175" s="79"/>
      <c r="GK175" s="79"/>
      <c r="GL175" s="79"/>
      <c r="GM175" s="79"/>
      <c r="GN175" s="79"/>
      <c r="GO175" s="79"/>
      <c r="GP175" s="79"/>
      <c r="GQ175" s="79"/>
      <c r="GR175" s="79"/>
      <c r="GS175" s="79"/>
      <c r="GT175" s="79"/>
      <c r="GU175" s="79"/>
      <c r="GV175" s="79"/>
      <c r="GW175" s="79"/>
      <c r="GX175" s="79"/>
      <c r="GY175" s="79"/>
      <c r="GZ175" s="79"/>
      <c r="HA175" s="79"/>
      <c r="HB175" s="79"/>
      <c r="HC175" s="79"/>
      <c r="HD175" s="79"/>
      <c r="HE175" s="79"/>
      <c r="HF175" s="79"/>
      <c r="HG175" s="79"/>
      <c r="HH175" s="79"/>
      <c r="HI175" s="79"/>
      <c r="HJ175" s="79"/>
      <c r="HK175" s="79"/>
      <c r="HL175" s="79"/>
      <c r="HM175" s="79"/>
      <c r="HN175" s="79"/>
      <c r="HO175" s="79"/>
      <c r="HP175" s="79"/>
      <c r="HQ175" s="79"/>
      <c r="HR175" s="79"/>
      <c r="HS175" s="79"/>
      <c r="HT175" s="79"/>
      <c r="HU175" s="79"/>
      <c r="HV175" s="79"/>
      <c r="HW175" s="79"/>
      <c r="HX175" s="79"/>
      <c r="HY175" s="79"/>
      <c r="HZ175" s="79"/>
      <c r="IA175" s="79"/>
      <c r="IB175" s="79"/>
      <c r="IC175" s="79"/>
      <c r="ID175" s="79"/>
      <c r="IE175" s="79"/>
      <c r="IF175" s="79"/>
      <c r="IG175" s="79"/>
      <c r="IH175" s="79"/>
      <c r="II175" s="79"/>
      <c r="IJ175" s="79"/>
      <c r="IK175" s="79"/>
      <c r="IL175" s="79"/>
      <c r="IM175" s="79"/>
      <c r="IN175" s="79"/>
      <c r="IO175" s="79"/>
      <c r="IP175" s="79"/>
      <c r="IQ175" s="79"/>
      <c r="IR175" s="79"/>
      <c r="IS175" s="79"/>
      <c r="IT175" s="79"/>
      <c r="IU175" s="79"/>
      <c r="IV175" s="79"/>
    </row>
    <row r="176" spans="1:256">
      <c r="A176" s="79"/>
      <c r="B176" s="307"/>
      <c r="C176" s="307"/>
      <c r="D176" s="307"/>
      <c r="E176" s="79"/>
      <c r="F176" s="272"/>
      <c r="G176" s="272"/>
      <c r="H176" s="272"/>
      <c r="I176" s="307"/>
      <c r="J176" s="272"/>
      <c r="K176" s="273"/>
      <c r="L176" s="273"/>
      <c r="M176" s="307"/>
      <c r="N176" s="4"/>
      <c r="O176" s="307"/>
      <c r="P176" s="307"/>
      <c r="Q176" s="307"/>
      <c r="R176" s="307"/>
      <c r="S176" s="307"/>
      <c r="T176" s="307"/>
      <c r="U176" s="261"/>
      <c r="V176" s="251"/>
      <c r="W176" s="251"/>
      <c r="X176" s="251"/>
      <c r="Y176" s="79"/>
      <c r="Z176" s="79"/>
      <c r="AA176" s="251"/>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79"/>
      <c r="BA176" s="79"/>
      <c r="BB176" s="79"/>
      <c r="BC176" s="79"/>
      <c r="BD176" s="79"/>
      <c r="BE176" s="79"/>
      <c r="BF176" s="79"/>
      <c r="BG176" s="79"/>
      <c r="BH176" s="79"/>
      <c r="BI176" s="79"/>
      <c r="BJ176" s="79"/>
      <c r="BK176" s="79"/>
      <c r="BL176" s="79"/>
      <c r="BM176" s="79"/>
      <c r="BN176" s="79"/>
      <c r="BO176" s="79"/>
      <c r="BP176" s="79"/>
      <c r="BQ176" s="79"/>
      <c r="BR176" s="79"/>
      <c r="BS176" s="79"/>
      <c r="BT176" s="79"/>
      <c r="BU176" s="79"/>
      <c r="BV176" s="79"/>
      <c r="BW176" s="79"/>
      <c r="BX176" s="79"/>
      <c r="BY176" s="79"/>
      <c r="BZ176" s="79"/>
      <c r="CA176" s="79"/>
      <c r="CB176" s="79"/>
      <c r="CC176" s="79"/>
      <c r="CD176" s="79"/>
      <c r="CE176" s="79"/>
      <c r="CF176" s="79"/>
      <c r="CG176" s="79"/>
      <c r="CH176" s="79"/>
      <c r="CI176" s="79"/>
      <c r="CJ176" s="79"/>
      <c r="CK176" s="79"/>
      <c r="CL176" s="79"/>
      <c r="CM176" s="79"/>
      <c r="CN176" s="79"/>
      <c r="CO176" s="79"/>
      <c r="CP176" s="79"/>
      <c r="CQ176" s="79"/>
      <c r="CR176" s="79"/>
      <c r="CS176" s="79"/>
      <c r="CT176" s="79"/>
      <c r="CU176" s="79"/>
      <c r="CV176" s="79"/>
      <c r="CW176" s="79"/>
      <c r="CX176" s="79"/>
      <c r="CY176" s="79"/>
      <c r="CZ176" s="79"/>
      <c r="DA176" s="79"/>
      <c r="DB176" s="79"/>
      <c r="DC176" s="79"/>
      <c r="DD176" s="79"/>
      <c r="DE176" s="79"/>
      <c r="DF176" s="79"/>
      <c r="DG176" s="79"/>
      <c r="DH176" s="79"/>
      <c r="DI176" s="79"/>
      <c r="DJ176" s="79"/>
      <c r="DK176" s="79"/>
      <c r="DL176" s="79"/>
      <c r="DM176" s="79"/>
      <c r="DN176" s="79"/>
      <c r="DO176" s="79"/>
      <c r="DP176" s="79"/>
      <c r="DQ176" s="79"/>
      <c r="DR176" s="79"/>
      <c r="DS176" s="79"/>
      <c r="DT176" s="79"/>
      <c r="DU176" s="79"/>
      <c r="DV176" s="79"/>
      <c r="DW176" s="79"/>
      <c r="DX176" s="79"/>
      <c r="DY176" s="79"/>
      <c r="DZ176" s="79"/>
      <c r="EA176" s="79"/>
      <c r="EB176" s="79"/>
      <c r="EC176" s="79"/>
      <c r="ED176" s="79"/>
      <c r="EE176" s="79"/>
      <c r="EF176" s="79"/>
      <c r="EG176" s="79"/>
      <c r="EH176" s="79"/>
      <c r="EI176" s="79"/>
      <c r="EJ176" s="79"/>
      <c r="EK176" s="79"/>
      <c r="EL176" s="79"/>
      <c r="EM176" s="79"/>
      <c r="EN176" s="79"/>
      <c r="EO176" s="79"/>
      <c r="EP176" s="79"/>
      <c r="EQ176" s="79"/>
      <c r="ER176" s="79"/>
      <c r="ES176" s="79"/>
      <c r="ET176" s="79"/>
      <c r="EU176" s="79"/>
      <c r="EV176" s="79"/>
      <c r="EW176" s="79"/>
      <c r="EX176" s="79"/>
      <c r="EY176" s="79"/>
      <c r="EZ176" s="79"/>
      <c r="FA176" s="79"/>
      <c r="FB176" s="79"/>
      <c r="FC176" s="79"/>
      <c r="FD176" s="79"/>
      <c r="FE176" s="79"/>
      <c r="FF176" s="79"/>
      <c r="FG176" s="79"/>
      <c r="FH176" s="79"/>
      <c r="FI176" s="79"/>
      <c r="FJ176" s="79"/>
      <c r="FK176" s="79"/>
      <c r="FL176" s="79"/>
      <c r="FM176" s="79"/>
      <c r="FN176" s="79"/>
      <c r="FO176" s="79"/>
      <c r="FP176" s="79"/>
      <c r="FQ176" s="79"/>
      <c r="FR176" s="79"/>
      <c r="FS176" s="79"/>
      <c r="FT176" s="79"/>
      <c r="FU176" s="79"/>
      <c r="FV176" s="79"/>
      <c r="FW176" s="79"/>
      <c r="FX176" s="79"/>
      <c r="FY176" s="79"/>
      <c r="FZ176" s="79"/>
      <c r="GA176" s="79"/>
      <c r="GB176" s="79"/>
      <c r="GC176" s="79"/>
      <c r="GD176" s="79"/>
      <c r="GE176" s="79"/>
      <c r="GF176" s="79"/>
      <c r="GG176" s="79"/>
      <c r="GH176" s="79"/>
      <c r="GI176" s="79"/>
      <c r="GJ176" s="79"/>
      <c r="GK176" s="79"/>
      <c r="GL176" s="79"/>
      <c r="GM176" s="79"/>
      <c r="GN176" s="79"/>
      <c r="GO176" s="79"/>
      <c r="GP176" s="79"/>
      <c r="GQ176" s="79"/>
      <c r="GR176" s="79"/>
      <c r="GS176" s="79"/>
      <c r="GT176" s="79"/>
      <c r="GU176" s="79"/>
      <c r="GV176" s="79"/>
      <c r="GW176" s="79"/>
      <c r="GX176" s="79"/>
      <c r="GY176" s="79"/>
      <c r="GZ176" s="79"/>
      <c r="HA176" s="79"/>
      <c r="HB176" s="79"/>
      <c r="HC176" s="79"/>
      <c r="HD176" s="79"/>
      <c r="HE176" s="79"/>
      <c r="HF176" s="79"/>
      <c r="HG176" s="79"/>
      <c r="HH176" s="79"/>
      <c r="HI176" s="79"/>
      <c r="HJ176" s="79"/>
      <c r="HK176" s="79"/>
      <c r="HL176" s="79"/>
      <c r="HM176" s="79"/>
      <c r="HN176" s="79"/>
      <c r="HO176" s="79"/>
      <c r="HP176" s="79"/>
      <c r="HQ176" s="79"/>
      <c r="HR176" s="79"/>
      <c r="HS176" s="79"/>
      <c r="HT176" s="79"/>
      <c r="HU176" s="79"/>
      <c r="HV176" s="79"/>
      <c r="HW176" s="79"/>
      <c r="HX176" s="79"/>
      <c r="HY176" s="79"/>
      <c r="HZ176" s="79"/>
      <c r="IA176" s="79"/>
      <c r="IB176" s="79"/>
      <c r="IC176" s="79"/>
      <c r="ID176" s="79"/>
      <c r="IE176" s="79"/>
      <c r="IF176" s="79"/>
      <c r="IG176" s="79"/>
      <c r="IH176" s="79"/>
      <c r="II176" s="79"/>
      <c r="IJ176" s="79"/>
      <c r="IK176" s="79"/>
      <c r="IL176" s="79"/>
      <c r="IM176" s="79"/>
      <c r="IN176" s="79"/>
      <c r="IO176" s="79"/>
      <c r="IP176" s="79"/>
      <c r="IQ176" s="79"/>
      <c r="IR176" s="79"/>
      <c r="IS176" s="79"/>
      <c r="IT176" s="79"/>
      <c r="IU176" s="79"/>
      <c r="IV176" s="79"/>
    </row>
    <row r="177" spans="1:256">
      <c r="A177" s="79"/>
      <c r="B177" s="307"/>
      <c r="C177" s="307"/>
      <c r="D177" s="307"/>
      <c r="E177" s="79"/>
      <c r="F177" s="272"/>
      <c r="G177" s="272"/>
      <c r="H177" s="272"/>
      <c r="I177" s="307"/>
      <c r="J177" s="272"/>
      <c r="K177" s="273"/>
      <c r="L177" s="273"/>
      <c r="M177" s="307"/>
      <c r="N177" s="4"/>
      <c r="O177" s="307"/>
      <c r="P177" s="307"/>
      <c r="Q177" s="307"/>
      <c r="R177" s="307"/>
      <c r="S177" s="307"/>
      <c r="T177" s="307"/>
      <c r="U177" s="261"/>
      <c r="V177" s="251"/>
      <c r="W177" s="251"/>
      <c r="X177" s="251"/>
      <c r="Y177" s="79"/>
      <c r="Z177" s="79"/>
      <c r="AA177" s="251"/>
      <c r="AB177" s="79"/>
      <c r="AC177" s="79"/>
      <c r="AD177" s="79"/>
      <c r="AE177" s="79"/>
      <c r="AF177" s="79"/>
      <c r="AG177" s="79"/>
      <c r="AH177" s="79"/>
      <c r="AI177" s="79"/>
      <c r="AJ177" s="79"/>
      <c r="AK177" s="79"/>
      <c r="AL177" s="79"/>
      <c r="AM177" s="79"/>
      <c r="AN177" s="79"/>
      <c r="AO177" s="79"/>
      <c r="AP177" s="79"/>
      <c r="AQ177" s="79"/>
      <c r="AR177" s="79"/>
      <c r="AS177" s="79"/>
      <c r="AT177" s="79"/>
      <c r="AU177" s="79"/>
      <c r="AV177" s="79"/>
      <c r="AW177" s="79"/>
      <c r="AX177" s="79"/>
      <c r="AY177" s="79"/>
      <c r="AZ177" s="79"/>
      <c r="BA177" s="79"/>
      <c r="BB177" s="79"/>
      <c r="BC177" s="79"/>
      <c r="BD177" s="79"/>
      <c r="BE177" s="79"/>
      <c r="BF177" s="79"/>
      <c r="BG177" s="79"/>
      <c r="BH177" s="79"/>
      <c r="BI177" s="79"/>
      <c r="BJ177" s="79"/>
      <c r="BK177" s="79"/>
      <c r="BL177" s="79"/>
      <c r="BM177" s="79"/>
      <c r="BN177" s="79"/>
      <c r="BO177" s="79"/>
      <c r="BP177" s="79"/>
      <c r="BQ177" s="79"/>
      <c r="BR177" s="79"/>
      <c r="BS177" s="79"/>
      <c r="BT177" s="79"/>
      <c r="BU177" s="79"/>
      <c r="BV177" s="79"/>
      <c r="BW177" s="79"/>
      <c r="BX177" s="79"/>
      <c r="BY177" s="79"/>
      <c r="BZ177" s="79"/>
      <c r="CA177" s="79"/>
      <c r="CB177" s="79"/>
      <c r="CC177" s="79"/>
      <c r="CD177" s="79"/>
      <c r="CE177" s="79"/>
      <c r="CF177" s="79"/>
      <c r="CG177" s="79"/>
      <c r="CH177" s="79"/>
      <c r="CI177" s="79"/>
      <c r="CJ177" s="79"/>
      <c r="CK177" s="79"/>
      <c r="CL177" s="79"/>
      <c r="CM177" s="79"/>
      <c r="CN177" s="79"/>
      <c r="CO177" s="79"/>
      <c r="CP177" s="79"/>
      <c r="CQ177" s="79"/>
      <c r="CR177" s="79"/>
      <c r="CS177" s="79"/>
      <c r="CT177" s="79"/>
      <c r="CU177" s="79"/>
      <c r="CV177" s="79"/>
      <c r="CW177" s="79"/>
      <c r="CX177" s="79"/>
      <c r="CY177" s="79"/>
      <c r="CZ177" s="79"/>
      <c r="DA177" s="79"/>
      <c r="DB177" s="79"/>
      <c r="DC177" s="79"/>
      <c r="DD177" s="79"/>
      <c r="DE177" s="79"/>
      <c r="DF177" s="79"/>
      <c r="DG177" s="79"/>
      <c r="DH177" s="79"/>
      <c r="DI177" s="79"/>
      <c r="DJ177" s="79"/>
      <c r="DK177" s="79"/>
      <c r="DL177" s="79"/>
      <c r="DM177" s="79"/>
      <c r="DN177" s="79"/>
      <c r="DO177" s="79"/>
      <c r="DP177" s="79"/>
      <c r="DQ177" s="79"/>
      <c r="DR177" s="79"/>
      <c r="DS177" s="79"/>
      <c r="DT177" s="79"/>
      <c r="DU177" s="79"/>
      <c r="DV177" s="79"/>
      <c r="DW177" s="79"/>
      <c r="DX177" s="79"/>
      <c r="DY177" s="79"/>
      <c r="DZ177" s="79"/>
      <c r="EA177" s="79"/>
      <c r="EB177" s="79"/>
      <c r="EC177" s="79"/>
      <c r="ED177" s="79"/>
      <c r="EE177" s="79"/>
      <c r="EF177" s="79"/>
      <c r="EG177" s="79"/>
      <c r="EH177" s="79"/>
      <c r="EI177" s="79"/>
      <c r="EJ177" s="79"/>
      <c r="EK177" s="79"/>
      <c r="EL177" s="79"/>
      <c r="EM177" s="79"/>
      <c r="EN177" s="79"/>
      <c r="EO177" s="79"/>
      <c r="EP177" s="79"/>
      <c r="EQ177" s="79"/>
      <c r="ER177" s="79"/>
      <c r="ES177" s="79"/>
      <c r="ET177" s="79"/>
      <c r="EU177" s="79"/>
      <c r="EV177" s="79"/>
      <c r="EW177" s="79"/>
      <c r="EX177" s="79"/>
      <c r="EY177" s="79"/>
      <c r="EZ177" s="79"/>
      <c r="FA177" s="79"/>
      <c r="FB177" s="79"/>
      <c r="FC177" s="79"/>
      <c r="FD177" s="79"/>
      <c r="FE177" s="79"/>
      <c r="FF177" s="79"/>
      <c r="FG177" s="79"/>
      <c r="FH177" s="79"/>
      <c r="FI177" s="79"/>
      <c r="FJ177" s="79"/>
      <c r="FK177" s="79"/>
      <c r="FL177" s="79"/>
      <c r="FM177" s="79"/>
      <c r="FN177" s="79"/>
      <c r="FO177" s="79"/>
      <c r="FP177" s="79"/>
      <c r="FQ177" s="79"/>
      <c r="FR177" s="79"/>
      <c r="FS177" s="79"/>
      <c r="FT177" s="79"/>
      <c r="FU177" s="79"/>
      <c r="FV177" s="79"/>
      <c r="FW177" s="79"/>
      <c r="FX177" s="79"/>
      <c r="FY177" s="79"/>
      <c r="FZ177" s="79"/>
      <c r="GA177" s="79"/>
      <c r="GB177" s="79"/>
      <c r="GC177" s="79"/>
      <c r="GD177" s="79"/>
      <c r="GE177" s="79"/>
      <c r="GF177" s="79"/>
      <c r="GG177" s="79"/>
      <c r="GH177" s="79"/>
      <c r="GI177" s="79"/>
      <c r="GJ177" s="79"/>
      <c r="GK177" s="79"/>
      <c r="GL177" s="79"/>
      <c r="GM177" s="79"/>
      <c r="GN177" s="79"/>
      <c r="GO177" s="79"/>
      <c r="GP177" s="79"/>
      <c r="GQ177" s="79"/>
      <c r="GR177" s="79"/>
      <c r="GS177" s="79"/>
      <c r="GT177" s="79"/>
      <c r="GU177" s="79"/>
      <c r="GV177" s="79"/>
      <c r="GW177" s="79"/>
      <c r="GX177" s="79"/>
      <c r="GY177" s="79"/>
      <c r="GZ177" s="79"/>
      <c r="HA177" s="79"/>
      <c r="HB177" s="79"/>
      <c r="HC177" s="79"/>
      <c r="HD177" s="79"/>
      <c r="HE177" s="79"/>
      <c r="HF177" s="79"/>
      <c r="HG177" s="79"/>
      <c r="HH177" s="79"/>
      <c r="HI177" s="79"/>
      <c r="HJ177" s="79"/>
      <c r="HK177" s="79"/>
      <c r="HL177" s="79"/>
      <c r="HM177" s="79"/>
      <c r="HN177" s="79"/>
      <c r="HO177" s="79"/>
      <c r="HP177" s="79"/>
      <c r="HQ177" s="79"/>
      <c r="HR177" s="79"/>
      <c r="HS177" s="79"/>
      <c r="HT177" s="79"/>
      <c r="HU177" s="79"/>
      <c r="HV177" s="79"/>
      <c r="HW177" s="79"/>
      <c r="HX177" s="79"/>
      <c r="HY177" s="79"/>
      <c r="HZ177" s="79"/>
      <c r="IA177" s="79"/>
      <c r="IB177" s="79"/>
      <c r="IC177" s="79"/>
      <c r="ID177" s="79"/>
      <c r="IE177" s="79"/>
      <c r="IF177" s="79"/>
      <c r="IG177" s="79"/>
      <c r="IH177" s="79"/>
      <c r="II177" s="79"/>
      <c r="IJ177" s="79"/>
      <c r="IK177" s="79"/>
      <c r="IL177" s="79"/>
      <c r="IM177" s="79"/>
      <c r="IN177" s="79"/>
      <c r="IO177" s="79"/>
      <c r="IP177" s="79"/>
      <c r="IQ177" s="79"/>
      <c r="IR177" s="79"/>
      <c r="IS177" s="79"/>
      <c r="IT177" s="79"/>
      <c r="IU177" s="79"/>
      <c r="IV177" s="79"/>
    </row>
    <row r="178" spans="1:256">
      <c r="A178" s="79"/>
      <c r="B178" s="307"/>
      <c r="C178" s="307"/>
      <c r="D178" s="307"/>
      <c r="E178" s="79"/>
      <c r="F178" s="272"/>
      <c r="G178" s="272"/>
      <c r="H178" s="272"/>
      <c r="I178" s="307"/>
      <c r="J178" s="272"/>
      <c r="K178" s="273"/>
      <c r="L178" s="273"/>
      <c r="M178" s="307"/>
      <c r="N178" s="4"/>
      <c r="O178" s="307"/>
      <c r="P178" s="307"/>
      <c r="Q178" s="307"/>
      <c r="R178" s="307"/>
      <c r="S178" s="307"/>
      <c r="T178" s="307"/>
      <c r="U178" s="261"/>
      <c r="V178" s="251"/>
      <c r="W178" s="251"/>
      <c r="X178" s="251"/>
      <c r="Y178" s="79"/>
      <c r="Z178" s="79"/>
      <c r="AA178" s="251"/>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c r="CA178" s="79"/>
      <c r="CB178" s="79"/>
      <c r="CC178" s="79"/>
      <c r="CD178" s="79"/>
      <c r="CE178" s="79"/>
      <c r="CF178" s="79"/>
      <c r="CG178" s="79"/>
      <c r="CH178" s="79"/>
      <c r="CI178" s="79"/>
      <c r="CJ178" s="79"/>
      <c r="CK178" s="79"/>
      <c r="CL178" s="79"/>
      <c r="CM178" s="79"/>
      <c r="CN178" s="79"/>
      <c r="CO178" s="79"/>
      <c r="CP178" s="79"/>
      <c r="CQ178" s="79"/>
      <c r="CR178" s="79"/>
      <c r="CS178" s="79"/>
      <c r="CT178" s="79"/>
      <c r="CU178" s="79"/>
      <c r="CV178" s="79"/>
      <c r="CW178" s="79"/>
      <c r="CX178" s="79"/>
      <c r="CY178" s="79"/>
      <c r="CZ178" s="79"/>
      <c r="DA178" s="79"/>
      <c r="DB178" s="79"/>
      <c r="DC178" s="79"/>
      <c r="DD178" s="79"/>
      <c r="DE178" s="79"/>
      <c r="DF178" s="79"/>
      <c r="DG178" s="79"/>
      <c r="DH178" s="79"/>
      <c r="DI178" s="79"/>
      <c r="DJ178" s="79"/>
      <c r="DK178" s="79"/>
      <c r="DL178" s="79"/>
      <c r="DM178" s="79"/>
      <c r="DN178" s="79"/>
      <c r="DO178" s="79"/>
      <c r="DP178" s="79"/>
      <c r="DQ178" s="79"/>
      <c r="DR178" s="79"/>
      <c r="DS178" s="79"/>
      <c r="DT178" s="79"/>
      <c r="DU178" s="79"/>
      <c r="DV178" s="79"/>
      <c r="DW178" s="79"/>
      <c r="DX178" s="79"/>
      <c r="DY178" s="79"/>
      <c r="DZ178" s="79"/>
      <c r="EA178" s="79"/>
      <c r="EB178" s="79"/>
      <c r="EC178" s="79"/>
      <c r="ED178" s="79"/>
      <c r="EE178" s="79"/>
      <c r="EF178" s="79"/>
      <c r="EG178" s="79"/>
      <c r="EH178" s="79"/>
      <c r="EI178" s="79"/>
      <c r="EJ178" s="79"/>
      <c r="EK178" s="79"/>
      <c r="EL178" s="79"/>
      <c r="EM178" s="79"/>
      <c r="EN178" s="79"/>
      <c r="EO178" s="79"/>
      <c r="EP178" s="79"/>
      <c r="EQ178" s="79"/>
      <c r="ER178" s="79"/>
      <c r="ES178" s="79"/>
      <c r="ET178" s="79"/>
      <c r="EU178" s="79"/>
      <c r="EV178" s="79"/>
      <c r="EW178" s="79"/>
      <c r="EX178" s="79"/>
      <c r="EY178" s="79"/>
      <c r="EZ178" s="79"/>
      <c r="FA178" s="79"/>
      <c r="FB178" s="79"/>
      <c r="FC178" s="79"/>
      <c r="FD178" s="79"/>
      <c r="FE178" s="79"/>
      <c r="FF178" s="79"/>
      <c r="FG178" s="79"/>
      <c r="FH178" s="79"/>
      <c r="FI178" s="79"/>
      <c r="FJ178" s="79"/>
      <c r="FK178" s="79"/>
      <c r="FL178" s="79"/>
      <c r="FM178" s="79"/>
      <c r="FN178" s="79"/>
      <c r="FO178" s="79"/>
      <c r="FP178" s="79"/>
      <c r="FQ178" s="79"/>
      <c r="FR178" s="79"/>
      <c r="FS178" s="79"/>
      <c r="FT178" s="79"/>
      <c r="FU178" s="79"/>
      <c r="FV178" s="79"/>
      <c r="FW178" s="79"/>
      <c r="FX178" s="79"/>
      <c r="FY178" s="79"/>
      <c r="FZ178" s="79"/>
      <c r="GA178" s="79"/>
      <c r="GB178" s="79"/>
      <c r="GC178" s="79"/>
      <c r="GD178" s="79"/>
      <c r="GE178" s="79"/>
      <c r="GF178" s="79"/>
      <c r="GG178" s="79"/>
      <c r="GH178" s="79"/>
      <c r="GI178" s="79"/>
      <c r="GJ178" s="79"/>
      <c r="GK178" s="79"/>
      <c r="GL178" s="79"/>
      <c r="GM178" s="79"/>
      <c r="GN178" s="79"/>
      <c r="GO178" s="79"/>
      <c r="GP178" s="79"/>
      <c r="GQ178" s="79"/>
      <c r="GR178" s="79"/>
      <c r="GS178" s="79"/>
      <c r="GT178" s="79"/>
      <c r="GU178" s="79"/>
      <c r="GV178" s="79"/>
      <c r="GW178" s="79"/>
      <c r="GX178" s="79"/>
      <c r="GY178" s="79"/>
      <c r="GZ178" s="79"/>
      <c r="HA178" s="79"/>
      <c r="HB178" s="79"/>
      <c r="HC178" s="79"/>
      <c r="HD178" s="79"/>
      <c r="HE178" s="79"/>
      <c r="HF178" s="79"/>
      <c r="HG178" s="79"/>
      <c r="HH178" s="79"/>
      <c r="HI178" s="79"/>
      <c r="HJ178" s="79"/>
      <c r="HK178" s="79"/>
      <c r="HL178" s="79"/>
      <c r="HM178" s="79"/>
      <c r="HN178" s="79"/>
      <c r="HO178" s="79"/>
      <c r="HP178" s="79"/>
      <c r="HQ178" s="79"/>
      <c r="HR178" s="79"/>
      <c r="HS178" s="79"/>
      <c r="HT178" s="79"/>
      <c r="HU178" s="79"/>
      <c r="HV178" s="79"/>
      <c r="HW178" s="79"/>
      <c r="HX178" s="79"/>
      <c r="HY178" s="79"/>
      <c r="HZ178" s="79"/>
      <c r="IA178" s="79"/>
      <c r="IB178" s="79"/>
      <c r="IC178" s="79"/>
      <c r="ID178" s="79"/>
      <c r="IE178" s="79"/>
      <c r="IF178" s="79"/>
      <c r="IG178" s="79"/>
      <c r="IH178" s="79"/>
      <c r="II178" s="79"/>
      <c r="IJ178" s="79"/>
      <c r="IK178" s="79"/>
      <c r="IL178" s="79"/>
      <c r="IM178" s="79"/>
      <c r="IN178" s="79"/>
      <c r="IO178" s="79"/>
      <c r="IP178" s="79"/>
      <c r="IQ178" s="79"/>
      <c r="IR178" s="79"/>
      <c r="IS178" s="79"/>
      <c r="IT178" s="79"/>
      <c r="IU178" s="79"/>
      <c r="IV178" s="79"/>
    </row>
    <row r="179" spans="1:256">
      <c r="A179" s="79"/>
      <c r="B179" s="307"/>
      <c r="C179" s="307"/>
      <c r="D179" s="307"/>
      <c r="E179" s="79"/>
      <c r="F179" s="272"/>
      <c r="G179" s="272"/>
      <c r="H179" s="272"/>
      <c r="I179" s="307"/>
      <c r="J179" s="272"/>
      <c r="K179" s="273"/>
      <c r="L179" s="273"/>
      <c r="M179" s="307"/>
      <c r="N179" s="4"/>
      <c r="O179" s="307"/>
      <c r="P179" s="307"/>
      <c r="Q179" s="307"/>
      <c r="R179" s="307"/>
      <c r="S179" s="307"/>
      <c r="T179" s="307"/>
      <c r="U179" s="261"/>
      <c r="V179" s="251"/>
      <c r="W179" s="251"/>
      <c r="X179" s="251"/>
      <c r="Y179" s="79"/>
      <c r="Z179" s="79"/>
      <c r="AA179" s="251"/>
      <c r="AB179" s="79"/>
      <c r="AC179" s="79"/>
      <c r="AD179" s="79"/>
      <c r="AE179" s="79"/>
      <c r="AF179" s="79"/>
      <c r="AG179" s="79"/>
      <c r="AH179" s="79"/>
      <c r="AI179" s="79"/>
      <c r="AJ179" s="79"/>
      <c r="AK179" s="79"/>
      <c r="AL179" s="79"/>
      <c r="AM179" s="79"/>
      <c r="AN179" s="79"/>
      <c r="AO179" s="79"/>
      <c r="AP179" s="79"/>
      <c r="AQ179" s="79"/>
      <c r="AR179" s="79"/>
      <c r="AS179" s="79"/>
      <c r="AT179" s="79"/>
      <c r="AU179" s="79"/>
      <c r="AV179" s="79"/>
      <c r="AW179" s="79"/>
      <c r="AX179" s="79"/>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c r="CA179" s="79"/>
      <c r="CB179" s="79"/>
      <c r="CC179" s="79"/>
      <c r="CD179" s="79"/>
      <c r="CE179" s="79"/>
      <c r="CF179" s="79"/>
      <c r="CG179" s="79"/>
      <c r="CH179" s="79"/>
      <c r="CI179" s="79"/>
      <c r="CJ179" s="79"/>
      <c r="CK179" s="79"/>
      <c r="CL179" s="79"/>
      <c r="CM179" s="79"/>
      <c r="CN179" s="79"/>
      <c r="CO179" s="79"/>
      <c r="CP179" s="79"/>
      <c r="CQ179" s="79"/>
      <c r="CR179" s="79"/>
      <c r="CS179" s="79"/>
      <c r="CT179" s="79"/>
      <c r="CU179" s="79"/>
      <c r="CV179" s="79"/>
      <c r="CW179" s="79"/>
      <c r="CX179" s="79"/>
      <c r="CY179" s="79"/>
      <c r="CZ179" s="79"/>
      <c r="DA179" s="79"/>
      <c r="DB179" s="79"/>
      <c r="DC179" s="79"/>
      <c r="DD179" s="79"/>
      <c r="DE179" s="79"/>
      <c r="DF179" s="79"/>
      <c r="DG179" s="79"/>
      <c r="DH179" s="79"/>
      <c r="DI179" s="79"/>
      <c r="DJ179" s="79"/>
      <c r="DK179" s="79"/>
      <c r="DL179" s="79"/>
      <c r="DM179" s="79"/>
      <c r="DN179" s="79"/>
      <c r="DO179" s="79"/>
      <c r="DP179" s="79"/>
      <c r="DQ179" s="79"/>
      <c r="DR179" s="79"/>
      <c r="DS179" s="79"/>
      <c r="DT179" s="79"/>
      <c r="DU179" s="79"/>
      <c r="DV179" s="79"/>
      <c r="DW179" s="79"/>
      <c r="DX179" s="79"/>
      <c r="DY179" s="79"/>
      <c r="DZ179" s="79"/>
      <c r="EA179" s="79"/>
      <c r="EB179" s="79"/>
      <c r="EC179" s="79"/>
      <c r="ED179" s="79"/>
      <c r="EE179" s="79"/>
      <c r="EF179" s="79"/>
      <c r="EG179" s="79"/>
      <c r="EH179" s="79"/>
      <c r="EI179" s="79"/>
      <c r="EJ179" s="79"/>
      <c r="EK179" s="79"/>
      <c r="EL179" s="79"/>
      <c r="EM179" s="79"/>
      <c r="EN179" s="79"/>
      <c r="EO179" s="79"/>
      <c r="EP179" s="79"/>
      <c r="EQ179" s="79"/>
      <c r="ER179" s="79"/>
      <c r="ES179" s="79"/>
      <c r="ET179" s="79"/>
      <c r="EU179" s="79"/>
      <c r="EV179" s="79"/>
      <c r="EW179" s="79"/>
      <c r="EX179" s="79"/>
      <c r="EY179" s="79"/>
      <c r="EZ179" s="79"/>
      <c r="FA179" s="79"/>
      <c r="FB179" s="79"/>
      <c r="FC179" s="79"/>
      <c r="FD179" s="79"/>
      <c r="FE179" s="79"/>
      <c r="FF179" s="79"/>
      <c r="FG179" s="79"/>
      <c r="FH179" s="79"/>
      <c r="FI179" s="79"/>
      <c r="FJ179" s="79"/>
      <c r="FK179" s="79"/>
      <c r="FL179" s="79"/>
      <c r="FM179" s="79"/>
      <c r="FN179" s="79"/>
      <c r="FO179" s="79"/>
      <c r="FP179" s="79"/>
      <c r="FQ179" s="79"/>
      <c r="FR179" s="79"/>
      <c r="FS179" s="79"/>
      <c r="FT179" s="79"/>
      <c r="FU179" s="79"/>
      <c r="FV179" s="79"/>
      <c r="FW179" s="79"/>
      <c r="FX179" s="79"/>
      <c r="FY179" s="79"/>
      <c r="FZ179" s="79"/>
      <c r="GA179" s="79"/>
      <c r="GB179" s="79"/>
      <c r="GC179" s="79"/>
      <c r="GD179" s="79"/>
      <c r="GE179" s="79"/>
      <c r="GF179" s="79"/>
      <c r="GG179" s="79"/>
      <c r="GH179" s="79"/>
      <c r="GI179" s="79"/>
      <c r="GJ179" s="79"/>
      <c r="GK179" s="79"/>
      <c r="GL179" s="79"/>
      <c r="GM179" s="79"/>
      <c r="GN179" s="79"/>
      <c r="GO179" s="79"/>
      <c r="GP179" s="79"/>
      <c r="GQ179" s="79"/>
      <c r="GR179" s="79"/>
      <c r="GS179" s="79"/>
      <c r="GT179" s="79"/>
      <c r="GU179" s="79"/>
      <c r="GV179" s="79"/>
      <c r="GW179" s="79"/>
      <c r="GX179" s="79"/>
      <c r="GY179" s="79"/>
      <c r="GZ179" s="79"/>
      <c r="HA179" s="79"/>
      <c r="HB179" s="79"/>
      <c r="HC179" s="79"/>
      <c r="HD179" s="79"/>
      <c r="HE179" s="79"/>
      <c r="HF179" s="79"/>
      <c r="HG179" s="79"/>
      <c r="HH179" s="79"/>
      <c r="HI179" s="79"/>
      <c r="HJ179" s="79"/>
      <c r="HK179" s="79"/>
      <c r="HL179" s="79"/>
      <c r="HM179" s="79"/>
      <c r="HN179" s="79"/>
      <c r="HO179" s="79"/>
      <c r="HP179" s="79"/>
      <c r="HQ179" s="79"/>
      <c r="HR179" s="79"/>
      <c r="HS179" s="79"/>
      <c r="HT179" s="79"/>
      <c r="HU179" s="79"/>
      <c r="HV179" s="79"/>
      <c r="HW179" s="79"/>
      <c r="HX179" s="79"/>
      <c r="HY179" s="79"/>
      <c r="HZ179" s="79"/>
      <c r="IA179" s="79"/>
      <c r="IB179" s="79"/>
      <c r="IC179" s="79"/>
      <c r="ID179" s="79"/>
      <c r="IE179" s="79"/>
      <c r="IF179" s="79"/>
      <c r="IG179" s="79"/>
      <c r="IH179" s="79"/>
      <c r="II179" s="79"/>
      <c r="IJ179" s="79"/>
      <c r="IK179" s="79"/>
      <c r="IL179" s="79"/>
      <c r="IM179" s="79"/>
      <c r="IN179" s="79"/>
      <c r="IO179" s="79"/>
      <c r="IP179" s="79"/>
      <c r="IQ179" s="79"/>
      <c r="IR179" s="79"/>
      <c r="IS179" s="79"/>
      <c r="IT179" s="79"/>
      <c r="IU179" s="79"/>
      <c r="IV179" s="79"/>
    </row>
    <row r="180" spans="1:256">
      <c r="A180" s="79"/>
      <c r="B180" s="307"/>
      <c r="C180" s="307"/>
      <c r="D180" s="307"/>
      <c r="E180" s="79"/>
      <c r="F180" s="272"/>
      <c r="G180" s="272"/>
      <c r="H180" s="272"/>
      <c r="I180" s="307"/>
      <c r="J180" s="272"/>
      <c r="K180" s="273"/>
      <c r="L180" s="273"/>
      <c r="M180" s="307"/>
      <c r="N180" s="4"/>
      <c r="O180" s="307"/>
      <c r="P180" s="307"/>
      <c r="Q180" s="307"/>
      <c r="R180" s="307"/>
      <c r="S180" s="307"/>
      <c r="T180" s="307"/>
      <c r="U180" s="261"/>
      <c r="V180" s="251"/>
      <c r="W180" s="251"/>
      <c r="X180" s="251"/>
      <c r="Y180" s="79"/>
      <c r="Z180" s="79"/>
      <c r="AA180" s="251"/>
      <c r="AB180" s="79"/>
      <c r="AC180" s="79"/>
      <c r="AD180" s="79"/>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79"/>
      <c r="BA180" s="79"/>
      <c r="BB180" s="79"/>
      <c r="BC180" s="79"/>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c r="CA180" s="79"/>
      <c r="CB180" s="79"/>
      <c r="CC180" s="79"/>
      <c r="CD180" s="79"/>
      <c r="CE180" s="79"/>
      <c r="CF180" s="79"/>
      <c r="CG180" s="79"/>
      <c r="CH180" s="79"/>
      <c r="CI180" s="79"/>
      <c r="CJ180" s="79"/>
      <c r="CK180" s="79"/>
      <c r="CL180" s="79"/>
      <c r="CM180" s="79"/>
      <c r="CN180" s="79"/>
      <c r="CO180" s="79"/>
      <c r="CP180" s="79"/>
      <c r="CQ180" s="79"/>
      <c r="CR180" s="79"/>
      <c r="CS180" s="79"/>
      <c r="CT180" s="79"/>
      <c r="CU180" s="79"/>
      <c r="CV180" s="79"/>
      <c r="CW180" s="79"/>
      <c r="CX180" s="79"/>
      <c r="CY180" s="79"/>
      <c r="CZ180" s="79"/>
      <c r="DA180" s="79"/>
      <c r="DB180" s="79"/>
      <c r="DC180" s="79"/>
      <c r="DD180" s="79"/>
      <c r="DE180" s="79"/>
      <c r="DF180" s="79"/>
      <c r="DG180" s="79"/>
      <c r="DH180" s="79"/>
      <c r="DI180" s="79"/>
      <c r="DJ180" s="79"/>
      <c r="DK180" s="79"/>
      <c r="DL180" s="79"/>
      <c r="DM180" s="79"/>
      <c r="DN180" s="79"/>
      <c r="DO180" s="79"/>
      <c r="DP180" s="79"/>
      <c r="DQ180" s="79"/>
      <c r="DR180" s="79"/>
      <c r="DS180" s="79"/>
      <c r="DT180" s="79"/>
      <c r="DU180" s="79"/>
      <c r="DV180" s="79"/>
      <c r="DW180" s="79"/>
      <c r="DX180" s="79"/>
      <c r="DY180" s="79"/>
      <c r="DZ180" s="79"/>
      <c r="EA180" s="79"/>
      <c r="EB180" s="79"/>
      <c r="EC180" s="79"/>
      <c r="ED180" s="79"/>
      <c r="EE180" s="79"/>
      <c r="EF180" s="79"/>
      <c r="EG180" s="79"/>
      <c r="EH180" s="79"/>
      <c r="EI180" s="79"/>
      <c r="EJ180" s="79"/>
      <c r="EK180" s="79"/>
      <c r="EL180" s="79"/>
      <c r="EM180" s="79"/>
      <c r="EN180" s="79"/>
      <c r="EO180" s="79"/>
      <c r="EP180" s="79"/>
      <c r="EQ180" s="79"/>
      <c r="ER180" s="79"/>
      <c r="ES180" s="79"/>
      <c r="ET180" s="79"/>
      <c r="EU180" s="79"/>
      <c r="EV180" s="79"/>
      <c r="EW180" s="79"/>
      <c r="EX180" s="79"/>
      <c r="EY180" s="79"/>
      <c r="EZ180" s="79"/>
      <c r="FA180" s="79"/>
      <c r="FB180" s="79"/>
      <c r="FC180" s="79"/>
      <c r="FD180" s="79"/>
      <c r="FE180" s="79"/>
      <c r="FF180" s="79"/>
      <c r="FG180" s="79"/>
      <c r="FH180" s="79"/>
      <c r="FI180" s="79"/>
      <c r="FJ180" s="79"/>
      <c r="FK180" s="79"/>
      <c r="FL180" s="79"/>
      <c r="FM180" s="79"/>
      <c r="FN180" s="79"/>
      <c r="FO180" s="79"/>
      <c r="FP180" s="79"/>
      <c r="FQ180" s="79"/>
      <c r="FR180" s="79"/>
      <c r="FS180" s="79"/>
      <c r="FT180" s="79"/>
      <c r="FU180" s="79"/>
      <c r="FV180" s="79"/>
      <c r="FW180" s="79"/>
      <c r="FX180" s="79"/>
      <c r="FY180" s="79"/>
      <c r="FZ180" s="79"/>
      <c r="GA180" s="79"/>
      <c r="GB180" s="79"/>
      <c r="GC180" s="79"/>
      <c r="GD180" s="79"/>
      <c r="GE180" s="79"/>
      <c r="GF180" s="79"/>
      <c r="GG180" s="79"/>
      <c r="GH180" s="79"/>
      <c r="GI180" s="79"/>
      <c r="GJ180" s="79"/>
      <c r="GK180" s="79"/>
      <c r="GL180" s="79"/>
      <c r="GM180" s="79"/>
      <c r="GN180" s="79"/>
      <c r="GO180" s="79"/>
      <c r="GP180" s="79"/>
      <c r="GQ180" s="79"/>
      <c r="GR180" s="79"/>
      <c r="GS180" s="79"/>
      <c r="GT180" s="79"/>
      <c r="GU180" s="79"/>
      <c r="GV180" s="79"/>
      <c r="GW180" s="79"/>
      <c r="GX180" s="79"/>
      <c r="GY180" s="79"/>
      <c r="GZ180" s="79"/>
      <c r="HA180" s="79"/>
      <c r="HB180" s="79"/>
      <c r="HC180" s="79"/>
      <c r="HD180" s="79"/>
      <c r="HE180" s="79"/>
      <c r="HF180" s="79"/>
      <c r="HG180" s="79"/>
      <c r="HH180" s="79"/>
      <c r="HI180" s="79"/>
      <c r="HJ180" s="79"/>
      <c r="HK180" s="79"/>
      <c r="HL180" s="79"/>
      <c r="HM180" s="79"/>
      <c r="HN180" s="79"/>
      <c r="HO180" s="79"/>
      <c r="HP180" s="79"/>
      <c r="HQ180" s="79"/>
      <c r="HR180" s="79"/>
      <c r="HS180" s="79"/>
      <c r="HT180" s="79"/>
      <c r="HU180" s="79"/>
      <c r="HV180" s="79"/>
      <c r="HW180" s="79"/>
      <c r="HX180" s="79"/>
      <c r="HY180" s="79"/>
      <c r="HZ180" s="79"/>
      <c r="IA180" s="79"/>
      <c r="IB180" s="79"/>
      <c r="IC180" s="79"/>
      <c r="ID180" s="79"/>
      <c r="IE180" s="79"/>
      <c r="IF180" s="79"/>
      <c r="IG180" s="79"/>
      <c r="IH180" s="79"/>
      <c r="II180" s="79"/>
      <c r="IJ180" s="79"/>
      <c r="IK180" s="79"/>
      <c r="IL180" s="79"/>
      <c r="IM180" s="79"/>
      <c r="IN180" s="79"/>
      <c r="IO180" s="79"/>
      <c r="IP180" s="79"/>
      <c r="IQ180" s="79"/>
      <c r="IR180" s="79"/>
      <c r="IS180" s="79"/>
      <c r="IT180" s="79"/>
      <c r="IU180" s="79"/>
      <c r="IV180" s="79"/>
    </row>
    <row r="181" spans="1:256">
      <c r="A181" s="79"/>
      <c r="B181" s="307"/>
      <c r="C181" s="307"/>
      <c r="D181" s="307"/>
      <c r="E181" s="79"/>
      <c r="F181" s="272"/>
      <c r="G181" s="272"/>
      <c r="H181" s="272"/>
      <c r="I181" s="307"/>
      <c r="J181" s="272"/>
      <c r="K181" s="273"/>
      <c r="L181" s="273"/>
      <c r="M181" s="307"/>
      <c r="N181" s="4"/>
      <c r="O181" s="307"/>
      <c r="P181" s="307"/>
      <c r="Q181" s="307"/>
      <c r="R181" s="307"/>
      <c r="S181" s="307"/>
      <c r="T181" s="307"/>
      <c r="U181" s="261"/>
      <c r="V181" s="251"/>
      <c r="W181" s="251"/>
      <c r="X181" s="251"/>
      <c r="Y181" s="79"/>
      <c r="Z181" s="79"/>
      <c r="AA181" s="251"/>
      <c r="AB181" s="79"/>
      <c r="AC181" s="79"/>
      <c r="AD181" s="79"/>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9"/>
      <c r="BI181" s="79"/>
      <c r="BJ181" s="79"/>
      <c r="BK181" s="79"/>
      <c r="BL181" s="79"/>
      <c r="BM181" s="79"/>
      <c r="BN181" s="79"/>
      <c r="BO181" s="79"/>
      <c r="BP181" s="79"/>
      <c r="BQ181" s="79"/>
      <c r="BR181" s="79"/>
      <c r="BS181" s="79"/>
      <c r="BT181" s="79"/>
      <c r="BU181" s="79"/>
      <c r="BV181" s="79"/>
      <c r="BW181" s="79"/>
      <c r="BX181" s="79"/>
      <c r="BY181" s="79"/>
      <c r="BZ181" s="79"/>
      <c r="CA181" s="79"/>
      <c r="CB181" s="79"/>
      <c r="CC181" s="79"/>
      <c r="CD181" s="79"/>
      <c r="CE181" s="79"/>
      <c r="CF181" s="79"/>
      <c r="CG181" s="79"/>
      <c r="CH181" s="79"/>
      <c r="CI181" s="79"/>
      <c r="CJ181" s="79"/>
      <c r="CK181" s="79"/>
      <c r="CL181" s="79"/>
      <c r="CM181" s="79"/>
      <c r="CN181" s="79"/>
      <c r="CO181" s="79"/>
      <c r="CP181" s="79"/>
      <c r="CQ181" s="79"/>
      <c r="CR181" s="79"/>
      <c r="CS181" s="79"/>
      <c r="CT181" s="79"/>
      <c r="CU181" s="79"/>
      <c r="CV181" s="79"/>
      <c r="CW181" s="79"/>
      <c r="CX181" s="79"/>
      <c r="CY181" s="79"/>
      <c r="CZ181" s="79"/>
      <c r="DA181" s="79"/>
      <c r="DB181" s="79"/>
      <c r="DC181" s="79"/>
      <c r="DD181" s="79"/>
      <c r="DE181" s="79"/>
      <c r="DF181" s="79"/>
      <c r="DG181" s="79"/>
      <c r="DH181" s="79"/>
      <c r="DI181" s="79"/>
      <c r="DJ181" s="79"/>
      <c r="DK181" s="79"/>
      <c r="DL181" s="79"/>
      <c r="DM181" s="79"/>
      <c r="DN181" s="79"/>
      <c r="DO181" s="79"/>
      <c r="DP181" s="79"/>
      <c r="DQ181" s="79"/>
      <c r="DR181" s="79"/>
      <c r="DS181" s="79"/>
      <c r="DT181" s="79"/>
      <c r="DU181" s="79"/>
      <c r="DV181" s="79"/>
      <c r="DW181" s="79"/>
      <c r="DX181" s="79"/>
      <c r="DY181" s="79"/>
      <c r="DZ181" s="79"/>
      <c r="EA181" s="79"/>
      <c r="EB181" s="79"/>
      <c r="EC181" s="79"/>
      <c r="ED181" s="79"/>
      <c r="EE181" s="79"/>
      <c r="EF181" s="79"/>
      <c r="EG181" s="79"/>
      <c r="EH181" s="79"/>
      <c r="EI181" s="79"/>
      <c r="EJ181" s="79"/>
      <c r="EK181" s="79"/>
      <c r="EL181" s="79"/>
      <c r="EM181" s="79"/>
      <c r="EN181" s="79"/>
      <c r="EO181" s="79"/>
      <c r="EP181" s="79"/>
      <c r="EQ181" s="79"/>
      <c r="ER181" s="79"/>
      <c r="ES181" s="79"/>
      <c r="ET181" s="79"/>
      <c r="EU181" s="79"/>
      <c r="EV181" s="79"/>
      <c r="EW181" s="79"/>
      <c r="EX181" s="79"/>
      <c r="EY181" s="79"/>
      <c r="EZ181" s="79"/>
      <c r="FA181" s="79"/>
      <c r="FB181" s="79"/>
      <c r="FC181" s="79"/>
      <c r="FD181" s="79"/>
      <c r="FE181" s="79"/>
      <c r="FF181" s="79"/>
      <c r="FG181" s="79"/>
      <c r="FH181" s="79"/>
      <c r="FI181" s="79"/>
      <c r="FJ181" s="79"/>
      <c r="FK181" s="79"/>
      <c r="FL181" s="79"/>
      <c r="FM181" s="79"/>
      <c r="FN181" s="79"/>
      <c r="FO181" s="79"/>
      <c r="FP181" s="79"/>
      <c r="FQ181" s="79"/>
      <c r="FR181" s="79"/>
      <c r="FS181" s="79"/>
      <c r="FT181" s="79"/>
      <c r="FU181" s="79"/>
      <c r="FV181" s="79"/>
      <c r="FW181" s="79"/>
      <c r="FX181" s="79"/>
      <c r="FY181" s="79"/>
      <c r="FZ181" s="79"/>
      <c r="GA181" s="79"/>
      <c r="GB181" s="79"/>
      <c r="GC181" s="79"/>
      <c r="GD181" s="79"/>
      <c r="GE181" s="79"/>
      <c r="GF181" s="79"/>
      <c r="GG181" s="79"/>
      <c r="GH181" s="79"/>
      <c r="GI181" s="79"/>
      <c r="GJ181" s="79"/>
      <c r="GK181" s="79"/>
      <c r="GL181" s="79"/>
      <c r="GM181" s="79"/>
      <c r="GN181" s="79"/>
      <c r="GO181" s="79"/>
      <c r="GP181" s="79"/>
      <c r="GQ181" s="79"/>
      <c r="GR181" s="79"/>
      <c r="GS181" s="79"/>
      <c r="GT181" s="79"/>
      <c r="GU181" s="79"/>
      <c r="GV181" s="79"/>
      <c r="GW181" s="79"/>
      <c r="GX181" s="79"/>
      <c r="GY181" s="79"/>
      <c r="GZ181" s="79"/>
      <c r="HA181" s="79"/>
      <c r="HB181" s="79"/>
      <c r="HC181" s="79"/>
      <c r="HD181" s="79"/>
      <c r="HE181" s="79"/>
      <c r="HF181" s="79"/>
      <c r="HG181" s="79"/>
      <c r="HH181" s="79"/>
      <c r="HI181" s="79"/>
      <c r="HJ181" s="79"/>
      <c r="HK181" s="79"/>
      <c r="HL181" s="79"/>
      <c r="HM181" s="79"/>
      <c r="HN181" s="79"/>
      <c r="HO181" s="79"/>
      <c r="HP181" s="79"/>
      <c r="HQ181" s="79"/>
      <c r="HR181" s="79"/>
      <c r="HS181" s="79"/>
      <c r="HT181" s="79"/>
      <c r="HU181" s="79"/>
      <c r="HV181" s="79"/>
      <c r="HW181" s="79"/>
      <c r="HX181" s="79"/>
      <c r="HY181" s="79"/>
      <c r="HZ181" s="79"/>
      <c r="IA181" s="79"/>
      <c r="IB181" s="79"/>
      <c r="IC181" s="79"/>
      <c r="ID181" s="79"/>
      <c r="IE181" s="79"/>
      <c r="IF181" s="79"/>
      <c r="IG181" s="79"/>
      <c r="IH181" s="79"/>
      <c r="II181" s="79"/>
      <c r="IJ181" s="79"/>
      <c r="IK181" s="79"/>
      <c r="IL181" s="79"/>
      <c r="IM181" s="79"/>
      <c r="IN181" s="79"/>
      <c r="IO181" s="79"/>
      <c r="IP181" s="79"/>
      <c r="IQ181" s="79"/>
      <c r="IR181" s="79"/>
      <c r="IS181" s="79"/>
      <c r="IT181" s="79"/>
      <c r="IU181" s="79"/>
      <c r="IV181" s="79"/>
    </row>
    <row r="182" spans="1:256">
      <c r="A182" s="79"/>
      <c r="B182" s="307"/>
      <c r="C182" s="307"/>
      <c r="D182" s="307"/>
      <c r="E182" s="79"/>
      <c r="F182" s="272"/>
      <c r="G182" s="272"/>
      <c r="H182" s="272"/>
      <c r="I182" s="307"/>
      <c r="J182" s="272"/>
      <c r="K182" s="273"/>
      <c r="L182" s="273"/>
      <c r="M182" s="307"/>
      <c r="N182" s="4"/>
      <c r="O182" s="307"/>
      <c r="P182" s="307"/>
      <c r="Q182" s="307"/>
      <c r="R182" s="307"/>
      <c r="S182" s="307"/>
      <c r="T182" s="307"/>
      <c r="U182" s="261"/>
      <c r="V182" s="251"/>
      <c r="W182" s="251"/>
      <c r="X182" s="251"/>
      <c r="Y182" s="79"/>
      <c r="Z182" s="79"/>
      <c r="AA182" s="251"/>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79"/>
      <c r="BA182" s="79"/>
      <c r="BB182" s="79"/>
      <c r="BC182" s="79"/>
      <c r="BD182" s="79"/>
      <c r="BE182" s="79"/>
      <c r="BF182" s="79"/>
      <c r="BG182" s="79"/>
      <c r="BH182" s="79"/>
      <c r="BI182" s="79"/>
      <c r="BJ182" s="79"/>
      <c r="BK182" s="79"/>
      <c r="BL182" s="79"/>
      <c r="BM182" s="79"/>
      <c r="BN182" s="79"/>
      <c r="BO182" s="79"/>
      <c r="BP182" s="79"/>
      <c r="BQ182" s="79"/>
      <c r="BR182" s="79"/>
      <c r="BS182" s="79"/>
      <c r="BT182" s="79"/>
      <c r="BU182" s="79"/>
      <c r="BV182" s="79"/>
      <c r="BW182" s="79"/>
      <c r="BX182" s="79"/>
      <c r="BY182" s="79"/>
      <c r="BZ182" s="79"/>
      <c r="CA182" s="79"/>
      <c r="CB182" s="79"/>
      <c r="CC182" s="79"/>
      <c r="CD182" s="79"/>
      <c r="CE182" s="79"/>
      <c r="CF182" s="79"/>
      <c r="CG182" s="79"/>
      <c r="CH182" s="79"/>
      <c r="CI182" s="79"/>
      <c r="CJ182" s="79"/>
      <c r="CK182" s="79"/>
      <c r="CL182" s="79"/>
      <c r="CM182" s="79"/>
      <c r="CN182" s="79"/>
      <c r="CO182" s="79"/>
      <c r="CP182" s="79"/>
      <c r="CQ182" s="79"/>
      <c r="CR182" s="79"/>
      <c r="CS182" s="79"/>
      <c r="CT182" s="79"/>
      <c r="CU182" s="79"/>
      <c r="CV182" s="79"/>
      <c r="CW182" s="79"/>
      <c r="CX182" s="79"/>
      <c r="CY182" s="79"/>
      <c r="CZ182" s="79"/>
      <c r="DA182" s="79"/>
      <c r="DB182" s="79"/>
      <c r="DC182" s="79"/>
      <c r="DD182" s="79"/>
      <c r="DE182" s="79"/>
      <c r="DF182" s="79"/>
      <c r="DG182" s="79"/>
      <c r="DH182" s="79"/>
      <c r="DI182" s="79"/>
      <c r="DJ182" s="79"/>
      <c r="DK182" s="79"/>
      <c r="DL182" s="79"/>
      <c r="DM182" s="79"/>
      <c r="DN182" s="79"/>
      <c r="DO182" s="79"/>
      <c r="DP182" s="79"/>
      <c r="DQ182" s="79"/>
      <c r="DR182" s="79"/>
      <c r="DS182" s="79"/>
      <c r="DT182" s="79"/>
      <c r="DU182" s="79"/>
      <c r="DV182" s="79"/>
      <c r="DW182" s="79"/>
      <c r="DX182" s="79"/>
      <c r="DY182" s="79"/>
      <c r="DZ182" s="79"/>
      <c r="EA182" s="79"/>
      <c r="EB182" s="79"/>
      <c r="EC182" s="79"/>
      <c r="ED182" s="79"/>
      <c r="EE182" s="79"/>
      <c r="EF182" s="79"/>
      <c r="EG182" s="79"/>
      <c r="EH182" s="79"/>
      <c r="EI182" s="79"/>
      <c r="EJ182" s="79"/>
      <c r="EK182" s="79"/>
      <c r="EL182" s="79"/>
      <c r="EM182" s="79"/>
      <c r="EN182" s="79"/>
      <c r="EO182" s="79"/>
      <c r="EP182" s="79"/>
      <c r="EQ182" s="79"/>
      <c r="ER182" s="79"/>
      <c r="ES182" s="79"/>
      <c r="ET182" s="79"/>
      <c r="EU182" s="79"/>
      <c r="EV182" s="79"/>
      <c r="EW182" s="79"/>
      <c r="EX182" s="79"/>
      <c r="EY182" s="79"/>
      <c r="EZ182" s="79"/>
      <c r="FA182" s="79"/>
      <c r="FB182" s="79"/>
      <c r="FC182" s="79"/>
      <c r="FD182" s="79"/>
      <c r="FE182" s="79"/>
      <c r="FF182" s="79"/>
      <c r="FG182" s="79"/>
      <c r="FH182" s="79"/>
      <c r="FI182" s="79"/>
      <c r="FJ182" s="79"/>
      <c r="FK182" s="79"/>
      <c r="FL182" s="79"/>
      <c r="FM182" s="79"/>
      <c r="FN182" s="79"/>
      <c r="FO182" s="79"/>
      <c r="FP182" s="79"/>
      <c r="FQ182" s="79"/>
      <c r="FR182" s="79"/>
      <c r="FS182" s="79"/>
      <c r="FT182" s="79"/>
      <c r="FU182" s="79"/>
      <c r="FV182" s="79"/>
      <c r="FW182" s="79"/>
      <c r="FX182" s="79"/>
      <c r="FY182" s="79"/>
      <c r="FZ182" s="79"/>
      <c r="GA182" s="79"/>
      <c r="GB182" s="79"/>
      <c r="GC182" s="79"/>
      <c r="GD182" s="79"/>
      <c r="GE182" s="79"/>
      <c r="GF182" s="79"/>
      <c r="GG182" s="79"/>
      <c r="GH182" s="79"/>
      <c r="GI182" s="79"/>
      <c r="GJ182" s="79"/>
      <c r="GK182" s="79"/>
      <c r="GL182" s="79"/>
      <c r="GM182" s="79"/>
      <c r="GN182" s="79"/>
      <c r="GO182" s="79"/>
      <c r="GP182" s="79"/>
      <c r="GQ182" s="79"/>
      <c r="GR182" s="79"/>
      <c r="GS182" s="79"/>
      <c r="GT182" s="79"/>
      <c r="GU182" s="79"/>
      <c r="GV182" s="79"/>
      <c r="GW182" s="79"/>
      <c r="GX182" s="79"/>
      <c r="GY182" s="79"/>
      <c r="GZ182" s="79"/>
      <c r="HA182" s="79"/>
      <c r="HB182" s="79"/>
      <c r="HC182" s="79"/>
      <c r="HD182" s="79"/>
      <c r="HE182" s="79"/>
      <c r="HF182" s="79"/>
      <c r="HG182" s="79"/>
      <c r="HH182" s="79"/>
      <c r="HI182" s="79"/>
      <c r="HJ182" s="79"/>
      <c r="HK182" s="79"/>
      <c r="HL182" s="79"/>
      <c r="HM182" s="79"/>
      <c r="HN182" s="79"/>
      <c r="HO182" s="79"/>
      <c r="HP182" s="79"/>
      <c r="HQ182" s="79"/>
      <c r="HR182" s="79"/>
      <c r="HS182" s="79"/>
      <c r="HT182" s="79"/>
      <c r="HU182" s="79"/>
      <c r="HV182" s="79"/>
      <c r="HW182" s="79"/>
      <c r="HX182" s="79"/>
      <c r="HY182" s="79"/>
      <c r="HZ182" s="79"/>
      <c r="IA182" s="79"/>
      <c r="IB182" s="79"/>
      <c r="IC182" s="79"/>
      <c r="ID182" s="79"/>
      <c r="IE182" s="79"/>
      <c r="IF182" s="79"/>
      <c r="IG182" s="79"/>
      <c r="IH182" s="79"/>
      <c r="II182" s="79"/>
      <c r="IJ182" s="79"/>
      <c r="IK182" s="79"/>
      <c r="IL182" s="79"/>
      <c r="IM182" s="79"/>
      <c r="IN182" s="79"/>
      <c r="IO182" s="79"/>
      <c r="IP182" s="79"/>
      <c r="IQ182" s="79"/>
      <c r="IR182" s="79"/>
      <c r="IS182" s="79"/>
      <c r="IT182" s="79"/>
      <c r="IU182" s="79"/>
      <c r="IV182" s="79"/>
    </row>
    <row r="183" spans="1:256">
      <c r="A183" s="79"/>
      <c r="B183" s="307"/>
      <c r="C183" s="307"/>
      <c r="D183" s="307"/>
      <c r="E183" s="79"/>
      <c r="F183" s="272"/>
      <c r="G183" s="272"/>
      <c r="H183" s="272"/>
      <c r="I183" s="307"/>
      <c r="J183" s="272"/>
      <c r="K183" s="273"/>
      <c r="L183" s="273"/>
      <c r="M183" s="307"/>
      <c r="N183" s="4"/>
      <c r="O183" s="307"/>
      <c r="P183" s="307"/>
      <c r="Q183" s="307"/>
      <c r="R183" s="307"/>
      <c r="S183" s="307"/>
      <c r="T183" s="307"/>
      <c r="U183" s="261"/>
      <c r="V183" s="251"/>
      <c r="W183" s="251"/>
      <c r="X183" s="251"/>
      <c r="Y183" s="79"/>
      <c r="Z183" s="79"/>
      <c r="AA183" s="251"/>
      <c r="AB183" s="79"/>
      <c r="AC183" s="79"/>
      <c r="AD183" s="79"/>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79"/>
      <c r="BA183" s="79"/>
      <c r="BB183" s="79"/>
      <c r="BC183" s="79"/>
      <c r="BD183" s="79"/>
      <c r="BE183" s="79"/>
      <c r="BF183" s="79"/>
      <c r="BG183" s="79"/>
      <c r="BH183" s="79"/>
      <c r="BI183" s="79"/>
      <c r="BJ183" s="79"/>
      <c r="BK183" s="79"/>
      <c r="BL183" s="79"/>
      <c r="BM183" s="79"/>
      <c r="BN183" s="79"/>
      <c r="BO183" s="79"/>
      <c r="BP183" s="79"/>
      <c r="BQ183" s="79"/>
      <c r="BR183" s="79"/>
      <c r="BS183" s="79"/>
      <c r="BT183" s="79"/>
      <c r="BU183" s="79"/>
      <c r="BV183" s="79"/>
      <c r="BW183" s="79"/>
      <c r="BX183" s="79"/>
      <c r="BY183" s="79"/>
      <c r="BZ183" s="79"/>
      <c r="CA183" s="79"/>
      <c r="CB183" s="79"/>
      <c r="CC183" s="79"/>
      <c r="CD183" s="79"/>
      <c r="CE183" s="79"/>
      <c r="CF183" s="79"/>
      <c r="CG183" s="79"/>
      <c r="CH183" s="79"/>
      <c r="CI183" s="79"/>
      <c r="CJ183" s="79"/>
      <c r="CK183" s="79"/>
      <c r="CL183" s="79"/>
      <c r="CM183" s="79"/>
      <c r="CN183" s="79"/>
      <c r="CO183" s="79"/>
      <c r="CP183" s="79"/>
      <c r="CQ183" s="79"/>
      <c r="CR183" s="79"/>
      <c r="CS183" s="79"/>
      <c r="CT183" s="79"/>
      <c r="CU183" s="79"/>
      <c r="CV183" s="79"/>
      <c r="CW183" s="79"/>
      <c r="CX183" s="79"/>
      <c r="CY183" s="79"/>
      <c r="CZ183" s="79"/>
      <c r="DA183" s="79"/>
      <c r="DB183" s="79"/>
      <c r="DC183" s="79"/>
      <c r="DD183" s="79"/>
      <c r="DE183" s="79"/>
      <c r="DF183" s="79"/>
      <c r="DG183" s="79"/>
      <c r="DH183" s="79"/>
      <c r="DI183" s="79"/>
      <c r="DJ183" s="79"/>
      <c r="DK183" s="79"/>
      <c r="DL183" s="79"/>
      <c r="DM183" s="79"/>
      <c r="DN183" s="79"/>
      <c r="DO183" s="79"/>
      <c r="DP183" s="79"/>
      <c r="DQ183" s="79"/>
      <c r="DR183" s="79"/>
      <c r="DS183" s="79"/>
      <c r="DT183" s="79"/>
      <c r="DU183" s="79"/>
      <c r="DV183" s="79"/>
      <c r="DW183" s="79"/>
      <c r="DX183" s="79"/>
      <c r="DY183" s="79"/>
      <c r="DZ183" s="79"/>
      <c r="EA183" s="79"/>
      <c r="EB183" s="79"/>
      <c r="EC183" s="79"/>
      <c r="ED183" s="79"/>
      <c r="EE183" s="79"/>
      <c r="EF183" s="79"/>
      <c r="EG183" s="79"/>
      <c r="EH183" s="79"/>
      <c r="EI183" s="79"/>
      <c r="EJ183" s="79"/>
      <c r="EK183" s="79"/>
      <c r="EL183" s="79"/>
      <c r="EM183" s="79"/>
      <c r="EN183" s="79"/>
      <c r="EO183" s="79"/>
      <c r="EP183" s="79"/>
      <c r="EQ183" s="79"/>
      <c r="ER183" s="79"/>
      <c r="ES183" s="79"/>
      <c r="ET183" s="79"/>
      <c r="EU183" s="79"/>
      <c r="EV183" s="79"/>
      <c r="EW183" s="79"/>
      <c r="EX183" s="79"/>
      <c r="EY183" s="79"/>
      <c r="EZ183" s="79"/>
      <c r="FA183" s="79"/>
      <c r="FB183" s="79"/>
      <c r="FC183" s="79"/>
      <c r="FD183" s="79"/>
      <c r="FE183" s="79"/>
      <c r="FF183" s="79"/>
      <c r="FG183" s="79"/>
      <c r="FH183" s="79"/>
      <c r="FI183" s="79"/>
      <c r="FJ183" s="79"/>
      <c r="FK183" s="79"/>
      <c r="FL183" s="79"/>
      <c r="FM183" s="79"/>
      <c r="FN183" s="79"/>
      <c r="FO183" s="79"/>
      <c r="FP183" s="79"/>
      <c r="FQ183" s="79"/>
      <c r="FR183" s="79"/>
      <c r="FS183" s="79"/>
      <c r="FT183" s="79"/>
      <c r="FU183" s="79"/>
      <c r="FV183" s="79"/>
      <c r="FW183" s="79"/>
      <c r="FX183" s="79"/>
      <c r="FY183" s="79"/>
      <c r="FZ183" s="79"/>
      <c r="GA183" s="79"/>
      <c r="GB183" s="79"/>
      <c r="GC183" s="79"/>
      <c r="GD183" s="79"/>
      <c r="GE183" s="79"/>
      <c r="GF183" s="79"/>
      <c r="GG183" s="79"/>
      <c r="GH183" s="79"/>
      <c r="GI183" s="79"/>
      <c r="GJ183" s="79"/>
      <c r="GK183" s="79"/>
      <c r="GL183" s="79"/>
      <c r="GM183" s="79"/>
      <c r="GN183" s="79"/>
      <c r="GO183" s="79"/>
      <c r="GP183" s="79"/>
      <c r="GQ183" s="79"/>
      <c r="GR183" s="79"/>
      <c r="GS183" s="79"/>
      <c r="GT183" s="79"/>
      <c r="GU183" s="79"/>
      <c r="GV183" s="79"/>
      <c r="GW183" s="79"/>
      <c r="GX183" s="79"/>
      <c r="GY183" s="79"/>
      <c r="GZ183" s="79"/>
      <c r="HA183" s="79"/>
      <c r="HB183" s="79"/>
      <c r="HC183" s="79"/>
      <c r="HD183" s="79"/>
      <c r="HE183" s="79"/>
      <c r="HF183" s="79"/>
      <c r="HG183" s="79"/>
      <c r="HH183" s="79"/>
      <c r="HI183" s="79"/>
      <c r="HJ183" s="79"/>
      <c r="HK183" s="79"/>
      <c r="HL183" s="79"/>
      <c r="HM183" s="79"/>
      <c r="HN183" s="79"/>
      <c r="HO183" s="79"/>
      <c r="HP183" s="79"/>
      <c r="HQ183" s="79"/>
      <c r="HR183" s="79"/>
      <c r="HS183" s="79"/>
      <c r="HT183" s="79"/>
      <c r="HU183" s="79"/>
      <c r="HV183" s="79"/>
      <c r="HW183" s="79"/>
      <c r="HX183" s="79"/>
      <c r="HY183" s="79"/>
      <c r="HZ183" s="79"/>
      <c r="IA183" s="79"/>
      <c r="IB183" s="79"/>
      <c r="IC183" s="79"/>
      <c r="ID183" s="79"/>
      <c r="IE183" s="79"/>
      <c r="IF183" s="79"/>
      <c r="IG183" s="79"/>
      <c r="IH183" s="79"/>
      <c r="II183" s="79"/>
      <c r="IJ183" s="79"/>
      <c r="IK183" s="79"/>
      <c r="IL183" s="79"/>
      <c r="IM183" s="79"/>
      <c r="IN183" s="79"/>
      <c r="IO183" s="79"/>
      <c r="IP183" s="79"/>
      <c r="IQ183" s="79"/>
      <c r="IR183" s="79"/>
      <c r="IS183" s="79"/>
      <c r="IT183" s="79"/>
      <c r="IU183" s="79"/>
      <c r="IV183" s="79"/>
    </row>
    <row r="184" spans="1:256">
      <c r="A184" s="79"/>
      <c r="B184" s="307"/>
      <c r="C184" s="307"/>
      <c r="D184" s="307"/>
      <c r="E184" s="79"/>
      <c r="F184" s="272"/>
      <c r="G184" s="272"/>
      <c r="H184" s="272"/>
      <c r="I184" s="307"/>
      <c r="J184" s="272"/>
      <c r="K184" s="273"/>
      <c r="L184" s="273"/>
      <c r="M184" s="307"/>
      <c r="N184" s="4"/>
      <c r="O184" s="307"/>
      <c r="P184" s="307"/>
      <c r="Q184" s="307"/>
      <c r="R184" s="307"/>
      <c r="S184" s="307"/>
      <c r="T184" s="307"/>
      <c r="U184" s="261"/>
      <c r="V184" s="251"/>
      <c r="W184" s="251"/>
      <c r="X184" s="251"/>
      <c r="Y184" s="79"/>
      <c r="Z184" s="79"/>
      <c r="AA184" s="251"/>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c r="BE184" s="79"/>
      <c r="BF184" s="79"/>
      <c r="BG184" s="79"/>
      <c r="BH184" s="79"/>
      <c r="BI184" s="79"/>
      <c r="BJ184" s="79"/>
      <c r="BK184" s="79"/>
      <c r="BL184" s="79"/>
      <c r="BM184" s="79"/>
      <c r="BN184" s="79"/>
      <c r="BO184" s="79"/>
      <c r="BP184" s="79"/>
      <c r="BQ184" s="79"/>
      <c r="BR184" s="79"/>
      <c r="BS184" s="79"/>
      <c r="BT184" s="79"/>
      <c r="BU184" s="79"/>
      <c r="BV184" s="79"/>
      <c r="BW184" s="79"/>
      <c r="BX184" s="79"/>
      <c r="BY184" s="79"/>
      <c r="BZ184" s="79"/>
      <c r="CA184" s="79"/>
      <c r="CB184" s="79"/>
      <c r="CC184" s="79"/>
      <c r="CD184" s="79"/>
      <c r="CE184" s="79"/>
      <c r="CF184" s="79"/>
      <c r="CG184" s="79"/>
      <c r="CH184" s="79"/>
      <c r="CI184" s="79"/>
      <c r="CJ184" s="79"/>
      <c r="CK184" s="79"/>
      <c r="CL184" s="79"/>
      <c r="CM184" s="79"/>
      <c r="CN184" s="79"/>
      <c r="CO184" s="79"/>
      <c r="CP184" s="79"/>
      <c r="CQ184" s="79"/>
      <c r="CR184" s="79"/>
      <c r="CS184" s="79"/>
      <c r="CT184" s="79"/>
      <c r="CU184" s="79"/>
      <c r="CV184" s="79"/>
      <c r="CW184" s="79"/>
      <c r="CX184" s="79"/>
      <c r="CY184" s="79"/>
      <c r="CZ184" s="79"/>
      <c r="DA184" s="79"/>
      <c r="DB184" s="79"/>
      <c r="DC184" s="79"/>
      <c r="DD184" s="79"/>
      <c r="DE184" s="79"/>
      <c r="DF184" s="79"/>
      <c r="DG184" s="79"/>
      <c r="DH184" s="79"/>
      <c r="DI184" s="79"/>
      <c r="DJ184" s="79"/>
      <c r="DK184" s="79"/>
      <c r="DL184" s="79"/>
      <c r="DM184" s="79"/>
      <c r="DN184" s="79"/>
      <c r="DO184" s="79"/>
      <c r="DP184" s="79"/>
      <c r="DQ184" s="79"/>
      <c r="DR184" s="79"/>
      <c r="DS184" s="79"/>
      <c r="DT184" s="79"/>
      <c r="DU184" s="79"/>
      <c r="DV184" s="79"/>
      <c r="DW184" s="79"/>
      <c r="DX184" s="79"/>
      <c r="DY184" s="79"/>
      <c r="DZ184" s="79"/>
      <c r="EA184" s="79"/>
      <c r="EB184" s="79"/>
      <c r="EC184" s="79"/>
      <c r="ED184" s="79"/>
      <c r="EE184" s="79"/>
      <c r="EF184" s="79"/>
      <c r="EG184" s="79"/>
      <c r="EH184" s="79"/>
      <c r="EI184" s="79"/>
      <c r="EJ184" s="79"/>
      <c r="EK184" s="79"/>
      <c r="EL184" s="79"/>
      <c r="EM184" s="79"/>
      <c r="EN184" s="79"/>
      <c r="EO184" s="79"/>
      <c r="EP184" s="79"/>
      <c r="EQ184" s="79"/>
      <c r="ER184" s="79"/>
      <c r="ES184" s="79"/>
      <c r="ET184" s="79"/>
      <c r="EU184" s="79"/>
      <c r="EV184" s="79"/>
      <c r="EW184" s="79"/>
      <c r="EX184" s="79"/>
      <c r="EY184" s="79"/>
      <c r="EZ184" s="79"/>
      <c r="FA184" s="79"/>
      <c r="FB184" s="79"/>
      <c r="FC184" s="79"/>
      <c r="FD184" s="79"/>
      <c r="FE184" s="79"/>
      <c r="FF184" s="79"/>
      <c r="FG184" s="79"/>
      <c r="FH184" s="79"/>
      <c r="FI184" s="79"/>
      <c r="FJ184" s="79"/>
      <c r="FK184" s="79"/>
      <c r="FL184" s="79"/>
      <c r="FM184" s="79"/>
      <c r="FN184" s="79"/>
      <c r="FO184" s="79"/>
      <c r="FP184" s="79"/>
      <c r="FQ184" s="79"/>
      <c r="FR184" s="79"/>
      <c r="FS184" s="79"/>
      <c r="FT184" s="79"/>
      <c r="FU184" s="79"/>
      <c r="FV184" s="79"/>
      <c r="FW184" s="79"/>
      <c r="FX184" s="79"/>
      <c r="FY184" s="79"/>
      <c r="FZ184" s="79"/>
      <c r="GA184" s="79"/>
      <c r="GB184" s="79"/>
      <c r="GC184" s="79"/>
      <c r="GD184" s="79"/>
      <c r="GE184" s="79"/>
      <c r="GF184" s="79"/>
      <c r="GG184" s="79"/>
      <c r="GH184" s="79"/>
      <c r="GI184" s="79"/>
      <c r="GJ184" s="79"/>
      <c r="GK184" s="79"/>
      <c r="GL184" s="79"/>
      <c r="GM184" s="79"/>
      <c r="GN184" s="79"/>
      <c r="GO184" s="79"/>
      <c r="GP184" s="79"/>
      <c r="GQ184" s="79"/>
      <c r="GR184" s="79"/>
      <c r="GS184" s="79"/>
      <c r="GT184" s="79"/>
      <c r="GU184" s="79"/>
      <c r="GV184" s="79"/>
      <c r="GW184" s="79"/>
      <c r="GX184" s="79"/>
      <c r="GY184" s="79"/>
      <c r="GZ184" s="79"/>
      <c r="HA184" s="79"/>
      <c r="HB184" s="79"/>
      <c r="HC184" s="79"/>
      <c r="HD184" s="79"/>
      <c r="HE184" s="79"/>
      <c r="HF184" s="79"/>
      <c r="HG184" s="79"/>
      <c r="HH184" s="79"/>
      <c r="HI184" s="79"/>
      <c r="HJ184" s="79"/>
      <c r="HK184" s="79"/>
      <c r="HL184" s="79"/>
      <c r="HM184" s="79"/>
      <c r="HN184" s="79"/>
      <c r="HO184" s="79"/>
      <c r="HP184" s="79"/>
      <c r="HQ184" s="79"/>
      <c r="HR184" s="79"/>
      <c r="HS184" s="79"/>
      <c r="HT184" s="79"/>
      <c r="HU184" s="79"/>
      <c r="HV184" s="79"/>
      <c r="HW184" s="79"/>
      <c r="HX184" s="79"/>
      <c r="HY184" s="79"/>
      <c r="HZ184" s="79"/>
      <c r="IA184" s="79"/>
      <c r="IB184" s="79"/>
      <c r="IC184" s="79"/>
      <c r="ID184" s="79"/>
      <c r="IE184" s="79"/>
      <c r="IF184" s="79"/>
      <c r="IG184" s="79"/>
      <c r="IH184" s="79"/>
      <c r="II184" s="79"/>
      <c r="IJ184" s="79"/>
      <c r="IK184" s="79"/>
      <c r="IL184" s="79"/>
      <c r="IM184" s="79"/>
      <c r="IN184" s="79"/>
      <c r="IO184" s="79"/>
      <c r="IP184" s="79"/>
      <c r="IQ184" s="79"/>
      <c r="IR184" s="79"/>
      <c r="IS184" s="79"/>
      <c r="IT184" s="79"/>
      <c r="IU184" s="79"/>
      <c r="IV184" s="79"/>
    </row>
    <row r="185" spans="1:256">
      <c r="A185" s="79"/>
      <c r="B185" s="307"/>
      <c r="C185" s="307"/>
      <c r="D185" s="307"/>
      <c r="E185" s="79"/>
      <c r="F185" s="272"/>
      <c r="G185" s="272"/>
      <c r="H185" s="272"/>
      <c r="I185" s="307"/>
      <c r="J185" s="272"/>
      <c r="K185" s="273"/>
      <c r="L185" s="273"/>
      <c r="M185" s="307"/>
      <c r="N185" s="4"/>
      <c r="O185" s="307"/>
      <c r="P185" s="307"/>
      <c r="Q185" s="307"/>
      <c r="R185" s="307"/>
      <c r="S185" s="307"/>
      <c r="T185" s="307"/>
      <c r="U185" s="261"/>
      <c r="V185" s="251"/>
      <c r="W185" s="251"/>
      <c r="X185" s="251"/>
      <c r="Y185" s="79"/>
      <c r="Z185" s="79"/>
      <c r="AA185" s="251"/>
      <c r="AB185" s="79"/>
      <c r="AC185" s="79"/>
      <c r="AD185" s="79"/>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79"/>
      <c r="BA185" s="79"/>
      <c r="BB185" s="79"/>
      <c r="BC185" s="79"/>
      <c r="BD185" s="79"/>
      <c r="BE185" s="79"/>
      <c r="BF185" s="79"/>
      <c r="BG185" s="79"/>
      <c r="BH185" s="79"/>
      <c r="BI185" s="79"/>
      <c r="BJ185" s="79"/>
      <c r="BK185" s="79"/>
      <c r="BL185" s="79"/>
      <c r="BM185" s="79"/>
      <c r="BN185" s="79"/>
      <c r="BO185" s="79"/>
      <c r="BP185" s="79"/>
      <c r="BQ185" s="79"/>
      <c r="BR185" s="79"/>
      <c r="BS185" s="79"/>
      <c r="BT185" s="79"/>
      <c r="BU185" s="79"/>
      <c r="BV185" s="79"/>
      <c r="BW185" s="79"/>
      <c r="BX185" s="79"/>
      <c r="BY185" s="79"/>
      <c r="BZ185" s="79"/>
      <c r="CA185" s="79"/>
      <c r="CB185" s="79"/>
      <c r="CC185" s="79"/>
      <c r="CD185" s="79"/>
      <c r="CE185" s="79"/>
      <c r="CF185" s="79"/>
      <c r="CG185" s="79"/>
      <c r="CH185" s="79"/>
      <c r="CI185" s="79"/>
      <c r="CJ185" s="79"/>
      <c r="CK185" s="79"/>
      <c r="CL185" s="79"/>
      <c r="CM185" s="79"/>
      <c r="CN185" s="79"/>
      <c r="CO185" s="79"/>
      <c r="CP185" s="79"/>
      <c r="CQ185" s="79"/>
      <c r="CR185" s="79"/>
      <c r="CS185" s="79"/>
      <c r="CT185" s="79"/>
      <c r="CU185" s="79"/>
      <c r="CV185" s="79"/>
      <c r="CW185" s="79"/>
      <c r="CX185" s="79"/>
      <c r="CY185" s="79"/>
      <c r="CZ185" s="79"/>
      <c r="DA185" s="79"/>
      <c r="DB185" s="79"/>
      <c r="DC185" s="79"/>
      <c r="DD185" s="79"/>
      <c r="DE185" s="79"/>
      <c r="DF185" s="79"/>
      <c r="DG185" s="79"/>
      <c r="DH185" s="79"/>
      <c r="DI185" s="79"/>
      <c r="DJ185" s="79"/>
      <c r="DK185" s="79"/>
      <c r="DL185" s="79"/>
      <c r="DM185" s="79"/>
      <c r="DN185" s="79"/>
      <c r="DO185" s="79"/>
      <c r="DP185" s="79"/>
      <c r="DQ185" s="79"/>
      <c r="DR185" s="79"/>
      <c r="DS185" s="79"/>
      <c r="DT185" s="79"/>
      <c r="DU185" s="79"/>
      <c r="DV185" s="79"/>
      <c r="DW185" s="79"/>
      <c r="DX185" s="79"/>
      <c r="DY185" s="79"/>
      <c r="DZ185" s="79"/>
      <c r="EA185" s="79"/>
      <c r="EB185" s="79"/>
      <c r="EC185" s="79"/>
      <c r="ED185" s="79"/>
      <c r="EE185" s="79"/>
      <c r="EF185" s="79"/>
      <c r="EG185" s="79"/>
      <c r="EH185" s="79"/>
      <c r="EI185" s="79"/>
      <c r="EJ185" s="79"/>
      <c r="EK185" s="79"/>
      <c r="EL185" s="79"/>
      <c r="EM185" s="79"/>
      <c r="EN185" s="79"/>
      <c r="EO185" s="79"/>
      <c r="EP185" s="79"/>
      <c r="EQ185" s="79"/>
      <c r="ER185" s="79"/>
      <c r="ES185" s="79"/>
      <c r="ET185" s="79"/>
      <c r="EU185" s="79"/>
      <c r="EV185" s="79"/>
      <c r="EW185" s="79"/>
      <c r="EX185" s="79"/>
      <c r="EY185" s="79"/>
      <c r="EZ185" s="79"/>
      <c r="FA185" s="79"/>
      <c r="FB185" s="79"/>
      <c r="FC185" s="79"/>
      <c r="FD185" s="79"/>
      <c r="FE185" s="79"/>
      <c r="FF185" s="79"/>
      <c r="FG185" s="79"/>
      <c r="FH185" s="79"/>
      <c r="FI185" s="79"/>
      <c r="FJ185" s="79"/>
      <c r="FK185" s="79"/>
      <c r="FL185" s="79"/>
      <c r="FM185" s="79"/>
      <c r="FN185" s="79"/>
      <c r="FO185" s="79"/>
      <c r="FP185" s="79"/>
      <c r="FQ185" s="79"/>
      <c r="FR185" s="79"/>
      <c r="FS185" s="79"/>
      <c r="FT185" s="79"/>
      <c r="FU185" s="79"/>
      <c r="FV185" s="79"/>
      <c r="FW185" s="79"/>
      <c r="FX185" s="79"/>
      <c r="FY185" s="79"/>
      <c r="FZ185" s="79"/>
      <c r="GA185" s="79"/>
      <c r="GB185" s="79"/>
      <c r="GC185" s="79"/>
      <c r="GD185" s="79"/>
      <c r="GE185" s="79"/>
      <c r="GF185" s="79"/>
      <c r="GG185" s="79"/>
      <c r="GH185" s="79"/>
      <c r="GI185" s="79"/>
      <c r="GJ185" s="79"/>
      <c r="GK185" s="79"/>
      <c r="GL185" s="79"/>
      <c r="GM185" s="79"/>
      <c r="GN185" s="79"/>
      <c r="GO185" s="79"/>
      <c r="GP185" s="79"/>
      <c r="GQ185" s="79"/>
      <c r="GR185" s="79"/>
      <c r="GS185" s="79"/>
      <c r="GT185" s="79"/>
      <c r="GU185" s="79"/>
      <c r="GV185" s="79"/>
      <c r="GW185" s="79"/>
      <c r="GX185" s="79"/>
      <c r="GY185" s="79"/>
      <c r="GZ185" s="79"/>
      <c r="HA185" s="79"/>
      <c r="HB185" s="79"/>
      <c r="HC185" s="79"/>
      <c r="HD185" s="79"/>
      <c r="HE185" s="79"/>
      <c r="HF185" s="79"/>
      <c r="HG185" s="79"/>
      <c r="HH185" s="79"/>
      <c r="HI185" s="79"/>
      <c r="HJ185" s="79"/>
      <c r="HK185" s="79"/>
      <c r="HL185" s="79"/>
      <c r="HM185" s="79"/>
      <c r="HN185" s="79"/>
      <c r="HO185" s="79"/>
      <c r="HP185" s="79"/>
      <c r="HQ185" s="79"/>
      <c r="HR185" s="79"/>
      <c r="HS185" s="79"/>
      <c r="HT185" s="79"/>
      <c r="HU185" s="79"/>
      <c r="HV185" s="79"/>
      <c r="HW185" s="79"/>
      <c r="HX185" s="79"/>
      <c r="HY185" s="79"/>
      <c r="HZ185" s="79"/>
      <c r="IA185" s="79"/>
      <c r="IB185" s="79"/>
      <c r="IC185" s="79"/>
      <c r="ID185" s="79"/>
      <c r="IE185" s="79"/>
      <c r="IF185" s="79"/>
      <c r="IG185" s="79"/>
      <c r="IH185" s="79"/>
      <c r="II185" s="79"/>
      <c r="IJ185" s="79"/>
      <c r="IK185" s="79"/>
      <c r="IL185" s="79"/>
      <c r="IM185" s="79"/>
      <c r="IN185" s="79"/>
      <c r="IO185" s="79"/>
      <c r="IP185" s="79"/>
      <c r="IQ185" s="79"/>
      <c r="IR185" s="79"/>
      <c r="IS185" s="79"/>
      <c r="IT185" s="79"/>
      <c r="IU185" s="79"/>
      <c r="IV185" s="79"/>
    </row>
    <row r="186" spans="1:256">
      <c r="A186" s="79"/>
      <c r="B186" s="307"/>
      <c r="C186" s="307"/>
      <c r="D186" s="307"/>
      <c r="E186" s="79"/>
      <c r="F186" s="272"/>
      <c r="G186" s="272"/>
      <c r="H186" s="272"/>
      <c r="I186" s="307"/>
      <c r="J186" s="272"/>
      <c r="K186" s="273"/>
      <c r="L186" s="273"/>
      <c r="M186" s="307"/>
      <c r="N186" s="4"/>
      <c r="O186" s="307"/>
      <c r="P186" s="307"/>
      <c r="Q186" s="307"/>
      <c r="R186" s="307"/>
      <c r="S186" s="307"/>
      <c r="T186" s="307"/>
      <c r="U186" s="261"/>
      <c r="V186" s="251"/>
      <c r="W186" s="251"/>
      <c r="X186" s="251"/>
      <c r="Y186" s="79"/>
      <c r="Z186" s="79"/>
      <c r="AA186" s="251"/>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79"/>
      <c r="BA186" s="79"/>
      <c r="BB186" s="79"/>
      <c r="BC186" s="79"/>
      <c r="BD186" s="79"/>
      <c r="BE186" s="79"/>
      <c r="BF186" s="79"/>
      <c r="BG186" s="79"/>
      <c r="BH186" s="79"/>
      <c r="BI186" s="79"/>
      <c r="BJ186" s="79"/>
      <c r="BK186" s="79"/>
      <c r="BL186" s="79"/>
      <c r="BM186" s="79"/>
      <c r="BN186" s="79"/>
      <c r="BO186" s="79"/>
      <c r="BP186" s="79"/>
      <c r="BQ186" s="79"/>
      <c r="BR186" s="79"/>
      <c r="BS186" s="79"/>
      <c r="BT186" s="79"/>
      <c r="BU186" s="79"/>
      <c r="BV186" s="79"/>
      <c r="BW186" s="79"/>
      <c r="BX186" s="79"/>
      <c r="BY186" s="79"/>
      <c r="BZ186" s="79"/>
      <c r="CA186" s="79"/>
      <c r="CB186" s="79"/>
      <c r="CC186" s="79"/>
      <c r="CD186" s="79"/>
      <c r="CE186" s="79"/>
      <c r="CF186" s="79"/>
      <c r="CG186" s="79"/>
      <c r="CH186" s="79"/>
      <c r="CI186" s="79"/>
      <c r="CJ186" s="79"/>
      <c r="CK186" s="79"/>
      <c r="CL186" s="79"/>
      <c r="CM186" s="79"/>
      <c r="CN186" s="79"/>
      <c r="CO186" s="79"/>
      <c r="CP186" s="79"/>
      <c r="CQ186" s="79"/>
      <c r="CR186" s="79"/>
      <c r="CS186" s="79"/>
      <c r="CT186" s="79"/>
      <c r="CU186" s="79"/>
      <c r="CV186" s="79"/>
      <c r="CW186" s="79"/>
      <c r="CX186" s="79"/>
      <c r="CY186" s="79"/>
      <c r="CZ186" s="79"/>
      <c r="DA186" s="79"/>
      <c r="DB186" s="79"/>
      <c r="DC186" s="79"/>
      <c r="DD186" s="79"/>
      <c r="DE186" s="79"/>
      <c r="DF186" s="79"/>
      <c r="DG186" s="79"/>
      <c r="DH186" s="79"/>
      <c r="DI186" s="79"/>
      <c r="DJ186" s="79"/>
      <c r="DK186" s="79"/>
      <c r="DL186" s="79"/>
      <c r="DM186" s="79"/>
      <c r="DN186" s="79"/>
      <c r="DO186" s="79"/>
      <c r="DP186" s="79"/>
      <c r="DQ186" s="79"/>
      <c r="DR186" s="79"/>
      <c r="DS186" s="79"/>
      <c r="DT186" s="79"/>
      <c r="DU186" s="79"/>
      <c r="DV186" s="79"/>
      <c r="DW186" s="79"/>
      <c r="DX186" s="79"/>
      <c r="DY186" s="79"/>
      <c r="DZ186" s="79"/>
      <c r="EA186" s="79"/>
      <c r="EB186" s="79"/>
      <c r="EC186" s="79"/>
      <c r="ED186" s="79"/>
      <c r="EE186" s="79"/>
      <c r="EF186" s="79"/>
      <c r="EG186" s="79"/>
      <c r="EH186" s="79"/>
      <c r="EI186" s="79"/>
      <c r="EJ186" s="79"/>
      <c r="EK186" s="79"/>
      <c r="EL186" s="79"/>
      <c r="EM186" s="79"/>
      <c r="EN186" s="79"/>
      <c r="EO186" s="79"/>
      <c r="EP186" s="79"/>
      <c r="EQ186" s="79"/>
      <c r="ER186" s="79"/>
      <c r="ES186" s="79"/>
      <c r="ET186" s="79"/>
      <c r="EU186" s="79"/>
      <c r="EV186" s="79"/>
      <c r="EW186" s="79"/>
      <c r="EX186" s="79"/>
      <c r="EY186" s="79"/>
      <c r="EZ186" s="79"/>
      <c r="FA186" s="79"/>
      <c r="FB186" s="79"/>
      <c r="FC186" s="79"/>
      <c r="FD186" s="79"/>
      <c r="FE186" s="79"/>
      <c r="FF186" s="79"/>
      <c r="FG186" s="79"/>
      <c r="FH186" s="79"/>
      <c r="FI186" s="79"/>
      <c r="FJ186" s="79"/>
      <c r="FK186" s="79"/>
      <c r="FL186" s="79"/>
      <c r="FM186" s="79"/>
      <c r="FN186" s="79"/>
      <c r="FO186" s="79"/>
      <c r="FP186" s="79"/>
      <c r="FQ186" s="79"/>
      <c r="FR186" s="79"/>
      <c r="FS186" s="79"/>
      <c r="FT186" s="79"/>
      <c r="FU186" s="79"/>
      <c r="FV186" s="79"/>
      <c r="FW186" s="79"/>
      <c r="FX186" s="79"/>
      <c r="FY186" s="79"/>
      <c r="FZ186" s="79"/>
      <c r="GA186" s="79"/>
      <c r="GB186" s="79"/>
      <c r="GC186" s="79"/>
      <c r="GD186" s="79"/>
      <c r="GE186" s="79"/>
      <c r="GF186" s="79"/>
      <c r="GG186" s="79"/>
      <c r="GH186" s="79"/>
      <c r="GI186" s="79"/>
      <c r="GJ186" s="79"/>
      <c r="GK186" s="79"/>
      <c r="GL186" s="79"/>
      <c r="GM186" s="79"/>
      <c r="GN186" s="79"/>
      <c r="GO186" s="79"/>
      <c r="GP186" s="79"/>
      <c r="GQ186" s="79"/>
      <c r="GR186" s="79"/>
      <c r="GS186" s="79"/>
      <c r="GT186" s="79"/>
      <c r="GU186" s="79"/>
      <c r="GV186" s="79"/>
      <c r="GW186" s="79"/>
      <c r="GX186" s="79"/>
      <c r="GY186" s="79"/>
      <c r="GZ186" s="79"/>
      <c r="HA186" s="79"/>
      <c r="HB186" s="79"/>
      <c r="HC186" s="79"/>
      <c r="HD186" s="79"/>
      <c r="HE186" s="79"/>
      <c r="HF186" s="79"/>
      <c r="HG186" s="79"/>
      <c r="HH186" s="79"/>
      <c r="HI186" s="79"/>
      <c r="HJ186" s="79"/>
      <c r="HK186" s="79"/>
      <c r="HL186" s="79"/>
      <c r="HM186" s="79"/>
      <c r="HN186" s="79"/>
      <c r="HO186" s="79"/>
      <c r="HP186" s="79"/>
      <c r="HQ186" s="79"/>
      <c r="HR186" s="79"/>
      <c r="HS186" s="79"/>
      <c r="HT186" s="79"/>
      <c r="HU186" s="79"/>
      <c r="HV186" s="79"/>
      <c r="HW186" s="79"/>
      <c r="HX186" s="79"/>
      <c r="HY186" s="79"/>
      <c r="HZ186" s="79"/>
      <c r="IA186" s="79"/>
      <c r="IB186" s="79"/>
      <c r="IC186" s="79"/>
      <c r="ID186" s="79"/>
      <c r="IE186" s="79"/>
      <c r="IF186" s="79"/>
      <c r="IG186" s="79"/>
      <c r="IH186" s="79"/>
      <c r="II186" s="79"/>
      <c r="IJ186" s="79"/>
      <c r="IK186" s="79"/>
      <c r="IL186" s="79"/>
      <c r="IM186" s="79"/>
      <c r="IN186" s="79"/>
      <c r="IO186" s="79"/>
      <c r="IP186" s="79"/>
      <c r="IQ186" s="79"/>
      <c r="IR186" s="79"/>
      <c r="IS186" s="79"/>
      <c r="IT186" s="79"/>
      <c r="IU186" s="79"/>
      <c r="IV186" s="79"/>
    </row>
    <row r="187" spans="1:256">
      <c r="A187" s="79"/>
      <c r="B187" s="307"/>
      <c r="C187" s="307"/>
      <c r="D187" s="307"/>
      <c r="E187" s="79"/>
      <c r="F187" s="272"/>
      <c r="G187" s="272"/>
      <c r="H187" s="272"/>
      <c r="I187" s="307"/>
      <c r="J187" s="272"/>
      <c r="K187" s="273"/>
      <c r="L187" s="273"/>
      <c r="M187" s="307"/>
      <c r="N187" s="4"/>
      <c r="O187" s="307"/>
      <c r="P187" s="307"/>
      <c r="Q187" s="307"/>
      <c r="R187" s="307"/>
      <c r="S187" s="307"/>
      <c r="T187" s="307"/>
      <c r="U187" s="261"/>
      <c r="V187" s="251"/>
      <c r="W187" s="251"/>
      <c r="X187" s="251"/>
      <c r="Y187" s="79"/>
      <c r="Z187" s="79"/>
      <c r="AA187" s="251"/>
      <c r="AB187" s="79"/>
      <c r="AC187" s="79"/>
      <c r="AD187" s="79"/>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79"/>
      <c r="BA187" s="79"/>
      <c r="BB187" s="79"/>
      <c r="BC187" s="79"/>
      <c r="BD187" s="79"/>
      <c r="BE187" s="79"/>
      <c r="BF187" s="79"/>
      <c r="BG187" s="79"/>
      <c r="BH187" s="79"/>
      <c r="BI187" s="79"/>
      <c r="BJ187" s="79"/>
      <c r="BK187" s="79"/>
      <c r="BL187" s="79"/>
      <c r="BM187" s="79"/>
      <c r="BN187" s="79"/>
      <c r="BO187" s="79"/>
      <c r="BP187" s="79"/>
      <c r="BQ187" s="79"/>
      <c r="BR187" s="79"/>
      <c r="BS187" s="79"/>
      <c r="BT187" s="79"/>
      <c r="BU187" s="79"/>
      <c r="BV187" s="79"/>
      <c r="BW187" s="79"/>
      <c r="BX187" s="79"/>
      <c r="BY187" s="79"/>
      <c r="BZ187" s="79"/>
      <c r="CA187" s="79"/>
      <c r="CB187" s="79"/>
      <c r="CC187" s="79"/>
      <c r="CD187" s="79"/>
      <c r="CE187" s="79"/>
      <c r="CF187" s="79"/>
      <c r="CG187" s="79"/>
      <c r="CH187" s="79"/>
      <c r="CI187" s="79"/>
      <c r="CJ187" s="79"/>
      <c r="CK187" s="79"/>
      <c r="CL187" s="79"/>
      <c r="CM187" s="79"/>
      <c r="CN187" s="79"/>
      <c r="CO187" s="79"/>
      <c r="CP187" s="79"/>
      <c r="CQ187" s="79"/>
      <c r="CR187" s="79"/>
      <c r="CS187" s="79"/>
      <c r="CT187" s="79"/>
      <c r="CU187" s="79"/>
      <c r="CV187" s="79"/>
      <c r="CW187" s="79"/>
      <c r="CX187" s="79"/>
      <c r="CY187" s="79"/>
      <c r="CZ187" s="79"/>
      <c r="DA187" s="79"/>
      <c r="DB187" s="79"/>
      <c r="DC187" s="79"/>
      <c r="DD187" s="79"/>
      <c r="DE187" s="79"/>
      <c r="DF187" s="79"/>
      <c r="DG187" s="79"/>
      <c r="DH187" s="79"/>
      <c r="DI187" s="79"/>
      <c r="DJ187" s="79"/>
      <c r="DK187" s="79"/>
      <c r="DL187" s="79"/>
      <c r="DM187" s="79"/>
      <c r="DN187" s="79"/>
      <c r="DO187" s="79"/>
      <c r="DP187" s="79"/>
      <c r="DQ187" s="79"/>
      <c r="DR187" s="79"/>
      <c r="DS187" s="79"/>
      <c r="DT187" s="79"/>
      <c r="DU187" s="79"/>
      <c r="DV187" s="79"/>
      <c r="DW187" s="79"/>
      <c r="DX187" s="79"/>
      <c r="DY187" s="79"/>
      <c r="DZ187" s="79"/>
      <c r="EA187" s="79"/>
      <c r="EB187" s="79"/>
      <c r="EC187" s="79"/>
      <c r="ED187" s="79"/>
      <c r="EE187" s="79"/>
      <c r="EF187" s="79"/>
      <c r="EG187" s="79"/>
      <c r="EH187" s="79"/>
      <c r="EI187" s="79"/>
      <c r="EJ187" s="79"/>
      <c r="EK187" s="79"/>
      <c r="EL187" s="79"/>
      <c r="EM187" s="79"/>
      <c r="EN187" s="79"/>
      <c r="EO187" s="79"/>
      <c r="EP187" s="79"/>
      <c r="EQ187" s="79"/>
      <c r="ER187" s="79"/>
      <c r="ES187" s="79"/>
      <c r="ET187" s="79"/>
      <c r="EU187" s="79"/>
      <c r="EV187" s="79"/>
      <c r="EW187" s="79"/>
      <c r="EX187" s="79"/>
      <c r="EY187" s="79"/>
      <c r="EZ187" s="79"/>
      <c r="FA187" s="79"/>
      <c r="FB187" s="79"/>
      <c r="FC187" s="79"/>
      <c r="FD187" s="79"/>
      <c r="FE187" s="79"/>
      <c r="FF187" s="79"/>
      <c r="FG187" s="79"/>
      <c r="FH187" s="79"/>
      <c r="FI187" s="79"/>
      <c r="FJ187" s="79"/>
      <c r="FK187" s="79"/>
      <c r="FL187" s="79"/>
      <c r="FM187" s="79"/>
      <c r="FN187" s="79"/>
      <c r="FO187" s="79"/>
      <c r="FP187" s="79"/>
      <c r="FQ187" s="79"/>
      <c r="FR187" s="79"/>
      <c r="FS187" s="79"/>
      <c r="FT187" s="79"/>
      <c r="FU187" s="79"/>
      <c r="FV187" s="79"/>
      <c r="FW187" s="79"/>
      <c r="FX187" s="79"/>
      <c r="FY187" s="79"/>
      <c r="FZ187" s="79"/>
      <c r="GA187" s="79"/>
      <c r="GB187" s="79"/>
      <c r="GC187" s="79"/>
      <c r="GD187" s="79"/>
      <c r="GE187" s="79"/>
      <c r="GF187" s="79"/>
      <c r="GG187" s="79"/>
      <c r="GH187" s="79"/>
      <c r="GI187" s="79"/>
      <c r="GJ187" s="79"/>
      <c r="GK187" s="79"/>
      <c r="GL187" s="79"/>
      <c r="GM187" s="79"/>
      <c r="GN187" s="79"/>
      <c r="GO187" s="79"/>
      <c r="GP187" s="79"/>
      <c r="GQ187" s="79"/>
      <c r="GR187" s="79"/>
      <c r="GS187" s="79"/>
      <c r="GT187" s="79"/>
      <c r="GU187" s="79"/>
      <c r="GV187" s="79"/>
      <c r="GW187" s="79"/>
      <c r="GX187" s="79"/>
      <c r="GY187" s="79"/>
      <c r="GZ187" s="79"/>
      <c r="HA187" s="79"/>
      <c r="HB187" s="79"/>
      <c r="HC187" s="79"/>
      <c r="HD187" s="79"/>
      <c r="HE187" s="79"/>
      <c r="HF187" s="79"/>
      <c r="HG187" s="79"/>
      <c r="HH187" s="79"/>
      <c r="HI187" s="79"/>
      <c r="HJ187" s="79"/>
      <c r="HK187" s="79"/>
      <c r="HL187" s="79"/>
      <c r="HM187" s="79"/>
      <c r="HN187" s="79"/>
      <c r="HO187" s="79"/>
      <c r="HP187" s="79"/>
      <c r="HQ187" s="79"/>
      <c r="HR187" s="79"/>
      <c r="HS187" s="79"/>
      <c r="HT187" s="79"/>
      <c r="HU187" s="79"/>
      <c r="HV187" s="79"/>
      <c r="HW187" s="79"/>
      <c r="HX187" s="79"/>
      <c r="HY187" s="79"/>
      <c r="HZ187" s="79"/>
      <c r="IA187" s="79"/>
      <c r="IB187" s="79"/>
      <c r="IC187" s="79"/>
      <c r="ID187" s="79"/>
      <c r="IE187" s="79"/>
      <c r="IF187" s="79"/>
      <c r="IG187" s="79"/>
      <c r="IH187" s="79"/>
      <c r="II187" s="79"/>
      <c r="IJ187" s="79"/>
      <c r="IK187" s="79"/>
      <c r="IL187" s="79"/>
      <c r="IM187" s="79"/>
      <c r="IN187" s="79"/>
      <c r="IO187" s="79"/>
      <c r="IP187" s="79"/>
      <c r="IQ187" s="79"/>
      <c r="IR187" s="79"/>
      <c r="IS187" s="79"/>
      <c r="IT187" s="79"/>
      <c r="IU187" s="79"/>
      <c r="IV187" s="79"/>
    </row>
    <row r="188" spans="1:256">
      <c r="A188" s="79"/>
      <c r="B188" s="307"/>
      <c r="C188" s="307"/>
      <c r="D188" s="307"/>
      <c r="E188" s="79"/>
      <c r="F188" s="272"/>
      <c r="G188" s="272"/>
      <c r="H188" s="272"/>
      <c r="I188" s="307"/>
      <c r="J188" s="272"/>
      <c r="K188" s="273"/>
      <c r="L188" s="273"/>
      <c r="M188" s="307"/>
      <c r="N188" s="4"/>
      <c r="O188" s="307"/>
      <c r="P188" s="307"/>
      <c r="Q188" s="307"/>
      <c r="R188" s="307"/>
      <c r="S188" s="307"/>
      <c r="T188" s="307"/>
      <c r="U188" s="261"/>
      <c r="V188" s="251"/>
      <c r="W188" s="251"/>
      <c r="X188" s="251"/>
      <c r="Y188" s="79"/>
      <c r="Z188" s="79"/>
      <c r="AA188" s="251"/>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79"/>
      <c r="BA188" s="79"/>
      <c r="BB188" s="79"/>
      <c r="BC188" s="79"/>
      <c r="BD188" s="79"/>
      <c r="BE188" s="79"/>
      <c r="BF188" s="79"/>
      <c r="BG188" s="79"/>
      <c r="BH188" s="79"/>
      <c r="BI188" s="79"/>
      <c r="BJ188" s="79"/>
      <c r="BK188" s="79"/>
      <c r="BL188" s="79"/>
      <c r="BM188" s="79"/>
      <c r="BN188" s="79"/>
      <c r="BO188" s="79"/>
      <c r="BP188" s="79"/>
      <c r="BQ188" s="79"/>
      <c r="BR188" s="79"/>
      <c r="BS188" s="79"/>
      <c r="BT188" s="79"/>
      <c r="BU188" s="79"/>
      <c r="BV188" s="79"/>
      <c r="BW188" s="79"/>
      <c r="BX188" s="79"/>
      <c r="BY188" s="79"/>
      <c r="BZ188" s="79"/>
      <c r="CA188" s="79"/>
      <c r="CB188" s="79"/>
      <c r="CC188" s="79"/>
      <c r="CD188" s="79"/>
      <c r="CE188" s="79"/>
      <c r="CF188" s="79"/>
      <c r="CG188" s="79"/>
      <c r="CH188" s="79"/>
      <c r="CI188" s="79"/>
      <c r="CJ188" s="79"/>
      <c r="CK188" s="79"/>
      <c r="CL188" s="79"/>
      <c r="CM188" s="79"/>
      <c r="CN188" s="79"/>
      <c r="CO188" s="79"/>
      <c r="CP188" s="79"/>
      <c r="CQ188" s="79"/>
      <c r="CR188" s="79"/>
      <c r="CS188" s="79"/>
      <c r="CT188" s="79"/>
      <c r="CU188" s="79"/>
      <c r="CV188" s="79"/>
      <c r="CW188" s="79"/>
      <c r="CX188" s="79"/>
      <c r="CY188" s="79"/>
      <c r="CZ188" s="79"/>
      <c r="DA188" s="79"/>
      <c r="DB188" s="79"/>
      <c r="DC188" s="79"/>
      <c r="DD188" s="79"/>
      <c r="DE188" s="79"/>
      <c r="DF188" s="79"/>
      <c r="DG188" s="79"/>
      <c r="DH188" s="79"/>
      <c r="DI188" s="79"/>
      <c r="DJ188" s="79"/>
      <c r="DK188" s="79"/>
      <c r="DL188" s="79"/>
      <c r="DM188" s="79"/>
      <c r="DN188" s="79"/>
      <c r="DO188" s="79"/>
      <c r="DP188" s="79"/>
      <c r="DQ188" s="79"/>
      <c r="DR188" s="79"/>
      <c r="DS188" s="79"/>
      <c r="DT188" s="79"/>
      <c r="DU188" s="79"/>
      <c r="DV188" s="79"/>
      <c r="DW188" s="79"/>
      <c r="DX188" s="79"/>
      <c r="DY188" s="79"/>
      <c r="DZ188" s="79"/>
      <c r="EA188" s="79"/>
      <c r="EB188" s="79"/>
      <c r="EC188" s="79"/>
      <c r="ED188" s="79"/>
      <c r="EE188" s="79"/>
      <c r="EF188" s="79"/>
      <c r="EG188" s="79"/>
      <c r="EH188" s="79"/>
      <c r="EI188" s="79"/>
      <c r="EJ188" s="79"/>
      <c r="EK188" s="79"/>
      <c r="EL188" s="79"/>
      <c r="EM188" s="79"/>
      <c r="EN188" s="79"/>
      <c r="EO188" s="79"/>
      <c r="EP188" s="79"/>
      <c r="EQ188" s="79"/>
      <c r="ER188" s="79"/>
      <c r="ES188" s="79"/>
      <c r="ET188" s="79"/>
      <c r="EU188" s="79"/>
      <c r="EV188" s="79"/>
      <c r="EW188" s="79"/>
      <c r="EX188" s="79"/>
      <c r="EY188" s="79"/>
      <c r="EZ188" s="79"/>
      <c r="FA188" s="79"/>
      <c r="FB188" s="79"/>
      <c r="FC188" s="79"/>
      <c r="FD188" s="79"/>
      <c r="FE188" s="79"/>
      <c r="FF188" s="79"/>
      <c r="FG188" s="79"/>
      <c r="FH188" s="79"/>
      <c r="FI188" s="79"/>
      <c r="FJ188" s="79"/>
      <c r="FK188" s="79"/>
      <c r="FL188" s="79"/>
      <c r="FM188" s="79"/>
      <c r="FN188" s="79"/>
      <c r="FO188" s="79"/>
      <c r="FP188" s="79"/>
      <c r="FQ188" s="79"/>
      <c r="FR188" s="79"/>
      <c r="FS188" s="79"/>
      <c r="FT188" s="79"/>
      <c r="FU188" s="79"/>
      <c r="FV188" s="79"/>
      <c r="FW188" s="79"/>
      <c r="FX188" s="79"/>
      <c r="FY188" s="79"/>
      <c r="FZ188" s="79"/>
      <c r="GA188" s="79"/>
      <c r="GB188" s="79"/>
      <c r="GC188" s="79"/>
      <c r="GD188" s="79"/>
      <c r="GE188" s="79"/>
      <c r="GF188" s="79"/>
      <c r="GG188" s="79"/>
      <c r="GH188" s="79"/>
      <c r="GI188" s="79"/>
      <c r="GJ188" s="79"/>
      <c r="GK188" s="79"/>
      <c r="GL188" s="79"/>
      <c r="GM188" s="79"/>
      <c r="GN188" s="79"/>
      <c r="GO188" s="79"/>
      <c r="GP188" s="79"/>
      <c r="GQ188" s="79"/>
      <c r="GR188" s="79"/>
      <c r="GS188" s="79"/>
      <c r="GT188" s="79"/>
      <c r="GU188" s="79"/>
      <c r="GV188" s="79"/>
      <c r="GW188" s="79"/>
      <c r="GX188" s="79"/>
      <c r="GY188" s="79"/>
      <c r="GZ188" s="79"/>
      <c r="HA188" s="79"/>
      <c r="HB188" s="79"/>
      <c r="HC188" s="79"/>
      <c r="HD188" s="79"/>
      <c r="HE188" s="79"/>
      <c r="HF188" s="79"/>
      <c r="HG188" s="79"/>
      <c r="HH188" s="79"/>
      <c r="HI188" s="79"/>
      <c r="HJ188" s="79"/>
      <c r="HK188" s="79"/>
      <c r="HL188" s="79"/>
      <c r="HM188" s="79"/>
      <c r="HN188" s="79"/>
      <c r="HO188" s="79"/>
      <c r="HP188" s="79"/>
      <c r="HQ188" s="79"/>
      <c r="HR188" s="79"/>
      <c r="HS188" s="79"/>
      <c r="HT188" s="79"/>
      <c r="HU188" s="79"/>
      <c r="HV188" s="79"/>
      <c r="HW188" s="79"/>
      <c r="HX188" s="79"/>
      <c r="HY188" s="79"/>
      <c r="HZ188" s="79"/>
      <c r="IA188" s="79"/>
      <c r="IB188" s="79"/>
      <c r="IC188" s="79"/>
      <c r="ID188" s="79"/>
      <c r="IE188" s="79"/>
      <c r="IF188" s="79"/>
      <c r="IG188" s="79"/>
      <c r="IH188" s="79"/>
      <c r="II188" s="79"/>
      <c r="IJ188" s="79"/>
      <c r="IK188" s="79"/>
      <c r="IL188" s="79"/>
      <c r="IM188" s="79"/>
      <c r="IN188" s="79"/>
      <c r="IO188" s="79"/>
      <c r="IP188" s="79"/>
      <c r="IQ188" s="79"/>
      <c r="IR188" s="79"/>
      <c r="IS188" s="79"/>
      <c r="IT188" s="79"/>
      <c r="IU188" s="79"/>
      <c r="IV188" s="79"/>
    </row>
    <row r="189" spans="1:256">
      <c r="A189" s="79"/>
      <c r="B189" s="307"/>
      <c r="C189" s="307"/>
      <c r="D189" s="307"/>
      <c r="E189" s="79"/>
      <c r="F189" s="272"/>
      <c r="G189" s="272"/>
      <c r="H189" s="272"/>
      <c r="I189" s="307"/>
      <c r="J189" s="272"/>
      <c r="K189" s="273"/>
      <c r="L189" s="273"/>
      <c r="M189" s="307"/>
      <c r="N189" s="4"/>
      <c r="O189" s="307"/>
      <c r="P189" s="307"/>
      <c r="Q189" s="307"/>
      <c r="R189" s="307"/>
      <c r="S189" s="307"/>
      <c r="T189" s="307"/>
      <c r="U189" s="261"/>
      <c r="V189" s="251"/>
      <c r="W189" s="251"/>
      <c r="X189" s="251"/>
      <c r="Y189" s="79"/>
      <c r="Z189" s="79"/>
      <c r="AA189" s="251"/>
      <c r="AB189" s="79"/>
      <c r="AC189" s="79"/>
      <c r="AD189" s="79"/>
      <c r="AE189" s="79"/>
      <c r="AF189" s="79"/>
      <c r="AG189" s="79"/>
      <c r="AH189" s="79"/>
      <c r="AI189" s="79"/>
      <c r="AJ189" s="79"/>
      <c r="AK189" s="79"/>
      <c r="AL189" s="79"/>
      <c r="AM189" s="79"/>
      <c r="AN189" s="79"/>
      <c r="AO189" s="79"/>
      <c r="AP189" s="79"/>
      <c r="AQ189" s="79"/>
      <c r="AR189" s="79"/>
      <c r="AS189" s="79"/>
      <c r="AT189" s="79"/>
      <c r="AU189" s="79"/>
      <c r="AV189" s="79"/>
      <c r="AW189" s="79"/>
      <c r="AX189" s="79"/>
      <c r="AY189" s="79"/>
      <c r="AZ189" s="79"/>
      <c r="BA189" s="79"/>
      <c r="BB189" s="79"/>
      <c r="BC189" s="79"/>
      <c r="BD189" s="79"/>
      <c r="BE189" s="79"/>
      <c r="BF189" s="79"/>
      <c r="BG189" s="79"/>
      <c r="BH189" s="79"/>
      <c r="BI189" s="79"/>
      <c r="BJ189" s="79"/>
      <c r="BK189" s="79"/>
      <c r="BL189" s="79"/>
      <c r="BM189" s="79"/>
      <c r="BN189" s="79"/>
      <c r="BO189" s="79"/>
      <c r="BP189" s="79"/>
      <c r="BQ189" s="79"/>
      <c r="BR189" s="79"/>
      <c r="BS189" s="79"/>
      <c r="BT189" s="79"/>
      <c r="BU189" s="79"/>
      <c r="BV189" s="79"/>
      <c r="BW189" s="79"/>
      <c r="BX189" s="79"/>
      <c r="BY189" s="79"/>
      <c r="BZ189" s="79"/>
      <c r="CA189" s="79"/>
      <c r="CB189" s="79"/>
      <c r="CC189" s="79"/>
      <c r="CD189" s="79"/>
      <c r="CE189" s="79"/>
      <c r="CF189" s="79"/>
      <c r="CG189" s="79"/>
      <c r="CH189" s="79"/>
      <c r="CI189" s="79"/>
      <c r="CJ189" s="79"/>
      <c r="CK189" s="79"/>
      <c r="CL189" s="79"/>
      <c r="CM189" s="79"/>
      <c r="CN189" s="79"/>
      <c r="CO189" s="79"/>
      <c r="CP189" s="79"/>
      <c r="CQ189" s="79"/>
      <c r="CR189" s="79"/>
      <c r="CS189" s="79"/>
      <c r="CT189" s="79"/>
      <c r="CU189" s="79"/>
      <c r="CV189" s="79"/>
      <c r="CW189" s="79"/>
      <c r="CX189" s="79"/>
      <c r="CY189" s="79"/>
      <c r="CZ189" s="79"/>
      <c r="DA189" s="79"/>
      <c r="DB189" s="79"/>
      <c r="DC189" s="79"/>
      <c r="DD189" s="79"/>
      <c r="DE189" s="79"/>
      <c r="DF189" s="79"/>
      <c r="DG189" s="79"/>
      <c r="DH189" s="79"/>
      <c r="DI189" s="79"/>
      <c r="DJ189" s="79"/>
      <c r="DK189" s="79"/>
      <c r="DL189" s="79"/>
      <c r="DM189" s="79"/>
      <c r="DN189" s="79"/>
      <c r="DO189" s="79"/>
      <c r="DP189" s="79"/>
      <c r="DQ189" s="79"/>
      <c r="DR189" s="79"/>
      <c r="DS189" s="79"/>
      <c r="DT189" s="79"/>
      <c r="DU189" s="79"/>
      <c r="DV189" s="79"/>
      <c r="DW189" s="79"/>
      <c r="DX189" s="79"/>
      <c r="DY189" s="79"/>
      <c r="DZ189" s="79"/>
      <c r="EA189" s="79"/>
      <c r="EB189" s="79"/>
      <c r="EC189" s="79"/>
      <c r="ED189" s="79"/>
      <c r="EE189" s="79"/>
      <c r="EF189" s="79"/>
      <c r="EG189" s="79"/>
      <c r="EH189" s="79"/>
      <c r="EI189" s="79"/>
      <c r="EJ189" s="79"/>
      <c r="EK189" s="79"/>
      <c r="EL189" s="79"/>
      <c r="EM189" s="79"/>
      <c r="EN189" s="79"/>
      <c r="EO189" s="79"/>
      <c r="EP189" s="79"/>
      <c r="EQ189" s="79"/>
      <c r="ER189" s="79"/>
      <c r="ES189" s="79"/>
      <c r="ET189" s="79"/>
      <c r="EU189" s="79"/>
      <c r="EV189" s="79"/>
      <c r="EW189" s="79"/>
      <c r="EX189" s="79"/>
      <c r="EY189" s="79"/>
      <c r="EZ189" s="79"/>
      <c r="FA189" s="79"/>
      <c r="FB189" s="79"/>
      <c r="FC189" s="79"/>
      <c r="FD189" s="79"/>
      <c r="FE189" s="79"/>
      <c r="FF189" s="79"/>
      <c r="FG189" s="79"/>
      <c r="FH189" s="79"/>
      <c r="FI189" s="79"/>
      <c r="FJ189" s="79"/>
      <c r="FK189" s="79"/>
      <c r="FL189" s="79"/>
      <c r="FM189" s="79"/>
      <c r="FN189" s="79"/>
      <c r="FO189" s="79"/>
      <c r="FP189" s="79"/>
      <c r="FQ189" s="79"/>
      <c r="FR189" s="79"/>
      <c r="FS189" s="79"/>
      <c r="FT189" s="79"/>
      <c r="FU189" s="79"/>
      <c r="FV189" s="79"/>
      <c r="FW189" s="79"/>
      <c r="FX189" s="79"/>
      <c r="FY189" s="79"/>
      <c r="FZ189" s="79"/>
      <c r="GA189" s="79"/>
      <c r="GB189" s="79"/>
      <c r="GC189" s="79"/>
      <c r="GD189" s="79"/>
      <c r="GE189" s="79"/>
      <c r="GF189" s="79"/>
      <c r="GG189" s="79"/>
      <c r="GH189" s="79"/>
      <c r="GI189" s="79"/>
      <c r="GJ189" s="79"/>
      <c r="GK189" s="79"/>
      <c r="GL189" s="79"/>
      <c r="GM189" s="79"/>
      <c r="GN189" s="79"/>
      <c r="GO189" s="79"/>
      <c r="GP189" s="79"/>
      <c r="GQ189" s="79"/>
      <c r="GR189" s="79"/>
      <c r="GS189" s="79"/>
      <c r="GT189" s="79"/>
      <c r="GU189" s="79"/>
      <c r="GV189" s="79"/>
      <c r="GW189" s="79"/>
      <c r="GX189" s="79"/>
      <c r="GY189" s="79"/>
      <c r="GZ189" s="79"/>
      <c r="HA189" s="79"/>
      <c r="HB189" s="79"/>
      <c r="HC189" s="79"/>
      <c r="HD189" s="79"/>
      <c r="HE189" s="79"/>
      <c r="HF189" s="79"/>
      <c r="HG189" s="79"/>
      <c r="HH189" s="79"/>
      <c r="HI189" s="79"/>
      <c r="HJ189" s="79"/>
      <c r="HK189" s="79"/>
      <c r="HL189" s="79"/>
      <c r="HM189" s="79"/>
      <c r="HN189" s="79"/>
      <c r="HO189" s="79"/>
      <c r="HP189" s="79"/>
      <c r="HQ189" s="79"/>
      <c r="HR189" s="79"/>
      <c r="HS189" s="79"/>
      <c r="HT189" s="79"/>
      <c r="HU189" s="79"/>
      <c r="HV189" s="79"/>
      <c r="HW189" s="79"/>
      <c r="HX189" s="79"/>
      <c r="HY189" s="79"/>
      <c r="HZ189" s="79"/>
      <c r="IA189" s="79"/>
      <c r="IB189" s="79"/>
      <c r="IC189" s="79"/>
      <c r="ID189" s="79"/>
      <c r="IE189" s="79"/>
      <c r="IF189" s="79"/>
      <c r="IG189" s="79"/>
      <c r="IH189" s="79"/>
      <c r="II189" s="79"/>
      <c r="IJ189" s="79"/>
      <c r="IK189" s="79"/>
      <c r="IL189" s="79"/>
      <c r="IM189" s="79"/>
      <c r="IN189" s="79"/>
      <c r="IO189" s="79"/>
      <c r="IP189" s="79"/>
      <c r="IQ189" s="79"/>
      <c r="IR189" s="79"/>
      <c r="IS189" s="79"/>
      <c r="IT189" s="79"/>
      <c r="IU189" s="79"/>
      <c r="IV189" s="79"/>
    </row>
    <row r="190" spans="1:256">
      <c r="A190" s="79"/>
      <c r="B190" s="307"/>
      <c r="C190" s="307"/>
      <c r="D190" s="307"/>
      <c r="E190" s="79"/>
      <c r="F190" s="272"/>
      <c r="G190" s="272"/>
      <c r="H190" s="272"/>
      <c r="I190" s="307"/>
      <c r="J190" s="272"/>
      <c r="K190" s="273"/>
      <c r="L190" s="273"/>
      <c r="M190" s="307"/>
      <c r="N190" s="4"/>
      <c r="O190" s="307"/>
      <c r="P190" s="307"/>
      <c r="Q190" s="307"/>
      <c r="R190" s="307"/>
      <c r="S190" s="307"/>
      <c r="T190" s="307"/>
      <c r="U190" s="261"/>
      <c r="V190" s="251"/>
      <c r="W190" s="251"/>
      <c r="X190" s="251"/>
      <c r="Y190" s="79"/>
      <c r="Z190" s="79"/>
      <c r="AA190" s="251"/>
      <c r="AB190" s="79"/>
      <c r="AC190" s="79"/>
      <c r="AD190" s="79"/>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79"/>
      <c r="BA190" s="79"/>
      <c r="BB190" s="79"/>
      <c r="BC190" s="79"/>
      <c r="BD190" s="79"/>
      <c r="BE190" s="79"/>
      <c r="BF190" s="79"/>
      <c r="BG190" s="79"/>
      <c r="BH190" s="79"/>
      <c r="BI190" s="79"/>
      <c r="BJ190" s="79"/>
      <c r="BK190" s="79"/>
      <c r="BL190" s="79"/>
      <c r="BM190" s="79"/>
      <c r="BN190" s="79"/>
      <c r="BO190" s="79"/>
      <c r="BP190" s="79"/>
      <c r="BQ190" s="79"/>
      <c r="BR190" s="79"/>
      <c r="BS190" s="79"/>
      <c r="BT190" s="79"/>
      <c r="BU190" s="79"/>
      <c r="BV190" s="79"/>
      <c r="BW190" s="79"/>
      <c r="BX190" s="79"/>
      <c r="BY190" s="79"/>
      <c r="BZ190" s="79"/>
      <c r="CA190" s="79"/>
      <c r="CB190" s="79"/>
      <c r="CC190" s="79"/>
      <c r="CD190" s="79"/>
      <c r="CE190" s="79"/>
      <c r="CF190" s="79"/>
      <c r="CG190" s="79"/>
      <c r="CH190" s="79"/>
      <c r="CI190" s="79"/>
      <c r="CJ190" s="79"/>
      <c r="CK190" s="79"/>
      <c r="CL190" s="79"/>
      <c r="CM190" s="79"/>
      <c r="CN190" s="79"/>
      <c r="CO190" s="79"/>
      <c r="CP190" s="79"/>
      <c r="CQ190" s="79"/>
      <c r="CR190" s="79"/>
      <c r="CS190" s="79"/>
      <c r="CT190" s="79"/>
      <c r="CU190" s="79"/>
      <c r="CV190" s="79"/>
      <c r="CW190" s="79"/>
      <c r="CX190" s="79"/>
      <c r="CY190" s="79"/>
      <c r="CZ190" s="79"/>
      <c r="DA190" s="79"/>
      <c r="DB190" s="79"/>
      <c r="DC190" s="79"/>
      <c r="DD190" s="79"/>
      <c r="DE190" s="79"/>
      <c r="DF190" s="79"/>
      <c r="DG190" s="79"/>
      <c r="DH190" s="79"/>
      <c r="DI190" s="79"/>
      <c r="DJ190" s="79"/>
      <c r="DK190" s="79"/>
      <c r="DL190" s="79"/>
      <c r="DM190" s="79"/>
      <c r="DN190" s="79"/>
      <c r="DO190" s="79"/>
      <c r="DP190" s="79"/>
      <c r="DQ190" s="79"/>
      <c r="DR190" s="79"/>
      <c r="DS190" s="79"/>
      <c r="DT190" s="79"/>
      <c r="DU190" s="79"/>
      <c r="DV190" s="79"/>
      <c r="DW190" s="79"/>
      <c r="DX190" s="79"/>
      <c r="DY190" s="79"/>
      <c r="DZ190" s="79"/>
      <c r="EA190" s="79"/>
      <c r="EB190" s="79"/>
      <c r="EC190" s="79"/>
      <c r="ED190" s="79"/>
      <c r="EE190" s="79"/>
      <c r="EF190" s="79"/>
      <c r="EG190" s="79"/>
      <c r="EH190" s="79"/>
      <c r="EI190" s="79"/>
      <c r="EJ190" s="79"/>
      <c r="EK190" s="79"/>
      <c r="EL190" s="79"/>
      <c r="EM190" s="79"/>
      <c r="EN190" s="79"/>
      <c r="EO190" s="79"/>
      <c r="EP190" s="79"/>
      <c r="EQ190" s="79"/>
      <c r="ER190" s="79"/>
      <c r="ES190" s="79"/>
      <c r="ET190" s="79"/>
      <c r="EU190" s="79"/>
      <c r="EV190" s="79"/>
      <c r="EW190" s="79"/>
      <c r="EX190" s="79"/>
      <c r="EY190" s="79"/>
      <c r="EZ190" s="79"/>
      <c r="FA190" s="79"/>
      <c r="FB190" s="79"/>
      <c r="FC190" s="79"/>
      <c r="FD190" s="79"/>
      <c r="FE190" s="79"/>
      <c r="FF190" s="79"/>
      <c r="FG190" s="79"/>
      <c r="FH190" s="79"/>
      <c r="FI190" s="79"/>
      <c r="FJ190" s="79"/>
      <c r="FK190" s="79"/>
      <c r="FL190" s="79"/>
      <c r="FM190" s="79"/>
      <c r="FN190" s="79"/>
      <c r="FO190" s="79"/>
      <c r="FP190" s="79"/>
      <c r="FQ190" s="79"/>
      <c r="FR190" s="79"/>
      <c r="FS190" s="79"/>
      <c r="FT190" s="79"/>
      <c r="FU190" s="79"/>
      <c r="FV190" s="79"/>
      <c r="FW190" s="79"/>
      <c r="FX190" s="79"/>
      <c r="FY190" s="79"/>
      <c r="FZ190" s="79"/>
      <c r="GA190" s="79"/>
      <c r="GB190" s="79"/>
      <c r="GC190" s="79"/>
      <c r="GD190" s="79"/>
      <c r="GE190" s="79"/>
      <c r="GF190" s="79"/>
      <c r="GG190" s="79"/>
      <c r="GH190" s="79"/>
      <c r="GI190" s="79"/>
      <c r="GJ190" s="79"/>
      <c r="GK190" s="79"/>
      <c r="GL190" s="79"/>
      <c r="GM190" s="79"/>
      <c r="GN190" s="79"/>
      <c r="GO190" s="79"/>
      <c r="GP190" s="79"/>
      <c r="GQ190" s="79"/>
      <c r="GR190" s="79"/>
      <c r="GS190" s="79"/>
      <c r="GT190" s="79"/>
      <c r="GU190" s="79"/>
      <c r="GV190" s="79"/>
      <c r="GW190" s="79"/>
      <c r="GX190" s="79"/>
      <c r="GY190" s="79"/>
      <c r="GZ190" s="79"/>
      <c r="HA190" s="79"/>
      <c r="HB190" s="79"/>
      <c r="HC190" s="79"/>
      <c r="HD190" s="79"/>
      <c r="HE190" s="79"/>
      <c r="HF190" s="79"/>
      <c r="HG190" s="79"/>
      <c r="HH190" s="79"/>
      <c r="HI190" s="79"/>
      <c r="HJ190" s="79"/>
      <c r="HK190" s="79"/>
      <c r="HL190" s="79"/>
      <c r="HM190" s="79"/>
      <c r="HN190" s="79"/>
      <c r="HO190" s="79"/>
      <c r="HP190" s="79"/>
      <c r="HQ190" s="79"/>
      <c r="HR190" s="79"/>
      <c r="HS190" s="79"/>
      <c r="HT190" s="79"/>
      <c r="HU190" s="79"/>
      <c r="HV190" s="79"/>
      <c r="HW190" s="79"/>
      <c r="HX190" s="79"/>
      <c r="HY190" s="79"/>
      <c r="HZ190" s="79"/>
      <c r="IA190" s="79"/>
      <c r="IB190" s="79"/>
      <c r="IC190" s="79"/>
      <c r="ID190" s="79"/>
      <c r="IE190" s="79"/>
      <c r="IF190" s="79"/>
      <c r="IG190" s="79"/>
      <c r="IH190" s="79"/>
      <c r="II190" s="79"/>
      <c r="IJ190" s="79"/>
      <c r="IK190" s="79"/>
      <c r="IL190" s="79"/>
      <c r="IM190" s="79"/>
      <c r="IN190" s="79"/>
      <c r="IO190" s="79"/>
      <c r="IP190" s="79"/>
      <c r="IQ190" s="79"/>
      <c r="IR190" s="79"/>
      <c r="IS190" s="79"/>
      <c r="IT190" s="79"/>
      <c r="IU190" s="79"/>
      <c r="IV190" s="79"/>
    </row>
    <row r="191" spans="1:256">
      <c r="A191" s="79"/>
      <c r="B191" s="307"/>
      <c r="C191" s="307"/>
      <c r="D191" s="307"/>
      <c r="E191" s="79"/>
      <c r="F191" s="272"/>
      <c r="G191" s="272"/>
      <c r="H191" s="272"/>
      <c r="I191" s="307"/>
      <c r="J191" s="272"/>
      <c r="K191" s="273"/>
      <c r="L191" s="273"/>
      <c r="M191" s="307"/>
      <c r="N191" s="4"/>
      <c r="O191" s="307"/>
      <c r="P191" s="307"/>
      <c r="Q191" s="307"/>
      <c r="R191" s="307"/>
      <c r="S191" s="307"/>
      <c r="T191" s="307"/>
      <c r="U191" s="261"/>
      <c r="V191" s="251"/>
      <c r="W191" s="251"/>
      <c r="X191" s="251"/>
      <c r="Y191" s="79"/>
      <c r="Z191" s="79"/>
      <c r="AA191" s="251"/>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79"/>
      <c r="BA191" s="79"/>
      <c r="BB191" s="79"/>
      <c r="BC191" s="79"/>
      <c r="BD191" s="79"/>
      <c r="BE191" s="79"/>
      <c r="BF191" s="79"/>
      <c r="BG191" s="79"/>
      <c r="BH191" s="79"/>
      <c r="BI191" s="79"/>
      <c r="BJ191" s="79"/>
      <c r="BK191" s="79"/>
      <c r="BL191" s="79"/>
      <c r="BM191" s="79"/>
      <c r="BN191" s="79"/>
      <c r="BO191" s="79"/>
      <c r="BP191" s="79"/>
      <c r="BQ191" s="79"/>
      <c r="BR191" s="79"/>
      <c r="BS191" s="79"/>
      <c r="BT191" s="79"/>
      <c r="BU191" s="79"/>
      <c r="BV191" s="79"/>
      <c r="BW191" s="79"/>
      <c r="BX191" s="79"/>
      <c r="BY191" s="79"/>
      <c r="BZ191" s="79"/>
      <c r="CA191" s="79"/>
      <c r="CB191" s="79"/>
      <c r="CC191" s="79"/>
      <c r="CD191" s="79"/>
      <c r="CE191" s="79"/>
      <c r="CF191" s="79"/>
      <c r="CG191" s="79"/>
      <c r="CH191" s="79"/>
      <c r="CI191" s="79"/>
      <c r="CJ191" s="79"/>
      <c r="CK191" s="79"/>
      <c r="CL191" s="79"/>
      <c r="CM191" s="79"/>
      <c r="CN191" s="79"/>
      <c r="CO191" s="79"/>
      <c r="CP191" s="79"/>
      <c r="CQ191" s="79"/>
      <c r="CR191" s="79"/>
      <c r="CS191" s="79"/>
      <c r="CT191" s="79"/>
      <c r="CU191" s="79"/>
      <c r="CV191" s="79"/>
      <c r="CW191" s="79"/>
      <c r="CX191" s="79"/>
      <c r="CY191" s="79"/>
      <c r="CZ191" s="79"/>
      <c r="DA191" s="79"/>
      <c r="DB191" s="79"/>
      <c r="DC191" s="79"/>
      <c r="DD191" s="79"/>
      <c r="DE191" s="79"/>
      <c r="DF191" s="79"/>
      <c r="DG191" s="79"/>
      <c r="DH191" s="79"/>
      <c r="DI191" s="79"/>
      <c r="DJ191" s="79"/>
      <c r="DK191" s="79"/>
      <c r="DL191" s="79"/>
      <c r="DM191" s="79"/>
      <c r="DN191" s="79"/>
      <c r="DO191" s="79"/>
      <c r="DP191" s="79"/>
      <c r="DQ191" s="79"/>
      <c r="DR191" s="79"/>
      <c r="DS191" s="79"/>
      <c r="DT191" s="79"/>
      <c r="DU191" s="79"/>
      <c r="DV191" s="79"/>
      <c r="DW191" s="79"/>
      <c r="DX191" s="79"/>
      <c r="DY191" s="79"/>
      <c r="DZ191" s="79"/>
      <c r="EA191" s="79"/>
      <c r="EB191" s="79"/>
      <c r="EC191" s="79"/>
      <c r="ED191" s="79"/>
      <c r="EE191" s="79"/>
      <c r="EF191" s="79"/>
      <c r="EG191" s="79"/>
      <c r="EH191" s="79"/>
      <c r="EI191" s="79"/>
      <c r="EJ191" s="79"/>
      <c r="EK191" s="79"/>
      <c r="EL191" s="79"/>
      <c r="EM191" s="79"/>
      <c r="EN191" s="79"/>
      <c r="EO191" s="79"/>
      <c r="EP191" s="79"/>
      <c r="EQ191" s="79"/>
      <c r="ER191" s="79"/>
      <c r="ES191" s="79"/>
      <c r="ET191" s="79"/>
      <c r="EU191" s="79"/>
      <c r="EV191" s="79"/>
      <c r="EW191" s="79"/>
      <c r="EX191" s="79"/>
      <c r="EY191" s="79"/>
      <c r="EZ191" s="79"/>
      <c r="FA191" s="79"/>
      <c r="FB191" s="79"/>
      <c r="FC191" s="79"/>
      <c r="FD191" s="79"/>
      <c r="FE191" s="79"/>
      <c r="FF191" s="79"/>
      <c r="FG191" s="79"/>
      <c r="FH191" s="79"/>
      <c r="FI191" s="79"/>
      <c r="FJ191" s="79"/>
      <c r="FK191" s="79"/>
      <c r="FL191" s="79"/>
      <c r="FM191" s="79"/>
      <c r="FN191" s="79"/>
      <c r="FO191" s="79"/>
      <c r="FP191" s="79"/>
      <c r="FQ191" s="79"/>
      <c r="FR191" s="79"/>
      <c r="FS191" s="79"/>
      <c r="FT191" s="79"/>
      <c r="FU191" s="79"/>
      <c r="FV191" s="79"/>
      <c r="FW191" s="79"/>
      <c r="FX191" s="79"/>
      <c r="FY191" s="79"/>
      <c r="FZ191" s="79"/>
      <c r="GA191" s="79"/>
      <c r="GB191" s="79"/>
      <c r="GC191" s="79"/>
      <c r="GD191" s="79"/>
      <c r="GE191" s="79"/>
      <c r="GF191" s="79"/>
      <c r="GG191" s="79"/>
      <c r="GH191" s="79"/>
      <c r="GI191" s="79"/>
      <c r="GJ191" s="79"/>
      <c r="GK191" s="79"/>
      <c r="GL191" s="79"/>
      <c r="GM191" s="79"/>
      <c r="GN191" s="79"/>
      <c r="GO191" s="79"/>
      <c r="GP191" s="79"/>
      <c r="GQ191" s="79"/>
      <c r="GR191" s="79"/>
      <c r="GS191" s="79"/>
      <c r="GT191" s="79"/>
      <c r="GU191" s="79"/>
      <c r="GV191" s="79"/>
      <c r="GW191" s="79"/>
      <c r="GX191" s="79"/>
      <c r="GY191" s="79"/>
      <c r="GZ191" s="79"/>
      <c r="HA191" s="79"/>
      <c r="HB191" s="79"/>
      <c r="HC191" s="79"/>
      <c r="HD191" s="79"/>
      <c r="HE191" s="79"/>
      <c r="HF191" s="79"/>
      <c r="HG191" s="79"/>
      <c r="HH191" s="79"/>
      <c r="HI191" s="79"/>
      <c r="HJ191" s="79"/>
      <c r="HK191" s="79"/>
      <c r="HL191" s="79"/>
      <c r="HM191" s="79"/>
      <c r="HN191" s="79"/>
      <c r="HO191" s="79"/>
      <c r="HP191" s="79"/>
      <c r="HQ191" s="79"/>
      <c r="HR191" s="79"/>
      <c r="HS191" s="79"/>
      <c r="HT191" s="79"/>
      <c r="HU191" s="79"/>
      <c r="HV191" s="79"/>
      <c r="HW191" s="79"/>
      <c r="HX191" s="79"/>
      <c r="HY191" s="79"/>
      <c r="HZ191" s="79"/>
      <c r="IA191" s="79"/>
      <c r="IB191" s="79"/>
      <c r="IC191" s="79"/>
      <c r="ID191" s="79"/>
      <c r="IE191" s="79"/>
      <c r="IF191" s="79"/>
      <c r="IG191" s="79"/>
      <c r="IH191" s="79"/>
      <c r="II191" s="79"/>
      <c r="IJ191" s="79"/>
      <c r="IK191" s="79"/>
      <c r="IL191" s="79"/>
      <c r="IM191" s="79"/>
      <c r="IN191" s="79"/>
      <c r="IO191" s="79"/>
      <c r="IP191" s="79"/>
      <c r="IQ191" s="79"/>
      <c r="IR191" s="79"/>
      <c r="IS191" s="79"/>
      <c r="IT191" s="79"/>
      <c r="IU191" s="79"/>
      <c r="IV191" s="79"/>
    </row>
    <row r="192" spans="1:256">
      <c r="A192" s="79"/>
      <c r="B192" s="307"/>
      <c r="C192" s="307"/>
      <c r="D192" s="307"/>
      <c r="E192" s="79"/>
      <c r="F192" s="272"/>
      <c r="G192" s="272"/>
      <c r="H192" s="272"/>
      <c r="I192" s="307"/>
      <c r="J192" s="272"/>
      <c r="K192" s="273"/>
      <c r="L192" s="273"/>
      <c r="M192" s="307"/>
      <c r="N192" s="4"/>
      <c r="O192" s="307"/>
      <c r="P192" s="307"/>
      <c r="Q192" s="307"/>
      <c r="R192" s="307"/>
      <c r="S192" s="307"/>
      <c r="T192" s="307"/>
      <c r="U192" s="261"/>
      <c r="V192" s="251"/>
      <c r="W192" s="251"/>
      <c r="X192" s="251"/>
      <c r="Y192" s="79"/>
      <c r="Z192" s="79"/>
      <c r="AA192" s="251"/>
      <c r="AB192" s="79"/>
      <c r="AC192" s="79"/>
      <c r="AD192" s="79"/>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79"/>
      <c r="BA192" s="79"/>
      <c r="BB192" s="79"/>
      <c r="BC192" s="79"/>
      <c r="BD192" s="79"/>
      <c r="BE192" s="79"/>
      <c r="BF192" s="79"/>
      <c r="BG192" s="79"/>
      <c r="BH192" s="79"/>
      <c r="BI192" s="79"/>
      <c r="BJ192" s="79"/>
      <c r="BK192" s="79"/>
      <c r="BL192" s="79"/>
      <c r="BM192" s="79"/>
      <c r="BN192" s="79"/>
      <c r="BO192" s="79"/>
      <c r="BP192" s="79"/>
      <c r="BQ192" s="79"/>
      <c r="BR192" s="79"/>
      <c r="BS192" s="79"/>
      <c r="BT192" s="79"/>
      <c r="BU192" s="79"/>
      <c r="BV192" s="79"/>
      <c r="BW192" s="79"/>
      <c r="BX192" s="79"/>
      <c r="BY192" s="79"/>
      <c r="BZ192" s="79"/>
      <c r="CA192" s="79"/>
      <c r="CB192" s="79"/>
      <c r="CC192" s="79"/>
      <c r="CD192" s="79"/>
      <c r="CE192" s="79"/>
      <c r="CF192" s="79"/>
      <c r="CG192" s="79"/>
      <c r="CH192" s="79"/>
      <c r="CI192" s="79"/>
      <c r="CJ192" s="79"/>
      <c r="CK192" s="79"/>
      <c r="CL192" s="79"/>
      <c r="CM192" s="79"/>
      <c r="CN192" s="79"/>
      <c r="CO192" s="79"/>
      <c r="CP192" s="79"/>
      <c r="CQ192" s="79"/>
      <c r="CR192" s="79"/>
      <c r="CS192" s="79"/>
      <c r="CT192" s="79"/>
      <c r="CU192" s="79"/>
      <c r="CV192" s="79"/>
      <c r="CW192" s="79"/>
      <c r="CX192" s="79"/>
      <c r="CY192" s="79"/>
      <c r="CZ192" s="79"/>
      <c r="DA192" s="79"/>
      <c r="DB192" s="79"/>
      <c r="DC192" s="79"/>
      <c r="DD192" s="79"/>
      <c r="DE192" s="79"/>
      <c r="DF192" s="79"/>
      <c r="DG192" s="79"/>
      <c r="DH192" s="79"/>
      <c r="DI192" s="79"/>
      <c r="DJ192" s="79"/>
      <c r="DK192" s="79"/>
      <c r="DL192" s="79"/>
      <c r="DM192" s="79"/>
      <c r="DN192" s="79"/>
      <c r="DO192" s="79"/>
      <c r="DP192" s="79"/>
      <c r="DQ192" s="79"/>
      <c r="DR192" s="79"/>
      <c r="DS192" s="79"/>
      <c r="DT192" s="79"/>
      <c r="DU192" s="79"/>
      <c r="DV192" s="79"/>
      <c r="DW192" s="79"/>
      <c r="DX192" s="79"/>
      <c r="DY192" s="79"/>
      <c r="DZ192" s="79"/>
      <c r="EA192" s="79"/>
      <c r="EB192" s="79"/>
      <c r="EC192" s="79"/>
      <c r="ED192" s="79"/>
      <c r="EE192" s="79"/>
      <c r="EF192" s="79"/>
      <c r="EG192" s="79"/>
      <c r="EH192" s="79"/>
      <c r="EI192" s="79"/>
      <c r="EJ192" s="79"/>
      <c r="EK192" s="79"/>
      <c r="EL192" s="79"/>
      <c r="EM192" s="79"/>
      <c r="EN192" s="79"/>
      <c r="EO192" s="79"/>
      <c r="EP192" s="79"/>
      <c r="EQ192" s="79"/>
      <c r="ER192" s="79"/>
      <c r="ES192" s="79"/>
      <c r="ET192" s="79"/>
      <c r="EU192" s="79"/>
      <c r="EV192" s="79"/>
      <c r="EW192" s="79"/>
      <c r="EX192" s="79"/>
      <c r="EY192" s="79"/>
      <c r="EZ192" s="79"/>
      <c r="FA192" s="79"/>
      <c r="FB192" s="79"/>
      <c r="FC192" s="79"/>
      <c r="FD192" s="79"/>
      <c r="FE192" s="79"/>
      <c r="FF192" s="79"/>
      <c r="FG192" s="79"/>
      <c r="FH192" s="79"/>
      <c r="FI192" s="79"/>
      <c r="FJ192" s="79"/>
      <c r="FK192" s="79"/>
      <c r="FL192" s="79"/>
      <c r="FM192" s="79"/>
      <c r="FN192" s="79"/>
      <c r="FO192" s="79"/>
      <c r="FP192" s="79"/>
      <c r="FQ192" s="79"/>
      <c r="FR192" s="79"/>
      <c r="FS192" s="79"/>
      <c r="FT192" s="79"/>
      <c r="FU192" s="79"/>
      <c r="FV192" s="79"/>
      <c r="FW192" s="79"/>
      <c r="FX192" s="79"/>
      <c r="FY192" s="79"/>
      <c r="FZ192" s="79"/>
      <c r="GA192" s="79"/>
      <c r="GB192" s="79"/>
      <c r="GC192" s="79"/>
      <c r="GD192" s="79"/>
      <c r="GE192" s="79"/>
      <c r="GF192" s="79"/>
      <c r="GG192" s="79"/>
      <c r="GH192" s="79"/>
      <c r="GI192" s="79"/>
      <c r="GJ192" s="79"/>
      <c r="GK192" s="79"/>
      <c r="GL192" s="79"/>
      <c r="GM192" s="79"/>
      <c r="GN192" s="79"/>
      <c r="GO192" s="79"/>
      <c r="GP192" s="79"/>
      <c r="GQ192" s="79"/>
      <c r="GR192" s="79"/>
      <c r="GS192" s="79"/>
      <c r="GT192" s="79"/>
      <c r="GU192" s="79"/>
      <c r="GV192" s="79"/>
      <c r="GW192" s="79"/>
      <c r="GX192" s="79"/>
      <c r="GY192" s="79"/>
      <c r="GZ192" s="79"/>
      <c r="HA192" s="79"/>
      <c r="HB192" s="79"/>
      <c r="HC192" s="79"/>
      <c r="HD192" s="79"/>
      <c r="HE192" s="79"/>
      <c r="HF192" s="79"/>
      <c r="HG192" s="79"/>
      <c r="HH192" s="79"/>
      <c r="HI192" s="79"/>
      <c r="HJ192" s="79"/>
      <c r="HK192" s="79"/>
      <c r="HL192" s="79"/>
      <c r="HM192" s="79"/>
      <c r="HN192" s="79"/>
      <c r="HO192" s="79"/>
      <c r="HP192" s="79"/>
      <c r="HQ192" s="79"/>
      <c r="HR192" s="79"/>
      <c r="HS192" s="79"/>
      <c r="HT192" s="79"/>
      <c r="HU192" s="79"/>
      <c r="HV192" s="79"/>
      <c r="HW192" s="79"/>
      <c r="HX192" s="79"/>
      <c r="HY192" s="79"/>
      <c r="HZ192" s="79"/>
      <c r="IA192" s="79"/>
      <c r="IB192" s="79"/>
      <c r="IC192" s="79"/>
      <c r="ID192" s="79"/>
      <c r="IE192" s="79"/>
      <c r="IF192" s="79"/>
      <c r="IG192" s="79"/>
      <c r="IH192" s="79"/>
      <c r="II192" s="79"/>
      <c r="IJ192" s="79"/>
      <c r="IK192" s="79"/>
      <c r="IL192" s="79"/>
      <c r="IM192" s="79"/>
      <c r="IN192" s="79"/>
      <c r="IO192" s="79"/>
      <c r="IP192" s="79"/>
      <c r="IQ192" s="79"/>
      <c r="IR192" s="79"/>
      <c r="IS192" s="79"/>
      <c r="IT192" s="79"/>
      <c r="IU192" s="79"/>
      <c r="IV192" s="79"/>
    </row>
    <row r="193" spans="1:256">
      <c r="A193" s="79"/>
      <c r="B193" s="307"/>
      <c r="C193" s="307"/>
      <c r="D193" s="307"/>
      <c r="E193" s="79"/>
      <c r="F193" s="272"/>
      <c r="G193" s="272"/>
      <c r="H193" s="272"/>
      <c r="I193" s="307"/>
      <c r="J193" s="272"/>
      <c r="K193" s="273"/>
      <c r="L193" s="273"/>
      <c r="M193" s="307"/>
      <c r="N193" s="4"/>
      <c r="O193" s="307"/>
      <c r="P193" s="307"/>
      <c r="Q193" s="307"/>
      <c r="R193" s="307"/>
      <c r="S193" s="307"/>
      <c r="T193" s="307"/>
      <c r="U193" s="261"/>
      <c r="V193" s="251"/>
      <c r="W193" s="251"/>
      <c r="X193" s="251"/>
      <c r="Y193" s="79"/>
      <c r="Z193" s="79"/>
      <c r="AA193" s="251"/>
      <c r="AB193" s="79"/>
      <c r="AC193" s="79"/>
      <c r="AD193" s="79"/>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79"/>
      <c r="BA193" s="79"/>
      <c r="BB193" s="79"/>
      <c r="BC193" s="79"/>
      <c r="BD193" s="79"/>
      <c r="BE193" s="79"/>
      <c r="BF193" s="79"/>
      <c r="BG193" s="79"/>
      <c r="BH193" s="79"/>
      <c r="BI193" s="79"/>
      <c r="BJ193" s="79"/>
      <c r="BK193" s="79"/>
      <c r="BL193" s="79"/>
      <c r="BM193" s="79"/>
      <c r="BN193" s="79"/>
      <c r="BO193" s="79"/>
      <c r="BP193" s="79"/>
      <c r="BQ193" s="79"/>
      <c r="BR193" s="79"/>
      <c r="BS193" s="79"/>
      <c r="BT193" s="79"/>
      <c r="BU193" s="79"/>
      <c r="BV193" s="79"/>
      <c r="BW193" s="79"/>
      <c r="BX193" s="79"/>
      <c r="BY193" s="79"/>
      <c r="BZ193" s="79"/>
      <c r="CA193" s="79"/>
      <c r="CB193" s="79"/>
      <c r="CC193" s="79"/>
      <c r="CD193" s="79"/>
      <c r="CE193" s="79"/>
      <c r="CF193" s="79"/>
      <c r="CG193" s="79"/>
      <c r="CH193" s="79"/>
      <c r="CI193" s="79"/>
      <c r="CJ193" s="79"/>
      <c r="CK193" s="79"/>
      <c r="CL193" s="79"/>
      <c r="CM193" s="79"/>
      <c r="CN193" s="79"/>
      <c r="CO193" s="79"/>
      <c r="CP193" s="79"/>
      <c r="CQ193" s="79"/>
      <c r="CR193" s="79"/>
      <c r="CS193" s="79"/>
      <c r="CT193" s="79"/>
      <c r="CU193" s="79"/>
      <c r="CV193" s="79"/>
      <c r="CW193" s="79"/>
      <c r="CX193" s="79"/>
      <c r="CY193" s="79"/>
      <c r="CZ193" s="79"/>
      <c r="DA193" s="79"/>
      <c r="DB193" s="79"/>
      <c r="DC193" s="79"/>
      <c r="DD193" s="79"/>
      <c r="DE193" s="79"/>
      <c r="DF193" s="79"/>
      <c r="DG193" s="79"/>
      <c r="DH193" s="79"/>
      <c r="DI193" s="79"/>
      <c r="DJ193" s="79"/>
      <c r="DK193" s="79"/>
      <c r="DL193" s="79"/>
      <c r="DM193" s="79"/>
      <c r="DN193" s="79"/>
      <c r="DO193" s="79"/>
      <c r="DP193" s="79"/>
      <c r="DQ193" s="79"/>
      <c r="DR193" s="79"/>
      <c r="DS193" s="79"/>
      <c r="DT193" s="79"/>
      <c r="DU193" s="79"/>
      <c r="DV193" s="79"/>
      <c r="DW193" s="79"/>
      <c r="DX193" s="79"/>
      <c r="DY193" s="79"/>
      <c r="DZ193" s="79"/>
      <c r="EA193" s="79"/>
      <c r="EB193" s="79"/>
      <c r="EC193" s="79"/>
      <c r="ED193" s="79"/>
      <c r="EE193" s="79"/>
      <c r="EF193" s="79"/>
      <c r="EG193" s="79"/>
      <c r="EH193" s="79"/>
      <c r="EI193" s="79"/>
      <c r="EJ193" s="79"/>
      <c r="EK193" s="79"/>
      <c r="EL193" s="79"/>
      <c r="EM193" s="79"/>
      <c r="EN193" s="79"/>
      <c r="EO193" s="79"/>
      <c r="EP193" s="79"/>
      <c r="EQ193" s="79"/>
      <c r="ER193" s="79"/>
      <c r="ES193" s="79"/>
      <c r="ET193" s="79"/>
      <c r="EU193" s="79"/>
      <c r="EV193" s="79"/>
      <c r="EW193" s="79"/>
      <c r="EX193" s="79"/>
      <c r="EY193" s="79"/>
      <c r="EZ193" s="79"/>
      <c r="FA193" s="79"/>
      <c r="FB193" s="79"/>
      <c r="FC193" s="79"/>
      <c r="FD193" s="79"/>
      <c r="FE193" s="79"/>
      <c r="FF193" s="79"/>
      <c r="FG193" s="79"/>
      <c r="FH193" s="79"/>
      <c r="FI193" s="79"/>
      <c r="FJ193" s="79"/>
      <c r="FK193" s="79"/>
      <c r="FL193" s="79"/>
      <c r="FM193" s="79"/>
      <c r="FN193" s="79"/>
      <c r="FO193" s="79"/>
      <c r="FP193" s="79"/>
      <c r="FQ193" s="79"/>
      <c r="FR193" s="79"/>
      <c r="FS193" s="79"/>
      <c r="FT193" s="79"/>
      <c r="FU193" s="79"/>
      <c r="FV193" s="79"/>
      <c r="FW193" s="79"/>
      <c r="FX193" s="79"/>
      <c r="FY193" s="79"/>
      <c r="FZ193" s="79"/>
      <c r="GA193" s="79"/>
      <c r="GB193" s="79"/>
      <c r="GC193" s="79"/>
      <c r="GD193" s="79"/>
      <c r="GE193" s="79"/>
      <c r="GF193" s="79"/>
      <c r="GG193" s="79"/>
      <c r="GH193" s="79"/>
      <c r="GI193" s="79"/>
      <c r="GJ193" s="79"/>
      <c r="GK193" s="79"/>
      <c r="GL193" s="79"/>
      <c r="GM193" s="79"/>
      <c r="GN193" s="79"/>
      <c r="GO193" s="79"/>
      <c r="GP193" s="79"/>
      <c r="GQ193" s="79"/>
      <c r="GR193" s="79"/>
      <c r="GS193" s="79"/>
      <c r="GT193" s="79"/>
      <c r="GU193" s="79"/>
      <c r="GV193" s="79"/>
      <c r="GW193" s="79"/>
      <c r="GX193" s="79"/>
      <c r="GY193" s="79"/>
      <c r="GZ193" s="79"/>
      <c r="HA193" s="79"/>
      <c r="HB193" s="79"/>
      <c r="HC193" s="79"/>
      <c r="HD193" s="79"/>
      <c r="HE193" s="79"/>
      <c r="HF193" s="79"/>
      <c r="HG193" s="79"/>
      <c r="HH193" s="79"/>
      <c r="HI193" s="79"/>
      <c r="HJ193" s="79"/>
      <c r="HK193" s="79"/>
      <c r="HL193" s="79"/>
      <c r="HM193" s="79"/>
      <c r="HN193" s="79"/>
      <c r="HO193" s="79"/>
      <c r="HP193" s="79"/>
      <c r="HQ193" s="79"/>
      <c r="HR193" s="79"/>
      <c r="HS193" s="79"/>
      <c r="HT193" s="79"/>
      <c r="HU193" s="79"/>
      <c r="HV193" s="79"/>
      <c r="HW193" s="79"/>
      <c r="HX193" s="79"/>
      <c r="HY193" s="79"/>
      <c r="HZ193" s="79"/>
      <c r="IA193" s="79"/>
      <c r="IB193" s="79"/>
      <c r="IC193" s="79"/>
      <c r="ID193" s="79"/>
      <c r="IE193" s="79"/>
      <c r="IF193" s="79"/>
      <c r="IG193" s="79"/>
      <c r="IH193" s="79"/>
      <c r="II193" s="79"/>
      <c r="IJ193" s="79"/>
      <c r="IK193" s="79"/>
      <c r="IL193" s="79"/>
      <c r="IM193" s="79"/>
      <c r="IN193" s="79"/>
      <c r="IO193" s="79"/>
      <c r="IP193" s="79"/>
      <c r="IQ193" s="79"/>
      <c r="IR193" s="79"/>
      <c r="IS193" s="79"/>
      <c r="IT193" s="79"/>
      <c r="IU193" s="79"/>
      <c r="IV193" s="79"/>
    </row>
    <row r="194" spans="1:256">
      <c r="A194" s="79"/>
      <c r="B194" s="307"/>
      <c r="C194" s="307"/>
      <c r="D194" s="307"/>
      <c r="E194" s="79"/>
      <c r="F194" s="272"/>
      <c r="G194" s="272"/>
      <c r="H194" s="272"/>
      <c r="I194" s="307"/>
      <c r="J194" s="272"/>
      <c r="K194" s="273"/>
      <c r="L194" s="273"/>
      <c r="M194" s="307"/>
      <c r="N194" s="4"/>
      <c r="O194" s="307"/>
      <c r="P194" s="307"/>
      <c r="Q194" s="307"/>
      <c r="R194" s="307"/>
      <c r="S194" s="307"/>
      <c r="T194" s="307"/>
      <c r="U194" s="261"/>
      <c r="V194" s="251"/>
      <c r="W194" s="251"/>
      <c r="X194" s="251"/>
      <c r="Y194" s="79"/>
      <c r="Z194" s="79"/>
      <c r="AA194" s="251"/>
      <c r="AB194" s="79"/>
      <c r="AC194" s="79"/>
      <c r="AD194" s="79"/>
      <c r="AE194" s="79"/>
      <c r="AF194" s="79"/>
      <c r="AG194" s="79"/>
      <c r="AH194" s="79"/>
      <c r="AI194" s="79"/>
      <c r="AJ194" s="79"/>
      <c r="AK194" s="79"/>
      <c r="AL194" s="79"/>
      <c r="AM194" s="79"/>
      <c r="AN194" s="79"/>
      <c r="AO194" s="79"/>
      <c r="AP194" s="79"/>
      <c r="AQ194" s="79"/>
      <c r="AR194" s="79"/>
      <c r="AS194" s="79"/>
      <c r="AT194" s="79"/>
      <c r="AU194" s="79"/>
      <c r="AV194" s="79"/>
      <c r="AW194" s="79"/>
      <c r="AX194" s="79"/>
      <c r="AY194" s="79"/>
      <c r="AZ194" s="79"/>
      <c r="BA194" s="79"/>
      <c r="BB194" s="79"/>
      <c r="BC194" s="79"/>
      <c r="BD194" s="79"/>
      <c r="BE194" s="79"/>
      <c r="BF194" s="79"/>
      <c r="BG194" s="79"/>
      <c r="BH194" s="79"/>
      <c r="BI194" s="79"/>
      <c r="BJ194" s="79"/>
      <c r="BK194" s="79"/>
      <c r="BL194" s="79"/>
      <c r="BM194" s="79"/>
      <c r="BN194" s="79"/>
      <c r="BO194" s="79"/>
      <c r="BP194" s="79"/>
      <c r="BQ194" s="79"/>
      <c r="BR194" s="79"/>
      <c r="BS194" s="79"/>
      <c r="BT194" s="79"/>
      <c r="BU194" s="79"/>
      <c r="BV194" s="79"/>
      <c r="BW194" s="79"/>
      <c r="BX194" s="79"/>
      <c r="BY194" s="79"/>
      <c r="BZ194" s="79"/>
      <c r="CA194" s="79"/>
      <c r="CB194" s="79"/>
      <c r="CC194" s="79"/>
      <c r="CD194" s="79"/>
      <c r="CE194" s="79"/>
      <c r="CF194" s="79"/>
      <c r="CG194" s="79"/>
      <c r="CH194" s="79"/>
      <c r="CI194" s="79"/>
      <c r="CJ194" s="79"/>
      <c r="CK194" s="79"/>
      <c r="CL194" s="79"/>
      <c r="CM194" s="79"/>
      <c r="CN194" s="79"/>
      <c r="CO194" s="79"/>
      <c r="CP194" s="79"/>
      <c r="CQ194" s="79"/>
      <c r="CR194" s="79"/>
      <c r="CS194" s="79"/>
      <c r="CT194" s="79"/>
      <c r="CU194" s="79"/>
      <c r="CV194" s="79"/>
      <c r="CW194" s="79"/>
      <c r="CX194" s="79"/>
      <c r="CY194" s="79"/>
      <c r="CZ194" s="79"/>
      <c r="DA194" s="79"/>
      <c r="DB194" s="79"/>
      <c r="DC194" s="79"/>
      <c r="DD194" s="79"/>
      <c r="DE194" s="79"/>
      <c r="DF194" s="79"/>
      <c r="DG194" s="79"/>
      <c r="DH194" s="79"/>
      <c r="DI194" s="79"/>
      <c r="DJ194" s="79"/>
      <c r="DK194" s="79"/>
      <c r="DL194" s="79"/>
      <c r="DM194" s="79"/>
      <c r="DN194" s="79"/>
      <c r="DO194" s="79"/>
      <c r="DP194" s="79"/>
      <c r="DQ194" s="79"/>
      <c r="DR194" s="79"/>
      <c r="DS194" s="79"/>
      <c r="DT194" s="79"/>
      <c r="DU194" s="79"/>
      <c r="DV194" s="79"/>
      <c r="DW194" s="79"/>
      <c r="DX194" s="79"/>
      <c r="DY194" s="79"/>
      <c r="DZ194" s="79"/>
      <c r="EA194" s="79"/>
      <c r="EB194" s="79"/>
      <c r="EC194" s="79"/>
      <c r="ED194" s="79"/>
      <c r="EE194" s="79"/>
      <c r="EF194" s="79"/>
      <c r="EG194" s="79"/>
      <c r="EH194" s="79"/>
      <c r="EI194" s="79"/>
      <c r="EJ194" s="79"/>
      <c r="EK194" s="79"/>
      <c r="EL194" s="79"/>
      <c r="EM194" s="79"/>
      <c r="EN194" s="79"/>
      <c r="EO194" s="79"/>
      <c r="EP194" s="79"/>
      <c r="EQ194" s="79"/>
      <c r="ER194" s="79"/>
      <c r="ES194" s="79"/>
      <c r="ET194" s="79"/>
      <c r="EU194" s="79"/>
      <c r="EV194" s="79"/>
      <c r="EW194" s="79"/>
      <c r="EX194" s="79"/>
      <c r="EY194" s="79"/>
      <c r="EZ194" s="79"/>
      <c r="FA194" s="79"/>
      <c r="FB194" s="79"/>
      <c r="FC194" s="79"/>
      <c r="FD194" s="79"/>
      <c r="FE194" s="79"/>
      <c r="FF194" s="79"/>
      <c r="FG194" s="79"/>
      <c r="FH194" s="79"/>
      <c r="FI194" s="79"/>
      <c r="FJ194" s="79"/>
      <c r="FK194" s="79"/>
      <c r="FL194" s="79"/>
      <c r="FM194" s="79"/>
      <c r="FN194" s="79"/>
      <c r="FO194" s="79"/>
      <c r="FP194" s="79"/>
      <c r="FQ194" s="79"/>
      <c r="FR194" s="79"/>
      <c r="FS194" s="79"/>
      <c r="FT194" s="79"/>
      <c r="FU194" s="79"/>
      <c r="FV194" s="79"/>
      <c r="FW194" s="79"/>
      <c r="FX194" s="79"/>
      <c r="FY194" s="79"/>
      <c r="FZ194" s="79"/>
      <c r="GA194" s="79"/>
      <c r="GB194" s="79"/>
      <c r="GC194" s="79"/>
      <c r="GD194" s="79"/>
      <c r="GE194" s="79"/>
      <c r="GF194" s="79"/>
      <c r="GG194" s="79"/>
      <c r="GH194" s="79"/>
      <c r="GI194" s="79"/>
      <c r="GJ194" s="79"/>
      <c r="GK194" s="79"/>
      <c r="GL194" s="79"/>
      <c r="GM194" s="79"/>
      <c r="GN194" s="79"/>
      <c r="GO194" s="79"/>
      <c r="GP194" s="79"/>
      <c r="GQ194" s="79"/>
      <c r="GR194" s="79"/>
      <c r="GS194" s="79"/>
      <c r="GT194" s="79"/>
      <c r="GU194" s="79"/>
      <c r="GV194" s="79"/>
      <c r="GW194" s="79"/>
      <c r="GX194" s="79"/>
      <c r="GY194" s="79"/>
      <c r="GZ194" s="79"/>
      <c r="HA194" s="79"/>
      <c r="HB194" s="79"/>
      <c r="HC194" s="79"/>
      <c r="HD194" s="79"/>
      <c r="HE194" s="79"/>
      <c r="HF194" s="79"/>
      <c r="HG194" s="79"/>
      <c r="HH194" s="79"/>
      <c r="HI194" s="79"/>
      <c r="HJ194" s="79"/>
      <c r="HK194" s="79"/>
      <c r="HL194" s="79"/>
      <c r="HM194" s="79"/>
      <c r="HN194" s="79"/>
      <c r="HO194" s="79"/>
      <c r="HP194" s="79"/>
      <c r="HQ194" s="79"/>
      <c r="HR194" s="79"/>
      <c r="HS194" s="79"/>
      <c r="HT194" s="79"/>
      <c r="HU194" s="79"/>
      <c r="HV194" s="79"/>
      <c r="HW194" s="79"/>
      <c r="HX194" s="79"/>
      <c r="HY194" s="79"/>
      <c r="HZ194" s="79"/>
      <c r="IA194" s="79"/>
      <c r="IB194" s="79"/>
      <c r="IC194" s="79"/>
      <c r="ID194" s="79"/>
      <c r="IE194" s="79"/>
      <c r="IF194" s="79"/>
      <c r="IG194" s="79"/>
      <c r="IH194" s="79"/>
      <c r="II194" s="79"/>
      <c r="IJ194" s="79"/>
      <c r="IK194" s="79"/>
      <c r="IL194" s="79"/>
      <c r="IM194" s="79"/>
      <c r="IN194" s="79"/>
      <c r="IO194" s="79"/>
      <c r="IP194" s="79"/>
      <c r="IQ194" s="79"/>
      <c r="IR194" s="79"/>
      <c r="IS194" s="79"/>
      <c r="IT194" s="79"/>
      <c r="IU194" s="79"/>
      <c r="IV194" s="79"/>
    </row>
    <row r="195" spans="1:256">
      <c r="A195" s="79"/>
      <c r="B195" s="307"/>
      <c r="C195" s="307"/>
      <c r="D195" s="307"/>
      <c r="E195" s="79"/>
      <c r="F195" s="272"/>
      <c r="G195" s="272"/>
      <c r="H195" s="272"/>
      <c r="I195" s="307"/>
      <c r="J195" s="272"/>
      <c r="K195" s="273"/>
      <c r="L195" s="273"/>
      <c r="M195" s="307"/>
      <c r="N195" s="4"/>
      <c r="O195" s="307"/>
      <c r="P195" s="307"/>
      <c r="Q195" s="307"/>
      <c r="R195" s="307"/>
      <c r="S195" s="307"/>
      <c r="T195" s="307"/>
      <c r="U195" s="261"/>
      <c r="V195" s="251"/>
      <c r="W195" s="251"/>
      <c r="X195" s="251"/>
      <c r="Y195" s="79"/>
      <c r="Z195" s="79"/>
      <c r="AA195" s="251"/>
      <c r="AB195" s="79"/>
      <c r="AC195" s="79"/>
      <c r="AD195" s="79"/>
      <c r="AE195" s="79"/>
      <c r="AF195" s="79"/>
      <c r="AG195" s="79"/>
      <c r="AH195" s="79"/>
      <c r="AI195" s="79"/>
      <c r="AJ195" s="79"/>
      <c r="AK195" s="79"/>
      <c r="AL195" s="79"/>
      <c r="AM195" s="79"/>
      <c r="AN195" s="79"/>
      <c r="AO195" s="79"/>
      <c r="AP195" s="79"/>
      <c r="AQ195" s="79"/>
      <c r="AR195" s="79"/>
      <c r="AS195" s="79"/>
      <c r="AT195" s="79"/>
      <c r="AU195" s="79"/>
      <c r="AV195" s="79"/>
      <c r="AW195" s="79"/>
      <c r="AX195" s="79"/>
      <c r="AY195" s="79"/>
      <c r="AZ195" s="79"/>
      <c r="BA195" s="79"/>
      <c r="BB195" s="79"/>
      <c r="BC195" s="79"/>
      <c r="BD195" s="79"/>
      <c r="BE195" s="79"/>
      <c r="BF195" s="79"/>
      <c r="BG195" s="79"/>
      <c r="BH195" s="79"/>
      <c r="BI195" s="79"/>
      <c r="BJ195" s="79"/>
      <c r="BK195" s="79"/>
      <c r="BL195" s="79"/>
      <c r="BM195" s="79"/>
      <c r="BN195" s="79"/>
      <c r="BO195" s="79"/>
      <c r="BP195" s="79"/>
      <c r="BQ195" s="79"/>
      <c r="BR195" s="79"/>
      <c r="BS195" s="79"/>
      <c r="BT195" s="79"/>
      <c r="BU195" s="79"/>
      <c r="BV195" s="79"/>
      <c r="BW195" s="79"/>
      <c r="BX195" s="79"/>
      <c r="BY195" s="79"/>
      <c r="BZ195" s="79"/>
      <c r="CA195" s="79"/>
      <c r="CB195" s="79"/>
      <c r="CC195" s="79"/>
      <c r="CD195" s="79"/>
      <c r="CE195" s="79"/>
      <c r="CF195" s="79"/>
      <c r="CG195" s="79"/>
      <c r="CH195" s="79"/>
      <c r="CI195" s="79"/>
      <c r="CJ195" s="79"/>
      <c r="CK195" s="79"/>
      <c r="CL195" s="79"/>
      <c r="CM195" s="79"/>
      <c r="CN195" s="79"/>
      <c r="CO195" s="79"/>
      <c r="CP195" s="79"/>
      <c r="CQ195" s="79"/>
      <c r="CR195" s="79"/>
      <c r="CS195" s="79"/>
      <c r="CT195" s="79"/>
      <c r="CU195" s="79"/>
      <c r="CV195" s="79"/>
      <c r="CW195" s="79"/>
      <c r="CX195" s="79"/>
      <c r="CY195" s="79"/>
      <c r="CZ195" s="79"/>
      <c r="DA195" s="79"/>
      <c r="DB195" s="79"/>
      <c r="DC195" s="79"/>
      <c r="DD195" s="79"/>
      <c r="DE195" s="79"/>
      <c r="DF195" s="79"/>
      <c r="DG195" s="79"/>
      <c r="DH195" s="79"/>
      <c r="DI195" s="79"/>
      <c r="DJ195" s="79"/>
      <c r="DK195" s="79"/>
      <c r="DL195" s="79"/>
      <c r="DM195" s="79"/>
      <c r="DN195" s="79"/>
      <c r="DO195" s="79"/>
      <c r="DP195" s="79"/>
      <c r="DQ195" s="79"/>
      <c r="DR195" s="79"/>
      <c r="DS195" s="79"/>
      <c r="DT195" s="79"/>
      <c r="DU195" s="79"/>
      <c r="DV195" s="79"/>
      <c r="DW195" s="79"/>
      <c r="DX195" s="79"/>
      <c r="DY195" s="79"/>
      <c r="DZ195" s="79"/>
      <c r="EA195" s="79"/>
      <c r="EB195" s="79"/>
      <c r="EC195" s="79"/>
      <c r="ED195" s="79"/>
      <c r="EE195" s="79"/>
      <c r="EF195" s="79"/>
      <c r="EG195" s="79"/>
      <c r="EH195" s="79"/>
      <c r="EI195" s="79"/>
      <c r="EJ195" s="79"/>
      <c r="EK195" s="79"/>
      <c r="EL195" s="79"/>
      <c r="EM195" s="79"/>
      <c r="EN195" s="79"/>
      <c r="EO195" s="79"/>
      <c r="EP195" s="79"/>
      <c r="EQ195" s="79"/>
      <c r="ER195" s="79"/>
      <c r="ES195" s="79"/>
      <c r="ET195" s="79"/>
      <c r="EU195" s="79"/>
      <c r="EV195" s="79"/>
      <c r="EW195" s="79"/>
      <c r="EX195" s="79"/>
      <c r="EY195" s="79"/>
      <c r="EZ195" s="79"/>
      <c r="FA195" s="79"/>
      <c r="FB195" s="79"/>
      <c r="FC195" s="79"/>
      <c r="FD195" s="79"/>
      <c r="FE195" s="79"/>
      <c r="FF195" s="79"/>
      <c r="FG195" s="79"/>
      <c r="FH195" s="79"/>
      <c r="FI195" s="79"/>
      <c r="FJ195" s="79"/>
      <c r="FK195" s="79"/>
      <c r="FL195" s="79"/>
      <c r="FM195" s="79"/>
      <c r="FN195" s="79"/>
      <c r="FO195" s="79"/>
      <c r="FP195" s="79"/>
      <c r="FQ195" s="79"/>
      <c r="FR195" s="79"/>
      <c r="FS195" s="79"/>
      <c r="FT195" s="79"/>
      <c r="FU195" s="79"/>
      <c r="FV195" s="79"/>
      <c r="FW195" s="79"/>
      <c r="FX195" s="79"/>
      <c r="FY195" s="79"/>
      <c r="FZ195" s="79"/>
      <c r="GA195" s="79"/>
      <c r="GB195" s="79"/>
      <c r="GC195" s="79"/>
      <c r="GD195" s="79"/>
      <c r="GE195" s="79"/>
      <c r="GF195" s="79"/>
      <c r="GG195" s="79"/>
      <c r="GH195" s="79"/>
      <c r="GI195" s="79"/>
      <c r="GJ195" s="79"/>
      <c r="GK195" s="79"/>
      <c r="GL195" s="79"/>
      <c r="GM195" s="79"/>
      <c r="GN195" s="79"/>
      <c r="GO195" s="79"/>
      <c r="GP195" s="79"/>
      <c r="GQ195" s="79"/>
      <c r="GR195" s="79"/>
      <c r="GS195" s="79"/>
      <c r="GT195" s="79"/>
      <c r="GU195" s="79"/>
      <c r="GV195" s="79"/>
      <c r="GW195" s="79"/>
      <c r="GX195" s="79"/>
      <c r="GY195" s="79"/>
      <c r="GZ195" s="79"/>
      <c r="HA195" s="79"/>
      <c r="HB195" s="79"/>
      <c r="HC195" s="79"/>
      <c r="HD195" s="79"/>
      <c r="HE195" s="79"/>
      <c r="HF195" s="79"/>
      <c r="HG195" s="79"/>
      <c r="HH195" s="79"/>
      <c r="HI195" s="79"/>
      <c r="HJ195" s="79"/>
      <c r="HK195" s="79"/>
      <c r="HL195" s="79"/>
      <c r="HM195" s="79"/>
      <c r="HN195" s="79"/>
      <c r="HO195" s="79"/>
      <c r="HP195" s="79"/>
      <c r="HQ195" s="79"/>
      <c r="HR195" s="79"/>
      <c r="HS195" s="79"/>
      <c r="HT195" s="79"/>
      <c r="HU195" s="79"/>
      <c r="HV195" s="79"/>
      <c r="HW195" s="79"/>
      <c r="HX195" s="79"/>
      <c r="HY195" s="79"/>
      <c r="HZ195" s="79"/>
      <c r="IA195" s="79"/>
      <c r="IB195" s="79"/>
      <c r="IC195" s="79"/>
      <c r="ID195" s="79"/>
      <c r="IE195" s="79"/>
      <c r="IF195" s="79"/>
      <c r="IG195" s="79"/>
      <c r="IH195" s="79"/>
      <c r="II195" s="79"/>
      <c r="IJ195" s="79"/>
      <c r="IK195" s="79"/>
      <c r="IL195" s="79"/>
      <c r="IM195" s="79"/>
      <c r="IN195" s="79"/>
      <c r="IO195" s="79"/>
      <c r="IP195" s="79"/>
      <c r="IQ195" s="79"/>
      <c r="IR195" s="79"/>
      <c r="IS195" s="79"/>
      <c r="IT195" s="79"/>
      <c r="IU195" s="79"/>
      <c r="IV195" s="79"/>
    </row>
    <row r="196" spans="1:256">
      <c r="A196" s="79"/>
      <c r="B196" s="307"/>
      <c r="C196" s="307"/>
      <c r="D196" s="307"/>
      <c r="E196" s="79"/>
      <c r="F196" s="272"/>
      <c r="G196" s="272"/>
      <c r="H196" s="272"/>
      <c r="I196" s="307"/>
      <c r="J196" s="272"/>
      <c r="K196" s="273"/>
      <c r="L196" s="273"/>
      <c r="M196" s="307"/>
      <c r="N196" s="4"/>
      <c r="O196" s="307"/>
      <c r="P196" s="307"/>
      <c r="Q196" s="307"/>
      <c r="R196" s="307"/>
      <c r="S196" s="307"/>
      <c r="T196" s="307"/>
      <c r="U196" s="261"/>
      <c r="V196" s="251"/>
      <c r="W196" s="251"/>
      <c r="X196" s="251"/>
      <c r="Y196" s="79"/>
      <c r="Z196" s="79"/>
      <c r="AA196" s="251"/>
      <c r="AB196" s="79"/>
      <c r="AC196" s="79"/>
      <c r="AD196" s="79"/>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79"/>
      <c r="BA196" s="79"/>
      <c r="BB196" s="79"/>
      <c r="BC196" s="79"/>
      <c r="BD196" s="79"/>
      <c r="BE196" s="79"/>
      <c r="BF196" s="79"/>
      <c r="BG196" s="79"/>
      <c r="BH196" s="79"/>
      <c r="BI196" s="79"/>
      <c r="BJ196" s="79"/>
      <c r="BK196" s="79"/>
      <c r="BL196" s="79"/>
      <c r="BM196" s="79"/>
      <c r="BN196" s="79"/>
      <c r="BO196" s="79"/>
      <c r="BP196" s="79"/>
      <c r="BQ196" s="79"/>
      <c r="BR196" s="79"/>
      <c r="BS196" s="79"/>
      <c r="BT196" s="79"/>
      <c r="BU196" s="79"/>
      <c r="BV196" s="79"/>
      <c r="BW196" s="79"/>
      <c r="BX196" s="79"/>
      <c r="BY196" s="79"/>
      <c r="BZ196" s="79"/>
      <c r="CA196" s="79"/>
      <c r="CB196" s="79"/>
      <c r="CC196" s="79"/>
      <c r="CD196" s="79"/>
      <c r="CE196" s="79"/>
      <c r="CF196" s="79"/>
      <c r="CG196" s="79"/>
      <c r="CH196" s="79"/>
      <c r="CI196" s="79"/>
      <c r="CJ196" s="79"/>
      <c r="CK196" s="79"/>
      <c r="CL196" s="79"/>
      <c r="CM196" s="79"/>
      <c r="CN196" s="79"/>
      <c r="CO196" s="79"/>
      <c r="CP196" s="79"/>
      <c r="CQ196" s="79"/>
      <c r="CR196" s="79"/>
      <c r="CS196" s="79"/>
      <c r="CT196" s="79"/>
      <c r="CU196" s="79"/>
      <c r="CV196" s="79"/>
      <c r="CW196" s="79"/>
      <c r="CX196" s="79"/>
      <c r="CY196" s="79"/>
      <c r="CZ196" s="79"/>
      <c r="DA196" s="79"/>
      <c r="DB196" s="79"/>
      <c r="DC196" s="79"/>
      <c r="DD196" s="79"/>
      <c r="DE196" s="79"/>
      <c r="DF196" s="79"/>
      <c r="DG196" s="79"/>
      <c r="DH196" s="79"/>
      <c r="DI196" s="79"/>
      <c r="DJ196" s="79"/>
      <c r="DK196" s="79"/>
      <c r="DL196" s="79"/>
      <c r="DM196" s="79"/>
      <c r="DN196" s="79"/>
      <c r="DO196" s="79"/>
      <c r="DP196" s="79"/>
      <c r="DQ196" s="79"/>
      <c r="DR196" s="79"/>
      <c r="DS196" s="79"/>
      <c r="DT196" s="79"/>
      <c r="DU196" s="79"/>
      <c r="DV196" s="79"/>
      <c r="DW196" s="79"/>
      <c r="DX196" s="79"/>
      <c r="DY196" s="79"/>
      <c r="DZ196" s="79"/>
      <c r="EA196" s="79"/>
      <c r="EB196" s="79"/>
      <c r="EC196" s="79"/>
      <c r="ED196" s="79"/>
      <c r="EE196" s="79"/>
      <c r="EF196" s="79"/>
      <c r="EG196" s="79"/>
      <c r="EH196" s="79"/>
      <c r="EI196" s="79"/>
      <c r="EJ196" s="79"/>
      <c r="EK196" s="79"/>
      <c r="EL196" s="79"/>
      <c r="EM196" s="79"/>
      <c r="EN196" s="79"/>
      <c r="EO196" s="79"/>
      <c r="EP196" s="79"/>
      <c r="EQ196" s="79"/>
      <c r="ER196" s="79"/>
      <c r="ES196" s="79"/>
      <c r="ET196" s="79"/>
      <c r="EU196" s="79"/>
      <c r="EV196" s="79"/>
      <c r="EW196" s="79"/>
      <c r="EX196" s="79"/>
      <c r="EY196" s="79"/>
      <c r="EZ196" s="79"/>
      <c r="FA196" s="79"/>
      <c r="FB196" s="79"/>
      <c r="FC196" s="79"/>
      <c r="FD196" s="79"/>
      <c r="FE196" s="79"/>
      <c r="FF196" s="79"/>
      <c r="FG196" s="79"/>
      <c r="FH196" s="79"/>
      <c r="FI196" s="79"/>
      <c r="FJ196" s="79"/>
      <c r="FK196" s="79"/>
      <c r="FL196" s="79"/>
      <c r="FM196" s="79"/>
      <c r="FN196" s="79"/>
      <c r="FO196" s="79"/>
      <c r="FP196" s="79"/>
      <c r="FQ196" s="79"/>
      <c r="FR196" s="79"/>
      <c r="FS196" s="79"/>
      <c r="FT196" s="79"/>
      <c r="FU196" s="79"/>
      <c r="FV196" s="79"/>
      <c r="FW196" s="79"/>
      <c r="FX196" s="79"/>
      <c r="FY196" s="79"/>
      <c r="FZ196" s="79"/>
      <c r="GA196" s="79"/>
      <c r="GB196" s="79"/>
      <c r="GC196" s="79"/>
      <c r="GD196" s="79"/>
      <c r="GE196" s="79"/>
      <c r="GF196" s="79"/>
      <c r="GG196" s="79"/>
      <c r="GH196" s="79"/>
      <c r="GI196" s="79"/>
      <c r="GJ196" s="79"/>
      <c r="GK196" s="79"/>
      <c r="GL196" s="79"/>
      <c r="GM196" s="79"/>
      <c r="GN196" s="79"/>
      <c r="GO196" s="79"/>
      <c r="GP196" s="79"/>
      <c r="GQ196" s="79"/>
      <c r="GR196" s="79"/>
      <c r="GS196" s="79"/>
      <c r="GT196" s="79"/>
      <c r="GU196" s="79"/>
      <c r="GV196" s="79"/>
      <c r="GW196" s="79"/>
      <c r="GX196" s="79"/>
      <c r="GY196" s="79"/>
      <c r="GZ196" s="79"/>
      <c r="HA196" s="79"/>
      <c r="HB196" s="79"/>
      <c r="HC196" s="79"/>
      <c r="HD196" s="79"/>
      <c r="HE196" s="79"/>
      <c r="HF196" s="79"/>
      <c r="HG196" s="79"/>
      <c r="HH196" s="79"/>
      <c r="HI196" s="79"/>
      <c r="HJ196" s="79"/>
      <c r="HK196" s="79"/>
      <c r="HL196" s="79"/>
      <c r="HM196" s="79"/>
      <c r="HN196" s="79"/>
      <c r="HO196" s="79"/>
      <c r="HP196" s="79"/>
      <c r="HQ196" s="79"/>
      <c r="HR196" s="79"/>
      <c r="HS196" s="79"/>
      <c r="HT196" s="79"/>
      <c r="HU196" s="79"/>
      <c r="HV196" s="79"/>
      <c r="HW196" s="79"/>
      <c r="HX196" s="79"/>
      <c r="HY196" s="79"/>
      <c r="HZ196" s="79"/>
      <c r="IA196" s="79"/>
      <c r="IB196" s="79"/>
      <c r="IC196" s="79"/>
      <c r="ID196" s="79"/>
      <c r="IE196" s="79"/>
      <c r="IF196" s="79"/>
      <c r="IG196" s="79"/>
      <c r="IH196" s="79"/>
      <c r="II196" s="79"/>
      <c r="IJ196" s="79"/>
      <c r="IK196" s="79"/>
      <c r="IL196" s="79"/>
      <c r="IM196" s="79"/>
      <c r="IN196" s="79"/>
      <c r="IO196" s="79"/>
      <c r="IP196" s="79"/>
      <c r="IQ196" s="79"/>
      <c r="IR196" s="79"/>
      <c r="IS196" s="79"/>
      <c r="IT196" s="79"/>
      <c r="IU196" s="79"/>
      <c r="IV196" s="79"/>
    </row>
    <row r="197" spans="1:256">
      <c r="A197" s="79"/>
      <c r="B197" s="307"/>
      <c r="C197" s="307"/>
      <c r="D197" s="307"/>
      <c r="E197" s="79"/>
      <c r="F197" s="272"/>
      <c r="G197" s="272"/>
      <c r="H197" s="272"/>
      <c r="I197" s="307"/>
      <c r="J197" s="272"/>
      <c r="K197" s="273"/>
      <c r="L197" s="273"/>
      <c r="M197" s="307"/>
      <c r="N197" s="4"/>
      <c r="O197" s="307"/>
      <c r="P197" s="307"/>
      <c r="Q197" s="307"/>
      <c r="R197" s="307"/>
      <c r="S197" s="307"/>
      <c r="T197" s="307"/>
      <c r="U197" s="261"/>
      <c r="V197" s="251"/>
      <c r="W197" s="251"/>
      <c r="X197" s="251"/>
      <c r="Y197" s="79"/>
      <c r="Z197" s="79"/>
      <c r="AA197" s="251"/>
      <c r="AB197" s="79"/>
      <c r="AC197" s="79"/>
      <c r="AD197" s="79"/>
      <c r="AE197" s="79"/>
      <c r="AF197" s="79"/>
      <c r="AG197" s="79"/>
      <c r="AH197" s="79"/>
      <c r="AI197" s="79"/>
      <c r="AJ197" s="79"/>
      <c r="AK197" s="79"/>
      <c r="AL197" s="79"/>
      <c r="AM197" s="79"/>
      <c r="AN197" s="79"/>
      <c r="AO197" s="79"/>
      <c r="AP197" s="79"/>
      <c r="AQ197" s="79"/>
      <c r="AR197" s="79"/>
      <c r="AS197" s="79"/>
      <c r="AT197" s="79"/>
      <c r="AU197" s="79"/>
      <c r="AV197" s="79"/>
      <c r="AW197" s="79"/>
      <c r="AX197" s="79"/>
      <c r="AY197" s="79"/>
      <c r="AZ197" s="79"/>
      <c r="BA197" s="79"/>
      <c r="BB197" s="79"/>
      <c r="BC197" s="79"/>
      <c r="BD197" s="79"/>
      <c r="BE197" s="79"/>
      <c r="BF197" s="79"/>
      <c r="BG197" s="79"/>
      <c r="BH197" s="79"/>
      <c r="BI197" s="79"/>
      <c r="BJ197" s="79"/>
      <c r="BK197" s="79"/>
      <c r="BL197" s="79"/>
      <c r="BM197" s="79"/>
      <c r="BN197" s="79"/>
      <c r="BO197" s="79"/>
      <c r="BP197" s="79"/>
      <c r="BQ197" s="79"/>
      <c r="BR197" s="79"/>
      <c r="BS197" s="79"/>
      <c r="BT197" s="79"/>
      <c r="BU197" s="79"/>
      <c r="BV197" s="79"/>
      <c r="BW197" s="79"/>
      <c r="BX197" s="79"/>
      <c r="BY197" s="79"/>
      <c r="BZ197" s="79"/>
      <c r="CA197" s="79"/>
      <c r="CB197" s="79"/>
      <c r="CC197" s="79"/>
      <c r="CD197" s="79"/>
      <c r="CE197" s="79"/>
      <c r="CF197" s="79"/>
      <c r="CG197" s="79"/>
      <c r="CH197" s="79"/>
      <c r="CI197" s="79"/>
      <c r="CJ197" s="79"/>
      <c r="CK197" s="79"/>
      <c r="CL197" s="79"/>
      <c r="CM197" s="79"/>
      <c r="CN197" s="79"/>
      <c r="CO197" s="79"/>
      <c r="CP197" s="79"/>
      <c r="CQ197" s="79"/>
      <c r="CR197" s="79"/>
      <c r="CS197" s="79"/>
      <c r="CT197" s="79"/>
      <c r="CU197" s="79"/>
      <c r="CV197" s="79"/>
      <c r="CW197" s="79"/>
      <c r="CX197" s="79"/>
      <c r="CY197" s="79"/>
      <c r="CZ197" s="79"/>
      <c r="DA197" s="79"/>
      <c r="DB197" s="79"/>
      <c r="DC197" s="79"/>
      <c r="DD197" s="79"/>
      <c r="DE197" s="79"/>
      <c r="DF197" s="79"/>
      <c r="DG197" s="79"/>
      <c r="DH197" s="79"/>
      <c r="DI197" s="79"/>
      <c r="DJ197" s="79"/>
      <c r="DK197" s="79"/>
      <c r="DL197" s="79"/>
      <c r="DM197" s="79"/>
      <c r="DN197" s="79"/>
      <c r="DO197" s="79"/>
      <c r="DP197" s="79"/>
      <c r="DQ197" s="79"/>
      <c r="DR197" s="79"/>
      <c r="DS197" s="79"/>
      <c r="DT197" s="79"/>
      <c r="DU197" s="79"/>
      <c r="DV197" s="79"/>
      <c r="DW197" s="79"/>
      <c r="DX197" s="79"/>
      <c r="DY197" s="79"/>
      <c r="DZ197" s="79"/>
      <c r="EA197" s="79"/>
      <c r="EB197" s="79"/>
      <c r="EC197" s="79"/>
      <c r="ED197" s="79"/>
      <c r="EE197" s="79"/>
      <c r="EF197" s="79"/>
      <c r="EG197" s="79"/>
      <c r="EH197" s="79"/>
      <c r="EI197" s="79"/>
      <c r="EJ197" s="79"/>
      <c r="EK197" s="79"/>
      <c r="EL197" s="79"/>
      <c r="EM197" s="79"/>
      <c r="EN197" s="79"/>
      <c r="EO197" s="79"/>
      <c r="EP197" s="79"/>
      <c r="EQ197" s="79"/>
      <c r="ER197" s="79"/>
      <c r="ES197" s="79"/>
      <c r="ET197" s="79"/>
      <c r="EU197" s="79"/>
      <c r="EV197" s="79"/>
      <c r="EW197" s="79"/>
      <c r="EX197" s="79"/>
      <c r="EY197" s="79"/>
      <c r="EZ197" s="79"/>
      <c r="FA197" s="79"/>
      <c r="FB197" s="79"/>
      <c r="FC197" s="79"/>
      <c r="FD197" s="79"/>
      <c r="FE197" s="79"/>
      <c r="FF197" s="79"/>
      <c r="FG197" s="79"/>
      <c r="FH197" s="79"/>
      <c r="FI197" s="79"/>
      <c r="FJ197" s="79"/>
      <c r="FK197" s="79"/>
      <c r="FL197" s="79"/>
      <c r="FM197" s="79"/>
      <c r="FN197" s="79"/>
      <c r="FO197" s="79"/>
      <c r="FP197" s="79"/>
      <c r="FQ197" s="79"/>
      <c r="FR197" s="79"/>
      <c r="FS197" s="79"/>
      <c r="FT197" s="79"/>
      <c r="FU197" s="79"/>
      <c r="FV197" s="79"/>
      <c r="FW197" s="79"/>
      <c r="FX197" s="79"/>
      <c r="FY197" s="79"/>
      <c r="FZ197" s="79"/>
      <c r="GA197" s="79"/>
      <c r="GB197" s="79"/>
      <c r="GC197" s="79"/>
      <c r="GD197" s="79"/>
      <c r="GE197" s="79"/>
      <c r="GF197" s="79"/>
      <c r="GG197" s="79"/>
      <c r="GH197" s="79"/>
      <c r="GI197" s="79"/>
      <c r="GJ197" s="79"/>
      <c r="GK197" s="79"/>
      <c r="GL197" s="79"/>
      <c r="GM197" s="79"/>
      <c r="GN197" s="79"/>
      <c r="GO197" s="79"/>
      <c r="GP197" s="79"/>
      <c r="GQ197" s="79"/>
      <c r="GR197" s="79"/>
      <c r="GS197" s="79"/>
      <c r="GT197" s="79"/>
      <c r="GU197" s="79"/>
      <c r="GV197" s="79"/>
      <c r="GW197" s="79"/>
      <c r="GX197" s="79"/>
      <c r="GY197" s="79"/>
      <c r="GZ197" s="79"/>
      <c r="HA197" s="79"/>
      <c r="HB197" s="79"/>
      <c r="HC197" s="79"/>
      <c r="HD197" s="79"/>
      <c r="HE197" s="79"/>
      <c r="HF197" s="79"/>
      <c r="HG197" s="79"/>
      <c r="HH197" s="79"/>
      <c r="HI197" s="79"/>
      <c r="HJ197" s="79"/>
      <c r="HK197" s="79"/>
      <c r="HL197" s="79"/>
      <c r="HM197" s="79"/>
      <c r="HN197" s="79"/>
      <c r="HO197" s="79"/>
      <c r="HP197" s="79"/>
      <c r="HQ197" s="79"/>
      <c r="HR197" s="79"/>
      <c r="HS197" s="79"/>
      <c r="HT197" s="79"/>
      <c r="HU197" s="79"/>
      <c r="HV197" s="79"/>
      <c r="HW197" s="79"/>
      <c r="HX197" s="79"/>
      <c r="HY197" s="79"/>
      <c r="HZ197" s="79"/>
      <c r="IA197" s="79"/>
      <c r="IB197" s="79"/>
      <c r="IC197" s="79"/>
      <c r="ID197" s="79"/>
      <c r="IE197" s="79"/>
      <c r="IF197" s="79"/>
      <c r="IG197" s="79"/>
      <c r="IH197" s="79"/>
      <c r="II197" s="79"/>
      <c r="IJ197" s="79"/>
      <c r="IK197" s="79"/>
      <c r="IL197" s="79"/>
      <c r="IM197" s="79"/>
      <c r="IN197" s="79"/>
      <c r="IO197" s="79"/>
      <c r="IP197" s="79"/>
      <c r="IQ197" s="79"/>
      <c r="IR197" s="79"/>
      <c r="IS197" s="79"/>
      <c r="IT197" s="79"/>
      <c r="IU197" s="79"/>
      <c r="IV197" s="79"/>
    </row>
    <row r="198" spans="1:256">
      <c r="A198" s="79"/>
      <c r="B198" s="307"/>
      <c r="C198" s="307"/>
      <c r="D198" s="307"/>
      <c r="E198" s="79"/>
      <c r="F198" s="272"/>
      <c r="G198" s="272"/>
      <c r="H198" s="272"/>
      <c r="I198" s="307"/>
      <c r="J198" s="272"/>
      <c r="K198" s="273"/>
      <c r="L198" s="273"/>
      <c r="M198" s="307"/>
      <c r="N198" s="4"/>
      <c r="O198" s="307"/>
      <c r="P198" s="307"/>
      <c r="Q198" s="307"/>
      <c r="R198" s="307"/>
      <c r="S198" s="307"/>
      <c r="T198" s="307"/>
      <c r="U198" s="261"/>
      <c r="V198" s="251"/>
      <c r="W198" s="251"/>
      <c r="X198" s="251"/>
      <c r="Y198" s="79"/>
      <c r="Z198" s="79"/>
      <c r="AA198" s="251"/>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79"/>
      <c r="BA198" s="79"/>
      <c r="BB198" s="79"/>
      <c r="BC198" s="79"/>
      <c r="BD198" s="79"/>
      <c r="BE198" s="79"/>
      <c r="BF198" s="79"/>
      <c r="BG198" s="79"/>
      <c r="BH198" s="79"/>
      <c r="BI198" s="79"/>
      <c r="BJ198" s="79"/>
      <c r="BK198" s="79"/>
      <c r="BL198" s="79"/>
      <c r="BM198" s="79"/>
      <c r="BN198" s="79"/>
      <c r="BO198" s="79"/>
      <c r="BP198" s="79"/>
      <c r="BQ198" s="79"/>
      <c r="BR198" s="79"/>
      <c r="BS198" s="79"/>
      <c r="BT198" s="79"/>
      <c r="BU198" s="79"/>
      <c r="BV198" s="79"/>
      <c r="BW198" s="79"/>
      <c r="BX198" s="79"/>
      <c r="BY198" s="79"/>
      <c r="BZ198" s="79"/>
      <c r="CA198" s="79"/>
      <c r="CB198" s="79"/>
      <c r="CC198" s="79"/>
      <c r="CD198" s="79"/>
      <c r="CE198" s="79"/>
      <c r="CF198" s="79"/>
      <c r="CG198" s="79"/>
      <c r="CH198" s="79"/>
      <c r="CI198" s="79"/>
      <c r="CJ198" s="79"/>
      <c r="CK198" s="79"/>
      <c r="CL198" s="79"/>
      <c r="CM198" s="79"/>
      <c r="CN198" s="79"/>
      <c r="CO198" s="79"/>
      <c r="CP198" s="79"/>
      <c r="CQ198" s="79"/>
      <c r="CR198" s="79"/>
      <c r="CS198" s="79"/>
      <c r="CT198" s="79"/>
      <c r="CU198" s="79"/>
      <c r="CV198" s="79"/>
      <c r="CW198" s="79"/>
      <c r="CX198" s="79"/>
      <c r="CY198" s="79"/>
      <c r="CZ198" s="79"/>
      <c r="DA198" s="79"/>
      <c r="DB198" s="79"/>
      <c r="DC198" s="79"/>
      <c r="DD198" s="79"/>
      <c r="DE198" s="79"/>
      <c r="DF198" s="79"/>
      <c r="DG198" s="79"/>
      <c r="DH198" s="79"/>
      <c r="DI198" s="79"/>
      <c r="DJ198" s="79"/>
      <c r="DK198" s="79"/>
      <c r="DL198" s="79"/>
      <c r="DM198" s="79"/>
      <c r="DN198" s="79"/>
      <c r="DO198" s="79"/>
      <c r="DP198" s="79"/>
      <c r="DQ198" s="79"/>
      <c r="DR198" s="79"/>
      <c r="DS198" s="79"/>
      <c r="DT198" s="79"/>
      <c r="DU198" s="79"/>
      <c r="DV198" s="79"/>
      <c r="DW198" s="79"/>
      <c r="DX198" s="79"/>
      <c r="DY198" s="79"/>
      <c r="DZ198" s="79"/>
      <c r="EA198" s="79"/>
      <c r="EB198" s="79"/>
      <c r="EC198" s="79"/>
      <c r="ED198" s="79"/>
      <c r="EE198" s="79"/>
      <c r="EF198" s="79"/>
      <c r="EG198" s="79"/>
      <c r="EH198" s="79"/>
      <c r="EI198" s="79"/>
      <c r="EJ198" s="79"/>
      <c r="EK198" s="79"/>
      <c r="EL198" s="79"/>
      <c r="EM198" s="79"/>
      <c r="EN198" s="79"/>
      <c r="EO198" s="79"/>
      <c r="EP198" s="79"/>
      <c r="EQ198" s="79"/>
      <c r="ER198" s="79"/>
      <c r="ES198" s="79"/>
      <c r="ET198" s="79"/>
      <c r="EU198" s="79"/>
      <c r="EV198" s="79"/>
      <c r="EW198" s="79"/>
      <c r="EX198" s="79"/>
      <c r="EY198" s="79"/>
      <c r="EZ198" s="79"/>
      <c r="FA198" s="79"/>
      <c r="FB198" s="79"/>
      <c r="FC198" s="79"/>
      <c r="FD198" s="79"/>
      <c r="FE198" s="79"/>
      <c r="FF198" s="79"/>
      <c r="FG198" s="79"/>
      <c r="FH198" s="79"/>
      <c r="FI198" s="79"/>
      <c r="FJ198" s="79"/>
      <c r="FK198" s="79"/>
      <c r="FL198" s="79"/>
      <c r="FM198" s="79"/>
      <c r="FN198" s="79"/>
      <c r="FO198" s="79"/>
      <c r="FP198" s="79"/>
      <c r="FQ198" s="79"/>
      <c r="FR198" s="79"/>
      <c r="FS198" s="79"/>
      <c r="FT198" s="79"/>
      <c r="FU198" s="79"/>
      <c r="FV198" s="79"/>
      <c r="FW198" s="79"/>
      <c r="FX198" s="79"/>
      <c r="FY198" s="79"/>
      <c r="FZ198" s="79"/>
      <c r="GA198" s="79"/>
      <c r="GB198" s="79"/>
      <c r="GC198" s="79"/>
      <c r="GD198" s="79"/>
      <c r="GE198" s="79"/>
      <c r="GF198" s="79"/>
      <c r="GG198" s="79"/>
      <c r="GH198" s="79"/>
      <c r="GI198" s="79"/>
      <c r="GJ198" s="79"/>
      <c r="GK198" s="79"/>
      <c r="GL198" s="79"/>
      <c r="GM198" s="79"/>
      <c r="GN198" s="79"/>
      <c r="GO198" s="79"/>
      <c r="GP198" s="79"/>
      <c r="GQ198" s="79"/>
      <c r="GR198" s="79"/>
      <c r="GS198" s="79"/>
      <c r="GT198" s="79"/>
      <c r="GU198" s="79"/>
      <c r="GV198" s="79"/>
      <c r="GW198" s="79"/>
      <c r="GX198" s="79"/>
      <c r="GY198" s="79"/>
      <c r="GZ198" s="79"/>
      <c r="HA198" s="79"/>
      <c r="HB198" s="79"/>
      <c r="HC198" s="79"/>
      <c r="HD198" s="79"/>
      <c r="HE198" s="79"/>
      <c r="HF198" s="79"/>
      <c r="HG198" s="79"/>
      <c r="HH198" s="79"/>
      <c r="HI198" s="79"/>
      <c r="HJ198" s="79"/>
      <c r="HK198" s="79"/>
      <c r="HL198" s="79"/>
      <c r="HM198" s="79"/>
      <c r="HN198" s="79"/>
      <c r="HO198" s="79"/>
      <c r="HP198" s="79"/>
      <c r="HQ198" s="79"/>
      <c r="HR198" s="79"/>
      <c r="HS198" s="79"/>
      <c r="HT198" s="79"/>
      <c r="HU198" s="79"/>
      <c r="HV198" s="79"/>
      <c r="HW198" s="79"/>
      <c r="HX198" s="79"/>
      <c r="HY198" s="79"/>
      <c r="HZ198" s="79"/>
      <c r="IA198" s="79"/>
      <c r="IB198" s="79"/>
      <c r="IC198" s="79"/>
      <c r="ID198" s="79"/>
      <c r="IE198" s="79"/>
      <c r="IF198" s="79"/>
      <c r="IG198" s="79"/>
      <c r="IH198" s="79"/>
      <c r="II198" s="79"/>
      <c r="IJ198" s="79"/>
      <c r="IK198" s="79"/>
      <c r="IL198" s="79"/>
      <c r="IM198" s="79"/>
      <c r="IN198" s="79"/>
      <c r="IO198" s="79"/>
      <c r="IP198" s="79"/>
      <c r="IQ198" s="79"/>
      <c r="IR198" s="79"/>
      <c r="IS198" s="79"/>
      <c r="IT198" s="79"/>
      <c r="IU198" s="79"/>
      <c r="IV198" s="79"/>
    </row>
    <row r="199" spans="1:256">
      <c r="A199" s="79"/>
      <c r="B199" s="307"/>
      <c r="C199" s="307"/>
      <c r="D199" s="307"/>
      <c r="E199" s="79"/>
      <c r="F199" s="272"/>
      <c r="G199" s="272"/>
      <c r="H199" s="272"/>
      <c r="I199" s="307"/>
      <c r="J199" s="272"/>
      <c r="K199" s="273"/>
      <c r="L199" s="273"/>
      <c r="M199" s="307"/>
      <c r="N199" s="4"/>
      <c r="O199" s="307"/>
      <c r="P199" s="307"/>
      <c r="Q199" s="307"/>
      <c r="R199" s="307"/>
      <c r="S199" s="307"/>
      <c r="T199" s="307"/>
      <c r="U199" s="261"/>
      <c r="V199" s="251"/>
      <c r="W199" s="251"/>
      <c r="X199" s="251"/>
      <c r="Y199" s="79"/>
      <c r="Z199" s="79"/>
      <c r="AA199" s="251"/>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c r="AZ199" s="79"/>
      <c r="BA199" s="79"/>
      <c r="BB199" s="79"/>
      <c r="BC199" s="79"/>
      <c r="BD199" s="79"/>
      <c r="BE199" s="79"/>
      <c r="BF199" s="79"/>
      <c r="BG199" s="79"/>
      <c r="BH199" s="79"/>
      <c r="BI199" s="79"/>
      <c r="BJ199" s="79"/>
      <c r="BK199" s="79"/>
      <c r="BL199" s="79"/>
      <c r="BM199" s="79"/>
      <c r="BN199" s="79"/>
      <c r="BO199" s="79"/>
      <c r="BP199" s="79"/>
      <c r="BQ199" s="79"/>
      <c r="BR199" s="79"/>
      <c r="BS199" s="79"/>
      <c r="BT199" s="79"/>
      <c r="BU199" s="79"/>
      <c r="BV199" s="79"/>
      <c r="BW199" s="79"/>
      <c r="BX199" s="79"/>
      <c r="BY199" s="79"/>
      <c r="BZ199" s="79"/>
      <c r="CA199" s="79"/>
      <c r="CB199" s="79"/>
      <c r="CC199" s="79"/>
      <c r="CD199" s="79"/>
      <c r="CE199" s="79"/>
      <c r="CF199" s="79"/>
      <c r="CG199" s="79"/>
      <c r="CH199" s="79"/>
      <c r="CI199" s="79"/>
      <c r="CJ199" s="79"/>
      <c r="CK199" s="79"/>
      <c r="CL199" s="79"/>
      <c r="CM199" s="79"/>
      <c r="CN199" s="79"/>
      <c r="CO199" s="79"/>
      <c r="CP199" s="79"/>
      <c r="CQ199" s="79"/>
      <c r="CR199" s="79"/>
      <c r="CS199" s="79"/>
      <c r="CT199" s="79"/>
      <c r="CU199" s="79"/>
      <c r="CV199" s="79"/>
      <c r="CW199" s="79"/>
      <c r="CX199" s="79"/>
      <c r="CY199" s="79"/>
      <c r="CZ199" s="79"/>
      <c r="DA199" s="79"/>
      <c r="DB199" s="79"/>
      <c r="DC199" s="79"/>
      <c r="DD199" s="79"/>
      <c r="DE199" s="79"/>
      <c r="DF199" s="79"/>
      <c r="DG199" s="79"/>
      <c r="DH199" s="79"/>
      <c r="DI199" s="79"/>
      <c r="DJ199" s="79"/>
      <c r="DK199" s="79"/>
      <c r="DL199" s="79"/>
      <c r="DM199" s="79"/>
      <c r="DN199" s="79"/>
      <c r="DO199" s="79"/>
      <c r="DP199" s="79"/>
      <c r="DQ199" s="79"/>
      <c r="DR199" s="79"/>
      <c r="DS199" s="79"/>
      <c r="DT199" s="79"/>
      <c r="DU199" s="79"/>
      <c r="DV199" s="79"/>
      <c r="DW199" s="79"/>
      <c r="DX199" s="79"/>
      <c r="DY199" s="79"/>
      <c r="DZ199" s="79"/>
      <c r="EA199" s="79"/>
      <c r="EB199" s="79"/>
      <c r="EC199" s="79"/>
      <c r="ED199" s="79"/>
      <c r="EE199" s="79"/>
      <c r="EF199" s="79"/>
      <c r="EG199" s="79"/>
      <c r="EH199" s="79"/>
      <c r="EI199" s="79"/>
      <c r="EJ199" s="79"/>
      <c r="EK199" s="79"/>
      <c r="EL199" s="79"/>
      <c r="EM199" s="79"/>
      <c r="EN199" s="79"/>
      <c r="EO199" s="79"/>
      <c r="EP199" s="79"/>
      <c r="EQ199" s="79"/>
      <c r="ER199" s="79"/>
      <c r="ES199" s="79"/>
      <c r="ET199" s="79"/>
      <c r="EU199" s="79"/>
      <c r="EV199" s="79"/>
      <c r="EW199" s="79"/>
      <c r="EX199" s="79"/>
      <c r="EY199" s="79"/>
      <c r="EZ199" s="79"/>
      <c r="FA199" s="79"/>
      <c r="FB199" s="79"/>
      <c r="FC199" s="79"/>
      <c r="FD199" s="79"/>
      <c r="FE199" s="79"/>
      <c r="FF199" s="79"/>
      <c r="FG199" s="79"/>
      <c r="FH199" s="79"/>
      <c r="FI199" s="79"/>
      <c r="FJ199" s="79"/>
      <c r="FK199" s="79"/>
      <c r="FL199" s="79"/>
      <c r="FM199" s="79"/>
      <c r="FN199" s="79"/>
      <c r="FO199" s="79"/>
      <c r="FP199" s="79"/>
      <c r="FQ199" s="79"/>
      <c r="FR199" s="79"/>
      <c r="FS199" s="79"/>
      <c r="FT199" s="79"/>
      <c r="FU199" s="79"/>
      <c r="FV199" s="79"/>
      <c r="FW199" s="79"/>
      <c r="FX199" s="79"/>
      <c r="FY199" s="79"/>
      <c r="FZ199" s="79"/>
      <c r="GA199" s="79"/>
      <c r="GB199" s="79"/>
      <c r="GC199" s="79"/>
      <c r="GD199" s="79"/>
      <c r="GE199" s="79"/>
      <c r="GF199" s="79"/>
      <c r="GG199" s="79"/>
      <c r="GH199" s="79"/>
      <c r="GI199" s="79"/>
      <c r="GJ199" s="79"/>
      <c r="GK199" s="79"/>
      <c r="GL199" s="79"/>
      <c r="GM199" s="79"/>
      <c r="GN199" s="79"/>
      <c r="GO199" s="79"/>
      <c r="GP199" s="79"/>
      <c r="GQ199" s="79"/>
      <c r="GR199" s="79"/>
      <c r="GS199" s="79"/>
      <c r="GT199" s="79"/>
      <c r="GU199" s="79"/>
      <c r="GV199" s="79"/>
      <c r="GW199" s="79"/>
      <c r="GX199" s="79"/>
      <c r="GY199" s="79"/>
      <c r="GZ199" s="79"/>
      <c r="HA199" s="79"/>
      <c r="HB199" s="79"/>
      <c r="HC199" s="79"/>
      <c r="HD199" s="79"/>
      <c r="HE199" s="79"/>
      <c r="HF199" s="79"/>
      <c r="HG199" s="79"/>
      <c r="HH199" s="79"/>
      <c r="HI199" s="79"/>
      <c r="HJ199" s="79"/>
      <c r="HK199" s="79"/>
      <c r="HL199" s="79"/>
      <c r="HM199" s="79"/>
      <c r="HN199" s="79"/>
      <c r="HO199" s="79"/>
      <c r="HP199" s="79"/>
      <c r="HQ199" s="79"/>
      <c r="HR199" s="79"/>
      <c r="HS199" s="79"/>
      <c r="HT199" s="79"/>
      <c r="HU199" s="79"/>
      <c r="HV199" s="79"/>
      <c r="HW199" s="79"/>
      <c r="HX199" s="79"/>
      <c r="HY199" s="79"/>
      <c r="HZ199" s="79"/>
      <c r="IA199" s="79"/>
      <c r="IB199" s="79"/>
      <c r="IC199" s="79"/>
      <c r="ID199" s="79"/>
      <c r="IE199" s="79"/>
      <c r="IF199" s="79"/>
      <c r="IG199" s="79"/>
      <c r="IH199" s="79"/>
      <c r="II199" s="79"/>
      <c r="IJ199" s="79"/>
      <c r="IK199" s="79"/>
      <c r="IL199" s="79"/>
      <c r="IM199" s="79"/>
      <c r="IN199" s="79"/>
      <c r="IO199" s="79"/>
      <c r="IP199" s="79"/>
      <c r="IQ199" s="79"/>
      <c r="IR199" s="79"/>
      <c r="IS199" s="79"/>
      <c r="IT199" s="79"/>
      <c r="IU199" s="79"/>
      <c r="IV199" s="79"/>
    </row>
    <row r="200" spans="1:256">
      <c r="A200" s="79"/>
      <c r="B200" s="307"/>
      <c r="C200" s="307"/>
      <c r="D200" s="307"/>
      <c r="E200" s="79"/>
      <c r="F200" s="272"/>
      <c r="G200" s="272"/>
      <c r="H200" s="272"/>
      <c r="I200" s="307"/>
      <c r="J200" s="272"/>
      <c r="K200" s="273"/>
      <c r="L200" s="273"/>
      <c r="M200" s="307"/>
      <c r="N200" s="4"/>
      <c r="O200" s="307"/>
      <c r="P200" s="307"/>
      <c r="Q200" s="307"/>
      <c r="R200" s="307"/>
      <c r="S200" s="307"/>
      <c r="T200" s="307"/>
      <c r="U200" s="261"/>
      <c r="V200" s="251"/>
      <c r="W200" s="251"/>
      <c r="X200" s="251"/>
      <c r="Y200" s="79"/>
      <c r="Z200" s="79"/>
      <c r="AA200" s="251"/>
      <c r="AB200" s="79"/>
      <c r="AC200" s="79"/>
      <c r="AD200" s="79"/>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79"/>
      <c r="BA200" s="79"/>
      <c r="BB200" s="79"/>
      <c r="BC200" s="79"/>
      <c r="BD200" s="79"/>
      <c r="BE200" s="79"/>
      <c r="BF200" s="79"/>
      <c r="BG200" s="79"/>
      <c r="BH200" s="79"/>
      <c r="BI200" s="79"/>
      <c r="BJ200" s="79"/>
      <c r="BK200" s="79"/>
      <c r="BL200" s="79"/>
      <c r="BM200" s="79"/>
      <c r="BN200" s="79"/>
      <c r="BO200" s="79"/>
      <c r="BP200" s="79"/>
      <c r="BQ200" s="79"/>
      <c r="BR200" s="79"/>
      <c r="BS200" s="79"/>
      <c r="BT200" s="79"/>
      <c r="BU200" s="79"/>
      <c r="BV200" s="79"/>
      <c r="BW200" s="79"/>
      <c r="BX200" s="79"/>
      <c r="BY200" s="79"/>
      <c r="BZ200" s="79"/>
      <c r="CA200" s="79"/>
      <c r="CB200" s="79"/>
      <c r="CC200" s="79"/>
      <c r="CD200" s="79"/>
      <c r="CE200" s="79"/>
      <c r="CF200" s="79"/>
      <c r="CG200" s="79"/>
      <c r="CH200" s="79"/>
      <c r="CI200" s="79"/>
      <c r="CJ200" s="79"/>
      <c r="CK200" s="79"/>
      <c r="CL200" s="79"/>
      <c r="CM200" s="79"/>
      <c r="CN200" s="79"/>
      <c r="CO200" s="79"/>
      <c r="CP200" s="79"/>
      <c r="CQ200" s="79"/>
      <c r="CR200" s="79"/>
      <c r="CS200" s="79"/>
      <c r="CT200" s="79"/>
      <c r="CU200" s="79"/>
      <c r="CV200" s="79"/>
      <c r="CW200" s="79"/>
      <c r="CX200" s="79"/>
      <c r="CY200" s="79"/>
      <c r="CZ200" s="79"/>
      <c r="DA200" s="79"/>
      <c r="DB200" s="79"/>
      <c r="DC200" s="79"/>
      <c r="DD200" s="79"/>
      <c r="DE200" s="79"/>
      <c r="DF200" s="79"/>
      <c r="DG200" s="79"/>
      <c r="DH200" s="79"/>
      <c r="DI200" s="79"/>
      <c r="DJ200" s="79"/>
      <c r="DK200" s="79"/>
      <c r="DL200" s="79"/>
      <c r="DM200" s="79"/>
      <c r="DN200" s="79"/>
      <c r="DO200" s="79"/>
      <c r="DP200" s="79"/>
      <c r="DQ200" s="79"/>
      <c r="DR200" s="79"/>
      <c r="DS200" s="79"/>
      <c r="DT200" s="79"/>
      <c r="DU200" s="79"/>
      <c r="DV200" s="79"/>
      <c r="DW200" s="79"/>
      <c r="DX200" s="79"/>
      <c r="DY200" s="79"/>
      <c r="DZ200" s="79"/>
      <c r="EA200" s="79"/>
      <c r="EB200" s="79"/>
      <c r="EC200" s="79"/>
      <c r="ED200" s="79"/>
      <c r="EE200" s="79"/>
      <c r="EF200" s="79"/>
      <c r="EG200" s="79"/>
      <c r="EH200" s="79"/>
      <c r="EI200" s="79"/>
      <c r="EJ200" s="79"/>
      <c r="EK200" s="79"/>
      <c r="EL200" s="79"/>
      <c r="EM200" s="79"/>
      <c r="EN200" s="79"/>
      <c r="EO200" s="79"/>
      <c r="EP200" s="79"/>
      <c r="EQ200" s="79"/>
      <c r="ER200" s="79"/>
      <c r="ES200" s="79"/>
      <c r="ET200" s="79"/>
      <c r="EU200" s="79"/>
      <c r="EV200" s="79"/>
      <c r="EW200" s="79"/>
      <c r="EX200" s="79"/>
      <c r="EY200" s="79"/>
      <c r="EZ200" s="79"/>
      <c r="FA200" s="79"/>
      <c r="FB200" s="79"/>
      <c r="FC200" s="79"/>
      <c r="FD200" s="79"/>
      <c r="FE200" s="79"/>
      <c r="FF200" s="79"/>
      <c r="FG200" s="79"/>
      <c r="FH200" s="79"/>
      <c r="FI200" s="79"/>
      <c r="FJ200" s="79"/>
      <c r="FK200" s="79"/>
      <c r="FL200" s="79"/>
      <c r="FM200" s="79"/>
      <c r="FN200" s="79"/>
      <c r="FO200" s="79"/>
      <c r="FP200" s="79"/>
      <c r="FQ200" s="79"/>
      <c r="FR200" s="79"/>
      <c r="FS200" s="79"/>
      <c r="FT200" s="79"/>
      <c r="FU200" s="79"/>
      <c r="FV200" s="79"/>
      <c r="FW200" s="79"/>
      <c r="FX200" s="79"/>
      <c r="FY200" s="79"/>
      <c r="FZ200" s="79"/>
      <c r="GA200" s="79"/>
      <c r="GB200" s="79"/>
      <c r="GC200" s="79"/>
      <c r="GD200" s="79"/>
      <c r="GE200" s="79"/>
      <c r="GF200" s="79"/>
      <c r="GG200" s="79"/>
      <c r="GH200" s="79"/>
      <c r="GI200" s="79"/>
      <c r="GJ200" s="79"/>
      <c r="GK200" s="79"/>
      <c r="GL200" s="79"/>
      <c r="GM200" s="79"/>
      <c r="GN200" s="79"/>
      <c r="GO200" s="79"/>
      <c r="GP200" s="79"/>
      <c r="GQ200" s="79"/>
      <c r="GR200" s="79"/>
      <c r="GS200" s="79"/>
      <c r="GT200" s="79"/>
      <c r="GU200" s="79"/>
      <c r="GV200" s="79"/>
      <c r="GW200" s="79"/>
      <c r="GX200" s="79"/>
      <c r="GY200" s="79"/>
      <c r="GZ200" s="79"/>
      <c r="HA200" s="79"/>
      <c r="HB200" s="79"/>
      <c r="HC200" s="79"/>
      <c r="HD200" s="79"/>
      <c r="HE200" s="79"/>
      <c r="HF200" s="79"/>
      <c r="HG200" s="79"/>
      <c r="HH200" s="79"/>
      <c r="HI200" s="79"/>
      <c r="HJ200" s="79"/>
      <c r="HK200" s="79"/>
      <c r="HL200" s="79"/>
      <c r="HM200" s="79"/>
      <c r="HN200" s="79"/>
      <c r="HO200" s="79"/>
      <c r="HP200" s="79"/>
      <c r="HQ200" s="79"/>
      <c r="HR200" s="79"/>
      <c r="HS200" s="79"/>
      <c r="HT200" s="79"/>
      <c r="HU200" s="79"/>
      <c r="HV200" s="79"/>
      <c r="HW200" s="79"/>
      <c r="HX200" s="79"/>
      <c r="HY200" s="79"/>
      <c r="HZ200" s="79"/>
      <c r="IA200" s="79"/>
      <c r="IB200" s="79"/>
      <c r="IC200" s="79"/>
      <c r="ID200" s="79"/>
      <c r="IE200" s="79"/>
      <c r="IF200" s="79"/>
      <c r="IG200" s="79"/>
      <c r="IH200" s="79"/>
      <c r="II200" s="79"/>
      <c r="IJ200" s="79"/>
      <c r="IK200" s="79"/>
      <c r="IL200" s="79"/>
      <c r="IM200" s="79"/>
      <c r="IN200" s="79"/>
      <c r="IO200" s="79"/>
      <c r="IP200" s="79"/>
      <c r="IQ200" s="79"/>
      <c r="IR200" s="79"/>
      <c r="IS200" s="79"/>
      <c r="IT200" s="79"/>
      <c r="IU200" s="79"/>
      <c r="IV200" s="79"/>
    </row>
    <row r="201" spans="1:256">
      <c r="A201" s="79"/>
      <c r="B201" s="307"/>
      <c r="C201" s="307"/>
      <c r="D201" s="307"/>
      <c r="E201" s="79"/>
      <c r="F201" s="272"/>
      <c r="G201" s="272"/>
      <c r="H201" s="272"/>
      <c r="I201" s="307"/>
      <c r="J201" s="272"/>
      <c r="K201" s="273"/>
      <c r="L201" s="273"/>
      <c r="M201" s="307"/>
      <c r="N201" s="4"/>
      <c r="O201" s="307"/>
      <c r="P201" s="307"/>
      <c r="Q201" s="307"/>
      <c r="R201" s="307"/>
      <c r="S201" s="307"/>
      <c r="T201" s="307"/>
      <c r="U201" s="261"/>
      <c r="V201" s="251"/>
      <c r="W201" s="251"/>
      <c r="X201" s="251"/>
      <c r="Y201" s="79"/>
      <c r="Z201" s="79"/>
      <c r="AA201" s="251"/>
      <c r="AB201" s="79"/>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79"/>
      <c r="BA201" s="79"/>
      <c r="BB201" s="79"/>
      <c r="BC201" s="79"/>
      <c r="BD201" s="79"/>
      <c r="BE201" s="79"/>
      <c r="BF201" s="79"/>
      <c r="BG201" s="79"/>
      <c r="BH201" s="79"/>
      <c r="BI201" s="79"/>
      <c r="BJ201" s="79"/>
      <c r="BK201" s="79"/>
      <c r="BL201" s="79"/>
      <c r="BM201" s="79"/>
      <c r="BN201" s="79"/>
      <c r="BO201" s="79"/>
      <c r="BP201" s="79"/>
      <c r="BQ201" s="79"/>
      <c r="BR201" s="79"/>
      <c r="BS201" s="79"/>
      <c r="BT201" s="79"/>
      <c r="BU201" s="79"/>
      <c r="BV201" s="79"/>
      <c r="BW201" s="79"/>
      <c r="BX201" s="79"/>
      <c r="BY201" s="79"/>
      <c r="BZ201" s="79"/>
      <c r="CA201" s="79"/>
      <c r="CB201" s="79"/>
      <c r="CC201" s="79"/>
      <c r="CD201" s="79"/>
      <c r="CE201" s="79"/>
      <c r="CF201" s="79"/>
      <c r="CG201" s="79"/>
      <c r="CH201" s="79"/>
      <c r="CI201" s="79"/>
      <c r="CJ201" s="79"/>
      <c r="CK201" s="79"/>
      <c r="CL201" s="79"/>
      <c r="CM201" s="79"/>
      <c r="CN201" s="79"/>
      <c r="CO201" s="79"/>
      <c r="CP201" s="79"/>
      <c r="CQ201" s="79"/>
      <c r="CR201" s="79"/>
      <c r="CS201" s="79"/>
      <c r="CT201" s="79"/>
      <c r="CU201" s="79"/>
      <c r="CV201" s="79"/>
      <c r="CW201" s="79"/>
      <c r="CX201" s="79"/>
      <c r="CY201" s="79"/>
      <c r="CZ201" s="79"/>
      <c r="DA201" s="79"/>
      <c r="DB201" s="79"/>
      <c r="DC201" s="79"/>
      <c r="DD201" s="79"/>
      <c r="DE201" s="79"/>
      <c r="DF201" s="79"/>
      <c r="DG201" s="79"/>
      <c r="DH201" s="79"/>
      <c r="DI201" s="79"/>
      <c r="DJ201" s="79"/>
      <c r="DK201" s="79"/>
      <c r="DL201" s="79"/>
      <c r="DM201" s="79"/>
      <c r="DN201" s="79"/>
      <c r="DO201" s="79"/>
      <c r="DP201" s="79"/>
      <c r="DQ201" s="79"/>
      <c r="DR201" s="79"/>
      <c r="DS201" s="79"/>
      <c r="DT201" s="79"/>
      <c r="DU201" s="79"/>
      <c r="DV201" s="79"/>
      <c r="DW201" s="79"/>
      <c r="DX201" s="79"/>
      <c r="DY201" s="79"/>
      <c r="DZ201" s="79"/>
      <c r="EA201" s="79"/>
      <c r="EB201" s="79"/>
      <c r="EC201" s="79"/>
      <c r="ED201" s="79"/>
      <c r="EE201" s="79"/>
      <c r="EF201" s="79"/>
      <c r="EG201" s="79"/>
      <c r="EH201" s="79"/>
      <c r="EI201" s="79"/>
      <c r="EJ201" s="79"/>
      <c r="EK201" s="79"/>
      <c r="EL201" s="79"/>
      <c r="EM201" s="79"/>
      <c r="EN201" s="79"/>
      <c r="EO201" s="79"/>
      <c r="EP201" s="79"/>
      <c r="EQ201" s="79"/>
      <c r="ER201" s="79"/>
      <c r="ES201" s="79"/>
      <c r="ET201" s="79"/>
      <c r="EU201" s="79"/>
      <c r="EV201" s="79"/>
      <c r="EW201" s="79"/>
      <c r="EX201" s="79"/>
      <c r="EY201" s="79"/>
      <c r="EZ201" s="79"/>
      <c r="FA201" s="79"/>
      <c r="FB201" s="79"/>
      <c r="FC201" s="79"/>
      <c r="FD201" s="79"/>
      <c r="FE201" s="79"/>
      <c r="FF201" s="79"/>
      <c r="FG201" s="79"/>
      <c r="FH201" s="79"/>
      <c r="FI201" s="79"/>
      <c r="FJ201" s="79"/>
      <c r="FK201" s="79"/>
      <c r="FL201" s="79"/>
      <c r="FM201" s="79"/>
      <c r="FN201" s="79"/>
      <c r="FO201" s="79"/>
      <c r="FP201" s="79"/>
      <c r="FQ201" s="79"/>
      <c r="FR201" s="79"/>
      <c r="FS201" s="79"/>
      <c r="FT201" s="79"/>
      <c r="FU201" s="79"/>
      <c r="FV201" s="79"/>
      <c r="FW201" s="79"/>
      <c r="FX201" s="79"/>
      <c r="FY201" s="79"/>
      <c r="FZ201" s="79"/>
      <c r="GA201" s="79"/>
      <c r="GB201" s="79"/>
      <c r="GC201" s="79"/>
      <c r="GD201" s="79"/>
      <c r="GE201" s="79"/>
      <c r="GF201" s="79"/>
      <c r="GG201" s="79"/>
      <c r="GH201" s="79"/>
      <c r="GI201" s="79"/>
      <c r="GJ201" s="79"/>
      <c r="GK201" s="79"/>
      <c r="GL201" s="79"/>
      <c r="GM201" s="79"/>
      <c r="GN201" s="79"/>
      <c r="GO201" s="79"/>
      <c r="GP201" s="79"/>
      <c r="GQ201" s="79"/>
      <c r="GR201" s="79"/>
      <c r="GS201" s="79"/>
      <c r="GT201" s="79"/>
      <c r="GU201" s="79"/>
      <c r="GV201" s="79"/>
      <c r="GW201" s="79"/>
      <c r="GX201" s="79"/>
      <c r="GY201" s="79"/>
      <c r="GZ201" s="79"/>
      <c r="HA201" s="79"/>
      <c r="HB201" s="79"/>
      <c r="HC201" s="79"/>
      <c r="HD201" s="79"/>
      <c r="HE201" s="79"/>
      <c r="HF201" s="79"/>
      <c r="HG201" s="79"/>
      <c r="HH201" s="79"/>
      <c r="HI201" s="79"/>
      <c r="HJ201" s="79"/>
      <c r="HK201" s="79"/>
      <c r="HL201" s="79"/>
      <c r="HM201" s="79"/>
      <c r="HN201" s="79"/>
      <c r="HO201" s="79"/>
      <c r="HP201" s="79"/>
      <c r="HQ201" s="79"/>
      <c r="HR201" s="79"/>
      <c r="HS201" s="79"/>
      <c r="HT201" s="79"/>
      <c r="HU201" s="79"/>
      <c r="HV201" s="79"/>
      <c r="HW201" s="79"/>
      <c r="HX201" s="79"/>
      <c r="HY201" s="79"/>
      <c r="HZ201" s="79"/>
      <c r="IA201" s="79"/>
      <c r="IB201" s="79"/>
      <c r="IC201" s="79"/>
      <c r="ID201" s="79"/>
      <c r="IE201" s="79"/>
      <c r="IF201" s="79"/>
      <c r="IG201" s="79"/>
      <c r="IH201" s="79"/>
      <c r="II201" s="79"/>
      <c r="IJ201" s="79"/>
      <c r="IK201" s="79"/>
      <c r="IL201" s="79"/>
      <c r="IM201" s="79"/>
      <c r="IN201" s="79"/>
      <c r="IO201" s="79"/>
      <c r="IP201" s="79"/>
      <c r="IQ201" s="79"/>
      <c r="IR201" s="79"/>
      <c r="IS201" s="79"/>
      <c r="IT201" s="79"/>
      <c r="IU201" s="79"/>
      <c r="IV201" s="79"/>
    </row>
    <row r="202" spans="1:256">
      <c r="A202" s="79"/>
      <c r="B202" s="307"/>
      <c r="C202" s="307"/>
      <c r="D202" s="307"/>
      <c r="E202" s="79"/>
      <c r="F202" s="272"/>
      <c r="G202" s="272"/>
      <c r="H202" s="272"/>
      <c r="I202" s="307"/>
      <c r="J202" s="272"/>
      <c r="K202" s="273"/>
      <c r="L202" s="273"/>
      <c r="M202" s="307"/>
      <c r="N202" s="4"/>
      <c r="O202" s="307"/>
      <c r="P202" s="307"/>
      <c r="Q202" s="307"/>
      <c r="R202" s="307"/>
      <c r="S202" s="307"/>
      <c r="T202" s="307"/>
      <c r="U202" s="261"/>
      <c r="V202" s="251"/>
      <c r="W202" s="251"/>
      <c r="X202" s="251"/>
      <c r="Y202" s="79"/>
      <c r="Z202" s="79"/>
      <c r="AA202" s="251"/>
      <c r="AB202" s="79"/>
      <c r="AC202" s="79"/>
      <c r="AD202" s="79"/>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79"/>
      <c r="BA202" s="79"/>
      <c r="BB202" s="79"/>
      <c r="BC202" s="79"/>
      <c r="BD202" s="79"/>
      <c r="BE202" s="79"/>
      <c r="BF202" s="79"/>
      <c r="BG202" s="79"/>
      <c r="BH202" s="79"/>
      <c r="BI202" s="79"/>
      <c r="BJ202" s="79"/>
      <c r="BK202" s="79"/>
      <c r="BL202" s="79"/>
      <c r="BM202" s="79"/>
      <c r="BN202" s="79"/>
      <c r="BO202" s="79"/>
      <c r="BP202" s="79"/>
      <c r="BQ202" s="79"/>
      <c r="BR202" s="79"/>
      <c r="BS202" s="79"/>
      <c r="BT202" s="79"/>
      <c r="BU202" s="79"/>
      <c r="BV202" s="79"/>
      <c r="BW202" s="79"/>
      <c r="BX202" s="79"/>
      <c r="BY202" s="79"/>
      <c r="BZ202" s="79"/>
      <c r="CA202" s="79"/>
      <c r="CB202" s="79"/>
      <c r="CC202" s="79"/>
      <c r="CD202" s="79"/>
      <c r="CE202" s="79"/>
      <c r="CF202" s="79"/>
      <c r="CG202" s="79"/>
      <c r="CH202" s="79"/>
      <c r="CI202" s="79"/>
      <c r="CJ202" s="79"/>
      <c r="CK202" s="79"/>
      <c r="CL202" s="79"/>
      <c r="CM202" s="79"/>
      <c r="CN202" s="79"/>
      <c r="CO202" s="79"/>
      <c r="CP202" s="79"/>
      <c r="CQ202" s="79"/>
      <c r="CR202" s="79"/>
      <c r="CS202" s="79"/>
      <c r="CT202" s="79"/>
      <c r="CU202" s="79"/>
      <c r="CV202" s="79"/>
      <c r="CW202" s="79"/>
      <c r="CX202" s="79"/>
      <c r="CY202" s="79"/>
      <c r="CZ202" s="79"/>
      <c r="DA202" s="79"/>
      <c r="DB202" s="79"/>
      <c r="DC202" s="79"/>
      <c r="DD202" s="79"/>
      <c r="DE202" s="79"/>
      <c r="DF202" s="79"/>
      <c r="DG202" s="79"/>
      <c r="DH202" s="79"/>
      <c r="DI202" s="79"/>
      <c r="DJ202" s="79"/>
      <c r="DK202" s="79"/>
      <c r="DL202" s="79"/>
      <c r="DM202" s="79"/>
      <c r="DN202" s="79"/>
      <c r="DO202" s="79"/>
      <c r="DP202" s="79"/>
      <c r="DQ202" s="79"/>
      <c r="DR202" s="79"/>
      <c r="DS202" s="79"/>
      <c r="DT202" s="79"/>
      <c r="DU202" s="79"/>
      <c r="DV202" s="79"/>
      <c r="DW202" s="79"/>
      <c r="DX202" s="79"/>
      <c r="DY202" s="79"/>
      <c r="DZ202" s="79"/>
      <c r="EA202" s="79"/>
      <c r="EB202" s="79"/>
      <c r="EC202" s="79"/>
      <c r="ED202" s="79"/>
      <c r="EE202" s="79"/>
      <c r="EF202" s="79"/>
      <c r="EG202" s="79"/>
      <c r="EH202" s="79"/>
      <c r="EI202" s="79"/>
      <c r="EJ202" s="79"/>
      <c r="EK202" s="79"/>
      <c r="EL202" s="79"/>
      <c r="EM202" s="79"/>
      <c r="EN202" s="79"/>
      <c r="EO202" s="79"/>
      <c r="EP202" s="79"/>
      <c r="EQ202" s="79"/>
      <c r="ER202" s="79"/>
      <c r="ES202" s="79"/>
      <c r="ET202" s="79"/>
      <c r="EU202" s="79"/>
      <c r="EV202" s="79"/>
      <c r="EW202" s="79"/>
      <c r="EX202" s="79"/>
      <c r="EY202" s="79"/>
      <c r="EZ202" s="79"/>
      <c r="FA202" s="79"/>
      <c r="FB202" s="79"/>
      <c r="FC202" s="79"/>
      <c r="FD202" s="79"/>
      <c r="FE202" s="79"/>
      <c r="FF202" s="79"/>
      <c r="FG202" s="79"/>
      <c r="FH202" s="79"/>
      <c r="FI202" s="79"/>
      <c r="FJ202" s="79"/>
      <c r="FK202" s="79"/>
      <c r="FL202" s="79"/>
      <c r="FM202" s="79"/>
      <c r="FN202" s="79"/>
      <c r="FO202" s="79"/>
      <c r="FP202" s="79"/>
      <c r="FQ202" s="79"/>
      <c r="FR202" s="79"/>
      <c r="FS202" s="79"/>
      <c r="FT202" s="79"/>
      <c r="FU202" s="79"/>
      <c r="FV202" s="79"/>
      <c r="FW202" s="79"/>
      <c r="FX202" s="79"/>
      <c r="FY202" s="79"/>
      <c r="FZ202" s="79"/>
      <c r="GA202" s="79"/>
      <c r="GB202" s="79"/>
      <c r="GC202" s="79"/>
      <c r="GD202" s="79"/>
      <c r="GE202" s="79"/>
      <c r="GF202" s="79"/>
      <c r="GG202" s="79"/>
      <c r="GH202" s="79"/>
      <c r="GI202" s="79"/>
      <c r="GJ202" s="79"/>
      <c r="GK202" s="79"/>
      <c r="GL202" s="79"/>
      <c r="GM202" s="79"/>
      <c r="GN202" s="79"/>
      <c r="GO202" s="79"/>
      <c r="GP202" s="79"/>
      <c r="GQ202" s="79"/>
      <c r="GR202" s="79"/>
      <c r="GS202" s="79"/>
      <c r="GT202" s="79"/>
      <c r="GU202" s="79"/>
      <c r="GV202" s="79"/>
      <c r="GW202" s="79"/>
      <c r="GX202" s="79"/>
      <c r="GY202" s="79"/>
      <c r="GZ202" s="79"/>
      <c r="HA202" s="79"/>
      <c r="HB202" s="79"/>
      <c r="HC202" s="79"/>
      <c r="HD202" s="79"/>
      <c r="HE202" s="79"/>
      <c r="HF202" s="79"/>
      <c r="HG202" s="79"/>
      <c r="HH202" s="79"/>
      <c r="HI202" s="79"/>
      <c r="HJ202" s="79"/>
      <c r="HK202" s="79"/>
      <c r="HL202" s="79"/>
      <c r="HM202" s="79"/>
      <c r="HN202" s="79"/>
      <c r="HO202" s="79"/>
      <c r="HP202" s="79"/>
      <c r="HQ202" s="79"/>
      <c r="HR202" s="79"/>
      <c r="HS202" s="79"/>
      <c r="HT202" s="79"/>
      <c r="HU202" s="79"/>
      <c r="HV202" s="79"/>
      <c r="HW202" s="79"/>
      <c r="HX202" s="79"/>
      <c r="HY202" s="79"/>
      <c r="HZ202" s="79"/>
      <c r="IA202" s="79"/>
      <c r="IB202" s="79"/>
      <c r="IC202" s="79"/>
      <c r="ID202" s="79"/>
      <c r="IE202" s="79"/>
      <c r="IF202" s="79"/>
      <c r="IG202" s="79"/>
      <c r="IH202" s="79"/>
      <c r="II202" s="79"/>
      <c r="IJ202" s="79"/>
      <c r="IK202" s="79"/>
      <c r="IL202" s="79"/>
      <c r="IM202" s="79"/>
      <c r="IN202" s="79"/>
      <c r="IO202" s="79"/>
      <c r="IP202" s="79"/>
      <c r="IQ202" s="79"/>
      <c r="IR202" s="79"/>
      <c r="IS202" s="79"/>
      <c r="IT202" s="79"/>
      <c r="IU202" s="79"/>
      <c r="IV202" s="79"/>
    </row>
  </sheetData>
  <mergeCells count="51">
    <mergeCell ref="B45:F45"/>
    <mergeCell ref="G45:K45"/>
    <mergeCell ref="L45:P45"/>
    <mergeCell ref="Q45:U45"/>
    <mergeCell ref="AP45:AT45"/>
    <mergeCell ref="AZ45:BD45"/>
    <mergeCell ref="BE45:BI45"/>
    <mergeCell ref="V45:Z45"/>
    <mergeCell ref="AA45:AE45"/>
    <mergeCell ref="AF45:AJ45"/>
    <mergeCell ref="AK45:AO45"/>
    <mergeCell ref="AU45:AY45"/>
    <mergeCell ref="CD45:CH45"/>
    <mergeCell ref="CI45:CM45"/>
    <mergeCell ref="CN45:CR45"/>
    <mergeCell ref="CS45:CW45"/>
    <mergeCell ref="BJ45:BN45"/>
    <mergeCell ref="BO45:BS45"/>
    <mergeCell ref="BT45:BX45"/>
    <mergeCell ref="BY45:CC45"/>
    <mergeCell ref="DR45:DV45"/>
    <mergeCell ref="DW45:EA45"/>
    <mergeCell ref="EB45:EF45"/>
    <mergeCell ref="EG45:EK45"/>
    <mergeCell ref="CX45:DB45"/>
    <mergeCell ref="DC45:DG45"/>
    <mergeCell ref="DH45:DL45"/>
    <mergeCell ref="DM45:DQ45"/>
    <mergeCell ref="FF45:FJ45"/>
    <mergeCell ref="FK45:FO45"/>
    <mergeCell ref="FP45:FT45"/>
    <mergeCell ref="FU45:FY45"/>
    <mergeCell ref="EL45:EP45"/>
    <mergeCell ref="EQ45:EU45"/>
    <mergeCell ref="EV45:EZ45"/>
    <mergeCell ref="FA45:FE45"/>
    <mergeCell ref="GT45:GX45"/>
    <mergeCell ref="GY45:HC45"/>
    <mergeCell ref="HD45:HH45"/>
    <mergeCell ref="HI45:HM45"/>
    <mergeCell ref="FZ45:GD45"/>
    <mergeCell ref="GE45:GI45"/>
    <mergeCell ref="GJ45:GN45"/>
    <mergeCell ref="GO45:GS45"/>
    <mergeCell ref="IH45:IL45"/>
    <mergeCell ref="IM45:IQ45"/>
    <mergeCell ref="IR45:IV45"/>
    <mergeCell ref="HN45:HR45"/>
    <mergeCell ref="HS45:HW45"/>
    <mergeCell ref="HX45:IB45"/>
    <mergeCell ref="IC45:IG45"/>
  </mergeCells>
  <pageMargins left="0.75" right="0.75" top="1" bottom="1" header="0.5" footer="0.5"/>
  <pageSetup orientation="portrait"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AN106"/>
  <sheetViews>
    <sheetView zoomScale="115" zoomScaleNormal="115" workbookViewId="0" xr3:uid="{96AA9D09-0E06-52DD-9EE1-B522AFA11096}">
      <selection activeCell="A20" sqref="A20"/>
    </sheetView>
  </sheetViews>
  <sheetFormatPr defaultRowHeight="12.75"/>
  <cols>
    <col min="1" max="1" width="2.85546875" style="122" customWidth="1"/>
    <col min="2" max="2" width="13.140625" style="122" bestFit="1" customWidth="1"/>
    <col min="3" max="3" width="34.5703125" style="122" bestFit="1" customWidth="1"/>
    <col min="4" max="4" width="9.140625" style="122"/>
    <col min="5" max="6" width="10.7109375" style="122" bestFit="1" customWidth="1"/>
    <col min="7" max="7" width="14.7109375" style="122" customWidth="1"/>
    <col min="8" max="16384" width="9.140625" style="122"/>
  </cols>
  <sheetData>
    <row r="1" spans="1:40" ht="15" customHeight="1" thickBot="1">
      <c r="A1" s="216" t="s">
        <v>725</v>
      </c>
      <c r="B1" s="124"/>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row>
    <row r="2" spans="1:40" ht="33.75" customHeight="1" thickBot="1">
      <c r="A2" s="217" t="s">
        <v>726</v>
      </c>
      <c r="B2" s="374" t="s">
        <v>727</v>
      </c>
      <c r="C2" s="375" t="s">
        <v>728</v>
      </c>
      <c r="D2" s="124" t="s">
        <v>729</v>
      </c>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row>
    <row r="3" spans="1:40">
      <c r="A3" s="274" t="str">
        <f>IF(ISBLANK('11. Module 3 Milestone Timeline'!B18),"",'11. Module 3 Milestone Timeline'!B18)</f>
        <v>Develop RFP</v>
      </c>
      <c r="B3" s="374">
        <f t="shared" ref="B3:B34" si="0">IF(A3&lt;&gt;"",1,0)</f>
        <v>1</v>
      </c>
      <c r="C3" s="375">
        <f>SUM(B3:B102)</f>
        <v>19</v>
      </c>
      <c r="D3" s="124"/>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row>
    <row r="4" spans="1:40">
      <c r="A4" s="274" t="str">
        <f>IF(ISBLANK('11. Module 3 Milestone Timeline'!B19),"",'11. Module 3 Milestone Timeline'!B19)</f>
        <v>Review internally</v>
      </c>
      <c r="B4" s="374">
        <f t="shared" si="0"/>
        <v>1</v>
      </c>
      <c r="C4" s="375">
        <f t="shared" ref="C4:C35" si="1">C3-B3</f>
        <v>18</v>
      </c>
      <c r="D4" s="124"/>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row>
    <row r="5" spans="1:40">
      <c r="A5" s="274" t="str">
        <f>IF(ISBLANK('11. Module 3 Milestone Timeline'!B20),"",'11. Module 3 Milestone Timeline'!B20)</f>
        <v>Issue RFP</v>
      </c>
      <c r="B5" s="374">
        <f t="shared" si="0"/>
        <v>1</v>
      </c>
      <c r="C5" s="375">
        <f t="shared" si="1"/>
        <v>17</v>
      </c>
      <c r="D5" s="124"/>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row>
    <row r="6" spans="1:40">
      <c r="A6" s="274" t="str">
        <f>IF(ISBLANK('11. Module 3 Milestone Timeline'!B21),"",'11. Module 3 Milestone Timeline'!B21)</f>
        <v>Providers to provide "intent to respond"</v>
      </c>
      <c r="B6" s="374">
        <f t="shared" si="0"/>
        <v>1</v>
      </c>
      <c r="C6" s="375">
        <f t="shared" si="1"/>
        <v>16</v>
      </c>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row>
    <row r="7" spans="1:40">
      <c r="A7" s="274" t="str">
        <f>IF(ISBLANK('11. Module 3 Milestone Timeline'!B22),"",'11. Module 3 Milestone Timeline'!B22)</f>
        <v>Technical questions/inquiries due</v>
      </c>
      <c r="B7" s="374">
        <f t="shared" si="0"/>
        <v>1</v>
      </c>
      <c r="C7" s="375">
        <f t="shared" si="1"/>
        <v>15</v>
      </c>
      <c r="D7" s="124"/>
      <c r="E7" s="124"/>
      <c r="F7" s="124"/>
      <c r="G7" s="124"/>
      <c r="H7" s="124"/>
      <c r="I7" s="124"/>
      <c r="J7" s="124"/>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row>
    <row r="8" spans="1:40">
      <c r="A8" s="274" t="str">
        <f>IF(ISBLANK('11. Module 3 Milestone Timeline'!B23),"",'11. Module 3 Milestone Timeline'!B23)</f>
        <v xml:space="preserve">Organization responses to technical inquiry due </v>
      </c>
      <c r="B8" s="374">
        <f t="shared" si="0"/>
        <v>1</v>
      </c>
      <c r="C8" s="375">
        <f t="shared" si="1"/>
        <v>14</v>
      </c>
      <c r="D8" s="124"/>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row>
    <row r="9" spans="1:40">
      <c r="A9" s="274" t="str">
        <f>IF(ISBLANK('11. Module 3 Milestone Timeline'!B24),"",'11. Module 3 Milestone Timeline'!B24)</f>
        <v>RFP closes</v>
      </c>
      <c r="B9" s="374">
        <f t="shared" si="0"/>
        <v>1</v>
      </c>
      <c r="C9" s="375">
        <f t="shared" si="1"/>
        <v>13</v>
      </c>
      <c r="D9" s="124"/>
      <c r="E9" s="124"/>
      <c r="F9" s="124"/>
      <c r="G9" s="124"/>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row>
    <row r="10" spans="1:40">
      <c r="A10" s="274" t="str">
        <f>IF(ISBLANK('11. Module 3 Milestone Timeline'!B25),"",'11. Module 3 Milestone Timeline'!B25)</f>
        <v>Score internally</v>
      </c>
      <c r="B10" s="374">
        <f t="shared" si="0"/>
        <v>1</v>
      </c>
      <c r="C10" s="375">
        <f t="shared" si="1"/>
        <v>12</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row>
    <row r="11" spans="1:40">
      <c r="A11" s="274" t="str">
        <f>IF(ISBLANK('11. Module 3 Milestone Timeline'!B26),"",'11. Module 3 Milestone Timeline'!B26)</f>
        <v>Compare with Info-Tech's scoring</v>
      </c>
      <c r="B11" s="374">
        <f t="shared" si="0"/>
        <v>1</v>
      </c>
      <c r="C11" s="375">
        <f t="shared" si="1"/>
        <v>11</v>
      </c>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row>
    <row r="12" spans="1:40">
      <c r="A12" s="274" t="str">
        <f>IF(ISBLANK('11. Module 3 Milestone Timeline'!B27),"",'11. Module 3 Milestone Timeline'!B27)</f>
        <v>Shortlist creation</v>
      </c>
      <c r="B12" s="374">
        <f t="shared" si="0"/>
        <v>1</v>
      </c>
      <c r="C12" s="375">
        <f t="shared" si="1"/>
        <v>10</v>
      </c>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row>
    <row r="13" spans="1:40">
      <c r="A13" s="274" t="str">
        <f>IF(ISBLANK('11. Module 3 Milestone Timeline'!B28),"",'11. Module 3 Milestone Timeline'!B28)</f>
        <v>Complete initial evaluation</v>
      </c>
      <c r="B13" s="374">
        <f t="shared" si="0"/>
        <v>1</v>
      </c>
      <c r="C13" s="375">
        <f t="shared" si="1"/>
        <v>9</v>
      </c>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row>
    <row r="14" spans="1:40">
      <c r="A14" s="274" t="str">
        <f>IF(ISBLANK('11. Module 3 Milestone Timeline'!B29),"",'11. Module 3 Milestone Timeline'!B29)</f>
        <v>Providers to conduct internal assessment of organization environment</v>
      </c>
      <c r="B14" s="374">
        <f t="shared" si="0"/>
        <v>1</v>
      </c>
      <c r="C14" s="375">
        <f t="shared" si="1"/>
        <v>8</v>
      </c>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row>
    <row r="15" spans="1:40">
      <c r="A15" s="274" t="str">
        <f>IF(ISBLANK('11. Module 3 Milestone Timeline'!B30),"",'11. Module 3 Milestone Timeline'!B30)</f>
        <v>Detailed response – solution design</v>
      </c>
      <c r="B15" s="374">
        <f t="shared" si="0"/>
        <v>1</v>
      </c>
      <c r="C15" s="375">
        <f t="shared" si="1"/>
        <v>7</v>
      </c>
      <c r="D15" s="124"/>
      <c r="E15" s="124"/>
      <c r="F15" s="124"/>
      <c r="G15" s="124"/>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row>
    <row r="16" spans="1:40">
      <c r="A16" s="274" t="str">
        <f>IF(ISBLANK('11. Module 3 Milestone Timeline'!B31),"",'11. Module 3 Milestone Timeline'!B31)</f>
        <v>Vendor presentation</v>
      </c>
      <c r="B16" s="374">
        <f t="shared" si="0"/>
        <v>1</v>
      </c>
      <c r="C16" s="375">
        <f t="shared" si="1"/>
        <v>6</v>
      </c>
      <c r="D16" s="124"/>
      <c r="E16" s="124"/>
      <c r="F16" s="124"/>
      <c r="G16" s="124"/>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row>
    <row r="17" spans="1:40">
      <c r="A17" s="274" t="str">
        <f>IF(ISBLANK('11. Module 3 Milestone Timeline'!B32),"",'11. Module 3 Milestone Timeline'!B32)</f>
        <v>Finalist evaluation</v>
      </c>
      <c r="B17" s="374">
        <f t="shared" si="0"/>
        <v>1</v>
      </c>
      <c r="C17" s="375">
        <f t="shared" si="1"/>
        <v>5</v>
      </c>
      <c r="D17" s="124"/>
      <c r="E17" s="124"/>
      <c r="F17" s="124"/>
      <c r="G17" s="124"/>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row>
    <row r="18" spans="1:40">
      <c r="A18" s="274" t="str">
        <f>IF(ISBLANK('11. Module 3 Milestone Timeline'!B33),"",'11. Module 3 Milestone Timeline'!B33)</f>
        <v>Review/evaluate detailed response (solution design)</v>
      </c>
      <c r="B18" s="374">
        <f t="shared" si="0"/>
        <v>1</v>
      </c>
      <c r="C18" s="375">
        <f t="shared" si="1"/>
        <v>4</v>
      </c>
      <c r="D18" s="124"/>
      <c r="E18" s="124"/>
      <c r="F18" s="124"/>
      <c r="G18" s="124"/>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row>
    <row r="19" spans="1:40">
      <c r="A19" s="274" t="str">
        <f>IF(ISBLANK('11. Module 3 Milestone Timeline'!B34),"",'11. Module 3 Milestone Timeline'!B34)</f>
        <v>Award notification</v>
      </c>
      <c r="B19" s="374">
        <f t="shared" si="0"/>
        <v>1</v>
      </c>
      <c r="C19" s="375">
        <f t="shared" si="1"/>
        <v>3</v>
      </c>
      <c r="D19" s="124"/>
      <c r="E19" s="124"/>
      <c r="F19" s="124"/>
      <c r="G19" s="124"/>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row>
    <row r="20" spans="1:40">
      <c r="A20" s="274" t="str">
        <f>IF(ISBLANK('11. Module 3 Milestone Timeline'!B35),"",'11. Module 3 Milestone Timeline'!B35)</f>
        <v>MSA contract to negotiate</v>
      </c>
      <c r="B20" s="374">
        <f t="shared" si="0"/>
        <v>1</v>
      </c>
      <c r="C20" s="375">
        <f t="shared" si="1"/>
        <v>2</v>
      </c>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row>
    <row r="21" spans="1:40">
      <c r="A21" s="274" t="str">
        <f>IF(ISBLANK('11. Module 3 Milestone Timeline'!B36),"",'11. Module 3 Milestone Timeline'!B36)</f>
        <v>Signed contract</v>
      </c>
      <c r="B21" s="374">
        <f t="shared" si="0"/>
        <v>1</v>
      </c>
      <c r="C21" s="375">
        <f t="shared" si="1"/>
        <v>1</v>
      </c>
      <c r="D21" s="124"/>
      <c r="E21" s="12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24"/>
      <c r="AM21" s="124"/>
      <c r="AN21" s="124"/>
    </row>
    <row r="22" spans="1:40">
      <c r="A22" s="274" t="str">
        <f>IF(ISBLANK('11. Module 3 Milestone Timeline'!B37),"",'11. Module 3 Milestone Timeline'!B37)</f>
        <v/>
      </c>
      <c r="B22" s="374">
        <f t="shared" si="0"/>
        <v>0</v>
      </c>
      <c r="C22" s="375">
        <f t="shared" si="1"/>
        <v>0</v>
      </c>
      <c r="D22" s="124"/>
      <c r="E22" s="124"/>
      <c r="F22" s="124"/>
      <c r="G22" s="124"/>
      <c r="H22" s="124"/>
      <c r="I22" s="124"/>
      <c r="J22" s="124"/>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124"/>
      <c r="AL22" s="124"/>
      <c r="AM22" s="124"/>
      <c r="AN22" s="124"/>
    </row>
    <row r="23" spans="1:40">
      <c r="A23" s="274" t="str">
        <f>IF(ISBLANK('11. Module 3 Milestone Timeline'!B38),"",'11. Module 3 Milestone Timeline'!B38)</f>
        <v/>
      </c>
      <c r="B23" s="374">
        <f t="shared" si="0"/>
        <v>0</v>
      </c>
      <c r="C23" s="375">
        <f t="shared" si="1"/>
        <v>0</v>
      </c>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row>
    <row r="24" spans="1:40">
      <c r="A24" s="274" t="str">
        <f>IF(ISBLANK('11. Module 3 Milestone Timeline'!B39),"",'11. Module 3 Milestone Timeline'!B39)</f>
        <v/>
      </c>
      <c r="B24" s="374">
        <f t="shared" si="0"/>
        <v>0</v>
      </c>
      <c r="C24" s="375">
        <f t="shared" si="1"/>
        <v>0</v>
      </c>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row>
    <row r="25" spans="1:40">
      <c r="A25" s="274" t="str">
        <f>IF(ISBLANK('11. Module 3 Milestone Timeline'!B40),"",'11. Module 3 Milestone Timeline'!B40)</f>
        <v/>
      </c>
      <c r="B25" s="374">
        <f t="shared" si="0"/>
        <v>0</v>
      </c>
      <c r="C25" s="375">
        <f t="shared" si="1"/>
        <v>0</v>
      </c>
      <c r="D25" s="124"/>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row>
    <row r="26" spans="1:40">
      <c r="A26" s="274" t="str">
        <f>IF(ISBLANK('11. Module 3 Milestone Timeline'!B41),"",'11. Module 3 Milestone Timeline'!B41)</f>
        <v/>
      </c>
      <c r="B26" s="374">
        <f t="shared" si="0"/>
        <v>0</v>
      </c>
      <c r="C26" s="375">
        <f t="shared" si="1"/>
        <v>0</v>
      </c>
      <c r="D26" s="124"/>
      <c r="E26" s="124"/>
      <c r="F26" s="124"/>
      <c r="G26" s="124"/>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row>
    <row r="27" spans="1:40">
      <c r="A27" s="274" t="str">
        <f>IF(ISBLANK('11. Module 3 Milestone Timeline'!B42),"",'11. Module 3 Milestone Timeline'!B42)</f>
        <v/>
      </c>
      <c r="B27" s="374">
        <f t="shared" si="0"/>
        <v>0</v>
      </c>
      <c r="C27" s="375">
        <f t="shared" si="1"/>
        <v>0</v>
      </c>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row>
    <row r="28" spans="1:40">
      <c r="A28" s="274" t="str">
        <f>IF(ISBLANK('11. Module 3 Milestone Timeline'!B43),"",'11. Module 3 Milestone Timeline'!B43)</f>
        <v/>
      </c>
      <c r="B28" s="374">
        <f t="shared" si="0"/>
        <v>0</v>
      </c>
      <c r="C28" s="375">
        <f t="shared" si="1"/>
        <v>0</v>
      </c>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c r="AL28" s="124"/>
      <c r="AM28" s="124"/>
      <c r="AN28" s="124"/>
    </row>
    <row r="29" spans="1:40">
      <c r="A29" s="274" t="str">
        <f>IF(ISBLANK('11. Module 3 Milestone Timeline'!B44),"",'11. Module 3 Milestone Timeline'!B44)</f>
        <v/>
      </c>
      <c r="B29" s="374">
        <f t="shared" si="0"/>
        <v>0</v>
      </c>
      <c r="C29" s="375">
        <f t="shared" si="1"/>
        <v>0</v>
      </c>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row>
    <row r="30" spans="1:40">
      <c r="A30" s="274" t="str">
        <f>IF(ISBLANK('11. Module 3 Milestone Timeline'!B45),"",'11. Module 3 Milestone Timeline'!B45)</f>
        <v/>
      </c>
      <c r="B30" s="374">
        <f t="shared" si="0"/>
        <v>0</v>
      </c>
      <c r="C30" s="375">
        <f t="shared" si="1"/>
        <v>0</v>
      </c>
      <c r="D30" s="124"/>
      <c r="E30" s="124"/>
      <c r="F30" s="124"/>
      <c r="G30" s="124"/>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c r="AJ30" s="124"/>
      <c r="AK30" s="124"/>
      <c r="AL30" s="124"/>
      <c r="AM30" s="124"/>
      <c r="AN30" s="124"/>
    </row>
    <row r="31" spans="1:40">
      <c r="A31" s="274" t="str">
        <f>IF(ISBLANK('11. Module 3 Milestone Timeline'!B46),"",'11. Module 3 Milestone Timeline'!B46)</f>
        <v/>
      </c>
      <c r="B31" s="374">
        <f t="shared" si="0"/>
        <v>0</v>
      </c>
      <c r="C31" s="375">
        <f t="shared" si="1"/>
        <v>0</v>
      </c>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row>
    <row r="32" spans="1:40">
      <c r="A32" s="274" t="str">
        <f>IF(ISBLANK('11. Module 3 Milestone Timeline'!B47),"",'11. Module 3 Milestone Timeline'!B47)</f>
        <v/>
      </c>
      <c r="B32" s="374">
        <f t="shared" si="0"/>
        <v>0</v>
      </c>
      <c r="C32" s="375">
        <f t="shared" si="1"/>
        <v>0</v>
      </c>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row>
    <row r="33" spans="1:40">
      <c r="A33" s="274" t="str">
        <f>IF(ISBLANK('11. Module 3 Milestone Timeline'!B48),"",'11. Module 3 Milestone Timeline'!B48)</f>
        <v/>
      </c>
      <c r="B33" s="374">
        <f t="shared" si="0"/>
        <v>0</v>
      </c>
      <c r="C33" s="375">
        <f t="shared" si="1"/>
        <v>0</v>
      </c>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row>
    <row r="34" spans="1:40">
      <c r="A34" s="274" t="str">
        <f>IF(ISBLANK('11. Module 3 Milestone Timeline'!B49),"",'11. Module 3 Milestone Timeline'!B49)</f>
        <v/>
      </c>
      <c r="B34" s="374">
        <f t="shared" si="0"/>
        <v>0</v>
      </c>
      <c r="C34" s="375">
        <f t="shared" si="1"/>
        <v>0</v>
      </c>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row>
    <row r="35" spans="1:40">
      <c r="A35" s="274" t="str">
        <f>IF(ISBLANK('11. Module 3 Milestone Timeline'!B50),"",'11. Module 3 Milestone Timeline'!B50)</f>
        <v/>
      </c>
      <c r="B35" s="374">
        <f t="shared" ref="B35:B66" si="2">IF(A35&lt;&gt;"",1,0)</f>
        <v>0</v>
      </c>
      <c r="C35" s="375">
        <f t="shared" si="1"/>
        <v>0</v>
      </c>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row>
    <row r="36" spans="1:40">
      <c r="A36" s="274" t="str">
        <f>IF(ISBLANK('11. Module 3 Milestone Timeline'!B51),"",'11. Module 3 Milestone Timeline'!B51)</f>
        <v/>
      </c>
      <c r="B36" s="374">
        <f t="shared" si="2"/>
        <v>0</v>
      </c>
      <c r="C36" s="375">
        <f t="shared" ref="C36:C67" si="3">C35-B35</f>
        <v>0</v>
      </c>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row>
    <row r="37" spans="1:40">
      <c r="A37" s="274" t="str">
        <f>IF(ISBLANK('11. Module 3 Milestone Timeline'!B52),"",'11. Module 3 Milestone Timeline'!B52)</f>
        <v/>
      </c>
      <c r="B37" s="374">
        <f t="shared" si="2"/>
        <v>0</v>
      </c>
      <c r="C37" s="375">
        <f t="shared" si="3"/>
        <v>0</v>
      </c>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row>
    <row r="38" spans="1:40">
      <c r="A38" s="274" t="str">
        <f>IF(ISBLANK('11. Module 3 Milestone Timeline'!B53),"",'11. Module 3 Milestone Timeline'!B53)</f>
        <v/>
      </c>
      <c r="B38" s="374">
        <f t="shared" si="2"/>
        <v>0</v>
      </c>
      <c r="C38" s="375">
        <f t="shared" si="3"/>
        <v>0</v>
      </c>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row>
    <row r="39" spans="1:40">
      <c r="A39" s="274" t="str">
        <f>IF(ISBLANK('11. Module 3 Milestone Timeline'!B54),"",'11. Module 3 Milestone Timeline'!B54)</f>
        <v/>
      </c>
      <c r="B39" s="374">
        <f t="shared" si="2"/>
        <v>0</v>
      </c>
      <c r="C39" s="375">
        <f t="shared" si="3"/>
        <v>0</v>
      </c>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row>
    <row r="40" spans="1:40">
      <c r="A40" s="274" t="str">
        <f>IF(ISBLANK('11. Module 3 Milestone Timeline'!B55),"",'11. Module 3 Milestone Timeline'!B55)</f>
        <v/>
      </c>
      <c r="B40" s="374">
        <f t="shared" si="2"/>
        <v>0</v>
      </c>
      <c r="C40" s="375">
        <f t="shared" si="3"/>
        <v>0</v>
      </c>
      <c r="D40" s="124"/>
      <c r="E40" s="124"/>
      <c r="F40" s="124"/>
      <c r="G40" s="124"/>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row>
    <row r="41" spans="1:40">
      <c r="A41" s="274" t="str">
        <f>IF(ISBLANK('11. Module 3 Milestone Timeline'!B56),"",'11. Module 3 Milestone Timeline'!B56)</f>
        <v/>
      </c>
      <c r="B41" s="374">
        <f t="shared" si="2"/>
        <v>0</v>
      </c>
      <c r="C41" s="375">
        <f t="shared" si="3"/>
        <v>0</v>
      </c>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row>
    <row r="42" spans="1:40">
      <c r="A42" s="274" t="str">
        <f>IF(ISBLANK('11. Module 3 Milestone Timeline'!B57),"",'11. Module 3 Milestone Timeline'!B57)</f>
        <v/>
      </c>
      <c r="B42" s="374">
        <f t="shared" si="2"/>
        <v>0</v>
      </c>
      <c r="C42" s="375">
        <f t="shared" si="3"/>
        <v>0</v>
      </c>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row>
    <row r="43" spans="1:40">
      <c r="A43" s="274" t="str">
        <f>IF(ISBLANK('11. Module 3 Milestone Timeline'!B58),"",'11. Module 3 Milestone Timeline'!B58)</f>
        <v/>
      </c>
      <c r="B43" s="374">
        <f t="shared" si="2"/>
        <v>0</v>
      </c>
      <c r="C43" s="375">
        <f t="shared" si="3"/>
        <v>0</v>
      </c>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row>
    <row r="44" spans="1:40">
      <c r="A44" s="274" t="str">
        <f>IF(ISBLANK('11. Module 3 Milestone Timeline'!B59),"",'11. Module 3 Milestone Timeline'!B59)</f>
        <v/>
      </c>
      <c r="B44" s="374">
        <f t="shared" si="2"/>
        <v>0</v>
      </c>
      <c r="C44" s="375">
        <f t="shared" si="3"/>
        <v>0</v>
      </c>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row>
    <row r="45" spans="1:40">
      <c r="A45" s="274" t="str">
        <f>IF(ISBLANK('11. Module 3 Milestone Timeline'!B60),"",'11. Module 3 Milestone Timeline'!B60)</f>
        <v/>
      </c>
      <c r="B45" s="374">
        <f t="shared" si="2"/>
        <v>0</v>
      </c>
      <c r="C45" s="375">
        <f t="shared" si="3"/>
        <v>0</v>
      </c>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row>
    <row r="46" spans="1:40">
      <c r="A46" s="274" t="str">
        <f>IF(ISBLANK('11. Module 3 Milestone Timeline'!B61),"",'11. Module 3 Milestone Timeline'!B61)</f>
        <v/>
      </c>
      <c r="B46" s="374">
        <f t="shared" si="2"/>
        <v>0</v>
      </c>
      <c r="C46" s="375">
        <f t="shared" si="3"/>
        <v>0</v>
      </c>
      <c r="D46" s="124"/>
      <c r="E46" s="124"/>
      <c r="F46" s="124"/>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row>
    <row r="47" spans="1:40">
      <c r="A47" s="274" t="str">
        <f>IF(ISBLANK('11. Module 3 Milestone Timeline'!B62),"",'11. Module 3 Milestone Timeline'!B62)</f>
        <v/>
      </c>
      <c r="B47" s="374">
        <f t="shared" si="2"/>
        <v>0</v>
      </c>
      <c r="C47" s="375">
        <f t="shared" si="3"/>
        <v>0</v>
      </c>
      <c r="D47" s="124"/>
      <c r="E47" s="124"/>
      <c r="F47" s="124"/>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4"/>
    </row>
    <row r="48" spans="1:40">
      <c r="A48" s="274" t="str">
        <f>IF(ISBLANK('11. Module 3 Milestone Timeline'!B63),"",'11. Module 3 Milestone Timeline'!B63)</f>
        <v/>
      </c>
      <c r="B48" s="374">
        <f t="shared" si="2"/>
        <v>0</v>
      </c>
      <c r="C48" s="375">
        <f t="shared" si="3"/>
        <v>0</v>
      </c>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row>
    <row r="49" spans="1:40">
      <c r="A49" s="274" t="str">
        <f>IF(ISBLANK('11. Module 3 Milestone Timeline'!B64),"",'11. Module 3 Milestone Timeline'!B64)</f>
        <v/>
      </c>
      <c r="B49" s="374">
        <f t="shared" si="2"/>
        <v>0</v>
      </c>
      <c r="C49" s="375">
        <f t="shared" si="3"/>
        <v>0</v>
      </c>
      <c r="D49" s="124"/>
      <c r="E49" s="124"/>
      <c r="F49" s="124"/>
      <c r="G49" s="124"/>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row>
    <row r="50" spans="1:40">
      <c r="A50" s="274" t="str">
        <f>IF(ISBLANK('11. Module 3 Milestone Timeline'!B65),"",'11. Module 3 Milestone Timeline'!B65)</f>
        <v/>
      </c>
      <c r="B50" s="374">
        <f t="shared" si="2"/>
        <v>0</v>
      </c>
      <c r="C50" s="375">
        <f t="shared" si="3"/>
        <v>0</v>
      </c>
      <c r="D50" s="124"/>
      <c r="E50" s="124"/>
      <c r="F50" s="124"/>
      <c r="G50" s="124"/>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row>
    <row r="51" spans="1:40">
      <c r="A51" s="274" t="str">
        <f>IF(ISBLANK('11. Module 3 Milestone Timeline'!B66),"",'11. Module 3 Milestone Timeline'!B66)</f>
        <v/>
      </c>
      <c r="B51" s="374">
        <f t="shared" si="2"/>
        <v>0</v>
      </c>
      <c r="C51" s="375">
        <f t="shared" si="3"/>
        <v>0</v>
      </c>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row>
    <row r="52" spans="1:40">
      <c r="A52" s="274" t="str">
        <f>IF(ISBLANK('11. Module 3 Milestone Timeline'!B67),"",'11. Module 3 Milestone Timeline'!B67)</f>
        <v/>
      </c>
      <c r="B52" s="374">
        <f t="shared" si="2"/>
        <v>0</v>
      </c>
      <c r="C52" s="375">
        <f t="shared" si="3"/>
        <v>0</v>
      </c>
      <c r="D52" s="124"/>
      <c r="E52" s="124"/>
      <c r="F52" s="124"/>
      <c r="G52" s="124"/>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row>
    <row r="53" spans="1:40">
      <c r="A53" s="274" t="str">
        <f>IF(ISBLANK('11. Module 3 Milestone Timeline'!B68),"",'11. Module 3 Milestone Timeline'!B68)</f>
        <v/>
      </c>
      <c r="B53" s="374">
        <f t="shared" si="2"/>
        <v>0</v>
      </c>
      <c r="C53" s="375">
        <f t="shared" si="3"/>
        <v>0</v>
      </c>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row>
    <row r="54" spans="1:40">
      <c r="A54" s="274" t="str">
        <f>IF(ISBLANK('11. Module 3 Milestone Timeline'!B69),"",'11. Module 3 Milestone Timeline'!B69)</f>
        <v/>
      </c>
      <c r="B54" s="374">
        <f t="shared" si="2"/>
        <v>0</v>
      </c>
      <c r="C54" s="375">
        <f t="shared" si="3"/>
        <v>0</v>
      </c>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row>
    <row r="55" spans="1:40">
      <c r="A55" s="274" t="str">
        <f>IF(ISBLANK('11. Module 3 Milestone Timeline'!B70),"",'11. Module 3 Milestone Timeline'!B70)</f>
        <v/>
      </c>
      <c r="B55" s="374">
        <f t="shared" si="2"/>
        <v>0</v>
      </c>
      <c r="C55" s="375">
        <f t="shared" si="3"/>
        <v>0</v>
      </c>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row>
    <row r="56" spans="1:40">
      <c r="A56" s="274" t="str">
        <f>IF(ISBLANK('11. Module 3 Milestone Timeline'!B71),"",'11. Module 3 Milestone Timeline'!B71)</f>
        <v/>
      </c>
      <c r="B56" s="374">
        <f t="shared" si="2"/>
        <v>0</v>
      </c>
      <c r="C56" s="375">
        <f t="shared" si="3"/>
        <v>0</v>
      </c>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row>
    <row r="57" spans="1:40">
      <c r="A57" s="274" t="str">
        <f>IF(ISBLANK('11. Module 3 Milestone Timeline'!B72),"",'11. Module 3 Milestone Timeline'!B72)</f>
        <v/>
      </c>
      <c r="B57" s="374">
        <f t="shared" si="2"/>
        <v>0</v>
      </c>
      <c r="C57" s="375">
        <f t="shared" si="3"/>
        <v>0</v>
      </c>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row>
    <row r="58" spans="1:40">
      <c r="A58" s="274" t="str">
        <f>IF(ISBLANK('11. Module 3 Milestone Timeline'!B73),"",'11. Module 3 Milestone Timeline'!B73)</f>
        <v/>
      </c>
      <c r="B58" s="374">
        <f t="shared" si="2"/>
        <v>0</v>
      </c>
      <c r="C58" s="375">
        <f t="shared" si="3"/>
        <v>0</v>
      </c>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row>
    <row r="59" spans="1:40">
      <c r="A59" s="274" t="str">
        <f>IF(ISBLANK('11. Module 3 Milestone Timeline'!B74),"",'11. Module 3 Milestone Timeline'!B74)</f>
        <v/>
      </c>
      <c r="B59" s="374">
        <f t="shared" si="2"/>
        <v>0</v>
      </c>
      <c r="C59" s="375">
        <f t="shared" si="3"/>
        <v>0</v>
      </c>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row>
    <row r="60" spans="1:40">
      <c r="A60" s="274" t="str">
        <f>IF(ISBLANK('11. Module 3 Milestone Timeline'!B75),"",'11. Module 3 Milestone Timeline'!B75)</f>
        <v/>
      </c>
      <c r="B60" s="374">
        <f t="shared" si="2"/>
        <v>0</v>
      </c>
      <c r="C60" s="375">
        <f t="shared" si="3"/>
        <v>0</v>
      </c>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row>
    <row r="61" spans="1:40">
      <c r="A61" s="274" t="str">
        <f>IF(ISBLANK('11. Module 3 Milestone Timeline'!B76),"",'11. Module 3 Milestone Timeline'!B76)</f>
        <v/>
      </c>
      <c r="B61" s="374">
        <f t="shared" si="2"/>
        <v>0</v>
      </c>
      <c r="C61" s="375">
        <f t="shared" si="3"/>
        <v>0</v>
      </c>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row>
    <row r="62" spans="1:40">
      <c r="A62" s="274" t="str">
        <f>IF(ISBLANK('11. Module 3 Milestone Timeline'!B77),"",'11. Module 3 Milestone Timeline'!B77)</f>
        <v/>
      </c>
      <c r="B62" s="374">
        <f t="shared" si="2"/>
        <v>0</v>
      </c>
      <c r="C62" s="375">
        <f t="shared" si="3"/>
        <v>0</v>
      </c>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row>
    <row r="63" spans="1:40">
      <c r="A63" s="274" t="str">
        <f>IF(ISBLANK('11. Module 3 Milestone Timeline'!B78),"",'11. Module 3 Milestone Timeline'!B78)</f>
        <v/>
      </c>
      <c r="B63" s="374">
        <f t="shared" si="2"/>
        <v>0</v>
      </c>
      <c r="C63" s="375">
        <f t="shared" si="3"/>
        <v>0</v>
      </c>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row>
    <row r="64" spans="1:40">
      <c r="A64" s="274" t="str">
        <f>IF(ISBLANK('11. Module 3 Milestone Timeline'!B79),"",'11. Module 3 Milestone Timeline'!B79)</f>
        <v/>
      </c>
      <c r="B64" s="374">
        <f t="shared" si="2"/>
        <v>0</v>
      </c>
      <c r="C64" s="375">
        <f t="shared" si="3"/>
        <v>0</v>
      </c>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row>
    <row r="65" spans="1:40">
      <c r="A65" s="274" t="str">
        <f>IF(ISBLANK('11. Module 3 Milestone Timeline'!B80),"",'11. Module 3 Milestone Timeline'!B80)</f>
        <v/>
      </c>
      <c r="B65" s="374">
        <f t="shared" si="2"/>
        <v>0</v>
      </c>
      <c r="C65" s="375">
        <f t="shared" si="3"/>
        <v>0</v>
      </c>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row>
    <row r="66" spans="1:40">
      <c r="A66" s="274" t="str">
        <f>IF(ISBLANK('11. Module 3 Milestone Timeline'!B81),"",'11. Module 3 Milestone Timeline'!B81)</f>
        <v/>
      </c>
      <c r="B66" s="374">
        <f t="shared" si="2"/>
        <v>0</v>
      </c>
      <c r="C66" s="375">
        <f t="shared" si="3"/>
        <v>0</v>
      </c>
      <c r="D66" s="124"/>
      <c r="E66" s="124"/>
      <c r="F66" s="124"/>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row>
    <row r="67" spans="1:40">
      <c r="A67" s="274" t="str">
        <f>IF(ISBLANK('11. Module 3 Milestone Timeline'!B82),"",'11. Module 3 Milestone Timeline'!B82)</f>
        <v/>
      </c>
      <c r="B67" s="374">
        <f t="shared" ref="B67:B98" si="4">IF(A67&lt;&gt;"",1,0)</f>
        <v>0</v>
      </c>
      <c r="C67" s="375">
        <f t="shared" si="3"/>
        <v>0</v>
      </c>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row>
    <row r="68" spans="1:40">
      <c r="A68" s="274" t="str">
        <f>IF(ISBLANK('11. Module 3 Milestone Timeline'!B83),"",'11. Module 3 Milestone Timeline'!B83)</f>
        <v/>
      </c>
      <c r="B68" s="374">
        <f t="shared" si="4"/>
        <v>0</v>
      </c>
      <c r="C68" s="375">
        <f t="shared" ref="C68:C102" si="5">C67-B67</f>
        <v>0</v>
      </c>
      <c r="D68" s="124"/>
      <c r="E68" s="124"/>
      <c r="F68" s="124"/>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row>
    <row r="69" spans="1:40">
      <c r="A69" s="274" t="str">
        <f>IF(ISBLANK('11. Module 3 Milestone Timeline'!B84),"",'11. Module 3 Milestone Timeline'!B84)</f>
        <v/>
      </c>
      <c r="B69" s="374">
        <f t="shared" si="4"/>
        <v>0</v>
      </c>
      <c r="C69" s="375">
        <f t="shared" si="5"/>
        <v>0</v>
      </c>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row>
    <row r="70" spans="1:40">
      <c r="A70" s="274" t="str">
        <f>IF(ISBLANK('11. Module 3 Milestone Timeline'!B85),"",'11. Module 3 Milestone Timeline'!B85)</f>
        <v/>
      </c>
      <c r="B70" s="374">
        <f t="shared" si="4"/>
        <v>0</v>
      </c>
      <c r="C70" s="375">
        <f t="shared" si="5"/>
        <v>0</v>
      </c>
      <c r="D70" s="124"/>
      <c r="E70" s="124"/>
      <c r="F70" s="124"/>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row>
    <row r="71" spans="1:40">
      <c r="A71" s="274" t="str">
        <f>IF(ISBLANK('11. Module 3 Milestone Timeline'!B86),"",'11. Module 3 Milestone Timeline'!B86)</f>
        <v/>
      </c>
      <c r="B71" s="374">
        <f t="shared" si="4"/>
        <v>0</v>
      </c>
      <c r="C71" s="375">
        <f t="shared" si="5"/>
        <v>0</v>
      </c>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row>
    <row r="72" spans="1:40">
      <c r="A72" s="274" t="str">
        <f>IF(ISBLANK('11. Module 3 Milestone Timeline'!B87),"",'11. Module 3 Milestone Timeline'!B87)</f>
        <v/>
      </c>
      <c r="B72" s="374">
        <f t="shared" si="4"/>
        <v>0</v>
      </c>
      <c r="C72" s="375">
        <f t="shared" si="5"/>
        <v>0</v>
      </c>
      <c r="D72" s="124"/>
      <c r="E72" s="124"/>
      <c r="F72" s="124"/>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row>
    <row r="73" spans="1:40">
      <c r="A73" s="274" t="str">
        <f>IF(ISBLANK('11. Module 3 Milestone Timeline'!B88),"",'11. Module 3 Milestone Timeline'!B88)</f>
        <v/>
      </c>
      <c r="B73" s="374">
        <f t="shared" si="4"/>
        <v>0</v>
      </c>
      <c r="C73" s="375">
        <f t="shared" si="5"/>
        <v>0</v>
      </c>
      <c r="D73" s="124"/>
      <c r="E73" s="124"/>
      <c r="F73" s="124"/>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row>
    <row r="74" spans="1:40">
      <c r="A74" s="274" t="str">
        <f>IF(ISBLANK('11. Module 3 Milestone Timeline'!B89),"",'11. Module 3 Milestone Timeline'!B89)</f>
        <v/>
      </c>
      <c r="B74" s="374">
        <f t="shared" si="4"/>
        <v>0</v>
      </c>
      <c r="C74" s="375">
        <f t="shared" si="5"/>
        <v>0</v>
      </c>
      <c r="D74" s="124"/>
      <c r="E74" s="124"/>
      <c r="F74" s="124"/>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row>
    <row r="75" spans="1:40">
      <c r="A75" s="274" t="str">
        <f>IF(ISBLANK('11. Module 3 Milestone Timeline'!B90),"",'11. Module 3 Milestone Timeline'!B90)</f>
        <v/>
      </c>
      <c r="B75" s="374">
        <f t="shared" si="4"/>
        <v>0</v>
      </c>
      <c r="C75" s="375">
        <f t="shared" si="5"/>
        <v>0</v>
      </c>
      <c r="D75" s="124"/>
      <c r="E75" s="124"/>
      <c r="F75" s="124"/>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row>
    <row r="76" spans="1:40">
      <c r="A76" s="274" t="str">
        <f>IF(ISBLANK('11. Module 3 Milestone Timeline'!B91),"",'11. Module 3 Milestone Timeline'!B91)</f>
        <v/>
      </c>
      <c r="B76" s="374">
        <f t="shared" si="4"/>
        <v>0</v>
      </c>
      <c r="C76" s="375">
        <f t="shared" si="5"/>
        <v>0</v>
      </c>
      <c r="D76" s="124"/>
      <c r="E76" s="124"/>
      <c r="F76" s="124"/>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row>
    <row r="77" spans="1:40">
      <c r="A77" s="274" t="str">
        <f>IF(ISBLANK('11. Module 3 Milestone Timeline'!B92),"",'11. Module 3 Milestone Timeline'!B92)</f>
        <v/>
      </c>
      <c r="B77" s="374">
        <f t="shared" si="4"/>
        <v>0</v>
      </c>
      <c r="C77" s="375">
        <f t="shared" si="5"/>
        <v>0</v>
      </c>
      <c r="D77" s="124"/>
      <c r="E77" s="124"/>
      <c r="F77" s="124"/>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row>
    <row r="78" spans="1:40">
      <c r="A78" s="274" t="str">
        <f>IF(ISBLANK('11. Module 3 Milestone Timeline'!B93),"",'11. Module 3 Milestone Timeline'!B93)</f>
        <v/>
      </c>
      <c r="B78" s="374">
        <f t="shared" si="4"/>
        <v>0</v>
      </c>
      <c r="C78" s="375">
        <f t="shared" si="5"/>
        <v>0</v>
      </c>
      <c r="D78" s="124"/>
      <c r="E78" s="124"/>
      <c r="F78" s="124"/>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row>
    <row r="79" spans="1:40">
      <c r="A79" s="274" t="str">
        <f>IF(ISBLANK('11. Module 3 Milestone Timeline'!B94),"",'11. Module 3 Milestone Timeline'!B94)</f>
        <v/>
      </c>
      <c r="B79" s="374">
        <f t="shared" si="4"/>
        <v>0</v>
      </c>
      <c r="C79" s="375">
        <f t="shared" si="5"/>
        <v>0</v>
      </c>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row>
    <row r="80" spans="1:40">
      <c r="A80" s="274" t="str">
        <f>IF(ISBLANK('11. Module 3 Milestone Timeline'!B95),"",'11. Module 3 Milestone Timeline'!B95)</f>
        <v/>
      </c>
      <c r="B80" s="374">
        <f t="shared" si="4"/>
        <v>0</v>
      </c>
      <c r="C80" s="375">
        <f t="shared" si="5"/>
        <v>0</v>
      </c>
      <c r="D80" s="124"/>
      <c r="E80" s="124"/>
      <c r="F80" s="124"/>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row>
    <row r="81" spans="1:40">
      <c r="A81" s="274" t="str">
        <f>IF(ISBLANK('11. Module 3 Milestone Timeline'!B96),"",'11. Module 3 Milestone Timeline'!B96)</f>
        <v/>
      </c>
      <c r="B81" s="374">
        <f t="shared" si="4"/>
        <v>0</v>
      </c>
      <c r="C81" s="375">
        <f t="shared" si="5"/>
        <v>0</v>
      </c>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row>
    <row r="82" spans="1:40">
      <c r="A82" s="274" t="str">
        <f>IF(ISBLANK('11. Module 3 Milestone Timeline'!B97),"",'11. Module 3 Milestone Timeline'!B97)</f>
        <v/>
      </c>
      <c r="B82" s="374">
        <f t="shared" si="4"/>
        <v>0</v>
      </c>
      <c r="C82" s="375">
        <f t="shared" si="5"/>
        <v>0</v>
      </c>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row>
    <row r="83" spans="1:40">
      <c r="A83" s="274" t="str">
        <f>IF(ISBLANK('11. Module 3 Milestone Timeline'!B98),"",'11. Module 3 Milestone Timeline'!B98)</f>
        <v/>
      </c>
      <c r="B83" s="374">
        <f t="shared" si="4"/>
        <v>0</v>
      </c>
      <c r="C83" s="375">
        <f t="shared" si="5"/>
        <v>0</v>
      </c>
      <c r="D83" s="124"/>
      <c r="E83" s="124"/>
      <c r="F83" s="124"/>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row>
    <row r="84" spans="1:40">
      <c r="A84" s="274" t="str">
        <f>IF(ISBLANK('11. Module 3 Milestone Timeline'!B99),"",'11. Module 3 Milestone Timeline'!B99)</f>
        <v/>
      </c>
      <c r="B84" s="374">
        <f t="shared" si="4"/>
        <v>0</v>
      </c>
      <c r="C84" s="375">
        <f t="shared" si="5"/>
        <v>0</v>
      </c>
      <c r="D84" s="124"/>
      <c r="E84" s="124"/>
      <c r="F84" s="124"/>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row>
    <row r="85" spans="1:40">
      <c r="A85" s="274" t="str">
        <f>IF(ISBLANK('11. Module 3 Milestone Timeline'!B100),"",'11. Module 3 Milestone Timeline'!B100)</f>
        <v/>
      </c>
      <c r="B85" s="374">
        <f t="shared" si="4"/>
        <v>0</v>
      </c>
      <c r="C85" s="375">
        <f t="shared" si="5"/>
        <v>0</v>
      </c>
      <c r="D85" s="124"/>
      <c r="E85" s="124"/>
      <c r="F85" s="124"/>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row>
    <row r="86" spans="1:40">
      <c r="A86" s="274" t="str">
        <f>IF(ISBLANK('11. Module 3 Milestone Timeline'!B101),"",'11. Module 3 Milestone Timeline'!B101)</f>
        <v/>
      </c>
      <c r="B86" s="374">
        <f t="shared" si="4"/>
        <v>0</v>
      </c>
      <c r="C86" s="375">
        <f t="shared" si="5"/>
        <v>0</v>
      </c>
      <c r="D86" s="124"/>
      <c r="E86" s="124"/>
      <c r="F86" s="124"/>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row>
    <row r="87" spans="1:40">
      <c r="A87" s="274" t="str">
        <f>IF(ISBLANK('11. Module 3 Milestone Timeline'!B102),"",'11. Module 3 Milestone Timeline'!B102)</f>
        <v/>
      </c>
      <c r="B87" s="374">
        <f t="shared" si="4"/>
        <v>0</v>
      </c>
      <c r="C87" s="375">
        <f t="shared" si="5"/>
        <v>0</v>
      </c>
      <c r="D87" s="124"/>
      <c r="E87" s="124"/>
      <c r="F87" s="124"/>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row>
    <row r="88" spans="1:40">
      <c r="A88" s="274" t="str">
        <f>IF(ISBLANK('11. Module 3 Milestone Timeline'!B103),"",'11. Module 3 Milestone Timeline'!B103)</f>
        <v/>
      </c>
      <c r="B88" s="374">
        <f t="shared" si="4"/>
        <v>0</v>
      </c>
      <c r="C88" s="375">
        <f t="shared" si="5"/>
        <v>0</v>
      </c>
      <c r="D88" s="124"/>
      <c r="E88" s="124"/>
      <c r="F88" s="124"/>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row>
    <row r="89" spans="1:40">
      <c r="A89" s="274" t="str">
        <f>IF(ISBLANK('11. Module 3 Milestone Timeline'!B104),"",'11. Module 3 Milestone Timeline'!B104)</f>
        <v/>
      </c>
      <c r="B89" s="374">
        <f t="shared" si="4"/>
        <v>0</v>
      </c>
      <c r="C89" s="375">
        <f t="shared" si="5"/>
        <v>0</v>
      </c>
      <c r="D89" s="124"/>
      <c r="E89" s="124"/>
      <c r="F89" s="124"/>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row>
    <row r="90" spans="1:40">
      <c r="A90" s="274" t="str">
        <f>IF(ISBLANK('11. Module 3 Milestone Timeline'!B105),"",'11. Module 3 Milestone Timeline'!B105)</f>
        <v/>
      </c>
      <c r="B90" s="374">
        <f t="shared" si="4"/>
        <v>0</v>
      </c>
      <c r="C90" s="375">
        <f t="shared" si="5"/>
        <v>0</v>
      </c>
      <c r="D90" s="124"/>
      <c r="E90" s="124"/>
      <c r="F90" s="124"/>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row>
    <row r="91" spans="1:40">
      <c r="A91" s="274" t="str">
        <f>IF(ISBLANK('11. Module 3 Milestone Timeline'!B106),"",'11. Module 3 Milestone Timeline'!B106)</f>
        <v/>
      </c>
      <c r="B91" s="374">
        <f t="shared" si="4"/>
        <v>0</v>
      </c>
      <c r="C91" s="375">
        <f t="shared" si="5"/>
        <v>0</v>
      </c>
      <c r="D91" s="124"/>
      <c r="E91" s="124"/>
      <c r="F91" s="124"/>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row>
    <row r="92" spans="1:40">
      <c r="A92" s="274" t="str">
        <f>IF(ISBLANK('11. Module 3 Milestone Timeline'!B107),"",'11. Module 3 Milestone Timeline'!B107)</f>
        <v/>
      </c>
      <c r="B92" s="374">
        <f t="shared" si="4"/>
        <v>0</v>
      </c>
      <c r="C92" s="375">
        <f t="shared" si="5"/>
        <v>0</v>
      </c>
      <c r="D92" s="124"/>
      <c r="E92" s="124"/>
      <c r="F92" s="124"/>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row>
    <row r="93" spans="1:40">
      <c r="A93" s="274" t="str">
        <f>IF(ISBLANK('11. Module 3 Milestone Timeline'!B108),"",'11. Module 3 Milestone Timeline'!B108)</f>
        <v/>
      </c>
      <c r="B93" s="374">
        <f t="shared" si="4"/>
        <v>0</v>
      </c>
      <c r="C93" s="375">
        <f t="shared" si="5"/>
        <v>0</v>
      </c>
      <c r="D93" s="124"/>
      <c r="E93" s="124"/>
      <c r="F93" s="124"/>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row>
    <row r="94" spans="1:40">
      <c r="A94" s="274" t="str">
        <f>IF(ISBLANK('11. Module 3 Milestone Timeline'!B109),"",'11. Module 3 Milestone Timeline'!B109)</f>
        <v/>
      </c>
      <c r="B94" s="374">
        <f t="shared" si="4"/>
        <v>0</v>
      </c>
      <c r="C94" s="375">
        <f t="shared" si="5"/>
        <v>0</v>
      </c>
      <c r="D94" s="124"/>
      <c r="E94" s="124"/>
      <c r="F94" s="124"/>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row>
    <row r="95" spans="1:40">
      <c r="A95" s="274" t="str">
        <f>IF(ISBLANK('11. Module 3 Milestone Timeline'!B110),"",'11. Module 3 Milestone Timeline'!B110)</f>
        <v/>
      </c>
      <c r="B95" s="374">
        <f t="shared" si="4"/>
        <v>0</v>
      </c>
      <c r="C95" s="375">
        <f t="shared" si="5"/>
        <v>0</v>
      </c>
      <c r="D95" s="124"/>
      <c r="E95" s="124"/>
      <c r="F95" s="124"/>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row>
    <row r="96" spans="1:40">
      <c r="A96" s="274" t="str">
        <f>IF(ISBLANK('11. Module 3 Milestone Timeline'!B111),"",'11. Module 3 Milestone Timeline'!B111)</f>
        <v/>
      </c>
      <c r="B96" s="374">
        <f t="shared" si="4"/>
        <v>0</v>
      </c>
      <c r="C96" s="375">
        <f t="shared" si="5"/>
        <v>0</v>
      </c>
      <c r="D96" s="124"/>
      <c r="E96" s="124"/>
      <c r="F96" s="124"/>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row>
    <row r="97" spans="1:40">
      <c r="A97" s="274" t="str">
        <f>IF(ISBLANK('11. Module 3 Milestone Timeline'!B112),"",'11. Module 3 Milestone Timeline'!B112)</f>
        <v/>
      </c>
      <c r="B97" s="374">
        <f t="shared" si="4"/>
        <v>0</v>
      </c>
      <c r="C97" s="375">
        <f t="shared" si="5"/>
        <v>0</v>
      </c>
      <c r="D97" s="124"/>
      <c r="E97" s="124"/>
      <c r="F97" s="124"/>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row>
    <row r="98" spans="1:40">
      <c r="A98" s="274" t="str">
        <f>IF(ISBLANK('11. Module 3 Milestone Timeline'!B113),"",'11. Module 3 Milestone Timeline'!B113)</f>
        <v/>
      </c>
      <c r="B98" s="374">
        <f t="shared" si="4"/>
        <v>0</v>
      </c>
      <c r="C98" s="375">
        <f t="shared" si="5"/>
        <v>0</v>
      </c>
      <c r="D98" s="124"/>
      <c r="E98" s="124"/>
      <c r="F98" s="124"/>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row>
    <row r="99" spans="1:40">
      <c r="A99" s="274" t="str">
        <f>IF(ISBLANK('11. Module 3 Milestone Timeline'!B114),"",'11. Module 3 Milestone Timeline'!B114)</f>
        <v/>
      </c>
      <c r="B99" s="374">
        <f>IF(A99&lt;&gt;"",1,0)</f>
        <v>0</v>
      </c>
      <c r="C99" s="375">
        <f t="shared" si="5"/>
        <v>0</v>
      </c>
      <c r="D99" s="124"/>
      <c r="E99" s="124"/>
      <c r="F99" s="124"/>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row>
    <row r="100" spans="1:40">
      <c r="A100" s="274" t="str">
        <f>IF(ISBLANK('11. Module 3 Milestone Timeline'!B115),"",'11. Module 3 Milestone Timeline'!B115)</f>
        <v/>
      </c>
      <c r="B100" s="374">
        <f>IF(A100&lt;&gt;"",1,0)</f>
        <v>0</v>
      </c>
      <c r="C100" s="375">
        <f t="shared" si="5"/>
        <v>0</v>
      </c>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row>
    <row r="101" spans="1:40">
      <c r="A101" s="274" t="str">
        <f>IF(ISBLANK('11. Module 3 Milestone Timeline'!B116),"",'11. Module 3 Milestone Timeline'!B116)</f>
        <v/>
      </c>
      <c r="B101" s="374">
        <f>IF(A101&lt;&gt;"",1,0)</f>
        <v>0</v>
      </c>
      <c r="C101" s="375">
        <f t="shared" si="5"/>
        <v>0</v>
      </c>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row>
    <row r="102" spans="1:40">
      <c r="A102" s="274" t="str">
        <f>IF(ISBLANK('11. Module 3 Milestone Timeline'!B117),"",'11. Module 3 Milestone Timeline'!B117)</f>
        <v/>
      </c>
      <c r="B102" s="374">
        <f>IF(A102&lt;&gt;"",1,0)</f>
        <v>0</v>
      </c>
      <c r="C102" s="375">
        <f t="shared" si="5"/>
        <v>0</v>
      </c>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row>
    <row r="103" spans="1:40" ht="15.75" thickBot="1">
      <c r="A103" s="124"/>
      <c r="B103" s="124"/>
      <c r="C103" s="124"/>
      <c r="D103" s="124"/>
      <c r="E103" s="124"/>
      <c r="F103" s="124"/>
      <c r="G103" s="275"/>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row>
    <row r="104" spans="1:40" ht="13.5" thickTop="1">
      <c r="A104" s="124"/>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row>
    <row r="105" spans="1:40">
      <c r="A105" s="216" t="s">
        <v>730</v>
      </c>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row>
    <row r="106" spans="1:40">
      <c r="A106" s="124">
        <f t="array" ref="A106:AN106">TRANSPOSE(Name)</f>
        <v>0</v>
      </c>
      <c r="B106" s="124">
        <v>0</v>
      </c>
      <c r="C106" s="124">
        <v>0</v>
      </c>
      <c r="D106" s="124">
        <v>0</v>
      </c>
      <c r="E106" s="124">
        <v>0</v>
      </c>
      <c r="F106" s="124">
        <v>0</v>
      </c>
      <c r="G106" s="124">
        <v>0</v>
      </c>
      <c r="H106" s="124">
        <v>0</v>
      </c>
      <c r="I106" s="124">
        <v>0</v>
      </c>
      <c r="J106" s="124">
        <v>0</v>
      </c>
      <c r="K106" s="124">
        <v>0</v>
      </c>
      <c r="L106" s="124">
        <v>0</v>
      </c>
      <c r="M106" s="124">
        <v>0</v>
      </c>
      <c r="N106" s="124">
        <v>0</v>
      </c>
      <c r="O106" s="124">
        <v>0</v>
      </c>
      <c r="P106" s="124">
        <v>0</v>
      </c>
      <c r="Q106" s="124">
        <v>0</v>
      </c>
      <c r="R106" s="124">
        <v>0</v>
      </c>
      <c r="S106" s="124">
        <v>0</v>
      </c>
      <c r="T106" s="124">
        <v>0</v>
      </c>
      <c r="U106" s="124">
        <v>0</v>
      </c>
      <c r="V106" s="124">
        <v>0</v>
      </c>
      <c r="W106" s="124">
        <v>0</v>
      </c>
      <c r="X106" s="124">
        <v>0</v>
      </c>
      <c r="Y106" s="124">
        <v>0</v>
      </c>
      <c r="Z106" s="124">
        <v>0</v>
      </c>
      <c r="AA106" s="124">
        <v>0</v>
      </c>
      <c r="AB106" s="124">
        <v>0</v>
      </c>
      <c r="AC106" s="124">
        <v>0</v>
      </c>
      <c r="AD106" s="124">
        <v>0</v>
      </c>
      <c r="AE106" s="124">
        <v>0</v>
      </c>
      <c r="AF106" s="124">
        <v>0</v>
      </c>
      <c r="AG106" s="124">
        <v>0</v>
      </c>
      <c r="AH106" s="124">
        <v>0</v>
      </c>
      <c r="AI106" s="124">
        <v>0</v>
      </c>
      <c r="AJ106" s="124">
        <v>0</v>
      </c>
      <c r="AK106" s="124">
        <v>0</v>
      </c>
      <c r="AL106" s="124">
        <v>0</v>
      </c>
      <c r="AM106" s="124">
        <v>0</v>
      </c>
      <c r="AN106" s="124">
        <v>0</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7"/>
  <dimension ref="A1:AW109"/>
  <sheetViews>
    <sheetView workbookViewId="0" xr3:uid="{2C1BA805-FFAE-53D9-94C0-3D95D45B0C9C}">
      <selection activeCell="E15" sqref="E15"/>
    </sheetView>
  </sheetViews>
  <sheetFormatPr defaultRowHeight="12.75"/>
  <cols>
    <col min="1" max="1" width="2.85546875" style="22" customWidth="1"/>
    <col min="2" max="2" width="11.85546875" style="22" customWidth="1"/>
    <col min="3" max="3" width="9.140625" style="22"/>
    <col min="4" max="4" width="14.7109375" style="22" customWidth="1"/>
    <col min="5" max="5" width="37.85546875" style="22" customWidth="1"/>
    <col min="6" max="7" width="11.85546875" style="22" customWidth="1"/>
    <col min="8" max="9" width="13" style="22" customWidth="1"/>
    <col min="10" max="10" width="12.7109375" style="22" customWidth="1"/>
    <col min="11" max="12" width="15.85546875" style="22" customWidth="1"/>
    <col min="13" max="14" width="10.42578125" style="22" customWidth="1"/>
    <col min="15" max="15" width="12" style="22" customWidth="1"/>
    <col min="16" max="16" width="12.7109375" style="22" customWidth="1"/>
    <col min="17" max="17" width="11.85546875" style="22" customWidth="1"/>
    <col min="18" max="18" width="11.7109375" style="22" customWidth="1"/>
    <col min="19" max="19" width="13" style="22" customWidth="1"/>
    <col min="20" max="20" width="8" style="22" customWidth="1"/>
    <col min="21" max="21" width="11.85546875" style="22" customWidth="1"/>
    <col min="22" max="22" width="9.140625" style="22"/>
    <col min="23" max="25" width="12.85546875" style="22" customWidth="1"/>
    <col min="26" max="26" width="9.140625" style="22"/>
    <col min="27" max="27" width="20.42578125" style="22" customWidth="1"/>
    <col min="28" max="29" width="11" style="22" customWidth="1"/>
    <col min="30" max="30" width="15.42578125" style="22" customWidth="1"/>
    <col min="31" max="31" width="19.140625" style="22" customWidth="1"/>
    <col min="32" max="32" width="14.5703125" style="22" customWidth="1"/>
    <col min="33" max="33" width="10.5703125" style="22" customWidth="1"/>
    <col min="34" max="34" width="16.7109375" style="22" customWidth="1"/>
    <col min="35" max="35" width="9.140625" style="22"/>
    <col min="36" max="36" width="8.28515625" style="22" customWidth="1"/>
    <col min="37" max="37" width="7.42578125" style="22" customWidth="1"/>
    <col min="38" max="39" width="9.140625" style="22"/>
    <col min="40" max="40" width="6.140625" style="22" customWidth="1"/>
    <col min="41" max="41" width="13.140625" style="1" customWidth="1"/>
    <col min="42" max="42" width="9.140625" style="1"/>
    <col min="43" max="46" width="16.7109375" style="1" customWidth="1"/>
    <col min="47" max="47" width="22.42578125" style="22" customWidth="1"/>
    <col min="48" max="48" width="14" style="22" customWidth="1"/>
    <col min="49" max="49" width="10.5703125" style="218" customWidth="1"/>
    <col min="50" max="50" width="36.28515625" style="22" customWidth="1"/>
    <col min="51" max="16384" width="9.140625" style="22"/>
  </cols>
  <sheetData>
    <row r="1" spans="1:49" ht="15" customHeight="1">
      <c r="A1" s="79"/>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24"/>
      <c r="AO1" s="24"/>
      <c r="AP1" s="24"/>
      <c r="AQ1" s="24"/>
      <c r="AR1" s="24"/>
      <c r="AS1" s="24"/>
      <c r="AT1" s="79"/>
      <c r="AU1" s="79"/>
      <c r="AV1" s="276"/>
      <c r="AW1" s="79"/>
    </row>
    <row r="2" spans="1:49" ht="33.75" customHeight="1">
      <c r="A2" s="227" t="s">
        <v>731</v>
      </c>
      <c r="B2" s="79"/>
      <c r="C2" s="79"/>
      <c r="D2" s="79"/>
      <c r="E2" s="79"/>
      <c r="F2" s="79"/>
      <c r="G2" s="79"/>
      <c r="H2" s="79"/>
      <c r="I2" s="79"/>
      <c r="J2" s="79"/>
      <c r="K2" s="79"/>
      <c r="L2" s="79" t="s">
        <v>732</v>
      </c>
      <c r="M2" s="79"/>
      <c r="N2" s="79"/>
      <c r="O2" s="79" t="s">
        <v>708</v>
      </c>
      <c r="P2" s="79"/>
      <c r="Q2" s="79"/>
      <c r="R2" s="79"/>
      <c r="S2" s="79"/>
      <c r="T2" s="79"/>
      <c r="U2" s="79"/>
      <c r="V2" s="79"/>
      <c r="W2" s="79"/>
      <c r="X2" s="79"/>
      <c r="Y2" s="79"/>
      <c r="Z2" s="79"/>
      <c r="AA2" s="79"/>
      <c r="AB2" s="79"/>
      <c r="AC2" s="79"/>
      <c r="AD2" s="79"/>
      <c r="AE2" s="79"/>
      <c r="AF2" s="79"/>
      <c r="AG2" s="79"/>
      <c r="AH2" s="79"/>
      <c r="AI2" s="79"/>
      <c r="AJ2" s="79"/>
      <c r="AK2" s="79"/>
      <c r="AL2" s="79"/>
      <c r="AM2" s="79"/>
      <c r="AN2" s="24"/>
      <c r="AO2" s="24"/>
      <c r="AP2" s="24"/>
      <c r="AQ2" s="24"/>
      <c r="AR2" s="24"/>
      <c r="AS2" s="24"/>
      <c r="AT2" s="79"/>
      <c r="AU2" s="79"/>
      <c r="AV2" s="276"/>
      <c r="AW2" s="79"/>
    </row>
    <row r="3" spans="1:49">
      <c r="A3" s="79"/>
      <c r="B3" s="79"/>
      <c r="C3" s="79"/>
      <c r="D3" s="79"/>
      <c r="E3" s="79"/>
      <c r="F3" s="79"/>
      <c r="G3" s="79"/>
      <c r="H3" s="79"/>
      <c r="I3" s="79"/>
      <c r="J3" s="79"/>
      <c r="K3" s="79"/>
      <c r="L3" s="79" t="s">
        <v>733</v>
      </c>
      <c r="M3" s="79"/>
      <c r="N3" s="79"/>
      <c r="O3" s="79" t="s">
        <v>715</v>
      </c>
      <c r="P3" s="79"/>
      <c r="Q3" s="79"/>
      <c r="R3" s="79"/>
      <c r="S3" s="79"/>
      <c r="T3" s="79"/>
      <c r="U3" s="79"/>
      <c r="V3" s="79"/>
      <c r="W3" s="79"/>
      <c r="X3" s="79"/>
      <c r="Y3" s="79"/>
      <c r="Z3" s="79"/>
      <c r="AA3" s="79"/>
      <c r="AB3" s="79"/>
      <c r="AC3" s="79"/>
      <c r="AD3" s="79"/>
      <c r="AE3" s="79"/>
      <c r="AF3" s="79"/>
      <c r="AG3" s="79"/>
      <c r="AH3" s="79"/>
      <c r="AI3" s="79"/>
      <c r="AJ3" s="79"/>
      <c r="AK3" s="79"/>
      <c r="AL3" s="79"/>
      <c r="AM3" s="79"/>
      <c r="AN3" s="24"/>
      <c r="AO3" s="24"/>
      <c r="AP3" s="24"/>
      <c r="AQ3" s="24"/>
      <c r="AR3" s="24"/>
      <c r="AS3" s="24"/>
      <c r="AT3" s="79"/>
      <c r="AU3" s="79"/>
      <c r="AV3" s="276"/>
      <c r="AW3" s="79"/>
    </row>
    <row r="4" spans="1:49">
      <c r="A4" s="362" t="s">
        <v>734</v>
      </c>
      <c r="B4" s="376">
        <f>'12. Module 3 Reporting'!$D$6</f>
        <v>0</v>
      </c>
      <c r="C4" s="79"/>
      <c r="D4" s="79"/>
      <c r="E4" s="79"/>
      <c r="F4" s="79"/>
      <c r="G4" s="79"/>
      <c r="H4" s="79"/>
      <c r="I4" s="79"/>
      <c r="J4" s="79"/>
      <c r="K4" s="79"/>
      <c r="L4" s="79" t="s">
        <v>735</v>
      </c>
      <c r="M4" s="79"/>
      <c r="N4" s="79"/>
      <c r="O4" s="79" t="s">
        <v>736</v>
      </c>
      <c r="P4" s="79"/>
      <c r="Q4" s="79"/>
      <c r="R4" s="79"/>
      <c r="S4" s="79"/>
      <c r="T4" s="79"/>
      <c r="U4" s="79"/>
      <c r="V4" s="79"/>
      <c r="W4" s="79"/>
      <c r="X4" s="79"/>
      <c r="Y4" s="79"/>
      <c r="Z4" s="79"/>
      <c r="AA4" s="79"/>
      <c r="AB4" s="79"/>
      <c r="AC4" s="79"/>
      <c r="AD4" s="79"/>
      <c r="AE4" s="79"/>
      <c r="AF4" s="79"/>
      <c r="AG4" s="79"/>
      <c r="AH4" s="79"/>
      <c r="AI4" s="79"/>
      <c r="AJ4" s="79"/>
      <c r="AK4" s="79"/>
      <c r="AL4" s="79"/>
      <c r="AM4" s="79"/>
      <c r="AN4" s="24"/>
      <c r="AO4" s="24"/>
      <c r="AP4" s="24"/>
      <c r="AQ4" s="24"/>
      <c r="AR4" s="24"/>
      <c r="AS4" s="24"/>
      <c r="AT4" s="276"/>
      <c r="AU4" s="79"/>
      <c r="AV4" s="79"/>
      <c r="AW4" s="79"/>
    </row>
    <row r="5" spans="1:49">
      <c r="A5" s="258" t="s">
        <v>737</v>
      </c>
      <c r="B5" s="277">
        <f>'12. Module 3 Reporting'!$H$6</f>
        <v>0</v>
      </c>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24"/>
      <c r="AO5" s="24"/>
      <c r="AP5" s="24"/>
      <c r="AQ5" s="24"/>
      <c r="AR5" s="24"/>
      <c r="AS5" s="24"/>
      <c r="AT5" s="276"/>
      <c r="AU5" s="79"/>
      <c r="AV5" s="79"/>
      <c r="AW5" s="79"/>
    </row>
    <row r="6" spans="1:49">
      <c r="A6" s="79"/>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24"/>
      <c r="AI6" s="79"/>
      <c r="AJ6" s="79"/>
      <c r="AK6" s="79"/>
      <c r="AL6" s="79"/>
      <c r="AM6" s="79"/>
      <c r="AN6" s="24"/>
      <c r="AO6" s="24"/>
      <c r="AP6" s="24"/>
      <c r="AQ6" s="24"/>
      <c r="AR6" s="24"/>
      <c r="AS6" s="24"/>
      <c r="AT6" s="276"/>
      <c r="AU6" s="79"/>
      <c r="AV6" s="79"/>
      <c r="AW6" s="79"/>
    </row>
    <row r="7" spans="1:49">
      <c r="A7" s="79"/>
      <c r="B7" s="79"/>
      <c r="C7" s="79"/>
      <c r="D7" s="79"/>
      <c r="E7" s="79"/>
      <c r="F7" s="79"/>
      <c r="G7" s="79"/>
      <c r="H7" s="79"/>
      <c r="I7" s="79"/>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24"/>
      <c r="AO7" s="24"/>
      <c r="AP7" s="24"/>
      <c r="AQ7" s="24"/>
      <c r="AR7" s="24"/>
      <c r="AS7" s="24"/>
      <c r="AT7" s="276"/>
      <c r="AU7" s="79"/>
      <c r="AV7" s="79"/>
      <c r="AW7" s="79"/>
    </row>
    <row r="8" spans="1:49">
      <c r="A8" s="79"/>
      <c r="B8" s="79"/>
      <c r="C8" s="79"/>
      <c r="D8" s="79"/>
      <c r="E8" s="79"/>
      <c r="F8" s="79"/>
      <c r="G8" s="79"/>
      <c r="H8" s="79"/>
      <c r="I8" s="79"/>
      <c r="J8" s="79"/>
      <c r="K8" s="79"/>
      <c r="L8" s="79"/>
      <c r="M8" s="79"/>
      <c r="N8" s="79"/>
      <c r="O8" s="79"/>
      <c r="P8" s="79"/>
      <c r="Q8" s="79"/>
      <c r="R8" s="79"/>
      <c r="S8" s="226"/>
      <c r="T8" s="226"/>
      <c r="U8" s="226"/>
      <c r="V8" s="226"/>
      <c r="W8" s="226"/>
      <c r="X8" s="226"/>
      <c r="Y8" s="226"/>
      <c r="Z8" s="226"/>
      <c r="AA8" s="226"/>
      <c r="AB8" s="79"/>
      <c r="AC8" s="79"/>
      <c r="AD8" s="225" t="s">
        <v>738</v>
      </c>
      <c r="AE8" s="278"/>
      <c r="AF8" s="278"/>
      <c r="AG8" s="79"/>
      <c r="AH8" s="79"/>
      <c r="AI8" s="79"/>
      <c r="AJ8" s="79"/>
      <c r="AK8" s="535" t="s">
        <v>739</v>
      </c>
      <c r="AL8" s="535"/>
      <c r="AM8" s="535"/>
      <c r="AN8" s="535"/>
      <c r="AO8" s="535"/>
      <c r="AP8" s="535"/>
      <c r="AQ8" s="535"/>
      <c r="AR8" s="535"/>
      <c r="AS8" s="79"/>
      <c r="AT8" s="79"/>
      <c r="AU8" s="79"/>
      <c r="AV8" s="79"/>
      <c r="AW8" s="79"/>
    </row>
    <row r="9" spans="1:49" s="140" customFormat="1" ht="127.5">
      <c r="A9" s="223" t="s">
        <v>740</v>
      </c>
      <c r="B9" s="223" t="s">
        <v>741</v>
      </c>
      <c r="C9" s="223" t="s">
        <v>742</v>
      </c>
      <c r="D9" s="223" t="s">
        <v>743</v>
      </c>
      <c r="E9" s="223" t="s">
        <v>744</v>
      </c>
      <c r="F9" s="223" t="s">
        <v>615</v>
      </c>
      <c r="G9" s="223" t="s">
        <v>745</v>
      </c>
      <c r="H9" s="223" t="s">
        <v>746</v>
      </c>
      <c r="I9" s="223" t="s">
        <v>747</v>
      </c>
      <c r="J9" s="223" t="s">
        <v>618</v>
      </c>
      <c r="K9" s="223" t="s">
        <v>748</v>
      </c>
      <c r="L9" s="223"/>
      <c r="M9" s="223" t="s">
        <v>654</v>
      </c>
      <c r="N9" s="223" t="s">
        <v>749</v>
      </c>
      <c r="O9" s="223" t="s">
        <v>750</v>
      </c>
      <c r="P9" s="223" t="s">
        <v>751</v>
      </c>
      <c r="Q9" s="223" t="s">
        <v>752</v>
      </c>
      <c r="R9" s="223"/>
      <c r="S9" s="223" t="s">
        <v>753</v>
      </c>
      <c r="T9" s="223" t="s">
        <v>754</v>
      </c>
      <c r="U9" s="215" t="s">
        <v>617</v>
      </c>
      <c r="V9" s="215" t="s">
        <v>755</v>
      </c>
      <c r="W9" s="215" t="s">
        <v>756</v>
      </c>
      <c r="X9" s="224" t="s">
        <v>757</v>
      </c>
      <c r="Y9" s="215" t="s">
        <v>758</v>
      </c>
      <c r="Z9" s="215" t="s">
        <v>759</v>
      </c>
      <c r="AA9" s="215" t="s">
        <v>654</v>
      </c>
      <c r="AB9" s="215"/>
      <c r="AC9" s="18"/>
      <c r="AD9" s="223" t="s">
        <v>760</v>
      </c>
      <c r="AE9" s="223" t="s">
        <v>761</v>
      </c>
      <c r="AF9" s="223" t="s">
        <v>762</v>
      </c>
      <c r="AG9" s="223" t="s">
        <v>763</v>
      </c>
      <c r="AH9" s="18"/>
      <c r="AI9" s="279"/>
      <c r="AJ9" s="279"/>
      <c r="AK9" s="223" t="s">
        <v>764</v>
      </c>
      <c r="AL9" s="377" t="s">
        <v>746</v>
      </c>
      <c r="AM9" s="377" t="s">
        <v>765</v>
      </c>
      <c r="AN9" s="222"/>
      <c r="AO9" s="221" t="s">
        <v>657</v>
      </c>
      <c r="AP9" s="221" t="s">
        <v>652</v>
      </c>
      <c r="AQ9" s="220" t="s">
        <v>766</v>
      </c>
      <c r="AR9" s="215" t="s">
        <v>759</v>
      </c>
      <c r="AS9" s="18"/>
      <c r="AT9" s="18"/>
      <c r="AU9" s="18"/>
      <c r="AV9" s="18"/>
      <c r="AW9" s="18"/>
    </row>
    <row r="10" spans="1:49">
      <c r="A10" s="79">
        <v>1</v>
      </c>
      <c r="B10" s="307" t="str">
        <f t="shared" ref="B10:B41" si="0">IF(OR(N10="Yes",O10="Yes",P10="Yes"),A10,"")</f>
        <v/>
      </c>
      <c r="C10" s="307" t="str">
        <f t="shared" ref="C10:C41" si="1">IF(B10="","",RANK(B10,$B$10:$B$109,1))</f>
        <v/>
      </c>
      <c r="D10" s="357" t="str">
        <f t="shared" ref="D10:D41" si="2">IF(C10="","",E10)</f>
        <v/>
      </c>
      <c r="E10" s="357" t="str">
        <f>IF('11. Module 3 Milestone Timeline'!B18="","",'11. Module 3 Milestone Timeline'!B18)</f>
        <v>Develop RFP</v>
      </c>
      <c r="F10" s="357" t="str">
        <f>IF('11. Module 3 Milestone Timeline'!C18="","",'11. Module 3 Milestone Timeline'!C18)</f>
        <v/>
      </c>
      <c r="G10" s="357" t="str">
        <f>IF('11. Module 3 Milestone Timeline'!D18="","",'11. Module 3 Milestone Timeline'!D18)</f>
        <v/>
      </c>
      <c r="H10" s="357" t="str">
        <f>IF('11. Module 3 Milestone Timeline'!E18="","",'11. Module 3 Milestone Timeline'!E18)</f>
        <v/>
      </c>
      <c r="I10" s="357" t="str">
        <f t="shared" ref="I10:I41" si="3">IF(AND(H10="",NOT(E10="")),"Unassigned",H10)</f>
        <v>Unassigned</v>
      </c>
      <c r="J10" s="378" t="str">
        <f>IF('11. Module 3 Milestone Timeline'!F18="","",'11. Module 3 Milestone Timeline'!F18)</f>
        <v/>
      </c>
      <c r="K10" s="378" t="str">
        <f>IF('11. Module 3 Milestone Timeline'!G18="","",'11. Module 3 Milestone Timeline'!G18)</f>
        <v/>
      </c>
      <c r="L10" s="280" t="str">
        <f t="shared" ref="L10:L41" si="4">IF(E10="","",IF(AND(J10="",K10=""),$L$2,IF(NOT(K10=""),$L$3,$L$4)))</f>
        <v>Task Not Yet Started</v>
      </c>
      <c r="M10" s="307" t="str">
        <f t="shared" ref="M10:M41" si="5">IF(N10="Yes",$O$2,IF(O10="Yes",$O$3,IF(P10="Yes",$O$4,"")))</f>
        <v/>
      </c>
      <c r="N10" s="307" t="str">
        <f t="shared" ref="N10:N41" si="6">IF(E10="","",IF(AND(G10&lt;=$B$4,K10="",NOT(J10="")),"Yes","No"))</f>
        <v>No</v>
      </c>
      <c r="O10" s="307" t="str">
        <f t="shared" ref="O10:O41" si="7">IF(E10="","",IF(AND(G10&lt;=$B$4,J10=""),"Yes","No"))</f>
        <v>No</v>
      </c>
      <c r="P10" s="357" t="str">
        <f t="shared" ref="P10:P41" si="8">IF(OR(N10="Yes",O10="Yes"),"No",IF(AND(K10="",F10&lt;=$B$5),"Yes","No"))</f>
        <v>No</v>
      </c>
      <c r="Q10" s="357">
        <f>SUM($A$10:A10)</f>
        <v>1</v>
      </c>
      <c r="R10" s="357"/>
      <c r="S10" s="357" t="str">
        <f>IF(T10="","",RANK(T10,$T$10:$T$50,1)+COUNTIF(T$10:T10,T10)-1)</f>
        <v/>
      </c>
      <c r="T10" s="357" t="str">
        <f t="shared" ref="T10:T41" si="9">IF(U10="","",VLOOKUP(U10,$AD$10:$AG$50,4,FALSE))</f>
        <v/>
      </c>
      <c r="U10" s="251" t="str">
        <f t="shared" ref="U10:U41" si="10">IF(V10="","",VLOOKUP(V10,$C$10:$K$109,7,FALSE))</f>
        <v/>
      </c>
      <c r="V10" s="307" t="str">
        <f t="shared" ref="V10:V41" si="11">IF(Q10&lt;=SUM($C$10:$C$109),A10,"")</f>
        <v/>
      </c>
      <c r="W10" s="251" t="str">
        <f t="shared" ref="W10:W41" si="12">VLOOKUP(V10,$C$10:$K$109,2,FALSE)</f>
        <v/>
      </c>
      <c r="X10" s="251" t="str">
        <f t="shared" ref="X10:X41" si="13">IF($W10="","",VLOOKUP($W10,$E$10:$P$109,2,FALSE))</f>
        <v/>
      </c>
      <c r="Y10" s="251" t="str">
        <f t="shared" ref="Y10:Y41" si="14">IF($W10="","",VLOOKUP($W10,$E$10:$P$109,3,FALSE))</f>
        <v/>
      </c>
      <c r="Z10" s="251" t="str">
        <f t="shared" ref="Z10:Z41" si="15">IF($W10="","",VLOOKUP($W10,$E$10:$P$109,8,FALSE))</f>
        <v/>
      </c>
      <c r="AA10" s="251" t="str">
        <f t="shared" ref="AA10:AA41" si="16">IF($W10="","",VLOOKUP($W10,$E$10:$P$109,9,FALSE))</f>
        <v/>
      </c>
      <c r="AB10" s="79"/>
      <c r="AC10" s="79"/>
      <c r="AD10" s="281" t="s">
        <v>767</v>
      </c>
      <c r="AE10" s="357">
        <f t="shared" ref="AE10:AE50" si="17">IF(AD10=0,"",COUNTIF($U$10:$U$109,$AD10))</f>
        <v>0</v>
      </c>
      <c r="AF10" s="357" t="str">
        <f t="shared" ref="AF10:AF50" si="18">IF(AE10="","",IF(AE10=0,"",AE10))</f>
        <v/>
      </c>
      <c r="AG10" s="357" t="str">
        <f>IF(AF10="","",RANK(AF10,$AF$10:$AF$50)+COUNTIF(AF$10:AF10,AF10)-1)</f>
        <v/>
      </c>
      <c r="AH10" s="79"/>
      <c r="AI10" s="79">
        <f>'10. Module 3 Project Team'!B16</f>
        <v>0</v>
      </c>
      <c r="AJ10" s="79"/>
      <c r="AK10" s="79">
        <v>1</v>
      </c>
      <c r="AL10" s="363" t="str">
        <f t="shared" ref="AL10:AL41" si="19">IF(SUM($S$10:$S$109)&lt;$Q10,"",VLOOKUP($AK10,$S$10:$AA$109,3,FALSE))</f>
        <v/>
      </c>
      <c r="AM10" s="4" t="str">
        <f>IF(AL10="","",AL10)</f>
        <v/>
      </c>
      <c r="AN10" s="4"/>
      <c r="AO10" s="4" t="str">
        <f t="shared" ref="AO10:AO41" si="20">IF(SUM($S$10:$S$109)&lt;$Q10,"",VLOOKUP(AK10,$S$10:$AA$109,5,FALSE))</f>
        <v/>
      </c>
      <c r="AP10" s="4" t="str">
        <f t="shared" ref="AP10:AP41" si="21">IF(SUM($S$10:$S$109)&lt;$Q10,"",VLOOKUP($AK10,$S$10:$AA$109,8,FALSE))</f>
        <v/>
      </c>
      <c r="AQ10" s="280" t="str">
        <f t="shared" ref="AQ10:AQ41" si="22">IF(SUM($S$10:$S$109)&lt;$Q10,"",VLOOKUP($AK10,$S$10:$AA$109,7,FALSE))</f>
        <v/>
      </c>
      <c r="AR10" s="307" t="str">
        <f t="shared" ref="AR10:AR41" si="23">IF(SUM($S$10:$S$109)&lt;$Q10,"",VLOOKUP($AK10,$S$10:$AA$109,9,FALSE))</f>
        <v/>
      </c>
      <c r="AS10" s="79"/>
      <c r="AT10" s="79"/>
      <c r="AU10" s="79"/>
      <c r="AV10" s="79"/>
      <c r="AW10" s="79"/>
    </row>
    <row r="11" spans="1:49">
      <c r="A11" s="79">
        <v>2</v>
      </c>
      <c r="B11" s="307" t="str">
        <f t="shared" si="0"/>
        <v/>
      </c>
      <c r="C11" s="307" t="str">
        <f t="shared" si="1"/>
        <v/>
      </c>
      <c r="D11" s="307" t="str">
        <f t="shared" si="2"/>
        <v/>
      </c>
      <c r="E11" s="357" t="str">
        <f>IF('11. Module 3 Milestone Timeline'!B19="","",'11. Module 3 Milestone Timeline'!B19)</f>
        <v>Review internally</v>
      </c>
      <c r="F11" s="357" t="str">
        <f>IF('11. Module 3 Milestone Timeline'!C19="","",'11. Module 3 Milestone Timeline'!C19)</f>
        <v/>
      </c>
      <c r="G11" s="357" t="str">
        <f>IF('11. Module 3 Milestone Timeline'!D19="","",'11. Module 3 Milestone Timeline'!D19)</f>
        <v/>
      </c>
      <c r="H11" s="357" t="str">
        <f>IF('11. Module 3 Milestone Timeline'!E19="","",'11. Module 3 Milestone Timeline'!E19)</f>
        <v/>
      </c>
      <c r="I11" s="357" t="str">
        <f t="shared" si="3"/>
        <v>Unassigned</v>
      </c>
      <c r="J11" s="378" t="str">
        <f>IF('11. Module 3 Milestone Timeline'!F19="","",'11. Module 3 Milestone Timeline'!F19)</f>
        <v/>
      </c>
      <c r="K11" s="378" t="str">
        <f>IF('11. Module 3 Milestone Timeline'!G19="","",'11. Module 3 Milestone Timeline'!G19)</f>
        <v/>
      </c>
      <c r="L11" s="280" t="str">
        <f t="shared" si="4"/>
        <v>Task Not Yet Started</v>
      </c>
      <c r="M11" s="307" t="str">
        <f t="shared" si="5"/>
        <v/>
      </c>
      <c r="N11" s="307" t="str">
        <f t="shared" si="6"/>
        <v>No</v>
      </c>
      <c r="O11" s="307" t="str">
        <f t="shared" si="7"/>
        <v>No</v>
      </c>
      <c r="P11" s="307" t="str">
        <f t="shared" si="8"/>
        <v>No</v>
      </c>
      <c r="Q11" s="307">
        <f>SUM($A$10:A11)</f>
        <v>3</v>
      </c>
      <c r="R11" s="307"/>
      <c r="S11" s="307" t="str">
        <f>IF(T11="","",RANK(T11,$T$10:$T$50,1)+COUNTIF(T$10:T11,T11)-1)</f>
        <v/>
      </c>
      <c r="T11" s="307" t="str">
        <f t="shared" si="9"/>
        <v/>
      </c>
      <c r="U11" s="251" t="str">
        <f t="shared" si="10"/>
        <v/>
      </c>
      <c r="V11" s="307" t="str">
        <f t="shared" si="11"/>
        <v/>
      </c>
      <c r="W11" s="251" t="str">
        <f t="shared" si="12"/>
        <v/>
      </c>
      <c r="X11" s="251" t="str">
        <f t="shared" si="13"/>
        <v/>
      </c>
      <c r="Y11" s="251" t="str">
        <f t="shared" si="14"/>
        <v/>
      </c>
      <c r="Z11" s="251" t="str">
        <f t="shared" si="15"/>
        <v/>
      </c>
      <c r="AA11" s="251" t="str">
        <f t="shared" si="16"/>
        <v/>
      </c>
      <c r="AB11" s="79"/>
      <c r="AC11" s="79"/>
      <c r="AD11" s="307">
        <f>'10. Module 3 Project Team'!B16</f>
        <v>0</v>
      </c>
      <c r="AE11" s="307" t="str">
        <f t="shared" si="17"/>
        <v/>
      </c>
      <c r="AF11" s="307" t="str">
        <f t="shared" si="18"/>
        <v/>
      </c>
      <c r="AG11" s="307" t="str">
        <f>IF(AF11="","",RANK(AF11,$AF$10:$AF$50)+COUNTIF(AF$10:AF11,AF11)-1)</f>
        <v/>
      </c>
      <c r="AH11" s="79"/>
      <c r="AI11" s="79">
        <f>'10. Module 3 Project Team'!B17</f>
        <v>0</v>
      </c>
      <c r="AJ11" s="79"/>
      <c r="AK11" s="79">
        <v>2</v>
      </c>
      <c r="AL11" s="4" t="str">
        <f t="shared" si="19"/>
        <v/>
      </c>
      <c r="AM11" s="4" t="str">
        <f t="shared" ref="AM11:AM42" si="24">IF(AL11="","",IF(AL11=AL10,"",AL11))</f>
        <v/>
      </c>
      <c r="AN11" s="4"/>
      <c r="AO11" s="4" t="str">
        <f t="shared" si="20"/>
        <v/>
      </c>
      <c r="AP11" s="4" t="str">
        <f t="shared" si="21"/>
        <v/>
      </c>
      <c r="AQ11" s="280" t="str">
        <f t="shared" si="22"/>
        <v/>
      </c>
      <c r="AR11" s="307" t="str">
        <f t="shared" si="23"/>
        <v/>
      </c>
      <c r="AS11" s="79"/>
      <c r="AT11" s="79"/>
      <c r="AU11" s="79"/>
      <c r="AV11" s="79"/>
      <c r="AW11" s="79"/>
    </row>
    <row r="12" spans="1:49">
      <c r="A12" s="79">
        <v>3</v>
      </c>
      <c r="B12" s="307" t="str">
        <f t="shared" si="0"/>
        <v/>
      </c>
      <c r="C12" s="307" t="str">
        <f t="shared" si="1"/>
        <v/>
      </c>
      <c r="D12" s="307" t="str">
        <f t="shared" si="2"/>
        <v/>
      </c>
      <c r="E12" s="357" t="str">
        <f>IF('11. Module 3 Milestone Timeline'!B20="","",'11. Module 3 Milestone Timeline'!B20)</f>
        <v>Issue RFP</v>
      </c>
      <c r="F12" s="357" t="str">
        <f>IF('11. Module 3 Milestone Timeline'!C20="","",'11. Module 3 Milestone Timeline'!C20)</f>
        <v/>
      </c>
      <c r="G12" s="357" t="str">
        <f>IF('11. Module 3 Milestone Timeline'!D20="","",'11. Module 3 Milestone Timeline'!D20)</f>
        <v/>
      </c>
      <c r="H12" s="357" t="str">
        <f>IF('11. Module 3 Milestone Timeline'!E20="","",'11. Module 3 Milestone Timeline'!E20)</f>
        <v/>
      </c>
      <c r="I12" s="357" t="str">
        <f t="shared" si="3"/>
        <v>Unassigned</v>
      </c>
      <c r="J12" s="378" t="str">
        <f>IF('11. Module 3 Milestone Timeline'!F20="","",'11. Module 3 Milestone Timeline'!F20)</f>
        <v/>
      </c>
      <c r="K12" s="378" t="str">
        <f>IF('11. Module 3 Milestone Timeline'!G20="","",'11. Module 3 Milestone Timeline'!G20)</f>
        <v/>
      </c>
      <c r="L12" s="280" t="str">
        <f t="shared" si="4"/>
        <v>Task Not Yet Started</v>
      </c>
      <c r="M12" s="307" t="str">
        <f t="shared" si="5"/>
        <v/>
      </c>
      <c r="N12" s="307" t="str">
        <f t="shared" si="6"/>
        <v>No</v>
      </c>
      <c r="O12" s="307" t="str">
        <f t="shared" si="7"/>
        <v>No</v>
      </c>
      <c r="P12" s="307" t="str">
        <f t="shared" si="8"/>
        <v>No</v>
      </c>
      <c r="Q12" s="307">
        <f>SUM($A$10:A12)</f>
        <v>6</v>
      </c>
      <c r="R12" s="307"/>
      <c r="S12" s="307" t="str">
        <f>IF(T12="","",RANK(T12,$T$10:$T$50,1)+COUNTIF(T$10:T12,T12)-1)</f>
        <v/>
      </c>
      <c r="T12" s="307" t="str">
        <f t="shared" si="9"/>
        <v/>
      </c>
      <c r="U12" s="251" t="str">
        <f t="shared" si="10"/>
        <v/>
      </c>
      <c r="V12" s="307" t="str">
        <f t="shared" si="11"/>
        <v/>
      </c>
      <c r="W12" s="251" t="str">
        <f t="shared" si="12"/>
        <v/>
      </c>
      <c r="X12" s="251" t="str">
        <f t="shared" si="13"/>
        <v/>
      </c>
      <c r="Y12" s="251" t="str">
        <f t="shared" si="14"/>
        <v/>
      </c>
      <c r="Z12" s="251" t="str">
        <f t="shared" si="15"/>
        <v/>
      </c>
      <c r="AA12" s="251" t="str">
        <f t="shared" si="16"/>
        <v/>
      </c>
      <c r="AB12" s="79"/>
      <c r="AC12" s="79"/>
      <c r="AD12" s="307">
        <f>'10. Module 3 Project Team'!B17</f>
        <v>0</v>
      </c>
      <c r="AE12" s="307" t="str">
        <f t="shared" si="17"/>
        <v/>
      </c>
      <c r="AF12" s="307" t="str">
        <f t="shared" si="18"/>
        <v/>
      </c>
      <c r="AG12" s="307" t="str">
        <f>IF(AF12="","",RANK(AF12,$AF$10:$AF$50)+COUNTIF(AF$10:AF12,AF12)-1)</f>
        <v/>
      </c>
      <c r="AH12" s="79"/>
      <c r="AI12" s="79">
        <f>'10. Module 3 Project Team'!B18</f>
        <v>0</v>
      </c>
      <c r="AJ12" s="79"/>
      <c r="AK12" s="79">
        <v>3</v>
      </c>
      <c r="AL12" s="4" t="str">
        <f t="shared" si="19"/>
        <v/>
      </c>
      <c r="AM12" s="4" t="str">
        <f t="shared" si="24"/>
        <v/>
      </c>
      <c r="AN12" s="4"/>
      <c r="AO12" s="4" t="str">
        <f t="shared" si="20"/>
        <v/>
      </c>
      <c r="AP12" s="4" t="str">
        <f t="shared" si="21"/>
        <v/>
      </c>
      <c r="AQ12" s="280" t="str">
        <f t="shared" si="22"/>
        <v/>
      </c>
      <c r="AR12" s="307" t="str">
        <f t="shared" si="23"/>
        <v/>
      </c>
      <c r="AS12" s="79"/>
      <c r="AT12" s="79"/>
      <c r="AU12" s="79"/>
      <c r="AV12" s="79"/>
      <c r="AW12" s="79"/>
    </row>
    <row r="13" spans="1:49">
      <c r="A13" s="79">
        <v>4</v>
      </c>
      <c r="B13" s="307" t="str">
        <f t="shared" si="0"/>
        <v/>
      </c>
      <c r="C13" s="307" t="str">
        <f t="shared" si="1"/>
        <v/>
      </c>
      <c r="D13" s="307" t="str">
        <f t="shared" si="2"/>
        <v/>
      </c>
      <c r="E13" s="357" t="str">
        <f>IF('11. Module 3 Milestone Timeline'!B21="","",'11. Module 3 Milestone Timeline'!B21)</f>
        <v>Providers to provide "intent to respond"</v>
      </c>
      <c r="F13" s="357" t="str">
        <f>IF('11. Module 3 Milestone Timeline'!C21="","",'11. Module 3 Milestone Timeline'!C21)</f>
        <v/>
      </c>
      <c r="G13" s="357" t="str">
        <f>IF('11. Module 3 Milestone Timeline'!D21="","",'11. Module 3 Milestone Timeline'!D21)</f>
        <v/>
      </c>
      <c r="H13" s="357" t="str">
        <f>IF('11. Module 3 Milestone Timeline'!E21="","",'11. Module 3 Milestone Timeline'!E21)</f>
        <v/>
      </c>
      <c r="I13" s="357" t="str">
        <f t="shared" si="3"/>
        <v>Unassigned</v>
      </c>
      <c r="J13" s="378" t="str">
        <f>IF('11. Module 3 Milestone Timeline'!F21="","",'11. Module 3 Milestone Timeline'!F21)</f>
        <v/>
      </c>
      <c r="K13" s="378" t="str">
        <f>IF('11. Module 3 Milestone Timeline'!G21="","",'11. Module 3 Milestone Timeline'!G21)</f>
        <v/>
      </c>
      <c r="L13" s="280" t="str">
        <f t="shared" si="4"/>
        <v>Task Not Yet Started</v>
      </c>
      <c r="M13" s="307" t="str">
        <f t="shared" si="5"/>
        <v/>
      </c>
      <c r="N13" s="307" t="str">
        <f t="shared" si="6"/>
        <v>No</v>
      </c>
      <c r="O13" s="307" t="str">
        <f t="shared" si="7"/>
        <v>No</v>
      </c>
      <c r="P13" s="307" t="str">
        <f t="shared" si="8"/>
        <v>No</v>
      </c>
      <c r="Q13" s="307">
        <f>SUM($A$10:A13)</f>
        <v>10</v>
      </c>
      <c r="R13" s="307"/>
      <c r="S13" s="307" t="str">
        <f>IF(T13="","",RANK(T13,$T$10:$T$50,1)+COUNTIF(T$10:T13,T13)-1)</f>
        <v/>
      </c>
      <c r="T13" s="307" t="str">
        <f t="shared" si="9"/>
        <v/>
      </c>
      <c r="U13" s="251" t="str">
        <f t="shared" si="10"/>
        <v/>
      </c>
      <c r="V13" s="307" t="str">
        <f t="shared" si="11"/>
        <v/>
      </c>
      <c r="W13" s="251" t="str">
        <f t="shared" si="12"/>
        <v/>
      </c>
      <c r="X13" s="251" t="str">
        <f t="shared" si="13"/>
        <v/>
      </c>
      <c r="Y13" s="251" t="str">
        <f t="shared" si="14"/>
        <v/>
      </c>
      <c r="Z13" s="251" t="str">
        <f t="shared" si="15"/>
        <v/>
      </c>
      <c r="AA13" s="251" t="str">
        <f t="shared" si="16"/>
        <v/>
      </c>
      <c r="AB13" s="79"/>
      <c r="AC13" s="79"/>
      <c r="AD13" s="307">
        <f>'10. Module 3 Project Team'!B18</f>
        <v>0</v>
      </c>
      <c r="AE13" s="307" t="str">
        <f t="shared" si="17"/>
        <v/>
      </c>
      <c r="AF13" s="307" t="str">
        <f t="shared" si="18"/>
        <v/>
      </c>
      <c r="AG13" s="307" t="str">
        <f>IF(AF13="","",RANK(AF13,$AF$10:$AF$50)+COUNTIF(AF$10:AF13,AF13)-1)</f>
        <v/>
      </c>
      <c r="AH13" s="79"/>
      <c r="AI13" s="79">
        <f>'10. Module 3 Project Team'!B19</f>
        <v>0</v>
      </c>
      <c r="AJ13" s="79"/>
      <c r="AK13" s="79">
        <v>4</v>
      </c>
      <c r="AL13" s="4" t="str">
        <f t="shared" si="19"/>
        <v/>
      </c>
      <c r="AM13" s="4" t="str">
        <f t="shared" si="24"/>
        <v/>
      </c>
      <c r="AN13" s="4"/>
      <c r="AO13" s="4" t="str">
        <f t="shared" si="20"/>
        <v/>
      </c>
      <c r="AP13" s="4" t="str">
        <f t="shared" si="21"/>
        <v/>
      </c>
      <c r="AQ13" s="280" t="str">
        <f t="shared" si="22"/>
        <v/>
      </c>
      <c r="AR13" s="307" t="str">
        <f t="shared" si="23"/>
        <v/>
      </c>
      <c r="AS13" s="79"/>
      <c r="AT13" s="79"/>
      <c r="AU13" s="79"/>
      <c r="AV13" s="79"/>
      <c r="AW13" s="79"/>
    </row>
    <row r="14" spans="1:49">
      <c r="A14" s="79">
        <v>5</v>
      </c>
      <c r="B14" s="307" t="str">
        <f t="shared" si="0"/>
        <v/>
      </c>
      <c r="C14" s="307" t="str">
        <f t="shared" si="1"/>
        <v/>
      </c>
      <c r="D14" s="307" t="str">
        <f t="shared" si="2"/>
        <v/>
      </c>
      <c r="E14" s="357" t="str">
        <f>IF('11. Module 3 Milestone Timeline'!B22="","",'11. Module 3 Milestone Timeline'!B22)</f>
        <v>Technical questions/inquiries due</v>
      </c>
      <c r="F14" s="357" t="str">
        <f>IF('11. Module 3 Milestone Timeline'!C22="","",'11. Module 3 Milestone Timeline'!C22)</f>
        <v/>
      </c>
      <c r="G14" s="357" t="str">
        <f>IF('11. Module 3 Milestone Timeline'!D22="","",'11. Module 3 Milestone Timeline'!D22)</f>
        <v/>
      </c>
      <c r="H14" s="357" t="str">
        <f>IF('11. Module 3 Milestone Timeline'!E22="","",'11. Module 3 Milestone Timeline'!E22)</f>
        <v/>
      </c>
      <c r="I14" s="357" t="str">
        <f t="shared" si="3"/>
        <v>Unassigned</v>
      </c>
      <c r="J14" s="378" t="str">
        <f>IF('11. Module 3 Milestone Timeline'!F22="","",'11. Module 3 Milestone Timeline'!F22)</f>
        <v/>
      </c>
      <c r="K14" s="378" t="str">
        <f>IF('11. Module 3 Milestone Timeline'!G22="","",'11. Module 3 Milestone Timeline'!G22)</f>
        <v/>
      </c>
      <c r="L14" s="280" t="str">
        <f t="shared" si="4"/>
        <v>Task Not Yet Started</v>
      </c>
      <c r="M14" s="307" t="str">
        <f t="shared" si="5"/>
        <v/>
      </c>
      <c r="N14" s="307" t="str">
        <f t="shared" si="6"/>
        <v>No</v>
      </c>
      <c r="O14" s="307" t="str">
        <f t="shared" si="7"/>
        <v>No</v>
      </c>
      <c r="P14" s="307" t="str">
        <f t="shared" si="8"/>
        <v>No</v>
      </c>
      <c r="Q14" s="307">
        <f>SUM($A$10:A14)</f>
        <v>15</v>
      </c>
      <c r="R14" s="307"/>
      <c r="S14" s="307" t="str">
        <f>IF(T14="","",RANK(T14,$T$10:$T$50,1)+COUNTIF(T$10:T14,T14)-1)</f>
        <v/>
      </c>
      <c r="T14" s="307" t="str">
        <f t="shared" si="9"/>
        <v/>
      </c>
      <c r="U14" s="251" t="str">
        <f t="shared" si="10"/>
        <v/>
      </c>
      <c r="V14" s="307" t="str">
        <f t="shared" si="11"/>
        <v/>
      </c>
      <c r="W14" s="251" t="str">
        <f t="shared" si="12"/>
        <v/>
      </c>
      <c r="X14" s="251" t="str">
        <f t="shared" si="13"/>
        <v/>
      </c>
      <c r="Y14" s="251" t="str">
        <f t="shared" si="14"/>
        <v/>
      </c>
      <c r="Z14" s="251" t="str">
        <f t="shared" si="15"/>
        <v/>
      </c>
      <c r="AA14" s="251" t="str">
        <f t="shared" si="16"/>
        <v/>
      </c>
      <c r="AB14" s="79"/>
      <c r="AC14" s="79"/>
      <c r="AD14" s="307">
        <f>'10. Module 3 Project Team'!B19</f>
        <v>0</v>
      </c>
      <c r="AE14" s="307" t="str">
        <f t="shared" si="17"/>
        <v/>
      </c>
      <c r="AF14" s="307" t="str">
        <f t="shared" si="18"/>
        <v/>
      </c>
      <c r="AG14" s="307" t="str">
        <f>IF(AF14="","",RANK(AF14,$AF$10:$AF$50)+COUNTIF(AF$10:AF14,AF14)-1)</f>
        <v/>
      </c>
      <c r="AH14" s="79"/>
      <c r="AI14" s="79">
        <f>'10. Module 3 Project Team'!B20</f>
        <v>0</v>
      </c>
      <c r="AJ14" s="79"/>
      <c r="AK14" s="79">
        <v>5</v>
      </c>
      <c r="AL14" s="4" t="str">
        <f t="shared" si="19"/>
        <v/>
      </c>
      <c r="AM14" s="4" t="str">
        <f t="shared" si="24"/>
        <v/>
      </c>
      <c r="AN14" s="4"/>
      <c r="AO14" s="4" t="str">
        <f t="shared" si="20"/>
        <v/>
      </c>
      <c r="AP14" s="4" t="str">
        <f t="shared" si="21"/>
        <v/>
      </c>
      <c r="AQ14" s="280" t="str">
        <f t="shared" si="22"/>
        <v/>
      </c>
      <c r="AR14" s="307" t="str">
        <f t="shared" si="23"/>
        <v/>
      </c>
      <c r="AS14" s="79"/>
      <c r="AT14" s="79"/>
      <c r="AU14" s="79"/>
      <c r="AV14" s="79"/>
      <c r="AW14" s="79"/>
    </row>
    <row r="15" spans="1:49">
      <c r="A15" s="79">
        <v>6</v>
      </c>
      <c r="B15" s="307" t="str">
        <f t="shared" si="0"/>
        <v/>
      </c>
      <c r="C15" s="307" t="str">
        <f t="shared" si="1"/>
        <v/>
      </c>
      <c r="D15" s="307" t="str">
        <f t="shared" si="2"/>
        <v/>
      </c>
      <c r="E15" s="357" t="str">
        <f>IF('11. Module 3 Milestone Timeline'!B23="","",'11. Module 3 Milestone Timeline'!B23)</f>
        <v xml:space="preserve">Organization responses to technical inquiry due </v>
      </c>
      <c r="F15" s="357" t="str">
        <f>IF('11. Module 3 Milestone Timeline'!C23="","",'11. Module 3 Milestone Timeline'!C23)</f>
        <v/>
      </c>
      <c r="G15" s="357" t="str">
        <f>IF('11. Module 3 Milestone Timeline'!D23="","",'11. Module 3 Milestone Timeline'!D23)</f>
        <v/>
      </c>
      <c r="H15" s="357" t="str">
        <f>IF('11. Module 3 Milestone Timeline'!E23="","",'11. Module 3 Milestone Timeline'!E23)</f>
        <v/>
      </c>
      <c r="I15" s="357" t="str">
        <f t="shared" si="3"/>
        <v>Unassigned</v>
      </c>
      <c r="J15" s="378" t="str">
        <f>IF('11. Module 3 Milestone Timeline'!F23="","",'11. Module 3 Milestone Timeline'!F23)</f>
        <v/>
      </c>
      <c r="K15" s="378" t="str">
        <f>IF('11. Module 3 Milestone Timeline'!G23="","",'11. Module 3 Milestone Timeline'!G23)</f>
        <v/>
      </c>
      <c r="L15" s="280" t="str">
        <f t="shared" si="4"/>
        <v>Task Not Yet Started</v>
      </c>
      <c r="M15" s="307" t="str">
        <f t="shared" si="5"/>
        <v/>
      </c>
      <c r="N15" s="307" t="str">
        <f t="shared" si="6"/>
        <v>No</v>
      </c>
      <c r="O15" s="307" t="str">
        <f t="shared" si="7"/>
        <v>No</v>
      </c>
      <c r="P15" s="307" t="str">
        <f t="shared" si="8"/>
        <v>No</v>
      </c>
      <c r="Q15" s="307">
        <f>SUM($A$10:A15)</f>
        <v>21</v>
      </c>
      <c r="R15" s="307"/>
      <c r="S15" s="307" t="str">
        <f>IF(T15="","",RANK(T15,$T$10:$T$50,1)+COUNTIF(T$10:T15,T15)-1)</f>
        <v/>
      </c>
      <c r="T15" s="307" t="str">
        <f t="shared" si="9"/>
        <v/>
      </c>
      <c r="U15" s="251" t="str">
        <f t="shared" si="10"/>
        <v/>
      </c>
      <c r="V15" s="307" t="str">
        <f t="shared" si="11"/>
        <v/>
      </c>
      <c r="W15" s="251" t="str">
        <f t="shared" si="12"/>
        <v/>
      </c>
      <c r="X15" s="251" t="str">
        <f t="shared" si="13"/>
        <v/>
      </c>
      <c r="Y15" s="251" t="str">
        <f t="shared" si="14"/>
        <v/>
      </c>
      <c r="Z15" s="251" t="str">
        <f t="shared" si="15"/>
        <v/>
      </c>
      <c r="AA15" s="251" t="str">
        <f t="shared" si="16"/>
        <v/>
      </c>
      <c r="AB15" s="79"/>
      <c r="AC15" s="79"/>
      <c r="AD15" s="307">
        <f>'10. Module 3 Project Team'!B20</f>
        <v>0</v>
      </c>
      <c r="AE15" s="307" t="str">
        <f t="shared" si="17"/>
        <v/>
      </c>
      <c r="AF15" s="307" t="str">
        <f t="shared" si="18"/>
        <v/>
      </c>
      <c r="AG15" s="307" t="str">
        <f>IF(AF15="","",RANK(AF15,$AF$10:$AF$50)+COUNTIF(AF$10:AF15,AF15)-1)</f>
        <v/>
      </c>
      <c r="AH15" s="79"/>
      <c r="AI15" s="79">
        <f>'10. Module 3 Project Team'!B21</f>
        <v>0</v>
      </c>
      <c r="AJ15" s="79"/>
      <c r="AK15" s="79">
        <v>6</v>
      </c>
      <c r="AL15" s="4" t="str">
        <f t="shared" si="19"/>
        <v/>
      </c>
      <c r="AM15" s="4" t="str">
        <f t="shared" si="24"/>
        <v/>
      </c>
      <c r="AN15" s="4"/>
      <c r="AO15" s="4" t="str">
        <f t="shared" si="20"/>
        <v/>
      </c>
      <c r="AP15" s="4" t="str">
        <f t="shared" si="21"/>
        <v/>
      </c>
      <c r="AQ15" s="280" t="str">
        <f t="shared" si="22"/>
        <v/>
      </c>
      <c r="AR15" s="307" t="str">
        <f t="shared" si="23"/>
        <v/>
      </c>
      <c r="AS15" s="79"/>
      <c r="AT15" s="79"/>
      <c r="AU15" s="79"/>
      <c r="AV15" s="79"/>
      <c r="AW15" s="79"/>
    </row>
    <row r="16" spans="1:49">
      <c r="A16" s="79">
        <v>7</v>
      </c>
      <c r="B16" s="307" t="str">
        <f t="shared" si="0"/>
        <v/>
      </c>
      <c r="C16" s="307" t="str">
        <f t="shared" si="1"/>
        <v/>
      </c>
      <c r="D16" s="307" t="str">
        <f t="shared" si="2"/>
        <v/>
      </c>
      <c r="E16" s="357" t="str">
        <f>IF('11. Module 3 Milestone Timeline'!B24="","",'11. Module 3 Milestone Timeline'!B24)</f>
        <v>RFP closes</v>
      </c>
      <c r="F16" s="357" t="str">
        <f>IF('11. Module 3 Milestone Timeline'!C24="","",'11. Module 3 Milestone Timeline'!C24)</f>
        <v/>
      </c>
      <c r="G16" s="357" t="str">
        <f>IF('11. Module 3 Milestone Timeline'!D24="","",'11. Module 3 Milestone Timeline'!D24)</f>
        <v/>
      </c>
      <c r="H16" s="357" t="str">
        <f>IF('11. Module 3 Milestone Timeline'!E24="","",'11. Module 3 Milestone Timeline'!E24)</f>
        <v/>
      </c>
      <c r="I16" s="357" t="str">
        <f t="shared" si="3"/>
        <v>Unassigned</v>
      </c>
      <c r="J16" s="378" t="str">
        <f>IF('11. Module 3 Milestone Timeline'!F24="","",'11. Module 3 Milestone Timeline'!F24)</f>
        <v/>
      </c>
      <c r="K16" s="378" t="str">
        <f>IF('11. Module 3 Milestone Timeline'!G24="","",'11. Module 3 Milestone Timeline'!G24)</f>
        <v/>
      </c>
      <c r="L16" s="280" t="str">
        <f t="shared" si="4"/>
        <v>Task Not Yet Started</v>
      </c>
      <c r="M16" s="307" t="str">
        <f t="shared" si="5"/>
        <v/>
      </c>
      <c r="N16" s="307" t="str">
        <f t="shared" si="6"/>
        <v>No</v>
      </c>
      <c r="O16" s="307" t="str">
        <f t="shared" si="7"/>
        <v>No</v>
      </c>
      <c r="P16" s="307" t="str">
        <f t="shared" si="8"/>
        <v>No</v>
      </c>
      <c r="Q16" s="307">
        <f>SUM($A$10:A16)</f>
        <v>28</v>
      </c>
      <c r="R16" s="307"/>
      <c r="S16" s="307" t="str">
        <f>IF(T16="","",RANK(T16,$T$10:$T$50,1)+COUNTIF(T$10:T16,T16)-1)</f>
        <v/>
      </c>
      <c r="T16" s="307" t="str">
        <f t="shared" si="9"/>
        <v/>
      </c>
      <c r="U16" s="251" t="str">
        <f t="shared" si="10"/>
        <v/>
      </c>
      <c r="V16" s="307" t="str">
        <f t="shared" si="11"/>
        <v/>
      </c>
      <c r="W16" s="251" t="str">
        <f t="shared" si="12"/>
        <v/>
      </c>
      <c r="X16" s="251" t="str">
        <f t="shared" si="13"/>
        <v/>
      </c>
      <c r="Y16" s="251" t="str">
        <f t="shared" si="14"/>
        <v/>
      </c>
      <c r="Z16" s="251" t="str">
        <f t="shared" si="15"/>
        <v/>
      </c>
      <c r="AA16" s="251" t="str">
        <f t="shared" si="16"/>
        <v/>
      </c>
      <c r="AB16" s="79"/>
      <c r="AC16" s="79"/>
      <c r="AD16" s="307">
        <f>'10. Module 3 Project Team'!B21</f>
        <v>0</v>
      </c>
      <c r="AE16" s="307" t="str">
        <f t="shared" si="17"/>
        <v/>
      </c>
      <c r="AF16" s="307" t="str">
        <f t="shared" si="18"/>
        <v/>
      </c>
      <c r="AG16" s="307" t="str">
        <f>IF(AF16="","",RANK(AF16,$AF$10:$AF$50)+COUNTIF(AF$10:AF16,AF16)-1)</f>
        <v/>
      </c>
      <c r="AH16" s="79"/>
      <c r="AI16" s="79">
        <f>'10. Module 3 Project Team'!B22</f>
        <v>0</v>
      </c>
      <c r="AJ16" s="79"/>
      <c r="AK16" s="79">
        <v>7</v>
      </c>
      <c r="AL16" s="4" t="str">
        <f t="shared" si="19"/>
        <v/>
      </c>
      <c r="AM16" s="4" t="str">
        <f t="shared" si="24"/>
        <v/>
      </c>
      <c r="AN16" s="4"/>
      <c r="AO16" s="4" t="str">
        <f t="shared" si="20"/>
        <v/>
      </c>
      <c r="AP16" s="4" t="str">
        <f t="shared" si="21"/>
        <v/>
      </c>
      <c r="AQ16" s="280" t="str">
        <f t="shared" si="22"/>
        <v/>
      </c>
      <c r="AR16" s="307" t="str">
        <f t="shared" si="23"/>
        <v/>
      </c>
      <c r="AS16" s="79"/>
      <c r="AT16" s="79"/>
      <c r="AU16" s="79"/>
      <c r="AV16" s="79"/>
      <c r="AW16" s="79"/>
    </row>
    <row r="17" spans="1:49">
      <c r="A17" s="79">
        <v>8</v>
      </c>
      <c r="B17" s="307" t="str">
        <f t="shared" si="0"/>
        <v/>
      </c>
      <c r="C17" s="307" t="str">
        <f t="shared" si="1"/>
        <v/>
      </c>
      <c r="D17" s="307" t="str">
        <f t="shared" si="2"/>
        <v/>
      </c>
      <c r="E17" s="357" t="str">
        <f>IF('11. Module 3 Milestone Timeline'!B25="","",'11. Module 3 Milestone Timeline'!B25)</f>
        <v>Score internally</v>
      </c>
      <c r="F17" s="357" t="str">
        <f>IF('11. Module 3 Milestone Timeline'!C25="","",'11. Module 3 Milestone Timeline'!C25)</f>
        <v/>
      </c>
      <c r="G17" s="357" t="str">
        <f>IF('11. Module 3 Milestone Timeline'!D25="","",'11. Module 3 Milestone Timeline'!D25)</f>
        <v/>
      </c>
      <c r="H17" s="357" t="str">
        <f>IF('11. Module 3 Milestone Timeline'!E25="","",'11. Module 3 Milestone Timeline'!E25)</f>
        <v/>
      </c>
      <c r="I17" s="357" t="str">
        <f t="shared" si="3"/>
        <v>Unassigned</v>
      </c>
      <c r="J17" s="378" t="str">
        <f>IF('11. Module 3 Milestone Timeline'!F25="","",'11. Module 3 Milestone Timeline'!F25)</f>
        <v/>
      </c>
      <c r="K17" s="378" t="str">
        <f>IF('11. Module 3 Milestone Timeline'!G25="","",'11. Module 3 Milestone Timeline'!G25)</f>
        <v/>
      </c>
      <c r="L17" s="280" t="str">
        <f t="shared" si="4"/>
        <v>Task Not Yet Started</v>
      </c>
      <c r="M17" s="307" t="str">
        <f t="shared" si="5"/>
        <v/>
      </c>
      <c r="N17" s="307" t="str">
        <f t="shared" si="6"/>
        <v>No</v>
      </c>
      <c r="O17" s="307" t="str">
        <f t="shared" si="7"/>
        <v>No</v>
      </c>
      <c r="P17" s="307" t="str">
        <f t="shared" si="8"/>
        <v>No</v>
      </c>
      <c r="Q17" s="307">
        <f>SUM($A$10:A17)</f>
        <v>36</v>
      </c>
      <c r="R17" s="307"/>
      <c r="S17" s="307" t="str">
        <f>IF(T17="","",RANK(T17,$T$10:$T$50,1)+COUNTIF(T$10:T17,T17)-1)</f>
        <v/>
      </c>
      <c r="T17" s="307" t="str">
        <f t="shared" si="9"/>
        <v/>
      </c>
      <c r="U17" s="251" t="str">
        <f t="shared" si="10"/>
        <v/>
      </c>
      <c r="V17" s="307" t="str">
        <f t="shared" si="11"/>
        <v/>
      </c>
      <c r="W17" s="251" t="str">
        <f t="shared" si="12"/>
        <v/>
      </c>
      <c r="X17" s="251" t="str">
        <f t="shared" si="13"/>
        <v/>
      </c>
      <c r="Y17" s="251" t="str">
        <f t="shared" si="14"/>
        <v/>
      </c>
      <c r="Z17" s="251" t="str">
        <f t="shared" si="15"/>
        <v/>
      </c>
      <c r="AA17" s="251" t="str">
        <f t="shared" si="16"/>
        <v/>
      </c>
      <c r="AB17" s="79"/>
      <c r="AC17" s="79"/>
      <c r="AD17" s="307">
        <f>'10. Module 3 Project Team'!B22</f>
        <v>0</v>
      </c>
      <c r="AE17" s="307" t="str">
        <f t="shared" si="17"/>
        <v/>
      </c>
      <c r="AF17" s="307" t="str">
        <f t="shared" si="18"/>
        <v/>
      </c>
      <c r="AG17" s="307" t="str">
        <f>IF(AF17="","",RANK(AF17,$AF$10:$AF$50)+COUNTIF(AF$10:AF17,AF17)-1)</f>
        <v/>
      </c>
      <c r="AH17" s="79"/>
      <c r="AI17" s="79">
        <f>'10. Module 3 Project Team'!B23</f>
        <v>0</v>
      </c>
      <c r="AJ17" s="79"/>
      <c r="AK17" s="79">
        <v>8</v>
      </c>
      <c r="AL17" s="4" t="str">
        <f t="shared" si="19"/>
        <v/>
      </c>
      <c r="AM17" s="4" t="str">
        <f t="shared" si="24"/>
        <v/>
      </c>
      <c r="AN17" s="4"/>
      <c r="AO17" s="4" t="str">
        <f t="shared" si="20"/>
        <v/>
      </c>
      <c r="AP17" s="4" t="str">
        <f t="shared" si="21"/>
        <v/>
      </c>
      <c r="AQ17" s="280" t="str">
        <f t="shared" si="22"/>
        <v/>
      </c>
      <c r="AR17" s="307" t="str">
        <f t="shared" si="23"/>
        <v/>
      </c>
      <c r="AS17" s="79"/>
      <c r="AT17" s="79"/>
      <c r="AU17" s="79"/>
      <c r="AV17" s="79"/>
      <c r="AW17" s="79"/>
    </row>
    <row r="18" spans="1:49">
      <c r="A18" s="79">
        <v>9</v>
      </c>
      <c r="B18" s="307" t="str">
        <f t="shared" si="0"/>
        <v/>
      </c>
      <c r="C18" s="307" t="str">
        <f t="shared" si="1"/>
        <v/>
      </c>
      <c r="D18" s="307" t="str">
        <f t="shared" si="2"/>
        <v/>
      </c>
      <c r="E18" s="357" t="str">
        <f>IF('11. Module 3 Milestone Timeline'!B26="","",'11. Module 3 Milestone Timeline'!B26)</f>
        <v>Compare with Info-Tech's scoring</v>
      </c>
      <c r="F18" s="357" t="str">
        <f>IF('11. Module 3 Milestone Timeline'!C26="","",'11. Module 3 Milestone Timeline'!C26)</f>
        <v/>
      </c>
      <c r="G18" s="357" t="str">
        <f>IF('11. Module 3 Milestone Timeline'!D26="","",'11. Module 3 Milestone Timeline'!D26)</f>
        <v/>
      </c>
      <c r="H18" s="357" t="str">
        <f>IF('11. Module 3 Milestone Timeline'!E26="","",'11. Module 3 Milestone Timeline'!E26)</f>
        <v/>
      </c>
      <c r="I18" s="357" t="str">
        <f t="shared" si="3"/>
        <v>Unassigned</v>
      </c>
      <c r="J18" s="378" t="str">
        <f>IF('11. Module 3 Milestone Timeline'!F26="","",'11. Module 3 Milestone Timeline'!F26)</f>
        <v/>
      </c>
      <c r="K18" s="378" t="str">
        <f>IF('11. Module 3 Milestone Timeline'!G26="","",'11. Module 3 Milestone Timeline'!G26)</f>
        <v/>
      </c>
      <c r="L18" s="280" t="str">
        <f t="shared" si="4"/>
        <v>Task Not Yet Started</v>
      </c>
      <c r="M18" s="307" t="str">
        <f t="shared" si="5"/>
        <v/>
      </c>
      <c r="N18" s="307" t="str">
        <f t="shared" si="6"/>
        <v>No</v>
      </c>
      <c r="O18" s="307" t="str">
        <f t="shared" si="7"/>
        <v>No</v>
      </c>
      <c r="P18" s="307" t="str">
        <f t="shared" si="8"/>
        <v>No</v>
      </c>
      <c r="Q18" s="307">
        <f>SUM($A$10:A18)</f>
        <v>45</v>
      </c>
      <c r="R18" s="307"/>
      <c r="S18" s="307" t="str">
        <f>IF(T18="","",RANK(T18,$T$10:$T$50,1)+COUNTIF(T$10:T18,T18)-1)</f>
        <v/>
      </c>
      <c r="T18" s="307" t="str">
        <f t="shared" si="9"/>
        <v/>
      </c>
      <c r="U18" s="251" t="str">
        <f t="shared" si="10"/>
        <v/>
      </c>
      <c r="V18" s="307" t="str">
        <f t="shared" si="11"/>
        <v/>
      </c>
      <c r="W18" s="251" t="str">
        <f t="shared" si="12"/>
        <v/>
      </c>
      <c r="X18" s="251" t="str">
        <f t="shared" si="13"/>
        <v/>
      </c>
      <c r="Y18" s="251" t="str">
        <f t="shared" si="14"/>
        <v/>
      </c>
      <c r="Z18" s="251" t="str">
        <f t="shared" si="15"/>
        <v/>
      </c>
      <c r="AA18" s="251" t="str">
        <f t="shared" si="16"/>
        <v/>
      </c>
      <c r="AB18" s="79"/>
      <c r="AC18" s="79"/>
      <c r="AD18" s="307">
        <f>'10. Module 3 Project Team'!B23</f>
        <v>0</v>
      </c>
      <c r="AE18" s="307" t="str">
        <f t="shared" si="17"/>
        <v/>
      </c>
      <c r="AF18" s="307" t="str">
        <f t="shared" si="18"/>
        <v/>
      </c>
      <c r="AG18" s="307" t="str">
        <f>IF(AF18="","",RANK(AF18,$AF$10:$AF$50)+COUNTIF(AF$10:AF18,AF18)-1)</f>
        <v/>
      </c>
      <c r="AH18" s="79"/>
      <c r="AI18" s="79">
        <f>'10. Module 3 Project Team'!B24</f>
        <v>0</v>
      </c>
      <c r="AJ18" s="79"/>
      <c r="AK18" s="79">
        <v>9</v>
      </c>
      <c r="AL18" s="4" t="str">
        <f t="shared" si="19"/>
        <v/>
      </c>
      <c r="AM18" s="4" t="str">
        <f t="shared" si="24"/>
        <v/>
      </c>
      <c r="AN18" s="4"/>
      <c r="AO18" s="4" t="str">
        <f t="shared" si="20"/>
        <v/>
      </c>
      <c r="AP18" s="4" t="str">
        <f t="shared" si="21"/>
        <v/>
      </c>
      <c r="AQ18" s="280" t="str">
        <f t="shared" si="22"/>
        <v/>
      </c>
      <c r="AR18" s="307" t="str">
        <f t="shared" si="23"/>
        <v/>
      </c>
      <c r="AS18" s="79"/>
      <c r="AT18" s="79"/>
      <c r="AU18" s="79"/>
      <c r="AV18" s="79"/>
      <c r="AW18" s="79"/>
    </row>
    <row r="19" spans="1:49">
      <c r="A19" s="79">
        <v>10</v>
      </c>
      <c r="B19" s="307" t="str">
        <f t="shared" si="0"/>
        <v/>
      </c>
      <c r="C19" s="307" t="str">
        <f t="shared" si="1"/>
        <v/>
      </c>
      <c r="D19" s="307" t="str">
        <f t="shared" si="2"/>
        <v/>
      </c>
      <c r="E19" s="357" t="str">
        <f>IF('11. Module 3 Milestone Timeline'!B27="","",'11. Module 3 Milestone Timeline'!B27)</f>
        <v>Shortlist creation</v>
      </c>
      <c r="F19" s="357" t="str">
        <f>IF('11. Module 3 Milestone Timeline'!C27="","",'11. Module 3 Milestone Timeline'!C27)</f>
        <v/>
      </c>
      <c r="G19" s="357" t="str">
        <f>IF('11. Module 3 Milestone Timeline'!D27="","",'11. Module 3 Milestone Timeline'!D27)</f>
        <v/>
      </c>
      <c r="H19" s="357" t="str">
        <f>IF('11. Module 3 Milestone Timeline'!E27="","",'11. Module 3 Milestone Timeline'!E27)</f>
        <v/>
      </c>
      <c r="I19" s="357" t="str">
        <f t="shared" si="3"/>
        <v>Unassigned</v>
      </c>
      <c r="J19" s="378" t="str">
        <f>IF('11. Module 3 Milestone Timeline'!F27="","",'11. Module 3 Milestone Timeline'!F27)</f>
        <v/>
      </c>
      <c r="K19" s="378" t="str">
        <f>IF('11. Module 3 Milestone Timeline'!G27="","",'11. Module 3 Milestone Timeline'!G27)</f>
        <v/>
      </c>
      <c r="L19" s="280" t="str">
        <f t="shared" si="4"/>
        <v>Task Not Yet Started</v>
      </c>
      <c r="M19" s="307" t="str">
        <f t="shared" si="5"/>
        <v/>
      </c>
      <c r="N19" s="307" t="str">
        <f t="shared" si="6"/>
        <v>No</v>
      </c>
      <c r="O19" s="307" t="str">
        <f t="shared" si="7"/>
        <v>No</v>
      </c>
      <c r="P19" s="307" t="str">
        <f t="shared" si="8"/>
        <v>No</v>
      </c>
      <c r="Q19" s="307">
        <f>SUM($A$10:A19)</f>
        <v>55</v>
      </c>
      <c r="R19" s="307"/>
      <c r="S19" s="307" t="str">
        <f>IF(T19="","",RANK(T19,$T$10:$T$50,1)+COUNTIF(T$10:T19,T19)-1)</f>
        <v/>
      </c>
      <c r="T19" s="307" t="str">
        <f t="shared" si="9"/>
        <v/>
      </c>
      <c r="U19" s="251" t="str">
        <f t="shared" si="10"/>
        <v/>
      </c>
      <c r="V19" s="307" t="str">
        <f t="shared" si="11"/>
        <v/>
      </c>
      <c r="W19" s="251" t="str">
        <f t="shared" si="12"/>
        <v/>
      </c>
      <c r="X19" s="251" t="str">
        <f t="shared" si="13"/>
        <v/>
      </c>
      <c r="Y19" s="251" t="str">
        <f t="shared" si="14"/>
        <v/>
      </c>
      <c r="Z19" s="251" t="str">
        <f t="shared" si="15"/>
        <v/>
      </c>
      <c r="AA19" s="251" t="str">
        <f t="shared" si="16"/>
        <v/>
      </c>
      <c r="AB19" s="79"/>
      <c r="AC19" s="79"/>
      <c r="AD19" s="307">
        <f>'10. Module 3 Project Team'!B24</f>
        <v>0</v>
      </c>
      <c r="AE19" s="307" t="str">
        <f t="shared" si="17"/>
        <v/>
      </c>
      <c r="AF19" s="307" t="str">
        <f t="shared" si="18"/>
        <v/>
      </c>
      <c r="AG19" s="307" t="str">
        <f>IF(AF19="","",RANK(AF19,$AF$10:$AF$50)+COUNTIF(AF$10:AF19,AF19)-1)</f>
        <v/>
      </c>
      <c r="AH19" s="79"/>
      <c r="AI19" s="79">
        <f>'10. Module 3 Project Team'!B25</f>
        <v>0</v>
      </c>
      <c r="AJ19" s="79"/>
      <c r="AK19" s="79">
        <v>10</v>
      </c>
      <c r="AL19" s="4" t="str">
        <f t="shared" si="19"/>
        <v/>
      </c>
      <c r="AM19" s="4" t="str">
        <f t="shared" si="24"/>
        <v/>
      </c>
      <c r="AN19" s="4"/>
      <c r="AO19" s="4" t="str">
        <f t="shared" si="20"/>
        <v/>
      </c>
      <c r="AP19" s="4" t="str">
        <f t="shared" si="21"/>
        <v/>
      </c>
      <c r="AQ19" s="280" t="str">
        <f t="shared" si="22"/>
        <v/>
      </c>
      <c r="AR19" s="307" t="str">
        <f t="shared" si="23"/>
        <v/>
      </c>
      <c r="AS19" s="79"/>
      <c r="AT19" s="79"/>
      <c r="AU19" s="79"/>
      <c r="AV19" s="79"/>
      <c r="AW19" s="79"/>
    </row>
    <row r="20" spans="1:49">
      <c r="A20" s="79">
        <v>11</v>
      </c>
      <c r="B20" s="307" t="str">
        <f t="shared" si="0"/>
        <v/>
      </c>
      <c r="C20" s="307" t="str">
        <f t="shared" si="1"/>
        <v/>
      </c>
      <c r="D20" s="307" t="str">
        <f t="shared" si="2"/>
        <v/>
      </c>
      <c r="E20" s="357" t="str">
        <f>IF('11. Module 3 Milestone Timeline'!B28="","",'11. Module 3 Milestone Timeline'!B28)</f>
        <v>Complete initial evaluation</v>
      </c>
      <c r="F20" s="357" t="str">
        <f>IF('11. Module 3 Milestone Timeline'!C28="","",'11. Module 3 Milestone Timeline'!C28)</f>
        <v/>
      </c>
      <c r="G20" s="357" t="str">
        <f>IF('11. Module 3 Milestone Timeline'!D28="","",'11. Module 3 Milestone Timeline'!D28)</f>
        <v/>
      </c>
      <c r="H20" s="357" t="str">
        <f>IF('11. Module 3 Milestone Timeline'!E28="","",'11. Module 3 Milestone Timeline'!E28)</f>
        <v/>
      </c>
      <c r="I20" s="357" t="str">
        <f t="shared" si="3"/>
        <v>Unassigned</v>
      </c>
      <c r="J20" s="378" t="str">
        <f>IF('11. Module 3 Milestone Timeline'!F28="","",'11. Module 3 Milestone Timeline'!F28)</f>
        <v/>
      </c>
      <c r="K20" s="378" t="str">
        <f>IF('11. Module 3 Milestone Timeline'!G28="","",'11. Module 3 Milestone Timeline'!G28)</f>
        <v/>
      </c>
      <c r="L20" s="280" t="str">
        <f t="shared" si="4"/>
        <v>Task Not Yet Started</v>
      </c>
      <c r="M20" s="307" t="str">
        <f t="shared" si="5"/>
        <v/>
      </c>
      <c r="N20" s="307" t="str">
        <f t="shared" si="6"/>
        <v>No</v>
      </c>
      <c r="O20" s="307" t="str">
        <f t="shared" si="7"/>
        <v>No</v>
      </c>
      <c r="P20" s="307" t="str">
        <f t="shared" si="8"/>
        <v>No</v>
      </c>
      <c r="Q20" s="307">
        <f>SUM($A$10:A20)</f>
        <v>66</v>
      </c>
      <c r="R20" s="307"/>
      <c r="S20" s="307" t="str">
        <f>IF(T20="","",RANK(T20,$T$10:$T$50,1)+COUNTIF(T$10:T20,T20)-1)</f>
        <v/>
      </c>
      <c r="T20" s="307" t="str">
        <f t="shared" si="9"/>
        <v/>
      </c>
      <c r="U20" s="251" t="str">
        <f t="shared" si="10"/>
        <v/>
      </c>
      <c r="V20" s="307" t="str">
        <f t="shared" si="11"/>
        <v/>
      </c>
      <c r="W20" s="251" t="str">
        <f t="shared" si="12"/>
        <v/>
      </c>
      <c r="X20" s="251" t="str">
        <f t="shared" si="13"/>
        <v/>
      </c>
      <c r="Y20" s="251" t="str">
        <f t="shared" si="14"/>
        <v/>
      </c>
      <c r="Z20" s="251" t="str">
        <f t="shared" si="15"/>
        <v/>
      </c>
      <c r="AA20" s="251" t="str">
        <f t="shared" si="16"/>
        <v/>
      </c>
      <c r="AB20" s="79"/>
      <c r="AC20" s="79"/>
      <c r="AD20" s="307">
        <f>'10. Module 3 Project Team'!B25</f>
        <v>0</v>
      </c>
      <c r="AE20" s="307" t="str">
        <f t="shared" si="17"/>
        <v/>
      </c>
      <c r="AF20" s="307" t="str">
        <f t="shared" si="18"/>
        <v/>
      </c>
      <c r="AG20" s="307" t="str">
        <f>IF(AF20="","",RANK(AF20,$AF$10:$AF$50)+COUNTIF(AF$10:AF20,AF20)-1)</f>
        <v/>
      </c>
      <c r="AH20" s="79"/>
      <c r="AI20" s="79">
        <f>'10. Module 3 Project Team'!B26</f>
        <v>0</v>
      </c>
      <c r="AJ20" s="79"/>
      <c r="AK20" s="79">
        <v>11</v>
      </c>
      <c r="AL20" s="4" t="str">
        <f t="shared" si="19"/>
        <v/>
      </c>
      <c r="AM20" s="4" t="str">
        <f t="shared" si="24"/>
        <v/>
      </c>
      <c r="AN20" s="4"/>
      <c r="AO20" s="4" t="str">
        <f t="shared" si="20"/>
        <v/>
      </c>
      <c r="AP20" s="4" t="str">
        <f t="shared" si="21"/>
        <v/>
      </c>
      <c r="AQ20" s="280" t="str">
        <f t="shared" si="22"/>
        <v/>
      </c>
      <c r="AR20" s="307" t="str">
        <f t="shared" si="23"/>
        <v/>
      </c>
      <c r="AS20" s="79"/>
      <c r="AT20" s="79"/>
      <c r="AU20" s="79"/>
      <c r="AV20" s="79"/>
      <c r="AW20" s="79"/>
    </row>
    <row r="21" spans="1:49">
      <c r="A21" s="79">
        <v>12</v>
      </c>
      <c r="B21" s="307" t="str">
        <f t="shared" si="0"/>
        <v/>
      </c>
      <c r="C21" s="307" t="str">
        <f t="shared" si="1"/>
        <v/>
      </c>
      <c r="D21" s="307" t="str">
        <f t="shared" si="2"/>
        <v/>
      </c>
      <c r="E21" s="357" t="str">
        <f>IF('11. Module 3 Milestone Timeline'!B29="","",'11. Module 3 Milestone Timeline'!B29)</f>
        <v>Providers to conduct internal assessment of organization environment</v>
      </c>
      <c r="F21" s="357" t="str">
        <f>IF('11. Module 3 Milestone Timeline'!C29="","",'11. Module 3 Milestone Timeline'!C29)</f>
        <v/>
      </c>
      <c r="G21" s="357" t="str">
        <f>IF('11. Module 3 Milestone Timeline'!D29="","",'11. Module 3 Milestone Timeline'!D29)</f>
        <v/>
      </c>
      <c r="H21" s="357" t="str">
        <f>IF('11. Module 3 Milestone Timeline'!E29="","",'11. Module 3 Milestone Timeline'!E29)</f>
        <v/>
      </c>
      <c r="I21" s="357" t="str">
        <f t="shared" si="3"/>
        <v>Unassigned</v>
      </c>
      <c r="J21" s="378" t="str">
        <f>IF('11. Module 3 Milestone Timeline'!F29="","",'11. Module 3 Milestone Timeline'!F29)</f>
        <v/>
      </c>
      <c r="K21" s="378" t="str">
        <f>IF('11. Module 3 Milestone Timeline'!G29="","",'11. Module 3 Milestone Timeline'!G29)</f>
        <v/>
      </c>
      <c r="L21" s="280" t="str">
        <f t="shared" si="4"/>
        <v>Task Not Yet Started</v>
      </c>
      <c r="M21" s="307" t="str">
        <f t="shared" si="5"/>
        <v/>
      </c>
      <c r="N21" s="307" t="str">
        <f t="shared" si="6"/>
        <v>No</v>
      </c>
      <c r="O21" s="307" t="str">
        <f t="shared" si="7"/>
        <v>No</v>
      </c>
      <c r="P21" s="307" t="str">
        <f t="shared" si="8"/>
        <v>No</v>
      </c>
      <c r="Q21" s="307">
        <f>SUM($A$10:A21)</f>
        <v>78</v>
      </c>
      <c r="R21" s="307"/>
      <c r="S21" s="307" t="str">
        <f>IF(T21="","",RANK(T21,$T$10:$T$50,1)+COUNTIF(T$10:T21,T21)-1)</f>
        <v/>
      </c>
      <c r="T21" s="307" t="str">
        <f t="shared" si="9"/>
        <v/>
      </c>
      <c r="U21" s="251" t="str">
        <f t="shared" si="10"/>
        <v/>
      </c>
      <c r="V21" s="307" t="str">
        <f t="shared" si="11"/>
        <v/>
      </c>
      <c r="W21" s="251" t="str">
        <f t="shared" si="12"/>
        <v/>
      </c>
      <c r="X21" s="251" t="str">
        <f t="shared" si="13"/>
        <v/>
      </c>
      <c r="Y21" s="251" t="str">
        <f t="shared" si="14"/>
        <v/>
      </c>
      <c r="Z21" s="251" t="str">
        <f t="shared" si="15"/>
        <v/>
      </c>
      <c r="AA21" s="251" t="str">
        <f t="shared" si="16"/>
        <v/>
      </c>
      <c r="AB21" s="79"/>
      <c r="AC21" s="79"/>
      <c r="AD21" s="307">
        <f>'10. Module 3 Project Team'!B26</f>
        <v>0</v>
      </c>
      <c r="AE21" s="307" t="str">
        <f t="shared" si="17"/>
        <v/>
      </c>
      <c r="AF21" s="307" t="str">
        <f t="shared" si="18"/>
        <v/>
      </c>
      <c r="AG21" s="307" t="str">
        <f>IF(AF21="","",RANK(AF21,$AF$10:$AF$50)+COUNTIF(AF$10:AF21,AF21)-1)</f>
        <v/>
      </c>
      <c r="AH21" s="79"/>
      <c r="AI21" s="79">
        <f>'10. Module 3 Project Team'!B27</f>
        <v>0</v>
      </c>
      <c r="AJ21" s="79"/>
      <c r="AK21" s="79">
        <v>12</v>
      </c>
      <c r="AL21" s="4" t="str">
        <f t="shared" si="19"/>
        <v/>
      </c>
      <c r="AM21" s="4" t="str">
        <f t="shared" si="24"/>
        <v/>
      </c>
      <c r="AN21" s="4"/>
      <c r="AO21" s="4" t="str">
        <f t="shared" si="20"/>
        <v/>
      </c>
      <c r="AP21" s="4" t="str">
        <f t="shared" si="21"/>
        <v/>
      </c>
      <c r="AQ21" s="280" t="str">
        <f t="shared" si="22"/>
        <v/>
      </c>
      <c r="AR21" s="307" t="str">
        <f t="shared" si="23"/>
        <v/>
      </c>
      <c r="AS21" s="79"/>
      <c r="AT21" s="79"/>
      <c r="AU21" s="79"/>
      <c r="AV21" s="79"/>
      <c r="AW21" s="79"/>
    </row>
    <row r="22" spans="1:49">
      <c r="A22" s="79">
        <v>13</v>
      </c>
      <c r="B22" s="307" t="str">
        <f t="shared" si="0"/>
        <v/>
      </c>
      <c r="C22" s="307" t="str">
        <f t="shared" si="1"/>
        <v/>
      </c>
      <c r="D22" s="307" t="str">
        <f t="shared" si="2"/>
        <v/>
      </c>
      <c r="E22" s="357" t="str">
        <f>IF('11. Module 3 Milestone Timeline'!B30="","",'11. Module 3 Milestone Timeline'!B30)</f>
        <v>Detailed response – solution design</v>
      </c>
      <c r="F22" s="357" t="str">
        <f>IF('11. Module 3 Milestone Timeline'!C30="","",'11. Module 3 Milestone Timeline'!C30)</f>
        <v/>
      </c>
      <c r="G22" s="357" t="str">
        <f>IF('11. Module 3 Milestone Timeline'!D30="","",'11. Module 3 Milestone Timeline'!D30)</f>
        <v/>
      </c>
      <c r="H22" s="357" t="str">
        <f>IF('11. Module 3 Milestone Timeline'!E30="","",'11. Module 3 Milestone Timeline'!E30)</f>
        <v/>
      </c>
      <c r="I22" s="357" t="str">
        <f t="shared" si="3"/>
        <v>Unassigned</v>
      </c>
      <c r="J22" s="378" t="str">
        <f>IF('11. Module 3 Milestone Timeline'!F30="","",'11. Module 3 Milestone Timeline'!F30)</f>
        <v/>
      </c>
      <c r="K22" s="378" t="str">
        <f>IF('11. Module 3 Milestone Timeline'!G30="","",'11. Module 3 Milestone Timeline'!G30)</f>
        <v/>
      </c>
      <c r="L22" s="280" t="str">
        <f t="shared" si="4"/>
        <v>Task Not Yet Started</v>
      </c>
      <c r="M22" s="307" t="str">
        <f t="shared" si="5"/>
        <v/>
      </c>
      <c r="N22" s="307" t="str">
        <f t="shared" si="6"/>
        <v>No</v>
      </c>
      <c r="O22" s="307" t="str">
        <f t="shared" si="7"/>
        <v>No</v>
      </c>
      <c r="P22" s="307" t="str">
        <f t="shared" si="8"/>
        <v>No</v>
      </c>
      <c r="Q22" s="307">
        <f>SUM($A$10:A22)</f>
        <v>91</v>
      </c>
      <c r="R22" s="307"/>
      <c r="S22" s="307" t="str">
        <f>IF(T22="","",RANK(T22,$T$10:$T$50,1)+COUNTIF(T$10:T22,T22)-1)</f>
        <v/>
      </c>
      <c r="T22" s="307" t="str">
        <f t="shared" si="9"/>
        <v/>
      </c>
      <c r="U22" s="251" t="str">
        <f t="shared" si="10"/>
        <v/>
      </c>
      <c r="V22" s="307" t="str">
        <f t="shared" si="11"/>
        <v/>
      </c>
      <c r="W22" s="251" t="str">
        <f t="shared" si="12"/>
        <v/>
      </c>
      <c r="X22" s="251" t="str">
        <f t="shared" si="13"/>
        <v/>
      </c>
      <c r="Y22" s="251" t="str">
        <f t="shared" si="14"/>
        <v/>
      </c>
      <c r="Z22" s="251" t="str">
        <f t="shared" si="15"/>
        <v/>
      </c>
      <c r="AA22" s="251" t="str">
        <f t="shared" si="16"/>
        <v/>
      </c>
      <c r="AB22" s="79"/>
      <c r="AC22" s="79"/>
      <c r="AD22" s="307">
        <f>'10. Module 3 Project Team'!B27</f>
        <v>0</v>
      </c>
      <c r="AE22" s="307" t="str">
        <f t="shared" si="17"/>
        <v/>
      </c>
      <c r="AF22" s="307" t="str">
        <f t="shared" si="18"/>
        <v/>
      </c>
      <c r="AG22" s="307" t="str">
        <f>IF(AF22="","",RANK(AF22,$AF$10:$AF$50)+COUNTIF(AF$10:AF22,AF22)-1)</f>
        <v/>
      </c>
      <c r="AH22" s="79"/>
      <c r="AI22" s="79">
        <f>'10. Module 3 Project Team'!B28</f>
        <v>0</v>
      </c>
      <c r="AJ22" s="79"/>
      <c r="AK22" s="79">
        <v>13</v>
      </c>
      <c r="AL22" s="4" t="str">
        <f t="shared" si="19"/>
        <v/>
      </c>
      <c r="AM22" s="4" t="str">
        <f t="shared" si="24"/>
        <v/>
      </c>
      <c r="AN22" s="4"/>
      <c r="AO22" s="4" t="str">
        <f t="shared" si="20"/>
        <v/>
      </c>
      <c r="AP22" s="4" t="str">
        <f t="shared" si="21"/>
        <v/>
      </c>
      <c r="AQ22" s="280" t="str">
        <f t="shared" si="22"/>
        <v/>
      </c>
      <c r="AR22" s="307" t="str">
        <f t="shared" si="23"/>
        <v/>
      </c>
      <c r="AS22" s="79"/>
      <c r="AT22" s="79"/>
      <c r="AU22" s="79"/>
      <c r="AV22" s="79"/>
      <c r="AW22" s="79"/>
    </row>
    <row r="23" spans="1:49">
      <c r="A23" s="79">
        <v>14</v>
      </c>
      <c r="B23" s="307" t="str">
        <f t="shared" si="0"/>
        <v/>
      </c>
      <c r="C23" s="307" t="str">
        <f t="shared" si="1"/>
        <v/>
      </c>
      <c r="D23" s="307" t="str">
        <f t="shared" si="2"/>
        <v/>
      </c>
      <c r="E23" s="357" t="str">
        <f>IF('11. Module 3 Milestone Timeline'!B31="","",'11. Module 3 Milestone Timeline'!B31)</f>
        <v>Vendor presentation</v>
      </c>
      <c r="F23" s="357" t="str">
        <f>IF('11. Module 3 Milestone Timeline'!C31="","",'11. Module 3 Milestone Timeline'!C31)</f>
        <v/>
      </c>
      <c r="G23" s="357" t="str">
        <f>IF('11. Module 3 Milestone Timeline'!D31="","",'11. Module 3 Milestone Timeline'!D31)</f>
        <v/>
      </c>
      <c r="H23" s="357" t="str">
        <f>IF('11. Module 3 Milestone Timeline'!E31="","",'11. Module 3 Milestone Timeline'!E31)</f>
        <v/>
      </c>
      <c r="I23" s="357" t="str">
        <f t="shared" si="3"/>
        <v>Unassigned</v>
      </c>
      <c r="J23" s="378" t="str">
        <f>IF('11. Module 3 Milestone Timeline'!F31="","",'11. Module 3 Milestone Timeline'!F31)</f>
        <v/>
      </c>
      <c r="K23" s="378" t="str">
        <f>IF('11. Module 3 Milestone Timeline'!G31="","",'11. Module 3 Milestone Timeline'!G31)</f>
        <v/>
      </c>
      <c r="L23" s="280" t="str">
        <f t="shared" si="4"/>
        <v>Task Not Yet Started</v>
      </c>
      <c r="M23" s="307" t="str">
        <f t="shared" si="5"/>
        <v/>
      </c>
      <c r="N23" s="307" t="str">
        <f t="shared" si="6"/>
        <v>No</v>
      </c>
      <c r="O23" s="307" t="str">
        <f t="shared" si="7"/>
        <v>No</v>
      </c>
      <c r="P23" s="307" t="str">
        <f t="shared" si="8"/>
        <v>No</v>
      </c>
      <c r="Q23" s="307">
        <f>SUM($A$10:A23)</f>
        <v>105</v>
      </c>
      <c r="R23" s="307"/>
      <c r="S23" s="307" t="str">
        <f>IF(T23="","",RANK(T23,$T$10:$T$50,1)+COUNTIF(T$10:T23,T23)-1)</f>
        <v/>
      </c>
      <c r="T23" s="307" t="str">
        <f t="shared" si="9"/>
        <v/>
      </c>
      <c r="U23" s="251" t="str">
        <f t="shared" si="10"/>
        <v/>
      </c>
      <c r="V23" s="307" t="str">
        <f t="shared" si="11"/>
        <v/>
      </c>
      <c r="W23" s="251" t="str">
        <f t="shared" si="12"/>
        <v/>
      </c>
      <c r="X23" s="251" t="str">
        <f t="shared" si="13"/>
        <v/>
      </c>
      <c r="Y23" s="251" t="str">
        <f t="shared" si="14"/>
        <v/>
      </c>
      <c r="Z23" s="251" t="str">
        <f t="shared" si="15"/>
        <v/>
      </c>
      <c r="AA23" s="251" t="str">
        <f t="shared" si="16"/>
        <v/>
      </c>
      <c r="AB23" s="79"/>
      <c r="AC23" s="79"/>
      <c r="AD23" s="307">
        <f>'10. Module 3 Project Team'!B28</f>
        <v>0</v>
      </c>
      <c r="AE23" s="307" t="str">
        <f t="shared" si="17"/>
        <v/>
      </c>
      <c r="AF23" s="307" t="str">
        <f t="shared" si="18"/>
        <v/>
      </c>
      <c r="AG23" s="307" t="str">
        <f>IF(AF23="","",RANK(AF23,$AF$10:$AF$50)+COUNTIF(AF$10:AF23,AF23)-1)</f>
        <v/>
      </c>
      <c r="AH23" s="79"/>
      <c r="AI23" s="79">
        <f>'10. Module 3 Project Team'!B29</f>
        <v>0</v>
      </c>
      <c r="AJ23" s="79"/>
      <c r="AK23" s="79">
        <v>14</v>
      </c>
      <c r="AL23" s="4" t="str">
        <f t="shared" si="19"/>
        <v/>
      </c>
      <c r="AM23" s="4" t="str">
        <f t="shared" si="24"/>
        <v/>
      </c>
      <c r="AN23" s="4"/>
      <c r="AO23" s="4" t="str">
        <f t="shared" si="20"/>
        <v/>
      </c>
      <c r="AP23" s="4" t="str">
        <f t="shared" si="21"/>
        <v/>
      </c>
      <c r="AQ23" s="280" t="str">
        <f t="shared" si="22"/>
        <v/>
      </c>
      <c r="AR23" s="307" t="str">
        <f t="shared" si="23"/>
        <v/>
      </c>
      <c r="AS23" s="79"/>
      <c r="AT23" s="79"/>
      <c r="AU23" s="79"/>
      <c r="AV23" s="79"/>
      <c r="AW23" s="79"/>
    </row>
    <row r="24" spans="1:49">
      <c r="A24" s="79">
        <v>15</v>
      </c>
      <c r="B24" s="307" t="str">
        <f t="shared" si="0"/>
        <v/>
      </c>
      <c r="C24" s="307" t="str">
        <f t="shared" si="1"/>
        <v/>
      </c>
      <c r="D24" s="307" t="str">
        <f t="shared" si="2"/>
        <v/>
      </c>
      <c r="E24" s="357" t="str">
        <f>IF('11. Module 3 Milestone Timeline'!B32="","",'11. Module 3 Milestone Timeline'!B32)</f>
        <v>Finalist evaluation</v>
      </c>
      <c r="F24" s="357" t="str">
        <f>IF('11. Module 3 Milestone Timeline'!C32="","",'11. Module 3 Milestone Timeline'!C32)</f>
        <v/>
      </c>
      <c r="G24" s="357" t="str">
        <f>IF('11. Module 3 Milestone Timeline'!D32="","",'11. Module 3 Milestone Timeline'!D32)</f>
        <v/>
      </c>
      <c r="H24" s="357" t="str">
        <f>IF('11. Module 3 Milestone Timeline'!E32="","",'11. Module 3 Milestone Timeline'!E32)</f>
        <v/>
      </c>
      <c r="I24" s="357" t="str">
        <f t="shared" si="3"/>
        <v>Unassigned</v>
      </c>
      <c r="J24" s="378" t="str">
        <f>IF('11. Module 3 Milestone Timeline'!F32="","",'11. Module 3 Milestone Timeline'!F32)</f>
        <v/>
      </c>
      <c r="K24" s="378" t="str">
        <f>IF('11. Module 3 Milestone Timeline'!G32="","",'11. Module 3 Milestone Timeline'!G32)</f>
        <v/>
      </c>
      <c r="L24" s="280" t="str">
        <f t="shared" si="4"/>
        <v>Task Not Yet Started</v>
      </c>
      <c r="M24" s="307" t="str">
        <f t="shared" si="5"/>
        <v/>
      </c>
      <c r="N24" s="307" t="str">
        <f t="shared" si="6"/>
        <v>No</v>
      </c>
      <c r="O24" s="307" t="str">
        <f t="shared" si="7"/>
        <v>No</v>
      </c>
      <c r="P24" s="307" t="str">
        <f t="shared" si="8"/>
        <v>No</v>
      </c>
      <c r="Q24" s="307">
        <f>SUM($A$10:A24)</f>
        <v>120</v>
      </c>
      <c r="R24" s="307"/>
      <c r="S24" s="307" t="str">
        <f>IF(T24="","",RANK(T24,$T$10:$T$50,1)+COUNTIF(T$10:T24,T24)-1)</f>
        <v/>
      </c>
      <c r="T24" s="307" t="str">
        <f t="shared" si="9"/>
        <v/>
      </c>
      <c r="U24" s="251" t="str">
        <f t="shared" si="10"/>
        <v/>
      </c>
      <c r="V24" s="307" t="str">
        <f t="shared" si="11"/>
        <v/>
      </c>
      <c r="W24" s="251" t="str">
        <f t="shared" si="12"/>
        <v/>
      </c>
      <c r="X24" s="251" t="str">
        <f t="shared" si="13"/>
        <v/>
      </c>
      <c r="Y24" s="251" t="str">
        <f t="shared" si="14"/>
        <v/>
      </c>
      <c r="Z24" s="251" t="str">
        <f t="shared" si="15"/>
        <v/>
      </c>
      <c r="AA24" s="251" t="str">
        <f t="shared" si="16"/>
        <v/>
      </c>
      <c r="AB24" s="79"/>
      <c r="AC24" s="79"/>
      <c r="AD24" s="307">
        <f>'10. Module 3 Project Team'!B29</f>
        <v>0</v>
      </c>
      <c r="AE24" s="307" t="str">
        <f t="shared" si="17"/>
        <v/>
      </c>
      <c r="AF24" s="307" t="str">
        <f t="shared" si="18"/>
        <v/>
      </c>
      <c r="AG24" s="307" t="str">
        <f>IF(AF24="","",RANK(AF24,$AF$10:$AF$50)+COUNTIF(AF$10:AF24,AF24)-1)</f>
        <v/>
      </c>
      <c r="AH24" s="79"/>
      <c r="AI24" s="79">
        <f>'10. Module 3 Project Team'!B30</f>
        <v>0</v>
      </c>
      <c r="AJ24" s="79"/>
      <c r="AK24" s="79">
        <v>15</v>
      </c>
      <c r="AL24" s="4" t="str">
        <f t="shared" si="19"/>
        <v/>
      </c>
      <c r="AM24" s="4" t="str">
        <f t="shared" si="24"/>
        <v/>
      </c>
      <c r="AN24" s="4"/>
      <c r="AO24" s="4" t="str">
        <f t="shared" si="20"/>
        <v/>
      </c>
      <c r="AP24" s="4" t="str">
        <f t="shared" si="21"/>
        <v/>
      </c>
      <c r="AQ24" s="280" t="str">
        <f t="shared" si="22"/>
        <v/>
      </c>
      <c r="AR24" s="307" t="str">
        <f t="shared" si="23"/>
        <v/>
      </c>
      <c r="AS24" s="79"/>
      <c r="AT24" s="79"/>
      <c r="AU24" s="79"/>
      <c r="AV24" s="79"/>
      <c r="AW24" s="79"/>
    </row>
    <row r="25" spans="1:49">
      <c r="A25" s="79">
        <v>16</v>
      </c>
      <c r="B25" s="307" t="str">
        <f t="shared" si="0"/>
        <v/>
      </c>
      <c r="C25" s="307" t="str">
        <f t="shared" si="1"/>
        <v/>
      </c>
      <c r="D25" s="307" t="str">
        <f t="shared" si="2"/>
        <v/>
      </c>
      <c r="E25" s="357" t="str">
        <f>IF('11. Module 3 Milestone Timeline'!B33="","",'11. Module 3 Milestone Timeline'!B33)</f>
        <v>Review/evaluate detailed response (solution design)</v>
      </c>
      <c r="F25" s="357" t="str">
        <f>IF('11. Module 3 Milestone Timeline'!C33="","",'11. Module 3 Milestone Timeline'!C33)</f>
        <v/>
      </c>
      <c r="G25" s="357" t="str">
        <f>IF('11. Module 3 Milestone Timeline'!D33="","",'11. Module 3 Milestone Timeline'!D33)</f>
        <v/>
      </c>
      <c r="H25" s="357" t="str">
        <f>IF('11. Module 3 Milestone Timeline'!E33="","",'11. Module 3 Milestone Timeline'!E33)</f>
        <v/>
      </c>
      <c r="I25" s="357" t="str">
        <f t="shared" si="3"/>
        <v>Unassigned</v>
      </c>
      <c r="J25" s="378" t="str">
        <f>IF('11. Module 3 Milestone Timeline'!F33="","",'11. Module 3 Milestone Timeline'!F33)</f>
        <v/>
      </c>
      <c r="K25" s="378" t="str">
        <f>IF('11. Module 3 Milestone Timeline'!G33="","",'11. Module 3 Milestone Timeline'!G33)</f>
        <v/>
      </c>
      <c r="L25" s="280" t="str">
        <f t="shared" si="4"/>
        <v>Task Not Yet Started</v>
      </c>
      <c r="M25" s="307" t="str">
        <f t="shared" si="5"/>
        <v/>
      </c>
      <c r="N25" s="307" t="str">
        <f t="shared" si="6"/>
        <v>No</v>
      </c>
      <c r="O25" s="307" t="str">
        <f t="shared" si="7"/>
        <v>No</v>
      </c>
      <c r="P25" s="307" t="str">
        <f t="shared" si="8"/>
        <v>No</v>
      </c>
      <c r="Q25" s="307">
        <f>SUM($A$10:A25)</f>
        <v>136</v>
      </c>
      <c r="R25" s="307"/>
      <c r="S25" s="307" t="str">
        <f>IF(T25="","",RANK(T25,$T$10:$T$50,1)+COUNTIF(T$10:T25,T25)-1)</f>
        <v/>
      </c>
      <c r="T25" s="307" t="str">
        <f t="shared" si="9"/>
        <v/>
      </c>
      <c r="U25" s="251" t="str">
        <f t="shared" si="10"/>
        <v/>
      </c>
      <c r="V25" s="307" t="str">
        <f t="shared" si="11"/>
        <v/>
      </c>
      <c r="W25" s="251" t="str">
        <f t="shared" si="12"/>
        <v/>
      </c>
      <c r="X25" s="251" t="str">
        <f t="shared" si="13"/>
        <v/>
      </c>
      <c r="Y25" s="251" t="str">
        <f t="shared" si="14"/>
        <v/>
      </c>
      <c r="Z25" s="251" t="str">
        <f t="shared" si="15"/>
        <v/>
      </c>
      <c r="AA25" s="251" t="str">
        <f t="shared" si="16"/>
        <v/>
      </c>
      <c r="AB25" s="79"/>
      <c r="AC25" s="79"/>
      <c r="AD25" s="307">
        <f>'10. Module 3 Project Team'!B30</f>
        <v>0</v>
      </c>
      <c r="AE25" s="307" t="str">
        <f t="shared" si="17"/>
        <v/>
      </c>
      <c r="AF25" s="307" t="str">
        <f t="shared" si="18"/>
        <v/>
      </c>
      <c r="AG25" s="307" t="str">
        <f>IF(AF25="","",RANK(AF25,$AF$10:$AF$50)+COUNTIF(AF$10:AF25,AF25)-1)</f>
        <v/>
      </c>
      <c r="AH25" s="79"/>
      <c r="AI25" s="79">
        <f>'10. Module 3 Project Team'!B31</f>
        <v>0</v>
      </c>
      <c r="AJ25" s="79"/>
      <c r="AK25" s="79">
        <v>16</v>
      </c>
      <c r="AL25" s="4" t="str">
        <f t="shared" si="19"/>
        <v/>
      </c>
      <c r="AM25" s="4" t="str">
        <f t="shared" si="24"/>
        <v/>
      </c>
      <c r="AN25" s="4"/>
      <c r="AO25" s="4" t="str">
        <f t="shared" si="20"/>
        <v/>
      </c>
      <c r="AP25" s="4" t="str">
        <f t="shared" si="21"/>
        <v/>
      </c>
      <c r="AQ25" s="280" t="str">
        <f t="shared" si="22"/>
        <v/>
      </c>
      <c r="AR25" s="307" t="str">
        <f t="shared" si="23"/>
        <v/>
      </c>
      <c r="AS25" s="79"/>
      <c r="AT25" s="79"/>
      <c r="AU25" s="79"/>
      <c r="AV25" s="79"/>
      <c r="AW25" s="79"/>
    </row>
    <row r="26" spans="1:49">
      <c r="A26" s="79">
        <v>17</v>
      </c>
      <c r="B26" s="307" t="str">
        <f t="shared" si="0"/>
        <v/>
      </c>
      <c r="C26" s="307" t="str">
        <f t="shared" si="1"/>
        <v/>
      </c>
      <c r="D26" s="307" t="str">
        <f t="shared" si="2"/>
        <v/>
      </c>
      <c r="E26" s="357" t="str">
        <f>IF('11. Module 3 Milestone Timeline'!B34="","",'11. Module 3 Milestone Timeline'!B34)</f>
        <v>Award notification</v>
      </c>
      <c r="F26" s="357" t="str">
        <f>IF('11. Module 3 Milestone Timeline'!C34="","",'11. Module 3 Milestone Timeline'!C34)</f>
        <v/>
      </c>
      <c r="G26" s="357" t="str">
        <f>IF('11. Module 3 Milestone Timeline'!D34="","",'11. Module 3 Milestone Timeline'!D34)</f>
        <v/>
      </c>
      <c r="H26" s="357" t="str">
        <f>IF('11. Module 3 Milestone Timeline'!E34="","",'11. Module 3 Milestone Timeline'!E34)</f>
        <v/>
      </c>
      <c r="I26" s="357" t="str">
        <f t="shared" si="3"/>
        <v>Unassigned</v>
      </c>
      <c r="J26" s="378" t="str">
        <f>IF('11. Module 3 Milestone Timeline'!F34="","",'11. Module 3 Milestone Timeline'!F34)</f>
        <v/>
      </c>
      <c r="K26" s="378" t="str">
        <f>IF('11. Module 3 Milestone Timeline'!G34="","",'11. Module 3 Milestone Timeline'!G34)</f>
        <v/>
      </c>
      <c r="L26" s="280" t="str">
        <f t="shared" si="4"/>
        <v>Task Not Yet Started</v>
      </c>
      <c r="M26" s="307" t="str">
        <f t="shared" si="5"/>
        <v/>
      </c>
      <c r="N26" s="307" t="str">
        <f t="shared" si="6"/>
        <v>No</v>
      </c>
      <c r="O26" s="307" t="str">
        <f t="shared" si="7"/>
        <v>No</v>
      </c>
      <c r="P26" s="307" t="str">
        <f t="shared" si="8"/>
        <v>No</v>
      </c>
      <c r="Q26" s="307">
        <f>SUM($A$10:A26)</f>
        <v>153</v>
      </c>
      <c r="R26" s="307"/>
      <c r="S26" s="307" t="str">
        <f>IF(T26="","",RANK(T26,$T$10:$T$50,1)+COUNTIF(T$10:T26,T26)-1)</f>
        <v/>
      </c>
      <c r="T26" s="307" t="str">
        <f t="shared" si="9"/>
        <v/>
      </c>
      <c r="U26" s="251" t="str">
        <f t="shared" si="10"/>
        <v/>
      </c>
      <c r="V26" s="307" t="str">
        <f t="shared" si="11"/>
        <v/>
      </c>
      <c r="W26" s="251" t="str">
        <f t="shared" si="12"/>
        <v/>
      </c>
      <c r="X26" s="251" t="str">
        <f t="shared" si="13"/>
        <v/>
      </c>
      <c r="Y26" s="251" t="str">
        <f t="shared" si="14"/>
        <v/>
      </c>
      <c r="Z26" s="251" t="str">
        <f t="shared" si="15"/>
        <v/>
      </c>
      <c r="AA26" s="251" t="str">
        <f t="shared" si="16"/>
        <v/>
      </c>
      <c r="AB26" s="79"/>
      <c r="AC26" s="79"/>
      <c r="AD26" s="307">
        <f>'10. Module 3 Project Team'!B31</f>
        <v>0</v>
      </c>
      <c r="AE26" s="307" t="str">
        <f t="shared" si="17"/>
        <v/>
      </c>
      <c r="AF26" s="307" t="str">
        <f t="shared" si="18"/>
        <v/>
      </c>
      <c r="AG26" s="307" t="str">
        <f>IF(AF26="","",RANK(AF26,$AF$10:$AF$50)+COUNTIF(AF$10:AF26,AF26)-1)</f>
        <v/>
      </c>
      <c r="AH26" s="79"/>
      <c r="AI26" s="79">
        <f>'10. Module 3 Project Team'!B32</f>
        <v>0</v>
      </c>
      <c r="AJ26" s="79"/>
      <c r="AK26" s="79">
        <v>17</v>
      </c>
      <c r="AL26" s="4" t="str">
        <f t="shared" si="19"/>
        <v/>
      </c>
      <c r="AM26" s="4" t="str">
        <f t="shared" si="24"/>
        <v/>
      </c>
      <c r="AN26" s="4"/>
      <c r="AO26" s="4" t="str">
        <f t="shared" si="20"/>
        <v/>
      </c>
      <c r="AP26" s="4" t="str">
        <f t="shared" si="21"/>
        <v/>
      </c>
      <c r="AQ26" s="280" t="str">
        <f t="shared" si="22"/>
        <v/>
      </c>
      <c r="AR26" s="307" t="str">
        <f t="shared" si="23"/>
        <v/>
      </c>
      <c r="AS26" s="79"/>
      <c r="AT26" s="79"/>
      <c r="AU26" s="79"/>
      <c r="AV26" s="79"/>
      <c r="AW26" s="79"/>
    </row>
    <row r="27" spans="1:49">
      <c r="A27" s="79">
        <v>18</v>
      </c>
      <c r="B27" s="307" t="str">
        <f t="shared" si="0"/>
        <v/>
      </c>
      <c r="C27" s="307" t="str">
        <f t="shared" si="1"/>
        <v/>
      </c>
      <c r="D27" s="307" t="str">
        <f t="shared" si="2"/>
        <v/>
      </c>
      <c r="E27" s="357" t="str">
        <f>IF('11. Module 3 Milestone Timeline'!B35="","",'11. Module 3 Milestone Timeline'!B35)</f>
        <v>MSA contract to negotiate</v>
      </c>
      <c r="F27" s="357" t="str">
        <f>IF('11. Module 3 Milestone Timeline'!C35="","",'11. Module 3 Milestone Timeline'!C35)</f>
        <v/>
      </c>
      <c r="G27" s="357" t="str">
        <f>IF('11. Module 3 Milestone Timeline'!D35="","",'11. Module 3 Milestone Timeline'!D35)</f>
        <v/>
      </c>
      <c r="H27" s="357" t="str">
        <f>IF('11. Module 3 Milestone Timeline'!E35="","",'11. Module 3 Milestone Timeline'!E35)</f>
        <v/>
      </c>
      <c r="I27" s="357" t="str">
        <f t="shared" si="3"/>
        <v>Unassigned</v>
      </c>
      <c r="J27" s="378" t="str">
        <f>IF('11. Module 3 Milestone Timeline'!F35="","",'11. Module 3 Milestone Timeline'!F35)</f>
        <v/>
      </c>
      <c r="K27" s="378" t="str">
        <f>IF('11. Module 3 Milestone Timeline'!G35="","",'11. Module 3 Milestone Timeline'!G35)</f>
        <v/>
      </c>
      <c r="L27" s="280" t="str">
        <f t="shared" si="4"/>
        <v>Task Not Yet Started</v>
      </c>
      <c r="M27" s="307" t="str">
        <f t="shared" si="5"/>
        <v/>
      </c>
      <c r="N27" s="307" t="str">
        <f t="shared" si="6"/>
        <v>No</v>
      </c>
      <c r="O27" s="307" t="str">
        <f t="shared" si="7"/>
        <v>No</v>
      </c>
      <c r="P27" s="307" t="str">
        <f t="shared" si="8"/>
        <v>No</v>
      </c>
      <c r="Q27" s="307">
        <f>SUM($A$10:A27)</f>
        <v>171</v>
      </c>
      <c r="R27" s="307"/>
      <c r="S27" s="307" t="str">
        <f>IF(T27="","",RANK(T27,$T$10:$T$50,1)+COUNTIF(T$10:T27,T27)-1)</f>
        <v/>
      </c>
      <c r="T27" s="307" t="str">
        <f t="shared" si="9"/>
        <v/>
      </c>
      <c r="U27" s="251" t="str">
        <f t="shared" si="10"/>
        <v/>
      </c>
      <c r="V27" s="307" t="str">
        <f t="shared" si="11"/>
        <v/>
      </c>
      <c r="W27" s="251" t="str">
        <f t="shared" si="12"/>
        <v/>
      </c>
      <c r="X27" s="251" t="str">
        <f t="shared" si="13"/>
        <v/>
      </c>
      <c r="Y27" s="251" t="str">
        <f t="shared" si="14"/>
        <v/>
      </c>
      <c r="Z27" s="251" t="str">
        <f t="shared" si="15"/>
        <v/>
      </c>
      <c r="AA27" s="251" t="str">
        <f t="shared" si="16"/>
        <v/>
      </c>
      <c r="AB27" s="79"/>
      <c r="AC27" s="79"/>
      <c r="AD27" s="307">
        <f>'10. Module 3 Project Team'!B32</f>
        <v>0</v>
      </c>
      <c r="AE27" s="307" t="str">
        <f t="shared" si="17"/>
        <v/>
      </c>
      <c r="AF27" s="307" t="str">
        <f t="shared" si="18"/>
        <v/>
      </c>
      <c r="AG27" s="307" t="str">
        <f>IF(AF27="","",RANK(AF27,$AF$10:$AF$50)+COUNTIF(AF$10:AF27,AF27)-1)</f>
        <v/>
      </c>
      <c r="AH27" s="79"/>
      <c r="AI27" s="79">
        <f>'10. Module 3 Project Team'!B33</f>
        <v>0</v>
      </c>
      <c r="AJ27" s="79"/>
      <c r="AK27" s="79">
        <v>18</v>
      </c>
      <c r="AL27" s="4" t="str">
        <f t="shared" si="19"/>
        <v/>
      </c>
      <c r="AM27" s="4" t="str">
        <f t="shared" si="24"/>
        <v/>
      </c>
      <c r="AN27" s="4"/>
      <c r="AO27" s="4" t="str">
        <f t="shared" si="20"/>
        <v/>
      </c>
      <c r="AP27" s="4" t="str">
        <f t="shared" si="21"/>
        <v/>
      </c>
      <c r="AQ27" s="280" t="str">
        <f t="shared" si="22"/>
        <v/>
      </c>
      <c r="AR27" s="307" t="str">
        <f t="shared" si="23"/>
        <v/>
      </c>
      <c r="AS27" s="79"/>
      <c r="AT27" s="79"/>
      <c r="AU27" s="79"/>
      <c r="AV27" s="79"/>
      <c r="AW27" s="79"/>
    </row>
    <row r="28" spans="1:49">
      <c r="A28" s="79">
        <v>19</v>
      </c>
      <c r="B28" s="307" t="str">
        <f t="shared" si="0"/>
        <v/>
      </c>
      <c r="C28" s="307" t="str">
        <f t="shared" si="1"/>
        <v/>
      </c>
      <c r="D28" s="307" t="str">
        <f t="shared" si="2"/>
        <v/>
      </c>
      <c r="E28" s="357" t="str">
        <f>IF('11. Module 3 Milestone Timeline'!B36="","",'11. Module 3 Milestone Timeline'!B36)</f>
        <v>Signed contract</v>
      </c>
      <c r="F28" s="357" t="str">
        <f>IF('11. Module 3 Milestone Timeline'!C36="","",'11. Module 3 Milestone Timeline'!C36)</f>
        <v/>
      </c>
      <c r="G28" s="357" t="str">
        <f>IF('11. Module 3 Milestone Timeline'!D36="","",'11. Module 3 Milestone Timeline'!D36)</f>
        <v/>
      </c>
      <c r="H28" s="357" t="str">
        <f>IF('11. Module 3 Milestone Timeline'!E36="","",'11. Module 3 Milestone Timeline'!E36)</f>
        <v/>
      </c>
      <c r="I28" s="357" t="str">
        <f t="shared" si="3"/>
        <v>Unassigned</v>
      </c>
      <c r="J28" s="378" t="str">
        <f>IF('11. Module 3 Milestone Timeline'!F36="","",'11. Module 3 Milestone Timeline'!F36)</f>
        <v/>
      </c>
      <c r="K28" s="378" t="str">
        <f>IF('11. Module 3 Milestone Timeline'!G36="","",'11. Module 3 Milestone Timeline'!G36)</f>
        <v/>
      </c>
      <c r="L28" s="280" t="str">
        <f t="shared" si="4"/>
        <v>Task Not Yet Started</v>
      </c>
      <c r="M28" s="307" t="str">
        <f t="shared" si="5"/>
        <v/>
      </c>
      <c r="N28" s="307" t="str">
        <f t="shared" si="6"/>
        <v>No</v>
      </c>
      <c r="O28" s="307" t="str">
        <f t="shared" si="7"/>
        <v>No</v>
      </c>
      <c r="P28" s="307" t="str">
        <f t="shared" si="8"/>
        <v>No</v>
      </c>
      <c r="Q28" s="307">
        <f>SUM($A$10:A28)</f>
        <v>190</v>
      </c>
      <c r="R28" s="307"/>
      <c r="S28" s="307" t="str">
        <f>IF(T28="","",RANK(T28,$T$10:$T$50,1)+COUNTIF(T$10:T28,T28)-1)</f>
        <v/>
      </c>
      <c r="T28" s="307" t="str">
        <f t="shared" si="9"/>
        <v/>
      </c>
      <c r="U28" s="251" t="str">
        <f t="shared" si="10"/>
        <v/>
      </c>
      <c r="V28" s="307" t="str">
        <f t="shared" si="11"/>
        <v/>
      </c>
      <c r="W28" s="251" t="str">
        <f t="shared" si="12"/>
        <v/>
      </c>
      <c r="X28" s="251" t="str">
        <f t="shared" si="13"/>
        <v/>
      </c>
      <c r="Y28" s="251" t="str">
        <f t="shared" si="14"/>
        <v/>
      </c>
      <c r="Z28" s="251" t="str">
        <f t="shared" si="15"/>
        <v/>
      </c>
      <c r="AA28" s="251" t="str">
        <f t="shared" si="16"/>
        <v/>
      </c>
      <c r="AB28" s="79"/>
      <c r="AC28" s="79"/>
      <c r="AD28" s="307">
        <f>'10. Module 3 Project Team'!B33</f>
        <v>0</v>
      </c>
      <c r="AE28" s="307" t="str">
        <f t="shared" si="17"/>
        <v/>
      </c>
      <c r="AF28" s="307" t="str">
        <f t="shared" si="18"/>
        <v/>
      </c>
      <c r="AG28" s="307" t="str">
        <f>IF(AF28="","",RANK(AF28,$AF$10:$AF$50)+COUNTIF(AF$10:AF28,AF28)-1)</f>
        <v/>
      </c>
      <c r="AH28" s="79"/>
      <c r="AI28" s="79">
        <f>'10. Module 3 Project Team'!B34</f>
        <v>0</v>
      </c>
      <c r="AJ28" s="79"/>
      <c r="AK28" s="79">
        <v>19</v>
      </c>
      <c r="AL28" s="4" t="str">
        <f t="shared" si="19"/>
        <v/>
      </c>
      <c r="AM28" s="4" t="str">
        <f t="shared" si="24"/>
        <v/>
      </c>
      <c r="AN28" s="4"/>
      <c r="AO28" s="4" t="str">
        <f t="shared" si="20"/>
        <v/>
      </c>
      <c r="AP28" s="4" t="str">
        <f t="shared" si="21"/>
        <v/>
      </c>
      <c r="AQ28" s="280" t="str">
        <f t="shared" si="22"/>
        <v/>
      </c>
      <c r="AR28" s="307" t="str">
        <f t="shared" si="23"/>
        <v/>
      </c>
      <c r="AS28" s="79"/>
      <c r="AT28" s="79"/>
      <c r="AU28" s="79"/>
      <c r="AV28" s="79"/>
      <c r="AW28" s="79"/>
    </row>
    <row r="29" spans="1:49">
      <c r="A29" s="79">
        <v>20</v>
      </c>
      <c r="B29" s="307" t="str">
        <f t="shared" si="0"/>
        <v/>
      </c>
      <c r="C29" s="307" t="str">
        <f t="shared" si="1"/>
        <v/>
      </c>
      <c r="D29" s="307" t="str">
        <f t="shared" si="2"/>
        <v/>
      </c>
      <c r="E29" s="357" t="str">
        <f>IF('11. Module 3 Milestone Timeline'!B37="","",'11. Module 3 Milestone Timeline'!B37)</f>
        <v/>
      </c>
      <c r="F29" s="357" t="str">
        <f>IF('11. Module 3 Milestone Timeline'!C37="","",'11. Module 3 Milestone Timeline'!C37)</f>
        <v/>
      </c>
      <c r="G29" s="357" t="str">
        <f>IF('11. Module 3 Milestone Timeline'!D37="","",'11. Module 3 Milestone Timeline'!D37)</f>
        <v/>
      </c>
      <c r="H29" s="357" t="str">
        <f>IF('11. Module 3 Milestone Timeline'!E37="","",'11. Module 3 Milestone Timeline'!E37)</f>
        <v/>
      </c>
      <c r="I29" s="357" t="str">
        <f t="shared" si="3"/>
        <v/>
      </c>
      <c r="J29" s="378" t="str">
        <f>IF('11. Module 3 Milestone Timeline'!F37="","",'11. Module 3 Milestone Timeline'!F37)</f>
        <v/>
      </c>
      <c r="K29" s="378" t="str">
        <f>IF('11. Module 3 Milestone Timeline'!G37="","",'11. Module 3 Milestone Timeline'!G37)</f>
        <v/>
      </c>
      <c r="L29" s="280" t="str">
        <f t="shared" si="4"/>
        <v/>
      </c>
      <c r="M29" s="307" t="str">
        <f t="shared" si="5"/>
        <v/>
      </c>
      <c r="N29" s="307" t="str">
        <f t="shared" si="6"/>
        <v/>
      </c>
      <c r="O29" s="307" t="str">
        <f t="shared" si="7"/>
        <v/>
      </c>
      <c r="P29" s="307" t="str">
        <f t="shared" si="8"/>
        <v>No</v>
      </c>
      <c r="Q29" s="307">
        <f>SUM($A$10:A29)</f>
        <v>210</v>
      </c>
      <c r="R29" s="307"/>
      <c r="S29" s="307" t="str">
        <f>IF(T29="","",RANK(T29,$T$10:$T$50,1)+COUNTIF(T$10:T29,T29)-1)</f>
        <v/>
      </c>
      <c r="T29" s="307" t="str">
        <f t="shared" si="9"/>
        <v/>
      </c>
      <c r="U29" s="251" t="str">
        <f t="shared" si="10"/>
        <v/>
      </c>
      <c r="V29" s="307" t="str">
        <f t="shared" si="11"/>
        <v/>
      </c>
      <c r="W29" s="251" t="str">
        <f t="shared" si="12"/>
        <v/>
      </c>
      <c r="X29" s="251" t="str">
        <f t="shared" si="13"/>
        <v/>
      </c>
      <c r="Y29" s="251" t="str">
        <f t="shared" si="14"/>
        <v/>
      </c>
      <c r="Z29" s="251" t="str">
        <f t="shared" si="15"/>
        <v/>
      </c>
      <c r="AA29" s="251" t="str">
        <f t="shared" si="16"/>
        <v/>
      </c>
      <c r="AB29" s="79"/>
      <c r="AC29" s="79"/>
      <c r="AD29" s="307">
        <f>'10. Module 3 Project Team'!B34</f>
        <v>0</v>
      </c>
      <c r="AE29" s="307" t="str">
        <f t="shared" si="17"/>
        <v/>
      </c>
      <c r="AF29" s="307" t="str">
        <f t="shared" si="18"/>
        <v/>
      </c>
      <c r="AG29" s="307" t="str">
        <f>IF(AF29="","",RANK(AF29,$AF$10:$AF$50)+COUNTIF(AF$10:AF29,AF29)-1)</f>
        <v/>
      </c>
      <c r="AH29" s="79"/>
      <c r="AI29" s="79">
        <f>'10. Module 3 Project Team'!B35</f>
        <v>0</v>
      </c>
      <c r="AJ29" s="79"/>
      <c r="AK29" s="79">
        <v>20</v>
      </c>
      <c r="AL29" s="4" t="str">
        <f t="shared" si="19"/>
        <v/>
      </c>
      <c r="AM29" s="4" t="str">
        <f t="shared" si="24"/>
        <v/>
      </c>
      <c r="AN29" s="4"/>
      <c r="AO29" s="4" t="str">
        <f t="shared" si="20"/>
        <v/>
      </c>
      <c r="AP29" s="4" t="str">
        <f t="shared" si="21"/>
        <v/>
      </c>
      <c r="AQ29" s="280" t="str">
        <f t="shared" si="22"/>
        <v/>
      </c>
      <c r="AR29" s="307" t="str">
        <f t="shared" si="23"/>
        <v/>
      </c>
      <c r="AS29" s="79"/>
      <c r="AT29" s="79"/>
      <c r="AU29" s="79"/>
      <c r="AV29" s="79"/>
      <c r="AW29" s="79"/>
    </row>
    <row r="30" spans="1:49">
      <c r="A30" s="79">
        <v>21</v>
      </c>
      <c r="B30" s="307" t="str">
        <f t="shared" si="0"/>
        <v/>
      </c>
      <c r="C30" s="307" t="str">
        <f t="shared" si="1"/>
        <v/>
      </c>
      <c r="D30" s="307" t="str">
        <f t="shared" si="2"/>
        <v/>
      </c>
      <c r="E30" s="357" t="str">
        <f>IF('11. Module 3 Milestone Timeline'!B38="","",'11. Module 3 Milestone Timeline'!B38)</f>
        <v/>
      </c>
      <c r="F30" s="357" t="str">
        <f>IF('11. Module 3 Milestone Timeline'!C38="","",'11. Module 3 Milestone Timeline'!C38)</f>
        <v/>
      </c>
      <c r="G30" s="357" t="str">
        <f>IF('11. Module 3 Milestone Timeline'!D38="","",'11. Module 3 Milestone Timeline'!D38)</f>
        <v/>
      </c>
      <c r="H30" s="357" t="str">
        <f>IF('11. Module 3 Milestone Timeline'!E38="","",'11. Module 3 Milestone Timeline'!E38)</f>
        <v/>
      </c>
      <c r="I30" s="357" t="str">
        <f t="shared" si="3"/>
        <v/>
      </c>
      <c r="J30" s="378" t="str">
        <f>IF('11. Module 3 Milestone Timeline'!F38="","",'11. Module 3 Milestone Timeline'!F38)</f>
        <v/>
      </c>
      <c r="K30" s="378" t="str">
        <f>IF('11. Module 3 Milestone Timeline'!G38="","",'11. Module 3 Milestone Timeline'!G38)</f>
        <v/>
      </c>
      <c r="L30" s="280" t="str">
        <f t="shared" si="4"/>
        <v/>
      </c>
      <c r="M30" s="307" t="str">
        <f t="shared" si="5"/>
        <v/>
      </c>
      <c r="N30" s="307" t="str">
        <f t="shared" si="6"/>
        <v/>
      </c>
      <c r="O30" s="307" t="str">
        <f t="shared" si="7"/>
        <v/>
      </c>
      <c r="P30" s="307" t="str">
        <f t="shared" si="8"/>
        <v>No</v>
      </c>
      <c r="Q30" s="307">
        <f>SUM($A$10:A30)</f>
        <v>231</v>
      </c>
      <c r="R30" s="307"/>
      <c r="S30" s="307" t="str">
        <f>IF(T30="","",RANK(T30,$T$10:$T$50,1)+COUNTIF(T$10:T30,T30)-1)</f>
        <v/>
      </c>
      <c r="T30" s="307" t="str">
        <f t="shared" si="9"/>
        <v/>
      </c>
      <c r="U30" s="251" t="str">
        <f t="shared" si="10"/>
        <v/>
      </c>
      <c r="V30" s="307" t="str">
        <f t="shared" si="11"/>
        <v/>
      </c>
      <c r="W30" s="251" t="str">
        <f t="shared" si="12"/>
        <v/>
      </c>
      <c r="X30" s="251" t="str">
        <f t="shared" si="13"/>
        <v/>
      </c>
      <c r="Y30" s="251" t="str">
        <f t="shared" si="14"/>
        <v/>
      </c>
      <c r="Z30" s="251" t="str">
        <f t="shared" si="15"/>
        <v/>
      </c>
      <c r="AA30" s="251" t="str">
        <f t="shared" si="16"/>
        <v/>
      </c>
      <c r="AB30" s="79"/>
      <c r="AC30" s="79"/>
      <c r="AD30" s="307">
        <f>'10. Module 3 Project Team'!B35</f>
        <v>0</v>
      </c>
      <c r="AE30" s="307" t="str">
        <f t="shared" si="17"/>
        <v/>
      </c>
      <c r="AF30" s="307" t="str">
        <f t="shared" si="18"/>
        <v/>
      </c>
      <c r="AG30" s="307" t="str">
        <f>IF(AF30="","",RANK(AF30,$AF$10:$AF$50)+COUNTIF(AF$10:AF30,AF30)-1)</f>
        <v/>
      </c>
      <c r="AH30" s="79"/>
      <c r="AI30" s="79">
        <f>'10. Module 3 Project Team'!B36</f>
        <v>0</v>
      </c>
      <c r="AJ30" s="79"/>
      <c r="AK30" s="79">
        <v>21</v>
      </c>
      <c r="AL30" s="4" t="str">
        <f t="shared" si="19"/>
        <v/>
      </c>
      <c r="AM30" s="4" t="str">
        <f t="shared" si="24"/>
        <v/>
      </c>
      <c r="AN30" s="4"/>
      <c r="AO30" s="4" t="str">
        <f t="shared" si="20"/>
        <v/>
      </c>
      <c r="AP30" s="4" t="str">
        <f t="shared" si="21"/>
        <v/>
      </c>
      <c r="AQ30" s="280" t="str">
        <f t="shared" si="22"/>
        <v/>
      </c>
      <c r="AR30" s="307" t="str">
        <f t="shared" si="23"/>
        <v/>
      </c>
      <c r="AS30" s="79"/>
      <c r="AT30" s="79"/>
      <c r="AU30" s="79"/>
      <c r="AV30" s="79"/>
      <c r="AW30" s="79"/>
    </row>
    <row r="31" spans="1:49">
      <c r="A31" s="79">
        <v>22</v>
      </c>
      <c r="B31" s="307" t="str">
        <f t="shared" si="0"/>
        <v/>
      </c>
      <c r="C31" s="307" t="str">
        <f t="shared" si="1"/>
        <v/>
      </c>
      <c r="D31" s="307" t="str">
        <f t="shared" si="2"/>
        <v/>
      </c>
      <c r="E31" s="357" t="str">
        <f>IF('11. Module 3 Milestone Timeline'!B39="","",'11. Module 3 Milestone Timeline'!B39)</f>
        <v/>
      </c>
      <c r="F31" s="357" t="str">
        <f>IF('11. Module 3 Milestone Timeline'!C39="","",'11. Module 3 Milestone Timeline'!C39)</f>
        <v/>
      </c>
      <c r="G31" s="357" t="str">
        <f>IF('11. Module 3 Milestone Timeline'!D39="","",'11. Module 3 Milestone Timeline'!D39)</f>
        <v/>
      </c>
      <c r="H31" s="357" t="str">
        <f>IF('11. Module 3 Milestone Timeline'!E39="","",'11. Module 3 Milestone Timeline'!E39)</f>
        <v/>
      </c>
      <c r="I31" s="357" t="str">
        <f t="shared" si="3"/>
        <v/>
      </c>
      <c r="J31" s="378" t="str">
        <f>IF('11. Module 3 Milestone Timeline'!F39="","",'11. Module 3 Milestone Timeline'!F39)</f>
        <v/>
      </c>
      <c r="K31" s="378" t="str">
        <f>IF('11. Module 3 Milestone Timeline'!G39="","",'11. Module 3 Milestone Timeline'!G39)</f>
        <v/>
      </c>
      <c r="L31" s="280" t="str">
        <f t="shared" si="4"/>
        <v/>
      </c>
      <c r="M31" s="307" t="str">
        <f t="shared" si="5"/>
        <v/>
      </c>
      <c r="N31" s="307" t="str">
        <f t="shared" si="6"/>
        <v/>
      </c>
      <c r="O31" s="307" t="str">
        <f t="shared" si="7"/>
        <v/>
      </c>
      <c r="P31" s="307" t="str">
        <f t="shared" si="8"/>
        <v>No</v>
      </c>
      <c r="Q31" s="307">
        <f>SUM($A$10:A31)</f>
        <v>253</v>
      </c>
      <c r="R31" s="307"/>
      <c r="S31" s="307" t="str">
        <f>IF(T31="","",RANK(T31,$T$10:$T$50,1)+COUNTIF(T$10:T31,T31)-1)</f>
        <v/>
      </c>
      <c r="T31" s="307" t="str">
        <f t="shared" si="9"/>
        <v/>
      </c>
      <c r="U31" s="251" t="str">
        <f t="shared" si="10"/>
        <v/>
      </c>
      <c r="V31" s="307" t="str">
        <f t="shared" si="11"/>
        <v/>
      </c>
      <c r="W31" s="251" t="str">
        <f t="shared" si="12"/>
        <v/>
      </c>
      <c r="X31" s="251" t="str">
        <f t="shared" si="13"/>
        <v/>
      </c>
      <c r="Y31" s="251" t="str">
        <f t="shared" si="14"/>
        <v/>
      </c>
      <c r="Z31" s="251" t="str">
        <f t="shared" si="15"/>
        <v/>
      </c>
      <c r="AA31" s="251" t="str">
        <f t="shared" si="16"/>
        <v/>
      </c>
      <c r="AB31" s="79"/>
      <c r="AC31" s="79"/>
      <c r="AD31" s="307">
        <f>'10. Module 3 Project Team'!B36</f>
        <v>0</v>
      </c>
      <c r="AE31" s="307" t="str">
        <f t="shared" si="17"/>
        <v/>
      </c>
      <c r="AF31" s="307" t="str">
        <f t="shared" si="18"/>
        <v/>
      </c>
      <c r="AG31" s="307" t="str">
        <f>IF(AF31="","",RANK(AF31,$AF$10:$AF$50)+COUNTIF(AF$10:AF31,AF31)-1)</f>
        <v/>
      </c>
      <c r="AH31" s="79"/>
      <c r="AI31" s="79">
        <f>'10. Module 3 Project Team'!B37</f>
        <v>0</v>
      </c>
      <c r="AJ31" s="79"/>
      <c r="AK31" s="79">
        <v>22</v>
      </c>
      <c r="AL31" s="4" t="str">
        <f t="shared" si="19"/>
        <v/>
      </c>
      <c r="AM31" s="4" t="str">
        <f t="shared" si="24"/>
        <v/>
      </c>
      <c r="AN31" s="4"/>
      <c r="AO31" s="4" t="str">
        <f t="shared" si="20"/>
        <v/>
      </c>
      <c r="AP31" s="4" t="str">
        <f t="shared" si="21"/>
        <v/>
      </c>
      <c r="AQ31" s="280" t="str">
        <f t="shared" si="22"/>
        <v/>
      </c>
      <c r="AR31" s="307" t="str">
        <f t="shared" si="23"/>
        <v/>
      </c>
      <c r="AS31" s="79"/>
      <c r="AT31" s="79"/>
      <c r="AU31" s="79"/>
      <c r="AV31" s="79"/>
      <c r="AW31" s="79"/>
    </row>
    <row r="32" spans="1:49">
      <c r="A32" s="79">
        <v>23</v>
      </c>
      <c r="B32" s="307" t="str">
        <f t="shared" si="0"/>
        <v/>
      </c>
      <c r="C32" s="307" t="str">
        <f t="shared" si="1"/>
        <v/>
      </c>
      <c r="D32" s="307" t="str">
        <f t="shared" si="2"/>
        <v/>
      </c>
      <c r="E32" s="357" t="str">
        <f>IF('11. Module 3 Milestone Timeline'!B40="","",'11. Module 3 Milestone Timeline'!B40)</f>
        <v/>
      </c>
      <c r="F32" s="357" t="str">
        <f>IF('11. Module 3 Milestone Timeline'!C40="","",'11. Module 3 Milestone Timeline'!C40)</f>
        <v/>
      </c>
      <c r="G32" s="357" t="str">
        <f>IF('11. Module 3 Milestone Timeline'!D40="","",'11. Module 3 Milestone Timeline'!D40)</f>
        <v/>
      </c>
      <c r="H32" s="357" t="str">
        <f>IF('11. Module 3 Milestone Timeline'!E40="","",'11. Module 3 Milestone Timeline'!E40)</f>
        <v/>
      </c>
      <c r="I32" s="357" t="str">
        <f t="shared" si="3"/>
        <v/>
      </c>
      <c r="J32" s="378" t="str">
        <f>IF('11. Module 3 Milestone Timeline'!F40="","",'11. Module 3 Milestone Timeline'!F40)</f>
        <v/>
      </c>
      <c r="K32" s="378" t="str">
        <f>IF('11. Module 3 Milestone Timeline'!G40="","",'11. Module 3 Milestone Timeline'!G40)</f>
        <v/>
      </c>
      <c r="L32" s="280" t="str">
        <f t="shared" si="4"/>
        <v/>
      </c>
      <c r="M32" s="307" t="str">
        <f t="shared" si="5"/>
        <v/>
      </c>
      <c r="N32" s="307" t="str">
        <f t="shared" si="6"/>
        <v/>
      </c>
      <c r="O32" s="307" t="str">
        <f t="shared" si="7"/>
        <v/>
      </c>
      <c r="P32" s="307" t="str">
        <f t="shared" si="8"/>
        <v>No</v>
      </c>
      <c r="Q32" s="307">
        <f>SUM($A$10:A32)</f>
        <v>276</v>
      </c>
      <c r="R32" s="307"/>
      <c r="S32" s="307" t="str">
        <f>IF(T32="","",RANK(T32,$T$10:$T$50,1)+COUNTIF(T$10:T32,T32)-1)</f>
        <v/>
      </c>
      <c r="T32" s="307" t="str">
        <f t="shared" si="9"/>
        <v/>
      </c>
      <c r="U32" s="251" t="str">
        <f t="shared" si="10"/>
        <v/>
      </c>
      <c r="V32" s="307" t="str">
        <f t="shared" si="11"/>
        <v/>
      </c>
      <c r="W32" s="251" t="str">
        <f t="shared" si="12"/>
        <v/>
      </c>
      <c r="X32" s="251" t="str">
        <f t="shared" si="13"/>
        <v/>
      </c>
      <c r="Y32" s="251" t="str">
        <f t="shared" si="14"/>
        <v/>
      </c>
      <c r="Z32" s="251" t="str">
        <f t="shared" si="15"/>
        <v/>
      </c>
      <c r="AA32" s="251" t="str">
        <f t="shared" si="16"/>
        <v/>
      </c>
      <c r="AB32" s="79"/>
      <c r="AC32" s="79"/>
      <c r="AD32" s="307">
        <f>'10. Module 3 Project Team'!B37</f>
        <v>0</v>
      </c>
      <c r="AE32" s="307" t="str">
        <f t="shared" si="17"/>
        <v/>
      </c>
      <c r="AF32" s="307" t="str">
        <f t="shared" si="18"/>
        <v/>
      </c>
      <c r="AG32" s="307" t="str">
        <f>IF(AF32="","",RANK(AF32,$AF$10:$AF$50)+COUNTIF(AF$10:AF32,AF32)-1)</f>
        <v/>
      </c>
      <c r="AH32" s="79"/>
      <c r="AI32" s="79">
        <f>'10. Module 3 Project Team'!B38</f>
        <v>0</v>
      </c>
      <c r="AJ32" s="79"/>
      <c r="AK32" s="79">
        <v>23</v>
      </c>
      <c r="AL32" s="4" t="str">
        <f t="shared" si="19"/>
        <v/>
      </c>
      <c r="AM32" s="4" t="str">
        <f t="shared" si="24"/>
        <v/>
      </c>
      <c r="AN32" s="4"/>
      <c r="AO32" s="4" t="str">
        <f t="shared" si="20"/>
        <v/>
      </c>
      <c r="AP32" s="4" t="str">
        <f t="shared" si="21"/>
        <v/>
      </c>
      <c r="AQ32" s="280" t="str">
        <f t="shared" si="22"/>
        <v/>
      </c>
      <c r="AR32" s="307" t="str">
        <f t="shared" si="23"/>
        <v/>
      </c>
      <c r="AS32" s="79"/>
      <c r="AT32" s="79"/>
      <c r="AU32" s="79"/>
      <c r="AV32" s="79"/>
      <c r="AW32" s="79"/>
    </row>
    <row r="33" spans="1:49">
      <c r="A33" s="79">
        <v>24</v>
      </c>
      <c r="B33" s="307" t="str">
        <f t="shared" si="0"/>
        <v/>
      </c>
      <c r="C33" s="307" t="str">
        <f t="shared" si="1"/>
        <v/>
      </c>
      <c r="D33" s="307" t="str">
        <f t="shared" si="2"/>
        <v/>
      </c>
      <c r="E33" s="357" t="str">
        <f>IF('11. Module 3 Milestone Timeline'!B41="","",'11. Module 3 Milestone Timeline'!B41)</f>
        <v/>
      </c>
      <c r="F33" s="357" t="str">
        <f>IF('11. Module 3 Milestone Timeline'!C41="","",'11. Module 3 Milestone Timeline'!C41)</f>
        <v/>
      </c>
      <c r="G33" s="357" t="str">
        <f>IF('11. Module 3 Milestone Timeline'!D41="","",'11. Module 3 Milestone Timeline'!D41)</f>
        <v/>
      </c>
      <c r="H33" s="357" t="str">
        <f>IF('11. Module 3 Milestone Timeline'!E41="","",'11. Module 3 Milestone Timeline'!E41)</f>
        <v/>
      </c>
      <c r="I33" s="357" t="str">
        <f t="shared" si="3"/>
        <v/>
      </c>
      <c r="J33" s="378" t="str">
        <f>IF('11. Module 3 Milestone Timeline'!F41="","",'11. Module 3 Milestone Timeline'!F41)</f>
        <v/>
      </c>
      <c r="K33" s="378" t="str">
        <f>IF('11. Module 3 Milestone Timeline'!G41="","",'11. Module 3 Milestone Timeline'!G41)</f>
        <v/>
      </c>
      <c r="L33" s="280" t="str">
        <f t="shared" si="4"/>
        <v/>
      </c>
      <c r="M33" s="307" t="str">
        <f t="shared" si="5"/>
        <v/>
      </c>
      <c r="N33" s="307" t="str">
        <f t="shared" si="6"/>
        <v/>
      </c>
      <c r="O33" s="307" t="str">
        <f t="shared" si="7"/>
        <v/>
      </c>
      <c r="P33" s="307" t="str">
        <f t="shared" si="8"/>
        <v>No</v>
      </c>
      <c r="Q33" s="307">
        <f>SUM($A$10:A33)</f>
        <v>300</v>
      </c>
      <c r="R33" s="307"/>
      <c r="S33" s="307" t="str">
        <f>IF(T33="","",RANK(T33,$T$10:$T$50,1)+COUNTIF(T$10:T33,T33)-1)</f>
        <v/>
      </c>
      <c r="T33" s="307" t="str">
        <f t="shared" si="9"/>
        <v/>
      </c>
      <c r="U33" s="251" t="str">
        <f t="shared" si="10"/>
        <v/>
      </c>
      <c r="V33" s="307" t="str">
        <f t="shared" si="11"/>
        <v/>
      </c>
      <c r="W33" s="251" t="str">
        <f t="shared" si="12"/>
        <v/>
      </c>
      <c r="X33" s="251" t="str">
        <f t="shared" si="13"/>
        <v/>
      </c>
      <c r="Y33" s="251" t="str">
        <f t="shared" si="14"/>
        <v/>
      </c>
      <c r="Z33" s="251" t="str">
        <f t="shared" si="15"/>
        <v/>
      </c>
      <c r="AA33" s="251" t="str">
        <f t="shared" si="16"/>
        <v/>
      </c>
      <c r="AB33" s="79"/>
      <c r="AC33" s="79"/>
      <c r="AD33" s="307">
        <f>'10. Module 3 Project Team'!B38</f>
        <v>0</v>
      </c>
      <c r="AE33" s="307" t="str">
        <f t="shared" si="17"/>
        <v/>
      </c>
      <c r="AF33" s="307" t="str">
        <f t="shared" si="18"/>
        <v/>
      </c>
      <c r="AG33" s="307" t="str">
        <f>IF(AF33="","",RANK(AF33,$AF$10:$AF$50)+COUNTIF(AF$10:AF33,AF33)-1)</f>
        <v/>
      </c>
      <c r="AH33" s="79"/>
      <c r="AI33" s="79">
        <f>'10. Module 3 Project Team'!B39</f>
        <v>0</v>
      </c>
      <c r="AJ33" s="79"/>
      <c r="AK33" s="79">
        <v>24</v>
      </c>
      <c r="AL33" s="4" t="str">
        <f t="shared" si="19"/>
        <v/>
      </c>
      <c r="AM33" s="4" t="str">
        <f t="shared" si="24"/>
        <v/>
      </c>
      <c r="AN33" s="4"/>
      <c r="AO33" s="4" t="str">
        <f t="shared" si="20"/>
        <v/>
      </c>
      <c r="AP33" s="4" t="str">
        <f t="shared" si="21"/>
        <v/>
      </c>
      <c r="AQ33" s="280" t="str">
        <f t="shared" si="22"/>
        <v/>
      </c>
      <c r="AR33" s="307" t="str">
        <f t="shared" si="23"/>
        <v/>
      </c>
      <c r="AS33" s="79"/>
      <c r="AT33" s="79"/>
      <c r="AU33" s="79"/>
      <c r="AV33" s="79"/>
      <c r="AW33" s="79"/>
    </row>
    <row r="34" spans="1:49">
      <c r="A34" s="79">
        <v>25</v>
      </c>
      <c r="B34" s="307" t="str">
        <f t="shared" si="0"/>
        <v/>
      </c>
      <c r="C34" s="307" t="str">
        <f t="shared" si="1"/>
        <v/>
      </c>
      <c r="D34" s="307" t="str">
        <f t="shared" si="2"/>
        <v/>
      </c>
      <c r="E34" s="357" t="str">
        <f>IF('11. Module 3 Milestone Timeline'!B42="","",'11. Module 3 Milestone Timeline'!B42)</f>
        <v/>
      </c>
      <c r="F34" s="357" t="str">
        <f>IF('11. Module 3 Milestone Timeline'!C42="","",'11. Module 3 Milestone Timeline'!C42)</f>
        <v/>
      </c>
      <c r="G34" s="357" t="str">
        <f>IF('11. Module 3 Milestone Timeline'!D42="","",'11. Module 3 Milestone Timeline'!D42)</f>
        <v/>
      </c>
      <c r="H34" s="357" t="str">
        <f>IF('11. Module 3 Milestone Timeline'!E42="","",'11. Module 3 Milestone Timeline'!E42)</f>
        <v/>
      </c>
      <c r="I34" s="357" t="str">
        <f t="shared" si="3"/>
        <v/>
      </c>
      <c r="J34" s="378" t="str">
        <f>IF('11. Module 3 Milestone Timeline'!F42="","",'11. Module 3 Milestone Timeline'!F42)</f>
        <v/>
      </c>
      <c r="K34" s="378" t="str">
        <f>IF('11. Module 3 Milestone Timeline'!G42="","",'11. Module 3 Milestone Timeline'!G42)</f>
        <v/>
      </c>
      <c r="L34" s="280" t="str">
        <f t="shared" si="4"/>
        <v/>
      </c>
      <c r="M34" s="307" t="str">
        <f t="shared" si="5"/>
        <v/>
      </c>
      <c r="N34" s="307" t="str">
        <f t="shared" si="6"/>
        <v/>
      </c>
      <c r="O34" s="307" t="str">
        <f t="shared" si="7"/>
        <v/>
      </c>
      <c r="P34" s="307" t="str">
        <f t="shared" si="8"/>
        <v>No</v>
      </c>
      <c r="Q34" s="307">
        <f>SUM($A$10:A34)</f>
        <v>325</v>
      </c>
      <c r="R34" s="307"/>
      <c r="S34" s="307" t="str">
        <f>IF(T34="","",RANK(T34,$T$10:$T$50,1)+COUNTIF(T$10:T34,T34)-1)</f>
        <v/>
      </c>
      <c r="T34" s="307" t="str">
        <f t="shared" si="9"/>
        <v/>
      </c>
      <c r="U34" s="251" t="str">
        <f t="shared" si="10"/>
        <v/>
      </c>
      <c r="V34" s="307" t="str">
        <f t="shared" si="11"/>
        <v/>
      </c>
      <c r="W34" s="251" t="str">
        <f t="shared" si="12"/>
        <v/>
      </c>
      <c r="X34" s="251" t="str">
        <f t="shared" si="13"/>
        <v/>
      </c>
      <c r="Y34" s="251" t="str">
        <f t="shared" si="14"/>
        <v/>
      </c>
      <c r="Z34" s="251" t="str">
        <f t="shared" si="15"/>
        <v/>
      </c>
      <c r="AA34" s="251" t="str">
        <f t="shared" si="16"/>
        <v/>
      </c>
      <c r="AB34" s="79"/>
      <c r="AC34" s="79"/>
      <c r="AD34" s="307">
        <f>'10. Module 3 Project Team'!B39</f>
        <v>0</v>
      </c>
      <c r="AE34" s="307" t="str">
        <f t="shared" si="17"/>
        <v/>
      </c>
      <c r="AF34" s="307" t="str">
        <f t="shared" si="18"/>
        <v/>
      </c>
      <c r="AG34" s="307" t="str">
        <f>IF(AF34="","",RANK(AF34,$AF$10:$AF$50)+COUNTIF(AF$10:AF34,AF34)-1)</f>
        <v/>
      </c>
      <c r="AH34" s="79"/>
      <c r="AI34" s="79">
        <f>'10. Module 3 Project Team'!B40</f>
        <v>0</v>
      </c>
      <c r="AJ34" s="79"/>
      <c r="AK34" s="79">
        <v>25</v>
      </c>
      <c r="AL34" s="4" t="str">
        <f t="shared" si="19"/>
        <v/>
      </c>
      <c r="AM34" s="4" t="str">
        <f t="shared" si="24"/>
        <v/>
      </c>
      <c r="AN34" s="4"/>
      <c r="AO34" s="4" t="str">
        <f t="shared" si="20"/>
        <v/>
      </c>
      <c r="AP34" s="4" t="str">
        <f t="shared" si="21"/>
        <v/>
      </c>
      <c r="AQ34" s="280" t="str">
        <f t="shared" si="22"/>
        <v/>
      </c>
      <c r="AR34" s="307" t="str">
        <f t="shared" si="23"/>
        <v/>
      </c>
      <c r="AS34" s="79"/>
      <c r="AT34" s="79"/>
      <c r="AU34" s="79"/>
      <c r="AV34" s="79"/>
      <c r="AW34" s="79"/>
    </row>
    <row r="35" spans="1:49">
      <c r="A35" s="79">
        <v>26</v>
      </c>
      <c r="B35" s="307" t="str">
        <f t="shared" si="0"/>
        <v/>
      </c>
      <c r="C35" s="307" t="str">
        <f t="shared" si="1"/>
        <v/>
      </c>
      <c r="D35" s="307" t="str">
        <f t="shared" si="2"/>
        <v/>
      </c>
      <c r="E35" s="357" t="str">
        <f>IF('11. Module 3 Milestone Timeline'!B43="","",'11. Module 3 Milestone Timeline'!B43)</f>
        <v/>
      </c>
      <c r="F35" s="357" t="str">
        <f>IF('11. Module 3 Milestone Timeline'!C43="","",'11. Module 3 Milestone Timeline'!C43)</f>
        <v/>
      </c>
      <c r="G35" s="357" t="str">
        <f>IF('11. Module 3 Milestone Timeline'!D43="","",'11. Module 3 Milestone Timeline'!D43)</f>
        <v/>
      </c>
      <c r="H35" s="357" t="str">
        <f>IF('11. Module 3 Milestone Timeline'!E43="","",'11. Module 3 Milestone Timeline'!E43)</f>
        <v/>
      </c>
      <c r="I35" s="357" t="str">
        <f t="shared" si="3"/>
        <v/>
      </c>
      <c r="J35" s="378" t="str">
        <f>IF('11. Module 3 Milestone Timeline'!F43="","",'11. Module 3 Milestone Timeline'!F43)</f>
        <v/>
      </c>
      <c r="K35" s="378" t="str">
        <f>IF('11. Module 3 Milestone Timeline'!G43="","",'11. Module 3 Milestone Timeline'!G43)</f>
        <v/>
      </c>
      <c r="L35" s="280" t="str">
        <f t="shared" si="4"/>
        <v/>
      </c>
      <c r="M35" s="307" t="str">
        <f t="shared" si="5"/>
        <v/>
      </c>
      <c r="N35" s="307" t="str">
        <f t="shared" si="6"/>
        <v/>
      </c>
      <c r="O35" s="307" t="str">
        <f t="shared" si="7"/>
        <v/>
      </c>
      <c r="P35" s="307" t="str">
        <f t="shared" si="8"/>
        <v>No</v>
      </c>
      <c r="Q35" s="307">
        <f>SUM($A$10:A35)</f>
        <v>351</v>
      </c>
      <c r="R35" s="307"/>
      <c r="S35" s="307" t="str">
        <f>IF(T35="","",RANK(T35,$T$10:$T$50,1)+COUNTIF(T$10:T35,T35)-1)</f>
        <v/>
      </c>
      <c r="T35" s="307" t="str">
        <f t="shared" si="9"/>
        <v/>
      </c>
      <c r="U35" s="251" t="str">
        <f t="shared" si="10"/>
        <v/>
      </c>
      <c r="V35" s="307" t="str">
        <f t="shared" si="11"/>
        <v/>
      </c>
      <c r="W35" s="251" t="str">
        <f t="shared" si="12"/>
        <v/>
      </c>
      <c r="X35" s="251" t="str">
        <f t="shared" si="13"/>
        <v/>
      </c>
      <c r="Y35" s="251" t="str">
        <f t="shared" si="14"/>
        <v/>
      </c>
      <c r="Z35" s="251" t="str">
        <f t="shared" si="15"/>
        <v/>
      </c>
      <c r="AA35" s="251" t="str">
        <f t="shared" si="16"/>
        <v/>
      </c>
      <c r="AB35" s="79"/>
      <c r="AC35" s="79"/>
      <c r="AD35" s="307">
        <f>'10. Module 3 Project Team'!B40</f>
        <v>0</v>
      </c>
      <c r="AE35" s="307" t="str">
        <f t="shared" si="17"/>
        <v/>
      </c>
      <c r="AF35" s="307" t="str">
        <f t="shared" si="18"/>
        <v/>
      </c>
      <c r="AG35" s="307" t="str">
        <f>IF(AF35="","",RANK(AF35,$AF$10:$AF$50)+COUNTIF(AF$10:AF35,AF35)-1)</f>
        <v/>
      </c>
      <c r="AH35" s="79"/>
      <c r="AI35" s="79">
        <f>'10. Module 3 Project Team'!B41</f>
        <v>0</v>
      </c>
      <c r="AJ35" s="79"/>
      <c r="AK35" s="79">
        <v>26</v>
      </c>
      <c r="AL35" s="4" t="str">
        <f t="shared" si="19"/>
        <v/>
      </c>
      <c r="AM35" s="4" t="str">
        <f t="shared" si="24"/>
        <v/>
      </c>
      <c r="AN35" s="4"/>
      <c r="AO35" s="4" t="str">
        <f t="shared" si="20"/>
        <v/>
      </c>
      <c r="AP35" s="4" t="str">
        <f t="shared" si="21"/>
        <v/>
      </c>
      <c r="AQ35" s="280" t="str">
        <f t="shared" si="22"/>
        <v/>
      </c>
      <c r="AR35" s="307" t="str">
        <f t="shared" si="23"/>
        <v/>
      </c>
      <c r="AS35" s="79"/>
      <c r="AT35" s="79"/>
      <c r="AU35" s="79"/>
      <c r="AV35" s="79"/>
      <c r="AW35" s="79"/>
    </row>
    <row r="36" spans="1:49">
      <c r="A36" s="79">
        <v>27</v>
      </c>
      <c r="B36" s="307" t="str">
        <f t="shared" si="0"/>
        <v/>
      </c>
      <c r="C36" s="307" t="str">
        <f t="shared" si="1"/>
        <v/>
      </c>
      <c r="D36" s="307" t="str">
        <f t="shared" si="2"/>
        <v/>
      </c>
      <c r="E36" s="357" t="str">
        <f>IF('11. Module 3 Milestone Timeline'!B44="","",'11. Module 3 Milestone Timeline'!B44)</f>
        <v/>
      </c>
      <c r="F36" s="357" t="str">
        <f>IF('11. Module 3 Milestone Timeline'!C44="","",'11. Module 3 Milestone Timeline'!C44)</f>
        <v/>
      </c>
      <c r="G36" s="357" t="str">
        <f>IF('11. Module 3 Milestone Timeline'!D44="","",'11. Module 3 Milestone Timeline'!D44)</f>
        <v/>
      </c>
      <c r="H36" s="357" t="str">
        <f>IF('11. Module 3 Milestone Timeline'!E44="","",'11. Module 3 Milestone Timeline'!E44)</f>
        <v/>
      </c>
      <c r="I36" s="357" t="str">
        <f t="shared" si="3"/>
        <v/>
      </c>
      <c r="J36" s="378" t="str">
        <f>IF('11. Module 3 Milestone Timeline'!F44="","",'11. Module 3 Milestone Timeline'!F44)</f>
        <v/>
      </c>
      <c r="K36" s="378" t="str">
        <f>IF('11. Module 3 Milestone Timeline'!G44="","",'11. Module 3 Milestone Timeline'!G44)</f>
        <v/>
      </c>
      <c r="L36" s="280" t="str">
        <f t="shared" si="4"/>
        <v/>
      </c>
      <c r="M36" s="307" t="str">
        <f t="shared" si="5"/>
        <v/>
      </c>
      <c r="N36" s="307" t="str">
        <f t="shared" si="6"/>
        <v/>
      </c>
      <c r="O36" s="307" t="str">
        <f t="shared" si="7"/>
        <v/>
      </c>
      <c r="P36" s="307" t="str">
        <f t="shared" si="8"/>
        <v>No</v>
      </c>
      <c r="Q36" s="307">
        <f>SUM($A$10:A36)</f>
        <v>378</v>
      </c>
      <c r="R36" s="307"/>
      <c r="S36" s="307" t="str">
        <f>IF(T36="","",RANK(T36,$T$10:$T$50,1)+COUNTIF(T$10:T36,T36)-1)</f>
        <v/>
      </c>
      <c r="T36" s="307" t="str">
        <f t="shared" si="9"/>
        <v/>
      </c>
      <c r="U36" s="251" t="str">
        <f t="shared" si="10"/>
        <v/>
      </c>
      <c r="V36" s="307" t="str">
        <f t="shared" si="11"/>
        <v/>
      </c>
      <c r="W36" s="251" t="str">
        <f t="shared" si="12"/>
        <v/>
      </c>
      <c r="X36" s="251" t="str">
        <f t="shared" si="13"/>
        <v/>
      </c>
      <c r="Y36" s="251" t="str">
        <f t="shared" si="14"/>
        <v/>
      </c>
      <c r="Z36" s="251" t="str">
        <f t="shared" si="15"/>
        <v/>
      </c>
      <c r="AA36" s="251" t="str">
        <f t="shared" si="16"/>
        <v/>
      </c>
      <c r="AB36" s="79"/>
      <c r="AC36" s="79"/>
      <c r="AD36" s="307">
        <f>'10. Module 3 Project Team'!B41</f>
        <v>0</v>
      </c>
      <c r="AE36" s="307" t="str">
        <f t="shared" si="17"/>
        <v/>
      </c>
      <c r="AF36" s="307" t="str">
        <f t="shared" si="18"/>
        <v/>
      </c>
      <c r="AG36" s="307" t="str">
        <f>IF(AF36="","",RANK(AF36,$AF$10:$AF$50)+COUNTIF(AF$10:AF36,AF36)-1)</f>
        <v/>
      </c>
      <c r="AH36" s="79"/>
      <c r="AI36" s="79">
        <f>'10. Module 3 Project Team'!B42</f>
        <v>0</v>
      </c>
      <c r="AJ36" s="79"/>
      <c r="AK36" s="79">
        <v>27</v>
      </c>
      <c r="AL36" s="4" t="str">
        <f t="shared" si="19"/>
        <v/>
      </c>
      <c r="AM36" s="4" t="str">
        <f t="shared" si="24"/>
        <v/>
      </c>
      <c r="AN36" s="4"/>
      <c r="AO36" s="4" t="str">
        <f t="shared" si="20"/>
        <v/>
      </c>
      <c r="AP36" s="4" t="str">
        <f t="shared" si="21"/>
        <v/>
      </c>
      <c r="AQ36" s="280" t="str">
        <f t="shared" si="22"/>
        <v/>
      </c>
      <c r="AR36" s="307" t="str">
        <f t="shared" si="23"/>
        <v/>
      </c>
      <c r="AS36" s="79"/>
      <c r="AT36" s="79"/>
      <c r="AU36" s="79"/>
      <c r="AV36" s="79"/>
      <c r="AW36" s="79"/>
    </row>
    <row r="37" spans="1:49">
      <c r="A37" s="79">
        <v>28</v>
      </c>
      <c r="B37" s="307" t="str">
        <f t="shared" si="0"/>
        <v/>
      </c>
      <c r="C37" s="307" t="str">
        <f t="shared" si="1"/>
        <v/>
      </c>
      <c r="D37" s="307" t="str">
        <f t="shared" si="2"/>
        <v/>
      </c>
      <c r="E37" s="357" t="str">
        <f>IF('11. Module 3 Milestone Timeline'!B45="","",'11. Module 3 Milestone Timeline'!B45)</f>
        <v/>
      </c>
      <c r="F37" s="357" t="str">
        <f>IF('11. Module 3 Milestone Timeline'!C45="","",'11. Module 3 Milestone Timeline'!C45)</f>
        <v/>
      </c>
      <c r="G37" s="357" t="str">
        <f>IF('11. Module 3 Milestone Timeline'!D45="","",'11. Module 3 Milestone Timeline'!D45)</f>
        <v/>
      </c>
      <c r="H37" s="357" t="str">
        <f>IF('11. Module 3 Milestone Timeline'!E45="","",'11. Module 3 Milestone Timeline'!E45)</f>
        <v/>
      </c>
      <c r="I37" s="357" t="str">
        <f t="shared" si="3"/>
        <v/>
      </c>
      <c r="J37" s="378" t="str">
        <f>IF('11. Module 3 Milestone Timeline'!F45="","",'11. Module 3 Milestone Timeline'!F45)</f>
        <v/>
      </c>
      <c r="K37" s="378" t="str">
        <f>IF('11. Module 3 Milestone Timeline'!G45="","",'11. Module 3 Milestone Timeline'!G45)</f>
        <v/>
      </c>
      <c r="L37" s="280" t="str">
        <f t="shared" si="4"/>
        <v/>
      </c>
      <c r="M37" s="307" t="str">
        <f t="shared" si="5"/>
        <v/>
      </c>
      <c r="N37" s="307" t="str">
        <f t="shared" si="6"/>
        <v/>
      </c>
      <c r="O37" s="307" t="str">
        <f t="shared" si="7"/>
        <v/>
      </c>
      <c r="P37" s="307" t="str">
        <f t="shared" si="8"/>
        <v>No</v>
      </c>
      <c r="Q37" s="307">
        <f>SUM($A$10:A37)</f>
        <v>406</v>
      </c>
      <c r="R37" s="307"/>
      <c r="S37" s="307" t="str">
        <f>IF(T37="","",RANK(T37,$T$10:$T$50,1)+COUNTIF(T$10:T37,T37)-1)</f>
        <v/>
      </c>
      <c r="T37" s="307" t="str">
        <f t="shared" si="9"/>
        <v/>
      </c>
      <c r="U37" s="251" t="str">
        <f t="shared" si="10"/>
        <v/>
      </c>
      <c r="V37" s="307" t="str">
        <f t="shared" si="11"/>
        <v/>
      </c>
      <c r="W37" s="251" t="str">
        <f t="shared" si="12"/>
        <v/>
      </c>
      <c r="X37" s="251" t="str">
        <f t="shared" si="13"/>
        <v/>
      </c>
      <c r="Y37" s="251" t="str">
        <f t="shared" si="14"/>
        <v/>
      </c>
      <c r="Z37" s="251" t="str">
        <f t="shared" si="15"/>
        <v/>
      </c>
      <c r="AA37" s="251" t="str">
        <f t="shared" si="16"/>
        <v/>
      </c>
      <c r="AB37" s="79"/>
      <c r="AC37" s="79"/>
      <c r="AD37" s="307">
        <f>'10. Module 3 Project Team'!B42</f>
        <v>0</v>
      </c>
      <c r="AE37" s="307" t="str">
        <f t="shared" si="17"/>
        <v/>
      </c>
      <c r="AF37" s="307" t="str">
        <f t="shared" si="18"/>
        <v/>
      </c>
      <c r="AG37" s="307" t="str">
        <f>IF(AF37="","",RANK(AF37,$AF$10:$AF$50)+COUNTIF(AF$10:AF37,AF37)-1)</f>
        <v/>
      </c>
      <c r="AH37" s="79"/>
      <c r="AI37" s="79">
        <f>'10. Module 3 Project Team'!B43</f>
        <v>0</v>
      </c>
      <c r="AJ37" s="79"/>
      <c r="AK37" s="79">
        <v>28</v>
      </c>
      <c r="AL37" s="4" t="str">
        <f t="shared" si="19"/>
        <v/>
      </c>
      <c r="AM37" s="4" t="str">
        <f t="shared" si="24"/>
        <v/>
      </c>
      <c r="AN37" s="4"/>
      <c r="AO37" s="4" t="str">
        <f t="shared" si="20"/>
        <v/>
      </c>
      <c r="AP37" s="4" t="str">
        <f t="shared" si="21"/>
        <v/>
      </c>
      <c r="AQ37" s="280" t="str">
        <f t="shared" si="22"/>
        <v/>
      </c>
      <c r="AR37" s="307" t="str">
        <f t="shared" si="23"/>
        <v/>
      </c>
      <c r="AS37" s="79"/>
      <c r="AT37" s="79"/>
      <c r="AU37" s="79"/>
      <c r="AV37" s="79"/>
      <c r="AW37" s="79"/>
    </row>
    <row r="38" spans="1:49">
      <c r="A38" s="79">
        <v>29</v>
      </c>
      <c r="B38" s="307" t="str">
        <f t="shared" si="0"/>
        <v/>
      </c>
      <c r="C38" s="307" t="str">
        <f t="shared" si="1"/>
        <v/>
      </c>
      <c r="D38" s="307" t="str">
        <f t="shared" si="2"/>
        <v/>
      </c>
      <c r="E38" s="357" t="str">
        <f>IF('11. Module 3 Milestone Timeline'!B46="","",'11. Module 3 Milestone Timeline'!B46)</f>
        <v/>
      </c>
      <c r="F38" s="357" t="str">
        <f>IF('11. Module 3 Milestone Timeline'!C46="","",'11. Module 3 Milestone Timeline'!C46)</f>
        <v/>
      </c>
      <c r="G38" s="357" t="str">
        <f>IF('11. Module 3 Milestone Timeline'!D46="","",'11. Module 3 Milestone Timeline'!D46)</f>
        <v/>
      </c>
      <c r="H38" s="357" t="str">
        <f>IF('11. Module 3 Milestone Timeline'!E46="","",'11. Module 3 Milestone Timeline'!E46)</f>
        <v/>
      </c>
      <c r="I38" s="357" t="str">
        <f t="shared" si="3"/>
        <v/>
      </c>
      <c r="J38" s="378" t="str">
        <f>IF('11. Module 3 Milestone Timeline'!F46="","",'11. Module 3 Milestone Timeline'!F46)</f>
        <v/>
      </c>
      <c r="K38" s="378" t="str">
        <f>IF('11. Module 3 Milestone Timeline'!G46="","",'11. Module 3 Milestone Timeline'!G46)</f>
        <v/>
      </c>
      <c r="L38" s="280" t="str">
        <f t="shared" si="4"/>
        <v/>
      </c>
      <c r="M38" s="307" t="str">
        <f t="shared" si="5"/>
        <v/>
      </c>
      <c r="N38" s="307" t="str">
        <f t="shared" si="6"/>
        <v/>
      </c>
      <c r="O38" s="307" t="str">
        <f t="shared" si="7"/>
        <v/>
      </c>
      <c r="P38" s="307" t="str">
        <f t="shared" si="8"/>
        <v>No</v>
      </c>
      <c r="Q38" s="307">
        <f>SUM($A$10:A38)</f>
        <v>435</v>
      </c>
      <c r="R38" s="307"/>
      <c r="S38" s="307" t="str">
        <f>IF(T38="","",RANK(T38,$T$10:$T$50,1)+COUNTIF(T$10:T38,T38)-1)</f>
        <v/>
      </c>
      <c r="T38" s="307" t="str">
        <f t="shared" si="9"/>
        <v/>
      </c>
      <c r="U38" s="251" t="str">
        <f t="shared" si="10"/>
        <v/>
      </c>
      <c r="V38" s="307" t="str">
        <f t="shared" si="11"/>
        <v/>
      </c>
      <c r="W38" s="251" t="str">
        <f t="shared" si="12"/>
        <v/>
      </c>
      <c r="X38" s="251" t="str">
        <f t="shared" si="13"/>
        <v/>
      </c>
      <c r="Y38" s="251" t="str">
        <f t="shared" si="14"/>
        <v/>
      </c>
      <c r="Z38" s="251" t="str">
        <f t="shared" si="15"/>
        <v/>
      </c>
      <c r="AA38" s="251" t="str">
        <f t="shared" si="16"/>
        <v/>
      </c>
      <c r="AB38" s="79"/>
      <c r="AC38" s="79"/>
      <c r="AD38" s="307">
        <f>'10. Module 3 Project Team'!B43</f>
        <v>0</v>
      </c>
      <c r="AE38" s="307" t="str">
        <f t="shared" si="17"/>
        <v/>
      </c>
      <c r="AF38" s="307" t="str">
        <f t="shared" si="18"/>
        <v/>
      </c>
      <c r="AG38" s="307" t="str">
        <f>IF(AF38="","",RANK(AF38,$AF$10:$AF$50)+COUNTIF(AF$10:AF38,AF38)-1)</f>
        <v/>
      </c>
      <c r="AH38" s="79"/>
      <c r="AI38" s="79">
        <f>'10. Module 3 Project Team'!B44</f>
        <v>0</v>
      </c>
      <c r="AJ38" s="79"/>
      <c r="AK38" s="79">
        <v>29</v>
      </c>
      <c r="AL38" s="4" t="str">
        <f t="shared" si="19"/>
        <v/>
      </c>
      <c r="AM38" s="4" t="str">
        <f t="shared" si="24"/>
        <v/>
      </c>
      <c r="AN38" s="4"/>
      <c r="AO38" s="4" t="str">
        <f t="shared" si="20"/>
        <v/>
      </c>
      <c r="AP38" s="4" t="str">
        <f t="shared" si="21"/>
        <v/>
      </c>
      <c r="AQ38" s="280" t="str">
        <f t="shared" si="22"/>
        <v/>
      </c>
      <c r="AR38" s="307" t="str">
        <f t="shared" si="23"/>
        <v/>
      </c>
      <c r="AS38" s="79"/>
      <c r="AT38" s="79"/>
      <c r="AU38" s="79"/>
      <c r="AV38" s="79"/>
      <c r="AW38" s="79"/>
    </row>
    <row r="39" spans="1:49">
      <c r="A39" s="79">
        <v>30</v>
      </c>
      <c r="B39" s="307" t="str">
        <f t="shared" si="0"/>
        <v/>
      </c>
      <c r="C39" s="307" t="str">
        <f t="shared" si="1"/>
        <v/>
      </c>
      <c r="D39" s="307" t="str">
        <f t="shared" si="2"/>
        <v/>
      </c>
      <c r="E39" s="357" t="str">
        <f>IF('11. Module 3 Milestone Timeline'!B47="","",'11. Module 3 Milestone Timeline'!B47)</f>
        <v/>
      </c>
      <c r="F39" s="357" t="str">
        <f>IF('11. Module 3 Milestone Timeline'!C47="","",'11. Module 3 Milestone Timeline'!C47)</f>
        <v/>
      </c>
      <c r="G39" s="357" t="str">
        <f>IF('11. Module 3 Milestone Timeline'!D47="","",'11. Module 3 Milestone Timeline'!D47)</f>
        <v/>
      </c>
      <c r="H39" s="357" t="str">
        <f>IF('11. Module 3 Milestone Timeline'!E47="","",'11. Module 3 Milestone Timeline'!E47)</f>
        <v/>
      </c>
      <c r="I39" s="357" t="str">
        <f t="shared" si="3"/>
        <v/>
      </c>
      <c r="J39" s="378" t="str">
        <f>IF('11. Module 3 Milestone Timeline'!F47="","",'11. Module 3 Milestone Timeline'!F47)</f>
        <v/>
      </c>
      <c r="K39" s="378" t="str">
        <f>IF('11. Module 3 Milestone Timeline'!G47="","",'11. Module 3 Milestone Timeline'!G47)</f>
        <v/>
      </c>
      <c r="L39" s="280" t="str">
        <f t="shared" si="4"/>
        <v/>
      </c>
      <c r="M39" s="307" t="str">
        <f t="shared" si="5"/>
        <v/>
      </c>
      <c r="N39" s="307" t="str">
        <f t="shared" si="6"/>
        <v/>
      </c>
      <c r="O39" s="307" t="str">
        <f t="shared" si="7"/>
        <v/>
      </c>
      <c r="P39" s="307" t="str">
        <f t="shared" si="8"/>
        <v>No</v>
      </c>
      <c r="Q39" s="307">
        <f>SUM($A$10:A39)</f>
        <v>465</v>
      </c>
      <c r="R39" s="307"/>
      <c r="S39" s="307" t="str">
        <f>IF(T39="","",RANK(T39,$T$10:$T$50,1)+COUNTIF(T$10:T39,T39)-1)</f>
        <v/>
      </c>
      <c r="T39" s="307" t="str">
        <f t="shared" si="9"/>
        <v/>
      </c>
      <c r="U39" s="251" t="str">
        <f t="shared" si="10"/>
        <v/>
      </c>
      <c r="V39" s="307" t="str">
        <f t="shared" si="11"/>
        <v/>
      </c>
      <c r="W39" s="251" t="str">
        <f t="shared" si="12"/>
        <v/>
      </c>
      <c r="X39" s="251" t="str">
        <f t="shared" si="13"/>
        <v/>
      </c>
      <c r="Y39" s="251" t="str">
        <f t="shared" si="14"/>
        <v/>
      </c>
      <c r="Z39" s="251" t="str">
        <f t="shared" si="15"/>
        <v/>
      </c>
      <c r="AA39" s="251" t="str">
        <f t="shared" si="16"/>
        <v/>
      </c>
      <c r="AB39" s="79"/>
      <c r="AC39" s="79"/>
      <c r="AD39" s="307">
        <f>'10. Module 3 Project Team'!B44</f>
        <v>0</v>
      </c>
      <c r="AE39" s="307" t="str">
        <f t="shared" si="17"/>
        <v/>
      </c>
      <c r="AF39" s="307" t="str">
        <f t="shared" si="18"/>
        <v/>
      </c>
      <c r="AG39" s="307" t="str">
        <f>IF(AF39="","",RANK(AF39,$AF$10:$AF$50)+COUNTIF(AF$10:AF39,AF39)-1)</f>
        <v/>
      </c>
      <c r="AH39" s="79"/>
      <c r="AI39" s="79">
        <f>'10. Module 3 Project Team'!B45</f>
        <v>0</v>
      </c>
      <c r="AJ39" s="79"/>
      <c r="AK39" s="79">
        <v>30</v>
      </c>
      <c r="AL39" s="4" t="str">
        <f t="shared" si="19"/>
        <v/>
      </c>
      <c r="AM39" s="4" t="str">
        <f t="shared" si="24"/>
        <v/>
      </c>
      <c r="AN39" s="4"/>
      <c r="AO39" s="4" t="str">
        <f t="shared" si="20"/>
        <v/>
      </c>
      <c r="AP39" s="4" t="str">
        <f t="shared" si="21"/>
        <v/>
      </c>
      <c r="AQ39" s="280" t="str">
        <f t="shared" si="22"/>
        <v/>
      </c>
      <c r="AR39" s="307" t="str">
        <f t="shared" si="23"/>
        <v/>
      </c>
      <c r="AS39" s="79"/>
      <c r="AT39" s="79"/>
      <c r="AU39" s="79"/>
      <c r="AV39" s="79"/>
      <c r="AW39" s="79"/>
    </row>
    <row r="40" spans="1:49">
      <c r="A40" s="79">
        <v>31</v>
      </c>
      <c r="B40" s="307" t="str">
        <f t="shared" si="0"/>
        <v/>
      </c>
      <c r="C40" s="307" t="str">
        <f t="shared" si="1"/>
        <v/>
      </c>
      <c r="D40" s="307" t="str">
        <f t="shared" si="2"/>
        <v/>
      </c>
      <c r="E40" s="357" t="str">
        <f>IF('11. Module 3 Milestone Timeline'!B48="","",'11. Module 3 Milestone Timeline'!B48)</f>
        <v/>
      </c>
      <c r="F40" s="357" t="str">
        <f>IF('11. Module 3 Milestone Timeline'!C48="","",'11. Module 3 Milestone Timeline'!C48)</f>
        <v/>
      </c>
      <c r="G40" s="357" t="str">
        <f>IF('11. Module 3 Milestone Timeline'!D48="","",'11. Module 3 Milestone Timeline'!D48)</f>
        <v/>
      </c>
      <c r="H40" s="357" t="str">
        <f>IF('11. Module 3 Milestone Timeline'!E48="","",'11. Module 3 Milestone Timeline'!E48)</f>
        <v/>
      </c>
      <c r="I40" s="357" t="str">
        <f t="shared" si="3"/>
        <v/>
      </c>
      <c r="J40" s="378" t="str">
        <f>IF('11. Module 3 Milestone Timeline'!F48="","",'11. Module 3 Milestone Timeline'!F48)</f>
        <v/>
      </c>
      <c r="K40" s="378" t="str">
        <f>IF('11. Module 3 Milestone Timeline'!G48="","",'11. Module 3 Milestone Timeline'!G48)</f>
        <v/>
      </c>
      <c r="L40" s="280" t="str">
        <f t="shared" si="4"/>
        <v/>
      </c>
      <c r="M40" s="307" t="str">
        <f t="shared" si="5"/>
        <v/>
      </c>
      <c r="N40" s="307" t="str">
        <f t="shared" si="6"/>
        <v/>
      </c>
      <c r="O40" s="307" t="str">
        <f t="shared" si="7"/>
        <v/>
      </c>
      <c r="P40" s="307" t="str">
        <f t="shared" si="8"/>
        <v>No</v>
      </c>
      <c r="Q40" s="307">
        <f>SUM($A$10:A40)</f>
        <v>496</v>
      </c>
      <c r="R40" s="307"/>
      <c r="S40" s="307" t="str">
        <f>IF(T40="","",RANK(T40,$T$10:$T$50,1)+COUNTIF(T$10:T40,T40)-1)</f>
        <v/>
      </c>
      <c r="T40" s="307" t="str">
        <f t="shared" si="9"/>
        <v/>
      </c>
      <c r="U40" s="251" t="str">
        <f t="shared" si="10"/>
        <v/>
      </c>
      <c r="V40" s="307" t="str">
        <f t="shared" si="11"/>
        <v/>
      </c>
      <c r="W40" s="251" t="str">
        <f t="shared" si="12"/>
        <v/>
      </c>
      <c r="X40" s="251" t="str">
        <f t="shared" si="13"/>
        <v/>
      </c>
      <c r="Y40" s="251" t="str">
        <f t="shared" si="14"/>
        <v/>
      </c>
      <c r="Z40" s="251" t="str">
        <f t="shared" si="15"/>
        <v/>
      </c>
      <c r="AA40" s="251" t="str">
        <f t="shared" si="16"/>
        <v/>
      </c>
      <c r="AB40" s="79"/>
      <c r="AC40" s="79"/>
      <c r="AD40" s="307">
        <f>'10. Module 3 Project Team'!B45</f>
        <v>0</v>
      </c>
      <c r="AE40" s="307" t="str">
        <f t="shared" si="17"/>
        <v/>
      </c>
      <c r="AF40" s="307" t="str">
        <f t="shared" si="18"/>
        <v/>
      </c>
      <c r="AG40" s="307" t="str">
        <f>IF(AF40="","",RANK(AF40,$AF$10:$AF$50)+COUNTIF(AF$10:AF40,AF40)-1)</f>
        <v/>
      </c>
      <c r="AH40" s="79"/>
      <c r="AI40" s="79">
        <f>'10. Module 3 Project Team'!B46</f>
        <v>0</v>
      </c>
      <c r="AJ40" s="79"/>
      <c r="AK40" s="79">
        <v>31</v>
      </c>
      <c r="AL40" s="4" t="str">
        <f t="shared" si="19"/>
        <v/>
      </c>
      <c r="AM40" s="4" t="str">
        <f t="shared" si="24"/>
        <v/>
      </c>
      <c r="AN40" s="4"/>
      <c r="AO40" s="4" t="str">
        <f t="shared" si="20"/>
        <v/>
      </c>
      <c r="AP40" s="4" t="str">
        <f t="shared" si="21"/>
        <v/>
      </c>
      <c r="AQ40" s="280" t="str">
        <f t="shared" si="22"/>
        <v/>
      </c>
      <c r="AR40" s="307" t="str">
        <f t="shared" si="23"/>
        <v/>
      </c>
      <c r="AS40" s="79"/>
      <c r="AT40" s="79"/>
      <c r="AU40" s="79"/>
      <c r="AV40" s="79"/>
      <c r="AW40" s="79"/>
    </row>
    <row r="41" spans="1:49">
      <c r="A41" s="79">
        <v>32</v>
      </c>
      <c r="B41" s="307" t="str">
        <f t="shared" si="0"/>
        <v/>
      </c>
      <c r="C41" s="307" t="str">
        <f t="shared" si="1"/>
        <v/>
      </c>
      <c r="D41" s="307" t="str">
        <f t="shared" si="2"/>
        <v/>
      </c>
      <c r="E41" s="357" t="str">
        <f>IF('11. Module 3 Milestone Timeline'!B49="","",'11. Module 3 Milestone Timeline'!B49)</f>
        <v/>
      </c>
      <c r="F41" s="357" t="str">
        <f>IF('11. Module 3 Milestone Timeline'!C49="","",'11. Module 3 Milestone Timeline'!C49)</f>
        <v/>
      </c>
      <c r="G41" s="357" t="str">
        <f>IF('11. Module 3 Milestone Timeline'!D49="","",'11. Module 3 Milestone Timeline'!D49)</f>
        <v/>
      </c>
      <c r="H41" s="357" t="str">
        <f>IF('11. Module 3 Milestone Timeline'!E49="","",'11. Module 3 Milestone Timeline'!E49)</f>
        <v/>
      </c>
      <c r="I41" s="357" t="str">
        <f t="shared" si="3"/>
        <v/>
      </c>
      <c r="J41" s="378" t="str">
        <f>IF('11. Module 3 Milestone Timeline'!F49="","",'11. Module 3 Milestone Timeline'!F49)</f>
        <v/>
      </c>
      <c r="K41" s="378" t="str">
        <f>IF('11. Module 3 Milestone Timeline'!G49="","",'11. Module 3 Milestone Timeline'!G49)</f>
        <v/>
      </c>
      <c r="L41" s="280" t="str">
        <f t="shared" si="4"/>
        <v/>
      </c>
      <c r="M41" s="307" t="str">
        <f t="shared" si="5"/>
        <v/>
      </c>
      <c r="N41" s="307" t="str">
        <f t="shared" si="6"/>
        <v/>
      </c>
      <c r="O41" s="307" t="str">
        <f t="shared" si="7"/>
        <v/>
      </c>
      <c r="P41" s="307" t="str">
        <f t="shared" si="8"/>
        <v>No</v>
      </c>
      <c r="Q41" s="307">
        <f>SUM($A$10:A41)</f>
        <v>528</v>
      </c>
      <c r="R41" s="307"/>
      <c r="S41" s="307" t="str">
        <f>IF(T41="","",RANK(T41,$T$10:$T$50,1)+COUNTIF(T$10:T41,T41)-1)</f>
        <v/>
      </c>
      <c r="T41" s="307" t="str">
        <f t="shared" si="9"/>
        <v/>
      </c>
      <c r="U41" s="251" t="str">
        <f t="shared" si="10"/>
        <v/>
      </c>
      <c r="V41" s="307" t="str">
        <f t="shared" si="11"/>
        <v/>
      </c>
      <c r="W41" s="251" t="str">
        <f t="shared" si="12"/>
        <v/>
      </c>
      <c r="X41" s="251" t="str">
        <f t="shared" si="13"/>
        <v/>
      </c>
      <c r="Y41" s="251" t="str">
        <f t="shared" si="14"/>
        <v/>
      </c>
      <c r="Z41" s="251" t="str">
        <f t="shared" si="15"/>
        <v/>
      </c>
      <c r="AA41" s="251" t="str">
        <f t="shared" si="16"/>
        <v/>
      </c>
      <c r="AB41" s="79"/>
      <c r="AC41" s="79"/>
      <c r="AD41" s="307">
        <f>'10. Module 3 Project Team'!B46</f>
        <v>0</v>
      </c>
      <c r="AE41" s="307" t="str">
        <f t="shared" si="17"/>
        <v/>
      </c>
      <c r="AF41" s="307" t="str">
        <f t="shared" si="18"/>
        <v/>
      </c>
      <c r="AG41" s="307" t="str">
        <f>IF(AF41="","",RANK(AF41,$AF$10:$AF$50)+COUNTIF(AF$10:AF41,AF41)-1)</f>
        <v/>
      </c>
      <c r="AH41" s="79"/>
      <c r="AI41" s="79">
        <f>'10. Module 3 Project Team'!B47</f>
        <v>0</v>
      </c>
      <c r="AJ41" s="79"/>
      <c r="AK41" s="79">
        <v>32</v>
      </c>
      <c r="AL41" s="4" t="str">
        <f t="shared" si="19"/>
        <v/>
      </c>
      <c r="AM41" s="4" t="str">
        <f t="shared" si="24"/>
        <v/>
      </c>
      <c r="AN41" s="4"/>
      <c r="AO41" s="4" t="str">
        <f t="shared" si="20"/>
        <v/>
      </c>
      <c r="AP41" s="4" t="str">
        <f t="shared" si="21"/>
        <v/>
      </c>
      <c r="AQ41" s="280" t="str">
        <f t="shared" si="22"/>
        <v/>
      </c>
      <c r="AR41" s="307" t="str">
        <f t="shared" si="23"/>
        <v/>
      </c>
      <c r="AS41" s="79"/>
      <c r="AT41" s="79"/>
      <c r="AU41" s="79"/>
      <c r="AV41" s="79"/>
      <c r="AW41" s="79"/>
    </row>
    <row r="42" spans="1:49">
      <c r="A42" s="79">
        <v>33</v>
      </c>
      <c r="B42" s="307" t="str">
        <f t="shared" ref="B42:B73" si="25">IF(OR(N42="Yes",O42="Yes",P42="Yes"),A42,"")</f>
        <v/>
      </c>
      <c r="C42" s="307" t="str">
        <f t="shared" ref="C42:C73" si="26">IF(B42="","",RANK(B42,$B$10:$B$109,1))</f>
        <v/>
      </c>
      <c r="D42" s="307" t="str">
        <f t="shared" ref="D42:D73" si="27">IF(C42="","",E42)</f>
        <v/>
      </c>
      <c r="E42" s="357" t="str">
        <f>IF('11. Module 3 Milestone Timeline'!B50="","",'11. Module 3 Milestone Timeline'!B50)</f>
        <v/>
      </c>
      <c r="F42" s="357" t="str">
        <f>IF('11. Module 3 Milestone Timeline'!C50="","",'11. Module 3 Milestone Timeline'!C50)</f>
        <v/>
      </c>
      <c r="G42" s="357" t="str">
        <f>IF('11. Module 3 Milestone Timeline'!D50="","",'11. Module 3 Milestone Timeline'!D50)</f>
        <v/>
      </c>
      <c r="H42" s="357" t="str">
        <f>IF('11. Module 3 Milestone Timeline'!E50="","",'11. Module 3 Milestone Timeline'!E50)</f>
        <v/>
      </c>
      <c r="I42" s="357" t="str">
        <f t="shared" ref="I42:I73" si="28">IF(AND(H42="",NOT(E42="")),"Unassigned",H42)</f>
        <v/>
      </c>
      <c r="J42" s="378" t="str">
        <f>IF('11. Module 3 Milestone Timeline'!F50="","",'11. Module 3 Milestone Timeline'!F50)</f>
        <v/>
      </c>
      <c r="K42" s="378" t="str">
        <f>IF('11. Module 3 Milestone Timeline'!G50="","",'11. Module 3 Milestone Timeline'!G50)</f>
        <v/>
      </c>
      <c r="L42" s="280" t="str">
        <f t="shared" ref="L42:L73" si="29">IF(E42="","",IF(AND(J42="",K42=""),$L$2,IF(NOT(K42=""),$L$3,$L$4)))</f>
        <v/>
      </c>
      <c r="M42" s="307" t="str">
        <f t="shared" ref="M42:M73" si="30">IF(N42="Yes",$O$2,IF(O42="Yes",$O$3,IF(P42="Yes",$O$4,"")))</f>
        <v/>
      </c>
      <c r="N42" s="307" t="str">
        <f t="shared" ref="N42:N73" si="31">IF(E42="","",IF(AND(G42&lt;=$B$4,K42="",NOT(J42="")),"Yes","No"))</f>
        <v/>
      </c>
      <c r="O42" s="307" t="str">
        <f t="shared" ref="O42:O73" si="32">IF(E42="","",IF(AND(G42&lt;=$B$4,J42=""),"Yes","No"))</f>
        <v/>
      </c>
      <c r="P42" s="307" t="str">
        <f t="shared" ref="P42:P73" si="33">IF(OR(N42="Yes",O42="Yes"),"No",IF(AND(K42="",F42&lt;=$B$5),"Yes","No"))</f>
        <v>No</v>
      </c>
      <c r="Q42" s="307">
        <f>SUM($A$10:A42)</f>
        <v>561</v>
      </c>
      <c r="R42" s="307"/>
      <c r="S42" s="307" t="str">
        <f>IF(T42="","",RANK(T42,$T$10:$T$50,1)+COUNTIF(T$10:T42,T42)-1)</f>
        <v/>
      </c>
      <c r="T42" s="307" t="str">
        <f t="shared" ref="T42:T73" si="34">IF(U42="","",VLOOKUP(U42,$AD$10:$AG$50,4,FALSE))</f>
        <v/>
      </c>
      <c r="U42" s="251" t="str">
        <f t="shared" ref="U42:U73" si="35">IF(V42="","",VLOOKUP(V42,$C$10:$K$109,7,FALSE))</f>
        <v/>
      </c>
      <c r="V42" s="307" t="str">
        <f t="shared" ref="V42:V73" si="36">IF(Q42&lt;=SUM($C$10:$C$109),A42,"")</f>
        <v/>
      </c>
      <c r="W42" s="251" t="str">
        <f t="shared" ref="W42:W73" si="37">VLOOKUP(V42,$C$10:$K$109,2,FALSE)</f>
        <v/>
      </c>
      <c r="X42" s="251" t="str">
        <f t="shared" ref="X42:X73" si="38">IF($W42="","",VLOOKUP($W42,$E$10:$P$109,2,FALSE))</f>
        <v/>
      </c>
      <c r="Y42" s="251" t="str">
        <f t="shared" ref="Y42:Y73" si="39">IF($W42="","",VLOOKUP($W42,$E$10:$P$109,3,FALSE))</f>
        <v/>
      </c>
      <c r="Z42" s="251" t="str">
        <f t="shared" ref="Z42:Z73" si="40">IF($W42="","",VLOOKUP($W42,$E$10:$P$109,8,FALSE))</f>
        <v/>
      </c>
      <c r="AA42" s="251" t="str">
        <f t="shared" ref="AA42:AA73" si="41">IF($W42="","",VLOOKUP($W42,$E$10:$P$109,9,FALSE))</f>
        <v/>
      </c>
      <c r="AB42" s="79"/>
      <c r="AC42" s="79"/>
      <c r="AD42" s="307">
        <f>'10. Module 3 Project Team'!B47</f>
        <v>0</v>
      </c>
      <c r="AE42" s="307" t="str">
        <f t="shared" si="17"/>
        <v/>
      </c>
      <c r="AF42" s="307" t="str">
        <f t="shared" si="18"/>
        <v/>
      </c>
      <c r="AG42" s="307" t="str">
        <f>IF(AF42="","",RANK(AF42,$AF$10:$AF$50)+COUNTIF(AF$10:AF42,AF42)-1)</f>
        <v/>
      </c>
      <c r="AH42" s="79"/>
      <c r="AI42" s="79">
        <f>'10. Module 3 Project Team'!B48</f>
        <v>0</v>
      </c>
      <c r="AJ42" s="79"/>
      <c r="AK42" s="79">
        <v>33</v>
      </c>
      <c r="AL42" s="4" t="str">
        <f t="shared" ref="AL42:AL73" si="42">IF(SUM($S$10:$S$109)&lt;$Q42,"",VLOOKUP($AK42,$S$10:$AA$109,3,FALSE))</f>
        <v/>
      </c>
      <c r="AM42" s="4" t="str">
        <f t="shared" si="24"/>
        <v/>
      </c>
      <c r="AN42" s="4"/>
      <c r="AO42" s="4" t="str">
        <f t="shared" ref="AO42:AO73" si="43">IF(SUM($S$10:$S$109)&lt;$Q42,"",VLOOKUP(AK42,$S$10:$AA$109,5,FALSE))</f>
        <v/>
      </c>
      <c r="AP42" s="4" t="str">
        <f t="shared" ref="AP42:AP73" si="44">IF(SUM($S$10:$S$109)&lt;$Q42,"",VLOOKUP($AK42,$S$10:$AA$109,8,FALSE))</f>
        <v/>
      </c>
      <c r="AQ42" s="280" t="str">
        <f t="shared" ref="AQ42:AQ73" si="45">IF(SUM($S$10:$S$109)&lt;$Q42,"",VLOOKUP($AK42,$S$10:$AA$109,7,FALSE))</f>
        <v/>
      </c>
      <c r="AR42" s="307" t="str">
        <f t="shared" ref="AR42:AR73" si="46">IF(SUM($S$10:$S$109)&lt;$Q42,"",VLOOKUP($AK42,$S$10:$AA$109,9,FALSE))</f>
        <v/>
      </c>
      <c r="AS42" s="79"/>
      <c r="AT42" s="79"/>
      <c r="AU42" s="79"/>
      <c r="AV42" s="79"/>
      <c r="AW42" s="79"/>
    </row>
    <row r="43" spans="1:49">
      <c r="A43" s="79">
        <v>34</v>
      </c>
      <c r="B43" s="307" t="str">
        <f t="shared" si="25"/>
        <v/>
      </c>
      <c r="C43" s="307" t="str">
        <f t="shared" si="26"/>
        <v/>
      </c>
      <c r="D43" s="307" t="str">
        <f t="shared" si="27"/>
        <v/>
      </c>
      <c r="E43" s="357" t="str">
        <f>IF('11. Module 3 Milestone Timeline'!B51="","",'11. Module 3 Milestone Timeline'!B51)</f>
        <v/>
      </c>
      <c r="F43" s="357" t="str">
        <f>IF('11. Module 3 Milestone Timeline'!C51="","",'11. Module 3 Milestone Timeline'!C51)</f>
        <v/>
      </c>
      <c r="G43" s="357" t="str">
        <f>IF('11. Module 3 Milestone Timeline'!D51="","",'11. Module 3 Milestone Timeline'!D51)</f>
        <v/>
      </c>
      <c r="H43" s="357" t="str">
        <f>IF('11. Module 3 Milestone Timeline'!E51="","",'11. Module 3 Milestone Timeline'!E51)</f>
        <v/>
      </c>
      <c r="I43" s="357" t="str">
        <f t="shared" si="28"/>
        <v/>
      </c>
      <c r="J43" s="378" t="str">
        <f>IF('11. Module 3 Milestone Timeline'!F51="","",'11. Module 3 Milestone Timeline'!F51)</f>
        <v/>
      </c>
      <c r="K43" s="378" t="str">
        <f>IF('11. Module 3 Milestone Timeline'!G51="","",'11. Module 3 Milestone Timeline'!G51)</f>
        <v/>
      </c>
      <c r="L43" s="280" t="str">
        <f t="shared" si="29"/>
        <v/>
      </c>
      <c r="M43" s="307" t="str">
        <f t="shared" si="30"/>
        <v/>
      </c>
      <c r="N43" s="307" t="str">
        <f t="shared" si="31"/>
        <v/>
      </c>
      <c r="O43" s="307" t="str">
        <f t="shared" si="32"/>
        <v/>
      </c>
      <c r="P43" s="307" t="str">
        <f t="shared" si="33"/>
        <v>No</v>
      </c>
      <c r="Q43" s="307">
        <f>SUM($A$10:A43)</f>
        <v>595</v>
      </c>
      <c r="R43" s="307"/>
      <c r="S43" s="307" t="str">
        <f>IF(T43="","",RANK(T43,$T$10:$T$50,1)+COUNTIF(T$10:T43,T43)-1)</f>
        <v/>
      </c>
      <c r="T43" s="307" t="str">
        <f t="shared" si="34"/>
        <v/>
      </c>
      <c r="U43" s="251" t="str">
        <f t="shared" si="35"/>
        <v/>
      </c>
      <c r="V43" s="307" t="str">
        <f t="shared" si="36"/>
        <v/>
      </c>
      <c r="W43" s="251" t="str">
        <f t="shared" si="37"/>
        <v/>
      </c>
      <c r="X43" s="251" t="str">
        <f t="shared" si="38"/>
        <v/>
      </c>
      <c r="Y43" s="251" t="str">
        <f t="shared" si="39"/>
        <v/>
      </c>
      <c r="Z43" s="251" t="str">
        <f t="shared" si="40"/>
        <v/>
      </c>
      <c r="AA43" s="251" t="str">
        <f t="shared" si="41"/>
        <v/>
      </c>
      <c r="AB43" s="79"/>
      <c r="AC43" s="79"/>
      <c r="AD43" s="307">
        <f>'10. Module 3 Project Team'!B48</f>
        <v>0</v>
      </c>
      <c r="AE43" s="307" t="str">
        <f t="shared" si="17"/>
        <v/>
      </c>
      <c r="AF43" s="307" t="str">
        <f t="shared" si="18"/>
        <v/>
      </c>
      <c r="AG43" s="307" t="str">
        <f>IF(AF43="","",RANK(AF43,$AF$10:$AF$50)+COUNTIF(AF$10:AF43,AF43)-1)</f>
        <v/>
      </c>
      <c r="AH43" s="79"/>
      <c r="AI43" s="79">
        <f>'10. Module 3 Project Team'!B49</f>
        <v>0</v>
      </c>
      <c r="AJ43" s="79"/>
      <c r="AK43" s="79">
        <v>34</v>
      </c>
      <c r="AL43" s="4" t="str">
        <f t="shared" si="42"/>
        <v/>
      </c>
      <c r="AM43" s="4" t="str">
        <f t="shared" ref="AM43:AM74" si="47">IF(AL43="","",IF(AL43=AL42,"",AL43))</f>
        <v/>
      </c>
      <c r="AN43" s="4"/>
      <c r="AO43" s="4" t="str">
        <f t="shared" si="43"/>
        <v/>
      </c>
      <c r="AP43" s="4" t="str">
        <f t="shared" si="44"/>
        <v/>
      </c>
      <c r="AQ43" s="280" t="str">
        <f t="shared" si="45"/>
        <v/>
      </c>
      <c r="AR43" s="307" t="str">
        <f t="shared" si="46"/>
        <v/>
      </c>
      <c r="AS43" s="79"/>
      <c r="AT43" s="79"/>
      <c r="AU43" s="79"/>
      <c r="AV43" s="79"/>
      <c r="AW43" s="79"/>
    </row>
    <row r="44" spans="1:49">
      <c r="A44" s="79">
        <v>35</v>
      </c>
      <c r="B44" s="307" t="str">
        <f t="shared" si="25"/>
        <v/>
      </c>
      <c r="C44" s="307" t="str">
        <f t="shared" si="26"/>
        <v/>
      </c>
      <c r="D44" s="307" t="str">
        <f t="shared" si="27"/>
        <v/>
      </c>
      <c r="E44" s="357" t="str">
        <f>IF('11. Module 3 Milestone Timeline'!B52="","",'11. Module 3 Milestone Timeline'!B52)</f>
        <v/>
      </c>
      <c r="F44" s="357" t="str">
        <f>IF('11. Module 3 Milestone Timeline'!C52="","",'11. Module 3 Milestone Timeline'!C52)</f>
        <v/>
      </c>
      <c r="G44" s="357" t="str">
        <f>IF('11. Module 3 Milestone Timeline'!D52="","",'11. Module 3 Milestone Timeline'!D52)</f>
        <v/>
      </c>
      <c r="H44" s="357" t="str">
        <f>IF('11. Module 3 Milestone Timeline'!E52="","",'11. Module 3 Milestone Timeline'!E52)</f>
        <v/>
      </c>
      <c r="I44" s="357" t="str">
        <f t="shared" si="28"/>
        <v/>
      </c>
      <c r="J44" s="378" t="str">
        <f>IF('11. Module 3 Milestone Timeline'!F52="","",'11. Module 3 Milestone Timeline'!F52)</f>
        <v/>
      </c>
      <c r="K44" s="378" t="str">
        <f>IF('11. Module 3 Milestone Timeline'!G52="","",'11. Module 3 Milestone Timeline'!G52)</f>
        <v/>
      </c>
      <c r="L44" s="280" t="str">
        <f t="shared" si="29"/>
        <v/>
      </c>
      <c r="M44" s="307" t="str">
        <f t="shared" si="30"/>
        <v/>
      </c>
      <c r="N44" s="307" t="str">
        <f t="shared" si="31"/>
        <v/>
      </c>
      <c r="O44" s="307" t="str">
        <f t="shared" si="32"/>
        <v/>
      </c>
      <c r="P44" s="307" t="str">
        <f t="shared" si="33"/>
        <v>No</v>
      </c>
      <c r="Q44" s="307">
        <f>SUM($A$10:A44)</f>
        <v>630</v>
      </c>
      <c r="R44" s="307"/>
      <c r="S44" s="307" t="str">
        <f>IF(T44="","",RANK(T44,$T$10:$T$50,1)+COUNTIF(T$10:T44,T44)-1)</f>
        <v/>
      </c>
      <c r="T44" s="307" t="str">
        <f t="shared" si="34"/>
        <v/>
      </c>
      <c r="U44" s="251" t="str">
        <f t="shared" si="35"/>
        <v/>
      </c>
      <c r="V44" s="307" t="str">
        <f t="shared" si="36"/>
        <v/>
      </c>
      <c r="W44" s="251" t="str">
        <f t="shared" si="37"/>
        <v/>
      </c>
      <c r="X44" s="251" t="str">
        <f t="shared" si="38"/>
        <v/>
      </c>
      <c r="Y44" s="251" t="str">
        <f t="shared" si="39"/>
        <v/>
      </c>
      <c r="Z44" s="251" t="str">
        <f t="shared" si="40"/>
        <v/>
      </c>
      <c r="AA44" s="251" t="str">
        <f t="shared" si="41"/>
        <v/>
      </c>
      <c r="AB44" s="79"/>
      <c r="AC44" s="79"/>
      <c r="AD44" s="307">
        <f>'10. Module 3 Project Team'!B49</f>
        <v>0</v>
      </c>
      <c r="AE44" s="307" t="str">
        <f t="shared" si="17"/>
        <v/>
      </c>
      <c r="AF44" s="307" t="str">
        <f t="shared" si="18"/>
        <v/>
      </c>
      <c r="AG44" s="307" t="str">
        <f>IF(AF44="","",RANK(AF44,$AF$10:$AF$50)+COUNTIF(AF$10:AF44,AF44)-1)</f>
        <v/>
      </c>
      <c r="AH44" s="79"/>
      <c r="AI44" s="79">
        <f>'10. Module 3 Project Team'!B50</f>
        <v>0</v>
      </c>
      <c r="AJ44" s="79"/>
      <c r="AK44" s="79">
        <v>35</v>
      </c>
      <c r="AL44" s="4" t="str">
        <f t="shared" si="42"/>
        <v/>
      </c>
      <c r="AM44" s="4" t="str">
        <f t="shared" si="47"/>
        <v/>
      </c>
      <c r="AN44" s="4"/>
      <c r="AO44" s="4" t="str">
        <f t="shared" si="43"/>
        <v/>
      </c>
      <c r="AP44" s="4" t="str">
        <f t="shared" si="44"/>
        <v/>
      </c>
      <c r="AQ44" s="280" t="str">
        <f t="shared" si="45"/>
        <v/>
      </c>
      <c r="AR44" s="307" t="str">
        <f t="shared" si="46"/>
        <v/>
      </c>
      <c r="AS44" s="79"/>
      <c r="AT44" s="79"/>
      <c r="AU44" s="79"/>
      <c r="AV44" s="79"/>
      <c r="AW44" s="79"/>
    </row>
    <row r="45" spans="1:49">
      <c r="A45" s="79">
        <v>36</v>
      </c>
      <c r="B45" s="307" t="str">
        <f t="shared" si="25"/>
        <v/>
      </c>
      <c r="C45" s="307" t="str">
        <f t="shared" si="26"/>
        <v/>
      </c>
      <c r="D45" s="307" t="str">
        <f t="shared" si="27"/>
        <v/>
      </c>
      <c r="E45" s="357" t="str">
        <f>IF('11. Module 3 Milestone Timeline'!B53="","",'11. Module 3 Milestone Timeline'!B53)</f>
        <v/>
      </c>
      <c r="F45" s="357" t="str">
        <f>IF('11. Module 3 Milestone Timeline'!C53="","",'11. Module 3 Milestone Timeline'!C53)</f>
        <v/>
      </c>
      <c r="G45" s="357" t="str">
        <f>IF('11. Module 3 Milestone Timeline'!D53="","",'11. Module 3 Milestone Timeline'!D53)</f>
        <v/>
      </c>
      <c r="H45" s="357" t="str">
        <f>IF('11. Module 3 Milestone Timeline'!E53="","",'11. Module 3 Milestone Timeline'!E53)</f>
        <v/>
      </c>
      <c r="I45" s="357" t="str">
        <f t="shared" si="28"/>
        <v/>
      </c>
      <c r="J45" s="378" t="str">
        <f>IF('11. Module 3 Milestone Timeline'!F53="","",'11. Module 3 Milestone Timeline'!F53)</f>
        <v/>
      </c>
      <c r="K45" s="378" t="str">
        <f>IF('11. Module 3 Milestone Timeline'!G53="","",'11. Module 3 Milestone Timeline'!G53)</f>
        <v/>
      </c>
      <c r="L45" s="280" t="str">
        <f t="shared" si="29"/>
        <v/>
      </c>
      <c r="M45" s="307" t="str">
        <f t="shared" si="30"/>
        <v/>
      </c>
      <c r="N45" s="307" t="str">
        <f t="shared" si="31"/>
        <v/>
      </c>
      <c r="O45" s="307" t="str">
        <f t="shared" si="32"/>
        <v/>
      </c>
      <c r="P45" s="307" t="str">
        <f t="shared" si="33"/>
        <v>No</v>
      </c>
      <c r="Q45" s="307">
        <f>SUM($A$10:A45)</f>
        <v>666</v>
      </c>
      <c r="R45" s="307"/>
      <c r="S45" s="307" t="str">
        <f>IF(T45="","",RANK(T45,$T$10:$T$50,1)+COUNTIF(T$10:T45,T45)-1)</f>
        <v/>
      </c>
      <c r="T45" s="307" t="str">
        <f t="shared" si="34"/>
        <v/>
      </c>
      <c r="U45" s="251" t="str">
        <f t="shared" si="35"/>
        <v/>
      </c>
      <c r="V45" s="307" t="str">
        <f t="shared" si="36"/>
        <v/>
      </c>
      <c r="W45" s="251" t="str">
        <f t="shared" si="37"/>
        <v/>
      </c>
      <c r="X45" s="251" t="str">
        <f t="shared" si="38"/>
        <v/>
      </c>
      <c r="Y45" s="251" t="str">
        <f t="shared" si="39"/>
        <v/>
      </c>
      <c r="Z45" s="251" t="str">
        <f t="shared" si="40"/>
        <v/>
      </c>
      <c r="AA45" s="251" t="str">
        <f t="shared" si="41"/>
        <v/>
      </c>
      <c r="AB45" s="79"/>
      <c r="AC45" s="79"/>
      <c r="AD45" s="307">
        <f>'10. Module 3 Project Team'!B50</f>
        <v>0</v>
      </c>
      <c r="AE45" s="307" t="str">
        <f t="shared" si="17"/>
        <v/>
      </c>
      <c r="AF45" s="307" t="str">
        <f t="shared" si="18"/>
        <v/>
      </c>
      <c r="AG45" s="307" t="str">
        <f>IF(AF45="","",RANK(AF45,$AF$10:$AF$50)+COUNTIF(AF$10:AF45,AF45)-1)</f>
        <v/>
      </c>
      <c r="AH45" s="79"/>
      <c r="AI45" s="79">
        <f>'10. Module 3 Project Team'!B51</f>
        <v>0</v>
      </c>
      <c r="AJ45" s="79"/>
      <c r="AK45" s="79">
        <v>36</v>
      </c>
      <c r="AL45" s="4" t="str">
        <f t="shared" si="42"/>
        <v/>
      </c>
      <c r="AM45" s="4" t="str">
        <f t="shared" si="47"/>
        <v/>
      </c>
      <c r="AN45" s="4"/>
      <c r="AO45" s="4" t="str">
        <f t="shared" si="43"/>
        <v/>
      </c>
      <c r="AP45" s="4" t="str">
        <f t="shared" si="44"/>
        <v/>
      </c>
      <c r="AQ45" s="280" t="str">
        <f t="shared" si="45"/>
        <v/>
      </c>
      <c r="AR45" s="307" t="str">
        <f t="shared" si="46"/>
        <v/>
      </c>
      <c r="AS45" s="79"/>
      <c r="AT45" s="79"/>
      <c r="AU45" s="79"/>
      <c r="AV45" s="79"/>
      <c r="AW45" s="79"/>
    </row>
    <row r="46" spans="1:49">
      <c r="A46" s="79">
        <v>37</v>
      </c>
      <c r="B46" s="307" t="str">
        <f t="shared" si="25"/>
        <v/>
      </c>
      <c r="C46" s="307" t="str">
        <f t="shared" si="26"/>
        <v/>
      </c>
      <c r="D46" s="307" t="str">
        <f t="shared" si="27"/>
        <v/>
      </c>
      <c r="E46" s="357" t="str">
        <f>IF('11. Module 3 Milestone Timeline'!B54="","",'11. Module 3 Milestone Timeline'!B54)</f>
        <v/>
      </c>
      <c r="F46" s="357" t="str">
        <f>IF('11. Module 3 Milestone Timeline'!C54="","",'11. Module 3 Milestone Timeline'!C54)</f>
        <v/>
      </c>
      <c r="G46" s="357" t="str">
        <f>IF('11. Module 3 Milestone Timeline'!D54="","",'11. Module 3 Milestone Timeline'!D54)</f>
        <v/>
      </c>
      <c r="H46" s="357" t="str">
        <f>IF('11. Module 3 Milestone Timeline'!E54="","",'11. Module 3 Milestone Timeline'!E54)</f>
        <v/>
      </c>
      <c r="I46" s="357" t="str">
        <f t="shared" si="28"/>
        <v/>
      </c>
      <c r="J46" s="378" t="str">
        <f>IF('11. Module 3 Milestone Timeline'!F54="","",'11. Module 3 Milestone Timeline'!F54)</f>
        <v/>
      </c>
      <c r="K46" s="378" t="str">
        <f>IF('11. Module 3 Milestone Timeline'!G54="","",'11. Module 3 Milestone Timeline'!G54)</f>
        <v/>
      </c>
      <c r="L46" s="280" t="str">
        <f t="shared" si="29"/>
        <v/>
      </c>
      <c r="M46" s="307" t="str">
        <f t="shared" si="30"/>
        <v/>
      </c>
      <c r="N46" s="307" t="str">
        <f t="shared" si="31"/>
        <v/>
      </c>
      <c r="O46" s="307" t="str">
        <f t="shared" si="32"/>
        <v/>
      </c>
      <c r="P46" s="307" t="str">
        <f t="shared" si="33"/>
        <v>No</v>
      </c>
      <c r="Q46" s="307">
        <f>SUM($A$10:A46)</f>
        <v>703</v>
      </c>
      <c r="R46" s="307"/>
      <c r="S46" s="307" t="str">
        <f>IF(T46="","",RANK(T46,$T$10:$T$50,1)+COUNTIF(T$10:T46,T46)-1)</f>
        <v/>
      </c>
      <c r="T46" s="307" t="str">
        <f t="shared" si="34"/>
        <v/>
      </c>
      <c r="U46" s="251" t="str">
        <f t="shared" si="35"/>
        <v/>
      </c>
      <c r="V46" s="307" t="str">
        <f t="shared" si="36"/>
        <v/>
      </c>
      <c r="W46" s="251" t="str">
        <f t="shared" si="37"/>
        <v/>
      </c>
      <c r="X46" s="251" t="str">
        <f t="shared" si="38"/>
        <v/>
      </c>
      <c r="Y46" s="251" t="str">
        <f t="shared" si="39"/>
        <v/>
      </c>
      <c r="Z46" s="251" t="str">
        <f t="shared" si="40"/>
        <v/>
      </c>
      <c r="AA46" s="251" t="str">
        <f t="shared" si="41"/>
        <v/>
      </c>
      <c r="AB46" s="79"/>
      <c r="AC46" s="79"/>
      <c r="AD46" s="307">
        <f>'10. Module 3 Project Team'!B51</f>
        <v>0</v>
      </c>
      <c r="AE46" s="307" t="str">
        <f t="shared" si="17"/>
        <v/>
      </c>
      <c r="AF46" s="307" t="str">
        <f t="shared" si="18"/>
        <v/>
      </c>
      <c r="AG46" s="307" t="str">
        <f>IF(AF46="","",RANK(AF46,$AF$10:$AF$50)+COUNTIF(AF$10:AF46,AF46)-1)</f>
        <v/>
      </c>
      <c r="AH46" s="79"/>
      <c r="AI46" s="79">
        <f>'10. Module 3 Project Team'!B52</f>
        <v>0</v>
      </c>
      <c r="AJ46" s="79"/>
      <c r="AK46" s="79">
        <v>37</v>
      </c>
      <c r="AL46" s="4" t="str">
        <f t="shared" si="42"/>
        <v/>
      </c>
      <c r="AM46" s="4" t="str">
        <f t="shared" si="47"/>
        <v/>
      </c>
      <c r="AN46" s="4"/>
      <c r="AO46" s="4" t="str">
        <f t="shared" si="43"/>
        <v/>
      </c>
      <c r="AP46" s="4" t="str">
        <f t="shared" si="44"/>
        <v/>
      </c>
      <c r="AQ46" s="280" t="str">
        <f t="shared" si="45"/>
        <v/>
      </c>
      <c r="AR46" s="307" t="str">
        <f t="shared" si="46"/>
        <v/>
      </c>
      <c r="AS46" s="79"/>
      <c r="AT46" s="79"/>
      <c r="AU46" s="79"/>
      <c r="AV46" s="79"/>
      <c r="AW46" s="79"/>
    </row>
    <row r="47" spans="1:49">
      <c r="A47" s="79">
        <v>38</v>
      </c>
      <c r="B47" s="307" t="str">
        <f t="shared" si="25"/>
        <v/>
      </c>
      <c r="C47" s="307" t="str">
        <f t="shared" si="26"/>
        <v/>
      </c>
      <c r="D47" s="307" t="str">
        <f t="shared" si="27"/>
        <v/>
      </c>
      <c r="E47" s="357" t="str">
        <f>IF('11. Module 3 Milestone Timeline'!B55="","",'11. Module 3 Milestone Timeline'!B55)</f>
        <v/>
      </c>
      <c r="F47" s="357" t="str">
        <f>IF('11. Module 3 Milestone Timeline'!C55="","",'11. Module 3 Milestone Timeline'!C55)</f>
        <v/>
      </c>
      <c r="G47" s="357" t="str">
        <f>IF('11. Module 3 Milestone Timeline'!D55="","",'11. Module 3 Milestone Timeline'!D55)</f>
        <v/>
      </c>
      <c r="H47" s="357" t="str">
        <f>IF('11. Module 3 Milestone Timeline'!E55="","",'11. Module 3 Milestone Timeline'!E55)</f>
        <v/>
      </c>
      <c r="I47" s="357" t="str">
        <f t="shared" si="28"/>
        <v/>
      </c>
      <c r="J47" s="378" t="str">
        <f>IF('11. Module 3 Milestone Timeline'!F55="","",'11. Module 3 Milestone Timeline'!F55)</f>
        <v/>
      </c>
      <c r="K47" s="378" t="str">
        <f>IF('11. Module 3 Milestone Timeline'!G55="","",'11. Module 3 Milestone Timeline'!G55)</f>
        <v/>
      </c>
      <c r="L47" s="280" t="str">
        <f t="shared" si="29"/>
        <v/>
      </c>
      <c r="M47" s="307" t="str">
        <f t="shared" si="30"/>
        <v/>
      </c>
      <c r="N47" s="307" t="str">
        <f t="shared" si="31"/>
        <v/>
      </c>
      <c r="O47" s="307" t="str">
        <f t="shared" si="32"/>
        <v/>
      </c>
      <c r="P47" s="307" t="str">
        <f t="shared" si="33"/>
        <v>No</v>
      </c>
      <c r="Q47" s="307">
        <f>SUM($A$10:A47)</f>
        <v>741</v>
      </c>
      <c r="R47" s="307"/>
      <c r="S47" s="307" t="str">
        <f>IF(T47="","",RANK(T47,$T$10:$T$50,1)+COUNTIF(T$10:T47,T47)-1)</f>
        <v/>
      </c>
      <c r="T47" s="307" t="str">
        <f t="shared" si="34"/>
        <v/>
      </c>
      <c r="U47" s="251" t="str">
        <f t="shared" si="35"/>
        <v/>
      </c>
      <c r="V47" s="307" t="str">
        <f t="shared" si="36"/>
        <v/>
      </c>
      <c r="W47" s="251" t="str">
        <f t="shared" si="37"/>
        <v/>
      </c>
      <c r="X47" s="251" t="str">
        <f t="shared" si="38"/>
        <v/>
      </c>
      <c r="Y47" s="251" t="str">
        <f t="shared" si="39"/>
        <v/>
      </c>
      <c r="Z47" s="251" t="str">
        <f t="shared" si="40"/>
        <v/>
      </c>
      <c r="AA47" s="251" t="str">
        <f t="shared" si="41"/>
        <v/>
      </c>
      <c r="AB47" s="79"/>
      <c r="AC47" s="79"/>
      <c r="AD47" s="307">
        <f>'10. Module 3 Project Team'!B52</f>
        <v>0</v>
      </c>
      <c r="AE47" s="307" t="str">
        <f t="shared" si="17"/>
        <v/>
      </c>
      <c r="AF47" s="307" t="str">
        <f t="shared" si="18"/>
        <v/>
      </c>
      <c r="AG47" s="307" t="str">
        <f>IF(AF47="","",RANK(AF47,$AF$10:$AF$50)+COUNTIF(AF$10:AF47,AF47)-1)</f>
        <v/>
      </c>
      <c r="AH47" s="79"/>
      <c r="AI47" s="79">
        <f>'10. Module 3 Project Team'!B53</f>
        <v>0</v>
      </c>
      <c r="AJ47" s="79"/>
      <c r="AK47" s="79">
        <v>38</v>
      </c>
      <c r="AL47" s="4" t="str">
        <f t="shared" si="42"/>
        <v/>
      </c>
      <c r="AM47" s="4" t="str">
        <f t="shared" si="47"/>
        <v/>
      </c>
      <c r="AN47" s="4"/>
      <c r="AO47" s="4" t="str">
        <f t="shared" si="43"/>
        <v/>
      </c>
      <c r="AP47" s="4" t="str">
        <f t="shared" si="44"/>
        <v/>
      </c>
      <c r="AQ47" s="280" t="str">
        <f t="shared" si="45"/>
        <v/>
      </c>
      <c r="AR47" s="307" t="str">
        <f t="shared" si="46"/>
        <v/>
      </c>
      <c r="AS47" s="79"/>
      <c r="AT47" s="79"/>
      <c r="AU47" s="79"/>
      <c r="AV47" s="79"/>
      <c r="AW47" s="79"/>
    </row>
    <row r="48" spans="1:49">
      <c r="A48" s="79">
        <v>39</v>
      </c>
      <c r="B48" s="307" t="str">
        <f t="shared" si="25"/>
        <v/>
      </c>
      <c r="C48" s="307" t="str">
        <f t="shared" si="26"/>
        <v/>
      </c>
      <c r="D48" s="307" t="str">
        <f t="shared" si="27"/>
        <v/>
      </c>
      <c r="E48" s="357" t="str">
        <f>IF('11. Module 3 Milestone Timeline'!B56="","",'11. Module 3 Milestone Timeline'!B56)</f>
        <v/>
      </c>
      <c r="F48" s="357" t="str">
        <f>IF('11. Module 3 Milestone Timeline'!C56="","",'11. Module 3 Milestone Timeline'!C56)</f>
        <v/>
      </c>
      <c r="G48" s="357" t="str">
        <f>IF('11. Module 3 Milestone Timeline'!D56="","",'11. Module 3 Milestone Timeline'!D56)</f>
        <v/>
      </c>
      <c r="H48" s="357" t="str">
        <f>IF('11. Module 3 Milestone Timeline'!E56="","",'11. Module 3 Milestone Timeline'!E56)</f>
        <v/>
      </c>
      <c r="I48" s="357" t="str">
        <f t="shared" si="28"/>
        <v/>
      </c>
      <c r="J48" s="378" t="str">
        <f>IF('11. Module 3 Milestone Timeline'!F56="","",'11. Module 3 Milestone Timeline'!F56)</f>
        <v/>
      </c>
      <c r="K48" s="378" t="str">
        <f>IF('11. Module 3 Milestone Timeline'!G56="","",'11. Module 3 Milestone Timeline'!G56)</f>
        <v/>
      </c>
      <c r="L48" s="280" t="str">
        <f t="shared" si="29"/>
        <v/>
      </c>
      <c r="M48" s="307" t="str">
        <f t="shared" si="30"/>
        <v/>
      </c>
      <c r="N48" s="307" t="str">
        <f t="shared" si="31"/>
        <v/>
      </c>
      <c r="O48" s="307" t="str">
        <f t="shared" si="32"/>
        <v/>
      </c>
      <c r="P48" s="307" t="str">
        <f t="shared" si="33"/>
        <v>No</v>
      </c>
      <c r="Q48" s="307">
        <f>SUM($A$10:A48)</f>
        <v>780</v>
      </c>
      <c r="R48" s="307"/>
      <c r="S48" s="307" t="str">
        <f>IF(T48="","",RANK(T48,$T$10:$T$50,1)+COUNTIF(T$10:T48,T48)-1)</f>
        <v/>
      </c>
      <c r="T48" s="307" t="str">
        <f t="shared" si="34"/>
        <v/>
      </c>
      <c r="U48" s="251" t="str">
        <f t="shared" si="35"/>
        <v/>
      </c>
      <c r="V48" s="307" t="str">
        <f t="shared" si="36"/>
        <v/>
      </c>
      <c r="W48" s="251" t="str">
        <f t="shared" si="37"/>
        <v/>
      </c>
      <c r="X48" s="251" t="str">
        <f t="shared" si="38"/>
        <v/>
      </c>
      <c r="Y48" s="251" t="str">
        <f t="shared" si="39"/>
        <v/>
      </c>
      <c r="Z48" s="251" t="str">
        <f t="shared" si="40"/>
        <v/>
      </c>
      <c r="AA48" s="251" t="str">
        <f t="shared" si="41"/>
        <v/>
      </c>
      <c r="AB48" s="79"/>
      <c r="AC48" s="79"/>
      <c r="AD48" s="307">
        <f>'10. Module 3 Project Team'!B53</f>
        <v>0</v>
      </c>
      <c r="AE48" s="307" t="str">
        <f t="shared" si="17"/>
        <v/>
      </c>
      <c r="AF48" s="307" t="str">
        <f t="shared" si="18"/>
        <v/>
      </c>
      <c r="AG48" s="307" t="str">
        <f>IF(AF48="","",RANK(AF48,$AF$10:$AF$50)+COUNTIF(AF$10:AF48,AF48)-1)</f>
        <v/>
      </c>
      <c r="AH48" s="79"/>
      <c r="AI48" s="79">
        <f>'10. Module 3 Project Team'!B54</f>
        <v>0</v>
      </c>
      <c r="AJ48" s="79"/>
      <c r="AK48" s="79">
        <v>39</v>
      </c>
      <c r="AL48" s="4" t="str">
        <f t="shared" si="42"/>
        <v/>
      </c>
      <c r="AM48" s="4" t="str">
        <f t="shared" si="47"/>
        <v/>
      </c>
      <c r="AN48" s="4"/>
      <c r="AO48" s="4" t="str">
        <f t="shared" si="43"/>
        <v/>
      </c>
      <c r="AP48" s="4" t="str">
        <f t="shared" si="44"/>
        <v/>
      </c>
      <c r="AQ48" s="280" t="str">
        <f t="shared" si="45"/>
        <v/>
      </c>
      <c r="AR48" s="307" t="str">
        <f t="shared" si="46"/>
        <v/>
      </c>
      <c r="AS48" s="79"/>
      <c r="AT48" s="79"/>
      <c r="AU48" s="79"/>
      <c r="AV48" s="79"/>
      <c r="AW48" s="79"/>
    </row>
    <row r="49" spans="1:49">
      <c r="A49" s="79">
        <v>40</v>
      </c>
      <c r="B49" s="307" t="str">
        <f t="shared" si="25"/>
        <v/>
      </c>
      <c r="C49" s="307" t="str">
        <f t="shared" si="26"/>
        <v/>
      </c>
      <c r="D49" s="307" t="str">
        <f t="shared" si="27"/>
        <v/>
      </c>
      <c r="E49" s="357" t="str">
        <f>IF('11. Module 3 Milestone Timeline'!B57="","",'11. Module 3 Milestone Timeline'!B57)</f>
        <v/>
      </c>
      <c r="F49" s="357" t="str">
        <f>IF('11. Module 3 Milestone Timeline'!C57="","",'11. Module 3 Milestone Timeline'!C57)</f>
        <v/>
      </c>
      <c r="G49" s="357" t="str">
        <f>IF('11. Module 3 Milestone Timeline'!D57="","",'11. Module 3 Milestone Timeline'!D57)</f>
        <v/>
      </c>
      <c r="H49" s="357" t="str">
        <f>IF('11. Module 3 Milestone Timeline'!E57="","",'11. Module 3 Milestone Timeline'!E57)</f>
        <v/>
      </c>
      <c r="I49" s="357" t="str">
        <f t="shared" si="28"/>
        <v/>
      </c>
      <c r="J49" s="378" t="str">
        <f>IF('11. Module 3 Milestone Timeline'!F57="","",'11. Module 3 Milestone Timeline'!F57)</f>
        <v/>
      </c>
      <c r="K49" s="378" t="str">
        <f>IF('11. Module 3 Milestone Timeline'!G57="","",'11. Module 3 Milestone Timeline'!G57)</f>
        <v/>
      </c>
      <c r="L49" s="280" t="str">
        <f t="shared" si="29"/>
        <v/>
      </c>
      <c r="M49" s="307" t="str">
        <f t="shared" si="30"/>
        <v/>
      </c>
      <c r="N49" s="307" t="str">
        <f t="shared" si="31"/>
        <v/>
      </c>
      <c r="O49" s="307" t="str">
        <f t="shared" si="32"/>
        <v/>
      </c>
      <c r="P49" s="307" t="str">
        <f t="shared" si="33"/>
        <v>No</v>
      </c>
      <c r="Q49" s="307">
        <f>SUM($A$10:A49)</f>
        <v>820</v>
      </c>
      <c r="R49" s="307"/>
      <c r="S49" s="307" t="str">
        <f>IF(T49="","",RANK(T49,$T$10:$T$50,1)+COUNTIF(T$10:T49,T49)-1)</f>
        <v/>
      </c>
      <c r="T49" s="307" t="str">
        <f t="shared" si="34"/>
        <v/>
      </c>
      <c r="U49" s="251" t="str">
        <f t="shared" si="35"/>
        <v/>
      </c>
      <c r="V49" s="307" t="str">
        <f t="shared" si="36"/>
        <v/>
      </c>
      <c r="W49" s="251" t="str">
        <f t="shared" si="37"/>
        <v/>
      </c>
      <c r="X49" s="251" t="str">
        <f t="shared" si="38"/>
        <v/>
      </c>
      <c r="Y49" s="251" t="str">
        <f t="shared" si="39"/>
        <v/>
      </c>
      <c r="Z49" s="251" t="str">
        <f t="shared" si="40"/>
        <v/>
      </c>
      <c r="AA49" s="251" t="str">
        <f t="shared" si="41"/>
        <v/>
      </c>
      <c r="AB49" s="79"/>
      <c r="AC49" s="79"/>
      <c r="AD49" s="307">
        <f>'10. Module 3 Project Team'!B54</f>
        <v>0</v>
      </c>
      <c r="AE49" s="307" t="str">
        <f t="shared" si="17"/>
        <v/>
      </c>
      <c r="AF49" s="307" t="str">
        <f t="shared" si="18"/>
        <v/>
      </c>
      <c r="AG49" s="307" t="str">
        <f>IF(AF49="","",RANK(AF49,$AF$10:$AF$50)+COUNTIF(AF$10:AF49,AF49)-1)</f>
        <v/>
      </c>
      <c r="AH49" s="79"/>
      <c r="AI49" s="79">
        <f>'10. Module 3 Project Team'!B55</f>
        <v>0</v>
      </c>
      <c r="AJ49" s="79"/>
      <c r="AK49" s="79">
        <v>40</v>
      </c>
      <c r="AL49" s="4" t="str">
        <f t="shared" si="42"/>
        <v/>
      </c>
      <c r="AM49" s="4" t="str">
        <f t="shared" si="47"/>
        <v/>
      </c>
      <c r="AN49" s="4"/>
      <c r="AO49" s="4" t="str">
        <f t="shared" si="43"/>
        <v/>
      </c>
      <c r="AP49" s="4" t="str">
        <f t="shared" si="44"/>
        <v/>
      </c>
      <c r="AQ49" s="280" t="str">
        <f t="shared" si="45"/>
        <v/>
      </c>
      <c r="AR49" s="307" t="str">
        <f t="shared" si="46"/>
        <v/>
      </c>
      <c r="AS49" s="79"/>
      <c r="AT49" s="79"/>
      <c r="AU49" s="79"/>
      <c r="AV49" s="79"/>
      <c r="AW49" s="79"/>
    </row>
    <row r="50" spans="1:49">
      <c r="A50" s="79">
        <v>41</v>
      </c>
      <c r="B50" s="307" t="str">
        <f t="shared" si="25"/>
        <v/>
      </c>
      <c r="C50" s="307" t="str">
        <f t="shared" si="26"/>
        <v/>
      </c>
      <c r="D50" s="307" t="str">
        <f t="shared" si="27"/>
        <v/>
      </c>
      <c r="E50" s="357" t="str">
        <f>IF('11. Module 3 Milestone Timeline'!B58="","",'11. Module 3 Milestone Timeline'!B58)</f>
        <v/>
      </c>
      <c r="F50" s="357" t="str">
        <f>IF('11. Module 3 Milestone Timeline'!C58="","",'11. Module 3 Milestone Timeline'!C58)</f>
        <v/>
      </c>
      <c r="G50" s="357" t="str">
        <f>IF('11. Module 3 Milestone Timeline'!D58="","",'11. Module 3 Milestone Timeline'!D58)</f>
        <v/>
      </c>
      <c r="H50" s="357" t="str">
        <f>IF('11. Module 3 Milestone Timeline'!E58="","",'11. Module 3 Milestone Timeline'!E58)</f>
        <v/>
      </c>
      <c r="I50" s="357" t="str">
        <f t="shared" si="28"/>
        <v/>
      </c>
      <c r="J50" s="378" t="str">
        <f>IF('11. Module 3 Milestone Timeline'!F58="","",'11. Module 3 Milestone Timeline'!F58)</f>
        <v/>
      </c>
      <c r="K50" s="378" t="str">
        <f>IF('11. Module 3 Milestone Timeline'!G58="","",'11. Module 3 Milestone Timeline'!G58)</f>
        <v/>
      </c>
      <c r="L50" s="280" t="str">
        <f t="shared" si="29"/>
        <v/>
      </c>
      <c r="M50" s="307" t="str">
        <f t="shared" si="30"/>
        <v/>
      </c>
      <c r="N50" s="307" t="str">
        <f t="shared" si="31"/>
        <v/>
      </c>
      <c r="O50" s="307" t="str">
        <f t="shared" si="32"/>
        <v/>
      </c>
      <c r="P50" s="307" t="str">
        <f t="shared" si="33"/>
        <v>No</v>
      </c>
      <c r="Q50" s="307">
        <f>SUM($A$10:A50)</f>
        <v>861</v>
      </c>
      <c r="R50" s="307"/>
      <c r="S50" s="307" t="str">
        <f>IF(T50="","",RANK(T50,$T$10:$T$50,1)+COUNTIF(T$10:T50,T50)-1)</f>
        <v/>
      </c>
      <c r="T50" s="307" t="str">
        <f t="shared" si="34"/>
        <v/>
      </c>
      <c r="U50" s="251" t="str">
        <f t="shared" si="35"/>
        <v/>
      </c>
      <c r="V50" s="307" t="str">
        <f t="shared" si="36"/>
        <v/>
      </c>
      <c r="W50" s="251" t="str">
        <f t="shared" si="37"/>
        <v/>
      </c>
      <c r="X50" s="251" t="str">
        <f t="shared" si="38"/>
        <v/>
      </c>
      <c r="Y50" s="251" t="str">
        <f t="shared" si="39"/>
        <v/>
      </c>
      <c r="Z50" s="251" t="str">
        <f t="shared" si="40"/>
        <v/>
      </c>
      <c r="AA50" s="251" t="str">
        <f t="shared" si="41"/>
        <v/>
      </c>
      <c r="AB50" s="79"/>
      <c r="AC50" s="79"/>
      <c r="AD50" s="219">
        <f>'10. Module 3 Project Team'!B55</f>
        <v>0</v>
      </c>
      <c r="AE50" s="219" t="str">
        <f t="shared" si="17"/>
        <v/>
      </c>
      <c r="AF50" s="219" t="str">
        <f t="shared" si="18"/>
        <v/>
      </c>
      <c r="AG50" s="219" t="str">
        <f>IF(AF50="","",RANK(AF50,$AF$10:$AF$50)+COUNTIF(AF$10:AF50,AF50)-1)</f>
        <v/>
      </c>
      <c r="AH50" s="79"/>
      <c r="AI50" s="79">
        <f>'10. Module 3 Project Team'!B56</f>
        <v>0</v>
      </c>
      <c r="AJ50" s="79"/>
      <c r="AK50" s="79">
        <v>41</v>
      </c>
      <c r="AL50" s="4" t="str">
        <f t="shared" si="42"/>
        <v/>
      </c>
      <c r="AM50" s="4" t="str">
        <f t="shared" si="47"/>
        <v/>
      </c>
      <c r="AN50" s="4"/>
      <c r="AO50" s="4" t="str">
        <f t="shared" si="43"/>
        <v/>
      </c>
      <c r="AP50" s="4" t="str">
        <f t="shared" si="44"/>
        <v/>
      </c>
      <c r="AQ50" s="280" t="str">
        <f t="shared" si="45"/>
        <v/>
      </c>
      <c r="AR50" s="307" t="str">
        <f t="shared" si="46"/>
        <v/>
      </c>
      <c r="AS50" s="79"/>
      <c r="AT50" s="79"/>
      <c r="AU50" s="79"/>
      <c r="AV50" s="79"/>
      <c r="AW50" s="79"/>
    </row>
    <row r="51" spans="1:49">
      <c r="A51" s="79">
        <v>42</v>
      </c>
      <c r="B51" s="307" t="str">
        <f t="shared" si="25"/>
        <v/>
      </c>
      <c r="C51" s="307" t="str">
        <f t="shared" si="26"/>
        <v/>
      </c>
      <c r="D51" s="307" t="str">
        <f t="shared" si="27"/>
        <v/>
      </c>
      <c r="E51" s="357" t="str">
        <f>IF('11. Module 3 Milestone Timeline'!B59="","",'11. Module 3 Milestone Timeline'!B59)</f>
        <v/>
      </c>
      <c r="F51" s="357" t="str">
        <f>IF('11. Module 3 Milestone Timeline'!C59="","",'11. Module 3 Milestone Timeline'!C59)</f>
        <v/>
      </c>
      <c r="G51" s="357" t="str">
        <f>IF('11. Module 3 Milestone Timeline'!D59="","",'11. Module 3 Milestone Timeline'!D59)</f>
        <v/>
      </c>
      <c r="H51" s="357" t="str">
        <f>IF('11. Module 3 Milestone Timeline'!E59="","",'11. Module 3 Milestone Timeline'!E59)</f>
        <v/>
      </c>
      <c r="I51" s="357" t="str">
        <f t="shared" si="28"/>
        <v/>
      </c>
      <c r="J51" s="378" t="str">
        <f>IF('11. Module 3 Milestone Timeline'!F59="","",'11. Module 3 Milestone Timeline'!F59)</f>
        <v/>
      </c>
      <c r="K51" s="378" t="str">
        <f>IF('11. Module 3 Milestone Timeline'!G59="","",'11. Module 3 Milestone Timeline'!G59)</f>
        <v/>
      </c>
      <c r="L51" s="280" t="str">
        <f t="shared" si="29"/>
        <v/>
      </c>
      <c r="M51" s="307" t="str">
        <f t="shared" si="30"/>
        <v/>
      </c>
      <c r="N51" s="307" t="str">
        <f t="shared" si="31"/>
        <v/>
      </c>
      <c r="O51" s="307" t="str">
        <f t="shared" si="32"/>
        <v/>
      </c>
      <c r="P51" s="307" t="str">
        <f t="shared" si="33"/>
        <v>No</v>
      </c>
      <c r="Q51" s="307">
        <f>SUM($A$10:A51)</f>
        <v>903</v>
      </c>
      <c r="R51" s="307"/>
      <c r="S51" s="307" t="str">
        <f>IF(T51="","",RANK(T51,$T$10:$T$50,1)+COUNTIF(T$10:T51,T51)-1)</f>
        <v/>
      </c>
      <c r="T51" s="307" t="str">
        <f t="shared" si="34"/>
        <v/>
      </c>
      <c r="U51" s="251" t="str">
        <f t="shared" si="35"/>
        <v/>
      </c>
      <c r="V51" s="307" t="str">
        <f t="shared" si="36"/>
        <v/>
      </c>
      <c r="W51" s="251" t="str">
        <f t="shared" si="37"/>
        <v/>
      </c>
      <c r="X51" s="251" t="str">
        <f t="shared" si="38"/>
        <v/>
      </c>
      <c r="Y51" s="251" t="str">
        <f t="shared" si="39"/>
        <v/>
      </c>
      <c r="Z51" s="251" t="str">
        <f t="shared" si="40"/>
        <v/>
      </c>
      <c r="AA51" s="251" t="str">
        <f t="shared" si="41"/>
        <v/>
      </c>
      <c r="AB51" s="79"/>
      <c r="AC51" s="79"/>
      <c r="AD51" s="79"/>
      <c r="AE51" s="79"/>
      <c r="AF51" s="79"/>
      <c r="AG51" s="79"/>
      <c r="AH51" s="79"/>
      <c r="AI51" s="79"/>
      <c r="AJ51" s="79"/>
      <c r="AK51" s="79">
        <v>42</v>
      </c>
      <c r="AL51" s="4" t="str">
        <f t="shared" si="42"/>
        <v/>
      </c>
      <c r="AM51" s="4" t="str">
        <f t="shared" si="47"/>
        <v/>
      </c>
      <c r="AN51" s="4"/>
      <c r="AO51" s="4" t="str">
        <f t="shared" si="43"/>
        <v/>
      </c>
      <c r="AP51" s="4" t="str">
        <f t="shared" si="44"/>
        <v/>
      </c>
      <c r="AQ51" s="280" t="str">
        <f t="shared" si="45"/>
        <v/>
      </c>
      <c r="AR51" s="307" t="str">
        <f t="shared" si="46"/>
        <v/>
      </c>
      <c r="AS51" s="79"/>
      <c r="AT51" s="79"/>
      <c r="AU51" s="79"/>
      <c r="AV51" s="79"/>
      <c r="AW51" s="79"/>
    </row>
    <row r="52" spans="1:49">
      <c r="A52" s="79">
        <v>43</v>
      </c>
      <c r="B52" s="307" t="str">
        <f t="shared" si="25"/>
        <v/>
      </c>
      <c r="C52" s="307" t="str">
        <f t="shared" si="26"/>
        <v/>
      </c>
      <c r="D52" s="307" t="str">
        <f t="shared" si="27"/>
        <v/>
      </c>
      <c r="E52" s="357" t="str">
        <f>IF('11. Module 3 Milestone Timeline'!B60="","",'11. Module 3 Milestone Timeline'!B60)</f>
        <v/>
      </c>
      <c r="F52" s="357" t="str">
        <f>IF('11. Module 3 Milestone Timeline'!C60="","",'11. Module 3 Milestone Timeline'!C60)</f>
        <v/>
      </c>
      <c r="G52" s="357" t="str">
        <f>IF('11. Module 3 Milestone Timeline'!D60="","",'11. Module 3 Milestone Timeline'!D60)</f>
        <v/>
      </c>
      <c r="H52" s="357" t="str">
        <f>IF('11. Module 3 Milestone Timeline'!E60="","",'11. Module 3 Milestone Timeline'!E60)</f>
        <v/>
      </c>
      <c r="I52" s="357" t="str">
        <f t="shared" si="28"/>
        <v/>
      </c>
      <c r="J52" s="378" t="str">
        <f>IF('11. Module 3 Milestone Timeline'!F60="","",'11. Module 3 Milestone Timeline'!F60)</f>
        <v/>
      </c>
      <c r="K52" s="378" t="str">
        <f>IF('11. Module 3 Milestone Timeline'!G60="","",'11. Module 3 Milestone Timeline'!G60)</f>
        <v/>
      </c>
      <c r="L52" s="280" t="str">
        <f t="shared" si="29"/>
        <v/>
      </c>
      <c r="M52" s="307" t="str">
        <f t="shared" si="30"/>
        <v/>
      </c>
      <c r="N52" s="307" t="str">
        <f t="shared" si="31"/>
        <v/>
      </c>
      <c r="O52" s="307" t="str">
        <f t="shared" si="32"/>
        <v/>
      </c>
      <c r="P52" s="307" t="str">
        <f t="shared" si="33"/>
        <v>No</v>
      </c>
      <c r="Q52" s="307">
        <f>SUM($A$10:A52)</f>
        <v>946</v>
      </c>
      <c r="R52" s="307"/>
      <c r="S52" s="307" t="str">
        <f>IF(T52="","",RANK(T52,$T$10:$T$50,1)+COUNTIF(T$10:T52,T52)-1)</f>
        <v/>
      </c>
      <c r="T52" s="307" t="str">
        <f t="shared" si="34"/>
        <v/>
      </c>
      <c r="U52" s="251" t="str">
        <f t="shared" si="35"/>
        <v/>
      </c>
      <c r="V52" s="307" t="str">
        <f t="shared" si="36"/>
        <v/>
      </c>
      <c r="W52" s="251" t="str">
        <f t="shared" si="37"/>
        <v/>
      </c>
      <c r="X52" s="251" t="str">
        <f t="shared" si="38"/>
        <v/>
      </c>
      <c r="Y52" s="251" t="str">
        <f t="shared" si="39"/>
        <v/>
      </c>
      <c r="Z52" s="251" t="str">
        <f t="shared" si="40"/>
        <v/>
      </c>
      <c r="AA52" s="251" t="str">
        <f t="shared" si="41"/>
        <v/>
      </c>
      <c r="AB52" s="79"/>
      <c r="AC52" s="79"/>
      <c r="AD52" s="79"/>
      <c r="AE52" s="79"/>
      <c r="AF52" s="79"/>
      <c r="AG52" s="79"/>
      <c r="AH52" s="79"/>
      <c r="AI52" s="79"/>
      <c r="AJ52" s="79"/>
      <c r="AK52" s="79">
        <v>43</v>
      </c>
      <c r="AL52" s="4" t="str">
        <f t="shared" si="42"/>
        <v/>
      </c>
      <c r="AM52" s="4" t="str">
        <f t="shared" si="47"/>
        <v/>
      </c>
      <c r="AN52" s="4"/>
      <c r="AO52" s="4" t="str">
        <f t="shared" si="43"/>
        <v/>
      </c>
      <c r="AP52" s="4" t="str">
        <f t="shared" si="44"/>
        <v/>
      </c>
      <c r="AQ52" s="280" t="str">
        <f t="shared" si="45"/>
        <v/>
      </c>
      <c r="AR52" s="307" t="str">
        <f t="shared" si="46"/>
        <v/>
      </c>
      <c r="AS52" s="79"/>
      <c r="AT52" s="79"/>
      <c r="AU52" s="79"/>
      <c r="AV52" s="79"/>
      <c r="AW52" s="79"/>
    </row>
    <row r="53" spans="1:49">
      <c r="A53" s="79">
        <v>44</v>
      </c>
      <c r="B53" s="307" t="str">
        <f t="shared" si="25"/>
        <v/>
      </c>
      <c r="C53" s="307" t="str">
        <f t="shared" si="26"/>
        <v/>
      </c>
      <c r="D53" s="307" t="str">
        <f t="shared" si="27"/>
        <v/>
      </c>
      <c r="E53" s="357" t="str">
        <f>IF('11. Module 3 Milestone Timeline'!B61="","",'11. Module 3 Milestone Timeline'!B61)</f>
        <v/>
      </c>
      <c r="F53" s="357" t="str">
        <f>IF('11. Module 3 Milestone Timeline'!C61="","",'11. Module 3 Milestone Timeline'!C61)</f>
        <v/>
      </c>
      <c r="G53" s="357" t="str">
        <f>IF('11. Module 3 Milestone Timeline'!D61="","",'11. Module 3 Milestone Timeline'!D61)</f>
        <v/>
      </c>
      <c r="H53" s="357" t="str">
        <f>IF('11. Module 3 Milestone Timeline'!E61="","",'11. Module 3 Milestone Timeline'!E61)</f>
        <v/>
      </c>
      <c r="I53" s="357" t="str">
        <f t="shared" si="28"/>
        <v/>
      </c>
      <c r="J53" s="378" t="str">
        <f>IF('11. Module 3 Milestone Timeline'!F61="","",'11. Module 3 Milestone Timeline'!F61)</f>
        <v/>
      </c>
      <c r="K53" s="378" t="str">
        <f>IF('11. Module 3 Milestone Timeline'!G61="","",'11. Module 3 Milestone Timeline'!G61)</f>
        <v/>
      </c>
      <c r="L53" s="280" t="str">
        <f t="shared" si="29"/>
        <v/>
      </c>
      <c r="M53" s="307" t="str">
        <f t="shared" si="30"/>
        <v/>
      </c>
      <c r="N53" s="307" t="str">
        <f t="shared" si="31"/>
        <v/>
      </c>
      <c r="O53" s="307" t="str">
        <f t="shared" si="32"/>
        <v/>
      </c>
      <c r="P53" s="307" t="str">
        <f t="shared" si="33"/>
        <v>No</v>
      </c>
      <c r="Q53" s="307">
        <f>SUM($A$10:A53)</f>
        <v>990</v>
      </c>
      <c r="R53" s="307"/>
      <c r="S53" s="307" t="str">
        <f>IF(T53="","",RANK(T53,$T$10:$T$50,1)+COUNTIF(T$10:T53,T53)-1)</f>
        <v/>
      </c>
      <c r="T53" s="307" t="str">
        <f t="shared" si="34"/>
        <v/>
      </c>
      <c r="U53" s="251" t="str">
        <f t="shared" si="35"/>
        <v/>
      </c>
      <c r="V53" s="307" t="str">
        <f t="shared" si="36"/>
        <v/>
      </c>
      <c r="W53" s="251" t="str">
        <f t="shared" si="37"/>
        <v/>
      </c>
      <c r="X53" s="251" t="str">
        <f t="shared" si="38"/>
        <v/>
      </c>
      <c r="Y53" s="251" t="str">
        <f t="shared" si="39"/>
        <v/>
      </c>
      <c r="Z53" s="251" t="str">
        <f t="shared" si="40"/>
        <v/>
      </c>
      <c r="AA53" s="251" t="str">
        <f t="shared" si="41"/>
        <v/>
      </c>
      <c r="AB53" s="79"/>
      <c r="AC53" s="79"/>
      <c r="AD53" s="79"/>
      <c r="AE53" s="79"/>
      <c r="AF53" s="79"/>
      <c r="AG53" s="79"/>
      <c r="AH53" s="79"/>
      <c r="AI53" s="79"/>
      <c r="AJ53" s="79"/>
      <c r="AK53" s="79">
        <v>44</v>
      </c>
      <c r="AL53" s="4" t="str">
        <f t="shared" si="42"/>
        <v/>
      </c>
      <c r="AM53" s="4" t="str">
        <f t="shared" si="47"/>
        <v/>
      </c>
      <c r="AN53" s="4"/>
      <c r="AO53" s="4" t="str">
        <f t="shared" si="43"/>
        <v/>
      </c>
      <c r="AP53" s="4" t="str">
        <f t="shared" si="44"/>
        <v/>
      </c>
      <c r="AQ53" s="280" t="str">
        <f t="shared" si="45"/>
        <v/>
      </c>
      <c r="AR53" s="307" t="str">
        <f t="shared" si="46"/>
        <v/>
      </c>
      <c r="AS53" s="79"/>
      <c r="AT53" s="79"/>
      <c r="AU53" s="79"/>
      <c r="AV53" s="79"/>
      <c r="AW53" s="79"/>
    </row>
    <row r="54" spans="1:49">
      <c r="A54" s="79">
        <v>45</v>
      </c>
      <c r="B54" s="307" t="str">
        <f t="shared" si="25"/>
        <v/>
      </c>
      <c r="C54" s="307" t="str">
        <f t="shared" si="26"/>
        <v/>
      </c>
      <c r="D54" s="307" t="str">
        <f t="shared" si="27"/>
        <v/>
      </c>
      <c r="E54" s="357" t="str">
        <f>IF('11. Module 3 Milestone Timeline'!B62="","",'11. Module 3 Milestone Timeline'!B62)</f>
        <v/>
      </c>
      <c r="F54" s="357" t="str">
        <f>IF('11. Module 3 Milestone Timeline'!C62="","",'11. Module 3 Milestone Timeline'!C62)</f>
        <v/>
      </c>
      <c r="G54" s="357" t="str">
        <f>IF('11. Module 3 Milestone Timeline'!D62="","",'11. Module 3 Milestone Timeline'!D62)</f>
        <v/>
      </c>
      <c r="H54" s="357" t="str">
        <f>IF('11. Module 3 Milestone Timeline'!E62="","",'11. Module 3 Milestone Timeline'!E62)</f>
        <v/>
      </c>
      <c r="I54" s="357" t="str">
        <f t="shared" si="28"/>
        <v/>
      </c>
      <c r="J54" s="378" t="str">
        <f>IF('11. Module 3 Milestone Timeline'!F62="","",'11. Module 3 Milestone Timeline'!F62)</f>
        <v/>
      </c>
      <c r="K54" s="378" t="str">
        <f>IF('11. Module 3 Milestone Timeline'!G62="","",'11. Module 3 Milestone Timeline'!G62)</f>
        <v/>
      </c>
      <c r="L54" s="280" t="str">
        <f t="shared" si="29"/>
        <v/>
      </c>
      <c r="M54" s="307" t="str">
        <f t="shared" si="30"/>
        <v/>
      </c>
      <c r="N54" s="307" t="str">
        <f t="shared" si="31"/>
        <v/>
      </c>
      <c r="O54" s="307" t="str">
        <f t="shared" si="32"/>
        <v/>
      </c>
      <c r="P54" s="307" t="str">
        <f t="shared" si="33"/>
        <v>No</v>
      </c>
      <c r="Q54" s="307">
        <f>SUM($A$10:A54)</f>
        <v>1035</v>
      </c>
      <c r="R54" s="307"/>
      <c r="S54" s="307" t="str">
        <f>IF(T54="","",RANK(T54,$T$10:$T$50,1)+COUNTIF(T$10:T54,T54)-1)</f>
        <v/>
      </c>
      <c r="T54" s="307" t="str">
        <f t="shared" si="34"/>
        <v/>
      </c>
      <c r="U54" s="251" t="str">
        <f t="shared" si="35"/>
        <v/>
      </c>
      <c r="V54" s="307" t="str">
        <f t="shared" si="36"/>
        <v/>
      </c>
      <c r="W54" s="251" t="str">
        <f t="shared" si="37"/>
        <v/>
      </c>
      <c r="X54" s="251" t="str">
        <f t="shared" si="38"/>
        <v/>
      </c>
      <c r="Y54" s="251" t="str">
        <f t="shared" si="39"/>
        <v/>
      </c>
      <c r="Z54" s="251" t="str">
        <f t="shared" si="40"/>
        <v/>
      </c>
      <c r="AA54" s="251" t="str">
        <f t="shared" si="41"/>
        <v/>
      </c>
      <c r="AB54" s="79"/>
      <c r="AC54" s="79"/>
      <c r="AD54" s="79"/>
      <c r="AE54" s="79"/>
      <c r="AF54" s="79"/>
      <c r="AG54" s="79"/>
      <c r="AH54" s="79"/>
      <c r="AI54" s="79"/>
      <c r="AJ54" s="79"/>
      <c r="AK54" s="79">
        <v>45</v>
      </c>
      <c r="AL54" s="4" t="str">
        <f t="shared" si="42"/>
        <v/>
      </c>
      <c r="AM54" s="4" t="str">
        <f t="shared" si="47"/>
        <v/>
      </c>
      <c r="AN54" s="4"/>
      <c r="AO54" s="4" t="str">
        <f t="shared" si="43"/>
        <v/>
      </c>
      <c r="AP54" s="4" t="str">
        <f t="shared" si="44"/>
        <v/>
      </c>
      <c r="AQ54" s="280" t="str">
        <f t="shared" si="45"/>
        <v/>
      </c>
      <c r="AR54" s="307" t="str">
        <f t="shared" si="46"/>
        <v/>
      </c>
      <c r="AS54" s="79"/>
      <c r="AT54" s="79"/>
      <c r="AU54" s="79"/>
      <c r="AV54" s="79"/>
      <c r="AW54" s="79"/>
    </row>
    <row r="55" spans="1:49">
      <c r="A55" s="79">
        <v>46</v>
      </c>
      <c r="B55" s="307" t="str">
        <f t="shared" si="25"/>
        <v/>
      </c>
      <c r="C55" s="307" t="str">
        <f t="shared" si="26"/>
        <v/>
      </c>
      <c r="D55" s="307" t="str">
        <f t="shared" si="27"/>
        <v/>
      </c>
      <c r="E55" s="357" t="str">
        <f>IF('11. Module 3 Milestone Timeline'!B63="","",'11. Module 3 Milestone Timeline'!B63)</f>
        <v/>
      </c>
      <c r="F55" s="357" t="str">
        <f>IF('11. Module 3 Milestone Timeline'!C63="","",'11. Module 3 Milestone Timeline'!C63)</f>
        <v/>
      </c>
      <c r="G55" s="357" t="str">
        <f>IF('11. Module 3 Milestone Timeline'!D63="","",'11. Module 3 Milestone Timeline'!D63)</f>
        <v/>
      </c>
      <c r="H55" s="357" t="str">
        <f>IF('11. Module 3 Milestone Timeline'!E63="","",'11. Module 3 Milestone Timeline'!E63)</f>
        <v/>
      </c>
      <c r="I55" s="357" t="str">
        <f t="shared" si="28"/>
        <v/>
      </c>
      <c r="J55" s="378" t="str">
        <f>IF('11. Module 3 Milestone Timeline'!F63="","",'11. Module 3 Milestone Timeline'!F63)</f>
        <v/>
      </c>
      <c r="K55" s="378" t="str">
        <f>IF('11. Module 3 Milestone Timeline'!G63="","",'11. Module 3 Milestone Timeline'!G63)</f>
        <v/>
      </c>
      <c r="L55" s="280" t="str">
        <f t="shared" si="29"/>
        <v/>
      </c>
      <c r="M55" s="307" t="str">
        <f t="shared" si="30"/>
        <v/>
      </c>
      <c r="N55" s="307" t="str">
        <f t="shared" si="31"/>
        <v/>
      </c>
      <c r="O55" s="307" t="str">
        <f t="shared" si="32"/>
        <v/>
      </c>
      <c r="P55" s="307" t="str">
        <f t="shared" si="33"/>
        <v>No</v>
      </c>
      <c r="Q55" s="307">
        <f>SUM($A$10:A55)</f>
        <v>1081</v>
      </c>
      <c r="R55" s="307"/>
      <c r="S55" s="307" t="str">
        <f>IF(T55="","",RANK(T55,$T$10:$T$50,1)+COUNTIF(T$10:T55,T55)-1)</f>
        <v/>
      </c>
      <c r="T55" s="307" t="str">
        <f t="shared" si="34"/>
        <v/>
      </c>
      <c r="U55" s="251" t="str">
        <f t="shared" si="35"/>
        <v/>
      </c>
      <c r="V55" s="307" t="str">
        <f t="shared" si="36"/>
        <v/>
      </c>
      <c r="W55" s="251" t="str">
        <f t="shared" si="37"/>
        <v/>
      </c>
      <c r="X55" s="251" t="str">
        <f t="shared" si="38"/>
        <v/>
      </c>
      <c r="Y55" s="251" t="str">
        <f t="shared" si="39"/>
        <v/>
      </c>
      <c r="Z55" s="251" t="str">
        <f t="shared" si="40"/>
        <v/>
      </c>
      <c r="AA55" s="251" t="str">
        <f t="shared" si="41"/>
        <v/>
      </c>
      <c r="AB55" s="79"/>
      <c r="AC55" s="79"/>
      <c r="AD55" s="79"/>
      <c r="AE55" s="79"/>
      <c r="AF55" s="79"/>
      <c r="AG55" s="79"/>
      <c r="AH55" s="79"/>
      <c r="AI55" s="79"/>
      <c r="AJ55" s="79"/>
      <c r="AK55" s="79">
        <v>46</v>
      </c>
      <c r="AL55" s="4" t="str">
        <f t="shared" si="42"/>
        <v/>
      </c>
      <c r="AM55" s="4" t="str">
        <f t="shared" si="47"/>
        <v/>
      </c>
      <c r="AN55" s="4"/>
      <c r="AO55" s="4" t="str">
        <f t="shared" si="43"/>
        <v/>
      </c>
      <c r="AP55" s="4" t="str">
        <f t="shared" si="44"/>
        <v/>
      </c>
      <c r="AQ55" s="280" t="str">
        <f t="shared" si="45"/>
        <v/>
      </c>
      <c r="AR55" s="307" t="str">
        <f t="shared" si="46"/>
        <v/>
      </c>
      <c r="AS55" s="79"/>
      <c r="AT55" s="79"/>
      <c r="AU55" s="79"/>
      <c r="AV55" s="79"/>
      <c r="AW55" s="79"/>
    </row>
    <row r="56" spans="1:49">
      <c r="A56" s="79">
        <v>47</v>
      </c>
      <c r="B56" s="307" t="str">
        <f t="shared" si="25"/>
        <v/>
      </c>
      <c r="C56" s="307" t="str">
        <f t="shared" si="26"/>
        <v/>
      </c>
      <c r="D56" s="307" t="str">
        <f t="shared" si="27"/>
        <v/>
      </c>
      <c r="E56" s="357" t="str">
        <f>IF('11. Module 3 Milestone Timeline'!B64="","",'11. Module 3 Milestone Timeline'!B64)</f>
        <v/>
      </c>
      <c r="F56" s="357" t="str">
        <f>IF('11. Module 3 Milestone Timeline'!C64="","",'11. Module 3 Milestone Timeline'!C64)</f>
        <v/>
      </c>
      <c r="G56" s="357" t="str">
        <f>IF('11. Module 3 Milestone Timeline'!D64="","",'11. Module 3 Milestone Timeline'!D64)</f>
        <v/>
      </c>
      <c r="H56" s="357" t="str">
        <f>IF('11. Module 3 Milestone Timeline'!E64="","",'11. Module 3 Milestone Timeline'!E64)</f>
        <v/>
      </c>
      <c r="I56" s="357" t="str">
        <f t="shared" si="28"/>
        <v/>
      </c>
      <c r="J56" s="378" t="str">
        <f>IF('11. Module 3 Milestone Timeline'!F64="","",'11. Module 3 Milestone Timeline'!F64)</f>
        <v/>
      </c>
      <c r="K56" s="378" t="str">
        <f>IF('11. Module 3 Milestone Timeline'!G64="","",'11. Module 3 Milestone Timeline'!G64)</f>
        <v/>
      </c>
      <c r="L56" s="280" t="str">
        <f t="shared" si="29"/>
        <v/>
      </c>
      <c r="M56" s="307" t="str">
        <f t="shared" si="30"/>
        <v/>
      </c>
      <c r="N56" s="307" t="str">
        <f t="shared" si="31"/>
        <v/>
      </c>
      <c r="O56" s="307" t="str">
        <f t="shared" si="32"/>
        <v/>
      </c>
      <c r="P56" s="307" t="str">
        <f t="shared" si="33"/>
        <v>No</v>
      </c>
      <c r="Q56" s="307">
        <f>SUM($A$10:A56)</f>
        <v>1128</v>
      </c>
      <c r="R56" s="307"/>
      <c r="S56" s="307" t="str">
        <f>IF(T56="","",RANK(T56,$T$10:$T$50,1)+COUNTIF(T$10:T56,T56)-1)</f>
        <v/>
      </c>
      <c r="T56" s="307" t="str">
        <f t="shared" si="34"/>
        <v/>
      </c>
      <c r="U56" s="251" t="str">
        <f t="shared" si="35"/>
        <v/>
      </c>
      <c r="V56" s="307" t="str">
        <f t="shared" si="36"/>
        <v/>
      </c>
      <c r="W56" s="251" t="str">
        <f t="shared" si="37"/>
        <v/>
      </c>
      <c r="X56" s="251" t="str">
        <f t="shared" si="38"/>
        <v/>
      </c>
      <c r="Y56" s="251" t="str">
        <f t="shared" si="39"/>
        <v/>
      </c>
      <c r="Z56" s="251" t="str">
        <f t="shared" si="40"/>
        <v/>
      </c>
      <c r="AA56" s="251" t="str">
        <f t="shared" si="41"/>
        <v/>
      </c>
      <c r="AB56" s="79"/>
      <c r="AC56" s="79"/>
      <c r="AD56" s="79"/>
      <c r="AE56" s="79"/>
      <c r="AF56" s="79"/>
      <c r="AG56" s="79"/>
      <c r="AH56" s="79"/>
      <c r="AI56" s="79"/>
      <c r="AJ56" s="79"/>
      <c r="AK56" s="79">
        <v>47</v>
      </c>
      <c r="AL56" s="4" t="str">
        <f t="shared" si="42"/>
        <v/>
      </c>
      <c r="AM56" s="4" t="str">
        <f t="shared" si="47"/>
        <v/>
      </c>
      <c r="AN56" s="4"/>
      <c r="AO56" s="4" t="str">
        <f t="shared" si="43"/>
        <v/>
      </c>
      <c r="AP56" s="4" t="str">
        <f t="shared" si="44"/>
        <v/>
      </c>
      <c r="AQ56" s="280" t="str">
        <f t="shared" si="45"/>
        <v/>
      </c>
      <c r="AR56" s="307" t="str">
        <f t="shared" si="46"/>
        <v/>
      </c>
      <c r="AS56" s="79"/>
      <c r="AT56" s="79"/>
      <c r="AU56" s="79"/>
      <c r="AV56" s="79"/>
      <c r="AW56" s="79"/>
    </row>
    <row r="57" spans="1:49">
      <c r="A57" s="79">
        <v>48</v>
      </c>
      <c r="B57" s="307" t="str">
        <f t="shared" si="25"/>
        <v/>
      </c>
      <c r="C57" s="307" t="str">
        <f t="shared" si="26"/>
        <v/>
      </c>
      <c r="D57" s="307" t="str">
        <f t="shared" si="27"/>
        <v/>
      </c>
      <c r="E57" s="357" t="str">
        <f>IF('11. Module 3 Milestone Timeline'!B65="","",'11. Module 3 Milestone Timeline'!B65)</f>
        <v/>
      </c>
      <c r="F57" s="357" t="str">
        <f>IF('11. Module 3 Milestone Timeline'!C65="","",'11. Module 3 Milestone Timeline'!C65)</f>
        <v/>
      </c>
      <c r="G57" s="357" t="str">
        <f>IF('11. Module 3 Milestone Timeline'!D65="","",'11. Module 3 Milestone Timeline'!D65)</f>
        <v/>
      </c>
      <c r="H57" s="357" t="str">
        <f>IF('11. Module 3 Milestone Timeline'!E65="","",'11. Module 3 Milestone Timeline'!E65)</f>
        <v/>
      </c>
      <c r="I57" s="357" t="str">
        <f t="shared" si="28"/>
        <v/>
      </c>
      <c r="J57" s="378" t="str">
        <f>IF('11. Module 3 Milestone Timeline'!F65="","",'11. Module 3 Milestone Timeline'!F65)</f>
        <v/>
      </c>
      <c r="K57" s="378" t="str">
        <f>IF('11. Module 3 Milestone Timeline'!G65="","",'11. Module 3 Milestone Timeline'!G65)</f>
        <v/>
      </c>
      <c r="L57" s="280" t="str">
        <f t="shared" si="29"/>
        <v/>
      </c>
      <c r="M57" s="307" t="str">
        <f t="shared" si="30"/>
        <v/>
      </c>
      <c r="N57" s="307" t="str">
        <f t="shared" si="31"/>
        <v/>
      </c>
      <c r="O57" s="307" t="str">
        <f t="shared" si="32"/>
        <v/>
      </c>
      <c r="P57" s="307" t="str">
        <f t="shared" si="33"/>
        <v>No</v>
      </c>
      <c r="Q57" s="307">
        <f>SUM($A$10:A57)</f>
        <v>1176</v>
      </c>
      <c r="R57" s="307"/>
      <c r="S57" s="307" t="str">
        <f>IF(T57="","",RANK(T57,$T$10:$T$50,1)+COUNTIF(T$10:T57,T57)-1)</f>
        <v/>
      </c>
      <c r="T57" s="307" t="str">
        <f t="shared" si="34"/>
        <v/>
      </c>
      <c r="U57" s="251" t="str">
        <f t="shared" si="35"/>
        <v/>
      </c>
      <c r="V57" s="307" t="str">
        <f t="shared" si="36"/>
        <v/>
      </c>
      <c r="W57" s="251" t="str">
        <f t="shared" si="37"/>
        <v/>
      </c>
      <c r="X57" s="251" t="str">
        <f t="shared" si="38"/>
        <v/>
      </c>
      <c r="Y57" s="251" t="str">
        <f t="shared" si="39"/>
        <v/>
      </c>
      <c r="Z57" s="251" t="str">
        <f t="shared" si="40"/>
        <v/>
      </c>
      <c r="AA57" s="251" t="str">
        <f t="shared" si="41"/>
        <v/>
      </c>
      <c r="AB57" s="79"/>
      <c r="AC57" s="79"/>
      <c r="AD57" s="79"/>
      <c r="AE57" s="79"/>
      <c r="AF57" s="79"/>
      <c r="AG57" s="79"/>
      <c r="AH57" s="79"/>
      <c r="AI57" s="79"/>
      <c r="AJ57" s="79"/>
      <c r="AK57" s="79">
        <v>48</v>
      </c>
      <c r="AL57" s="4" t="str">
        <f t="shared" si="42"/>
        <v/>
      </c>
      <c r="AM57" s="4" t="str">
        <f t="shared" si="47"/>
        <v/>
      </c>
      <c r="AN57" s="4"/>
      <c r="AO57" s="4" t="str">
        <f t="shared" si="43"/>
        <v/>
      </c>
      <c r="AP57" s="4" t="str">
        <f t="shared" si="44"/>
        <v/>
      </c>
      <c r="AQ57" s="280" t="str">
        <f t="shared" si="45"/>
        <v/>
      </c>
      <c r="AR57" s="307" t="str">
        <f t="shared" si="46"/>
        <v/>
      </c>
      <c r="AS57" s="79"/>
      <c r="AT57" s="79"/>
      <c r="AU57" s="79"/>
      <c r="AV57" s="79"/>
      <c r="AW57" s="79"/>
    </row>
    <row r="58" spans="1:49">
      <c r="A58" s="79">
        <v>49</v>
      </c>
      <c r="B58" s="307" t="str">
        <f t="shared" si="25"/>
        <v/>
      </c>
      <c r="C58" s="307" t="str">
        <f t="shared" si="26"/>
        <v/>
      </c>
      <c r="D58" s="307" t="str">
        <f t="shared" si="27"/>
        <v/>
      </c>
      <c r="E58" s="357" t="str">
        <f>IF('11. Module 3 Milestone Timeline'!B66="","",'11. Module 3 Milestone Timeline'!B66)</f>
        <v/>
      </c>
      <c r="F58" s="357" t="str">
        <f>IF('11. Module 3 Milestone Timeline'!C66="","",'11. Module 3 Milestone Timeline'!C66)</f>
        <v/>
      </c>
      <c r="G58" s="357" t="str">
        <f>IF('11. Module 3 Milestone Timeline'!D66="","",'11. Module 3 Milestone Timeline'!D66)</f>
        <v/>
      </c>
      <c r="H58" s="357" t="str">
        <f>IF('11. Module 3 Milestone Timeline'!E66="","",'11. Module 3 Milestone Timeline'!E66)</f>
        <v/>
      </c>
      <c r="I58" s="357" t="str">
        <f t="shared" si="28"/>
        <v/>
      </c>
      <c r="J58" s="378" t="str">
        <f>IF('11. Module 3 Milestone Timeline'!F66="","",'11. Module 3 Milestone Timeline'!F66)</f>
        <v/>
      </c>
      <c r="K58" s="378" t="str">
        <f>IF('11. Module 3 Milestone Timeline'!G66="","",'11. Module 3 Milestone Timeline'!G66)</f>
        <v/>
      </c>
      <c r="L58" s="280" t="str">
        <f t="shared" si="29"/>
        <v/>
      </c>
      <c r="M58" s="307" t="str">
        <f t="shared" si="30"/>
        <v/>
      </c>
      <c r="N58" s="307" t="str">
        <f t="shared" si="31"/>
        <v/>
      </c>
      <c r="O58" s="307" t="str">
        <f t="shared" si="32"/>
        <v/>
      </c>
      <c r="P58" s="307" t="str">
        <f t="shared" si="33"/>
        <v>No</v>
      </c>
      <c r="Q58" s="307">
        <f>SUM($A$10:A58)</f>
        <v>1225</v>
      </c>
      <c r="R58" s="307"/>
      <c r="S58" s="307" t="str">
        <f>IF(T58="","",RANK(T58,$T$10:$T$50,1)+COUNTIF(T$10:T58,T58)-1)</f>
        <v/>
      </c>
      <c r="T58" s="307" t="str">
        <f t="shared" si="34"/>
        <v/>
      </c>
      <c r="U58" s="251" t="str">
        <f t="shared" si="35"/>
        <v/>
      </c>
      <c r="V58" s="307" t="str">
        <f t="shared" si="36"/>
        <v/>
      </c>
      <c r="W58" s="251" t="str">
        <f t="shared" si="37"/>
        <v/>
      </c>
      <c r="X58" s="251" t="str">
        <f t="shared" si="38"/>
        <v/>
      </c>
      <c r="Y58" s="251" t="str">
        <f t="shared" si="39"/>
        <v/>
      </c>
      <c r="Z58" s="251" t="str">
        <f t="shared" si="40"/>
        <v/>
      </c>
      <c r="AA58" s="251" t="str">
        <f t="shared" si="41"/>
        <v/>
      </c>
      <c r="AB58" s="79"/>
      <c r="AC58" s="79"/>
      <c r="AD58" s="79"/>
      <c r="AE58" s="79"/>
      <c r="AF58" s="79"/>
      <c r="AG58" s="79"/>
      <c r="AH58" s="79"/>
      <c r="AI58" s="79"/>
      <c r="AJ58" s="79"/>
      <c r="AK58" s="79">
        <v>49</v>
      </c>
      <c r="AL58" s="4" t="str">
        <f t="shared" si="42"/>
        <v/>
      </c>
      <c r="AM58" s="4" t="str">
        <f t="shared" si="47"/>
        <v/>
      </c>
      <c r="AN58" s="4"/>
      <c r="AO58" s="4" t="str">
        <f t="shared" si="43"/>
        <v/>
      </c>
      <c r="AP58" s="4" t="str">
        <f t="shared" si="44"/>
        <v/>
      </c>
      <c r="AQ58" s="280" t="str">
        <f t="shared" si="45"/>
        <v/>
      </c>
      <c r="AR58" s="307" t="str">
        <f t="shared" si="46"/>
        <v/>
      </c>
      <c r="AS58" s="79"/>
      <c r="AT58" s="79"/>
      <c r="AU58" s="79"/>
      <c r="AV58" s="79"/>
      <c r="AW58" s="79"/>
    </row>
    <row r="59" spans="1:49">
      <c r="A59" s="79">
        <v>50</v>
      </c>
      <c r="B59" s="307" t="str">
        <f t="shared" si="25"/>
        <v/>
      </c>
      <c r="C59" s="307" t="str">
        <f t="shared" si="26"/>
        <v/>
      </c>
      <c r="D59" s="307" t="str">
        <f t="shared" si="27"/>
        <v/>
      </c>
      <c r="E59" s="357" t="str">
        <f>IF('11. Module 3 Milestone Timeline'!B67="","",'11. Module 3 Milestone Timeline'!B67)</f>
        <v/>
      </c>
      <c r="F59" s="357" t="str">
        <f>IF('11. Module 3 Milestone Timeline'!C67="","",'11. Module 3 Milestone Timeline'!C67)</f>
        <v/>
      </c>
      <c r="G59" s="357" t="str">
        <f>IF('11. Module 3 Milestone Timeline'!D67="","",'11. Module 3 Milestone Timeline'!D67)</f>
        <v/>
      </c>
      <c r="H59" s="357" t="str">
        <f>IF('11. Module 3 Milestone Timeline'!E67="","",'11. Module 3 Milestone Timeline'!E67)</f>
        <v/>
      </c>
      <c r="I59" s="357" t="str">
        <f t="shared" si="28"/>
        <v/>
      </c>
      <c r="J59" s="378" t="str">
        <f>IF('11. Module 3 Milestone Timeline'!F67="","",'11. Module 3 Milestone Timeline'!F67)</f>
        <v/>
      </c>
      <c r="K59" s="378" t="str">
        <f>IF('11. Module 3 Milestone Timeline'!G67="","",'11. Module 3 Milestone Timeline'!G67)</f>
        <v/>
      </c>
      <c r="L59" s="280" t="str">
        <f t="shared" si="29"/>
        <v/>
      </c>
      <c r="M59" s="307" t="str">
        <f t="shared" si="30"/>
        <v/>
      </c>
      <c r="N59" s="307" t="str">
        <f t="shared" si="31"/>
        <v/>
      </c>
      <c r="O59" s="307" t="str">
        <f t="shared" si="32"/>
        <v/>
      </c>
      <c r="P59" s="307" t="str">
        <f t="shared" si="33"/>
        <v>No</v>
      </c>
      <c r="Q59" s="307">
        <f>SUM($A$10:A59)</f>
        <v>1275</v>
      </c>
      <c r="R59" s="307"/>
      <c r="S59" s="307" t="str">
        <f>IF(T59="","",RANK(T59,$T$10:$T$50,1)+COUNTIF(T$10:T59,T59)-1)</f>
        <v/>
      </c>
      <c r="T59" s="307" t="str">
        <f t="shared" si="34"/>
        <v/>
      </c>
      <c r="U59" s="251" t="str">
        <f t="shared" si="35"/>
        <v/>
      </c>
      <c r="V59" s="307" t="str">
        <f t="shared" si="36"/>
        <v/>
      </c>
      <c r="W59" s="251" t="str">
        <f t="shared" si="37"/>
        <v/>
      </c>
      <c r="X59" s="251" t="str">
        <f t="shared" si="38"/>
        <v/>
      </c>
      <c r="Y59" s="251" t="str">
        <f t="shared" si="39"/>
        <v/>
      </c>
      <c r="Z59" s="251" t="str">
        <f t="shared" si="40"/>
        <v/>
      </c>
      <c r="AA59" s="251" t="str">
        <f t="shared" si="41"/>
        <v/>
      </c>
      <c r="AB59" s="79"/>
      <c r="AC59" s="79"/>
      <c r="AD59" s="79"/>
      <c r="AE59" s="79"/>
      <c r="AF59" s="79"/>
      <c r="AG59" s="79"/>
      <c r="AH59" s="79"/>
      <c r="AI59" s="79"/>
      <c r="AJ59" s="79"/>
      <c r="AK59" s="79">
        <v>50</v>
      </c>
      <c r="AL59" s="4" t="str">
        <f t="shared" si="42"/>
        <v/>
      </c>
      <c r="AM59" s="4" t="str">
        <f t="shared" si="47"/>
        <v/>
      </c>
      <c r="AN59" s="4"/>
      <c r="AO59" s="4" t="str">
        <f t="shared" si="43"/>
        <v/>
      </c>
      <c r="AP59" s="4" t="str">
        <f t="shared" si="44"/>
        <v/>
      </c>
      <c r="AQ59" s="280" t="str">
        <f t="shared" si="45"/>
        <v/>
      </c>
      <c r="AR59" s="307" t="str">
        <f t="shared" si="46"/>
        <v/>
      </c>
      <c r="AS59" s="79"/>
      <c r="AT59" s="79"/>
      <c r="AU59" s="79"/>
      <c r="AV59" s="79"/>
      <c r="AW59" s="79"/>
    </row>
    <row r="60" spans="1:49">
      <c r="A60" s="79">
        <v>51</v>
      </c>
      <c r="B60" s="307" t="str">
        <f t="shared" si="25"/>
        <v/>
      </c>
      <c r="C60" s="307" t="str">
        <f t="shared" si="26"/>
        <v/>
      </c>
      <c r="D60" s="307" t="str">
        <f t="shared" si="27"/>
        <v/>
      </c>
      <c r="E60" s="357" t="str">
        <f>IF('11. Module 3 Milestone Timeline'!B68="","",'11. Module 3 Milestone Timeline'!B68)</f>
        <v/>
      </c>
      <c r="F60" s="357" t="str">
        <f>IF('11. Module 3 Milestone Timeline'!C68="","",'11. Module 3 Milestone Timeline'!C68)</f>
        <v/>
      </c>
      <c r="G60" s="357" t="str">
        <f>IF('11. Module 3 Milestone Timeline'!D68="","",'11. Module 3 Milestone Timeline'!D68)</f>
        <v/>
      </c>
      <c r="H60" s="357" t="str">
        <f>IF('11. Module 3 Milestone Timeline'!E68="","",'11. Module 3 Milestone Timeline'!E68)</f>
        <v/>
      </c>
      <c r="I60" s="357" t="str">
        <f t="shared" si="28"/>
        <v/>
      </c>
      <c r="J60" s="378" t="str">
        <f>IF('11. Module 3 Milestone Timeline'!F68="","",'11. Module 3 Milestone Timeline'!F68)</f>
        <v/>
      </c>
      <c r="K60" s="378" t="str">
        <f>IF('11. Module 3 Milestone Timeline'!G68="","",'11. Module 3 Milestone Timeline'!G68)</f>
        <v/>
      </c>
      <c r="L60" s="280" t="str">
        <f t="shared" si="29"/>
        <v/>
      </c>
      <c r="M60" s="307" t="str">
        <f t="shared" si="30"/>
        <v/>
      </c>
      <c r="N60" s="307" t="str">
        <f t="shared" si="31"/>
        <v/>
      </c>
      <c r="O60" s="307" t="str">
        <f t="shared" si="32"/>
        <v/>
      </c>
      <c r="P60" s="307" t="str">
        <f t="shared" si="33"/>
        <v>No</v>
      </c>
      <c r="Q60" s="307">
        <f>SUM($A$10:A60)</f>
        <v>1326</v>
      </c>
      <c r="R60" s="307"/>
      <c r="S60" s="307" t="str">
        <f>IF(T60="","",RANK(T60,$T$10:$T$50,1)+COUNTIF(T$10:T60,T60)-1)</f>
        <v/>
      </c>
      <c r="T60" s="307" t="str">
        <f t="shared" si="34"/>
        <v/>
      </c>
      <c r="U60" s="251" t="str">
        <f t="shared" si="35"/>
        <v/>
      </c>
      <c r="V60" s="307" t="str">
        <f t="shared" si="36"/>
        <v/>
      </c>
      <c r="W60" s="251" t="str">
        <f t="shared" si="37"/>
        <v/>
      </c>
      <c r="X60" s="251" t="str">
        <f t="shared" si="38"/>
        <v/>
      </c>
      <c r="Y60" s="251" t="str">
        <f t="shared" si="39"/>
        <v/>
      </c>
      <c r="Z60" s="251" t="str">
        <f t="shared" si="40"/>
        <v/>
      </c>
      <c r="AA60" s="251" t="str">
        <f t="shared" si="41"/>
        <v/>
      </c>
      <c r="AB60" s="79"/>
      <c r="AC60" s="79"/>
      <c r="AD60" s="79"/>
      <c r="AE60" s="79"/>
      <c r="AF60" s="79"/>
      <c r="AG60" s="79"/>
      <c r="AH60" s="79"/>
      <c r="AI60" s="79"/>
      <c r="AJ60" s="79"/>
      <c r="AK60" s="79">
        <v>51</v>
      </c>
      <c r="AL60" s="4" t="str">
        <f t="shared" si="42"/>
        <v/>
      </c>
      <c r="AM60" s="4" t="str">
        <f t="shared" si="47"/>
        <v/>
      </c>
      <c r="AN60" s="4"/>
      <c r="AO60" s="4" t="str">
        <f t="shared" si="43"/>
        <v/>
      </c>
      <c r="AP60" s="4" t="str">
        <f t="shared" si="44"/>
        <v/>
      </c>
      <c r="AQ60" s="280" t="str">
        <f t="shared" si="45"/>
        <v/>
      </c>
      <c r="AR60" s="307" t="str">
        <f t="shared" si="46"/>
        <v/>
      </c>
      <c r="AS60" s="79"/>
      <c r="AT60" s="79"/>
      <c r="AU60" s="79"/>
      <c r="AV60" s="79"/>
      <c r="AW60" s="79"/>
    </row>
    <row r="61" spans="1:49">
      <c r="A61" s="79">
        <v>52</v>
      </c>
      <c r="B61" s="307" t="str">
        <f t="shared" si="25"/>
        <v/>
      </c>
      <c r="C61" s="307" t="str">
        <f t="shared" si="26"/>
        <v/>
      </c>
      <c r="D61" s="307" t="str">
        <f t="shared" si="27"/>
        <v/>
      </c>
      <c r="E61" s="357" t="str">
        <f>IF('11. Module 3 Milestone Timeline'!B69="","",'11. Module 3 Milestone Timeline'!B69)</f>
        <v/>
      </c>
      <c r="F61" s="357" t="str">
        <f>IF('11. Module 3 Milestone Timeline'!C69="","",'11. Module 3 Milestone Timeline'!C69)</f>
        <v/>
      </c>
      <c r="G61" s="357" t="str">
        <f>IF('11. Module 3 Milestone Timeline'!D69="","",'11. Module 3 Milestone Timeline'!D69)</f>
        <v/>
      </c>
      <c r="H61" s="357" t="str">
        <f>IF('11. Module 3 Milestone Timeline'!E69="","",'11. Module 3 Milestone Timeline'!E69)</f>
        <v/>
      </c>
      <c r="I61" s="357" t="str">
        <f t="shared" si="28"/>
        <v/>
      </c>
      <c r="J61" s="378" t="str">
        <f>IF('11. Module 3 Milestone Timeline'!F69="","",'11. Module 3 Milestone Timeline'!F69)</f>
        <v/>
      </c>
      <c r="K61" s="378" t="str">
        <f>IF('11. Module 3 Milestone Timeline'!G69="","",'11. Module 3 Milestone Timeline'!G69)</f>
        <v/>
      </c>
      <c r="L61" s="280" t="str">
        <f t="shared" si="29"/>
        <v/>
      </c>
      <c r="M61" s="307" t="str">
        <f t="shared" si="30"/>
        <v/>
      </c>
      <c r="N61" s="307" t="str">
        <f t="shared" si="31"/>
        <v/>
      </c>
      <c r="O61" s="307" t="str">
        <f t="shared" si="32"/>
        <v/>
      </c>
      <c r="P61" s="307" t="str">
        <f t="shared" si="33"/>
        <v>No</v>
      </c>
      <c r="Q61" s="307">
        <f>SUM($A$10:A61)</f>
        <v>1378</v>
      </c>
      <c r="R61" s="307"/>
      <c r="S61" s="307" t="str">
        <f>IF(T61="","",RANK(T61,$T$10:$T$50,1)+COUNTIF(T$10:T61,T61)-1)</f>
        <v/>
      </c>
      <c r="T61" s="307" t="str">
        <f t="shared" si="34"/>
        <v/>
      </c>
      <c r="U61" s="251" t="str">
        <f t="shared" si="35"/>
        <v/>
      </c>
      <c r="V61" s="307" t="str">
        <f t="shared" si="36"/>
        <v/>
      </c>
      <c r="W61" s="251" t="str">
        <f t="shared" si="37"/>
        <v/>
      </c>
      <c r="X61" s="251" t="str">
        <f t="shared" si="38"/>
        <v/>
      </c>
      <c r="Y61" s="251" t="str">
        <f t="shared" si="39"/>
        <v/>
      </c>
      <c r="Z61" s="251" t="str">
        <f t="shared" si="40"/>
        <v/>
      </c>
      <c r="AA61" s="251" t="str">
        <f t="shared" si="41"/>
        <v/>
      </c>
      <c r="AB61" s="79"/>
      <c r="AC61" s="79"/>
      <c r="AD61" s="79"/>
      <c r="AE61" s="79"/>
      <c r="AF61" s="79"/>
      <c r="AG61" s="79"/>
      <c r="AH61" s="79"/>
      <c r="AI61" s="79"/>
      <c r="AJ61" s="79"/>
      <c r="AK61" s="79">
        <v>52</v>
      </c>
      <c r="AL61" s="4" t="str">
        <f t="shared" si="42"/>
        <v/>
      </c>
      <c r="AM61" s="4" t="str">
        <f t="shared" si="47"/>
        <v/>
      </c>
      <c r="AN61" s="4"/>
      <c r="AO61" s="4" t="str">
        <f t="shared" si="43"/>
        <v/>
      </c>
      <c r="AP61" s="4" t="str">
        <f t="shared" si="44"/>
        <v/>
      </c>
      <c r="AQ61" s="280" t="str">
        <f t="shared" si="45"/>
        <v/>
      </c>
      <c r="AR61" s="307" t="str">
        <f t="shared" si="46"/>
        <v/>
      </c>
      <c r="AS61" s="79"/>
      <c r="AT61" s="79"/>
      <c r="AU61" s="79"/>
      <c r="AV61" s="79"/>
      <c r="AW61" s="79"/>
    </row>
    <row r="62" spans="1:49">
      <c r="A62" s="79">
        <v>53</v>
      </c>
      <c r="B62" s="307" t="str">
        <f t="shared" si="25"/>
        <v/>
      </c>
      <c r="C62" s="307" t="str">
        <f t="shared" si="26"/>
        <v/>
      </c>
      <c r="D62" s="307" t="str">
        <f t="shared" si="27"/>
        <v/>
      </c>
      <c r="E62" s="357" t="str">
        <f>IF('11. Module 3 Milestone Timeline'!B70="","",'11. Module 3 Milestone Timeline'!B70)</f>
        <v/>
      </c>
      <c r="F62" s="357" t="str">
        <f>IF('11. Module 3 Milestone Timeline'!C70="","",'11. Module 3 Milestone Timeline'!C70)</f>
        <v/>
      </c>
      <c r="G62" s="357" t="str">
        <f>IF('11. Module 3 Milestone Timeline'!D70="","",'11. Module 3 Milestone Timeline'!D70)</f>
        <v/>
      </c>
      <c r="H62" s="357" t="str">
        <f>IF('11. Module 3 Milestone Timeline'!E70="","",'11. Module 3 Milestone Timeline'!E70)</f>
        <v/>
      </c>
      <c r="I62" s="357" t="str">
        <f t="shared" si="28"/>
        <v/>
      </c>
      <c r="J62" s="378" t="str">
        <f>IF('11. Module 3 Milestone Timeline'!F70="","",'11. Module 3 Milestone Timeline'!F70)</f>
        <v/>
      </c>
      <c r="K62" s="378" t="str">
        <f>IF('11. Module 3 Milestone Timeline'!G70="","",'11. Module 3 Milestone Timeline'!G70)</f>
        <v/>
      </c>
      <c r="L62" s="280" t="str">
        <f t="shared" si="29"/>
        <v/>
      </c>
      <c r="M62" s="307" t="str">
        <f t="shared" si="30"/>
        <v/>
      </c>
      <c r="N62" s="307" t="str">
        <f t="shared" si="31"/>
        <v/>
      </c>
      <c r="O62" s="307" t="str">
        <f t="shared" si="32"/>
        <v/>
      </c>
      <c r="P62" s="307" t="str">
        <f t="shared" si="33"/>
        <v>No</v>
      </c>
      <c r="Q62" s="307">
        <f>SUM($A$10:A62)</f>
        <v>1431</v>
      </c>
      <c r="R62" s="307"/>
      <c r="S62" s="307" t="str">
        <f>IF(T62="","",RANK(T62,$T$10:$T$50,1)+COUNTIF(T$10:T62,T62)-1)</f>
        <v/>
      </c>
      <c r="T62" s="307" t="str">
        <f t="shared" si="34"/>
        <v/>
      </c>
      <c r="U62" s="251" t="str">
        <f t="shared" si="35"/>
        <v/>
      </c>
      <c r="V62" s="307" t="str">
        <f t="shared" si="36"/>
        <v/>
      </c>
      <c r="W62" s="251" t="str">
        <f t="shared" si="37"/>
        <v/>
      </c>
      <c r="X62" s="251" t="str">
        <f t="shared" si="38"/>
        <v/>
      </c>
      <c r="Y62" s="251" t="str">
        <f t="shared" si="39"/>
        <v/>
      </c>
      <c r="Z62" s="251" t="str">
        <f t="shared" si="40"/>
        <v/>
      </c>
      <c r="AA62" s="251" t="str">
        <f t="shared" si="41"/>
        <v/>
      </c>
      <c r="AB62" s="79"/>
      <c r="AC62" s="79"/>
      <c r="AD62" s="79"/>
      <c r="AE62" s="79"/>
      <c r="AF62" s="79"/>
      <c r="AG62" s="79"/>
      <c r="AH62" s="79"/>
      <c r="AI62" s="79"/>
      <c r="AJ62" s="79"/>
      <c r="AK62" s="79">
        <v>53</v>
      </c>
      <c r="AL62" s="4" t="str">
        <f t="shared" si="42"/>
        <v/>
      </c>
      <c r="AM62" s="4" t="str">
        <f t="shared" si="47"/>
        <v/>
      </c>
      <c r="AN62" s="4"/>
      <c r="AO62" s="4" t="str">
        <f t="shared" si="43"/>
        <v/>
      </c>
      <c r="AP62" s="4" t="str">
        <f t="shared" si="44"/>
        <v/>
      </c>
      <c r="AQ62" s="280" t="str">
        <f t="shared" si="45"/>
        <v/>
      </c>
      <c r="AR62" s="307" t="str">
        <f t="shared" si="46"/>
        <v/>
      </c>
      <c r="AS62" s="79"/>
      <c r="AT62" s="79"/>
      <c r="AU62" s="79"/>
      <c r="AV62" s="79"/>
      <c r="AW62" s="79"/>
    </row>
    <row r="63" spans="1:49">
      <c r="A63" s="79">
        <v>54</v>
      </c>
      <c r="B63" s="307" t="str">
        <f t="shared" si="25"/>
        <v/>
      </c>
      <c r="C63" s="307" t="str">
        <f t="shared" si="26"/>
        <v/>
      </c>
      <c r="D63" s="307" t="str">
        <f t="shared" si="27"/>
        <v/>
      </c>
      <c r="E63" s="357" t="str">
        <f>IF('11. Module 3 Milestone Timeline'!B71="","",'11. Module 3 Milestone Timeline'!B71)</f>
        <v/>
      </c>
      <c r="F63" s="357" t="str">
        <f>IF('11. Module 3 Milestone Timeline'!C71="","",'11. Module 3 Milestone Timeline'!C71)</f>
        <v/>
      </c>
      <c r="G63" s="357" t="str">
        <f>IF('11. Module 3 Milestone Timeline'!D71="","",'11. Module 3 Milestone Timeline'!D71)</f>
        <v/>
      </c>
      <c r="H63" s="357" t="str">
        <f>IF('11. Module 3 Milestone Timeline'!E71="","",'11. Module 3 Milestone Timeline'!E71)</f>
        <v/>
      </c>
      <c r="I63" s="357" t="str">
        <f t="shared" si="28"/>
        <v/>
      </c>
      <c r="J63" s="378" t="str">
        <f>IF('11. Module 3 Milestone Timeline'!F71="","",'11. Module 3 Milestone Timeline'!F71)</f>
        <v/>
      </c>
      <c r="K63" s="378" t="str">
        <f>IF('11. Module 3 Milestone Timeline'!G71="","",'11. Module 3 Milestone Timeline'!G71)</f>
        <v/>
      </c>
      <c r="L63" s="280" t="str">
        <f t="shared" si="29"/>
        <v/>
      </c>
      <c r="M63" s="307" t="str">
        <f t="shared" si="30"/>
        <v/>
      </c>
      <c r="N63" s="307" t="str">
        <f t="shared" si="31"/>
        <v/>
      </c>
      <c r="O63" s="307" t="str">
        <f t="shared" si="32"/>
        <v/>
      </c>
      <c r="P63" s="307" t="str">
        <f t="shared" si="33"/>
        <v>No</v>
      </c>
      <c r="Q63" s="307">
        <f>SUM($A$10:A63)</f>
        <v>1485</v>
      </c>
      <c r="R63" s="307"/>
      <c r="S63" s="307" t="str">
        <f>IF(T63="","",RANK(T63,$T$10:$T$50,1)+COUNTIF(T$10:T63,T63)-1)</f>
        <v/>
      </c>
      <c r="T63" s="307" t="str">
        <f t="shared" si="34"/>
        <v/>
      </c>
      <c r="U63" s="251" t="str">
        <f t="shared" si="35"/>
        <v/>
      </c>
      <c r="V63" s="307" t="str">
        <f t="shared" si="36"/>
        <v/>
      </c>
      <c r="W63" s="251" t="str">
        <f t="shared" si="37"/>
        <v/>
      </c>
      <c r="X63" s="251" t="str">
        <f t="shared" si="38"/>
        <v/>
      </c>
      <c r="Y63" s="251" t="str">
        <f t="shared" si="39"/>
        <v/>
      </c>
      <c r="Z63" s="251" t="str">
        <f t="shared" si="40"/>
        <v/>
      </c>
      <c r="AA63" s="251" t="str">
        <f t="shared" si="41"/>
        <v/>
      </c>
      <c r="AB63" s="79"/>
      <c r="AC63" s="79"/>
      <c r="AD63" s="79"/>
      <c r="AE63" s="79"/>
      <c r="AF63" s="79"/>
      <c r="AG63" s="79"/>
      <c r="AH63" s="79"/>
      <c r="AI63" s="79"/>
      <c r="AJ63" s="79"/>
      <c r="AK63" s="79">
        <v>54</v>
      </c>
      <c r="AL63" s="4" t="str">
        <f t="shared" si="42"/>
        <v/>
      </c>
      <c r="AM63" s="4" t="str">
        <f t="shared" si="47"/>
        <v/>
      </c>
      <c r="AN63" s="4"/>
      <c r="AO63" s="4" t="str">
        <f t="shared" si="43"/>
        <v/>
      </c>
      <c r="AP63" s="4" t="str">
        <f t="shared" si="44"/>
        <v/>
      </c>
      <c r="AQ63" s="280" t="str">
        <f t="shared" si="45"/>
        <v/>
      </c>
      <c r="AR63" s="307" t="str">
        <f t="shared" si="46"/>
        <v/>
      </c>
      <c r="AS63" s="79"/>
      <c r="AT63" s="79"/>
      <c r="AU63" s="79"/>
      <c r="AV63" s="79"/>
      <c r="AW63" s="79"/>
    </row>
    <row r="64" spans="1:49">
      <c r="A64" s="79">
        <v>55</v>
      </c>
      <c r="B64" s="307" t="str">
        <f t="shared" si="25"/>
        <v/>
      </c>
      <c r="C64" s="307" t="str">
        <f t="shared" si="26"/>
        <v/>
      </c>
      <c r="D64" s="307" t="str">
        <f t="shared" si="27"/>
        <v/>
      </c>
      <c r="E64" s="357" t="str">
        <f>IF('11. Module 3 Milestone Timeline'!B72="","",'11. Module 3 Milestone Timeline'!B72)</f>
        <v/>
      </c>
      <c r="F64" s="357" t="str">
        <f>IF('11. Module 3 Milestone Timeline'!C72="","",'11. Module 3 Milestone Timeline'!C72)</f>
        <v/>
      </c>
      <c r="G64" s="357" t="str">
        <f>IF('11. Module 3 Milestone Timeline'!D72="","",'11. Module 3 Milestone Timeline'!D72)</f>
        <v/>
      </c>
      <c r="H64" s="357" t="str">
        <f>IF('11. Module 3 Milestone Timeline'!E72="","",'11. Module 3 Milestone Timeline'!E72)</f>
        <v/>
      </c>
      <c r="I64" s="357" t="str">
        <f t="shared" si="28"/>
        <v/>
      </c>
      <c r="J64" s="378" t="str">
        <f>IF('11. Module 3 Milestone Timeline'!F72="","",'11. Module 3 Milestone Timeline'!F72)</f>
        <v/>
      </c>
      <c r="K64" s="378" t="str">
        <f>IF('11. Module 3 Milestone Timeline'!G72="","",'11. Module 3 Milestone Timeline'!G72)</f>
        <v/>
      </c>
      <c r="L64" s="280" t="str">
        <f t="shared" si="29"/>
        <v/>
      </c>
      <c r="M64" s="307" t="str">
        <f t="shared" si="30"/>
        <v/>
      </c>
      <c r="N64" s="307" t="str">
        <f t="shared" si="31"/>
        <v/>
      </c>
      <c r="O64" s="307" t="str">
        <f t="shared" si="32"/>
        <v/>
      </c>
      <c r="P64" s="307" t="str">
        <f t="shared" si="33"/>
        <v>No</v>
      </c>
      <c r="Q64" s="307">
        <f>SUM($A$10:A64)</f>
        <v>1540</v>
      </c>
      <c r="R64" s="307"/>
      <c r="S64" s="307" t="str">
        <f>IF(T64="","",RANK(T64,$T$10:$T$50,1)+COUNTIF(T$10:T64,T64)-1)</f>
        <v/>
      </c>
      <c r="T64" s="307" t="str">
        <f t="shared" si="34"/>
        <v/>
      </c>
      <c r="U64" s="251" t="str">
        <f t="shared" si="35"/>
        <v/>
      </c>
      <c r="V64" s="307" t="str">
        <f t="shared" si="36"/>
        <v/>
      </c>
      <c r="W64" s="251" t="str">
        <f t="shared" si="37"/>
        <v/>
      </c>
      <c r="X64" s="251" t="str">
        <f t="shared" si="38"/>
        <v/>
      </c>
      <c r="Y64" s="251" t="str">
        <f t="shared" si="39"/>
        <v/>
      </c>
      <c r="Z64" s="251" t="str">
        <f t="shared" si="40"/>
        <v/>
      </c>
      <c r="AA64" s="251" t="str">
        <f t="shared" si="41"/>
        <v/>
      </c>
      <c r="AB64" s="79"/>
      <c r="AC64" s="79"/>
      <c r="AD64" s="79"/>
      <c r="AE64" s="79"/>
      <c r="AF64" s="79"/>
      <c r="AG64" s="79"/>
      <c r="AH64" s="79"/>
      <c r="AI64" s="79"/>
      <c r="AJ64" s="79"/>
      <c r="AK64" s="79">
        <v>55</v>
      </c>
      <c r="AL64" s="4" t="str">
        <f t="shared" si="42"/>
        <v/>
      </c>
      <c r="AM64" s="4" t="str">
        <f t="shared" si="47"/>
        <v/>
      </c>
      <c r="AN64" s="4"/>
      <c r="AO64" s="4" t="str">
        <f t="shared" si="43"/>
        <v/>
      </c>
      <c r="AP64" s="4" t="str">
        <f t="shared" si="44"/>
        <v/>
      </c>
      <c r="AQ64" s="280" t="str">
        <f t="shared" si="45"/>
        <v/>
      </c>
      <c r="AR64" s="307" t="str">
        <f t="shared" si="46"/>
        <v/>
      </c>
      <c r="AS64" s="79"/>
      <c r="AT64" s="79"/>
      <c r="AU64" s="79"/>
      <c r="AV64" s="79"/>
      <c r="AW64" s="79"/>
    </row>
    <row r="65" spans="1:49">
      <c r="A65" s="79">
        <v>56</v>
      </c>
      <c r="B65" s="307" t="str">
        <f t="shared" si="25"/>
        <v/>
      </c>
      <c r="C65" s="307" t="str">
        <f t="shared" si="26"/>
        <v/>
      </c>
      <c r="D65" s="307" t="str">
        <f t="shared" si="27"/>
        <v/>
      </c>
      <c r="E65" s="357" t="str">
        <f>IF('11. Module 3 Milestone Timeline'!B73="","",'11. Module 3 Milestone Timeline'!B73)</f>
        <v/>
      </c>
      <c r="F65" s="357" t="str">
        <f>IF('11. Module 3 Milestone Timeline'!C73="","",'11. Module 3 Milestone Timeline'!C73)</f>
        <v/>
      </c>
      <c r="G65" s="357" t="str">
        <f>IF('11. Module 3 Milestone Timeline'!D73="","",'11. Module 3 Milestone Timeline'!D73)</f>
        <v/>
      </c>
      <c r="H65" s="357" t="str">
        <f>IF('11. Module 3 Milestone Timeline'!E73="","",'11. Module 3 Milestone Timeline'!E73)</f>
        <v/>
      </c>
      <c r="I65" s="357" t="str">
        <f t="shared" si="28"/>
        <v/>
      </c>
      <c r="J65" s="378" t="str">
        <f>IF('11. Module 3 Milestone Timeline'!F73="","",'11. Module 3 Milestone Timeline'!F73)</f>
        <v/>
      </c>
      <c r="K65" s="378" t="str">
        <f>IF('11. Module 3 Milestone Timeline'!G73="","",'11. Module 3 Milestone Timeline'!G73)</f>
        <v/>
      </c>
      <c r="L65" s="280" t="str">
        <f t="shared" si="29"/>
        <v/>
      </c>
      <c r="M65" s="307" t="str">
        <f t="shared" si="30"/>
        <v/>
      </c>
      <c r="N65" s="307" t="str">
        <f t="shared" si="31"/>
        <v/>
      </c>
      <c r="O65" s="307" t="str">
        <f t="shared" si="32"/>
        <v/>
      </c>
      <c r="P65" s="307" t="str">
        <f t="shared" si="33"/>
        <v>No</v>
      </c>
      <c r="Q65" s="307">
        <f>SUM($A$10:A65)</f>
        <v>1596</v>
      </c>
      <c r="R65" s="307"/>
      <c r="S65" s="307" t="str">
        <f>IF(T65="","",RANK(T65,$T$10:$T$50,1)+COUNTIF(T$10:T65,T65)-1)</f>
        <v/>
      </c>
      <c r="T65" s="307" t="str">
        <f t="shared" si="34"/>
        <v/>
      </c>
      <c r="U65" s="251" t="str">
        <f t="shared" si="35"/>
        <v/>
      </c>
      <c r="V65" s="307" t="str">
        <f t="shared" si="36"/>
        <v/>
      </c>
      <c r="W65" s="251" t="str">
        <f t="shared" si="37"/>
        <v/>
      </c>
      <c r="X65" s="251" t="str">
        <f t="shared" si="38"/>
        <v/>
      </c>
      <c r="Y65" s="251" t="str">
        <f t="shared" si="39"/>
        <v/>
      </c>
      <c r="Z65" s="251" t="str">
        <f t="shared" si="40"/>
        <v/>
      </c>
      <c r="AA65" s="251" t="str">
        <f t="shared" si="41"/>
        <v/>
      </c>
      <c r="AB65" s="79"/>
      <c r="AC65" s="79"/>
      <c r="AD65" s="79"/>
      <c r="AE65" s="79"/>
      <c r="AF65" s="79"/>
      <c r="AG65" s="79"/>
      <c r="AH65" s="79"/>
      <c r="AI65" s="79"/>
      <c r="AJ65" s="79"/>
      <c r="AK65" s="79">
        <v>56</v>
      </c>
      <c r="AL65" s="4" t="str">
        <f t="shared" si="42"/>
        <v/>
      </c>
      <c r="AM65" s="4" t="str">
        <f t="shared" si="47"/>
        <v/>
      </c>
      <c r="AN65" s="4"/>
      <c r="AO65" s="4" t="str">
        <f t="shared" si="43"/>
        <v/>
      </c>
      <c r="AP65" s="4" t="str">
        <f t="shared" si="44"/>
        <v/>
      </c>
      <c r="AQ65" s="280" t="str">
        <f t="shared" si="45"/>
        <v/>
      </c>
      <c r="AR65" s="307" t="str">
        <f t="shared" si="46"/>
        <v/>
      </c>
      <c r="AS65" s="79"/>
      <c r="AT65" s="79"/>
      <c r="AU65" s="79"/>
      <c r="AV65" s="79"/>
      <c r="AW65" s="79"/>
    </row>
    <row r="66" spans="1:49">
      <c r="A66" s="79">
        <v>57</v>
      </c>
      <c r="B66" s="307" t="str">
        <f t="shared" si="25"/>
        <v/>
      </c>
      <c r="C66" s="307" t="str">
        <f t="shared" si="26"/>
        <v/>
      </c>
      <c r="D66" s="307" t="str">
        <f t="shared" si="27"/>
        <v/>
      </c>
      <c r="E66" s="357" t="str">
        <f>IF('11. Module 3 Milestone Timeline'!B74="","",'11. Module 3 Milestone Timeline'!B74)</f>
        <v/>
      </c>
      <c r="F66" s="357" t="str">
        <f>IF('11. Module 3 Milestone Timeline'!C74="","",'11. Module 3 Milestone Timeline'!C74)</f>
        <v/>
      </c>
      <c r="G66" s="357" t="str">
        <f>IF('11. Module 3 Milestone Timeline'!D74="","",'11. Module 3 Milestone Timeline'!D74)</f>
        <v/>
      </c>
      <c r="H66" s="357" t="str">
        <f>IF('11. Module 3 Milestone Timeline'!E74="","",'11. Module 3 Milestone Timeline'!E74)</f>
        <v/>
      </c>
      <c r="I66" s="357" t="str">
        <f t="shared" si="28"/>
        <v/>
      </c>
      <c r="J66" s="378" t="str">
        <f>IF('11. Module 3 Milestone Timeline'!F74="","",'11. Module 3 Milestone Timeline'!F74)</f>
        <v/>
      </c>
      <c r="K66" s="378" t="str">
        <f>IF('11. Module 3 Milestone Timeline'!G74="","",'11. Module 3 Milestone Timeline'!G74)</f>
        <v/>
      </c>
      <c r="L66" s="280" t="str">
        <f t="shared" si="29"/>
        <v/>
      </c>
      <c r="M66" s="307" t="str">
        <f t="shared" si="30"/>
        <v/>
      </c>
      <c r="N66" s="307" t="str">
        <f t="shared" si="31"/>
        <v/>
      </c>
      <c r="O66" s="307" t="str">
        <f t="shared" si="32"/>
        <v/>
      </c>
      <c r="P66" s="307" t="str">
        <f t="shared" si="33"/>
        <v>No</v>
      </c>
      <c r="Q66" s="307">
        <f>SUM($A$10:A66)</f>
        <v>1653</v>
      </c>
      <c r="R66" s="307"/>
      <c r="S66" s="307" t="str">
        <f>IF(T66="","",RANK(T66,$T$10:$T$50,1)+COUNTIF(T$10:T66,T66)-1)</f>
        <v/>
      </c>
      <c r="T66" s="307" t="str">
        <f t="shared" si="34"/>
        <v/>
      </c>
      <c r="U66" s="251" t="str">
        <f t="shared" si="35"/>
        <v/>
      </c>
      <c r="V66" s="307" t="str">
        <f t="shared" si="36"/>
        <v/>
      </c>
      <c r="W66" s="251" t="str">
        <f t="shared" si="37"/>
        <v/>
      </c>
      <c r="X66" s="251" t="str">
        <f t="shared" si="38"/>
        <v/>
      </c>
      <c r="Y66" s="251" t="str">
        <f t="shared" si="39"/>
        <v/>
      </c>
      <c r="Z66" s="251" t="str">
        <f t="shared" si="40"/>
        <v/>
      </c>
      <c r="AA66" s="251" t="str">
        <f t="shared" si="41"/>
        <v/>
      </c>
      <c r="AB66" s="79"/>
      <c r="AC66" s="79"/>
      <c r="AD66" s="79"/>
      <c r="AE66" s="79"/>
      <c r="AF66" s="79"/>
      <c r="AG66" s="79"/>
      <c r="AH66" s="79"/>
      <c r="AI66" s="79"/>
      <c r="AJ66" s="79"/>
      <c r="AK66" s="79">
        <v>57</v>
      </c>
      <c r="AL66" s="4" t="str">
        <f t="shared" si="42"/>
        <v/>
      </c>
      <c r="AM66" s="4" t="str">
        <f t="shared" si="47"/>
        <v/>
      </c>
      <c r="AN66" s="4"/>
      <c r="AO66" s="4" t="str">
        <f t="shared" si="43"/>
        <v/>
      </c>
      <c r="AP66" s="4" t="str">
        <f t="shared" si="44"/>
        <v/>
      </c>
      <c r="AQ66" s="280" t="str">
        <f t="shared" si="45"/>
        <v/>
      </c>
      <c r="AR66" s="307" t="str">
        <f t="shared" si="46"/>
        <v/>
      </c>
      <c r="AS66" s="79"/>
      <c r="AT66" s="79"/>
      <c r="AU66" s="79"/>
      <c r="AV66" s="79"/>
      <c r="AW66" s="79"/>
    </row>
    <row r="67" spans="1:49">
      <c r="A67" s="79">
        <v>58</v>
      </c>
      <c r="B67" s="307" t="str">
        <f t="shared" si="25"/>
        <v/>
      </c>
      <c r="C67" s="307" t="str">
        <f t="shared" si="26"/>
        <v/>
      </c>
      <c r="D67" s="307" t="str">
        <f t="shared" si="27"/>
        <v/>
      </c>
      <c r="E67" s="357" t="str">
        <f>IF('11. Module 3 Milestone Timeline'!B75="","",'11. Module 3 Milestone Timeline'!B75)</f>
        <v/>
      </c>
      <c r="F67" s="357" t="str">
        <f>IF('11. Module 3 Milestone Timeline'!C75="","",'11. Module 3 Milestone Timeline'!C75)</f>
        <v/>
      </c>
      <c r="G67" s="357" t="str">
        <f>IF('11. Module 3 Milestone Timeline'!D75="","",'11. Module 3 Milestone Timeline'!D75)</f>
        <v/>
      </c>
      <c r="H67" s="357" t="str">
        <f>IF('11. Module 3 Milestone Timeline'!E75="","",'11. Module 3 Milestone Timeline'!E75)</f>
        <v/>
      </c>
      <c r="I67" s="357" t="str">
        <f t="shared" si="28"/>
        <v/>
      </c>
      <c r="J67" s="378" t="str">
        <f>IF('11. Module 3 Milestone Timeline'!F75="","",'11. Module 3 Milestone Timeline'!F75)</f>
        <v/>
      </c>
      <c r="K67" s="378" t="str">
        <f>IF('11. Module 3 Milestone Timeline'!G75="","",'11. Module 3 Milestone Timeline'!G75)</f>
        <v/>
      </c>
      <c r="L67" s="280" t="str">
        <f t="shared" si="29"/>
        <v/>
      </c>
      <c r="M67" s="307" t="str">
        <f t="shared" si="30"/>
        <v/>
      </c>
      <c r="N67" s="307" t="str">
        <f t="shared" si="31"/>
        <v/>
      </c>
      <c r="O67" s="307" t="str">
        <f t="shared" si="32"/>
        <v/>
      </c>
      <c r="P67" s="307" t="str">
        <f t="shared" si="33"/>
        <v>No</v>
      </c>
      <c r="Q67" s="307">
        <f>SUM($A$10:A67)</f>
        <v>1711</v>
      </c>
      <c r="R67" s="307"/>
      <c r="S67" s="307" t="str">
        <f>IF(T67="","",RANK(T67,$T$10:$T$50,1)+COUNTIF(T$10:T67,T67)-1)</f>
        <v/>
      </c>
      <c r="T67" s="307" t="str">
        <f t="shared" si="34"/>
        <v/>
      </c>
      <c r="U67" s="251" t="str">
        <f t="shared" si="35"/>
        <v/>
      </c>
      <c r="V67" s="307" t="str">
        <f t="shared" si="36"/>
        <v/>
      </c>
      <c r="W67" s="251" t="str">
        <f t="shared" si="37"/>
        <v/>
      </c>
      <c r="X67" s="251" t="str">
        <f t="shared" si="38"/>
        <v/>
      </c>
      <c r="Y67" s="251" t="str">
        <f t="shared" si="39"/>
        <v/>
      </c>
      <c r="Z67" s="251" t="str">
        <f t="shared" si="40"/>
        <v/>
      </c>
      <c r="AA67" s="251" t="str">
        <f t="shared" si="41"/>
        <v/>
      </c>
      <c r="AB67" s="79"/>
      <c r="AC67" s="79"/>
      <c r="AD67" s="79"/>
      <c r="AE67" s="79"/>
      <c r="AF67" s="79"/>
      <c r="AG67" s="79"/>
      <c r="AH67" s="79"/>
      <c r="AI67" s="79"/>
      <c r="AJ67" s="79"/>
      <c r="AK67" s="79">
        <v>58</v>
      </c>
      <c r="AL67" s="4" t="str">
        <f t="shared" si="42"/>
        <v/>
      </c>
      <c r="AM67" s="4" t="str">
        <f t="shared" si="47"/>
        <v/>
      </c>
      <c r="AN67" s="4"/>
      <c r="AO67" s="4" t="str">
        <f t="shared" si="43"/>
        <v/>
      </c>
      <c r="AP67" s="4" t="str">
        <f t="shared" si="44"/>
        <v/>
      </c>
      <c r="AQ67" s="280" t="str">
        <f t="shared" si="45"/>
        <v/>
      </c>
      <c r="AR67" s="307" t="str">
        <f t="shared" si="46"/>
        <v/>
      </c>
      <c r="AS67" s="79"/>
      <c r="AT67" s="79"/>
      <c r="AU67" s="79"/>
      <c r="AV67" s="79"/>
      <c r="AW67" s="79"/>
    </row>
    <row r="68" spans="1:49">
      <c r="A68" s="79">
        <v>59</v>
      </c>
      <c r="B68" s="307" t="str">
        <f t="shared" si="25"/>
        <v/>
      </c>
      <c r="C68" s="307" t="str">
        <f t="shared" si="26"/>
        <v/>
      </c>
      <c r="D68" s="307" t="str">
        <f t="shared" si="27"/>
        <v/>
      </c>
      <c r="E68" s="357" t="str">
        <f>IF('11. Module 3 Milestone Timeline'!B76="","",'11. Module 3 Milestone Timeline'!B76)</f>
        <v/>
      </c>
      <c r="F68" s="357" t="str">
        <f>IF('11. Module 3 Milestone Timeline'!C76="","",'11. Module 3 Milestone Timeline'!C76)</f>
        <v/>
      </c>
      <c r="G68" s="357" t="str">
        <f>IF('11. Module 3 Milestone Timeline'!D76="","",'11. Module 3 Milestone Timeline'!D76)</f>
        <v/>
      </c>
      <c r="H68" s="357" t="str">
        <f>IF('11. Module 3 Milestone Timeline'!E76="","",'11. Module 3 Milestone Timeline'!E76)</f>
        <v/>
      </c>
      <c r="I68" s="357" t="str">
        <f t="shared" si="28"/>
        <v/>
      </c>
      <c r="J68" s="378" t="str">
        <f>IF('11. Module 3 Milestone Timeline'!F76="","",'11. Module 3 Milestone Timeline'!F76)</f>
        <v/>
      </c>
      <c r="K68" s="378" t="str">
        <f>IF('11. Module 3 Milestone Timeline'!G76="","",'11. Module 3 Milestone Timeline'!G76)</f>
        <v/>
      </c>
      <c r="L68" s="280" t="str">
        <f t="shared" si="29"/>
        <v/>
      </c>
      <c r="M68" s="307" t="str">
        <f t="shared" si="30"/>
        <v/>
      </c>
      <c r="N68" s="307" t="str">
        <f t="shared" si="31"/>
        <v/>
      </c>
      <c r="O68" s="307" t="str">
        <f t="shared" si="32"/>
        <v/>
      </c>
      <c r="P68" s="307" t="str">
        <f t="shared" si="33"/>
        <v>No</v>
      </c>
      <c r="Q68" s="307">
        <f>SUM($A$10:A68)</f>
        <v>1770</v>
      </c>
      <c r="R68" s="307"/>
      <c r="S68" s="307" t="str">
        <f>IF(T68="","",RANK(T68,$T$10:$T$50,1)+COUNTIF(T$10:T68,T68)-1)</f>
        <v/>
      </c>
      <c r="T68" s="307" t="str">
        <f t="shared" si="34"/>
        <v/>
      </c>
      <c r="U68" s="251" t="str">
        <f t="shared" si="35"/>
        <v/>
      </c>
      <c r="V68" s="307" t="str">
        <f t="shared" si="36"/>
        <v/>
      </c>
      <c r="W68" s="251" t="str">
        <f t="shared" si="37"/>
        <v/>
      </c>
      <c r="X68" s="251" t="str">
        <f t="shared" si="38"/>
        <v/>
      </c>
      <c r="Y68" s="251" t="str">
        <f t="shared" si="39"/>
        <v/>
      </c>
      <c r="Z68" s="251" t="str">
        <f t="shared" si="40"/>
        <v/>
      </c>
      <c r="AA68" s="251" t="str">
        <f t="shared" si="41"/>
        <v/>
      </c>
      <c r="AB68" s="79"/>
      <c r="AC68" s="79"/>
      <c r="AD68" s="79"/>
      <c r="AE68" s="79"/>
      <c r="AF68" s="79"/>
      <c r="AG68" s="79"/>
      <c r="AH68" s="79"/>
      <c r="AI68" s="79"/>
      <c r="AJ68" s="79"/>
      <c r="AK68" s="79">
        <v>59</v>
      </c>
      <c r="AL68" s="4" t="str">
        <f t="shared" si="42"/>
        <v/>
      </c>
      <c r="AM68" s="4" t="str">
        <f t="shared" si="47"/>
        <v/>
      </c>
      <c r="AN68" s="4"/>
      <c r="AO68" s="4" t="str">
        <f t="shared" si="43"/>
        <v/>
      </c>
      <c r="AP68" s="4" t="str">
        <f t="shared" si="44"/>
        <v/>
      </c>
      <c r="AQ68" s="280" t="str">
        <f t="shared" si="45"/>
        <v/>
      </c>
      <c r="AR68" s="307" t="str">
        <f t="shared" si="46"/>
        <v/>
      </c>
      <c r="AS68" s="79"/>
      <c r="AT68" s="79"/>
      <c r="AU68" s="79"/>
      <c r="AV68" s="79"/>
      <c r="AW68" s="79"/>
    </row>
    <row r="69" spans="1:49">
      <c r="A69" s="79">
        <v>60</v>
      </c>
      <c r="B69" s="307" t="str">
        <f t="shared" si="25"/>
        <v/>
      </c>
      <c r="C69" s="307" t="str">
        <f t="shared" si="26"/>
        <v/>
      </c>
      <c r="D69" s="307" t="str">
        <f t="shared" si="27"/>
        <v/>
      </c>
      <c r="E69" s="357" t="str">
        <f>IF('11. Module 3 Milestone Timeline'!B77="","",'11. Module 3 Milestone Timeline'!B77)</f>
        <v/>
      </c>
      <c r="F69" s="357" t="str">
        <f>IF('11. Module 3 Milestone Timeline'!C77="","",'11. Module 3 Milestone Timeline'!C77)</f>
        <v/>
      </c>
      <c r="G69" s="357" t="str">
        <f>IF('11. Module 3 Milestone Timeline'!D77="","",'11. Module 3 Milestone Timeline'!D77)</f>
        <v/>
      </c>
      <c r="H69" s="357" t="str">
        <f>IF('11. Module 3 Milestone Timeline'!E77="","",'11. Module 3 Milestone Timeline'!E77)</f>
        <v/>
      </c>
      <c r="I69" s="357" t="str">
        <f t="shared" si="28"/>
        <v/>
      </c>
      <c r="J69" s="378" t="str">
        <f>IF('11. Module 3 Milestone Timeline'!F77="","",'11. Module 3 Milestone Timeline'!F77)</f>
        <v/>
      </c>
      <c r="K69" s="378" t="str">
        <f>IF('11. Module 3 Milestone Timeline'!G77="","",'11. Module 3 Milestone Timeline'!G77)</f>
        <v/>
      </c>
      <c r="L69" s="280" t="str">
        <f t="shared" si="29"/>
        <v/>
      </c>
      <c r="M69" s="307" t="str">
        <f t="shared" si="30"/>
        <v/>
      </c>
      <c r="N69" s="307" t="str">
        <f t="shared" si="31"/>
        <v/>
      </c>
      <c r="O69" s="307" t="str">
        <f t="shared" si="32"/>
        <v/>
      </c>
      <c r="P69" s="307" t="str">
        <f t="shared" si="33"/>
        <v>No</v>
      </c>
      <c r="Q69" s="307">
        <f>SUM($A$10:A69)</f>
        <v>1830</v>
      </c>
      <c r="R69" s="307"/>
      <c r="S69" s="307" t="str">
        <f>IF(T69="","",RANK(T69,$T$10:$T$50,1)+COUNTIF(T$10:T69,T69)-1)</f>
        <v/>
      </c>
      <c r="T69" s="307" t="str">
        <f t="shared" si="34"/>
        <v/>
      </c>
      <c r="U69" s="251" t="str">
        <f t="shared" si="35"/>
        <v/>
      </c>
      <c r="V69" s="307" t="str">
        <f t="shared" si="36"/>
        <v/>
      </c>
      <c r="W69" s="251" t="str">
        <f t="shared" si="37"/>
        <v/>
      </c>
      <c r="X69" s="251" t="str">
        <f t="shared" si="38"/>
        <v/>
      </c>
      <c r="Y69" s="251" t="str">
        <f t="shared" si="39"/>
        <v/>
      </c>
      <c r="Z69" s="251" t="str">
        <f t="shared" si="40"/>
        <v/>
      </c>
      <c r="AA69" s="251" t="str">
        <f t="shared" si="41"/>
        <v/>
      </c>
      <c r="AB69" s="79"/>
      <c r="AC69" s="79"/>
      <c r="AD69" s="79"/>
      <c r="AE69" s="79"/>
      <c r="AF69" s="79"/>
      <c r="AG69" s="79"/>
      <c r="AH69" s="79"/>
      <c r="AI69" s="79"/>
      <c r="AJ69" s="79"/>
      <c r="AK69" s="79">
        <v>60</v>
      </c>
      <c r="AL69" s="4" t="str">
        <f t="shared" si="42"/>
        <v/>
      </c>
      <c r="AM69" s="4" t="str">
        <f t="shared" si="47"/>
        <v/>
      </c>
      <c r="AN69" s="4"/>
      <c r="AO69" s="4" t="str">
        <f t="shared" si="43"/>
        <v/>
      </c>
      <c r="AP69" s="4" t="str">
        <f t="shared" si="44"/>
        <v/>
      </c>
      <c r="AQ69" s="280" t="str">
        <f t="shared" si="45"/>
        <v/>
      </c>
      <c r="AR69" s="307" t="str">
        <f t="shared" si="46"/>
        <v/>
      </c>
      <c r="AS69" s="79"/>
      <c r="AT69" s="79"/>
      <c r="AU69" s="79"/>
      <c r="AV69" s="79"/>
      <c r="AW69" s="79"/>
    </row>
    <row r="70" spans="1:49">
      <c r="A70" s="79">
        <v>61</v>
      </c>
      <c r="B70" s="307" t="str">
        <f t="shared" si="25"/>
        <v/>
      </c>
      <c r="C70" s="307" t="str">
        <f t="shared" si="26"/>
        <v/>
      </c>
      <c r="D70" s="307" t="str">
        <f t="shared" si="27"/>
        <v/>
      </c>
      <c r="E70" s="357" t="str">
        <f>IF('11. Module 3 Milestone Timeline'!B78="","",'11. Module 3 Milestone Timeline'!B78)</f>
        <v/>
      </c>
      <c r="F70" s="357" t="str">
        <f>IF('11. Module 3 Milestone Timeline'!C78="","",'11. Module 3 Milestone Timeline'!C78)</f>
        <v/>
      </c>
      <c r="G70" s="357" t="str">
        <f>IF('11. Module 3 Milestone Timeline'!D78="","",'11. Module 3 Milestone Timeline'!D78)</f>
        <v/>
      </c>
      <c r="H70" s="357" t="str">
        <f>IF('11. Module 3 Milestone Timeline'!E78="","",'11. Module 3 Milestone Timeline'!E78)</f>
        <v/>
      </c>
      <c r="I70" s="357" t="str">
        <f t="shared" si="28"/>
        <v/>
      </c>
      <c r="J70" s="378" t="str">
        <f>IF('11. Module 3 Milestone Timeline'!F78="","",'11. Module 3 Milestone Timeline'!F78)</f>
        <v/>
      </c>
      <c r="K70" s="378" t="str">
        <f>IF('11. Module 3 Milestone Timeline'!G78="","",'11. Module 3 Milestone Timeline'!G78)</f>
        <v/>
      </c>
      <c r="L70" s="280" t="str">
        <f t="shared" si="29"/>
        <v/>
      </c>
      <c r="M70" s="307" t="str">
        <f t="shared" si="30"/>
        <v/>
      </c>
      <c r="N70" s="307" t="str">
        <f t="shared" si="31"/>
        <v/>
      </c>
      <c r="O70" s="307" t="str">
        <f t="shared" si="32"/>
        <v/>
      </c>
      <c r="P70" s="307" t="str">
        <f t="shared" si="33"/>
        <v>No</v>
      </c>
      <c r="Q70" s="307">
        <f>SUM($A$10:A70)</f>
        <v>1891</v>
      </c>
      <c r="R70" s="307"/>
      <c r="S70" s="307" t="str">
        <f>IF(T70="","",RANK(T70,$T$10:$T$50,1)+COUNTIF(T$10:T70,T70)-1)</f>
        <v/>
      </c>
      <c r="T70" s="307" t="str">
        <f t="shared" si="34"/>
        <v/>
      </c>
      <c r="U70" s="251" t="str">
        <f t="shared" si="35"/>
        <v/>
      </c>
      <c r="V70" s="307" t="str">
        <f t="shared" si="36"/>
        <v/>
      </c>
      <c r="W70" s="251" t="str">
        <f t="shared" si="37"/>
        <v/>
      </c>
      <c r="X70" s="251" t="str">
        <f t="shared" si="38"/>
        <v/>
      </c>
      <c r="Y70" s="251" t="str">
        <f t="shared" si="39"/>
        <v/>
      </c>
      <c r="Z70" s="251" t="str">
        <f t="shared" si="40"/>
        <v/>
      </c>
      <c r="AA70" s="251" t="str">
        <f t="shared" si="41"/>
        <v/>
      </c>
      <c r="AB70" s="79"/>
      <c r="AC70" s="79"/>
      <c r="AD70" s="79"/>
      <c r="AE70" s="79"/>
      <c r="AF70" s="79"/>
      <c r="AG70" s="79"/>
      <c r="AH70" s="79"/>
      <c r="AI70" s="79"/>
      <c r="AJ70" s="79"/>
      <c r="AK70" s="79">
        <v>61</v>
      </c>
      <c r="AL70" s="4" t="str">
        <f t="shared" si="42"/>
        <v/>
      </c>
      <c r="AM70" s="4" t="str">
        <f t="shared" si="47"/>
        <v/>
      </c>
      <c r="AN70" s="4"/>
      <c r="AO70" s="4" t="str">
        <f t="shared" si="43"/>
        <v/>
      </c>
      <c r="AP70" s="4" t="str">
        <f t="shared" si="44"/>
        <v/>
      </c>
      <c r="AQ70" s="280" t="str">
        <f t="shared" si="45"/>
        <v/>
      </c>
      <c r="AR70" s="307" t="str">
        <f t="shared" si="46"/>
        <v/>
      </c>
      <c r="AS70" s="79"/>
      <c r="AT70" s="79"/>
      <c r="AU70" s="79"/>
      <c r="AV70" s="79"/>
      <c r="AW70" s="79"/>
    </row>
    <row r="71" spans="1:49">
      <c r="A71" s="79">
        <v>62</v>
      </c>
      <c r="B71" s="307" t="str">
        <f t="shared" si="25"/>
        <v/>
      </c>
      <c r="C71" s="307" t="str">
        <f t="shared" si="26"/>
        <v/>
      </c>
      <c r="D71" s="307" t="str">
        <f t="shared" si="27"/>
        <v/>
      </c>
      <c r="E71" s="357" t="str">
        <f>IF('11. Module 3 Milestone Timeline'!B79="","",'11. Module 3 Milestone Timeline'!B79)</f>
        <v/>
      </c>
      <c r="F71" s="357" t="str">
        <f>IF('11. Module 3 Milestone Timeline'!C79="","",'11. Module 3 Milestone Timeline'!C79)</f>
        <v/>
      </c>
      <c r="G71" s="357" t="str">
        <f>IF('11. Module 3 Milestone Timeline'!D79="","",'11. Module 3 Milestone Timeline'!D79)</f>
        <v/>
      </c>
      <c r="H71" s="357" t="str">
        <f>IF('11. Module 3 Milestone Timeline'!E79="","",'11. Module 3 Milestone Timeline'!E79)</f>
        <v/>
      </c>
      <c r="I71" s="357" t="str">
        <f t="shared" si="28"/>
        <v/>
      </c>
      <c r="J71" s="378" t="str">
        <f>IF('11. Module 3 Milestone Timeline'!F79="","",'11. Module 3 Milestone Timeline'!F79)</f>
        <v/>
      </c>
      <c r="K71" s="378" t="str">
        <f>IF('11. Module 3 Milestone Timeline'!G79="","",'11. Module 3 Milestone Timeline'!G79)</f>
        <v/>
      </c>
      <c r="L71" s="280" t="str">
        <f t="shared" si="29"/>
        <v/>
      </c>
      <c r="M71" s="307" t="str">
        <f t="shared" si="30"/>
        <v/>
      </c>
      <c r="N71" s="307" t="str">
        <f t="shared" si="31"/>
        <v/>
      </c>
      <c r="O71" s="307" t="str">
        <f t="shared" si="32"/>
        <v/>
      </c>
      <c r="P71" s="307" t="str">
        <f t="shared" si="33"/>
        <v>No</v>
      </c>
      <c r="Q71" s="307">
        <f>SUM($A$10:A71)</f>
        <v>1953</v>
      </c>
      <c r="R71" s="307"/>
      <c r="S71" s="307" t="str">
        <f>IF(T71="","",RANK(T71,$T$10:$T$50,1)+COUNTIF(T$10:T71,T71)-1)</f>
        <v/>
      </c>
      <c r="T71" s="307" t="str">
        <f t="shared" si="34"/>
        <v/>
      </c>
      <c r="U71" s="251" t="str">
        <f t="shared" si="35"/>
        <v/>
      </c>
      <c r="V71" s="307" t="str">
        <f t="shared" si="36"/>
        <v/>
      </c>
      <c r="W71" s="251" t="str">
        <f t="shared" si="37"/>
        <v/>
      </c>
      <c r="X71" s="251" t="str">
        <f t="shared" si="38"/>
        <v/>
      </c>
      <c r="Y71" s="251" t="str">
        <f t="shared" si="39"/>
        <v/>
      </c>
      <c r="Z71" s="251" t="str">
        <f t="shared" si="40"/>
        <v/>
      </c>
      <c r="AA71" s="251" t="str">
        <f t="shared" si="41"/>
        <v/>
      </c>
      <c r="AB71" s="79"/>
      <c r="AC71" s="79"/>
      <c r="AD71" s="79"/>
      <c r="AE71" s="79"/>
      <c r="AF71" s="79"/>
      <c r="AG71" s="79"/>
      <c r="AH71" s="79"/>
      <c r="AI71" s="79"/>
      <c r="AJ71" s="79"/>
      <c r="AK71" s="79">
        <v>62</v>
      </c>
      <c r="AL71" s="4" t="str">
        <f t="shared" si="42"/>
        <v/>
      </c>
      <c r="AM71" s="4" t="str">
        <f t="shared" si="47"/>
        <v/>
      </c>
      <c r="AN71" s="4"/>
      <c r="AO71" s="4" t="str">
        <f t="shared" si="43"/>
        <v/>
      </c>
      <c r="AP71" s="4" t="str">
        <f t="shared" si="44"/>
        <v/>
      </c>
      <c r="AQ71" s="280" t="str">
        <f t="shared" si="45"/>
        <v/>
      </c>
      <c r="AR71" s="307" t="str">
        <f t="shared" si="46"/>
        <v/>
      </c>
      <c r="AS71" s="79"/>
      <c r="AT71" s="79"/>
      <c r="AU71" s="79"/>
      <c r="AV71" s="79"/>
      <c r="AW71" s="79"/>
    </row>
    <row r="72" spans="1:49">
      <c r="A72" s="79">
        <v>63</v>
      </c>
      <c r="B72" s="307" t="str">
        <f t="shared" si="25"/>
        <v/>
      </c>
      <c r="C72" s="307" t="str">
        <f t="shared" si="26"/>
        <v/>
      </c>
      <c r="D72" s="307" t="str">
        <f t="shared" si="27"/>
        <v/>
      </c>
      <c r="E72" s="357" t="str">
        <f>IF('11. Module 3 Milestone Timeline'!B80="","",'11. Module 3 Milestone Timeline'!B80)</f>
        <v/>
      </c>
      <c r="F72" s="357" t="str">
        <f>IF('11. Module 3 Milestone Timeline'!C80="","",'11. Module 3 Milestone Timeline'!C80)</f>
        <v/>
      </c>
      <c r="G72" s="357" t="str">
        <f>IF('11. Module 3 Milestone Timeline'!D80="","",'11. Module 3 Milestone Timeline'!D80)</f>
        <v/>
      </c>
      <c r="H72" s="357" t="str">
        <f>IF('11. Module 3 Milestone Timeline'!E80="","",'11. Module 3 Milestone Timeline'!E80)</f>
        <v/>
      </c>
      <c r="I72" s="357" t="str">
        <f t="shared" si="28"/>
        <v/>
      </c>
      <c r="J72" s="378" t="str">
        <f>IF('11. Module 3 Milestone Timeline'!F80="","",'11. Module 3 Milestone Timeline'!F80)</f>
        <v/>
      </c>
      <c r="K72" s="378" t="str">
        <f>IF('11. Module 3 Milestone Timeline'!G80="","",'11. Module 3 Milestone Timeline'!G80)</f>
        <v/>
      </c>
      <c r="L72" s="280" t="str">
        <f t="shared" si="29"/>
        <v/>
      </c>
      <c r="M72" s="307" t="str">
        <f t="shared" si="30"/>
        <v/>
      </c>
      <c r="N72" s="307" t="str">
        <f t="shared" si="31"/>
        <v/>
      </c>
      <c r="O72" s="307" t="str">
        <f t="shared" si="32"/>
        <v/>
      </c>
      <c r="P72" s="307" t="str">
        <f t="shared" si="33"/>
        <v>No</v>
      </c>
      <c r="Q72" s="307">
        <f>SUM($A$10:A72)</f>
        <v>2016</v>
      </c>
      <c r="R72" s="307"/>
      <c r="S72" s="307" t="str">
        <f>IF(T72="","",RANK(T72,$T$10:$T$50,1)+COUNTIF(T$10:T72,T72)-1)</f>
        <v/>
      </c>
      <c r="T72" s="307" t="str">
        <f t="shared" si="34"/>
        <v/>
      </c>
      <c r="U72" s="251" t="str">
        <f t="shared" si="35"/>
        <v/>
      </c>
      <c r="V72" s="307" t="str">
        <f t="shared" si="36"/>
        <v/>
      </c>
      <c r="W72" s="251" t="str">
        <f t="shared" si="37"/>
        <v/>
      </c>
      <c r="X72" s="251" t="str">
        <f t="shared" si="38"/>
        <v/>
      </c>
      <c r="Y72" s="251" t="str">
        <f t="shared" si="39"/>
        <v/>
      </c>
      <c r="Z72" s="251" t="str">
        <f t="shared" si="40"/>
        <v/>
      </c>
      <c r="AA72" s="251" t="str">
        <f t="shared" si="41"/>
        <v/>
      </c>
      <c r="AB72" s="79"/>
      <c r="AC72" s="79"/>
      <c r="AD72" s="79"/>
      <c r="AE72" s="79"/>
      <c r="AF72" s="79"/>
      <c r="AG72" s="79"/>
      <c r="AH72" s="79"/>
      <c r="AI72" s="79"/>
      <c r="AJ72" s="79"/>
      <c r="AK72" s="79">
        <v>63</v>
      </c>
      <c r="AL72" s="4" t="str">
        <f t="shared" si="42"/>
        <v/>
      </c>
      <c r="AM72" s="4" t="str">
        <f t="shared" si="47"/>
        <v/>
      </c>
      <c r="AN72" s="4"/>
      <c r="AO72" s="4" t="str">
        <f t="shared" si="43"/>
        <v/>
      </c>
      <c r="AP72" s="4" t="str">
        <f t="shared" si="44"/>
        <v/>
      </c>
      <c r="AQ72" s="280" t="str">
        <f t="shared" si="45"/>
        <v/>
      </c>
      <c r="AR72" s="307" t="str">
        <f t="shared" si="46"/>
        <v/>
      </c>
      <c r="AS72" s="79"/>
      <c r="AT72" s="79"/>
      <c r="AU72" s="79"/>
      <c r="AV72" s="79"/>
      <c r="AW72" s="79"/>
    </row>
    <row r="73" spans="1:49">
      <c r="A73" s="79">
        <v>64</v>
      </c>
      <c r="B73" s="307" t="str">
        <f t="shared" si="25"/>
        <v/>
      </c>
      <c r="C73" s="307" t="str">
        <f t="shared" si="26"/>
        <v/>
      </c>
      <c r="D73" s="307" t="str">
        <f t="shared" si="27"/>
        <v/>
      </c>
      <c r="E73" s="357" t="str">
        <f>IF('11. Module 3 Milestone Timeline'!B81="","",'11. Module 3 Milestone Timeline'!B81)</f>
        <v/>
      </c>
      <c r="F73" s="357" t="str">
        <f>IF('11. Module 3 Milestone Timeline'!C81="","",'11. Module 3 Milestone Timeline'!C81)</f>
        <v/>
      </c>
      <c r="G73" s="357" t="str">
        <f>IF('11. Module 3 Milestone Timeline'!D81="","",'11. Module 3 Milestone Timeline'!D81)</f>
        <v/>
      </c>
      <c r="H73" s="357" t="str">
        <f>IF('11. Module 3 Milestone Timeline'!E81="","",'11. Module 3 Milestone Timeline'!E81)</f>
        <v/>
      </c>
      <c r="I73" s="357" t="str">
        <f t="shared" si="28"/>
        <v/>
      </c>
      <c r="J73" s="378" t="str">
        <f>IF('11. Module 3 Milestone Timeline'!F81="","",'11. Module 3 Milestone Timeline'!F81)</f>
        <v/>
      </c>
      <c r="K73" s="378" t="str">
        <f>IF('11. Module 3 Milestone Timeline'!G81="","",'11. Module 3 Milestone Timeline'!G81)</f>
        <v/>
      </c>
      <c r="L73" s="280" t="str">
        <f t="shared" si="29"/>
        <v/>
      </c>
      <c r="M73" s="307" t="str">
        <f t="shared" si="30"/>
        <v/>
      </c>
      <c r="N73" s="307" t="str">
        <f t="shared" si="31"/>
        <v/>
      </c>
      <c r="O73" s="307" t="str">
        <f t="shared" si="32"/>
        <v/>
      </c>
      <c r="P73" s="307" t="str">
        <f t="shared" si="33"/>
        <v>No</v>
      </c>
      <c r="Q73" s="307">
        <f>SUM($A$10:A73)</f>
        <v>2080</v>
      </c>
      <c r="R73" s="307"/>
      <c r="S73" s="307" t="str">
        <f>IF(T73="","",RANK(T73,$T$10:$T$50,1)+COUNTIF(T$10:T73,T73)-1)</f>
        <v/>
      </c>
      <c r="T73" s="307" t="str">
        <f t="shared" si="34"/>
        <v/>
      </c>
      <c r="U73" s="251" t="str">
        <f t="shared" si="35"/>
        <v/>
      </c>
      <c r="V73" s="307" t="str">
        <f t="shared" si="36"/>
        <v/>
      </c>
      <c r="W73" s="251" t="str">
        <f t="shared" si="37"/>
        <v/>
      </c>
      <c r="X73" s="251" t="str">
        <f t="shared" si="38"/>
        <v/>
      </c>
      <c r="Y73" s="251" t="str">
        <f t="shared" si="39"/>
        <v/>
      </c>
      <c r="Z73" s="251" t="str">
        <f t="shared" si="40"/>
        <v/>
      </c>
      <c r="AA73" s="251" t="str">
        <f t="shared" si="41"/>
        <v/>
      </c>
      <c r="AB73" s="79"/>
      <c r="AC73" s="79"/>
      <c r="AD73" s="79"/>
      <c r="AE73" s="79"/>
      <c r="AF73" s="79"/>
      <c r="AG73" s="79"/>
      <c r="AH73" s="79"/>
      <c r="AI73" s="79"/>
      <c r="AJ73" s="79"/>
      <c r="AK73" s="79">
        <v>64</v>
      </c>
      <c r="AL73" s="4" t="str">
        <f t="shared" si="42"/>
        <v/>
      </c>
      <c r="AM73" s="4" t="str">
        <f t="shared" si="47"/>
        <v/>
      </c>
      <c r="AN73" s="4"/>
      <c r="AO73" s="4" t="str">
        <f t="shared" si="43"/>
        <v/>
      </c>
      <c r="AP73" s="4" t="str">
        <f t="shared" si="44"/>
        <v/>
      </c>
      <c r="AQ73" s="280" t="str">
        <f t="shared" si="45"/>
        <v/>
      </c>
      <c r="AR73" s="307" t="str">
        <f t="shared" si="46"/>
        <v/>
      </c>
      <c r="AS73" s="79"/>
      <c r="AT73" s="79"/>
      <c r="AU73" s="79"/>
      <c r="AV73" s="79"/>
      <c r="AW73" s="79"/>
    </row>
    <row r="74" spans="1:49">
      <c r="A74" s="79">
        <v>65</v>
      </c>
      <c r="B74" s="307" t="str">
        <f t="shared" ref="B74:B105" si="48">IF(OR(N74="Yes",O74="Yes",P74="Yes"),A74,"")</f>
        <v/>
      </c>
      <c r="C74" s="307" t="str">
        <f t="shared" ref="C74:C105" si="49">IF(B74="","",RANK(B74,$B$10:$B$109,1))</f>
        <v/>
      </c>
      <c r="D74" s="307" t="str">
        <f t="shared" ref="D74:D105" si="50">IF(C74="","",E74)</f>
        <v/>
      </c>
      <c r="E74" s="357" t="str">
        <f>IF('11. Module 3 Milestone Timeline'!B82="","",'11. Module 3 Milestone Timeline'!B82)</f>
        <v/>
      </c>
      <c r="F74" s="357" t="str">
        <f>IF('11. Module 3 Milestone Timeline'!C82="","",'11. Module 3 Milestone Timeline'!C82)</f>
        <v/>
      </c>
      <c r="G74" s="357" t="str">
        <f>IF('11. Module 3 Milestone Timeline'!D82="","",'11. Module 3 Milestone Timeline'!D82)</f>
        <v/>
      </c>
      <c r="H74" s="357" t="str">
        <f>IF('11. Module 3 Milestone Timeline'!E82="","",'11. Module 3 Milestone Timeline'!E82)</f>
        <v/>
      </c>
      <c r="I74" s="357" t="str">
        <f t="shared" ref="I74:I105" si="51">IF(AND(H74="",NOT(E74="")),"Unassigned",H74)</f>
        <v/>
      </c>
      <c r="J74" s="378" t="str">
        <f>IF('11. Module 3 Milestone Timeline'!F82="","",'11. Module 3 Milestone Timeline'!F82)</f>
        <v/>
      </c>
      <c r="K74" s="378" t="str">
        <f>IF('11. Module 3 Milestone Timeline'!G82="","",'11. Module 3 Milestone Timeline'!G82)</f>
        <v/>
      </c>
      <c r="L74" s="280" t="str">
        <f t="shared" ref="L74:L105" si="52">IF(E74="","",IF(AND(J74="",K74=""),$L$2,IF(NOT(K74=""),$L$3,$L$4)))</f>
        <v/>
      </c>
      <c r="M74" s="307" t="str">
        <f t="shared" ref="M74:M105" si="53">IF(N74="Yes",$O$2,IF(O74="Yes",$O$3,IF(P74="Yes",$O$4,"")))</f>
        <v/>
      </c>
      <c r="N74" s="307" t="str">
        <f t="shared" ref="N74:N109" si="54">IF(E74="","",IF(AND(G74&lt;=$B$4,K74="",NOT(J74="")),"Yes","No"))</f>
        <v/>
      </c>
      <c r="O74" s="307" t="str">
        <f t="shared" ref="O74:O109" si="55">IF(E74="","",IF(AND(G74&lt;=$B$4,J74=""),"Yes","No"))</f>
        <v/>
      </c>
      <c r="P74" s="307" t="str">
        <f t="shared" ref="P74:P105" si="56">IF(OR(N74="Yes",O74="Yes"),"No",IF(AND(K74="",F74&lt;=$B$5),"Yes","No"))</f>
        <v>No</v>
      </c>
      <c r="Q74" s="307">
        <f>SUM($A$10:A74)</f>
        <v>2145</v>
      </c>
      <c r="R74" s="307"/>
      <c r="S74" s="307" t="str">
        <f>IF(T74="","",RANK(T74,$T$10:$T$50,1)+COUNTIF(T$10:T74,T74)-1)</f>
        <v/>
      </c>
      <c r="T74" s="307" t="str">
        <f t="shared" ref="T74:T105" si="57">IF(U74="","",VLOOKUP(U74,$AD$10:$AG$50,4,FALSE))</f>
        <v/>
      </c>
      <c r="U74" s="251" t="str">
        <f t="shared" ref="U74:U105" si="58">IF(V74="","",VLOOKUP(V74,$C$10:$K$109,7,FALSE))</f>
        <v/>
      </c>
      <c r="V74" s="307" t="str">
        <f t="shared" ref="V74:V109" si="59">IF(Q74&lt;=SUM($C$10:$C$109),A74,"")</f>
        <v/>
      </c>
      <c r="W74" s="251" t="str">
        <f t="shared" ref="W74:W105" si="60">VLOOKUP(V74,$C$10:$K$109,2,FALSE)</f>
        <v/>
      </c>
      <c r="X74" s="251" t="str">
        <f t="shared" ref="X74:X109" si="61">IF($W74="","",VLOOKUP($W74,$E$10:$P$109,2,FALSE))</f>
        <v/>
      </c>
      <c r="Y74" s="251" t="str">
        <f t="shared" ref="Y74:Y109" si="62">IF($W74="","",VLOOKUP($W74,$E$10:$P$109,3,FALSE))</f>
        <v/>
      </c>
      <c r="Z74" s="251" t="str">
        <f t="shared" ref="Z74:Z109" si="63">IF($W74="","",VLOOKUP($W74,$E$10:$P$109,8,FALSE))</f>
        <v/>
      </c>
      <c r="AA74" s="251" t="str">
        <f t="shared" ref="AA74:AA109" si="64">IF($W74="","",VLOOKUP($W74,$E$10:$P$109,9,FALSE))</f>
        <v/>
      </c>
      <c r="AB74" s="79"/>
      <c r="AC74" s="79"/>
      <c r="AD74" s="79"/>
      <c r="AE74" s="79"/>
      <c r="AF74" s="79"/>
      <c r="AG74" s="79"/>
      <c r="AH74" s="79"/>
      <c r="AI74" s="79"/>
      <c r="AJ74" s="79"/>
      <c r="AK74" s="79">
        <v>65</v>
      </c>
      <c r="AL74" s="4" t="str">
        <f t="shared" ref="AL74:AL109" si="65">IF(SUM($S$10:$S$109)&lt;$Q74,"",VLOOKUP($AK74,$S$10:$AA$109,3,FALSE))</f>
        <v/>
      </c>
      <c r="AM74" s="4" t="str">
        <f t="shared" si="47"/>
        <v/>
      </c>
      <c r="AN74" s="4"/>
      <c r="AO74" s="4" t="str">
        <f t="shared" ref="AO74:AO109" si="66">IF(SUM($S$10:$S$109)&lt;$Q74,"",VLOOKUP(AK74,$S$10:$AA$109,5,FALSE))</f>
        <v/>
      </c>
      <c r="AP74" s="4" t="str">
        <f t="shared" ref="AP74:AP109" si="67">IF(SUM($S$10:$S$109)&lt;$Q74,"",VLOOKUP($AK74,$S$10:$AA$109,8,FALSE))</f>
        <v/>
      </c>
      <c r="AQ74" s="280" t="str">
        <f t="shared" ref="AQ74:AQ109" si="68">IF(SUM($S$10:$S$109)&lt;$Q74,"",VLOOKUP($AK74,$S$10:$AA$109,7,FALSE))</f>
        <v/>
      </c>
      <c r="AR74" s="307" t="str">
        <f t="shared" ref="AR74:AR109" si="69">IF(SUM($S$10:$S$109)&lt;$Q74,"",VLOOKUP($AK74,$S$10:$AA$109,9,FALSE))</f>
        <v/>
      </c>
      <c r="AS74" s="79"/>
      <c r="AT74" s="79"/>
      <c r="AU74" s="79"/>
      <c r="AV74" s="79"/>
      <c r="AW74" s="79"/>
    </row>
    <row r="75" spans="1:49">
      <c r="A75" s="79">
        <v>66</v>
      </c>
      <c r="B75" s="307" t="str">
        <f t="shared" si="48"/>
        <v/>
      </c>
      <c r="C75" s="307" t="str">
        <f t="shared" si="49"/>
        <v/>
      </c>
      <c r="D75" s="307" t="str">
        <f t="shared" si="50"/>
        <v/>
      </c>
      <c r="E75" s="357" t="str">
        <f>IF('11. Module 3 Milestone Timeline'!B83="","",'11. Module 3 Milestone Timeline'!B83)</f>
        <v/>
      </c>
      <c r="F75" s="357" t="str">
        <f>IF('11. Module 3 Milestone Timeline'!C83="","",'11. Module 3 Milestone Timeline'!C83)</f>
        <v/>
      </c>
      <c r="G75" s="357" t="str">
        <f>IF('11. Module 3 Milestone Timeline'!D83="","",'11. Module 3 Milestone Timeline'!D83)</f>
        <v/>
      </c>
      <c r="H75" s="357" t="str">
        <f>IF('11. Module 3 Milestone Timeline'!E83="","",'11. Module 3 Milestone Timeline'!E83)</f>
        <v/>
      </c>
      <c r="I75" s="357" t="str">
        <f t="shared" si="51"/>
        <v/>
      </c>
      <c r="J75" s="378" t="str">
        <f>IF('11. Module 3 Milestone Timeline'!F83="","",'11. Module 3 Milestone Timeline'!F83)</f>
        <v/>
      </c>
      <c r="K75" s="378" t="str">
        <f>IF('11. Module 3 Milestone Timeline'!G83="","",'11. Module 3 Milestone Timeline'!G83)</f>
        <v/>
      </c>
      <c r="L75" s="280" t="str">
        <f t="shared" si="52"/>
        <v/>
      </c>
      <c r="M75" s="307" t="str">
        <f t="shared" si="53"/>
        <v/>
      </c>
      <c r="N75" s="307" t="str">
        <f t="shared" si="54"/>
        <v/>
      </c>
      <c r="O75" s="307" t="str">
        <f t="shared" si="55"/>
        <v/>
      </c>
      <c r="P75" s="307" t="str">
        <f t="shared" si="56"/>
        <v>No</v>
      </c>
      <c r="Q75" s="307">
        <f>SUM($A$10:A75)</f>
        <v>2211</v>
      </c>
      <c r="R75" s="307"/>
      <c r="S75" s="307" t="str">
        <f>IF(T75="","",RANK(T75,$T$10:$T$50,1)+COUNTIF(T$10:T75,T75)-1)</f>
        <v/>
      </c>
      <c r="T75" s="307" t="str">
        <f t="shared" si="57"/>
        <v/>
      </c>
      <c r="U75" s="251" t="str">
        <f t="shared" si="58"/>
        <v/>
      </c>
      <c r="V75" s="307" t="str">
        <f t="shared" si="59"/>
        <v/>
      </c>
      <c r="W75" s="251" t="str">
        <f t="shared" si="60"/>
        <v/>
      </c>
      <c r="X75" s="251" t="str">
        <f t="shared" si="61"/>
        <v/>
      </c>
      <c r="Y75" s="251" t="str">
        <f t="shared" si="62"/>
        <v/>
      </c>
      <c r="Z75" s="251" t="str">
        <f t="shared" si="63"/>
        <v/>
      </c>
      <c r="AA75" s="251" t="str">
        <f t="shared" si="64"/>
        <v/>
      </c>
      <c r="AB75" s="79"/>
      <c r="AC75" s="79"/>
      <c r="AD75" s="79"/>
      <c r="AE75" s="79"/>
      <c r="AF75" s="79"/>
      <c r="AG75" s="79"/>
      <c r="AH75" s="79"/>
      <c r="AI75" s="79"/>
      <c r="AJ75" s="79"/>
      <c r="AK75" s="79">
        <v>66</v>
      </c>
      <c r="AL75" s="4" t="str">
        <f t="shared" si="65"/>
        <v/>
      </c>
      <c r="AM75" s="4" t="str">
        <f t="shared" ref="AM75:AM106" si="70">IF(AL75="","",IF(AL75=AL74,"",AL75))</f>
        <v/>
      </c>
      <c r="AN75" s="4"/>
      <c r="AO75" s="4" t="str">
        <f t="shared" si="66"/>
        <v/>
      </c>
      <c r="AP75" s="4" t="str">
        <f t="shared" si="67"/>
        <v/>
      </c>
      <c r="AQ75" s="280" t="str">
        <f t="shared" si="68"/>
        <v/>
      </c>
      <c r="AR75" s="307" t="str">
        <f t="shared" si="69"/>
        <v/>
      </c>
      <c r="AS75" s="79"/>
      <c r="AT75" s="79"/>
      <c r="AU75" s="79"/>
      <c r="AV75" s="79"/>
      <c r="AW75" s="79"/>
    </row>
    <row r="76" spans="1:49">
      <c r="A76" s="79">
        <v>67</v>
      </c>
      <c r="B76" s="307" t="str">
        <f t="shared" si="48"/>
        <v/>
      </c>
      <c r="C76" s="307" t="str">
        <f t="shared" si="49"/>
        <v/>
      </c>
      <c r="D76" s="307" t="str">
        <f t="shared" si="50"/>
        <v/>
      </c>
      <c r="E76" s="357" t="str">
        <f>IF('11. Module 3 Milestone Timeline'!B84="","",'11. Module 3 Milestone Timeline'!B84)</f>
        <v/>
      </c>
      <c r="F76" s="357" t="str">
        <f>IF('11. Module 3 Milestone Timeline'!C84="","",'11. Module 3 Milestone Timeline'!C84)</f>
        <v/>
      </c>
      <c r="G76" s="357" t="str">
        <f>IF('11. Module 3 Milestone Timeline'!D84="","",'11. Module 3 Milestone Timeline'!D84)</f>
        <v/>
      </c>
      <c r="H76" s="357" t="str">
        <f>IF('11. Module 3 Milestone Timeline'!E84="","",'11. Module 3 Milestone Timeline'!E84)</f>
        <v/>
      </c>
      <c r="I76" s="357" t="str">
        <f t="shared" si="51"/>
        <v/>
      </c>
      <c r="J76" s="378" t="str">
        <f>IF('11. Module 3 Milestone Timeline'!F84="","",'11. Module 3 Milestone Timeline'!F84)</f>
        <v/>
      </c>
      <c r="K76" s="378" t="str">
        <f>IF('11. Module 3 Milestone Timeline'!G84="","",'11. Module 3 Milestone Timeline'!G84)</f>
        <v/>
      </c>
      <c r="L76" s="280" t="str">
        <f t="shared" si="52"/>
        <v/>
      </c>
      <c r="M76" s="307" t="str">
        <f t="shared" si="53"/>
        <v/>
      </c>
      <c r="N76" s="307" t="str">
        <f t="shared" si="54"/>
        <v/>
      </c>
      <c r="O76" s="307" t="str">
        <f t="shared" si="55"/>
        <v/>
      </c>
      <c r="P76" s="307" t="str">
        <f t="shared" si="56"/>
        <v>No</v>
      </c>
      <c r="Q76" s="307">
        <f>SUM($A$10:A76)</f>
        <v>2278</v>
      </c>
      <c r="R76" s="307"/>
      <c r="S76" s="307" t="str">
        <f>IF(T76="","",RANK(T76,$T$10:$T$50,1)+COUNTIF(T$10:T76,T76)-1)</f>
        <v/>
      </c>
      <c r="T76" s="307" t="str">
        <f t="shared" si="57"/>
        <v/>
      </c>
      <c r="U76" s="251" t="str">
        <f t="shared" si="58"/>
        <v/>
      </c>
      <c r="V76" s="307" t="str">
        <f t="shared" si="59"/>
        <v/>
      </c>
      <c r="W76" s="251" t="str">
        <f t="shared" si="60"/>
        <v/>
      </c>
      <c r="X76" s="251" t="str">
        <f t="shared" si="61"/>
        <v/>
      </c>
      <c r="Y76" s="251" t="str">
        <f t="shared" si="62"/>
        <v/>
      </c>
      <c r="Z76" s="251" t="str">
        <f t="shared" si="63"/>
        <v/>
      </c>
      <c r="AA76" s="251" t="str">
        <f t="shared" si="64"/>
        <v/>
      </c>
      <c r="AB76" s="79"/>
      <c r="AC76" s="79"/>
      <c r="AD76" s="79"/>
      <c r="AE76" s="79"/>
      <c r="AF76" s="79"/>
      <c r="AG76" s="79"/>
      <c r="AH76" s="79"/>
      <c r="AI76" s="79"/>
      <c r="AJ76" s="79"/>
      <c r="AK76" s="79">
        <v>67</v>
      </c>
      <c r="AL76" s="4" t="str">
        <f t="shared" si="65"/>
        <v/>
      </c>
      <c r="AM76" s="4" t="str">
        <f t="shared" si="70"/>
        <v/>
      </c>
      <c r="AN76" s="4"/>
      <c r="AO76" s="4" t="str">
        <f t="shared" si="66"/>
        <v/>
      </c>
      <c r="AP76" s="4" t="str">
        <f t="shared" si="67"/>
        <v/>
      </c>
      <c r="AQ76" s="280" t="str">
        <f t="shared" si="68"/>
        <v/>
      </c>
      <c r="AR76" s="307" t="str">
        <f t="shared" si="69"/>
        <v/>
      </c>
      <c r="AS76" s="79"/>
      <c r="AT76" s="79"/>
      <c r="AU76" s="79"/>
      <c r="AV76" s="79"/>
      <c r="AW76" s="79"/>
    </row>
    <row r="77" spans="1:49">
      <c r="A77" s="79">
        <v>68</v>
      </c>
      <c r="B77" s="307" t="str">
        <f t="shared" si="48"/>
        <v/>
      </c>
      <c r="C77" s="307" t="str">
        <f t="shared" si="49"/>
        <v/>
      </c>
      <c r="D77" s="307" t="str">
        <f t="shared" si="50"/>
        <v/>
      </c>
      <c r="E77" s="357" t="str">
        <f>IF('11. Module 3 Milestone Timeline'!B85="","",'11. Module 3 Milestone Timeline'!B85)</f>
        <v/>
      </c>
      <c r="F77" s="357" t="str">
        <f>IF('11. Module 3 Milestone Timeline'!C85="","",'11. Module 3 Milestone Timeline'!C85)</f>
        <v/>
      </c>
      <c r="G77" s="357" t="str">
        <f>IF('11. Module 3 Milestone Timeline'!D85="","",'11. Module 3 Milestone Timeline'!D85)</f>
        <v/>
      </c>
      <c r="H77" s="357" t="str">
        <f>IF('11. Module 3 Milestone Timeline'!E85="","",'11. Module 3 Milestone Timeline'!E85)</f>
        <v/>
      </c>
      <c r="I77" s="357" t="str">
        <f t="shared" si="51"/>
        <v/>
      </c>
      <c r="J77" s="378" t="str">
        <f>IF('11. Module 3 Milestone Timeline'!F85="","",'11. Module 3 Milestone Timeline'!F85)</f>
        <v/>
      </c>
      <c r="K77" s="378" t="str">
        <f>IF('11. Module 3 Milestone Timeline'!G85="","",'11. Module 3 Milestone Timeline'!G85)</f>
        <v/>
      </c>
      <c r="L77" s="280" t="str">
        <f t="shared" si="52"/>
        <v/>
      </c>
      <c r="M77" s="307" t="str">
        <f t="shared" si="53"/>
        <v/>
      </c>
      <c r="N77" s="307" t="str">
        <f t="shared" si="54"/>
        <v/>
      </c>
      <c r="O77" s="307" t="str">
        <f t="shared" si="55"/>
        <v/>
      </c>
      <c r="P77" s="307" t="str">
        <f t="shared" si="56"/>
        <v>No</v>
      </c>
      <c r="Q77" s="307">
        <f>SUM($A$10:A77)</f>
        <v>2346</v>
      </c>
      <c r="R77" s="307"/>
      <c r="S77" s="307" t="str">
        <f>IF(T77="","",RANK(T77,$T$10:$T$50,1)+COUNTIF(T$10:T77,T77)-1)</f>
        <v/>
      </c>
      <c r="T77" s="307" t="str">
        <f t="shared" si="57"/>
        <v/>
      </c>
      <c r="U77" s="251" t="str">
        <f t="shared" si="58"/>
        <v/>
      </c>
      <c r="V77" s="307" t="str">
        <f t="shared" si="59"/>
        <v/>
      </c>
      <c r="W77" s="251" t="str">
        <f t="shared" si="60"/>
        <v/>
      </c>
      <c r="X77" s="251" t="str">
        <f t="shared" si="61"/>
        <v/>
      </c>
      <c r="Y77" s="251" t="str">
        <f t="shared" si="62"/>
        <v/>
      </c>
      <c r="Z77" s="251" t="str">
        <f t="shared" si="63"/>
        <v/>
      </c>
      <c r="AA77" s="251" t="str">
        <f t="shared" si="64"/>
        <v/>
      </c>
      <c r="AB77" s="79"/>
      <c r="AC77" s="79"/>
      <c r="AD77" s="79"/>
      <c r="AE77" s="79"/>
      <c r="AF77" s="79"/>
      <c r="AG77" s="79"/>
      <c r="AH77" s="79"/>
      <c r="AI77" s="79"/>
      <c r="AJ77" s="79"/>
      <c r="AK77" s="79">
        <v>68</v>
      </c>
      <c r="AL77" s="4" t="str">
        <f t="shared" si="65"/>
        <v/>
      </c>
      <c r="AM77" s="4" t="str">
        <f t="shared" si="70"/>
        <v/>
      </c>
      <c r="AN77" s="4"/>
      <c r="AO77" s="4" t="str">
        <f t="shared" si="66"/>
        <v/>
      </c>
      <c r="AP77" s="4" t="str">
        <f t="shared" si="67"/>
        <v/>
      </c>
      <c r="AQ77" s="280" t="str">
        <f t="shared" si="68"/>
        <v/>
      </c>
      <c r="AR77" s="307" t="str">
        <f t="shared" si="69"/>
        <v/>
      </c>
      <c r="AS77" s="79"/>
      <c r="AT77" s="79"/>
      <c r="AU77" s="79"/>
      <c r="AV77" s="79"/>
      <c r="AW77" s="79"/>
    </row>
    <row r="78" spans="1:49">
      <c r="A78" s="79">
        <v>69</v>
      </c>
      <c r="B78" s="307" t="str">
        <f t="shared" si="48"/>
        <v/>
      </c>
      <c r="C78" s="307" t="str">
        <f t="shared" si="49"/>
        <v/>
      </c>
      <c r="D78" s="307" t="str">
        <f t="shared" si="50"/>
        <v/>
      </c>
      <c r="E78" s="357" t="str">
        <f>IF('11. Module 3 Milestone Timeline'!B86="","",'11. Module 3 Milestone Timeline'!B86)</f>
        <v/>
      </c>
      <c r="F78" s="357" t="str">
        <f>IF('11. Module 3 Milestone Timeline'!C86="","",'11. Module 3 Milestone Timeline'!C86)</f>
        <v/>
      </c>
      <c r="G78" s="357" t="str">
        <f>IF('11. Module 3 Milestone Timeline'!D86="","",'11. Module 3 Milestone Timeline'!D86)</f>
        <v/>
      </c>
      <c r="H78" s="357" t="str">
        <f>IF('11. Module 3 Milestone Timeline'!E86="","",'11. Module 3 Milestone Timeline'!E86)</f>
        <v/>
      </c>
      <c r="I78" s="357" t="str">
        <f t="shared" si="51"/>
        <v/>
      </c>
      <c r="J78" s="378" t="str">
        <f>IF('11. Module 3 Milestone Timeline'!F86="","",'11. Module 3 Milestone Timeline'!F86)</f>
        <v/>
      </c>
      <c r="K78" s="378" t="str">
        <f>IF('11. Module 3 Milestone Timeline'!G86="","",'11. Module 3 Milestone Timeline'!G86)</f>
        <v/>
      </c>
      <c r="L78" s="280" t="str">
        <f t="shared" si="52"/>
        <v/>
      </c>
      <c r="M78" s="307" t="str">
        <f t="shared" si="53"/>
        <v/>
      </c>
      <c r="N78" s="307" t="str">
        <f t="shared" si="54"/>
        <v/>
      </c>
      <c r="O78" s="307" t="str">
        <f t="shared" si="55"/>
        <v/>
      </c>
      <c r="P78" s="307" t="str">
        <f t="shared" si="56"/>
        <v>No</v>
      </c>
      <c r="Q78" s="307">
        <f>SUM($A$10:A78)</f>
        <v>2415</v>
      </c>
      <c r="R78" s="307"/>
      <c r="S78" s="307" t="str">
        <f>IF(T78="","",RANK(T78,$T$10:$T$50,1)+COUNTIF(T$10:T78,T78)-1)</f>
        <v/>
      </c>
      <c r="T78" s="307" t="str">
        <f t="shared" si="57"/>
        <v/>
      </c>
      <c r="U78" s="251" t="str">
        <f t="shared" si="58"/>
        <v/>
      </c>
      <c r="V78" s="307" t="str">
        <f t="shared" si="59"/>
        <v/>
      </c>
      <c r="W78" s="251" t="str">
        <f t="shared" si="60"/>
        <v/>
      </c>
      <c r="X78" s="251" t="str">
        <f t="shared" si="61"/>
        <v/>
      </c>
      <c r="Y78" s="251" t="str">
        <f t="shared" si="62"/>
        <v/>
      </c>
      <c r="Z78" s="251" t="str">
        <f t="shared" si="63"/>
        <v/>
      </c>
      <c r="AA78" s="251" t="str">
        <f t="shared" si="64"/>
        <v/>
      </c>
      <c r="AB78" s="79"/>
      <c r="AC78" s="79"/>
      <c r="AD78" s="79"/>
      <c r="AE78" s="79"/>
      <c r="AF78" s="79"/>
      <c r="AG78" s="79"/>
      <c r="AH78" s="79"/>
      <c r="AI78" s="79"/>
      <c r="AJ78" s="79"/>
      <c r="AK78" s="79">
        <v>69</v>
      </c>
      <c r="AL78" s="4" t="str">
        <f t="shared" si="65"/>
        <v/>
      </c>
      <c r="AM78" s="4" t="str">
        <f t="shared" si="70"/>
        <v/>
      </c>
      <c r="AN78" s="4"/>
      <c r="AO78" s="4" t="str">
        <f t="shared" si="66"/>
        <v/>
      </c>
      <c r="AP78" s="4" t="str">
        <f t="shared" si="67"/>
        <v/>
      </c>
      <c r="AQ78" s="280" t="str">
        <f t="shared" si="68"/>
        <v/>
      </c>
      <c r="AR78" s="307" t="str">
        <f t="shared" si="69"/>
        <v/>
      </c>
      <c r="AS78" s="79"/>
      <c r="AT78" s="79"/>
      <c r="AU78" s="79"/>
      <c r="AV78" s="79"/>
      <c r="AW78" s="79"/>
    </row>
    <row r="79" spans="1:49">
      <c r="A79" s="79">
        <v>70</v>
      </c>
      <c r="B79" s="307" t="str">
        <f t="shared" si="48"/>
        <v/>
      </c>
      <c r="C79" s="307" t="str">
        <f t="shared" si="49"/>
        <v/>
      </c>
      <c r="D79" s="307" t="str">
        <f t="shared" si="50"/>
        <v/>
      </c>
      <c r="E79" s="357" t="str">
        <f>IF('11. Module 3 Milestone Timeline'!B87="","",'11. Module 3 Milestone Timeline'!B87)</f>
        <v/>
      </c>
      <c r="F79" s="357" t="str">
        <f>IF('11. Module 3 Milestone Timeline'!C87="","",'11. Module 3 Milestone Timeline'!C87)</f>
        <v/>
      </c>
      <c r="G79" s="357" t="str">
        <f>IF('11. Module 3 Milestone Timeline'!D87="","",'11. Module 3 Milestone Timeline'!D87)</f>
        <v/>
      </c>
      <c r="H79" s="357" t="str">
        <f>IF('11. Module 3 Milestone Timeline'!E87="","",'11. Module 3 Milestone Timeline'!E87)</f>
        <v/>
      </c>
      <c r="I79" s="357" t="str">
        <f t="shared" si="51"/>
        <v/>
      </c>
      <c r="J79" s="378" t="str">
        <f>IF('11. Module 3 Milestone Timeline'!F87="","",'11. Module 3 Milestone Timeline'!F87)</f>
        <v/>
      </c>
      <c r="K79" s="378" t="str">
        <f>IF('11. Module 3 Milestone Timeline'!G87="","",'11. Module 3 Milestone Timeline'!G87)</f>
        <v/>
      </c>
      <c r="L79" s="280" t="str">
        <f t="shared" si="52"/>
        <v/>
      </c>
      <c r="M79" s="307" t="str">
        <f t="shared" si="53"/>
        <v/>
      </c>
      <c r="N79" s="307" t="str">
        <f t="shared" si="54"/>
        <v/>
      </c>
      <c r="O79" s="307" t="str">
        <f t="shared" si="55"/>
        <v/>
      </c>
      <c r="P79" s="307" t="str">
        <f t="shared" si="56"/>
        <v>No</v>
      </c>
      <c r="Q79" s="307">
        <f>SUM($A$10:A79)</f>
        <v>2485</v>
      </c>
      <c r="R79" s="307"/>
      <c r="S79" s="307" t="str">
        <f>IF(T79="","",RANK(T79,$T$10:$T$50,1)+COUNTIF(T$10:T79,T79)-1)</f>
        <v/>
      </c>
      <c r="T79" s="307" t="str">
        <f t="shared" si="57"/>
        <v/>
      </c>
      <c r="U79" s="251" t="str">
        <f t="shared" si="58"/>
        <v/>
      </c>
      <c r="V79" s="307" t="str">
        <f t="shared" si="59"/>
        <v/>
      </c>
      <c r="W79" s="251" t="str">
        <f t="shared" si="60"/>
        <v/>
      </c>
      <c r="X79" s="251" t="str">
        <f t="shared" si="61"/>
        <v/>
      </c>
      <c r="Y79" s="251" t="str">
        <f t="shared" si="62"/>
        <v/>
      </c>
      <c r="Z79" s="251" t="str">
        <f t="shared" si="63"/>
        <v/>
      </c>
      <c r="AA79" s="251" t="str">
        <f t="shared" si="64"/>
        <v/>
      </c>
      <c r="AB79" s="79"/>
      <c r="AC79" s="79"/>
      <c r="AD79" s="79"/>
      <c r="AE79" s="79"/>
      <c r="AF79" s="79"/>
      <c r="AG79" s="79"/>
      <c r="AH79" s="79"/>
      <c r="AI79" s="79"/>
      <c r="AJ79" s="79"/>
      <c r="AK79" s="79">
        <v>70</v>
      </c>
      <c r="AL79" s="4" t="str">
        <f t="shared" si="65"/>
        <v/>
      </c>
      <c r="AM79" s="4" t="str">
        <f t="shared" si="70"/>
        <v/>
      </c>
      <c r="AN79" s="4"/>
      <c r="AO79" s="4" t="str">
        <f t="shared" si="66"/>
        <v/>
      </c>
      <c r="AP79" s="4" t="str">
        <f t="shared" si="67"/>
        <v/>
      </c>
      <c r="AQ79" s="280" t="str">
        <f t="shared" si="68"/>
        <v/>
      </c>
      <c r="AR79" s="307" t="str">
        <f t="shared" si="69"/>
        <v/>
      </c>
      <c r="AS79" s="79"/>
      <c r="AT79" s="79"/>
      <c r="AU79" s="79"/>
      <c r="AV79" s="79"/>
      <c r="AW79" s="79"/>
    </row>
    <row r="80" spans="1:49">
      <c r="A80" s="79">
        <v>71</v>
      </c>
      <c r="B80" s="307" t="str">
        <f t="shared" si="48"/>
        <v/>
      </c>
      <c r="C80" s="307" t="str">
        <f t="shared" si="49"/>
        <v/>
      </c>
      <c r="D80" s="307" t="str">
        <f t="shared" si="50"/>
        <v/>
      </c>
      <c r="E80" s="357" t="str">
        <f>IF('11. Module 3 Milestone Timeline'!B88="","",'11. Module 3 Milestone Timeline'!B88)</f>
        <v/>
      </c>
      <c r="F80" s="357" t="str">
        <f>IF('11. Module 3 Milestone Timeline'!C88="","",'11. Module 3 Milestone Timeline'!C88)</f>
        <v/>
      </c>
      <c r="G80" s="357" t="str">
        <f>IF('11. Module 3 Milestone Timeline'!D88="","",'11. Module 3 Milestone Timeline'!D88)</f>
        <v/>
      </c>
      <c r="H80" s="357" t="str">
        <f>IF('11. Module 3 Milestone Timeline'!E88="","",'11. Module 3 Milestone Timeline'!E88)</f>
        <v/>
      </c>
      <c r="I80" s="357" t="str">
        <f t="shared" si="51"/>
        <v/>
      </c>
      <c r="J80" s="378" t="str">
        <f>IF('11. Module 3 Milestone Timeline'!F88="","",'11. Module 3 Milestone Timeline'!F88)</f>
        <v/>
      </c>
      <c r="K80" s="378" t="str">
        <f>IF('11. Module 3 Milestone Timeline'!G88="","",'11. Module 3 Milestone Timeline'!G88)</f>
        <v/>
      </c>
      <c r="L80" s="280" t="str">
        <f t="shared" si="52"/>
        <v/>
      </c>
      <c r="M80" s="307" t="str">
        <f t="shared" si="53"/>
        <v/>
      </c>
      <c r="N80" s="307" t="str">
        <f t="shared" si="54"/>
        <v/>
      </c>
      <c r="O80" s="307" t="str">
        <f t="shared" si="55"/>
        <v/>
      </c>
      <c r="P80" s="307" t="str">
        <f t="shared" si="56"/>
        <v>No</v>
      </c>
      <c r="Q80" s="307">
        <f>SUM($A$10:A80)</f>
        <v>2556</v>
      </c>
      <c r="R80" s="307"/>
      <c r="S80" s="307" t="str">
        <f>IF(T80="","",RANK(T80,$T$10:$T$50,1)+COUNTIF(T$10:T80,T80)-1)</f>
        <v/>
      </c>
      <c r="T80" s="307" t="str">
        <f t="shared" si="57"/>
        <v/>
      </c>
      <c r="U80" s="251" t="str">
        <f t="shared" si="58"/>
        <v/>
      </c>
      <c r="V80" s="307" t="str">
        <f t="shared" si="59"/>
        <v/>
      </c>
      <c r="W80" s="251" t="str">
        <f t="shared" si="60"/>
        <v/>
      </c>
      <c r="X80" s="251" t="str">
        <f t="shared" si="61"/>
        <v/>
      </c>
      <c r="Y80" s="251" t="str">
        <f t="shared" si="62"/>
        <v/>
      </c>
      <c r="Z80" s="251" t="str">
        <f t="shared" si="63"/>
        <v/>
      </c>
      <c r="AA80" s="251" t="str">
        <f t="shared" si="64"/>
        <v/>
      </c>
      <c r="AB80" s="79"/>
      <c r="AC80" s="79"/>
      <c r="AD80" s="79"/>
      <c r="AE80" s="79"/>
      <c r="AF80" s="79"/>
      <c r="AG80" s="79"/>
      <c r="AH80" s="79"/>
      <c r="AI80" s="79"/>
      <c r="AJ80" s="79"/>
      <c r="AK80" s="79">
        <v>71</v>
      </c>
      <c r="AL80" s="4" t="str">
        <f t="shared" si="65"/>
        <v/>
      </c>
      <c r="AM80" s="4" t="str">
        <f t="shared" si="70"/>
        <v/>
      </c>
      <c r="AN80" s="4"/>
      <c r="AO80" s="4" t="str">
        <f t="shared" si="66"/>
        <v/>
      </c>
      <c r="AP80" s="4" t="str">
        <f t="shared" si="67"/>
        <v/>
      </c>
      <c r="AQ80" s="280" t="str">
        <f t="shared" si="68"/>
        <v/>
      </c>
      <c r="AR80" s="307" t="str">
        <f t="shared" si="69"/>
        <v/>
      </c>
      <c r="AS80" s="79"/>
      <c r="AT80" s="79"/>
      <c r="AU80" s="79"/>
      <c r="AV80" s="79"/>
      <c r="AW80" s="79"/>
    </row>
    <row r="81" spans="1:49">
      <c r="A81" s="79">
        <v>72</v>
      </c>
      <c r="B81" s="307" t="str">
        <f t="shared" si="48"/>
        <v/>
      </c>
      <c r="C81" s="307" t="str">
        <f t="shared" si="49"/>
        <v/>
      </c>
      <c r="D81" s="307" t="str">
        <f t="shared" si="50"/>
        <v/>
      </c>
      <c r="E81" s="357" t="str">
        <f>IF('11. Module 3 Milestone Timeline'!B89="","",'11. Module 3 Milestone Timeline'!B89)</f>
        <v/>
      </c>
      <c r="F81" s="357" t="str">
        <f>IF('11. Module 3 Milestone Timeline'!C89="","",'11. Module 3 Milestone Timeline'!C89)</f>
        <v/>
      </c>
      <c r="G81" s="357" t="str">
        <f>IF('11. Module 3 Milestone Timeline'!D89="","",'11. Module 3 Milestone Timeline'!D89)</f>
        <v/>
      </c>
      <c r="H81" s="357" t="str">
        <f>IF('11. Module 3 Milestone Timeline'!E89="","",'11. Module 3 Milestone Timeline'!E89)</f>
        <v/>
      </c>
      <c r="I81" s="357" t="str">
        <f t="shared" si="51"/>
        <v/>
      </c>
      <c r="J81" s="378" t="str">
        <f>IF('11. Module 3 Milestone Timeline'!F89="","",'11. Module 3 Milestone Timeline'!F89)</f>
        <v/>
      </c>
      <c r="K81" s="378" t="str">
        <f>IF('11. Module 3 Milestone Timeline'!G89="","",'11. Module 3 Milestone Timeline'!G89)</f>
        <v/>
      </c>
      <c r="L81" s="280" t="str">
        <f t="shared" si="52"/>
        <v/>
      </c>
      <c r="M81" s="307" t="str">
        <f t="shared" si="53"/>
        <v/>
      </c>
      <c r="N81" s="307" t="str">
        <f t="shared" si="54"/>
        <v/>
      </c>
      <c r="O81" s="307" t="str">
        <f t="shared" si="55"/>
        <v/>
      </c>
      <c r="P81" s="307" t="str">
        <f t="shared" si="56"/>
        <v>No</v>
      </c>
      <c r="Q81" s="307">
        <f>SUM($A$10:A81)</f>
        <v>2628</v>
      </c>
      <c r="R81" s="307"/>
      <c r="S81" s="307" t="str">
        <f>IF(T81="","",RANK(T81,$T$10:$T$50,1)+COUNTIF(T$10:T81,T81)-1)</f>
        <v/>
      </c>
      <c r="T81" s="307" t="str">
        <f t="shared" si="57"/>
        <v/>
      </c>
      <c r="U81" s="251" t="str">
        <f t="shared" si="58"/>
        <v/>
      </c>
      <c r="V81" s="307" t="str">
        <f t="shared" si="59"/>
        <v/>
      </c>
      <c r="W81" s="251" t="str">
        <f t="shared" si="60"/>
        <v/>
      </c>
      <c r="X81" s="251" t="str">
        <f t="shared" si="61"/>
        <v/>
      </c>
      <c r="Y81" s="251" t="str">
        <f t="shared" si="62"/>
        <v/>
      </c>
      <c r="Z81" s="251" t="str">
        <f t="shared" si="63"/>
        <v/>
      </c>
      <c r="AA81" s="251" t="str">
        <f t="shared" si="64"/>
        <v/>
      </c>
      <c r="AB81" s="79"/>
      <c r="AC81" s="79"/>
      <c r="AD81" s="79"/>
      <c r="AE81" s="79"/>
      <c r="AF81" s="79"/>
      <c r="AG81" s="79"/>
      <c r="AH81" s="79"/>
      <c r="AI81" s="79"/>
      <c r="AJ81" s="79"/>
      <c r="AK81" s="79">
        <v>72</v>
      </c>
      <c r="AL81" s="4" t="str">
        <f t="shared" si="65"/>
        <v/>
      </c>
      <c r="AM81" s="4" t="str">
        <f t="shared" si="70"/>
        <v/>
      </c>
      <c r="AN81" s="4"/>
      <c r="AO81" s="4" t="str">
        <f t="shared" si="66"/>
        <v/>
      </c>
      <c r="AP81" s="4" t="str">
        <f t="shared" si="67"/>
        <v/>
      </c>
      <c r="AQ81" s="280" t="str">
        <f t="shared" si="68"/>
        <v/>
      </c>
      <c r="AR81" s="307" t="str">
        <f t="shared" si="69"/>
        <v/>
      </c>
      <c r="AS81" s="79"/>
      <c r="AT81" s="79"/>
      <c r="AU81" s="79"/>
      <c r="AV81" s="79"/>
      <c r="AW81" s="79"/>
    </row>
    <row r="82" spans="1:49">
      <c r="A82" s="79">
        <v>73</v>
      </c>
      <c r="B82" s="307" t="str">
        <f t="shared" si="48"/>
        <v/>
      </c>
      <c r="C82" s="307" t="str">
        <f t="shared" si="49"/>
        <v/>
      </c>
      <c r="D82" s="307" t="str">
        <f t="shared" si="50"/>
        <v/>
      </c>
      <c r="E82" s="357" t="str">
        <f>IF('11. Module 3 Milestone Timeline'!B90="","",'11. Module 3 Milestone Timeline'!B90)</f>
        <v/>
      </c>
      <c r="F82" s="357" t="str">
        <f>IF('11. Module 3 Milestone Timeline'!C90="","",'11. Module 3 Milestone Timeline'!C90)</f>
        <v/>
      </c>
      <c r="G82" s="357" t="str">
        <f>IF('11. Module 3 Milestone Timeline'!D90="","",'11. Module 3 Milestone Timeline'!D90)</f>
        <v/>
      </c>
      <c r="H82" s="357" t="str">
        <f>IF('11. Module 3 Milestone Timeline'!E90="","",'11. Module 3 Milestone Timeline'!E90)</f>
        <v/>
      </c>
      <c r="I82" s="357" t="str">
        <f t="shared" si="51"/>
        <v/>
      </c>
      <c r="J82" s="378" t="str">
        <f>IF('11. Module 3 Milestone Timeline'!F90="","",'11. Module 3 Milestone Timeline'!F90)</f>
        <v/>
      </c>
      <c r="K82" s="378" t="str">
        <f>IF('11. Module 3 Milestone Timeline'!G90="","",'11. Module 3 Milestone Timeline'!G90)</f>
        <v/>
      </c>
      <c r="L82" s="280" t="str">
        <f t="shared" si="52"/>
        <v/>
      </c>
      <c r="M82" s="307" t="str">
        <f t="shared" si="53"/>
        <v/>
      </c>
      <c r="N82" s="307" t="str">
        <f t="shared" si="54"/>
        <v/>
      </c>
      <c r="O82" s="307" t="str">
        <f t="shared" si="55"/>
        <v/>
      </c>
      <c r="P82" s="307" t="str">
        <f t="shared" si="56"/>
        <v>No</v>
      </c>
      <c r="Q82" s="307">
        <f>SUM($A$10:A82)</f>
        <v>2701</v>
      </c>
      <c r="R82" s="307"/>
      <c r="S82" s="307" t="str">
        <f>IF(T82="","",RANK(T82,$T$10:$T$50,1)+COUNTIF(T$10:T82,T82)-1)</f>
        <v/>
      </c>
      <c r="T82" s="307" t="str">
        <f t="shared" si="57"/>
        <v/>
      </c>
      <c r="U82" s="251" t="str">
        <f t="shared" si="58"/>
        <v/>
      </c>
      <c r="V82" s="307" t="str">
        <f t="shared" si="59"/>
        <v/>
      </c>
      <c r="W82" s="251" t="str">
        <f t="shared" si="60"/>
        <v/>
      </c>
      <c r="X82" s="251" t="str">
        <f t="shared" si="61"/>
        <v/>
      </c>
      <c r="Y82" s="251" t="str">
        <f t="shared" si="62"/>
        <v/>
      </c>
      <c r="Z82" s="251" t="str">
        <f t="shared" si="63"/>
        <v/>
      </c>
      <c r="AA82" s="251" t="str">
        <f t="shared" si="64"/>
        <v/>
      </c>
      <c r="AB82" s="79"/>
      <c r="AC82" s="79"/>
      <c r="AD82" s="79"/>
      <c r="AE82" s="79"/>
      <c r="AF82" s="79"/>
      <c r="AG82" s="79"/>
      <c r="AH82" s="79"/>
      <c r="AI82" s="79"/>
      <c r="AJ82" s="79"/>
      <c r="AK82" s="79">
        <v>73</v>
      </c>
      <c r="AL82" s="4" t="str">
        <f t="shared" si="65"/>
        <v/>
      </c>
      <c r="AM82" s="4" t="str">
        <f t="shared" si="70"/>
        <v/>
      </c>
      <c r="AN82" s="4"/>
      <c r="AO82" s="4" t="str">
        <f t="shared" si="66"/>
        <v/>
      </c>
      <c r="AP82" s="4" t="str">
        <f t="shared" si="67"/>
        <v/>
      </c>
      <c r="AQ82" s="280" t="str">
        <f t="shared" si="68"/>
        <v/>
      </c>
      <c r="AR82" s="307" t="str">
        <f t="shared" si="69"/>
        <v/>
      </c>
      <c r="AS82" s="79"/>
      <c r="AT82" s="79"/>
      <c r="AU82" s="79"/>
      <c r="AV82" s="79"/>
      <c r="AW82" s="79"/>
    </row>
    <row r="83" spans="1:49">
      <c r="A83" s="79">
        <v>74</v>
      </c>
      <c r="B83" s="307" t="str">
        <f t="shared" si="48"/>
        <v/>
      </c>
      <c r="C83" s="307" t="str">
        <f t="shared" si="49"/>
        <v/>
      </c>
      <c r="D83" s="307" t="str">
        <f t="shared" si="50"/>
        <v/>
      </c>
      <c r="E83" s="357" t="str">
        <f>IF('11. Module 3 Milestone Timeline'!B91="","",'11. Module 3 Milestone Timeline'!B91)</f>
        <v/>
      </c>
      <c r="F83" s="357" t="str">
        <f>IF('11. Module 3 Milestone Timeline'!C91="","",'11. Module 3 Milestone Timeline'!C91)</f>
        <v/>
      </c>
      <c r="G83" s="357" t="str">
        <f>IF('11. Module 3 Milestone Timeline'!D91="","",'11. Module 3 Milestone Timeline'!D91)</f>
        <v/>
      </c>
      <c r="H83" s="357" t="str">
        <f>IF('11. Module 3 Milestone Timeline'!E91="","",'11. Module 3 Milestone Timeline'!E91)</f>
        <v/>
      </c>
      <c r="I83" s="357" t="str">
        <f t="shared" si="51"/>
        <v/>
      </c>
      <c r="J83" s="378" t="str">
        <f>IF('11. Module 3 Milestone Timeline'!F91="","",'11. Module 3 Milestone Timeline'!F91)</f>
        <v/>
      </c>
      <c r="K83" s="378" t="str">
        <f>IF('11. Module 3 Milestone Timeline'!G91="","",'11. Module 3 Milestone Timeline'!G91)</f>
        <v/>
      </c>
      <c r="L83" s="280" t="str">
        <f t="shared" si="52"/>
        <v/>
      </c>
      <c r="M83" s="307" t="str">
        <f t="shared" si="53"/>
        <v/>
      </c>
      <c r="N83" s="307" t="str">
        <f t="shared" si="54"/>
        <v/>
      </c>
      <c r="O83" s="307" t="str">
        <f t="shared" si="55"/>
        <v/>
      </c>
      <c r="P83" s="307" t="str">
        <f t="shared" si="56"/>
        <v>No</v>
      </c>
      <c r="Q83" s="307">
        <f>SUM($A$10:A83)</f>
        <v>2775</v>
      </c>
      <c r="R83" s="307"/>
      <c r="S83" s="307" t="str">
        <f>IF(T83="","",RANK(T83,$T$10:$T$50,1)+COUNTIF(T$10:T83,T83)-1)</f>
        <v/>
      </c>
      <c r="T83" s="307" t="str">
        <f t="shared" si="57"/>
        <v/>
      </c>
      <c r="U83" s="251" t="str">
        <f t="shared" si="58"/>
        <v/>
      </c>
      <c r="V83" s="307" t="str">
        <f t="shared" si="59"/>
        <v/>
      </c>
      <c r="W83" s="251" t="str">
        <f t="shared" si="60"/>
        <v/>
      </c>
      <c r="X83" s="251" t="str">
        <f t="shared" si="61"/>
        <v/>
      </c>
      <c r="Y83" s="251" t="str">
        <f t="shared" si="62"/>
        <v/>
      </c>
      <c r="Z83" s="251" t="str">
        <f t="shared" si="63"/>
        <v/>
      </c>
      <c r="AA83" s="251" t="str">
        <f t="shared" si="64"/>
        <v/>
      </c>
      <c r="AB83" s="79"/>
      <c r="AC83" s="79"/>
      <c r="AD83" s="79"/>
      <c r="AE83" s="79"/>
      <c r="AF83" s="79"/>
      <c r="AG83" s="79"/>
      <c r="AH83" s="79"/>
      <c r="AI83" s="79"/>
      <c r="AJ83" s="79"/>
      <c r="AK83" s="79">
        <v>74</v>
      </c>
      <c r="AL83" s="4" t="str">
        <f t="shared" si="65"/>
        <v/>
      </c>
      <c r="AM83" s="4" t="str">
        <f t="shared" si="70"/>
        <v/>
      </c>
      <c r="AN83" s="4"/>
      <c r="AO83" s="4" t="str">
        <f t="shared" si="66"/>
        <v/>
      </c>
      <c r="AP83" s="4" t="str">
        <f t="shared" si="67"/>
        <v/>
      </c>
      <c r="AQ83" s="280" t="str">
        <f t="shared" si="68"/>
        <v/>
      </c>
      <c r="AR83" s="307" t="str">
        <f t="shared" si="69"/>
        <v/>
      </c>
      <c r="AS83" s="79"/>
      <c r="AT83" s="79"/>
      <c r="AU83" s="79"/>
      <c r="AV83" s="79"/>
      <c r="AW83" s="79"/>
    </row>
    <row r="84" spans="1:49">
      <c r="A84" s="79">
        <v>75</v>
      </c>
      <c r="B84" s="307" t="str">
        <f t="shared" si="48"/>
        <v/>
      </c>
      <c r="C84" s="307" t="str">
        <f t="shared" si="49"/>
        <v/>
      </c>
      <c r="D84" s="307" t="str">
        <f t="shared" si="50"/>
        <v/>
      </c>
      <c r="E84" s="357" t="str">
        <f>IF('11. Module 3 Milestone Timeline'!B92="","",'11. Module 3 Milestone Timeline'!B92)</f>
        <v/>
      </c>
      <c r="F84" s="357" t="str">
        <f>IF('11. Module 3 Milestone Timeline'!C92="","",'11. Module 3 Milestone Timeline'!C92)</f>
        <v/>
      </c>
      <c r="G84" s="357" t="str">
        <f>IF('11. Module 3 Milestone Timeline'!D92="","",'11. Module 3 Milestone Timeline'!D92)</f>
        <v/>
      </c>
      <c r="H84" s="357" t="str">
        <f>IF('11. Module 3 Milestone Timeline'!E92="","",'11. Module 3 Milestone Timeline'!E92)</f>
        <v/>
      </c>
      <c r="I84" s="357" t="str">
        <f t="shared" si="51"/>
        <v/>
      </c>
      <c r="J84" s="378" t="str">
        <f>IF('11. Module 3 Milestone Timeline'!F92="","",'11. Module 3 Milestone Timeline'!F92)</f>
        <v/>
      </c>
      <c r="K84" s="378" t="str">
        <f>IF('11. Module 3 Milestone Timeline'!G92="","",'11. Module 3 Milestone Timeline'!G92)</f>
        <v/>
      </c>
      <c r="L84" s="280" t="str">
        <f t="shared" si="52"/>
        <v/>
      </c>
      <c r="M84" s="307" t="str">
        <f t="shared" si="53"/>
        <v/>
      </c>
      <c r="N84" s="307" t="str">
        <f t="shared" si="54"/>
        <v/>
      </c>
      <c r="O84" s="307" t="str">
        <f t="shared" si="55"/>
        <v/>
      </c>
      <c r="P84" s="307" t="str">
        <f t="shared" si="56"/>
        <v>No</v>
      </c>
      <c r="Q84" s="307">
        <f>SUM($A$10:A84)</f>
        <v>2850</v>
      </c>
      <c r="R84" s="307"/>
      <c r="S84" s="307" t="str">
        <f>IF(T84="","",RANK(T84,$T$10:$T$50,1)+COUNTIF(T$10:T84,T84)-1)</f>
        <v/>
      </c>
      <c r="T84" s="307" t="str">
        <f t="shared" si="57"/>
        <v/>
      </c>
      <c r="U84" s="251" t="str">
        <f t="shared" si="58"/>
        <v/>
      </c>
      <c r="V84" s="307" t="str">
        <f t="shared" si="59"/>
        <v/>
      </c>
      <c r="W84" s="251" t="str">
        <f t="shared" si="60"/>
        <v/>
      </c>
      <c r="X84" s="251" t="str">
        <f t="shared" si="61"/>
        <v/>
      </c>
      <c r="Y84" s="251" t="str">
        <f t="shared" si="62"/>
        <v/>
      </c>
      <c r="Z84" s="251" t="str">
        <f t="shared" si="63"/>
        <v/>
      </c>
      <c r="AA84" s="251" t="str">
        <f t="shared" si="64"/>
        <v/>
      </c>
      <c r="AB84" s="79"/>
      <c r="AC84" s="79"/>
      <c r="AD84" s="79"/>
      <c r="AE84" s="79"/>
      <c r="AF84" s="79"/>
      <c r="AG84" s="79"/>
      <c r="AH84" s="79"/>
      <c r="AI84" s="79"/>
      <c r="AJ84" s="79"/>
      <c r="AK84" s="79">
        <v>75</v>
      </c>
      <c r="AL84" s="4" t="str">
        <f t="shared" si="65"/>
        <v/>
      </c>
      <c r="AM84" s="4" t="str">
        <f t="shared" si="70"/>
        <v/>
      </c>
      <c r="AN84" s="4"/>
      <c r="AO84" s="4" t="str">
        <f t="shared" si="66"/>
        <v/>
      </c>
      <c r="AP84" s="4" t="str">
        <f t="shared" si="67"/>
        <v/>
      </c>
      <c r="AQ84" s="280" t="str">
        <f t="shared" si="68"/>
        <v/>
      </c>
      <c r="AR84" s="307" t="str">
        <f t="shared" si="69"/>
        <v/>
      </c>
      <c r="AS84" s="79"/>
      <c r="AT84" s="79"/>
      <c r="AU84" s="79"/>
      <c r="AV84" s="79"/>
      <c r="AW84" s="79"/>
    </row>
    <row r="85" spans="1:49">
      <c r="A85" s="79">
        <v>76</v>
      </c>
      <c r="B85" s="307" t="str">
        <f t="shared" si="48"/>
        <v/>
      </c>
      <c r="C85" s="307" t="str">
        <f t="shared" si="49"/>
        <v/>
      </c>
      <c r="D85" s="307" t="str">
        <f t="shared" si="50"/>
        <v/>
      </c>
      <c r="E85" s="357" t="str">
        <f>IF('11. Module 3 Milestone Timeline'!B93="","",'11. Module 3 Milestone Timeline'!B93)</f>
        <v/>
      </c>
      <c r="F85" s="357" t="str">
        <f>IF('11. Module 3 Milestone Timeline'!C93="","",'11. Module 3 Milestone Timeline'!C93)</f>
        <v/>
      </c>
      <c r="G85" s="357" t="str">
        <f>IF('11. Module 3 Milestone Timeline'!D93="","",'11. Module 3 Milestone Timeline'!D93)</f>
        <v/>
      </c>
      <c r="H85" s="357" t="str">
        <f>IF('11. Module 3 Milestone Timeline'!E93="","",'11. Module 3 Milestone Timeline'!E93)</f>
        <v/>
      </c>
      <c r="I85" s="357" t="str">
        <f t="shared" si="51"/>
        <v/>
      </c>
      <c r="J85" s="378" t="str">
        <f>IF('11. Module 3 Milestone Timeline'!F93="","",'11. Module 3 Milestone Timeline'!F93)</f>
        <v/>
      </c>
      <c r="K85" s="378" t="str">
        <f>IF('11. Module 3 Milestone Timeline'!G93="","",'11. Module 3 Milestone Timeline'!G93)</f>
        <v/>
      </c>
      <c r="L85" s="280" t="str">
        <f t="shared" si="52"/>
        <v/>
      </c>
      <c r="M85" s="307" t="str">
        <f t="shared" si="53"/>
        <v/>
      </c>
      <c r="N85" s="307" t="str">
        <f t="shared" si="54"/>
        <v/>
      </c>
      <c r="O85" s="307" t="str">
        <f t="shared" si="55"/>
        <v/>
      </c>
      <c r="P85" s="307" t="str">
        <f t="shared" si="56"/>
        <v>No</v>
      </c>
      <c r="Q85" s="307">
        <f>SUM($A$10:A85)</f>
        <v>2926</v>
      </c>
      <c r="R85" s="307"/>
      <c r="S85" s="307" t="str">
        <f>IF(T85="","",RANK(T85,$T$10:$T$50,1)+COUNTIF(T$10:T85,T85)-1)</f>
        <v/>
      </c>
      <c r="T85" s="307" t="str">
        <f t="shared" si="57"/>
        <v/>
      </c>
      <c r="U85" s="251" t="str">
        <f t="shared" si="58"/>
        <v/>
      </c>
      <c r="V85" s="307" t="str">
        <f t="shared" si="59"/>
        <v/>
      </c>
      <c r="W85" s="251" t="str">
        <f t="shared" si="60"/>
        <v/>
      </c>
      <c r="X85" s="251" t="str">
        <f t="shared" si="61"/>
        <v/>
      </c>
      <c r="Y85" s="251" t="str">
        <f t="shared" si="62"/>
        <v/>
      </c>
      <c r="Z85" s="251" t="str">
        <f t="shared" si="63"/>
        <v/>
      </c>
      <c r="AA85" s="251" t="str">
        <f t="shared" si="64"/>
        <v/>
      </c>
      <c r="AB85" s="79"/>
      <c r="AC85" s="79"/>
      <c r="AD85" s="79"/>
      <c r="AE85" s="79"/>
      <c r="AF85" s="79"/>
      <c r="AG85" s="79"/>
      <c r="AH85" s="79"/>
      <c r="AI85" s="79"/>
      <c r="AJ85" s="79"/>
      <c r="AK85" s="79">
        <v>76</v>
      </c>
      <c r="AL85" s="4" t="str">
        <f t="shared" si="65"/>
        <v/>
      </c>
      <c r="AM85" s="4" t="str">
        <f t="shared" si="70"/>
        <v/>
      </c>
      <c r="AN85" s="4"/>
      <c r="AO85" s="4" t="str">
        <f t="shared" si="66"/>
        <v/>
      </c>
      <c r="AP85" s="4" t="str">
        <f t="shared" si="67"/>
        <v/>
      </c>
      <c r="AQ85" s="280" t="str">
        <f t="shared" si="68"/>
        <v/>
      </c>
      <c r="AR85" s="307" t="str">
        <f t="shared" si="69"/>
        <v/>
      </c>
      <c r="AS85" s="79"/>
      <c r="AT85" s="79"/>
      <c r="AU85" s="79"/>
      <c r="AV85" s="79"/>
      <c r="AW85" s="79"/>
    </row>
    <row r="86" spans="1:49">
      <c r="A86" s="79">
        <v>77</v>
      </c>
      <c r="B86" s="307" t="str">
        <f t="shared" si="48"/>
        <v/>
      </c>
      <c r="C86" s="307" t="str">
        <f t="shared" si="49"/>
        <v/>
      </c>
      <c r="D86" s="307" t="str">
        <f t="shared" si="50"/>
        <v/>
      </c>
      <c r="E86" s="357" t="str">
        <f>IF('11. Module 3 Milestone Timeline'!B94="","",'11. Module 3 Milestone Timeline'!B94)</f>
        <v/>
      </c>
      <c r="F86" s="357" t="str">
        <f>IF('11. Module 3 Milestone Timeline'!C94="","",'11. Module 3 Milestone Timeline'!C94)</f>
        <v/>
      </c>
      <c r="G86" s="357" t="str">
        <f>IF('11. Module 3 Milestone Timeline'!D94="","",'11. Module 3 Milestone Timeline'!D94)</f>
        <v/>
      </c>
      <c r="H86" s="357" t="str">
        <f>IF('11. Module 3 Milestone Timeline'!E94="","",'11. Module 3 Milestone Timeline'!E94)</f>
        <v/>
      </c>
      <c r="I86" s="357" t="str">
        <f t="shared" si="51"/>
        <v/>
      </c>
      <c r="J86" s="378" t="str">
        <f>IF('11. Module 3 Milestone Timeline'!F94="","",'11. Module 3 Milestone Timeline'!F94)</f>
        <v/>
      </c>
      <c r="K86" s="378" t="str">
        <f>IF('11. Module 3 Milestone Timeline'!G94="","",'11. Module 3 Milestone Timeline'!G94)</f>
        <v/>
      </c>
      <c r="L86" s="280" t="str">
        <f t="shared" si="52"/>
        <v/>
      </c>
      <c r="M86" s="307" t="str">
        <f t="shared" si="53"/>
        <v/>
      </c>
      <c r="N86" s="307" t="str">
        <f t="shared" si="54"/>
        <v/>
      </c>
      <c r="O86" s="307" t="str">
        <f t="shared" si="55"/>
        <v/>
      </c>
      <c r="P86" s="307" t="str">
        <f t="shared" si="56"/>
        <v>No</v>
      </c>
      <c r="Q86" s="307">
        <f>SUM($A$10:A86)</f>
        <v>3003</v>
      </c>
      <c r="R86" s="307"/>
      <c r="S86" s="307" t="str">
        <f>IF(T86="","",RANK(T86,$T$10:$T$50,1)+COUNTIF(T$10:T86,T86)-1)</f>
        <v/>
      </c>
      <c r="T86" s="307" t="str">
        <f t="shared" si="57"/>
        <v/>
      </c>
      <c r="U86" s="251" t="str">
        <f t="shared" si="58"/>
        <v/>
      </c>
      <c r="V86" s="307" t="str">
        <f t="shared" si="59"/>
        <v/>
      </c>
      <c r="W86" s="251" t="str">
        <f t="shared" si="60"/>
        <v/>
      </c>
      <c r="X86" s="251" t="str">
        <f t="shared" si="61"/>
        <v/>
      </c>
      <c r="Y86" s="251" t="str">
        <f t="shared" si="62"/>
        <v/>
      </c>
      <c r="Z86" s="251" t="str">
        <f t="shared" si="63"/>
        <v/>
      </c>
      <c r="AA86" s="251" t="str">
        <f t="shared" si="64"/>
        <v/>
      </c>
      <c r="AB86" s="79"/>
      <c r="AC86" s="79"/>
      <c r="AD86" s="79"/>
      <c r="AE86" s="79"/>
      <c r="AF86" s="79"/>
      <c r="AG86" s="79"/>
      <c r="AH86" s="79"/>
      <c r="AI86" s="79"/>
      <c r="AJ86" s="79"/>
      <c r="AK86" s="79">
        <v>77</v>
      </c>
      <c r="AL86" s="4" t="str">
        <f t="shared" si="65"/>
        <v/>
      </c>
      <c r="AM86" s="4" t="str">
        <f t="shared" si="70"/>
        <v/>
      </c>
      <c r="AN86" s="4"/>
      <c r="AO86" s="4" t="str">
        <f t="shared" si="66"/>
        <v/>
      </c>
      <c r="AP86" s="4" t="str">
        <f t="shared" si="67"/>
        <v/>
      </c>
      <c r="AQ86" s="280" t="str">
        <f t="shared" si="68"/>
        <v/>
      </c>
      <c r="AR86" s="307" t="str">
        <f t="shared" si="69"/>
        <v/>
      </c>
      <c r="AS86" s="79"/>
      <c r="AT86" s="79"/>
      <c r="AU86" s="79"/>
      <c r="AV86" s="79"/>
      <c r="AW86" s="79"/>
    </row>
    <row r="87" spans="1:49">
      <c r="A87" s="79">
        <v>78</v>
      </c>
      <c r="B87" s="307" t="str">
        <f t="shared" si="48"/>
        <v/>
      </c>
      <c r="C87" s="307" t="str">
        <f t="shared" si="49"/>
        <v/>
      </c>
      <c r="D87" s="307" t="str">
        <f t="shared" si="50"/>
        <v/>
      </c>
      <c r="E87" s="357" t="str">
        <f>IF('11. Module 3 Milestone Timeline'!B95="","",'11. Module 3 Milestone Timeline'!B95)</f>
        <v/>
      </c>
      <c r="F87" s="357" t="str">
        <f>IF('11. Module 3 Milestone Timeline'!C95="","",'11. Module 3 Milestone Timeline'!C95)</f>
        <v/>
      </c>
      <c r="G87" s="357" t="str">
        <f>IF('11. Module 3 Milestone Timeline'!D95="","",'11. Module 3 Milestone Timeline'!D95)</f>
        <v/>
      </c>
      <c r="H87" s="357" t="str">
        <f>IF('11. Module 3 Milestone Timeline'!E95="","",'11. Module 3 Milestone Timeline'!E95)</f>
        <v/>
      </c>
      <c r="I87" s="357" t="str">
        <f t="shared" si="51"/>
        <v/>
      </c>
      <c r="J87" s="378" t="str">
        <f>IF('11. Module 3 Milestone Timeline'!F95="","",'11. Module 3 Milestone Timeline'!F95)</f>
        <v/>
      </c>
      <c r="K87" s="378" t="str">
        <f>IF('11. Module 3 Milestone Timeline'!G95="","",'11. Module 3 Milestone Timeline'!G95)</f>
        <v/>
      </c>
      <c r="L87" s="280" t="str">
        <f t="shared" si="52"/>
        <v/>
      </c>
      <c r="M87" s="307" t="str">
        <f t="shared" si="53"/>
        <v/>
      </c>
      <c r="N87" s="307" t="str">
        <f t="shared" si="54"/>
        <v/>
      </c>
      <c r="O87" s="307" t="str">
        <f t="shared" si="55"/>
        <v/>
      </c>
      <c r="P87" s="307" t="str">
        <f t="shared" si="56"/>
        <v>No</v>
      </c>
      <c r="Q87" s="307">
        <f>SUM($A$10:A87)</f>
        <v>3081</v>
      </c>
      <c r="R87" s="307"/>
      <c r="S87" s="307" t="str">
        <f>IF(T87="","",RANK(T87,$T$10:$T$50,1)+COUNTIF(T$10:T87,T87)-1)</f>
        <v/>
      </c>
      <c r="T87" s="307" t="str">
        <f t="shared" si="57"/>
        <v/>
      </c>
      <c r="U87" s="251" t="str">
        <f t="shared" si="58"/>
        <v/>
      </c>
      <c r="V87" s="307" t="str">
        <f t="shared" si="59"/>
        <v/>
      </c>
      <c r="W87" s="251" t="str">
        <f t="shared" si="60"/>
        <v/>
      </c>
      <c r="X87" s="251" t="str">
        <f t="shared" si="61"/>
        <v/>
      </c>
      <c r="Y87" s="251" t="str">
        <f t="shared" si="62"/>
        <v/>
      </c>
      <c r="Z87" s="251" t="str">
        <f t="shared" si="63"/>
        <v/>
      </c>
      <c r="AA87" s="251" t="str">
        <f t="shared" si="64"/>
        <v/>
      </c>
      <c r="AB87" s="79"/>
      <c r="AC87" s="79"/>
      <c r="AD87" s="79"/>
      <c r="AE87" s="79"/>
      <c r="AF87" s="79"/>
      <c r="AG87" s="79"/>
      <c r="AH87" s="79"/>
      <c r="AI87" s="79"/>
      <c r="AJ87" s="79"/>
      <c r="AK87" s="79">
        <v>78</v>
      </c>
      <c r="AL87" s="4" t="str">
        <f t="shared" si="65"/>
        <v/>
      </c>
      <c r="AM87" s="4" t="str">
        <f t="shared" si="70"/>
        <v/>
      </c>
      <c r="AN87" s="4"/>
      <c r="AO87" s="4" t="str">
        <f t="shared" si="66"/>
        <v/>
      </c>
      <c r="AP87" s="4" t="str">
        <f t="shared" si="67"/>
        <v/>
      </c>
      <c r="AQ87" s="280" t="str">
        <f t="shared" si="68"/>
        <v/>
      </c>
      <c r="AR87" s="307" t="str">
        <f t="shared" si="69"/>
        <v/>
      </c>
      <c r="AS87" s="79"/>
      <c r="AT87" s="79"/>
      <c r="AU87" s="79"/>
      <c r="AV87" s="79"/>
      <c r="AW87" s="79"/>
    </row>
    <row r="88" spans="1:49">
      <c r="A88" s="79">
        <v>79</v>
      </c>
      <c r="B88" s="307" t="str">
        <f t="shared" si="48"/>
        <v/>
      </c>
      <c r="C88" s="307" t="str">
        <f t="shared" si="49"/>
        <v/>
      </c>
      <c r="D88" s="307" t="str">
        <f t="shared" si="50"/>
        <v/>
      </c>
      <c r="E88" s="357" t="str">
        <f>IF('11. Module 3 Milestone Timeline'!B96="","",'11. Module 3 Milestone Timeline'!B96)</f>
        <v/>
      </c>
      <c r="F88" s="357" t="str">
        <f>IF('11. Module 3 Milestone Timeline'!C96="","",'11. Module 3 Milestone Timeline'!C96)</f>
        <v/>
      </c>
      <c r="G88" s="357" t="str">
        <f>IF('11. Module 3 Milestone Timeline'!D96="","",'11. Module 3 Milestone Timeline'!D96)</f>
        <v/>
      </c>
      <c r="H88" s="357" t="str">
        <f>IF('11. Module 3 Milestone Timeline'!E96="","",'11. Module 3 Milestone Timeline'!E96)</f>
        <v/>
      </c>
      <c r="I88" s="357" t="str">
        <f t="shared" si="51"/>
        <v/>
      </c>
      <c r="J88" s="378" t="str">
        <f>IF('11. Module 3 Milestone Timeline'!F96="","",'11. Module 3 Milestone Timeline'!F96)</f>
        <v/>
      </c>
      <c r="K88" s="378" t="str">
        <f>IF('11. Module 3 Milestone Timeline'!G96="","",'11. Module 3 Milestone Timeline'!G96)</f>
        <v/>
      </c>
      <c r="L88" s="280" t="str">
        <f t="shared" si="52"/>
        <v/>
      </c>
      <c r="M88" s="307" t="str">
        <f t="shared" si="53"/>
        <v/>
      </c>
      <c r="N88" s="307" t="str">
        <f t="shared" si="54"/>
        <v/>
      </c>
      <c r="O88" s="307" t="str">
        <f t="shared" si="55"/>
        <v/>
      </c>
      <c r="P88" s="307" t="str">
        <f t="shared" si="56"/>
        <v>No</v>
      </c>
      <c r="Q88" s="307">
        <f>SUM($A$10:A88)</f>
        <v>3160</v>
      </c>
      <c r="R88" s="307"/>
      <c r="S88" s="307" t="str">
        <f>IF(T88="","",RANK(T88,$T$10:$T$50,1)+COUNTIF(T$10:T88,T88)-1)</f>
        <v/>
      </c>
      <c r="T88" s="307" t="str">
        <f t="shared" si="57"/>
        <v/>
      </c>
      <c r="U88" s="251" t="str">
        <f t="shared" si="58"/>
        <v/>
      </c>
      <c r="V88" s="307" t="str">
        <f t="shared" si="59"/>
        <v/>
      </c>
      <c r="W88" s="251" t="str">
        <f t="shared" si="60"/>
        <v/>
      </c>
      <c r="X88" s="251" t="str">
        <f t="shared" si="61"/>
        <v/>
      </c>
      <c r="Y88" s="251" t="str">
        <f t="shared" si="62"/>
        <v/>
      </c>
      <c r="Z88" s="251" t="str">
        <f t="shared" si="63"/>
        <v/>
      </c>
      <c r="AA88" s="251" t="str">
        <f t="shared" si="64"/>
        <v/>
      </c>
      <c r="AB88" s="79"/>
      <c r="AC88" s="79"/>
      <c r="AD88" s="79"/>
      <c r="AE88" s="79"/>
      <c r="AF88" s="79"/>
      <c r="AG88" s="79"/>
      <c r="AH88" s="79"/>
      <c r="AI88" s="79"/>
      <c r="AJ88" s="79"/>
      <c r="AK88" s="79">
        <v>79</v>
      </c>
      <c r="AL88" s="4" t="str">
        <f t="shared" si="65"/>
        <v/>
      </c>
      <c r="AM88" s="4" t="str">
        <f t="shared" si="70"/>
        <v/>
      </c>
      <c r="AN88" s="4"/>
      <c r="AO88" s="4" t="str">
        <f t="shared" si="66"/>
        <v/>
      </c>
      <c r="AP88" s="4" t="str">
        <f t="shared" si="67"/>
        <v/>
      </c>
      <c r="AQ88" s="280" t="str">
        <f t="shared" si="68"/>
        <v/>
      </c>
      <c r="AR88" s="307" t="str">
        <f t="shared" si="69"/>
        <v/>
      </c>
      <c r="AS88" s="79"/>
      <c r="AT88" s="79"/>
      <c r="AU88" s="79"/>
      <c r="AV88" s="79"/>
      <c r="AW88" s="79"/>
    </row>
    <row r="89" spans="1:49">
      <c r="A89" s="79">
        <v>80</v>
      </c>
      <c r="B89" s="307" t="str">
        <f t="shared" si="48"/>
        <v/>
      </c>
      <c r="C89" s="307" t="str">
        <f t="shared" si="49"/>
        <v/>
      </c>
      <c r="D89" s="307" t="str">
        <f t="shared" si="50"/>
        <v/>
      </c>
      <c r="E89" s="357" t="str">
        <f>IF('11. Module 3 Milestone Timeline'!B97="","",'11. Module 3 Milestone Timeline'!B97)</f>
        <v/>
      </c>
      <c r="F89" s="357" t="str">
        <f>IF('11. Module 3 Milestone Timeline'!C97="","",'11. Module 3 Milestone Timeline'!C97)</f>
        <v/>
      </c>
      <c r="G89" s="357" t="str">
        <f>IF('11. Module 3 Milestone Timeline'!D97="","",'11. Module 3 Milestone Timeline'!D97)</f>
        <v/>
      </c>
      <c r="H89" s="357" t="str">
        <f>IF('11. Module 3 Milestone Timeline'!E97="","",'11. Module 3 Milestone Timeline'!E97)</f>
        <v/>
      </c>
      <c r="I89" s="357" t="str">
        <f t="shared" si="51"/>
        <v/>
      </c>
      <c r="J89" s="378" t="str">
        <f>IF('11. Module 3 Milestone Timeline'!F97="","",'11. Module 3 Milestone Timeline'!F97)</f>
        <v/>
      </c>
      <c r="K89" s="378" t="str">
        <f>IF('11. Module 3 Milestone Timeline'!G97="","",'11. Module 3 Milestone Timeline'!G97)</f>
        <v/>
      </c>
      <c r="L89" s="280" t="str">
        <f t="shared" si="52"/>
        <v/>
      </c>
      <c r="M89" s="307" t="str">
        <f t="shared" si="53"/>
        <v/>
      </c>
      <c r="N89" s="307" t="str">
        <f t="shared" si="54"/>
        <v/>
      </c>
      <c r="O89" s="307" t="str">
        <f t="shared" si="55"/>
        <v/>
      </c>
      <c r="P89" s="307" t="str">
        <f t="shared" si="56"/>
        <v>No</v>
      </c>
      <c r="Q89" s="307">
        <f>SUM($A$10:A89)</f>
        <v>3240</v>
      </c>
      <c r="R89" s="307"/>
      <c r="S89" s="307" t="str">
        <f>IF(T89="","",RANK(T89,$T$10:$T$50,1)+COUNTIF(T$10:T89,T89)-1)</f>
        <v/>
      </c>
      <c r="T89" s="307" t="str">
        <f t="shared" si="57"/>
        <v/>
      </c>
      <c r="U89" s="251" t="str">
        <f t="shared" si="58"/>
        <v/>
      </c>
      <c r="V89" s="307" t="str">
        <f t="shared" si="59"/>
        <v/>
      </c>
      <c r="W89" s="251" t="str">
        <f t="shared" si="60"/>
        <v/>
      </c>
      <c r="X89" s="251" t="str">
        <f t="shared" si="61"/>
        <v/>
      </c>
      <c r="Y89" s="251" t="str">
        <f t="shared" si="62"/>
        <v/>
      </c>
      <c r="Z89" s="251" t="str">
        <f t="shared" si="63"/>
        <v/>
      </c>
      <c r="AA89" s="251" t="str">
        <f t="shared" si="64"/>
        <v/>
      </c>
      <c r="AB89" s="79"/>
      <c r="AC89" s="79"/>
      <c r="AD89" s="79"/>
      <c r="AE89" s="79"/>
      <c r="AF89" s="79"/>
      <c r="AG89" s="79"/>
      <c r="AH89" s="79"/>
      <c r="AI89" s="79"/>
      <c r="AJ89" s="79"/>
      <c r="AK89" s="79">
        <v>80</v>
      </c>
      <c r="AL89" s="4" t="str">
        <f t="shared" si="65"/>
        <v/>
      </c>
      <c r="AM89" s="4" t="str">
        <f t="shared" si="70"/>
        <v/>
      </c>
      <c r="AN89" s="4"/>
      <c r="AO89" s="4" t="str">
        <f t="shared" si="66"/>
        <v/>
      </c>
      <c r="AP89" s="4" t="str">
        <f t="shared" si="67"/>
        <v/>
      </c>
      <c r="AQ89" s="280" t="str">
        <f t="shared" si="68"/>
        <v/>
      </c>
      <c r="AR89" s="307" t="str">
        <f t="shared" si="69"/>
        <v/>
      </c>
      <c r="AS89" s="79"/>
      <c r="AT89" s="79"/>
      <c r="AU89" s="79"/>
      <c r="AV89" s="79"/>
      <c r="AW89" s="79"/>
    </row>
    <row r="90" spans="1:49">
      <c r="A90" s="79">
        <v>81</v>
      </c>
      <c r="B90" s="307" t="str">
        <f t="shared" si="48"/>
        <v/>
      </c>
      <c r="C90" s="307" t="str">
        <f t="shared" si="49"/>
        <v/>
      </c>
      <c r="D90" s="307" t="str">
        <f t="shared" si="50"/>
        <v/>
      </c>
      <c r="E90" s="357" t="str">
        <f>IF('11. Module 3 Milestone Timeline'!B98="","",'11. Module 3 Milestone Timeline'!B98)</f>
        <v/>
      </c>
      <c r="F90" s="357" t="str">
        <f>IF('11. Module 3 Milestone Timeline'!C98="","",'11. Module 3 Milestone Timeline'!C98)</f>
        <v/>
      </c>
      <c r="G90" s="357" t="str">
        <f>IF('11. Module 3 Milestone Timeline'!D98="","",'11. Module 3 Milestone Timeline'!D98)</f>
        <v/>
      </c>
      <c r="H90" s="357" t="str">
        <f>IF('11. Module 3 Milestone Timeline'!E98="","",'11. Module 3 Milestone Timeline'!E98)</f>
        <v/>
      </c>
      <c r="I90" s="357" t="str">
        <f t="shared" si="51"/>
        <v/>
      </c>
      <c r="J90" s="378" t="str">
        <f>IF('11. Module 3 Milestone Timeline'!F98="","",'11. Module 3 Milestone Timeline'!F98)</f>
        <v/>
      </c>
      <c r="K90" s="378" t="str">
        <f>IF('11. Module 3 Milestone Timeline'!G98="","",'11. Module 3 Milestone Timeline'!G98)</f>
        <v/>
      </c>
      <c r="L90" s="280" t="str">
        <f t="shared" si="52"/>
        <v/>
      </c>
      <c r="M90" s="307" t="str">
        <f t="shared" si="53"/>
        <v/>
      </c>
      <c r="N90" s="307" t="str">
        <f t="shared" si="54"/>
        <v/>
      </c>
      <c r="O90" s="307" t="str">
        <f t="shared" si="55"/>
        <v/>
      </c>
      <c r="P90" s="307" t="str">
        <f t="shared" si="56"/>
        <v>No</v>
      </c>
      <c r="Q90" s="307">
        <f>SUM($A$10:A90)</f>
        <v>3321</v>
      </c>
      <c r="R90" s="307"/>
      <c r="S90" s="307" t="str">
        <f>IF(T90="","",RANK(T90,$T$10:$T$50,1)+COUNTIF(T$10:T90,T90)-1)</f>
        <v/>
      </c>
      <c r="T90" s="307" t="str">
        <f t="shared" si="57"/>
        <v/>
      </c>
      <c r="U90" s="251" t="str">
        <f t="shared" si="58"/>
        <v/>
      </c>
      <c r="V90" s="307" t="str">
        <f t="shared" si="59"/>
        <v/>
      </c>
      <c r="W90" s="251" t="str">
        <f t="shared" si="60"/>
        <v/>
      </c>
      <c r="X90" s="251" t="str">
        <f t="shared" si="61"/>
        <v/>
      </c>
      <c r="Y90" s="251" t="str">
        <f t="shared" si="62"/>
        <v/>
      </c>
      <c r="Z90" s="251" t="str">
        <f t="shared" si="63"/>
        <v/>
      </c>
      <c r="AA90" s="251" t="str">
        <f t="shared" si="64"/>
        <v/>
      </c>
      <c r="AB90" s="79"/>
      <c r="AC90" s="79"/>
      <c r="AD90" s="79"/>
      <c r="AE90" s="79"/>
      <c r="AF90" s="79"/>
      <c r="AG90" s="79"/>
      <c r="AH90" s="79"/>
      <c r="AI90" s="79"/>
      <c r="AJ90" s="79"/>
      <c r="AK90" s="79">
        <v>81</v>
      </c>
      <c r="AL90" s="4" t="str">
        <f t="shared" si="65"/>
        <v/>
      </c>
      <c r="AM90" s="4" t="str">
        <f t="shared" si="70"/>
        <v/>
      </c>
      <c r="AN90" s="4"/>
      <c r="AO90" s="4" t="str">
        <f t="shared" si="66"/>
        <v/>
      </c>
      <c r="AP90" s="4" t="str">
        <f t="shared" si="67"/>
        <v/>
      </c>
      <c r="AQ90" s="280" t="str">
        <f t="shared" si="68"/>
        <v/>
      </c>
      <c r="AR90" s="307" t="str">
        <f t="shared" si="69"/>
        <v/>
      </c>
      <c r="AS90" s="79"/>
      <c r="AT90" s="79"/>
      <c r="AU90" s="79"/>
      <c r="AV90" s="79"/>
      <c r="AW90" s="79"/>
    </row>
    <row r="91" spans="1:49">
      <c r="A91" s="79">
        <v>82</v>
      </c>
      <c r="B91" s="307" t="str">
        <f t="shared" si="48"/>
        <v/>
      </c>
      <c r="C91" s="307" t="str">
        <f t="shared" si="49"/>
        <v/>
      </c>
      <c r="D91" s="307" t="str">
        <f t="shared" si="50"/>
        <v/>
      </c>
      <c r="E91" s="357" t="str">
        <f>IF('11. Module 3 Milestone Timeline'!B99="","",'11. Module 3 Milestone Timeline'!B99)</f>
        <v/>
      </c>
      <c r="F91" s="357" t="str">
        <f>IF('11. Module 3 Milestone Timeline'!C99="","",'11. Module 3 Milestone Timeline'!C99)</f>
        <v/>
      </c>
      <c r="G91" s="357" t="str">
        <f>IF('11. Module 3 Milestone Timeline'!D99="","",'11. Module 3 Milestone Timeline'!D99)</f>
        <v/>
      </c>
      <c r="H91" s="357" t="str">
        <f>IF('11. Module 3 Milestone Timeline'!E99="","",'11. Module 3 Milestone Timeline'!E99)</f>
        <v/>
      </c>
      <c r="I91" s="357" t="str">
        <f t="shared" si="51"/>
        <v/>
      </c>
      <c r="J91" s="378" t="str">
        <f>IF('11. Module 3 Milestone Timeline'!F99="","",'11. Module 3 Milestone Timeline'!F99)</f>
        <v/>
      </c>
      <c r="K91" s="378" t="str">
        <f>IF('11. Module 3 Milestone Timeline'!G99="","",'11. Module 3 Milestone Timeline'!G99)</f>
        <v/>
      </c>
      <c r="L91" s="280" t="str">
        <f t="shared" si="52"/>
        <v/>
      </c>
      <c r="M91" s="307" t="str">
        <f t="shared" si="53"/>
        <v/>
      </c>
      <c r="N91" s="307" t="str">
        <f t="shared" si="54"/>
        <v/>
      </c>
      <c r="O91" s="307" t="str">
        <f t="shared" si="55"/>
        <v/>
      </c>
      <c r="P91" s="307" t="str">
        <f t="shared" si="56"/>
        <v>No</v>
      </c>
      <c r="Q91" s="307">
        <f>SUM($A$10:A91)</f>
        <v>3403</v>
      </c>
      <c r="R91" s="307"/>
      <c r="S91" s="307" t="str">
        <f>IF(T91="","",RANK(T91,$T$10:$T$50,1)+COUNTIF(T$10:T91,T91)-1)</f>
        <v/>
      </c>
      <c r="T91" s="307" t="str">
        <f t="shared" si="57"/>
        <v/>
      </c>
      <c r="U91" s="251" t="str">
        <f t="shared" si="58"/>
        <v/>
      </c>
      <c r="V91" s="307" t="str">
        <f t="shared" si="59"/>
        <v/>
      </c>
      <c r="W91" s="251" t="str">
        <f t="shared" si="60"/>
        <v/>
      </c>
      <c r="X91" s="251" t="str">
        <f t="shared" si="61"/>
        <v/>
      </c>
      <c r="Y91" s="251" t="str">
        <f t="shared" si="62"/>
        <v/>
      </c>
      <c r="Z91" s="251" t="str">
        <f t="shared" si="63"/>
        <v/>
      </c>
      <c r="AA91" s="251" t="str">
        <f t="shared" si="64"/>
        <v/>
      </c>
      <c r="AB91" s="79"/>
      <c r="AC91" s="79"/>
      <c r="AD91" s="79"/>
      <c r="AE91" s="79"/>
      <c r="AF91" s="79"/>
      <c r="AG91" s="79"/>
      <c r="AH91" s="79"/>
      <c r="AI91" s="79"/>
      <c r="AJ91" s="79"/>
      <c r="AK91" s="79">
        <v>82</v>
      </c>
      <c r="AL91" s="4" t="str">
        <f t="shared" si="65"/>
        <v/>
      </c>
      <c r="AM91" s="4" t="str">
        <f t="shared" si="70"/>
        <v/>
      </c>
      <c r="AN91" s="4"/>
      <c r="AO91" s="4" t="str">
        <f t="shared" si="66"/>
        <v/>
      </c>
      <c r="AP91" s="4" t="str">
        <f t="shared" si="67"/>
        <v/>
      </c>
      <c r="AQ91" s="280" t="str">
        <f t="shared" si="68"/>
        <v/>
      </c>
      <c r="AR91" s="307" t="str">
        <f t="shared" si="69"/>
        <v/>
      </c>
      <c r="AS91" s="79"/>
      <c r="AT91" s="79"/>
      <c r="AU91" s="79"/>
      <c r="AV91" s="79"/>
      <c r="AW91" s="79"/>
    </row>
    <row r="92" spans="1:49">
      <c r="A92" s="79">
        <v>83</v>
      </c>
      <c r="B92" s="307" t="str">
        <f t="shared" si="48"/>
        <v/>
      </c>
      <c r="C92" s="307" t="str">
        <f t="shared" si="49"/>
        <v/>
      </c>
      <c r="D92" s="307" t="str">
        <f t="shared" si="50"/>
        <v/>
      </c>
      <c r="E92" s="357" t="str">
        <f>IF('11. Module 3 Milestone Timeline'!B100="","",'11. Module 3 Milestone Timeline'!B100)</f>
        <v/>
      </c>
      <c r="F92" s="357" t="str">
        <f>IF('11. Module 3 Milestone Timeline'!C100="","",'11. Module 3 Milestone Timeline'!C100)</f>
        <v/>
      </c>
      <c r="G92" s="357" t="str">
        <f>IF('11. Module 3 Milestone Timeline'!D100="","",'11. Module 3 Milestone Timeline'!D100)</f>
        <v/>
      </c>
      <c r="H92" s="357" t="str">
        <f>IF('11. Module 3 Milestone Timeline'!E100="","",'11. Module 3 Milestone Timeline'!E100)</f>
        <v/>
      </c>
      <c r="I92" s="357" t="str">
        <f t="shared" si="51"/>
        <v/>
      </c>
      <c r="J92" s="378" t="str">
        <f>IF('11. Module 3 Milestone Timeline'!F100="","",'11. Module 3 Milestone Timeline'!F100)</f>
        <v/>
      </c>
      <c r="K92" s="378" t="str">
        <f>IF('11. Module 3 Milestone Timeline'!G100="","",'11. Module 3 Milestone Timeline'!G100)</f>
        <v/>
      </c>
      <c r="L92" s="280" t="str">
        <f t="shared" si="52"/>
        <v/>
      </c>
      <c r="M92" s="307" t="str">
        <f t="shared" si="53"/>
        <v/>
      </c>
      <c r="N92" s="307" t="str">
        <f t="shared" si="54"/>
        <v/>
      </c>
      <c r="O92" s="307" t="str">
        <f t="shared" si="55"/>
        <v/>
      </c>
      <c r="P92" s="307" t="str">
        <f t="shared" si="56"/>
        <v>No</v>
      </c>
      <c r="Q92" s="307">
        <f>SUM($A$10:A92)</f>
        <v>3486</v>
      </c>
      <c r="R92" s="307"/>
      <c r="S92" s="307" t="str">
        <f>IF(T92="","",RANK(T92,$T$10:$T$50,1)+COUNTIF(T$10:T92,T92)-1)</f>
        <v/>
      </c>
      <c r="T92" s="307" t="str">
        <f t="shared" si="57"/>
        <v/>
      </c>
      <c r="U92" s="251" t="str">
        <f t="shared" si="58"/>
        <v/>
      </c>
      <c r="V92" s="307" t="str">
        <f t="shared" si="59"/>
        <v/>
      </c>
      <c r="W92" s="251" t="str">
        <f t="shared" si="60"/>
        <v/>
      </c>
      <c r="X92" s="251" t="str">
        <f t="shared" si="61"/>
        <v/>
      </c>
      <c r="Y92" s="251" t="str">
        <f t="shared" si="62"/>
        <v/>
      </c>
      <c r="Z92" s="251" t="str">
        <f t="shared" si="63"/>
        <v/>
      </c>
      <c r="AA92" s="251" t="str">
        <f t="shared" si="64"/>
        <v/>
      </c>
      <c r="AB92" s="79"/>
      <c r="AC92" s="79"/>
      <c r="AD92" s="79"/>
      <c r="AE92" s="79"/>
      <c r="AF92" s="79"/>
      <c r="AG92" s="79"/>
      <c r="AH92" s="79"/>
      <c r="AI92" s="79"/>
      <c r="AJ92" s="79"/>
      <c r="AK92" s="79">
        <v>83</v>
      </c>
      <c r="AL92" s="4" t="str">
        <f t="shared" si="65"/>
        <v/>
      </c>
      <c r="AM92" s="4" t="str">
        <f t="shared" si="70"/>
        <v/>
      </c>
      <c r="AN92" s="4"/>
      <c r="AO92" s="4" t="str">
        <f t="shared" si="66"/>
        <v/>
      </c>
      <c r="AP92" s="4" t="str">
        <f t="shared" si="67"/>
        <v/>
      </c>
      <c r="AQ92" s="280" t="str">
        <f t="shared" si="68"/>
        <v/>
      </c>
      <c r="AR92" s="307" t="str">
        <f t="shared" si="69"/>
        <v/>
      </c>
      <c r="AS92" s="79"/>
      <c r="AT92" s="79"/>
      <c r="AU92" s="79"/>
      <c r="AV92" s="79"/>
      <c r="AW92" s="79"/>
    </row>
    <row r="93" spans="1:49">
      <c r="A93" s="79">
        <v>84</v>
      </c>
      <c r="B93" s="307" t="str">
        <f t="shared" si="48"/>
        <v/>
      </c>
      <c r="C93" s="307" t="str">
        <f t="shared" si="49"/>
        <v/>
      </c>
      <c r="D93" s="307" t="str">
        <f t="shared" si="50"/>
        <v/>
      </c>
      <c r="E93" s="357" t="str">
        <f>IF('11. Module 3 Milestone Timeline'!B101="","",'11. Module 3 Milestone Timeline'!B101)</f>
        <v/>
      </c>
      <c r="F93" s="357" t="str">
        <f>IF('11. Module 3 Milestone Timeline'!C101="","",'11. Module 3 Milestone Timeline'!C101)</f>
        <v/>
      </c>
      <c r="G93" s="357" t="str">
        <f>IF('11. Module 3 Milestone Timeline'!D101="","",'11. Module 3 Milestone Timeline'!D101)</f>
        <v/>
      </c>
      <c r="H93" s="357" t="str">
        <f>IF('11. Module 3 Milestone Timeline'!E101="","",'11. Module 3 Milestone Timeline'!E101)</f>
        <v/>
      </c>
      <c r="I93" s="357" t="str">
        <f t="shared" si="51"/>
        <v/>
      </c>
      <c r="J93" s="378" t="str">
        <f>IF('11. Module 3 Milestone Timeline'!F101="","",'11. Module 3 Milestone Timeline'!F101)</f>
        <v/>
      </c>
      <c r="K93" s="378" t="str">
        <f>IF('11. Module 3 Milestone Timeline'!G101="","",'11. Module 3 Milestone Timeline'!G101)</f>
        <v/>
      </c>
      <c r="L93" s="280" t="str">
        <f t="shared" si="52"/>
        <v/>
      </c>
      <c r="M93" s="307" t="str">
        <f t="shared" si="53"/>
        <v/>
      </c>
      <c r="N93" s="307" t="str">
        <f t="shared" si="54"/>
        <v/>
      </c>
      <c r="O93" s="307" t="str">
        <f t="shared" si="55"/>
        <v/>
      </c>
      <c r="P93" s="307" t="str">
        <f t="shared" si="56"/>
        <v>No</v>
      </c>
      <c r="Q93" s="307">
        <f>SUM($A$10:A93)</f>
        <v>3570</v>
      </c>
      <c r="R93" s="307"/>
      <c r="S93" s="307" t="str">
        <f>IF(T93="","",RANK(T93,$T$10:$T$50,1)+COUNTIF(T$10:T93,T93)-1)</f>
        <v/>
      </c>
      <c r="T93" s="307" t="str">
        <f t="shared" si="57"/>
        <v/>
      </c>
      <c r="U93" s="251" t="str">
        <f t="shared" si="58"/>
        <v/>
      </c>
      <c r="V93" s="307" t="str">
        <f t="shared" si="59"/>
        <v/>
      </c>
      <c r="W93" s="251" t="str">
        <f t="shared" si="60"/>
        <v/>
      </c>
      <c r="X93" s="251" t="str">
        <f t="shared" si="61"/>
        <v/>
      </c>
      <c r="Y93" s="251" t="str">
        <f t="shared" si="62"/>
        <v/>
      </c>
      <c r="Z93" s="251" t="str">
        <f t="shared" si="63"/>
        <v/>
      </c>
      <c r="AA93" s="251" t="str">
        <f t="shared" si="64"/>
        <v/>
      </c>
      <c r="AB93" s="79"/>
      <c r="AC93" s="79"/>
      <c r="AD93" s="79"/>
      <c r="AE93" s="79"/>
      <c r="AF93" s="79"/>
      <c r="AG93" s="79"/>
      <c r="AH93" s="79"/>
      <c r="AI93" s="79"/>
      <c r="AJ93" s="79"/>
      <c r="AK93" s="79">
        <v>84</v>
      </c>
      <c r="AL93" s="4" t="str">
        <f t="shared" si="65"/>
        <v/>
      </c>
      <c r="AM93" s="4" t="str">
        <f t="shared" si="70"/>
        <v/>
      </c>
      <c r="AN93" s="4"/>
      <c r="AO93" s="4" t="str">
        <f t="shared" si="66"/>
        <v/>
      </c>
      <c r="AP93" s="4" t="str">
        <f t="shared" si="67"/>
        <v/>
      </c>
      <c r="AQ93" s="280" t="str">
        <f t="shared" si="68"/>
        <v/>
      </c>
      <c r="AR93" s="307" t="str">
        <f t="shared" si="69"/>
        <v/>
      </c>
      <c r="AS93" s="79"/>
      <c r="AT93" s="79"/>
      <c r="AU93" s="79"/>
      <c r="AV93" s="79"/>
      <c r="AW93" s="79"/>
    </row>
    <row r="94" spans="1:49">
      <c r="A94" s="79">
        <v>85</v>
      </c>
      <c r="B94" s="307" t="str">
        <f t="shared" si="48"/>
        <v/>
      </c>
      <c r="C94" s="307" t="str">
        <f t="shared" si="49"/>
        <v/>
      </c>
      <c r="D94" s="307" t="str">
        <f t="shared" si="50"/>
        <v/>
      </c>
      <c r="E94" s="357" t="str">
        <f>IF('11. Module 3 Milestone Timeline'!B102="","",'11. Module 3 Milestone Timeline'!B102)</f>
        <v/>
      </c>
      <c r="F94" s="357" t="str">
        <f>IF('11. Module 3 Milestone Timeline'!C102="","",'11. Module 3 Milestone Timeline'!C102)</f>
        <v/>
      </c>
      <c r="G94" s="357" t="str">
        <f>IF('11. Module 3 Milestone Timeline'!D102="","",'11. Module 3 Milestone Timeline'!D102)</f>
        <v/>
      </c>
      <c r="H94" s="357" t="str">
        <f>IF('11. Module 3 Milestone Timeline'!E102="","",'11. Module 3 Milestone Timeline'!E102)</f>
        <v/>
      </c>
      <c r="I94" s="357" t="str">
        <f t="shared" si="51"/>
        <v/>
      </c>
      <c r="J94" s="378" t="str">
        <f>IF('11. Module 3 Milestone Timeline'!F102="","",'11. Module 3 Milestone Timeline'!F102)</f>
        <v/>
      </c>
      <c r="K94" s="378" t="str">
        <f>IF('11. Module 3 Milestone Timeline'!G102="","",'11. Module 3 Milestone Timeline'!G102)</f>
        <v/>
      </c>
      <c r="L94" s="280" t="str">
        <f t="shared" si="52"/>
        <v/>
      </c>
      <c r="M94" s="307" t="str">
        <f t="shared" si="53"/>
        <v/>
      </c>
      <c r="N94" s="307" t="str">
        <f t="shared" si="54"/>
        <v/>
      </c>
      <c r="O94" s="307" t="str">
        <f t="shared" si="55"/>
        <v/>
      </c>
      <c r="P94" s="307" t="str">
        <f t="shared" si="56"/>
        <v>No</v>
      </c>
      <c r="Q94" s="307">
        <f>SUM($A$10:A94)</f>
        <v>3655</v>
      </c>
      <c r="R94" s="307"/>
      <c r="S94" s="307" t="str">
        <f>IF(T94="","",RANK(T94,$T$10:$T$50,1)+COUNTIF(T$10:T94,T94)-1)</f>
        <v/>
      </c>
      <c r="T94" s="307" t="str">
        <f t="shared" si="57"/>
        <v/>
      </c>
      <c r="U94" s="251" t="str">
        <f t="shared" si="58"/>
        <v/>
      </c>
      <c r="V94" s="307" t="str">
        <f t="shared" si="59"/>
        <v/>
      </c>
      <c r="W94" s="251" t="str">
        <f t="shared" si="60"/>
        <v/>
      </c>
      <c r="X94" s="251" t="str">
        <f t="shared" si="61"/>
        <v/>
      </c>
      <c r="Y94" s="251" t="str">
        <f t="shared" si="62"/>
        <v/>
      </c>
      <c r="Z94" s="251" t="str">
        <f t="shared" si="63"/>
        <v/>
      </c>
      <c r="AA94" s="251" t="str">
        <f t="shared" si="64"/>
        <v/>
      </c>
      <c r="AB94" s="79"/>
      <c r="AC94" s="79"/>
      <c r="AD94" s="79"/>
      <c r="AE94" s="79"/>
      <c r="AF94" s="79"/>
      <c r="AG94" s="79"/>
      <c r="AH94" s="79"/>
      <c r="AI94" s="79"/>
      <c r="AJ94" s="79"/>
      <c r="AK94" s="79">
        <v>85</v>
      </c>
      <c r="AL94" s="4" t="str">
        <f t="shared" si="65"/>
        <v/>
      </c>
      <c r="AM94" s="4" t="str">
        <f t="shared" si="70"/>
        <v/>
      </c>
      <c r="AN94" s="4"/>
      <c r="AO94" s="4" t="str">
        <f t="shared" si="66"/>
        <v/>
      </c>
      <c r="AP94" s="4" t="str">
        <f t="shared" si="67"/>
        <v/>
      </c>
      <c r="AQ94" s="280" t="str">
        <f t="shared" si="68"/>
        <v/>
      </c>
      <c r="AR94" s="307" t="str">
        <f t="shared" si="69"/>
        <v/>
      </c>
      <c r="AS94" s="79"/>
      <c r="AT94" s="79"/>
      <c r="AU94" s="79"/>
      <c r="AV94" s="79"/>
      <c r="AW94" s="79"/>
    </row>
    <row r="95" spans="1:49">
      <c r="A95" s="79">
        <v>86</v>
      </c>
      <c r="B95" s="307" t="str">
        <f t="shared" si="48"/>
        <v/>
      </c>
      <c r="C95" s="307" t="str">
        <f t="shared" si="49"/>
        <v/>
      </c>
      <c r="D95" s="307" t="str">
        <f t="shared" si="50"/>
        <v/>
      </c>
      <c r="E95" s="357" t="str">
        <f>IF('11. Module 3 Milestone Timeline'!B103="","",'11. Module 3 Milestone Timeline'!B103)</f>
        <v/>
      </c>
      <c r="F95" s="357" t="str">
        <f>IF('11. Module 3 Milestone Timeline'!C103="","",'11. Module 3 Milestone Timeline'!C103)</f>
        <v/>
      </c>
      <c r="G95" s="357" t="str">
        <f>IF('11. Module 3 Milestone Timeline'!D103="","",'11. Module 3 Milestone Timeline'!D103)</f>
        <v/>
      </c>
      <c r="H95" s="357" t="str">
        <f>IF('11. Module 3 Milestone Timeline'!E103="","",'11. Module 3 Milestone Timeline'!E103)</f>
        <v/>
      </c>
      <c r="I95" s="357" t="str">
        <f t="shared" si="51"/>
        <v/>
      </c>
      <c r="J95" s="378" t="str">
        <f>IF('11. Module 3 Milestone Timeline'!F103="","",'11. Module 3 Milestone Timeline'!F103)</f>
        <v/>
      </c>
      <c r="K95" s="378" t="str">
        <f>IF('11. Module 3 Milestone Timeline'!G103="","",'11. Module 3 Milestone Timeline'!G103)</f>
        <v/>
      </c>
      <c r="L95" s="280" t="str">
        <f t="shared" si="52"/>
        <v/>
      </c>
      <c r="M95" s="307" t="str">
        <f t="shared" si="53"/>
        <v/>
      </c>
      <c r="N95" s="307" t="str">
        <f t="shared" si="54"/>
        <v/>
      </c>
      <c r="O95" s="307" t="str">
        <f t="shared" si="55"/>
        <v/>
      </c>
      <c r="P95" s="307" t="str">
        <f t="shared" si="56"/>
        <v>No</v>
      </c>
      <c r="Q95" s="307">
        <f>SUM($A$10:A95)</f>
        <v>3741</v>
      </c>
      <c r="R95" s="307"/>
      <c r="S95" s="307" t="str">
        <f>IF(T95="","",RANK(T95,$T$10:$T$50,1)+COUNTIF(T$10:T95,T95)-1)</f>
        <v/>
      </c>
      <c r="T95" s="307" t="str">
        <f t="shared" si="57"/>
        <v/>
      </c>
      <c r="U95" s="251" t="str">
        <f t="shared" si="58"/>
        <v/>
      </c>
      <c r="V95" s="307" t="str">
        <f t="shared" si="59"/>
        <v/>
      </c>
      <c r="W95" s="251" t="str">
        <f t="shared" si="60"/>
        <v/>
      </c>
      <c r="X95" s="251" t="str">
        <f t="shared" si="61"/>
        <v/>
      </c>
      <c r="Y95" s="251" t="str">
        <f t="shared" si="62"/>
        <v/>
      </c>
      <c r="Z95" s="251" t="str">
        <f t="shared" si="63"/>
        <v/>
      </c>
      <c r="AA95" s="251" t="str">
        <f t="shared" si="64"/>
        <v/>
      </c>
      <c r="AB95" s="79"/>
      <c r="AC95" s="79"/>
      <c r="AD95" s="79"/>
      <c r="AE95" s="79"/>
      <c r="AF95" s="79"/>
      <c r="AG95" s="79"/>
      <c r="AH95" s="79"/>
      <c r="AI95" s="79"/>
      <c r="AJ95" s="79"/>
      <c r="AK95" s="79">
        <v>86</v>
      </c>
      <c r="AL95" s="4" t="str">
        <f t="shared" si="65"/>
        <v/>
      </c>
      <c r="AM95" s="4" t="str">
        <f t="shared" si="70"/>
        <v/>
      </c>
      <c r="AN95" s="4"/>
      <c r="AO95" s="4" t="str">
        <f t="shared" si="66"/>
        <v/>
      </c>
      <c r="AP95" s="4" t="str">
        <f t="shared" si="67"/>
        <v/>
      </c>
      <c r="AQ95" s="280" t="str">
        <f t="shared" si="68"/>
        <v/>
      </c>
      <c r="AR95" s="307" t="str">
        <f t="shared" si="69"/>
        <v/>
      </c>
      <c r="AS95" s="79"/>
      <c r="AT95" s="79"/>
      <c r="AU95" s="79"/>
      <c r="AV95" s="79"/>
      <c r="AW95" s="79"/>
    </row>
    <row r="96" spans="1:49">
      <c r="A96" s="79">
        <v>87</v>
      </c>
      <c r="B96" s="307" t="str">
        <f t="shared" si="48"/>
        <v/>
      </c>
      <c r="C96" s="307" t="str">
        <f t="shared" si="49"/>
        <v/>
      </c>
      <c r="D96" s="307" t="str">
        <f t="shared" si="50"/>
        <v/>
      </c>
      <c r="E96" s="357" t="str">
        <f>IF('11. Module 3 Milestone Timeline'!B104="","",'11. Module 3 Milestone Timeline'!B104)</f>
        <v/>
      </c>
      <c r="F96" s="357" t="str">
        <f>IF('11. Module 3 Milestone Timeline'!C104="","",'11. Module 3 Milestone Timeline'!C104)</f>
        <v/>
      </c>
      <c r="G96" s="357" t="str">
        <f>IF('11. Module 3 Milestone Timeline'!D104="","",'11. Module 3 Milestone Timeline'!D104)</f>
        <v/>
      </c>
      <c r="H96" s="357" t="str">
        <f>IF('11. Module 3 Milestone Timeline'!E104="","",'11. Module 3 Milestone Timeline'!E104)</f>
        <v/>
      </c>
      <c r="I96" s="357" t="str">
        <f t="shared" si="51"/>
        <v/>
      </c>
      <c r="J96" s="378" t="str">
        <f>IF('11. Module 3 Milestone Timeline'!F104="","",'11. Module 3 Milestone Timeline'!F104)</f>
        <v/>
      </c>
      <c r="K96" s="378" t="str">
        <f>IF('11. Module 3 Milestone Timeline'!G104="","",'11. Module 3 Milestone Timeline'!G104)</f>
        <v/>
      </c>
      <c r="L96" s="280" t="str">
        <f t="shared" si="52"/>
        <v/>
      </c>
      <c r="M96" s="307" t="str">
        <f t="shared" si="53"/>
        <v/>
      </c>
      <c r="N96" s="307" t="str">
        <f t="shared" si="54"/>
        <v/>
      </c>
      <c r="O96" s="307" t="str">
        <f t="shared" si="55"/>
        <v/>
      </c>
      <c r="P96" s="307" t="str">
        <f t="shared" si="56"/>
        <v>No</v>
      </c>
      <c r="Q96" s="307">
        <f>SUM($A$10:A96)</f>
        <v>3828</v>
      </c>
      <c r="R96" s="307"/>
      <c r="S96" s="307" t="str">
        <f>IF(T96="","",RANK(T96,$T$10:$T$50,1)+COUNTIF(T$10:T96,T96)-1)</f>
        <v/>
      </c>
      <c r="T96" s="307" t="str">
        <f t="shared" si="57"/>
        <v/>
      </c>
      <c r="U96" s="251" t="str">
        <f t="shared" si="58"/>
        <v/>
      </c>
      <c r="V96" s="307" t="str">
        <f t="shared" si="59"/>
        <v/>
      </c>
      <c r="W96" s="251" t="str">
        <f t="shared" si="60"/>
        <v/>
      </c>
      <c r="X96" s="251" t="str">
        <f t="shared" si="61"/>
        <v/>
      </c>
      <c r="Y96" s="251" t="str">
        <f t="shared" si="62"/>
        <v/>
      </c>
      <c r="Z96" s="251" t="str">
        <f t="shared" si="63"/>
        <v/>
      </c>
      <c r="AA96" s="251" t="str">
        <f t="shared" si="64"/>
        <v/>
      </c>
      <c r="AB96" s="79"/>
      <c r="AC96" s="79"/>
      <c r="AD96" s="79"/>
      <c r="AE96" s="79"/>
      <c r="AF96" s="79"/>
      <c r="AG96" s="79"/>
      <c r="AH96" s="79"/>
      <c r="AI96" s="79"/>
      <c r="AJ96" s="79"/>
      <c r="AK96" s="79">
        <v>87</v>
      </c>
      <c r="AL96" s="4" t="str">
        <f t="shared" si="65"/>
        <v/>
      </c>
      <c r="AM96" s="4" t="str">
        <f t="shared" si="70"/>
        <v/>
      </c>
      <c r="AN96" s="4"/>
      <c r="AO96" s="4" t="str">
        <f t="shared" si="66"/>
        <v/>
      </c>
      <c r="AP96" s="4" t="str">
        <f t="shared" si="67"/>
        <v/>
      </c>
      <c r="AQ96" s="280" t="str">
        <f t="shared" si="68"/>
        <v/>
      </c>
      <c r="AR96" s="307" t="str">
        <f t="shared" si="69"/>
        <v/>
      </c>
      <c r="AS96" s="79"/>
      <c r="AT96" s="79"/>
      <c r="AU96" s="79"/>
      <c r="AV96" s="79"/>
      <c r="AW96" s="79"/>
    </row>
    <row r="97" spans="1:49">
      <c r="A97" s="79">
        <v>88</v>
      </c>
      <c r="B97" s="307" t="str">
        <f t="shared" si="48"/>
        <v/>
      </c>
      <c r="C97" s="307" t="str">
        <f t="shared" si="49"/>
        <v/>
      </c>
      <c r="D97" s="307" t="str">
        <f t="shared" si="50"/>
        <v/>
      </c>
      <c r="E97" s="357" t="str">
        <f>IF('11. Module 3 Milestone Timeline'!B105="","",'11. Module 3 Milestone Timeline'!B105)</f>
        <v/>
      </c>
      <c r="F97" s="357" t="str">
        <f>IF('11. Module 3 Milestone Timeline'!C105="","",'11. Module 3 Milestone Timeline'!C105)</f>
        <v/>
      </c>
      <c r="G97" s="357" t="str">
        <f>IF('11. Module 3 Milestone Timeline'!D105="","",'11. Module 3 Milestone Timeline'!D105)</f>
        <v/>
      </c>
      <c r="H97" s="357" t="str">
        <f>IF('11. Module 3 Milestone Timeline'!E105="","",'11. Module 3 Milestone Timeline'!E105)</f>
        <v/>
      </c>
      <c r="I97" s="357" t="str">
        <f t="shared" si="51"/>
        <v/>
      </c>
      <c r="J97" s="378" t="str">
        <f>IF('11. Module 3 Milestone Timeline'!F105="","",'11. Module 3 Milestone Timeline'!F105)</f>
        <v/>
      </c>
      <c r="K97" s="378" t="str">
        <f>IF('11. Module 3 Milestone Timeline'!G105="","",'11. Module 3 Milestone Timeline'!G105)</f>
        <v/>
      </c>
      <c r="L97" s="280" t="str">
        <f t="shared" si="52"/>
        <v/>
      </c>
      <c r="M97" s="307" t="str">
        <f t="shared" si="53"/>
        <v/>
      </c>
      <c r="N97" s="307" t="str">
        <f t="shared" si="54"/>
        <v/>
      </c>
      <c r="O97" s="307" t="str">
        <f t="shared" si="55"/>
        <v/>
      </c>
      <c r="P97" s="307" t="str">
        <f t="shared" si="56"/>
        <v>No</v>
      </c>
      <c r="Q97" s="307">
        <f>SUM($A$10:A97)</f>
        <v>3916</v>
      </c>
      <c r="R97" s="307"/>
      <c r="S97" s="307" t="str">
        <f>IF(T97="","",RANK(T97,$T$10:$T$50,1)+COUNTIF(T$10:T97,T97)-1)</f>
        <v/>
      </c>
      <c r="T97" s="307" t="str">
        <f t="shared" si="57"/>
        <v/>
      </c>
      <c r="U97" s="251" t="str">
        <f t="shared" si="58"/>
        <v/>
      </c>
      <c r="V97" s="307" t="str">
        <f t="shared" si="59"/>
        <v/>
      </c>
      <c r="W97" s="251" t="str">
        <f t="shared" si="60"/>
        <v/>
      </c>
      <c r="X97" s="251" t="str">
        <f t="shared" si="61"/>
        <v/>
      </c>
      <c r="Y97" s="251" t="str">
        <f t="shared" si="62"/>
        <v/>
      </c>
      <c r="Z97" s="251" t="str">
        <f t="shared" si="63"/>
        <v/>
      </c>
      <c r="AA97" s="251" t="str">
        <f t="shared" si="64"/>
        <v/>
      </c>
      <c r="AB97" s="79"/>
      <c r="AC97" s="79"/>
      <c r="AD97" s="79"/>
      <c r="AE97" s="79"/>
      <c r="AF97" s="79"/>
      <c r="AG97" s="79"/>
      <c r="AH97" s="79"/>
      <c r="AI97" s="79"/>
      <c r="AJ97" s="79"/>
      <c r="AK97" s="79">
        <v>88</v>
      </c>
      <c r="AL97" s="4" t="str">
        <f t="shared" si="65"/>
        <v/>
      </c>
      <c r="AM97" s="4" t="str">
        <f t="shared" si="70"/>
        <v/>
      </c>
      <c r="AN97" s="4"/>
      <c r="AO97" s="4" t="str">
        <f t="shared" si="66"/>
        <v/>
      </c>
      <c r="AP97" s="4" t="str">
        <f t="shared" si="67"/>
        <v/>
      </c>
      <c r="AQ97" s="280" t="str">
        <f t="shared" si="68"/>
        <v/>
      </c>
      <c r="AR97" s="307" t="str">
        <f t="shared" si="69"/>
        <v/>
      </c>
      <c r="AS97" s="79"/>
      <c r="AT97" s="79"/>
      <c r="AU97" s="79"/>
      <c r="AV97" s="79"/>
      <c r="AW97" s="79"/>
    </row>
    <row r="98" spans="1:49">
      <c r="A98" s="79">
        <v>89</v>
      </c>
      <c r="B98" s="307" t="str">
        <f t="shared" si="48"/>
        <v/>
      </c>
      <c r="C98" s="307" t="str">
        <f t="shared" si="49"/>
        <v/>
      </c>
      <c r="D98" s="307" t="str">
        <f t="shared" si="50"/>
        <v/>
      </c>
      <c r="E98" s="357" t="str">
        <f>IF('11. Module 3 Milestone Timeline'!B106="","",'11. Module 3 Milestone Timeline'!B106)</f>
        <v/>
      </c>
      <c r="F98" s="357" t="str">
        <f>IF('11. Module 3 Milestone Timeline'!C106="","",'11. Module 3 Milestone Timeline'!C106)</f>
        <v/>
      </c>
      <c r="G98" s="357" t="str">
        <f>IF('11. Module 3 Milestone Timeline'!D106="","",'11. Module 3 Milestone Timeline'!D106)</f>
        <v/>
      </c>
      <c r="H98" s="357" t="str">
        <f>IF('11. Module 3 Milestone Timeline'!E106="","",'11. Module 3 Milestone Timeline'!E106)</f>
        <v/>
      </c>
      <c r="I98" s="357" t="str">
        <f t="shared" si="51"/>
        <v/>
      </c>
      <c r="J98" s="378" t="str">
        <f>IF('11. Module 3 Milestone Timeline'!F106="","",'11. Module 3 Milestone Timeline'!F106)</f>
        <v/>
      </c>
      <c r="K98" s="378" t="str">
        <f>IF('11. Module 3 Milestone Timeline'!G106="","",'11. Module 3 Milestone Timeline'!G106)</f>
        <v/>
      </c>
      <c r="L98" s="280" t="str">
        <f t="shared" si="52"/>
        <v/>
      </c>
      <c r="M98" s="307" t="str">
        <f t="shared" si="53"/>
        <v/>
      </c>
      <c r="N98" s="307" t="str">
        <f t="shared" si="54"/>
        <v/>
      </c>
      <c r="O98" s="307" t="str">
        <f t="shared" si="55"/>
        <v/>
      </c>
      <c r="P98" s="307" t="str">
        <f t="shared" si="56"/>
        <v>No</v>
      </c>
      <c r="Q98" s="307">
        <f>SUM($A$10:A98)</f>
        <v>4005</v>
      </c>
      <c r="R98" s="307"/>
      <c r="S98" s="307" t="str">
        <f>IF(T98="","",RANK(T98,$T$10:$T$50,1)+COUNTIF(T$10:T98,T98)-1)</f>
        <v/>
      </c>
      <c r="T98" s="307" t="str">
        <f t="shared" si="57"/>
        <v/>
      </c>
      <c r="U98" s="251" t="str">
        <f t="shared" si="58"/>
        <v/>
      </c>
      <c r="V98" s="307" t="str">
        <f t="shared" si="59"/>
        <v/>
      </c>
      <c r="W98" s="251" t="str">
        <f t="shared" si="60"/>
        <v/>
      </c>
      <c r="X98" s="251" t="str">
        <f t="shared" si="61"/>
        <v/>
      </c>
      <c r="Y98" s="251" t="str">
        <f t="shared" si="62"/>
        <v/>
      </c>
      <c r="Z98" s="251" t="str">
        <f t="shared" si="63"/>
        <v/>
      </c>
      <c r="AA98" s="251" t="str">
        <f t="shared" si="64"/>
        <v/>
      </c>
      <c r="AB98" s="79"/>
      <c r="AC98" s="79"/>
      <c r="AD98" s="79"/>
      <c r="AE98" s="79"/>
      <c r="AF98" s="79"/>
      <c r="AG98" s="79"/>
      <c r="AH98" s="79"/>
      <c r="AI98" s="79"/>
      <c r="AJ98" s="79"/>
      <c r="AK98" s="79">
        <v>89</v>
      </c>
      <c r="AL98" s="4" t="str">
        <f t="shared" si="65"/>
        <v/>
      </c>
      <c r="AM98" s="4" t="str">
        <f t="shared" si="70"/>
        <v/>
      </c>
      <c r="AN98" s="4"/>
      <c r="AO98" s="4" t="str">
        <f t="shared" si="66"/>
        <v/>
      </c>
      <c r="AP98" s="4" t="str">
        <f t="shared" si="67"/>
        <v/>
      </c>
      <c r="AQ98" s="280" t="str">
        <f t="shared" si="68"/>
        <v/>
      </c>
      <c r="AR98" s="307" t="str">
        <f t="shared" si="69"/>
        <v/>
      </c>
      <c r="AS98" s="79"/>
      <c r="AT98" s="79"/>
      <c r="AU98" s="79"/>
      <c r="AV98" s="79"/>
      <c r="AW98" s="79"/>
    </row>
    <row r="99" spans="1:49">
      <c r="A99" s="79">
        <v>90</v>
      </c>
      <c r="B99" s="307" t="str">
        <f t="shared" si="48"/>
        <v/>
      </c>
      <c r="C99" s="307" t="str">
        <f t="shared" si="49"/>
        <v/>
      </c>
      <c r="D99" s="307" t="str">
        <f t="shared" si="50"/>
        <v/>
      </c>
      <c r="E99" s="357" t="str">
        <f>IF('11. Module 3 Milestone Timeline'!B107="","",'11. Module 3 Milestone Timeline'!B107)</f>
        <v/>
      </c>
      <c r="F99" s="357" t="str">
        <f>IF('11. Module 3 Milestone Timeline'!C107="","",'11. Module 3 Milestone Timeline'!C107)</f>
        <v/>
      </c>
      <c r="G99" s="357" t="str">
        <f>IF('11. Module 3 Milestone Timeline'!D107="","",'11. Module 3 Milestone Timeline'!D107)</f>
        <v/>
      </c>
      <c r="H99" s="357" t="str">
        <f>IF('11. Module 3 Milestone Timeline'!E107="","",'11. Module 3 Milestone Timeline'!E107)</f>
        <v/>
      </c>
      <c r="I99" s="357" t="str">
        <f t="shared" si="51"/>
        <v/>
      </c>
      <c r="J99" s="378" t="str">
        <f>IF('11. Module 3 Milestone Timeline'!F107="","",'11. Module 3 Milestone Timeline'!F107)</f>
        <v/>
      </c>
      <c r="K99" s="378" t="str">
        <f>IF('11. Module 3 Milestone Timeline'!G107="","",'11. Module 3 Milestone Timeline'!G107)</f>
        <v/>
      </c>
      <c r="L99" s="280" t="str">
        <f t="shared" si="52"/>
        <v/>
      </c>
      <c r="M99" s="307" t="str">
        <f t="shared" si="53"/>
        <v/>
      </c>
      <c r="N99" s="307" t="str">
        <f t="shared" si="54"/>
        <v/>
      </c>
      <c r="O99" s="307" t="str">
        <f t="shared" si="55"/>
        <v/>
      </c>
      <c r="P99" s="307" t="str">
        <f t="shared" si="56"/>
        <v>No</v>
      </c>
      <c r="Q99" s="307">
        <f>SUM($A$10:A99)</f>
        <v>4095</v>
      </c>
      <c r="R99" s="307"/>
      <c r="S99" s="307" t="str">
        <f>IF(T99="","",RANK(T99,$T$10:$T$50,1)+COUNTIF(T$10:T99,T99)-1)</f>
        <v/>
      </c>
      <c r="T99" s="307" t="str">
        <f t="shared" si="57"/>
        <v/>
      </c>
      <c r="U99" s="251" t="str">
        <f t="shared" si="58"/>
        <v/>
      </c>
      <c r="V99" s="307" t="str">
        <f t="shared" si="59"/>
        <v/>
      </c>
      <c r="W99" s="251" t="str">
        <f t="shared" si="60"/>
        <v/>
      </c>
      <c r="X99" s="251" t="str">
        <f t="shared" si="61"/>
        <v/>
      </c>
      <c r="Y99" s="251" t="str">
        <f t="shared" si="62"/>
        <v/>
      </c>
      <c r="Z99" s="251" t="str">
        <f t="shared" si="63"/>
        <v/>
      </c>
      <c r="AA99" s="251" t="str">
        <f t="shared" si="64"/>
        <v/>
      </c>
      <c r="AB99" s="79"/>
      <c r="AC99" s="79"/>
      <c r="AD99" s="79"/>
      <c r="AE99" s="79"/>
      <c r="AF99" s="79"/>
      <c r="AG99" s="79"/>
      <c r="AH99" s="79"/>
      <c r="AI99" s="79"/>
      <c r="AJ99" s="79"/>
      <c r="AK99" s="79">
        <v>90</v>
      </c>
      <c r="AL99" s="4" t="str">
        <f t="shared" si="65"/>
        <v/>
      </c>
      <c r="AM99" s="4" t="str">
        <f t="shared" si="70"/>
        <v/>
      </c>
      <c r="AN99" s="4"/>
      <c r="AO99" s="4" t="str">
        <f t="shared" si="66"/>
        <v/>
      </c>
      <c r="AP99" s="4" t="str">
        <f t="shared" si="67"/>
        <v/>
      </c>
      <c r="AQ99" s="280" t="str">
        <f t="shared" si="68"/>
        <v/>
      </c>
      <c r="AR99" s="307" t="str">
        <f t="shared" si="69"/>
        <v/>
      </c>
      <c r="AS99" s="79"/>
      <c r="AT99" s="79"/>
      <c r="AU99" s="79"/>
      <c r="AV99" s="79"/>
      <c r="AW99" s="79"/>
    </row>
    <row r="100" spans="1:49">
      <c r="A100" s="79">
        <v>91</v>
      </c>
      <c r="B100" s="307" t="str">
        <f t="shared" si="48"/>
        <v/>
      </c>
      <c r="C100" s="307" t="str">
        <f t="shared" si="49"/>
        <v/>
      </c>
      <c r="D100" s="307" t="str">
        <f t="shared" si="50"/>
        <v/>
      </c>
      <c r="E100" s="357" t="str">
        <f>IF('11. Module 3 Milestone Timeline'!B108="","",'11. Module 3 Milestone Timeline'!B108)</f>
        <v/>
      </c>
      <c r="F100" s="357" t="str">
        <f>IF('11. Module 3 Milestone Timeline'!C108="","",'11. Module 3 Milestone Timeline'!C108)</f>
        <v/>
      </c>
      <c r="G100" s="357" t="str">
        <f>IF('11. Module 3 Milestone Timeline'!D108="","",'11. Module 3 Milestone Timeline'!D108)</f>
        <v/>
      </c>
      <c r="H100" s="357" t="str">
        <f>IF('11. Module 3 Milestone Timeline'!E108="","",'11. Module 3 Milestone Timeline'!E108)</f>
        <v/>
      </c>
      <c r="I100" s="357" t="str">
        <f t="shared" si="51"/>
        <v/>
      </c>
      <c r="J100" s="378" t="str">
        <f>IF('11. Module 3 Milestone Timeline'!F108="","",'11. Module 3 Milestone Timeline'!F108)</f>
        <v/>
      </c>
      <c r="K100" s="378" t="str">
        <f>IF('11. Module 3 Milestone Timeline'!G108="","",'11. Module 3 Milestone Timeline'!G108)</f>
        <v/>
      </c>
      <c r="L100" s="280" t="str">
        <f t="shared" si="52"/>
        <v/>
      </c>
      <c r="M100" s="307" t="str">
        <f t="shared" si="53"/>
        <v/>
      </c>
      <c r="N100" s="307" t="str">
        <f t="shared" si="54"/>
        <v/>
      </c>
      <c r="O100" s="307" t="str">
        <f t="shared" si="55"/>
        <v/>
      </c>
      <c r="P100" s="307" t="str">
        <f t="shared" si="56"/>
        <v>No</v>
      </c>
      <c r="Q100" s="307">
        <f>SUM($A$10:A100)</f>
        <v>4186</v>
      </c>
      <c r="R100" s="307"/>
      <c r="S100" s="307" t="str">
        <f>IF(T100="","",RANK(T100,$T$10:$T$50,1)+COUNTIF(T$10:T100,T100)-1)</f>
        <v/>
      </c>
      <c r="T100" s="307" t="str">
        <f t="shared" si="57"/>
        <v/>
      </c>
      <c r="U100" s="251" t="str">
        <f t="shared" si="58"/>
        <v/>
      </c>
      <c r="V100" s="307" t="str">
        <f t="shared" si="59"/>
        <v/>
      </c>
      <c r="W100" s="251" t="str">
        <f t="shared" si="60"/>
        <v/>
      </c>
      <c r="X100" s="251" t="str">
        <f t="shared" si="61"/>
        <v/>
      </c>
      <c r="Y100" s="251" t="str">
        <f t="shared" si="62"/>
        <v/>
      </c>
      <c r="Z100" s="251" t="str">
        <f t="shared" si="63"/>
        <v/>
      </c>
      <c r="AA100" s="251" t="str">
        <f t="shared" si="64"/>
        <v/>
      </c>
      <c r="AB100" s="79"/>
      <c r="AC100" s="79"/>
      <c r="AD100" s="79"/>
      <c r="AE100" s="79"/>
      <c r="AF100" s="79"/>
      <c r="AG100" s="79"/>
      <c r="AH100" s="79"/>
      <c r="AI100" s="79"/>
      <c r="AJ100" s="79"/>
      <c r="AK100" s="79">
        <v>91</v>
      </c>
      <c r="AL100" s="4" t="str">
        <f t="shared" si="65"/>
        <v/>
      </c>
      <c r="AM100" s="4" t="str">
        <f t="shared" si="70"/>
        <v/>
      </c>
      <c r="AN100" s="4"/>
      <c r="AO100" s="4" t="str">
        <f t="shared" si="66"/>
        <v/>
      </c>
      <c r="AP100" s="4" t="str">
        <f t="shared" si="67"/>
        <v/>
      </c>
      <c r="AQ100" s="280" t="str">
        <f t="shared" si="68"/>
        <v/>
      </c>
      <c r="AR100" s="307" t="str">
        <f t="shared" si="69"/>
        <v/>
      </c>
      <c r="AS100" s="79"/>
      <c r="AT100" s="79"/>
      <c r="AU100" s="79"/>
      <c r="AV100" s="79"/>
      <c r="AW100" s="79"/>
    </row>
    <row r="101" spans="1:49">
      <c r="A101" s="79">
        <v>92</v>
      </c>
      <c r="B101" s="307" t="str">
        <f t="shared" si="48"/>
        <v/>
      </c>
      <c r="C101" s="307" t="str">
        <f t="shared" si="49"/>
        <v/>
      </c>
      <c r="D101" s="307" t="str">
        <f t="shared" si="50"/>
        <v/>
      </c>
      <c r="E101" s="357" t="str">
        <f>IF('11. Module 3 Milestone Timeline'!B109="","",'11. Module 3 Milestone Timeline'!B109)</f>
        <v/>
      </c>
      <c r="F101" s="357" t="str">
        <f>IF('11. Module 3 Milestone Timeline'!C109="","",'11. Module 3 Milestone Timeline'!C109)</f>
        <v/>
      </c>
      <c r="G101" s="357" t="str">
        <f>IF('11. Module 3 Milestone Timeline'!D109="","",'11. Module 3 Milestone Timeline'!D109)</f>
        <v/>
      </c>
      <c r="H101" s="357" t="str">
        <f>IF('11. Module 3 Milestone Timeline'!E109="","",'11. Module 3 Milestone Timeline'!E109)</f>
        <v/>
      </c>
      <c r="I101" s="357" t="str">
        <f t="shared" si="51"/>
        <v/>
      </c>
      <c r="J101" s="378" t="str">
        <f>IF('11. Module 3 Milestone Timeline'!F109="","",'11. Module 3 Milestone Timeline'!F109)</f>
        <v/>
      </c>
      <c r="K101" s="378" t="str">
        <f>IF('11. Module 3 Milestone Timeline'!G109="","",'11. Module 3 Milestone Timeline'!G109)</f>
        <v/>
      </c>
      <c r="L101" s="280" t="str">
        <f t="shared" si="52"/>
        <v/>
      </c>
      <c r="M101" s="307" t="str">
        <f t="shared" si="53"/>
        <v/>
      </c>
      <c r="N101" s="307" t="str">
        <f t="shared" si="54"/>
        <v/>
      </c>
      <c r="O101" s="307" t="str">
        <f t="shared" si="55"/>
        <v/>
      </c>
      <c r="P101" s="307" t="str">
        <f t="shared" si="56"/>
        <v>No</v>
      </c>
      <c r="Q101" s="307">
        <f>SUM($A$10:A101)</f>
        <v>4278</v>
      </c>
      <c r="R101" s="307"/>
      <c r="S101" s="307" t="str">
        <f>IF(T101="","",RANK(T101,$T$10:$T$50,1)+COUNTIF(T$10:T101,T101)-1)</f>
        <v/>
      </c>
      <c r="T101" s="307" t="str">
        <f t="shared" si="57"/>
        <v/>
      </c>
      <c r="U101" s="251" t="str">
        <f t="shared" si="58"/>
        <v/>
      </c>
      <c r="V101" s="307" t="str">
        <f t="shared" si="59"/>
        <v/>
      </c>
      <c r="W101" s="251" t="str">
        <f t="shared" si="60"/>
        <v/>
      </c>
      <c r="X101" s="251" t="str">
        <f t="shared" si="61"/>
        <v/>
      </c>
      <c r="Y101" s="251" t="str">
        <f t="shared" si="62"/>
        <v/>
      </c>
      <c r="Z101" s="251" t="str">
        <f t="shared" si="63"/>
        <v/>
      </c>
      <c r="AA101" s="251" t="str">
        <f t="shared" si="64"/>
        <v/>
      </c>
      <c r="AB101" s="79"/>
      <c r="AC101" s="79"/>
      <c r="AD101" s="79"/>
      <c r="AE101" s="79"/>
      <c r="AF101" s="79"/>
      <c r="AG101" s="79"/>
      <c r="AH101" s="79"/>
      <c r="AI101" s="79"/>
      <c r="AJ101" s="79"/>
      <c r="AK101" s="79">
        <v>92</v>
      </c>
      <c r="AL101" s="4" t="str">
        <f t="shared" si="65"/>
        <v/>
      </c>
      <c r="AM101" s="4" t="str">
        <f t="shared" si="70"/>
        <v/>
      </c>
      <c r="AN101" s="4"/>
      <c r="AO101" s="4" t="str">
        <f t="shared" si="66"/>
        <v/>
      </c>
      <c r="AP101" s="4" t="str">
        <f t="shared" si="67"/>
        <v/>
      </c>
      <c r="AQ101" s="280" t="str">
        <f t="shared" si="68"/>
        <v/>
      </c>
      <c r="AR101" s="307" t="str">
        <f t="shared" si="69"/>
        <v/>
      </c>
      <c r="AS101" s="79"/>
      <c r="AT101" s="79"/>
      <c r="AU101" s="79"/>
      <c r="AV101" s="79"/>
      <c r="AW101" s="79"/>
    </row>
    <row r="102" spans="1:49">
      <c r="A102" s="79">
        <v>93</v>
      </c>
      <c r="B102" s="307" t="str">
        <f t="shared" si="48"/>
        <v/>
      </c>
      <c r="C102" s="307" t="str">
        <f t="shared" si="49"/>
        <v/>
      </c>
      <c r="D102" s="307" t="str">
        <f t="shared" si="50"/>
        <v/>
      </c>
      <c r="E102" s="357" t="str">
        <f>IF('11. Module 3 Milestone Timeline'!B110="","",'11. Module 3 Milestone Timeline'!B110)</f>
        <v/>
      </c>
      <c r="F102" s="357" t="str">
        <f>IF('11. Module 3 Milestone Timeline'!C110="","",'11. Module 3 Milestone Timeline'!C110)</f>
        <v/>
      </c>
      <c r="G102" s="357" t="str">
        <f>IF('11. Module 3 Milestone Timeline'!D110="","",'11. Module 3 Milestone Timeline'!D110)</f>
        <v/>
      </c>
      <c r="H102" s="357" t="str">
        <f>IF('11. Module 3 Milestone Timeline'!E110="","",'11. Module 3 Milestone Timeline'!E110)</f>
        <v/>
      </c>
      <c r="I102" s="357" t="str">
        <f t="shared" si="51"/>
        <v/>
      </c>
      <c r="J102" s="378" t="str">
        <f>IF('11. Module 3 Milestone Timeline'!F110="","",'11. Module 3 Milestone Timeline'!F110)</f>
        <v/>
      </c>
      <c r="K102" s="378" t="str">
        <f>IF('11. Module 3 Milestone Timeline'!G110="","",'11. Module 3 Milestone Timeline'!G110)</f>
        <v/>
      </c>
      <c r="L102" s="280" t="str">
        <f t="shared" si="52"/>
        <v/>
      </c>
      <c r="M102" s="307" t="str">
        <f t="shared" si="53"/>
        <v/>
      </c>
      <c r="N102" s="307" t="str">
        <f t="shared" si="54"/>
        <v/>
      </c>
      <c r="O102" s="307" t="str">
        <f t="shared" si="55"/>
        <v/>
      </c>
      <c r="P102" s="307" t="str">
        <f t="shared" si="56"/>
        <v>No</v>
      </c>
      <c r="Q102" s="307">
        <f>SUM($A$10:A102)</f>
        <v>4371</v>
      </c>
      <c r="R102" s="307"/>
      <c r="S102" s="307" t="str">
        <f>IF(T102="","",RANK(T102,$T$10:$T$50,1)+COUNTIF(T$10:T102,T102)-1)</f>
        <v/>
      </c>
      <c r="T102" s="307" t="str">
        <f t="shared" si="57"/>
        <v/>
      </c>
      <c r="U102" s="251" t="str">
        <f t="shared" si="58"/>
        <v/>
      </c>
      <c r="V102" s="307" t="str">
        <f t="shared" si="59"/>
        <v/>
      </c>
      <c r="W102" s="251" t="str">
        <f t="shared" si="60"/>
        <v/>
      </c>
      <c r="X102" s="251" t="str">
        <f t="shared" si="61"/>
        <v/>
      </c>
      <c r="Y102" s="251" t="str">
        <f t="shared" si="62"/>
        <v/>
      </c>
      <c r="Z102" s="251" t="str">
        <f t="shared" si="63"/>
        <v/>
      </c>
      <c r="AA102" s="251" t="str">
        <f t="shared" si="64"/>
        <v/>
      </c>
      <c r="AB102" s="79"/>
      <c r="AC102" s="79"/>
      <c r="AD102" s="79"/>
      <c r="AE102" s="79"/>
      <c r="AF102" s="79"/>
      <c r="AG102" s="79"/>
      <c r="AH102" s="79"/>
      <c r="AI102" s="79"/>
      <c r="AJ102" s="79"/>
      <c r="AK102" s="79">
        <v>93</v>
      </c>
      <c r="AL102" s="4" t="str">
        <f t="shared" si="65"/>
        <v/>
      </c>
      <c r="AM102" s="4" t="str">
        <f t="shared" si="70"/>
        <v/>
      </c>
      <c r="AN102" s="4"/>
      <c r="AO102" s="4" t="str">
        <f t="shared" si="66"/>
        <v/>
      </c>
      <c r="AP102" s="4" t="str">
        <f t="shared" si="67"/>
        <v/>
      </c>
      <c r="AQ102" s="280" t="str">
        <f t="shared" si="68"/>
        <v/>
      </c>
      <c r="AR102" s="307" t="str">
        <f t="shared" si="69"/>
        <v/>
      </c>
      <c r="AS102" s="79"/>
      <c r="AT102" s="79"/>
      <c r="AU102" s="79"/>
      <c r="AV102" s="79"/>
      <c r="AW102" s="79"/>
    </row>
    <row r="103" spans="1:49">
      <c r="A103" s="79">
        <v>94</v>
      </c>
      <c r="B103" s="307" t="str">
        <f t="shared" si="48"/>
        <v/>
      </c>
      <c r="C103" s="307" t="str">
        <f t="shared" si="49"/>
        <v/>
      </c>
      <c r="D103" s="307" t="str">
        <f t="shared" si="50"/>
        <v/>
      </c>
      <c r="E103" s="357" t="str">
        <f>IF('11. Module 3 Milestone Timeline'!B111="","",'11. Module 3 Milestone Timeline'!B111)</f>
        <v/>
      </c>
      <c r="F103" s="357" t="str">
        <f>IF('11. Module 3 Milestone Timeline'!C111="","",'11. Module 3 Milestone Timeline'!C111)</f>
        <v/>
      </c>
      <c r="G103" s="357" t="str">
        <f>IF('11. Module 3 Milestone Timeline'!D111="","",'11. Module 3 Milestone Timeline'!D111)</f>
        <v/>
      </c>
      <c r="H103" s="357" t="str">
        <f>IF('11. Module 3 Milestone Timeline'!E111="","",'11. Module 3 Milestone Timeline'!E111)</f>
        <v/>
      </c>
      <c r="I103" s="357" t="str">
        <f t="shared" si="51"/>
        <v/>
      </c>
      <c r="J103" s="378" t="str">
        <f>IF('11. Module 3 Milestone Timeline'!F111="","",'11. Module 3 Milestone Timeline'!F111)</f>
        <v/>
      </c>
      <c r="K103" s="378" t="str">
        <f>IF('11. Module 3 Milestone Timeline'!G111="","",'11. Module 3 Milestone Timeline'!G111)</f>
        <v/>
      </c>
      <c r="L103" s="280" t="str">
        <f t="shared" si="52"/>
        <v/>
      </c>
      <c r="M103" s="307" t="str">
        <f t="shared" si="53"/>
        <v/>
      </c>
      <c r="N103" s="307" t="str">
        <f t="shared" si="54"/>
        <v/>
      </c>
      <c r="O103" s="307" t="str">
        <f t="shared" si="55"/>
        <v/>
      </c>
      <c r="P103" s="307" t="str">
        <f t="shared" si="56"/>
        <v>No</v>
      </c>
      <c r="Q103" s="307">
        <f>SUM($A$10:A103)</f>
        <v>4465</v>
      </c>
      <c r="R103" s="307"/>
      <c r="S103" s="307" t="str">
        <f>IF(T103="","",RANK(T103,$T$10:$T$50,1)+COUNTIF(T$10:T103,T103)-1)</f>
        <v/>
      </c>
      <c r="T103" s="307" t="str">
        <f t="shared" si="57"/>
        <v/>
      </c>
      <c r="U103" s="251" t="str">
        <f t="shared" si="58"/>
        <v/>
      </c>
      <c r="V103" s="307" t="str">
        <f t="shared" si="59"/>
        <v/>
      </c>
      <c r="W103" s="251" t="str">
        <f t="shared" si="60"/>
        <v/>
      </c>
      <c r="X103" s="251" t="str">
        <f t="shared" si="61"/>
        <v/>
      </c>
      <c r="Y103" s="251" t="str">
        <f t="shared" si="62"/>
        <v/>
      </c>
      <c r="Z103" s="251" t="str">
        <f t="shared" si="63"/>
        <v/>
      </c>
      <c r="AA103" s="251" t="str">
        <f t="shared" si="64"/>
        <v/>
      </c>
      <c r="AB103" s="79"/>
      <c r="AC103" s="79"/>
      <c r="AD103" s="79"/>
      <c r="AE103" s="79"/>
      <c r="AF103" s="79"/>
      <c r="AG103" s="79"/>
      <c r="AH103" s="79"/>
      <c r="AI103" s="79"/>
      <c r="AJ103" s="79"/>
      <c r="AK103" s="79">
        <v>94</v>
      </c>
      <c r="AL103" s="4" t="str">
        <f t="shared" si="65"/>
        <v/>
      </c>
      <c r="AM103" s="4" t="str">
        <f t="shared" si="70"/>
        <v/>
      </c>
      <c r="AN103" s="4"/>
      <c r="AO103" s="4" t="str">
        <f t="shared" si="66"/>
        <v/>
      </c>
      <c r="AP103" s="4" t="str">
        <f t="shared" si="67"/>
        <v/>
      </c>
      <c r="AQ103" s="280" t="str">
        <f t="shared" si="68"/>
        <v/>
      </c>
      <c r="AR103" s="307" t="str">
        <f t="shared" si="69"/>
        <v/>
      </c>
      <c r="AS103" s="79"/>
      <c r="AT103" s="79"/>
      <c r="AU103" s="79"/>
      <c r="AV103" s="79"/>
      <c r="AW103" s="79"/>
    </row>
    <row r="104" spans="1:49">
      <c r="A104" s="79">
        <v>95</v>
      </c>
      <c r="B104" s="307" t="str">
        <f t="shared" si="48"/>
        <v/>
      </c>
      <c r="C104" s="307" t="str">
        <f t="shared" si="49"/>
        <v/>
      </c>
      <c r="D104" s="307" t="str">
        <f t="shared" si="50"/>
        <v/>
      </c>
      <c r="E104" s="357" t="str">
        <f>IF('11. Module 3 Milestone Timeline'!B112="","",'11. Module 3 Milestone Timeline'!B112)</f>
        <v/>
      </c>
      <c r="F104" s="357" t="str">
        <f>IF('11. Module 3 Milestone Timeline'!C112="","",'11. Module 3 Milestone Timeline'!C112)</f>
        <v/>
      </c>
      <c r="G104" s="357" t="str">
        <f>IF('11. Module 3 Milestone Timeline'!D112="","",'11. Module 3 Milestone Timeline'!D112)</f>
        <v/>
      </c>
      <c r="H104" s="357" t="str">
        <f>IF('11. Module 3 Milestone Timeline'!E112="","",'11. Module 3 Milestone Timeline'!E112)</f>
        <v/>
      </c>
      <c r="I104" s="357" t="str">
        <f t="shared" si="51"/>
        <v/>
      </c>
      <c r="J104" s="378" t="str">
        <f>IF('11. Module 3 Milestone Timeline'!F112="","",'11. Module 3 Milestone Timeline'!F112)</f>
        <v/>
      </c>
      <c r="K104" s="378" t="str">
        <f>IF('11. Module 3 Milestone Timeline'!G112="","",'11. Module 3 Milestone Timeline'!G112)</f>
        <v/>
      </c>
      <c r="L104" s="280" t="str">
        <f t="shared" si="52"/>
        <v/>
      </c>
      <c r="M104" s="307" t="str">
        <f t="shared" si="53"/>
        <v/>
      </c>
      <c r="N104" s="307" t="str">
        <f t="shared" si="54"/>
        <v/>
      </c>
      <c r="O104" s="307" t="str">
        <f t="shared" si="55"/>
        <v/>
      </c>
      <c r="P104" s="307" t="str">
        <f t="shared" si="56"/>
        <v>No</v>
      </c>
      <c r="Q104" s="307">
        <f>SUM($A$10:A104)</f>
        <v>4560</v>
      </c>
      <c r="R104" s="307"/>
      <c r="S104" s="307" t="str">
        <f>IF(T104="","",RANK(T104,$T$10:$T$50,1)+COUNTIF(T$10:T104,T104)-1)</f>
        <v/>
      </c>
      <c r="T104" s="307" t="str">
        <f t="shared" si="57"/>
        <v/>
      </c>
      <c r="U104" s="251" t="str">
        <f t="shared" si="58"/>
        <v/>
      </c>
      <c r="V104" s="307" t="str">
        <f t="shared" si="59"/>
        <v/>
      </c>
      <c r="W104" s="251" t="str">
        <f t="shared" si="60"/>
        <v/>
      </c>
      <c r="X104" s="251" t="str">
        <f t="shared" si="61"/>
        <v/>
      </c>
      <c r="Y104" s="251" t="str">
        <f t="shared" si="62"/>
        <v/>
      </c>
      <c r="Z104" s="251" t="str">
        <f t="shared" si="63"/>
        <v/>
      </c>
      <c r="AA104" s="251" t="str">
        <f t="shared" si="64"/>
        <v/>
      </c>
      <c r="AB104" s="79"/>
      <c r="AC104" s="79"/>
      <c r="AD104" s="79"/>
      <c r="AE104" s="79"/>
      <c r="AF104" s="79"/>
      <c r="AG104" s="79"/>
      <c r="AH104" s="79"/>
      <c r="AI104" s="79"/>
      <c r="AJ104" s="79"/>
      <c r="AK104" s="79">
        <v>95</v>
      </c>
      <c r="AL104" s="4" t="str">
        <f t="shared" si="65"/>
        <v/>
      </c>
      <c r="AM104" s="4" t="str">
        <f t="shared" si="70"/>
        <v/>
      </c>
      <c r="AN104" s="4"/>
      <c r="AO104" s="4" t="str">
        <f t="shared" si="66"/>
        <v/>
      </c>
      <c r="AP104" s="4" t="str">
        <f t="shared" si="67"/>
        <v/>
      </c>
      <c r="AQ104" s="280" t="str">
        <f t="shared" si="68"/>
        <v/>
      </c>
      <c r="AR104" s="307" t="str">
        <f t="shared" si="69"/>
        <v/>
      </c>
      <c r="AS104" s="79"/>
      <c r="AT104" s="79"/>
      <c r="AU104" s="79"/>
      <c r="AV104" s="79"/>
      <c r="AW104" s="79"/>
    </row>
    <row r="105" spans="1:49">
      <c r="A105" s="79">
        <v>96</v>
      </c>
      <c r="B105" s="307" t="str">
        <f t="shared" si="48"/>
        <v/>
      </c>
      <c r="C105" s="307" t="str">
        <f t="shared" si="49"/>
        <v/>
      </c>
      <c r="D105" s="307" t="str">
        <f t="shared" si="50"/>
        <v/>
      </c>
      <c r="E105" s="357" t="str">
        <f>IF('11. Module 3 Milestone Timeline'!B113="","",'11. Module 3 Milestone Timeline'!B113)</f>
        <v/>
      </c>
      <c r="F105" s="357" t="str">
        <f>IF('11. Module 3 Milestone Timeline'!C113="","",'11. Module 3 Milestone Timeline'!C113)</f>
        <v/>
      </c>
      <c r="G105" s="357" t="str">
        <f>IF('11. Module 3 Milestone Timeline'!D113="","",'11. Module 3 Milestone Timeline'!D113)</f>
        <v/>
      </c>
      <c r="H105" s="357" t="str">
        <f>IF('11. Module 3 Milestone Timeline'!E113="","",'11. Module 3 Milestone Timeline'!E113)</f>
        <v/>
      </c>
      <c r="I105" s="357" t="str">
        <f t="shared" si="51"/>
        <v/>
      </c>
      <c r="J105" s="378" t="str">
        <f>IF('11. Module 3 Milestone Timeline'!F113="","",'11. Module 3 Milestone Timeline'!F113)</f>
        <v/>
      </c>
      <c r="K105" s="378" t="str">
        <f>IF('11. Module 3 Milestone Timeline'!G113="","",'11. Module 3 Milestone Timeline'!G113)</f>
        <v/>
      </c>
      <c r="L105" s="280" t="str">
        <f t="shared" si="52"/>
        <v/>
      </c>
      <c r="M105" s="307" t="str">
        <f t="shared" si="53"/>
        <v/>
      </c>
      <c r="N105" s="307" t="str">
        <f t="shared" si="54"/>
        <v/>
      </c>
      <c r="O105" s="307" t="str">
        <f t="shared" si="55"/>
        <v/>
      </c>
      <c r="P105" s="307" t="str">
        <f t="shared" si="56"/>
        <v>No</v>
      </c>
      <c r="Q105" s="307">
        <f>SUM($A$10:A105)</f>
        <v>4656</v>
      </c>
      <c r="R105" s="307"/>
      <c r="S105" s="307" t="str">
        <f>IF(T105="","",RANK(T105,$T$10:$T$50,1)+COUNTIF(T$10:T105,T105)-1)</f>
        <v/>
      </c>
      <c r="T105" s="307" t="str">
        <f t="shared" si="57"/>
        <v/>
      </c>
      <c r="U105" s="251" t="str">
        <f t="shared" si="58"/>
        <v/>
      </c>
      <c r="V105" s="307" t="str">
        <f t="shared" si="59"/>
        <v/>
      </c>
      <c r="W105" s="251" t="str">
        <f t="shared" si="60"/>
        <v/>
      </c>
      <c r="X105" s="251" t="str">
        <f t="shared" si="61"/>
        <v/>
      </c>
      <c r="Y105" s="251" t="str">
        <f t="shared" si="62"/>
        <v/>
      </c>
      <c r="Z105" s="251" t="str">
        <f t="shared" si="63"/>
        <v/>
      </c>
      <c r="AA105" s="251" t="str">
        <f t="shared" si="64"/>
        <v/>
      </c>
      <c r="AB105" s="79"/>
      <c r="AC105" s="79"/>
      <c r="AD105" s="79"/>
      <c r="AE105" s="79"/>
      <c r="AF105" s="79"/>
      <c r="AG105" s="79"/>
      <c r="AH105" s="79"/>
      <c r="AI105" s="79"/>
      <c r="AJ105" s="79"/>
      <c r="AK105" s="79">
        <v>96</v>
      </c>
      <c r="AL105" s="4" t="str">
        <f t="shared" si="65"/>
        <v/>
      </c>
      <c r="AM105" s="4" t="str">
        <f t="shared" si="70"/>
        <v/>
      </c>
      <c r="AN105" s="4"/>
      <c r="AO105" s="4" t="str">
        <f t="shared" si="66"/>
        <v/>
      </c>
      <c r="AP105" s="4" t="str">
        <f t="shared" si="67"/>
        <v/>
      </c>
      <c r="AQ105" s="280" t="str">
        <f t="shared" si="68"/>
        <v/>
      </c>
      <c r="AR105" s="307" t="str">
        <f t="shared" si="69"/>
        <v/>
      </c>
      <c r="AS105" s="79"/>
      <c r="AT105" s="79"/>
      <c r="AU105" s="79"/>
      <c r="AV105" s="79"/>
      <c r="AW105" s="79"/>
    </row>
    <row r="106" spans="1:49">
      <c r="A106" s="79">
        <v>97</v>
      </c>
      <c r="B106" s="307" t="str">
        <f>IF(OR(N106="Yes",O106="Yes",P106="Yes"),A106,"")</f>
        <v/>
      </c>
      <c r="C106" s="307" t="str">
        <f>IF(B106="","",RANK(B106,$B$10:$B$109,1))</f>
        <v/>
      </c>
      <c r="D106" s="307" t="str">
        <f>IF(C106="","",E106)</f>
        <v/>
      </c>
      <c r="E106" s="357" t="str">
        <f>IF('11. Module 3 Milestone Timeline'!B114="","",'11. Module 3 Milestone Timeline'!B114)</f>
        <v/>
      </c>
      <c r="F106" s="357" t="str">
        <f>IF('11. Module 3 Milestone Timeline'!C114="","",'11. Module 3 Milestone Timeline'!C114)</f>
        <v/>
      </c>
      <c r="G106" s="357" t="str">
        <f>IF('11. Module 3 Milestone Timeline'!D114="","",'11. Module 3 Milestone Timeline'!D114)</f>
        <v/>
      </c>
      <c r="H106" s="357" t="str">
        <f>IF('11. Module 3 Milestone Timeline'!E114="","",'11. Module 3 Milestone Timeline'!E114)</f>
        <v/>
      </c>
      <c r="I106" s="357" t="str">
        <f>IF(AND(H106="",NOT(E106="")),"Unassigned",H106)</f>
        <v/>
      </c>
      <c r="J106" s="378" t="str">
        <f>IF('11. Module 3 Milestone Timeline'!F114="","",'11. Module 3 Milestone Timeline'!F114)</f>
        <v/>
      </c>
      <c r="K106" s="378" t="str">
        <f>IF('11. Module 3 Milestone Timeline'!G114="","",'11. Module 3 Milestone Timeline'!G114)</f>
        <v/>
      </c>
      <c r="L106" s="280" t="str">
        <f>IF(E106="","",IF(AND(J106="",K106=""),$L$2,IF(NOT(K106=""),$L$3,$L$4)))</f>
        <v/>
      </c>
      <c r="M106" s="307" t="str">
        <f>IF(N106="Yes",$O$2,IF(O106="Yes",$O$3,IF(P106="Yes",$O$4,"")))</f>
        <v/>
      </c>
      <c r="N106" s="307" t="str">
        <f t="shared" si="54"/>
        <v/>
      </c>
      <c r="O106" s="307" t="str">
        <f t="shared" si="55"/>
        <v/>
      </c>
      <c r="P106" s="307" t="str">
        <f>IF(OR(N106="Yes",O106="Yes"),"No",IF(AND(K106="",F106&lt;=$B$5),"Yes","No"))</f>
        <v>No</v>
      </c>
      <c r="Q106" s="307">
        <f>SUM($A$10:A106)</f>
        <v>4753</v>
      </c>
      <c r="R106" s="307"/>
      <c r="S106" s="307" t="str">
        <f>IF(T106="","",RANK(T106,$T$10:$T$50,1)+COUNTIF(T$10:T106,T106)-1)</f>
        <v/>
      </c>
      <c r="T106" s="307" t="str">
        <f>IF(U106="","",VLOOKUP(U106,$AD$10:$AG$50,4,FALSE))</f>
        <v/>
      </c>
      <c r="U106" s="251" t="str">
        <f>IF(V106="","",VLOOKUP(V106,$C$10:$K$109,7,FALSE))</f>
        <v/>
      </c>
      <c r="V106" s="307" t="str">
        <f t="shared" si="59"/>
        <v/>
      </c>
      <c r="W106" s="251" t="str">
        <f>VLOOKUP(V106,$C$10:$K$109,2,FALSE)</f>
        <v/>
      </c>
      <c r="X106" s="251" t="str">
        <f t="shared" si="61"/>
        <v/>
      </c>
      <c r="Y106" s="251" t="str">
        <f t="shared" si="62"/>
        <v/>
      </c>
      <c r="Z106" s="251" t="str">
        <f t="shared" si="63"/>
        <v/>
      </c>
      <c r="AA106" s="251" t="str">
        <f t="shared" si="64"/>
        <v/>
      </c>
      <c r="AB106" s="79"/>
      <c r="AC106" s="79"/>
      <c r="AD106" s="79"/>
      <c r="AE106" s="79"/>
      <c r="AF106" s="79"/>
      <c r="AG106" s="79"/>
      <c r="AH106" s="79"/>
      <c r="AI106" s="79"/>
      <c r="AJ106" s="79"/>
      <c r="AK106" s="79">
        <v>97</v>
      </c>
      <c r="AL106" s="4" t="str">
        <f t="shared" si="65"/>
        <v/>
      </c>
      <c r="AM106" s="4" t="str">
        <f t="shared" si="70"/>
        <v/>
      </c>
      <c r="AN106" s="4"/>
      <c r="AO106" s="4" t="str">
        <f t="shared" si="66"/>
        <v/>
      </c>
      <c r="AP106" s="4" t="str">
        <f t="shared" si="67"/>
        <v/>
      </c>
      <c r="AQ106" s="280" t="str">
        <f t="shared" si="68"/>
        <v/>
      </c>
      <c r="AR106" s="307" t="str">
        <f t="shared" si="69"/>
        <v/>
      </c>
      <c r="AS106" s="79"/>
      <c r="AT106" s="79"/>
      <c r="AU106" s="79"/>
      <c r="AV106" s="79"/>
      <c r="AW106" s="79"/>
    </row>
    <row r="107" spans="1:49">
      <c r="A107" s="79">
        <v>98</v>
      </c>
      <c r="B107" s="307" t="str">
        <f>IF(OR(N107="Yes",O107="Yes",P107="Yes"),A107,"")</f>
        <v/>
      </c>
      <c r="C107" s="307" t="str">
        <f>IF(B107="","",RANK(B107,$B$10:$B$109,1))</f>
        <v/>
      </c>
      <c r="D107" s="307" t="str">
        <f>IF(C107="","",E107)</f>
        <v/>
      </c>
      <c r="E107" s="357" t="str">
        <f>IF('11. Module 3 Milestone Timeline'!B115="","",'11. Module 3 Milestone Timeline'!B115)</f>
        <v/>
      </c>
      <c r="F107" s="357" t="str">
        <f>IF('11. Module 3 Milestone Timeline'!C115="","",'11. Module 3 Milestone Timeline'!C115)</f>
        <v/>
      </c>
      <c r="G107" s="357" t="str">
        <f>IF('11. Module 3 Milestone Timeline'!D115="","",'11. Module 3 Milestone Timeline'!D115)</f>
        <v/>
      </c>
      <c r="H107" s="357" t="str">
        <f>IF('11. Module 3 Milestone Timeline'!E115="","",'11. Module 3 Milestone Timeline'!E115)</f>
        <v/>
      </c>
      <c r="I107" s="357" t="str">
        <f>IF(AND(H107="",NOT(E107="")),"Unassigned",H107)</f>
        <v/>
      </c>
      <c r="J107" s="378" t="str">
        <f>IF('11. Module 3 Milestone Timeline'!F115="","",'11. Module 3 Milestone Timeline'!F115)</f>
        <v/>
      </c>
      <c r="K107" s="378" t="str">
        <f>IF('11. Module 3 Milestone Timeline'!G115="","",'11. Module 3 Milestone Timeline'!G115)</f>
        <v/>
      </c>
      <c r="L107" s="280" t="str">
        <f>IF(E107="","",IF(AND(J107="",K107=""),$L$2,IF(NOT(K107=""),$L$3,$L$4)))</f>
        <v/>
      </c>
      <c r="M107" s="307" t="str">
        <f>IF(N107="Yes",$O$2,IF(O107="Yes",$O$3,IF(P107="Yes",$O$4,"")))</f>
        <v/>
      </c>
      <c r="N107" s="307" t="str">
        <f t="shared" si="54"/>
        <v/>
      </c>
      <c r="O107" s="307" t="str">
        <f t="shared" si="55"/>
        <v/>
      </c>
      <c r="P107" s="307" t="str">
        <f>IF(OR(N107="Yes",O107="Yes"),"No",IF(AND(K107="",F107&lt;=$B$5),"Yes","No"))</f>
        <v>No</v>
      </c>
      <c r="Q107" s="307">
        <f>SUM($A$10:A107)</f>
        <v>4851</v>
      </c>
      <c r="R107" s="307"/>
      <c r="S107" s="307" t="str">
        <f>IF(T107="","",RANK(T107,$T$10:$T$50,1)+COUNTIF(T$10:T107,T107)-1)</f>
        <v/>
      </c>
      <c r="T107" s="307" t="str">
        <f>IF(U107="","",VLOOKUP(U107,$AD$10:$AG$50,4,FALSE))</f>
        <v/>
      </c>
      <c r="U107" s="251" t="str">
        <f>IF(V107="","",VLOOKUP(V107,$C$10:$K$109,7,FALSE))</f>
        <v/>
      </c>
      <c r="V107" s="307" t="str">
        <f t="shared" si="59"/>
        <v/>
      </c>
      <c r="W107" s="251" t="str">
        <f>VLOOKUP(V107,$C$10:$K$109,2,FALSE)</f>
        <v/>
      </c>
      <c r="X107" s="251" t="str">
        <f t="shared" si="61"/>
        <v/>
      </c>
      <c r="Y107" s="251" t="str">
        <f t="shared" si="62"/>
        <v/>
      </c>
      <c r="Z107" s="251" t="str">
        <f t="shared" si="63"/>
        <v/>
      </c>
      <c r="AA107" s="251" t="str">
        <f t="shared" si="64"/>
        <v/>
      </c>
      <c r="AB107" s="79"/>
      <c r="AC107" s="79"/>
      <c r="AD107" s="79"/>
      <c r="AE107" s="79"/>
      <c r="AF107" s="79"/>
      <c r="AG107" s="79"/>
      <c r="AH107" s="79"/>
      <c r="AI107" s="79"/>
      <c r="AJ107" s="79"/>
      <c r="AK107" s="79">
        <v>98</v>
      </c>
      <c r="AL107" s="4" t="str">
        <f t="shared" si="65"/>
        <v/>
      </c>
      <c r="AM107" s="4" t="str">
        <f>IF(AL107="","",IF(AL107=AL106,"",AL107))</f>
        <v/>
      </c>
      <c r="AN107" s="4"/>
      <c r="AO107" s="4" t="str">
        <f t="shared" si="66"/>
        <v/>
      </c>
      <c r="AP107" s="4" t="str">
        <f t="shared" si="67"/>
        <v/>
      </c>
      <c r="AQ107" s="280" t="str">
        <f t="shared" si="68"/>
        <v/>
      </c>
      <c r="AR107" s="307" t="str">
        <f t="shared" si="69"/>
        <v/>
      </c>
      <c r="AS107" s="79"/>
      <c r="AT107" s="79"/>
      <c r="AU107" s="79"/>
      <c r="AV107" s="79"/>
      <c r="AW107" s="79"/>
    </row>
    <row r="108" spans="1:49">
      <c r="A108" s="79">
        <v>99</v>
      </c>
      <c r="B108" s="307" t="str">
        <f>IF(OR(N108="Yes",O108="Yes",P108="Yes"),A108,"")</f>
        <v/>
      </c>
      <c r="C108" s="307" t="str">
        <f>IF(B108="","",RANK(B108,$B$10:$B$109,1))</f>
        <v/>
      </c>
      <c r="D108" s="307" t="str">
        <f>IF(C108="","",E108)</f>
        <v/>
      </c>
      <c r="E108" s="357" t="str">
        <f>IF('11. Module 3 Milestone Timeline'!B116="","",'11. Module 3 Milestone Timeline'!B116)</f>
        <v/>
      </c>
      <c r="F108" s="357" t="str">
        <f>IF('11. Module 3 Milestone Timeline'!C116="","",'11. Module 3 Milestone Timeline'!C116)</f>
        <v/>
      </c>
      <c r="G108" s="357" t="str">
        <f>IF('11. Module 3 Milestone Timeline'!D116="","",'11. Module 3 Milestone Timeline'!D116)</f>
        <v/>
      </c>
      <c r="H108" s="357" t="str">
        <f>IF('11. Module 3 Milestone Timeline'!E116="","",'11. Module 3 Milestone Timeline'!E116)</f>
        <v/>
      </c>
      <c r="I108" s="357" t="str">
        <f>IF(AND(H108="",NOT(E108="")),"Unassigned",H108)</f>
        <v/>
      </c>
      <c r="J108" s="378" t="str">
        <f>IF('11. Module 3 Milestone Timeline'!F116="","",'11. Module 3 Milestone Timeline'!F116)</f>
        <v/>
      </c>
      <c r="K108" s="378" t="str">
        <f>IF('11. Module 3 Milestone Timeline'!G116="","",'11. Module 3 Milestone Timeline'!G116)</f>
        <v/>
      </c>
      <c r="L108" s="280" t="str">
        <f>IF(E108="","",IF(AND(J108="",K108=""),$L$2,IF(NOT(K108=""),$L$3,$L$4)))</f>
        <v/>
      </c>
      <c r="M108" s="307" t="str">
        <f>IF(N108="Yes",$O$2,IF(O108="Yes",$O$3,IF(P108="Yes",$O$4,"")))</f>
        <v/>
      </c>
      <c r="N108" s="307" t="str">
        <f t="shared" si="54"/>
        <v/>
      </c>
      <c r="O108" s="307" t="str">
        <f t="shared" si="55"/>
        <v/>
      </c>
      <c r="P108" s="307" t="str">
        <f>IF(OR(N108="Yes",O108="Yes"),"No",IF(AND(K108="",F108&lt;=$B$5),"Yes","No"))</f>
        <v>No</v>
      </c>
      <c r="Q108" s="307">
        <f>SUM($A$10:A108)</f>
        <v>4950</v>
      </c>
      <c r="R108" s="307"/>
      <c r="S108" s="307" t="str">
        <f>IF(T108="","",RANK(T108,$T$10:$T$50,1)+COUNTIF(T$10:T108,T108)-1)</f>
        <v/>
      </c>
      <c r="T108" s="307" t="str">
        <f>IF(U108="","",VLOOKUP(U108,$AD$10:$AG$50,4,FALSE))</f>
        <v/>
      </c>
      <c r="U108" s="251" t="str">
        <f>IF(V108="","",VLOOKUP(V108,$C$10:$K$109,7,FALSE))</f>
        <v/>
      </c>
      <c r="V108" s="307" t="str">
        <f t="shared" si="59"/>
        <v/>
      </c>
      <c r="W108" s="251" t="str">
        <f>VLOOKUP(V108,$C$10:$K$109,2,FALSE)</f>
        <v/>
      </c>
      <c r="X108" s="251" t="str">
        <f t="shared" si="61"/>
        <v/>
      </c>
      <c r="Y108" s="251" t="str">
        <f t="shared" si="62"/>
        <v/>
      </c>
      <c r="Z108" s="251" t="str">
        <f t="shared" si="63"/>
        <v/>
      </c>
      <c r="AA108" s="251" t="str">
        <f t="shared" si="64"/>
        <v/>
      </c>
      <c r="AB108" s="307"/>
      <c r="AC108" s="79"/>
      <c r="AD108" s="79"/>
      <c r="AE108" s="79"/>
      <c r="AF108" s="79"/>
      <c r="AG108" s="79"/>
      <c r="AH108" s="79"/>
      <c r="AI108" s="79"/>
      <c r="AJ108" s="79"/>
      <c r="AK108" s="79">
        <v>99</v>
      </c>
      <c r="AL108" s="4" t="str">
        <f t="shared" si="65"/>
        <v/>
      </c>
      <c r="AM108" s="4" t="str">
        <f>IF(AL108="","",IF(AL108=AL107,"",AL108))</f>
        <v/>
      </c>
      <c r="AN108" s="4"/>
      <c r="AO108" s="4" t="str">
        <f t="shared" si="66"/>
        <v/>
      </c>
      <c r="AP108" s="4" t="str">
        <f t="shared" si="67"/>
        <v/>
      </c>
      <c r="AQ108" s="280" t="str">
        <f t="shared" si="68"/>
        <v/>
      </c>
      <c r="AR108" s="307" t="str">
        <f t="shared" si="69"/>
        <v/>
      </c>
      <c r="AS108" s="79"/>
      <c r="AT108" s="79"/>
      <c r="AU108" s="79"/>
      <c r="AV108" s="79"/>
      <c r="AW108" s="79"/>
    </row>
    <row r="109" spans="1:49">
      <c r="A109" s="79">
        <v>100</v>
      </c>
      <c r="B109" s="307" t="str">
        <f>IF(OR(N109="Yes",O109="Yes",P109="Yes"),A109,"")</f>
        <v/>
      </c>
      <c r="C109" s="307" t="str">
        <f>IF(B109="","",RANK(B109,$B$10:$B$109,1))</f>
        <v/>
      </c>
      <c r="D109" s="307" t="str">
        <f>IF(C109="","",E109)</f>
        <v/>
      </c>
      <c r="E109" s="357" t="str">
        <f>IF('11. Module 3 Milestone Timeline'!B117="","",'11. Module 3 Milestone Timeline'!B117)</f>
        <v/>
      </c>
      <c r="F109" s="357" t="str">
        <f>IF('11. Module 3 Milestone Timeline'!C117="","",'11. Module 3 Milestone Timeline'!C117)</f>
        <v/>
      </c>
      <c r="G109" s="357" t="str">
        <f>IF('11. Module 3 Milestone Timeline'!D117="","",'11. Module 3 Milestone Timeline'!D117)</f>
        <v/>
      </c>
      <c r="H109" s="357" t="str">
        <f>IF('11. Module 3 Milestone Timeline'!E117="","",'11. Module 3 Milestone Timeline'!E117)</f>
        <v/>
      </c>
      <c r="I109" s="357" t="str">
        <f>IF(AND(H109="",NOT(E109="")),"Unassigned",H109)</f>
        <v/>
      </c>
      <c r="J109" s="378" t="str">
        <f>IF('11. Module 3 Milestone Timeline'!F117="","",'11. Module 3 Milestone Timeline'!F117)</f>
        <v/>
      </c>
      <c r="K109" s="379" t="str">
        <f>IF('11. Module 3 Milestone Timeline'!G117="","",'11. Module 3 Milestone Timeline'!G117)</f>
        <v/>
      </c>
      <c r="L109" s="282" t="str">
        <f>IF(E109="","",IF(AND(J109="",K109=""),$L$2,IF(NOT(K109=""),$L$3,$L$4)))</f>
        <v/>
      </c>
      <c r="M109" s="307" t="str">
        <f>IF(N109="Yes",$O$2,IF(O109="Yes",$O$3,IF(P109="Yes",$O$4,"")))</f>
        <v/>
      </c>
      <c r="N109" s="307" t="str">
        <f t="shared" si="54"/>
        <v/>
      </c>
      <c r="O109" s="307" t="str">
        <f t="shared" si="55"/>
        <v/>
      </c>
      <c r="P109" s="219" t="str">
        <f>IF(OR(N109="Yes",O109="Yes"),"No",IF(AND(K109="",F109&lt;=$B$5),"Yes","No"))</f>
        <v>No</v>
      </c>
      <c r="Q109" s="219">
        <f>SUM($A$10:A109)</f>
        <v>5050</v>
      </c>
      <c r="R109" s="219"/>
      <c r="S109" s="219" t="str">
        <f>IF(T109="","",RANK(T109,$T$10:$T$50,1)+COUNTIF(T$10:T109,T109)-1)</f>
        <v/>
      </c>
      <c r="T109" s="219" t="str">
        <f>IF(U109="","",VLOOKUP(U109,$AD$10:$AG$50,4,FALSE))</f>
        <v/>
      </c>
      <c r="U109" s="283" t="str">
        <f>IF(V109="","",VLOOKUP(V109,$C$10:$K$109,7,FALSE))</f>
        <v/>
      </c>
      <c r="V109" s="219" t="str">
        <f t="shared" si="59"/>
        <v/>
      </c>
      <c r="W109" s="283" t="str">
        <f>VLOOKUP(V109,$C$10:$K$109,2,FALSE)</f>
        <v/>
      </c>
      <c r="X109" s="283" t="str">
        <f t="shared" si="61"/>
        <v/>
      </c>
      <c r="Y109" s="283" t="str">
        <f t="shared" si="62"/>
        <v/>
      </c>
      <c r="Z109" s="283" t="str">
        <f t="shared" si="63"/>
        <v/>
      </c>
      <c r="AA109" s="283" t="str">
        <f t="shared" si="64"/>
        <v/>
      </c>
      <c r="AB109" s="219"/>
      <c r="AC109" s="79"/>
      <c r="AD109" s="79"/>
      <c r="AE109" s="79"/>
      <c r="AF109" s="79"/>
      <c r="AG109" s="79"/>
      <c r="AH109" s="79"/>
      <c r="AI109" s="79"/>
      <c r="AJ109" s="79"/>
      <c r="AK109" s="79">
        <v>100</v>
      </c>
      <c r="AL109" s="4" t="str">
        <f t="shared" si="65"/>
        <v/>
      </c>
      <c r="AM109" s="4" t="str">
        <f>IF(AL109="","",IF(AL109=AL108,"",AL109))</f>
        <v/>
      </c>
      <c r="AN109" s="4"/>
      <c r="AO109" s="4" t="str">
        <f t="shared" si="66"/>
        <v/>
      </c>
      <c r="AP109" s="4" t="str">
        <f t="shared" si="67"/>
        <v/>
      </c>
      <c r="AQ109" s="280" t="str">
        <f t="shared" si="68"/>
        <v/>
      </c>
      <c r="AR109" s="307" t="str">
        <f t="shared" si="69"/>
        <v/>
      </c>
      <c r="AS109" s="79"/>
      <c r="AT109" s="79"/>
      <c r="AU109" s="79"/>
      <c r="AV109" s="79"/>
      <c r="AW109" s="79"/>
    </row>
  </sheetData>
  <mergeCells count="1">
    <mergeCell ref="AK8:AR8"/>
  </mergeCells>
  <pageMargins left="0.75" right="0.75" top="1" bottom="1" header="0.5" footer="0.5"/>
  <pageSetup orientation="portrait"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dimension ref="A1:A2"/>
  <sheetViews>
    <sheetView zoomScaleNormal="100" workbookViewId="0" xr3:uid="{94BC7849-1D55-59FD-A4A3-F33B65D9F6CB}">
      <selection activeCell="K64" sqref="K64"/>
    </sheetView>
  </sheetViews>
  <sheetFormatPr defaultRowHeight="12.75"/>
  <cols>
    <col min="1" max="1" width="2.85546875" customWidth="1"/>
  </cols>
  <sheetData>
    <row r="1" spans="1:1" ht="15" customHeight="1">
      <c r="A1" s="79"/>
    </row>
    <row r="2" spans="1:1" ht="33.75" customHeight="1">
      <c r="A2" s="79"/>
    </row>
  </sheetData>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G28"/>
  <sheetViews>
    <sheetView zoomScaleNormal="100" workbookViewId="0" xr3:uid="{842E5F09-E766-5B8D-85AF-A39847EA96FD}">
      <selection activeCell="D2" sqref="D2"/>
    </sheetView>
  </sheetViews>
  <sheetFormatPr defaultRowHeight="12.75"/>
  <cols>
    <col min="1" max="1" width="2.85546875" customWidth="1"/>
    <col min="2" max="3" width="11.7109375" customWidth="1"/>
    <col min="4" max="8" width="49.140625" customWidth="1"/>
  </cols>
  <sheetData>
    <row r="1" spans="1:7" ht="15" customHeight="1">
      <c r="A1" s="543"/>
      <c r="B1" s="543" t="s">
        <v>40</v>
      </c>
      <c r="C1" s="543" t="s">
        <v>41</v>
      </c>
      <c r="D1" s="544" t="s">
        <v>42</v>
      </c>
      <c r="E1" s="544" t="s">
        <v>43</v>
      </c>
      <c r="F1" s="544" t="s">
        <v>42</v>
      </c>
      <c r="G1" s="544" t="s">
        <v>44</v>
      </c>
    </row>
    <row r="2" spans="1:7" ht="33.75" customHeight="1">
      <c r="A2" s="545" t="str">
        <f>IF('2. Module 1 Assessment'!$C$13="Agree",1,IF('2. Module 1 Assessment'!$C$13="Disagree",2,""))</f>
        <v/>
      </c>
      <c r="B2" s="545" t="s">
        <v>45</v>
      </c>
      <c r="C2" s="545" t="s">
        <v>46</v>
      </c>
      <c r="D2" s="546" t="str">
        <f>IF('2. Module 1 Assessment'!C13="N/A","N/A",IF('2. Module 1 Assessment'!$C13="","",IF('2. Module 1 Assessment'!$C13="Agree",'2. HIDE Calc Module 1_1'!$C6,'2. HIDE Calc Module 1_1'!$E6)))</f>
        <v>N/A</v>
      </c>
      <c r="E2" s="546" t="str">
        <f>IF(D2=0,"",D2)</f>
        <v>N/A</v>
      </c>
      <c r="F2" s="546" t="str">
        <f>IF('2. Module 1 Assessment'!$C13="N/A","N/A",IF('2. Module 1 Assessment'!$C13="","",IF('2. Module 1 Assessment'!$C13="Agree",'2. HIDE Calc Module 1_1'!$D6,'2. HIDE Calc Module 1_1'!$F6)))</f>
        <v>N/A</v>
      </c>
      <c r="G2" s="546" t="str">
        <f>IF(F2=0,"",F2)</f>
        <v>N/A</v>
      </c>
    </row>
    <row r="3" spans="1:7" ht="84.75" customHeight="1">
      <c r="A3" s="547" t="str">
        <f>IF('2. Module 1 Assessment'!$C$14="Agree",1,IF('2. Module 1 Assessment'!$C$14="Disagree",2,""))</f>
        <v/>
      </c>
      <c r="B3" s="547" t="s">
        <v>45</v>
      </c>
      <c r="C3" s="547" t="s">
        <v>46</v>
      </c>
      <c r="D3" s="546" t="str">
        <f>IF('2. Module 1 Assessment'!C14="N/A","N/A",IF('2. Module 1 Assessment'!$C14="","",IF('2. Module 1 Assessment'!$C14="Agree",'2. HIDE Calc Module 1_1'!$C7,'2. HIDE Calc Module 1_1'!$E7)))</f>
        <v>N/A</v>
      </c>
      <c r="E3" s="546" t="str">
        <f>IF(D3=0,"",D3)</f>
        <v>N/A</v>
      </c>
      <c r="F3" s="546" t="str">
        <f>IF('2. Module 1 Assessment'!$C14="N/A","N/A",IF('2. Module 1 Assessment'!$C14="","",IF('2. Module 1 Assessment'!$C14="Agree",'2. HIDE Calc Module 1_1'!$D7,'2. HIDE Calc Module 1_1'!$F7)))</f>
        <v>N/A</v>
      </c>
      <c r="G3" s="546" t="str">
        <f>IF(F3=0,"",F3)</f>
        <v>N/A</v>
      </c>
    </row>
    <row r="4" spans="1:7" ht="84.75" customHeight="1">
      <c r="A4" s="545" t="str">
        <f>IF('2. Module 1 Assessment'!$C$15="Agree",3,IF('2. Module 1 Assessment'!$C$15="Disagree",2,""))</f>
        <v/>
      </c>
      <c r="B4" s="545" t="s">
        <v>47</v>
      </c>
      <c r="C4" s="545" t="s">
        <v>46</v>
      </c>
      <c r="D4" s="546" t="str">
        <f>IF('2. Module 1 Assessment'!C15="N/A","N/A",IF('2. Module 1 Assessment'!$C15="","",IF('2. Module 1 Assessment'!$C15="Agree",'2. HIDE Calc Module 1_1'!$C8,'2. HIDE Calc Module 1_1'!$E8)))</f>
        <v>N/A</v>
      </c>
      <c r="E4" s="546" t="str">
        <f>IF(D4=0,"",D4)</f>
        <v>N/A</v>
      </c>
      <c r="F4" s="546" t="str">
        <f>IF('2. Module 1 Assessment'!$C15="N/A","N/A",IF('2. Module 1 Assessment'!$C15="","",IF('2. Module 1 Assessment'!$C15="Agree",'2. HIDE Calc Module 1_1'!$D8,'2. HIDE Calc Module 1_1'!$F8)))</f>
        <v>N/A</v>
      </c>
      <c r="G4" s="546" t="str">
        <f>IF(F4=0,"",F4)</f>
        <v>N/A</v>
      </c>
    </row>
    <row r="5" spans="1:7" ht="84.75" customHeight="1">
      <c r="A5" s="547" t="str">
        <f>IF('2. Module 1 Assessment'!$C$16="Agree",2,"")</f>
        <v/>
      </c>
      <c r="B5" s="547" t="s">
        <v>46</v>
      </c>
      <c r="C5" s="547"/>
      <c r="D5" s="546" t="str">
        <f>IF('2. Module 1 Assessment'!C16="N/A","N/A",IF('2. Module 1 Assessment'!$C16="","",IF('2. Module 1 Assessment'!$C16="Agree",'2. HIDE Calc Module 1_1'!$C9,'2. HIDE Calc Module 1_1'!$E9)))</f>
        <v>N/A</v>
      </c>
      <c r="E5" s="546" t="str">
        <f>IF(D5=0,"",D5)</f>
        <v>N/A</v>
      </c>
      <c r="F5" s="546" t="str">
        <f>IF('2. Module 1 Assessment'!$C16="N/A","N/A",IF('2. Module 1 Assessment'!$C16="","",IF('2. Module 1 Assessment'!$C16="Agree",'2. HIDE Calc Module 1_1'!$D9,'2. HIDE Calc Module 1_1'!$F9)))</f>
        <v>N/A</v>
      </c>
      <c r="G5" s="546" t="str">
        <f>IF(F5=0,"",F5)</f>
        <v>N/A</v>
      </c>
    </row>
    <row r="6" spans="1:7">
      <c r="A6" s="29"/>
      <c r="B6" s="29"/>
      <c r="C6" s="29"/>
      <c r="D6" s="29"/>
      <c r="E6" s="29"/>
      <c r="F6" s="29"/>
      <c r="G6" s="29"/>
    </row>
    <row r="7" spans="1:7" ht="15.75">
      <c r="A7" s="543"/>
      <c r="B7" s="543"/>
      <c r="C7" s="543"/>
      <c r="D7" s="544" t="s">
        <v>42</v>
      </c>
      <c r="E7" s="544" t="s">
        <v>43</v>
      </c>
      <c r="F7" s="544" t="s">
        <v>42</v>
      </c>
      <c r="G7" s="544" t="s">
        <v>44</v>
      </c>
    </row>
    <row r="8" spans="1:7" ht="99.75">
      <c r="A8" s="545" t="str">
        <f>IF('2. Module 1 Assessment'!$C$19="Agree",3,IF('2. Module 1 Assessment'!$C$19="Disagree",1,""))</f>
        <v/>
      </c>
      <c r="B8" s="545" t="s">
        <v>47</v>
      </c>
      <c r="C8" s="545" t="s">
        <v>45</v>
      </c>
      <c r="D8" s="548" t="str">
        <f>IF('2. Module 1 Assessment'!C19="N/A","N/A",IF('2. Module 1 Assessment'!$C19="","",IF('2. Module 1 Assessment'!$C19="Agree",'2. HIDE Calc Module 1_1'!$C15,'2. HIDE Calc Module 1_1'!$E15)))</f>
        <v>N/A</v>
      </c>
      <c r="E8" s="546" t="str">
        <f>IF(D8=0,"",D8)</f>
        <v>N/A</v>
      </c>
      <c r="F8" s="548" t="str">
        <f>IF('2. Module 1 Assessment'!C19="N/A","N/A",IF('2. Module 1 Assessment'!$C19="","",IF('2. Module 1 Assessment'!$C19="Agree",'2. HIDE Calc Module 1_1'!$D15,'2. HIDE Calc Module 1_1'!$F15)))</f>
        <v>N/A</v>
      </c>
      <c r="G8" s="546" t="str">
        <f>IF(F8=0,"",F8)</f>
        <v>N/A</v>
      </c>
    </row>
    <row r="9" spans="1:7" ht="57">
      <c r="A9" s="547" t="str">
        <f>IF('2. Module 1 Assessment'!$C$20="Agree",3,IF('2. Module 1 Assessment'!$C$20="Disagree",1,""))</f>
        <v/>
      </c>
      <c r="B9" s="547" t="s">
        <v>47</v>
      </c>
      <c r="C9" s="547" t="s">
        <v>45</v>
      </c>
      <c r="D9" s="548" t="str">
        <f>IF('2. Module 1 Assessment'!C20="N/A","N/A",IF('2. Module 1 Assessment'!$C20="","",IF('2. Module 1 Assessment'!$C20="Agree",'2. HIDE Calc Module 1_1'!$C16,'2. HIDE Calc Module 1_1'!$E16)))</f>
        <v>N/A</v>
      </c>
      <c r="E9" s="546" t="str">
        <f>IF(D9=0,"",D9)</f>
        <v>N/A</v>
      </c>
      <c r="F9" s="548" t="str">
        <f>IF('2. Module 1 Assessment'!C20="N/A","N/A",IF('2. Module 1 Assessment'!$C20="","",IF('2. Module 1 Assessment'!$C20="Agree",'2. HIDE Calc Module 1_1'!$D16,'2. HIDE Calc Module 1_1'!$F16)))</f>
        <v>N/A</v>
      </c>
      <c r="G9" s="546" t="str">
        <f>IF(F9=0,"",F9)</f>
        <v>N/A</v>
      </c>
    </row>
    <row r="10" spans="1:7" ht="71.25">
      <c r="A10" s="545" t="str">
        <f>IF('2. Module 1 Assessment'!$C$21="Agree",3,IF('2. Module 1 Assessment'!$C$21="Disagree",2,""))</f>
        <v/>
      </c>
      <c r="B10" s="545" t="s">
        <v>47</v>
      </c>
      <c r="C10" s="545" t="s">
        <v>46</v>
      </c>
      <c r="D10" s="548" t="str">
        <f>IF('2. Module 1 Assessment'!C21="N/A","N/A",IF('2. Module 1 Assessment'!$C21="","",IF('2. Module 1 Assessment'!$C21="Agree",'2. HIDE Calc Module 1_1'!$C17,'2. HIDE Calc Module 1_1'!$E17)))</f>
        <v>N/A</v>
      </c>
      <c r="E10" s="546" t="str">
        <f>IF(D10=0,"",D10)</f>
        <v>N/A</v>
      </c>
      <c r="F10" s="548" t="str">
        <f>IF('2. Module 1 Assessment'!C21="N/A","N/A",IF('2. Module 1 Assessment'!$C21="","",IF('2. Module 1 Assessment'!$C21="Agree",'2. HIDE Calc Module 1_1'!$D17,'2. HIDE Calc Module 1_1'!$F17)))</f>
        <v>N/A</v>
      </c>
      <c r="G10" s="546" t="str">
        <f>IF(F10=0,"",F10)</f>
        <v>N/A</v>
      </c>
    </row>
    <row r="11" spans="1:7" ht="28.5">
      <c r="A11" s="547" t="str">
        <f>IF('2. Module 1 Assessment'!$C$22="Agree",3,IF('2. Module 1 Assessment'!$C$22="Disagree",2,""))</f>
        <v/>
      </c>
      <c r="B11" s="547" t="s">
        <v>47</v>
      </c>
      <c r="C11" s="547" t="s">
        <v>46</v>
      </c>
      <c r="D11" s="548" t="str">
        <f>IF('2. Module 1 Assessment'!C22="N/A","N/A",IF('2. Module 1 Assessment'!$C22="","",IF('2. Module 1 Assessment'!$C22="Agree",'2. HIDE Calc Module 1_1'!$C18,'2. HIDE Calc Module 1_1'!$E18)))</f>
        <v>N/A</v>
      </c>
      <c r="E11" s="546" t="str">
        <f>IF(D11=0,"",D11)</f>
        <v>N/A</v>
      </c>
      <c r="F11" s="548" t="str">
        <f>IF('2. Module 1 Assessment'!C22="N/A","N/A",IF('2. Module 1 Assessment'!$C22="","",IF('2. Module 1 Assessment'!$C22="Agree",'2. HIDE Calc Module 1_1'!$D18,'2. HIDE Calc Module 1_1'!$F18)))</f>
        <v>N/A</v>
      </c>
      <c r="G11" s="546" t="str">
        <f>IF(F11=0,"",F11)</f>
        <v>N/A</v>
      </c>
    </row>
    <row r="12" spans="1:7" ht="85.5">
      <c r="A12" s="545" t="str">
        <f>IF('2. Module 1 Assessment'!$C$23="Agree",3,IF('2. Module 1 Assessment'!$C$23="Disagree",1,""))</f>
        <v/>
      </c>
      <c r="B12" s="545" t="s">
        <v>47</v>
      </c>
      <c r="C12" s="545" t="s">
        <v>46</v>
      </c>
      <c r="D12" s="548" t="str">
        <f>IF('2. Module 1 Assessment'!C23="N/A","N/A",IF('2. Module 1 Assessment'!$C23="","",IF('2. Module 1 Assessment'!$C23="Agree",'2. HIDE Calc Module 1_1'!$C19,'2. HIDE Calc Module 1_1'!$E19)))</f>
        <v>N/A</v>
      </c>
      <c r="E12" s="546" t="str">
        <f>IF(D12=0,"",D12)</f>
        <v>N/A</v>
      </c>
      <c r="F12" s="548" t="str">
        <f>IF('2. Module 1 Assessment'!C23="N/A","N/A",IF('2. Module 1 Assessment'!$C23="","",IF('2. Module 1 Assessment'!$C23="Agree",'2. HIDE Calc Module 1_1'!$D19,'2. HIDE Calc Module 1_1'!$F19)))</f>
        <v>N/A</v>
      </c>
      <c r="G12" s="546" t="str">
        <f>IF(F12=0,"",F12)</f>
        <v>N/A</v>
      </c>
    </row>
    <row r="13" spans="1:7">
      <c r="A13" s="29"/>
      <c r="B13" s="29"/>
      <c r="C13" s="29"/>
      <c r="D13" s="29"/>
      <c r="E13" s="29"/>
      <c r="F13" s="29"/>
      <c r="G13" s="29"/>
    </row>
    <row r="14" spans="1:7" ht="15.75">
      <c r="A14" s="543"/>
      <c r="B14" s="543"/>
      <c r="C14" s="543"/>
      <c r="D14" s="544" t="s">
        <v>42</v>
      </c>
      <c r="E14" s="544" t="s">
        <v>43</v>
      </c>
      <c r="F14" s="544" t="s">
        <v>42</v>
      </c>
      <c r="G14" s="544" t="s">
        <v>44</v>
      </c>
    </row>
    <row r="15" spans="1:7" ht="57">
      <c r="A15" s="547" t="str">
        <f>IF('2. Module 1 Assessment'!$C$26="Agree",3,IF('2. Module 1 Assessment'!$C$26="Disagree",2,""))</f>
        <v/>
      </c>
      <c r="B15" s="547" t="s">
        <v>47</v>
      </c>
      <c r="C15" s="547" t="s">
        <v>46</v>
      </c>
      <c r="D15" s="548" t="str">
        <f>IF('2. Module 1 Assessment'!C26="N/A","N/A",IF('2. Module 1 Assessment'!$C26="","",IF('2. Module 1 Assessment'!$C26="Agree",'2. HIDE Calc Module 1_1'!$C23,'2. HIDE Calc Module 1_1'!$E23)))</f>
        <v>N/A</v>
      </c>
      <c r="E15" s="546" t="str">
        <f>IF(D15=0,"",D15)</f>
        <v>N/A</v>
      </c>
      <c r="F15" s="548" t="str">
        <f>IF('2. Module 1 Assessment'!C26="N/A","N/A",IF('2. Module 1 Assessment'!$C26="","",IF('2. Module 1 Assessment'!$C26="Agree",'2. HIDE Calc Module 1_1'!$D23,'2. HIDE Calc Module 1_1'!$F23)))</f>
        <v>N/A</v>
      </c>
      <c r="G15" s="546" t="str">
        <f>IF(F15=0,"",F15)</f>
        <v>N/A</v>
      </c>
    </row>
    <row r="16" spans="1:7" ht="57">
      <c r="A16" s="545" t="str">
        <f>IF('2. Module 1 Assessment'!$C$27="Agree",3,IF('2. Module 1 Assessment'!$C$27="Disagree",2,""))</f>
        <v/>
      </c>
      <c r="B16" s="545" t="s">
        <v>47</v>
      </c>
      <c r="C16" s="545" t="s">
        <v>46</v>
      </c>
      <c r="D16" s="548" t="str">
        <f>IF('2. Module 1 Assessment'!C27="N/A","N/A",IF('2. Module 1 Assessment'!$C27="","",IF('2. Module 1 Assessment'!$C27="Agree",'2. HIDE Calc Module 1_1'!$C24,'2. HIDE Calc Module 1_1'!$E24)))</f>
        <v>N/A</v>
      </c>
      <c r="E16" s="546" t="str">
        <f>IF(D16=0,"",D16)</f>
        <v>N/A</v>
      </c>
      <c r="F16" s="548" t="str">
        <f>IF('2. Module 1 Assessment'!C27="N/A","N/A",IF('2. Module 1 Assessment'!$C27="","",IF('2. Module 1 Assessment'!$C27="Agree",'2. HIDE Calc Module 1_1'!$D24,'2. HIDE Calc Module 1_1'!$F24)))</f>
        <v>N/A</v>
      </c>
      <c r="G16" s="546" t="str">
        <f>IF(F16=0,"",F16)</f>
        <v>N/A</v>
      </c>
    </row>
    <row r="17" spans="1:7" ht="85.5">
      <c r="A17" s="547" t="str">
        <f>IF('2. Module 1 Assessment'!$C$28="Agree",3,IF('2. Module 1 Assessment'!$C$28="Disagree",1,""))</f>
        <v/>
      </c>
      <c r="B17" s="547" t="s">
        <v>47</v>
      </c>
      <c r="C17" s="547" t="s">
        <v>45</v>
      </c>
      <c r="D17" s="548" t="str">
        <f>IF('2. Module 1 Assessment'!C28="N/A","N/A",IF('2. Module 1 Assessment'!$C28="","",IF('2. Module 1 Assessment'!$C28="Agree",'2. HIDE Calc Module 1_1'!$C25,'2. HIDE Calc Module 1_1'!$E25)))</f>
        <v>N/A</v>
      </c>
      <c r="E17" s="546" t="str">
        <f>IF(D17=0,"",D17)</f>
        <v>N/A</v>
      </c>
      <c r="F17" s="548" t="str">
        <f>IF('2. Module 1 Assessment'!C28="N/A","N/A",IF('2. Module 1 Assessment'!$C28="","",IF('2. Module 1 Assessment'!$C28="Agree",'2. HIDE Calc Module 1_1'!$D25,'2. HIDE Calc Module 1_1'!$F25)))</f>
        <v>N/A</v>
      </c>
      <c r="G17" s="546" t="str">
        <f>IF(F17=0,"",F17)</f>
        <v>N/A</v>
      </c>
    </row>
    <row r="18" spans="1:7">
      <c r="A18" s="29"/>
      <c r="B18" s="29"/>
      <c r="C18" s="29"/>
      <c r="D18" s="29"/>
      <c r="E18" s="29"/>
      <c r="F18" s="29"/>
      <c r="G18" s="29"/>
    </row>
    <row r="19" spans="1:7" ht="15.75">
      <c r="A19" s="543"/>
      <c r="B19" s="543"/>
      <c r="C19" s="543"/>
      <c r="D19" s="544" t="s">
        <v>42</v>
      </c>
      <c r="E19" s="544" t="s">
        <v>43</v>
      </c>
      <c r="F19" s="544" t="s">
        <v>42</v>
      </c>
      <c r="G19" s="544" t="s">
        <v>44</v>
      </c>
    </row>
    <row r="20" spans="1:7" ht="71.25">
      <c r="A20" s="545" t="str">
        <f>IF('2. Module 1 Assessment'!$C$31="Agree",1,IF('2. Module 1 Assessment'!$C$31="Disagree",3,""))</f>
        <v/>
      </c>
      <c r="B20" s="545" t="s">
        <v>45</v>
      </c>
      <c r="C20" s="545" t="s">
        <v>47</v>
      </c>
      <c r="D20" s="548" t="str">
        <f>IF('2. Module 1 Assessment'!C31="N/A","N/A",IF('2. Module 1 Assessment'!$C31="","",IF('2. Module 1 Assessment'!$C31="Agree",'2. HIDE Calc Module 1_1'!$C29,'2. HIDE Calc Module 1_1'!$E29)))</f>
        <v>N/A</v>
      </c>
      <c r="E20" s="546" t="str">
        <f>IF(D20=0,"",D20)</f>
        <v>N/A</v>
      </c>
      <c r="F20" s="548" t="str">
        <f>IF('2. Module 1 Assessment'!C31="N/A","N/A",IF('2. Module 1 Assessment'!$C31="","",IF('2. Module 1 Assessment'!$C31="Agree",'2. HIDE Calc Module 1_1'!$D29,'2. HIDE Calc Module 1_1'!$F29)))</f>
        <v>N/A</v>
      </c>
      <c r="G20" s="546" t="str">
        <f>IF(F20=0,"",F20)</f>
        <v>N/A</v>
      </c>
    </row>
    <row r="21" spans="1:7" ht="85.5">
      <c r="A21" s="547" t="str">
        <f>IF('2. Module 1 Assessment'!$C$32="Agree",2,IF('2. Module 1 Assessment'!$C$32="Disagree",2,""))</f>
        <v/>
      </c>
      <c r="B21" s="547" t="s">
        <v>46</v>
      </c>
      <c r="C21" s="547" t="s">
        <v>46</v>
      </c>
      <c r="D21" s="548" t="str">
        <f>IF('2. Module 1 Assessment'!C32="N/A","N/A",IF('2. Module 1 Assessment'!$C32="","",IF('2. Module 1 Assessment'!$C32="Agree",'2. HIDE Calc Module 1_1'!$C30,'2. HIDE Calc Module 1_1'!$E30)))</f>
        <v>N/A</v>
      </c>
      <c r="E21" s="548" t="str">
        <f>IF(D21=0,"",D21)</f>
        <v>N/A</v>
      </c>
      <c r="F21" s="548" t="str">
        <f>IF('2. Module 1 Assessment'!C32="N/A","N/A",IF('2. Module 1 Assessment'!$C32="","",IF('2. Module 1 Assessment'!$C32="Agree",'2. HIDE Calc Module 1_1'!$D30,'2. HIDE Calc Module 1_1'!$F30)))</f>
        <v>N/A</v>
      </c>
      <c r="G21" s="546" t="str">
        <f>IF(F21=0,"",F21)</f>
        <v>N/A</v>
      </c>
    </row>
    <row r="22" spans="1:7" ht="57">
      <c r="A22" s="545" t="str">
        <f>IF('2. Module 1 Assessment'!$C$33="Agree",3,IF('2. Module 1 Assessment'!$C$33="Disagree",1,""))</f>
        <v/>
      </c>
      <c r="B22" s="545" t="s">
        <v>47</v>
      </c>
      <c r="C22" s="545" t="s">
        <v>45</v>
      </c>
      <c r="D22" s="548" t="str">
        <f>IF('2. Module 1 Assessment'!C33="N/A","N/A",IF('2. Module 1 Assessment'!$C33="","",IF('2. Module 1 Assessment'!$C33="Agree",'2. HIDE Calc Module 1_1'!$C31,'2. HIDE Calc Module 1_1'!$E31)))</f>
        <v>N/A</v>
      </c>
      <c r="E22" s="548" t="str">
        <f>IF(D22=0,"",D22)</f>
        <v>N/A</v>
      </c>
      <c r="F22" s="548" t="str">
        <f>IF('2. Module 1 Assessment'!C33="N/A","N/A",IF('2. Module 1 Assessment'!$C33="","",IF('2. Module 1 Assessment'!$C33="Agree",'2. HIDE Calc Module 1_1'!$D31,'2. HIDE Calc Module 1_1'!$F31)))</f>
        <v>N/A</v>
      </c>
      <c r="G22" s="546" t="str">
        <f>IF(F22=0,"",F22)</f>
        <v>N/A</v>
      </c>
    </row>
    <row r="23" spans="1:7" ht="85.5">
      <c r="A23" s="547" t="str">
        <f>IF('2. Module 1 Assessment'!$C$34="Agree",3,IF('2. Module 1 Assessment'!$C$34="Disagree",1,""))</f>
        <v/>
      </c>
      <c r="B23" s="547" t="s">
        <v>47</v>
      </c>
      <c r="C23" s="547" t="s">
        <v>45</v>
      </c>
      <c r="D23" s="548" t="str">
        <f>IF('2. Module 1 Assessment'!C34="N/A","N/A",IF('2. Module 1 Assessment'!$C34="","",IF('2. Module 1 Assessment'!$C34="Agree",'2. HIDE Calc Module 1_1'!$C32,'2. HIDE Calc Module 1_1'!$E32)))</f>
        <v>N/A</v>
      </c>
      <c r="E23" s="548" t="str">
        <f>IF(D23=0,"",D23)</f>
        <v>N/A</v>
      </c>
      <c r="F23" s="548" t="str">
        <f>IF('2. Module 1 Assessment'!C34="N/A","N/A",IF('2. Module 1 Assessment'!$C34="","",IF('2. Module 1 Assessment'!$C34="Agree",'2. HIDE Calc Module 1_1'!$D32,'2. HIDE Calc Module 1_1'!$F32)))</f>
        <v>N/A</v>
      </c>
      <c r="G23" s="546" t="str">
        <f>IF(F23=0,"",F23)</f>
        <v>N/A</v>
      </c>
    </row>
    <row r="24" spans="1:7" ht="85.5">
      <c r="A24" s="545" t="str">
        <f>IF('2. Module 1 Assessment'!$C$35="Agree",3,IF('2. Module 1 Assessment'!$C$35="Disagree",1,""))</f>
        <v/>
      </c>
      <c r="B24" s="545" t="s">
        <v>47</v>
      </c>
      <c r="C24" s="545" t="s">
        <v>45</v>
      </c>
      <c r="D24" s="548" t="str">
        <f>IF('2. Module 1 Assessment'!C35="N/A","N/A",IF('2. Module 1 Assessment'!$C35="","",IF('2. Module 1 Assessment'!$C35="Agree",'2. HIDE Calc Module 1_1'!$C33,'2. HIDE Calc Module 1_1'!$E33)))</f>
        <v>N/A</v>
      </c>
      <c r="E24" s="548" t="str">
        <f>IF(D24=0,"",D24)</f>
        <v>N/A</v>
      </c>
      <c r="F24" s="548" t="str">
        <f>IF('2. Module 1 Assessment'!C35="N/A","N/A",IF('2. Module 1 Assessment'!$C35="","",IF('2. Module 1 Assessment'!$C35="Agree",'2. HIDE Calc Module 1_1'!$D33,'2. HIDE Calc Module 1_1'!$F33)))</f>
        <v>N/A</v>
      </c>
      <c r="G24" s="546" t="str">
        <f>IF(F24=0,"",F24)</f>
        <v>N/A</v>
      </c>
    </row>
    <row r="25" spans="1:7">
      <c r="A25" s="29"/>
      <c r="B25" s="29"/>
      <c r="C25" s="29"/>
      <c r="D25" s="29"/>
      <c r="E25" s="29"/>
      <c r="F25" s="29"/>
      <c r="G25" s="29"/>
    </row>
    <row r="26" spans="1:7" ht="15.75">
      <c r="A26" s="543"/>
      <c r="B26" s="543"/>
      <c r="C26" s="543"/>
      <c r="D26" s="544" t="s">
        <v>42</v>
      </c>
      <c r="E26" s="544" t="s">
        <v>43</v>
      </c>
      <c r="F26" s="544" t="s">
        <v>42</v>
      </c>
      <c r="G26" s="544" t="s">
        <v>44</v>
      </c>
    </row>
    <row r="27" spans="1:7" ht="42.75">
      <c r="A27" s="547" t="str">
        <f>IF('2. Module 1 Assessment'!$C$38="Agree",3,IF('2. Module 1 Assessment'!$C$38="Disagree",2,""))</f>
        <v/>
      </c>
      <c r="B27" s="547" t="s">
        <v>47</v>
      </c>
      <c r="C27" s="547" t="s">
        <v>46</v>
      </c>
      <c r="D27" s="546" t="str">
        <f>IF('2. Module 1 Assessment'!C38="N/A","N/A",IF('2. Module 1 Assessment'!$C38="","",IF('2. Module 1 Assessment'!$C38="Agree",'2. HIDE Calc Module 1_1'!$C10,'2. HIDE Calc Module 1_1'!$E10)))</f>
        <v>N/A</v>
      </c>
      <c r="E27" s="546" t="str">
        <f>IF(D27=0,"",D27)</f>
        <v>N/A</v>
      </c>
      <c r="F27" s="546" t="str">
        <f>IF('2. Module 1 Assessment'!C38="N/A","N/A",IF('2. Module 1 Assessment'!$C38="","",IF('2. Module 1 Assessment'!$C38="Agree",'2. HIDE Calc Module 1_1'!$D10,'2. HIDE Calc Module 1_1'!$F10)))</f>
        <v>N/A</v>
      </c>
      <c r="G27" s="546" t="str">
        <f>IF(F27=0,"",F27)</f>
        <v>N/A</v>
      </c>
    </row>
    <row r="28" spans="1:7" ht="57">
      <c r="A28" s="545" t="str">
        <f>IF('2. Module 1 Assessment'!$C$39="Agree",3,IF('2. Module 1 Assessment'!$C$39="Disagree",1,""))</f>
        <v/>
      </c>
      <c r="B28" s="545" t="s">
        <v>47</v>
      </c>
      <c r="C28" s="545" t="s">
        <v>45</v>
      </c>
      <c r="D28" s="546" t="str">
        <f>IF('2. Module 1 Assessment'!C39="N/A","N/A",IF('2. Module 1 Assessment'!$C39="","",IF('2. Module 1 Assessment'!$C39="Agree",'2. HIDE Calc Module 1_1'!$C11,'2. HIDE Calc Module 1_1'!$E11)))</f>
        <v>N/A</v>
      </c>
      <c r="E28" s="546" t="str">
        <f>IF(D28=0,"",D28)</f>
        <v>N/A</v>
      </c>
      <c r="F28" s="546" t="str">
        <f>IF('2. Module 1 Assessment'!C39="N/A","N/A",IF('2. Module 1 Assessment'!$C39="","",IF('2. Module 1 Assessment'!$C39="Agree",'2. HIDE Calc Module 1_1'!$D11,'2. HIDE Calc Module 1_1'!$F11)))</f>
        <v>N/A</v>
      </c>
      <c r="G28" s="546" t="str">
        <f>IF(F28=0,"",F28)</f>
        <v>N/A</v>
      </c>
    </row>
  </sheetData>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sheetPr>
  <dimension ref="A1:J40"/>
  <sheetViews>
    <sheetView zoomScaleNormal="100" workbookViewId="0" xr3:uid="{51F8DEE0-4D01-5F28-A812-FC0BD7CAC4A5}">
      <selection activeCell="C6" sqref="C6"/>
    </sheetView>
  </sheetViews>
  <sheetFormatPr defaultRowHeight="12.75"/>
  <cols>
    <col min="1" max="1" width="2.85546875" style="34" customWidth="1"/>
    <col min="2" max="2" width="76.85546875" style="34" customWidth="1"/>
    <col min="3" max="3" width="42.28515625" style="34" customWidth="1"/>
    <col min="4" max="5" width="31.85546875" style="34" customWidth="1"/>
    <col min="6" max="6" width="33.42578125" style="34" customWidth="1"/>
    <col min="7" max="7" width="37.85546875" style="34" customWidth="1"/>
    <col min="8" max="16384" width="9.140625" style="34"/>
  </cols>
  <sheetData>
    <row r="1" spans="1:10" ht="15" customHeight="1">
      <c r="A1" s="79"/>
      <c r="B1" s="79"/>
      <c r="C1" s="79"/>
      <c r="D1" s="79"/>
      <c r="E1" s="79"/>
      <c r="F1" s="79"/>
      <c r="G1" s="79"/>
      <c r="H1" s="79"/>
      <c r="I1" s="79"/>
      <c r="J1" s="79"/>
    </row>
    <row r="2" spans="1:10" ht="33.75" customHeight="1">
      <c r="A2" s="79"/>
      <c r="B2" s="79"/>
      <c r="C2" s="79"/>
      <c r="D2" s="79"/>
      <c r="E2" s="79"/>
      <c r="F2" s="79"/>
      <c r="G2" s="79"/>
      <c r="H2" s="79"/>
      <c r="I2" s="79"/>
      <c r="J2" s="79"/>
    </row>
    <row r="3" spans="1:10">
      <c r="A3" s="79"/>
      <c r="B3" s="79"/>
      <c r="C3" s="79"/>
      <c r="D3" s="79"/>
      <c r="E3" s="79"/>
      <c r="F3" s="79"/>
      <c r="G3" s="79"/>
      <c r="H3" s="79"/>
      <c r="I3" s="79"/>
      <c r="J3" s="79"/>
    </row>
    <row r="4" spans="1:10">
      <c r="A4" s="79"/>
      <c r="B4" s="79"/>
      <c r="C4" s="3" t="s">
        <v>48</v>
      </c>
      <c r="D4" s="3" t="s">
        <v>49</v>
      </c>
      <c r="E4" s="3" t="s">
        <v>50</v>
      </c>
      <c r="F4" s="3" t="s">
        <v>51</v>
      </c>
      <c r="G4" s="79"/>
      <c r="H4" s="79"/>
      <c r="I4" s="79" t="s">
        <v>52</v>
      </c>
      <c r="J4" s="64"/>
    </row>
    <row r="5" spans="1:10" ht="15.75">
      <c r="A5" s="79"/>
      <c r="B5" s="288" t="s">
        <v>13</v>
      </c>
      <c r="C5" s="289"/>
      <c r="D5" s="289"/>
      <c r="E5" s="289"/>
      <c r="F5" s="289"/>
      <c r="G5" s="79"/>
      <c r="H5" s="79"/>
      <c r="I5" s="79"/>
      <c r="J5" s="79"/>
    </row>
    <row r="6" spans="1:10" ht="180">
      <c r="A6" s="79"/>
      <c r="B6" s="66" t="s">
        <v>53</v>
      </c>
      <c r="C6" s="67" t="s">
        <v>54</v>
      </c>
      <c r="D6" s="67" t="s">
        <v>55</v>
      </c>
      <c r="E6" s="67" t="s">
        <v>56</v>
      </c>
      <c r="F6" s="67" t="s">
        <v>57</v>
      </c>
      <c r="G6" s="68"/>
      <c r="H6" s="68"/>
      <c r="I6" s="68"/>
      <c r="J6" s="79"/>
    </row>
    <row r="7" spans="1:10" ht="315">
      <c r="A7" s="79"/>
      <c r="B7" s="66" t="s">
        <v>58</v>
      </c>
      <c r="C7" s="67" t="s">
        <v>59</v>
      </c>
      <c r="D7" s="67" t="s">
        <v>60</v>
      </c>
      <c r="E7" s="67" t="s">
        <v>61</v>
      </c>
      <c r="F7" s="67" t="s">
        <v>62</v>
      </c>
      <c r="G7" s="68"/>
      <c r="H7" s="68"/>
      <c r="I7" s="68"/>
      <c r="J7" s="79"/>
    </row>
    <row r="8" spans="1:10" ht="222" customHeight="1">
      <c r="A8" s="79"/>
      <c r="B8" s="66" t="s">
        <v>63</v>
      </c>
      <c r="C8" s="67" t="s">
        <v>64</v>
      </c>
      <c r="D8" s="67" t="s">
        <v>65</v>
      </c>
      <c r="E8" s="67" t="s">
        <v>66</v>
      </c>
      <c r="F8" s="67" t="s">
        <v>67</v>
      </c>
      <c r="G8" s="68"/>
      <c r="H8" s="68"/>
      <c r="I8" s="68"/>
      <c r="J8" s="79"/>
    </row>
    <row r="9" spans="1:10" ht="255">
      <c r="A9" s="79"/>
      <c r="B9" s="66" t="s">
        <v>68</v>
      </c>
      <c r="C9" s="67" t="s">
        <v>69</v>
      </c>
      <c r="D9" s="67" t="s">
        <v>70</v>
      </c>
      <c r="E9" s="67" t="s">
        <v>71</v>
      </c>
      <c r="F9" s="67" t="s">
        <v>72</v>
      </c>
      <c r="G9" s="68"/>
      <c r="H9" s="68"/>
      <c r="I9" s="68"/>
      <c r="J9" s="79"/>
    </row>
    <row r="10" spans="1:10" ht="75">
      <c r="A10" s="79"/>
      <c r="B10" s="66" t="s">
        <v>73</v>
      </c>
      <c r="C10" s="67" t="s">
        <v>74</v>
      </c>
      <c r="D10" s="67" t="s">
        <v>75</v>
      </c>
      <c r="E10" s="67" t="s">
        <v>74</v>
      </c>
      <c r="F10" s="67" t="s">
        <v>76</v>
      </c>
      <c r="G10" s="68"/>
      <c r="H10" s="68"/>
      <c r="I10" s="68"/>
      <c r="J10" s="79"/>
    </row>
    <row r="11" spans="1:10" ht="105">
      <c r="A11" s="79"/>
      <c r="B11" s="66" t="s">
        <v>77</v>
      </c>
      <c r="C11" s="67" t="s">
        <v>78</v>
      </c>
      <c r="D11" s="67" t="s">
        <v>79</v>
      </c>
      <c r="E11" s="67" t="s">
        <v>78</v>
      </c>
      <c r="F11" s="67" t="s">
        <v>80</v>
      </c>
      <c r="G11" s="68"/>
      <c r="H11" s="68"/>
      <c r="I11" s="68"/>
      <c r="J11" s="79"/>
    </row>
    <row r="12" spans="1:10" ht="15">
      <c r="A12" s="79"/>
      <c r="B12" s="18"/>
      <c r="C12" s="18"/>
      <c r="D12" s="67"/>
      <c r="E12" s="67"/>
      <c r="F12" s="18"/>
      <c r="G12" s="68"/>
      <c r="H12" s="68"/>
      <c r="I12" s="68"/>
      <c r="J12" s="79"/>
    </row>
    <row r="13" spans="1:10" ht="15">
      <c r="A13" s="79"/>
      <c r="B13" s="18"/>
      <c r="C13" s="18"/>
      <c r="D13" s="67"/>
      <c r="E13" s="67"/>
      <c r="F13" s="18"/>
      <c r="G13" s="68"/>
      <c r="H13" s="68"/>
      <c r="I13" s="68"/>
      <c r="J13" s="79"/>
    </row>
    <row r="14" spans="1:10" ht="15.75">
      <c r="A14" s="79"/>
      <c r="B14" s="287" t="s">
        <v>21</v>
      </c>
      <c r="C14" s="290" t="s">
        <v>48</v>
      </c>
      <c r="D14" s="290" t="s">
        <v>49</v>
      </c>
      <c r="E14" s="290" t="s">
        <v>50</v>
      </c>
      <c r="F14" s="290" t="s">
        <v>51</v>
      </c>
      <c r="G14" s="68"/>
      <c r="H14" s="68"/>
      <c r="I14" s="68"/>
      <c r="J14" s="79"/>
    </row>
    <row r="15" spans="1:10" ht="165">
      <c r="A15" s="79"/>
      <c r="B15" s="66" t="s">
        <v>81</v>
      </c>
      <c r="C15" s="67" t="s">
        <v>82</v>
      </c>
      <c r="D15" s="67" t="s">
        <v>83</v>
      </c>
      <c r="E15" s="67" t="s">
        <v>84</v>
      </c>
      <c r="F15" s="67" t="s">
        <v>85</v>
      </c>
      <c r="G15" s="68"/>
      <c r="H15" s="68"/>
      <c r="I15" s="68"/>
      <c r="J15" s="79"/>
    </row>
    <row r="16" spans="1:10" ht="117.75" customHeight="1">
      <c r="A16" s="79"/>
      <c r="B16" s="69" t="s">
        <v>86</v>
      </c>
      <c r="C16" s="70" t="s">
        <v>87</v>
      </c>
      <c r="D16" s="67" t="s">
        <v>88</v>
      </c>
      <c r="E16" s="67" t="s">
        <v>87</v>
      </c>
      <c r="F16" s="67" t="s">
        <v>89</v>
      </c>
      <c r="G16" s="68"/>
      <c r="H16" s="68"/>
      <c r="I16" s="68"/>
      <c r="J16" s="79"/>
    </row>
    <row r="17" spans="1:10" ht="120">
      <c r="A17" s="79"/>
      <c r="B17" s="66" t="s">
        <v>90</v>
      </c>
      <c r="C17" s="67" t="s">
        <v>91</v>
      </c>
      <c r="D17" s="67" t="s">
        <v>92</v>
      </c>
      <c r="E17" s="67" t="s">
        <v>91</v>
      </c>
      <c r="F17" s="67" t="s">
        <v>93</v>
      </c>
      <c r="G17" s="68"/>
      <c r="H17" s="68"/>
      <c r="I17" s="68"/>
      <c r="J17" s="79"/>
    </row>
    <row r="18" spans="1:10" ht="79.5" customHeight="1">
      <c r="A18" s="79"/>
      <c r="B18" s="66" t="s">
        <v>94</v>
      </c>
      <c r="C18" s="67" t="s">
        <v>95</v>
      </c>
      <c r="D18" s="67" t="s">
        <v>96</v>
      </c>
      <c r="E18" s="67" t="s">
        <v>95</v>
      </c>
      <c r="F18" s="67" t="s">
        <v>97</v>
      </c>
      <c r="G18" s="68"/>
      <c r="H18" s="68"/>
      <c r="I18" s="68"/>
      <c r="J18" s="79"/>
    </row>
    <row r="19" spans="1:10" ht="150">
      <c r="A19" s="79"/>
      <c r="B19" s="66" t="s">
        <v>98</v>
      </c>
      <c r="C19" s="67" t="s">
        <v>99</v>
      </c>
      <c r="D19" s="67" t="s">
        <v>100</v>
      </c>
      <c r="E19" s="67" t="s">
        <v>101</v>
      </c>
      <c r="F19" s="67" t="s">
        <v>102</v>
      </c>
      <c r="G19" s="68"/>
      <c r="H19" s="68"/>
      <c r="I19" s="68"/>
      <c r="J19" s="79"/>
    </row>
    <row r="20" spans="1:10" ht="15">
      <c r="A20" s="79"/>
      <c r="B20" s="18"/>
      <c r="C20" s="18"/>
      <c r="D20" s="71"/>
      <c r="E20" s="71"/>
      <c r="F20" s="18"/>
      <c r="G20" s="68"/>
      <c r="H20" s="68"/>
      <c r="I20" s="68"/>
      <c r="J20" s="79"/>
    </row>
    <row r="21" spans="1:10" ht="15">
      <c r="A21" s="79"/>
      <c r="B21" s="18"/>
      <c r="C21" s="18"/>
      <c r="D21" s="71"/>
      <c r="E21" s="71"/>
      <c r="F21" s="18"/>
      <c r="G21" s="68"/>
      <c r="H21" s="68"/>
      <c r="I21" s="68"/>
      <c r="J21" s="79"/>
    </row>
    <row r="22" spans="1:10" ht="15.75">
      <c r="A22" s="79"/>
      <c r="B22" s="287" t="s">
        <v>27</v>
      </c>
      <c r="C22" s="290" t="s">
        <v>48</v>
      </c>
      <c r="D22" s="290" t="s">
        <v>49</v>
      </c>
      <c r="E22" s="290" t="s">
        <v>50</v>
      </c>
      <c r="F22" s="290" t="s">
        <v>51</v>
      </c>
      <c r="G22" s="68"/>
      <c r="H22" s="68"/>
      <c r="I22" s="68"/>
      <c r="J22" s="79"/>
    </row>
    <row r="23" spans="1:10" ht="105">
      <c r="A23" s="79"/>
      <c r="B23" s="66" t="s">
        <v>103</v>
      </c>
      <c r="C23" s="67" t="s">
        <v>104</v>
      </c>
      <c r="D23" s="67" t="s">
        <v>105</v>
      </c>
      <c r="E23" s="67" t="s">
        <v>104</v>
      </c>
      <c r="F23" s="67" t="s">
        <v>106</v>
      </c>
      <c r="G23" s="68"/>
      <c r="H23" s="68"/>
      <c r="I23" s="68"/>
      <c r="J23" s="79"/>
    </row>
    <row r="24" spans="1:10" ht="105">
      <c r="A24" s="79"/>
      <c r="B24" s="66" t="s">
        <v>107</v>
      </c>
      <c r="C24" s="67" t="s">
        <v>108</v>
      </c>
      <c r="D24" s="67" t="s">
        <v>109</v>
      </c>
      <c r="E24" s="67" t="s">
        <v>104</v>
      </c>
      <c r="F24" s="67" t="s">
        <v>106</v>
      </c>
      <c r="G24" s="68"/>
      <c r="H24" s="68"/>
      <c r="I24" s="68"/>
      <c r="J24" s="79"/>
    </row>
    <row r="25" spans="1:10" ht="150">
      <c r="A25" s="79"/>
      <c r="B25" s="66" t="s">
        <v>110</v>
      </c>
      <c r="C25" s="67" t="s">
        <v>111</v>
      </c>
      <c r="D25" s="67" t="s">
        <v>112</v>
      </c>
      <c r="E25" s="67" t="s">
        <v>113</v>
      </c>
      <c r="F25" s="67" t="s">
        <v>114</v>
      </c>
      <c r="G25" s="68"/>
      <c r="H25" s="68"/>
      <c r="I25" s="68"/>
      <c r="J25" s="79"/>
    </row>
    <row r="26" spans="1:10" ht="15">
      <c r="A26" s="79"/>
      <c r="B26" s="18"/>
      <c r="C26" s="18"/>
      <c r="D26" s="71"/>
      <c r="E26" s="71"/>
      <c r="F26" s="18"/>
      <c r="G26" s="68"/>
      <c r="H26" s="68"/>
      <c r="I26" s="68"/>
      <c r="J26" s="79"/>
    </row>
    <row r="27" spans="1:10" ht="15">
      <c r="A27" s="79"/>
      <c r="B27" s="18"/>
      <c r="C27" s="18"/>
      <c r="D27" s="71"/>
      <c r="E27" s="71"/>
      <c r="F27" s="18"/>
      <c r="G27" s="68"/>
      <c r="H27" s="68"/>
      <c r="I27" s="68"/>
      <c r="J27" s="79"/>
    </row>
    <row r="28" spans="1:10" ht="15.75">
      <c r="A28" s="79"/>
      <c r="B28" s="287" t="s">
        <v>31</v>
      </c>
      <c r="C28" s="290" t="s">
        <v>48</v>
      </c>
      <c r="D28" s="290" t="s">
        <v>49</v>
      </c>
      <c r="E28" s="290" t="s">
        <v>50</v>
      </c>
      <c r="F28" s="290" t="s">
        <v>51</v>
      </c>
      <c r="G28" s="68"/>
      <c r="H28" s="68"/>
      <c r="I28" s="68"/>
      <c r="J28" s="79"/>
    </row>
    <row r="29" spans="1:10" ht="135">
      <c r="A29" s="79"/>
      <c r="B29" s="66" t="s">
        <v>115</v>
      </c>
      <c r="C29" s="67" t="s">
        <v>116</v>
      </c>
      <c r="D29" s="71" t="s">
        <v>117</v>
      </c>
      <c r="E29" s="67" t="s">
        <v>118</v>
      </c>
      <c r="F29" s="67" t="s">
        <v>119</v>
      </c>
      <c r="G29" s="68"/>
      <c r="H29" s="68"/>
      <c r="I29" s="68"/>
      <c r="J29" s="79"/>
    </row>
    <row r="30" spans="1:10" ht="150">
      <c r="A30" s="79"/>
      <c r="B30" s="66" t="s">
        <v>120</v>
      </c>
      <c r="C30" s="67" t="s">
        <v>121</v>
      </c>
      <c r="D30" s="71" t="s">
        <v>122</v>
      </c>
      <c r="E30" s="67" t="s">
        <v>123</v>
      </c>
      <c r="F30" s="67" t="s">
        <v>124</v>
      </c>
      <c r="G30" s="68"/>
      <c r="H30" s="68"/>
      <c r="I30" s="68"/>
      <c r="J30" s="79"/>
    </row>
    <row r="31" spans="1:10" ht="120">
      <c r="A31" s="79"/>
      <c r="B31" s="66" t="s">
        <v>125</v>
      </c>
      <c r="C31" s="71" t="s">
        <v>126</v>
      </c>
      <c r="D31" s="71" t="s">
        <v>127</v>
      </c>
      <c r="E31" s="71" t="s">
        <v>126</v>
      </c>
      <c r="F31" s="71" t="s">
        <v>128</v>
      </c>
      <c r="G31" s="68"/>
      <c r="H31" s="68"/>
      <c r="I31" s="68"/>
      <c r="J31" s="79"/>
    </row>
    <row r="32" spans="1:10" ht="150">
      <c r="A32" s="79"/>
      <c r="B32" s="66" t="s">
        <v>129</v>
      </c>
      <c r="C32" s="71" t="s">
        <v>130</v>
      </c>
      <c r="D32" s="71" t="s">
        <v>131</v>
      </c>
      <c r="E32" s="71" t="s">
        <v>132</v>
      </c>
      <c r="F32" s="71" t="s">
        <v>133</v>
      </c>
      <c r="G32" s="68"/>
      <c r="H32" s="68"/>
      <c r="I32" s="68"/>
      <c r="J32" s="79"/>
    </row>
    <row r="33" spans="1:10" ht="150">
      <c r="A33" s="79"/>
      <c r="B33" s="67" t="s">
        <v>134</v>
      </c>
      <c r="C33" s="67" t="s">
        <v>135</v>
      </c>
      <c r="D33" s="67" t="s">
        <v>136</v>
      </c>
      <c r="E33" s="75" t="s">
        <v>137</v>
      </c>
      <c r="F33" s="67" t="s">
        <v>138</v>
      </c>
      <c r="G33" s="79"/>
      <c r="H33" s="79"/>
      <c r="I33" s="79"/>
      <c r="J33" s="79"/>
    </row>
    <row r="34" spans="1:10" ht="15">
      <c r="A34" s="79"/>
      <c r="B34" s="79"/>
      <c r="C34" s="79"/>
      <c r="D34" s="79"/>
      <c r="E34" s="79"/>
      <c r="F34" s="79"/>
      <c r="G34" s="72"/>
      <c r="H34" s="79"/>
      <c r="I34" s="79"/>
      <c r="J34" s="79"/>
    </row>
    <row r="35" spans="1:10" ht="15">
      <c r="A35" s="79"/>
      <c r="B35" s="79"/>
      <c r="C35" s="79"/>
      <c r="D35" s="79"/>
      <c r="E35" s="79"/>
      <c r="F35" s="79"/>
      <c r="G35" s="73"/>
      <c r="H35" s="79"/>
      <c r="I35" s="79"/>
      <c r="J35" s="79"/>
    </row>
    <row r="36" spans="1:10" ht="15">
      <c r="A36" s="79"/>
      <c r="B36" s="79"/>
      <c r="C36" s="79"/>
      <c r="D36" s="79"/>
      <c r="E36" s="79"/>
      <c r="F36" s="79"/>
      <c r="G36" s="74"/>
      <c r="H36" s="79"/>
      <c r="I36" s="79"/>
      <c r="J36" s="79"/>
    </row>
    <row r="37" spans="1:10">
      <c r="A37" s="79"/>
      <c r="B37" s="289" t="s">
        <v>139</v>
      </c>
      <c r="C37" s="289"/>
      <c r="D37" s="79"/>
      <c r="E37" s="79"/>
      <c r="F37" s="79"/>
      <c r="G37" s="79"/>
      <c r="H37" s="79"/>
      <c r="I37" s="79"/>
      <c r="J37" s="79"/>
    </row>
    <row r="38" spans="1:10" ht="102">
      <c r="A38" s="79"/>
      <c r="B38" s="362" t="s">
        <v>140</v>
      </c>
      <c r="C38" s="549" t="s">
        <v>141</v>
      </c>
      <c r="D38" s="79"/>
      <c r="E38" s="79"/>
      <c r="F38" s="79"/>
      <c r="G38" s="79"/>
      <c r="H38" s="79"/>
      <c r="I38" s="79"/>
      <c r="J38" s="79"/>
    </row>
    <row r="39" spans="1:10" ht="102">
      <c r="A39" s="79"/>
      <c r="B39" s="291" t="s">
        <v>142</v>
      </c>
      <c r="C39" s="292" t="s">
        <v>143</v>
      </c>
      <c r="D39" s="79"/>
      <c r="E39" s="79"/>
      <c r="F39" s="79"/>
      <c r="G39" s="79"/>
      <c r="H39" s="79"/>
      <c r="I39" s="79"/>
      <c r="J39" s="79"/>
    </row>
    <row r="40" spans="1:10" ht="89.25">
      <c r="A40" s="79"/>
      <c r="B40" s="258" t="s">
        <v>144</v>
      </c>
      <c r="C40" s="293" t="s">
        <v>145</v>
      </c>
      <c r="D40" s="79"/>
      <c r="E40" s="79"/>
      <c r="F40" s="79"/>
      <c r="G40" s="79"/>
      <c r="H40" s="79"/>
      <c r="I40" s="79"/>
      <c r="J40" s="79"/>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92D050"/>
  </sheetPr>
  <dimension ref="A1:J30"/>
  <sheetViews>
    <sheetView zoomScaleNormal="100" workbookViewId="0" xr3:uid="{F9CF3CF3-643B-5BE6-8B46-32C596A47465}">
      <selection activeCell="E29" sqref="E29"/>
    </sheetView>
  </sheetViews>
  <sheetFormatPr defaultRowHeight="12.75"/>
  <cols>
    <col min="1" max="1" width="2.85546875" customWidth="1"/>
    <col min="2" max="2" width="30" customWidth="1"/>
  </cols>
  <sheetData>
    <row r="1" spans="1:10" ht="15" customHeight="1">
      <c r="A1" s="79"/>
      <c r="B1" s="79"/>
      <c r="C1" s="79"/>
      <c r="D1" s="79"/>
      <c r="E1" s="79"/>
      <c r="F1" s="79"/>
      <c r="G1" s="79"/>
      <c r="H1" s="79"/>
      <c r="I1" s="79"/>
      <c r="J1" s="79"/>
    </row>
    <row r="2" spans="1:10" ht="33.75" customHeight="1">
      <c r="A2" s="79"/>
      <c r="B2" s="24"/>
      <c r="C2" s="24" t="s">
        <v>13</v>
      </c>
      <c r="D2" s="24" t="s">
        <v>21</v>
      </c>
      <c r="E2" s="24" t="s">
        <v>27</v>
      </c>
      <c r="F2" s="24" t="s">
        <v>31</v>
      </c>
      <c r="G2" s="24" t="s">
        <v>37</v>
      </c>
      <c r="H2" s="24"/>
      <c r="I2" s="24"/>
      <c r="J2" s="79"/>
    </row>
    <row r="3" spans="1:10">
      <c r="A3" s="79"/>
      <c r="B3" s="79" t="s">
        <v>146</v>
      </c>
      <c r="C3" s="79">
        <f>COUNTIF('2. Module 1 Assess Calc'!$A$2:$A$5,1)</f>
        <v>0</v>
      </c>
      <c r="D3" s="79">
        <f>COUNTIF('2. Module 1 Assess Calc'!$A$8:$A$12,1)</f>
        <v>0</v>
      </c>
      <c r="E3" s="79">
        <f>COUNTIF('2. Module 1 Assess Calc'!$A$15:$A$17,1)</f>
        <v>0</v>
      </c>
      <c r="F3" s="79">
        <f>COUNTIF('2. Module 1 Assess Calc'!$A$20:$A$24,1)</f>
        <v>0</v>
      </c>
      <c r="G3" s="79">
        <f>COUNTIF('2. Module 1 Assess Calc'!$A$27:$A$28,1)</f>
        <v>0</v>
      </c>
      <c r="H3" s="79"/>
      <c r="I3" s="79"/>
      <c r="J3" s="79"/>
    </row>
    <row r="4" spans="1:10">
      <c r="A4" s="79"/>
      <c r="B4" s="4" t="s">
        <v>147</v>
      </c>
      <c r="C4" s="79">
        <f>COUNTIF('2. Module 1 Assess Calc'!$A$2:$A$5,2)</f>
        <v>0</v>
      </c>
      <c r="D4" s="79">
        <f>COUNTIF('2. Module 1 Assess Calc'!$A$8:$A$12,2)</f>
        <v>0</v>
      </c>
      <c r="E4" s="79">
        <f>COUNTIF('2. Module 1 Assess Calc'!$A$15:$A$17,2)</f>
        <v>0</v>
      </c>
      <c r="F4" s="79">
        <f>COUNTIF('2. Module 1 Assess Calc'!$A$20:$A$24,2)</f>
        <v>0</v>
      </c>
      <c r="G4" s="79">
        <f>COUNTIF('2. Module 1 Assess Calc'!$A$27:$A$28,2)</f>
        <v>0</v>
      </c>
      <c r="H4" s="79"/>
      <c r="I4" s="79"/>
      <c r="J4" s="79"/>
    </row>
    <row r="5" spans="1:10">
      <c r="A5" s="79"/>
      <c r="B5" s="4" t="s">
        <v>148</v>
      </c>
      <c r="C5" s="79">
        <f>COUNTIF('2. Module 1 Assess Calc'!$A$2:$A$5,3)</f>
        <v>0</v>
      </c>
      <c r="D5" s="79">
        <f>COUNTIF('2. Module 1 Assess Calc'!$A$8:$A$12,3)</f>
        <v>0</v>
      </c>
      <c r="E5" s="79">
        <f>COUNTIF('2. Module 1 Assess Calc'!$A$15:$A$17,3)</f>
        <v>0</v>
      </c>
      <c r="F5" s="79">
        <f>COUNTIF('2. Module 1 Assess Calc'!$A$20:$A$24,3)</f>
        <v>0</v>
      </c>
      <c r="G5" s="79">
        <f>COUNTIF('2. Module 1 Assess Calc'!$A$27:$A$28,3)</f>
        <v>0</v>
      </c>
      <c r="H5" s="79"/>
      <c r="I5" s="79"/>
      <c r="J5" s="79"/>
    </row>
    <row r="6" spans="1:10">
      <c r="A6" s="79"/>
      <c r="B6" s="3" t="s">
        <v>149</v>
      </c>
      <c r="C6" s="3">
        <f>SUM(C3:C5)</f>
        <v>0</v>
      </c>
      <c r="D6" s="3">
        <f>SUM(D3:D5)</f>
        <v>0</v>
      </c>
      <c r="E6" s="3">
        <f>SUM(E3:E5)</f>
        <v>0</v>
      </c>
      <c r="F6" s="3">
        <f>SUM(F3:F5)</f>
        <v>0</v>
      </c>
      <c r="G6" s="3">
        <f>SUM(G3:G5)</f>
        <v>0</v>
      </c>
      <c r="H6" s="3"/>
      <c r="I6" s="3"/>
      <c r="J6" s="79"/>
    </row>
    <row r="7" spans="1:10" ht="13.5" thickBot="1">
      <c r="A7" s="79"/>
      <c r="B7" s="4" t="s">
        <v>150</v>
      </c>
      <c r="C7" s="79">
        <f>SUM('2. Module 1 Assess Calc'!$A$2:$A$5)</f>
        <v>0</v>
      </c>
      <c r="D7" s="79">
        <f>SUM('2. Module 1 Assess Calc'!$A$8:$A$12)</f>
        <v>0</v>
      </c>
      <c r="E7" s="79">
        <f>SUM('2. Module 1 Assess Calc'!$A$15:$A$17)</f>
        <v>0</v>
      </c>
      <c r="F7" s="79">
        <f>SUM('2. Module 1 Assess Calc'!$A$20:$A$24)</f>
        <v>0</v>
      </c>
      <c r="G7" s="79">
        <f>SUM('2. Module 1 Assess Calc'!$A$27:$A$28)</f>
        <v>0</v>
      </c>
      <c r="H7" s="79"/>
      <c r="I7" s="79"/>
      <c r="J7" s="79"/>
    </row>
    <row r="8" spans="1:10" ht="13.5" thickBot="1">
      <c r="A8" s="79"/>
      <c r="B8" s="5" t="s">
        <v>151</v>
      </c>
      <c r="C8" s="6" t="str">
        <f>IF(C$6=0,"",C7/C6)</f>
        <v/>
      </c>
      <c r="D8" s="6" t="str">
        <f>IF(D$6=0,"",D7/D6)</f>
        <v/>
      </c>
      <c r="E8" s="6" t="str">
        <f>IF(E$6=0,"",E7/E6)</f>
        <v/>
      </c>
      <c r="F8" s="6" t="str">
        <f>IF(F$6=0,"",F7/F6)</f>
        <v/>
      </c>
      <c r="G8" s="7" t="str">
        <f>IF(G$6=0,"",G7/G6)</f>
        <v/>
      </c>
      <c r="H8" s="12">
        <f>COUNTIF($C$8:$G$8,"")</f>
        <v>5</v>
      </c>
      <c r="I8" s="12">
        <f>5-H8</f>
        <v>0</v>
      </c>
      <c r="J8" s="13" t="e">
        <f>SUM($C$8:$G$8)/$I$8</f>
        <v>#DIV/0!</v>
      </c>
    </row>
    <row r="9" spans="1:10">
      <c r="A9" s="79"/>
      <c r="B9" s="79"/>
      <c r="C9" s="79"/>
      <c r="D9" s="79"/>
      <c r="E9" s="79"/>
      <c r="F9" s="79"/>
      <c r="G9" s="79"/>
      <c r="H9" s="79"/>
      <c r="I9" s="79"/>
      <c r="J9" s="79"/>
    </row>
    <row r="10" spans="1:10">
      <c r="A10" s="79"/>
      <c r="B10" s="79">
        <v>0</v>
      </c>
      <c r="C10" s="79"/>
      <c r="D10" s="79"/>
      <c r="E10" s="79"/>
      <c r="F10" s="79"/>
      <c r="G10" s="79"/>
      <c r="H10" s="79"/>
      <c r="I10" s="79"/>
      <c r="J10" s="79"/>
    </row>
    <row r="11" spans="1:10">
      <c r="A11" s="79"/>
      <c r="B11" s="79">
        <v>1</v>
      </c>
      <c r="C11" s="79">
        <v>1.67</v>
      </c>
      <c r="D11" s="79"/>
      <c r="E11" s="79"/>
      <c r="F11" s="79"/>
      <c r="G11" s="79"/>
      <c r="H11" s="79"/>
      <c r="I11" s="79"/>
      <c r="J11" s="79"/>
    </row>
    <row r="12" spans="1:10">
      <c r="A12" s="79"/>
      <c r="B12" s="79">
        <v>1.67</v>
      </c>
      <c r="C12" s="79">
        <v>2.33</v>
      </c>
      <c r="D12" s="79"/>
      <c r="E12" s="79"/>
      <c r="F12" s="79"/>
      <c r="G12" s="79"/>
      <c r="H12" s="79"/>
      <c r="I12" s="79"/>
      <c r="J12" s="79"/>
    </row>
    <row r="13" spans="1:10">
      <c r="A13" s="79"/>
      <c r="B13" s="79">
        <v>2.33</v>
      </c>
      <c r="C13" s="79">
        <v>3</v>
      </c>
      <c r="D13" s="79"/>
      <c r="E13" s="79"/>
      <c r="F13" s="79"/>
      <c r="G13" s="79"/>
      <c r="H13" s="79"/>
      <c r="I13" s="79"/>
      <c r="J13" s="79"/>
    </row>
    <row r="14" spans="1:10">
      <c r="A14" s="79"/>
      <c r="B14" s="79"/>
      <c r="C14" s="79"/>
      <c r="D14" s="79"/>
      <c r="E14" s="79"/>
      <c r="F14" s="79"/>
      <c r="G14" s="79"/>
      <c r="H14" s="79"/>
      <c r="I14" s="79"/>
      <c r="J14" s="79"/>
    </row>
    <row r="15" spans="1:10">
      <c r="A15" s="79"/>
      <c r="B15" s="79"/>
      <c r="C15" s="79"/>
      <c r="D15" s="79"/>
      <c r="E15" s="79"/>
      <c r="F15" s="79"/>
      <c r="G15" s="79"/>
      <c r="H15" s="79"/>
      <c r="I15" s="79"/>
      <c r="J15" s="79"/>
    </row>
    <row r="16" spans="1:10">
      <c r="A16" s="79"/>
      <c r="B16" s="79"/>
      <c r="C16" s="79"/>
      <c r="D16" s="79"/>
      <c r="E16" s="79"/>
      <c r="F16" s="79"/>
      <c r="G16" s="79"/>
      <c r="H16" s="79"/>
      <c r="I16" s="79"/>
      <c r="J16" s="79"/>
    </row>
    <row r="17" spans="1:10">
      <c r="A17" s="79"/>
      <c r="B17" s="79"/>
      <c r="C17" s="79"/>
      <c r="D17" s="79"/>
      <c r="E17" s="79"/>
      <c r="F17" s="79"/>
      <c r="G17" s="79"/>
      <c r="H17" s="79"/>
      <c r="I17" s="79"/>
      <c r="J17" s="79"/>
    </row>
    <row r="18" spans="1:10">
      <c r="A18" s="79"/>
      <c r="B18" s="79"/>
      <c r="C18" s="79"/>
      <c r="D18" s="79"/>
      <c r="E18" s="79"/>
      <c r="F18" s="79"/>
      <c r="G18" s="79"/>
      <c r="H18" s="79"/>
      <c r="I18" s="79"/>
      <c r="J18" s="79"/>
    </row>
    <row r="19" spans="1:10">
      <c r="A19" s="79"/>
      <c r="B19" s="79"/>
      <c r="C19" s="79"/>
      <c r="D19" s="79"/>
      <c r="E19" s="79"/>
      <c r="F19" s="79"/>
      <c r="G19" s="79"/>
      <c r="H19" s="79"/>
      <c r="I19" s="79"/>
      <c r="J19" s="79"/>
    </row>
    <row r="20" spans="1:10">
      <c r="A20" s="79"/>
      <c r="B20" s="79"/>
      <c r="C20" s="79"/>
      <c r="D20" s="79"/>
      <c r="E20" s="79"/>
      <c r="F20" s="79"/>
      <c r="G20" s="79"/>
      <c r="H20" s="79"/>
      <c r="I20" s="79"/>
      <c r="J20" s="79"/>
    </row>
    <row r="21" spans="1:10">
      <c r="A21" s="79"/>
      <c r="B21" s="79"/>
      <c r="C21" s="79"/>
      <c r="D21" s="79"/>
      <c r="E21" s="79"/>
      <c r="F21" s="79"/>
      <c r="G21" s="79"/>
      <c r="H21" s="79"/>
      <c r="I21" s="79"/>
      <c r="J21" s="79"/>
    </row>
    <row r="22" spans="1:10">
      <c r="A22" s="79"/>
      <c r="B22" s="79"/>
      <c r="C22" s="79"/>
      <c r="D22" s="79"/>
      <c r="E22" s="79"/>
      <c r="F22" s="79"/>
      <c r="G22" s="79"/>
      <c r="H22" s="79"/>
      <c r="I22" s="79"/>
      <c r="J22" s="79"/>
    </row>
    <row r="23" spans="1:10">
      <c r="A23" s="79"/>
      <c r="B23" s="79"/>
      <c r="C23" s="79"/>
      <c r="D23" s="79"/>
      <c r="E23" s="79"/>
      <c r="F23" s="79"/>
      <c r="G23" s="79"/>
      <c r="H23" s="79"/>
      <c r="I23" s="79"/>
      <c r="J23" s="79"/>
    </row>
    <row r="24" spans="1:10">
      <c r="A24" s="79"/>
      <c r="B24" s="79" t="s">
        <v>152</v>
      </c>
      <c r="C24" s="79" t="s">
        <v>140</v>
      </c>
      <c r="D24" s="79" t="s">
        <v>142</v>
      </c>
      <c r="E24" s="79" t="s">
        <v>144</v>
      </c>
      <c r="F24" s="79"/>
      <c r="G24" s="79"/>
      <c r="H24" s="79"/>
      <c r="I24" s="79"/>
      <c r="J24" s="79"/>
    </row>
    <row r="25" spans="1:10" ht="14.25">
      <c r="A25" s="79"/>
      <c r="B25" s="24" t="s">
        <v>13</v>
      </c>
      <c r="C25" s="228" t="s">
        <v>153</v>
      </c>
      <c r="D25" s="228" t="s">
        <v>154</v>
      </c>
      <c r="E25" s="228" t="s">
        <v>155</v>
      </c>
      <c r="F25" s="79"/>
      <c r="G25" s="79"/>
      <c r="H25" s="79"/>
      <c r="I25" s="79"/>
      <c r="J25" s="79"/>
    </row>
    <row r="26" spans="1:10" ht="14.25">
      <c r="A26" s="79"/>
      <c r="B26" s="24" t="s">
        <v>21</v>
      </c>
      <c r="C26" s="228" t="s">
        <v>156</v>
      </c>
      <c r="D26" s="228" t="s">
        <v>157</v>
      </c>
      <c r="E26" s="228" t="s">
        <v>158</v>
      </c>
      <c r="F26" s="79"/>
      <c r="G26" s="79"/>
      <c r="H26" s="79"/>
      <c r="I26" s="79"/>
      <c r="J26" s="79"/>
    </row>
    <row r="27" spans="1:10" ht="14.25">
      <c r="A27" s="79"/>
      <c r="B27" s="24" t="s">
        <v>27</v>
      </c>
      <c r="C27" s="228" t="s">
        <v>159</v>
      </c>
      <c r="D27" s="228" t="s">
        <v>160</v>
      </c>
      <c r="E27" s="228" t="s">
        <v>161</v>
      </c>
      <c r="F27" s="79"/>
      <c r="G27" s="79"/>
      <c r="H27" s="79"/>
      <c r="I27" s="79"/>
      <c r="J27" s="79"/>
    </row>
    <row r="28" spans="1:10" ht="14.25">
      <c r="A28" s="79"/>
      <c r="B28" s="24" t="s">
        <v>31</v>
      </c>
      <c r="C28" s="228" t="s">
        <v>162</v>
      </c>
      <c r="D28" s="228" t="s">
        <v>163</v>
      </c>
      <c r="E28" s="228" t="s">
        <v>164</v>
      </c>
      <c r="F28" s="79"/>
      <c r="G28" s="79"/>
      <c r="H28" s="79"/>
      <c r="I28" s="79"/>
      <c r="J28" s="79"/>
    </row>
    <row r="29" spans="1:10" ht="14.25">
      <c r="A29" s="79"/>
      <c r="B29" s="24" t="s">
        <v>37</v>
      </c>
      <c r="C29" s="228" t="s">
        <v>165</v>
      </c>
      <c r="D29" s="228" t="s">
        <v>166</v>
      </c>
      <c r="E29" s="228" t="s">
        <v>167</v>
      </c>
      <c r="F29" s="79"/>
      <c r="G29" s="79"/>
      <c r="H29" s="79"/>
      <c r="I29" s="79"/>
      <c r="J29" s="79"/>
    </row>
    <row r="30" spans="1:10">
      <c r="A30" s="79"/>
      <c r="B30" s="10" t="s">
        <v>168</v>
      </c>
      <c r="C30" s="79"/>
      <c r="D30" s="79"/>
      <c r="E30" s="79"/>
      <c r="F30" s="79"/>
      <c r="G30" s="79"/>
      <c r="H30" s="79"/>
      <c r="I30" s="79"/>
      <c r="J30" s="79"/>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J152"/>
  <sheetViews>
    <sheetView showGridLines="0" topLeftCell="A76" zoomScaleNormal="100" workbookViewId="0" xr3:uid="{78B4E459-6924-5F8B-B7BA-2DD04133E49E}"/>
  </sheetViews>
  <sheetFormatPr defaultColWidth="9.140625" defaultRowHeight="12.75"/>
  <cols>
    <col min="1" max="1" width="2.85546875" style="2" customWidth="1"/>
    <col min="2" max="3" width="9.140625" style="2" customWidth="1"/>
    <col min="4" max="4" width="16.85546875" style="2" customWidth="1"/>
    <col min="5" max="5" width="7" style="2" customWidth="1"/>
    <col min="6" max="6" width="4.5703125" style="2" customWidth="1"/>
    <col min="7" max="7" width="13" style="2" customWidth="1"/>
    <col min="8" max="8" width="10.7109375" style="2" customWidth="1"/>
    <col min="9" max="9" width="9.42578125" style="2" customWidth="1"/>
    <col min="10" max="10" width="9.140625" style="2" customWidth="1"/>
    <col min="11" max="11" width="2" style="2" customWidth="1"/>
    <col min="12" max="14" width="9.140625" style="2" customWidth="1"/>
    <col min="15" max="16384" width="9.140625" style="2"/>
  </cols>
  <sheetData>
    <row r="1" spans="1:10" ht="15" customHeight="1">
      <c r="A1" s="79"/>
      <c r="B1" s="79"/>
      <c r="C1" s="79"/>
      <c r="D1" s="79"/>
      <c r="E1" s="79"/>
      <c r="F1" s="79"/>
      <c r="G1" s="79"/>
      <c r="H1" s="79"/>
      <c r="I1" s="79"/>
      <c r="J1" s="79"/>
    </row>
    <row r="2" spans="1:10" ht="33.75" customHeight="1">
      <c r="A2" s="79"/>
      <c r="B2" s="536" t="s">
        <v>10</v>
      </c>
      <c r="C2" s="537"/>
      <c r="D2" s="537"/>
      <c r="E2" s="537"/>
      <c r="F2" s="537"/>
      <c r="G2" s="537"/>
      <c r="H2" s="537"/>
      <c r="I2" s="537"/>
      <c r="J2" s="538"/>
    </row>
    <row r="3" spans="1:10">
      <c r="A3" s="79"/>
      <c r="B3" s="79"/>
      <c r="C3" s="79"/>
      <c r="D3" s="79"/>
      <c r="E3" s="79"/>
      <c r="F3" s="79"/>
      <c r="G3" s="79"/>
      <c r="H3" s="79"/>
      <c r="I3" s="79"/>
      <c r="J3" s="79"/>
    </row>
    <row r="4" spans="1:10" ht="18">
      <c r="A4" s="79"/>
      <c r="B4" s="25" t="s">
        <v>12</v>
      </c>
      <c r="C4" s="79"/>
      <c r="D4" s="79"/>
      <c r="E4" s="79"/>
      <c r="F4" s="79"/>
      <c r="G4" s="79"/>
      <c r="H4" s="79"/>
      <c r="I4" s="79"/>
      <c r="J4" s="79"/>
    </row>
    <row r="5" spans="1:10">
      <c r="A5" s="79"/>
      <c r="B5" s="79"/>
      <c r="C5" s="79"/>
      <c r="D5" s="79"/>
      <c r="E5" s="79"/>
      <c r="F5" s="79"/>
      <c r="G5" s="79"/>
      <c r="H5" s="79"/>
      <c r="I5" s="79"/>
      <c r="J5" s="79"/>
    </row>
    <row r="6" spans="1:10">
      <c r="A6" s="79"/>
      <c r="B6" s="79"/>
      <c r="C6" s="79"/>
      <c r="D6" s="79"/>
      <c r="E6" s="79"/>
      <c r="F6" s="79"/>
      <c r="G6" s="79"/>
      <c r="H6" s="79"/>
      <c r="I6" s="79"/>
      <c r="J6" s="79"/>
    </row>
    <row r="7" spans="1:10">
      <c r="A7" s="79"/>
      <c r="B7" s="79"/>
      <c r="C7" s="79"/>
      <c r="D7" s="79"/>
      <c r="E7" s="79"/>
      <c r="F7" s="79"/>
      <c r="G7" s="79"/>
      <c r="H7" s="79"/>
      <c r="I7" s="79"/>
      <c r="J7" s="79"/>
    </row>
    <row r="8" spans="1:10">
      <c r="A8" s="79"/>
      <c r="B8" s="79"/>
      <c r="C8" s="79"/>
      <c r="D8" s="79"/>
      <c r="E8" s="79"/>
      <c r="F8" s="79"/>
      <c r="G8" s="79"/>
      <c r="H8" s="79"/>
      <c r="I8" s="79"/>
      <c r="J8" s="79"/>
    </row>
    <row r="9" spans="1:10">
      <c r="A9" s="79"/>
      <c r="B9" s="79"/>
      <c r="C9" s="79"/>
      <c r="D9" s="79"/>
      <c r="E9" s="79"/>
      <c r="F9" s="79"/>
      <c r="G9" s="79"/>
      <c r="H9" s="79"/>
      <c r="I9" s="79"/>
      <c r="J9" s="79"/>
    </row>
    <row r="10" spans="1:10" ht="18">
      <c r="A10" s="79"/>
      <c r="B10" s="31" t="s">
        <v>169</v>
      </c>
      <c r="C10" s="79"/>
      <c r="D10" s="79"/>
      <c r="E10" s="79"/>
      <c r="F10" s="79"/>
      <c r="G10" s="79"/>
      <c r="H10" s="79"/>
      <c r="I10" s="79"/>
      <c r="J10" s="79"/>
    </row>
    <row r="11" spans="1:10" ht="3.75" customHeight="1">
      <c r="A11" s="79"/>
      <c r="B11" s="31"/>
      <c r="C11" s="79"/>
      <c r="D11" s="79"/>
      <c r="E11" s="79"/>
      <c r="F11" s="79"/>
      <c r="G11" s="79"/>
      <c r="H11" s="79"/>
      <c r="I11" s="79"/>
      <c r="J11" s="79"/>
    </row>
    <row r="12" spans="1:10" ht="16.5" customHeight="1">
      <c r="A12" s="79"/>
      <c r="B12" s="405" t="s">
        <v>170</v>
      </c>
      <c r="C12" s="405"/>
      <c r="D12" s="405"/>
      <c r="E12" s="405"/>
      <c r="F12" s="405"/>
      <c r="G12" s="405"/>
      <c r="H12" s="405"/>
      <c r="I12" s="405"/>
      <c r="J12" s="405"/>
    </row>
    <row r="13" spans="1:10" ht="69.75" customHeight="1">
      <c r="A13" s="79"/>
      <c r="B13" s="406" t="s">
        <v>171</v>
      </c>
      <c r="C13" s="406"/>
      <c r="D13" s="406"/>
      <c r="E13" s="406"/>
      <c r="F13" s="406"/>
      <c r="G13" s="406"/>
      <c r="H13" s="406"/>
      <c r="I13" s="406"/>
      <c r="J13" s="4"/>
    </row>
    <row r="14" spans="1:10">
      <c r="A14" s="79"/>
      <c r="B14" s="79"/>
      <c r="C14" s="79"/>
      <c r="D14" s="79"/>
      <c r="E14" s="79"/>
      <c r="F14" s="79"/>
      <c r="G14" s="79"/>
      <c r="H14" s="79"/>
      <c r="I14" s="79"/>
      <c r="J14" s="79"/>
    </row>
    <row r="15" spans="1:10" ht="18">
      <c r="A15" s="79"/>
      <c r="B15" s="31" t="s">
        <v>172</v>
      </c>
      <c r="C15" s="79"/>
      <c r="D15" s="79"/>
      <c r="E15" s="79"/>
      <c r="F15" s="79"/>
      <c r="G15" s="79"/>
      <c r="H15" s="79"/>
      <c r="I15" s="79"/>
      <c r="J15" s="79"/>
    </row>
    <row r="16" spans="1:10">
      <c r="A16" s="79"/>
      <c r="B16" s="79"/>
      <c r="C16" s="79"/>
      <c r="D16" s="79"/>
      <c r="E16" s="32"/>
      <c r="F16" s="79"/>
      <c r="G16" s="79"/>
      <c r="H16" s="79"/>
      <c r="I16" s="79"/>
      <c r="J16" s="79"/>
    </row>
    <row r="17" spans="1:10" ht="15.75" customHeight="1">
      <c r="A17" s="79"/>
      <c r="B17" s="27" t="s">
        <v>13</v>
      </c>
      <c r="C17" s="79"/>
      <c r="D17" s="79"/>
      <c r="E17" s="550" t="str">
        <f>IF('2. HIDE Calc Module 1_2'!$C$8="","",IF(AND('2. HIDE Calc Module 1_2'!$C$8&gt;='2. HIDE Calc Module 1_2'!$B$11,'2. HIDE Calc Module 1_2'!$C$8&lt;='2. HIDE Calc Module 1_2'!$C$11),"Red",IF(AND('2. HIDE Calc Module 1_2'!$C$8&gt;'2. HIDE Calc Module 1_2'!$B$12,'2. HIDE Calc Module 1_2'!$C$8&lt;='2. HIDE Calc Module 1_2'!$C$12),"Yellow",IF(AND('2. HIDE Calc Module 1_2'!$C$8&gt;'2. HIDE Calc Module 1_2'!$B$13,'2. HIDE Calc Module 1_2'!$C$8&lt;='2. HIDE Calc Module 1_2'!$C$13),"Green"))))</f>
        <v/>
      </c>
      <c r="F17" s="79"/>
      <c r="G17" s="551" t="e">
        <f>IF($E$27="Red",'2. HIDE Calc Module 1_1'!$C$38,IF('3. Module 1 Summary'!$E$27="Yellow",'2. HIDE Calc Module 1_1'!$C$39,IF('3. Module 1 Summary'!$E$27="Green",'2. HIDE Calc Module 1_1'!$C$40)))</f>
        <v>#DIV/0!</v>
      </c>
      <c r="H17" s="552"/>
      <c r="I17" s="553"/>
      <c r="J17" s="79"/>
    </row>
    <row r="18" spans="1:10" ht="7.5" customHeight="1">
      <c r="A18" s="79"/>
      <c r="B18" s="79"/>
      <c r="C18" s="307"/>
      <c r="D18" s="307"/>
      <c r="E18" s="33"/>
      <c r="F18" s="79"/>
      <c r="G18" s="396"/>
      <c r="H18" s="397"/>
      <c r="I18" s="398"/>
      <c r="J18" s="79"/>
    </row>
    <row r="19" spans="1:10" ht="15.75" customHeight="1">
      <c r="A19" s="79"/>
      <c r="B19" s="35" t="s">
        <v>21</v>
      </c>
      <c r="C19" s="36"/>
      <c r="D19" s="36"/>
      <c r="E19" s="550" t="str">
        <f>IF('2. HIDE Calc Module 1_2'!$D$8="","",IF(AND('2. HIDE Calc Module 1_2'!$D$8&gt;='2. HIDE Calc Module 1_2'!$B$11,'2. HIDE Calc Module 1_2'!$D$8&lt;='2. HIDE Calc Module 1_2'!$C$11),"Red",IF(AND('2. HIDE Calc Module 1_2'!$D$8&gt;'2. HIDE Calc Module 1_2'!$B$12,'2. HIDE Calc Module 1_2'!$D$8&lt;='2. HIDE Calc Module 1_2'!$C$12),"Yellow",IF(AND('2. HIDE Calc Module 1_2'!$D$8&gt;'2. HIDE Calc Module 1_2'!$B$13,'2. HIDE Calc Module 1_2'!$D$8&lt;='2. HIDE Calc Module 1_2'!$C$13),"Green"))))</f>
        <v/>
      </c>
      <c r="F19" s="79"/>
      <c r="G19" s="396"/>
      <c r="H19" s="397"/>
      <c r="I19" s="398"/>
      <c r="J19" s="79"/>
    </row>
    <row r="20" spans="1:10" ht="7.5" customHeight="1">
      <c r="A20" s="79"/>
      <c r="B20" s="27"/>
      <c r="C20" s="79"/>
      <c r="D20" s="79"/>
      <c r="E20" s="33"/>
      <c r="F20" s="79"/>
      <c r="G20" s="396"/>
      <c r="H20" s="397"/>
      <c r="I20" s="398"/>
      <c r="J20" s="79"/>
    </row>
    <row r="21" spans="1:10" ht="15.75" customHeight="1">
      <c r="A21" s="79"/>
      <c r="B21" s="35" t="s">
        <v>27</v>
      </c>
      <c r="C21" s="339"/>
      <c r="D21" s="339"/>
      <c r="E21" s="550" t="str">
        <f>IF('2. HIDE Calc Module 1_2'!$E$8="","",IF(AND('2. HIDE Calc Module 1_2'!$E$8&gt;='2. HIDE Calc Module 1_2'!$B$11,'2. HIDE Calc Module 1_2'!$E$8&lt;='2. HIDE Calc Module 1_2'!$C$11),"Red",IF(AND('2. HIDE Calc Module 1_2'!$E$8&gt;'2. HIDE Calc Module 1_2'!$B$12,'2. HIDE Calc Module 1_2'!$E$8&lt;='2. HIDE Calc Module 1_2'!$C$12),"Yellow",IF(AND('2. HIDE Calc Module 1_2'!$E$8&gt;'2. HIDE Calc Module 1_2'!$B$13,'2. HIDE Calc Module 1_2'!$E$8&lt;='2. HIDE Calc Module 1_2'!$C$13),"Green"))))</f>
        <v/>
      </c>
      <c r="F21" s="79"/>
      <c r="G21" s="396"/>
      <c r="H21" s="397"/>
      <c r="I21" s="398"/>
      <c r="J21" s="79"/>
    </row>
    <row r="22" spans="1:10" ht="7.5" customHeight="1">
      <c r="A22" s="79"/>
      <c r="B22" s="27"/>
      <c r="C22" s="79"/>
      <c r="D22" s="79"/>
      <c r="E22" s="33"/>
      <c r="F22" s="79"/>
      <c r="G22" s="396"/>
      <c r="H22" s="397"/>
      <c r="I22" s="398"/>
      <c r="J22" s="79"/>
    </row>
    <row r="23" spans="1:10" ht="15.75" customHeight="1">
      <c r="A23" s="79"/>
      <c r="B23" s="35" t="s">
        <v>31</v>
      </c>
      <c r="C23" s="339"/>
      <c r="D23" s="339"/>
      <c r="E23" s="550" t="str">
        <f>IF('2. HIDE Calc Module 1_2'!$F$8="","",IF(AND('2. HIDE Calc Module 1_2'!$F$8&gt;='2. HIDE Calc Module 1_2'!$B$11,'2. HIDE Calc Module 1_2'!$F$8&lt;='2. HIDE Calc Module 1_2'!$C$11),"Red",IF(AND('2. HIDE Calc Module 1_2'!$F$8&gt;'2. HIDE Calc Module 1_2'!$B$12,'2. HIDE Calc Module 1_2'!$F$8&lt;='2. HIDE Calc Module 1_2'!$C$12),"Yellow",IF(AND('2. HIDE Calc Module 1_2'!$F$8&gt;'2. HIDE Calc Module 1_2'!$B$13,'2. HIDE Calc Module 1_2'!$F$8&lt;='2. HIDE Calc Module 1_2'!$C$13),"Green"))))</f>
        <v/>
      </c>
      <c r="F23" s="79"/>
      <c r="G23" s="396"/>
      <c r="H23" s="397"/>
      <c r="I23" s="398"/>
      <c r="J23" s="79"/>
    </row>
    <row r="24" spans="1:10" ht="7.5" customHeight="1">
      <c r="A24" s="79"/>
      <c r="B24" s="27"/>
      <c r="C24" s="79"/>
      <c r="D24" s="79"/>
      <c r="E24" s="33"/>
      <c r="F24" s="79"/>
      <c r="G24" s="396"/>
      <c r="H24" s="397"/>
      <c r="I24" s="398"/>
      <c r="J24" s="79"/>
    </row>
    <row r="25" spans="1:10" ht="15.75" customHeight="1">
      <c r="A25" s="79"/>
      <c r="B25" s="35" t="s">
        <v>37</v>
      </c>
      <c r="C25" s="339"/>
      <c r="D25" s="339"/>
      <c r="E25" s="550" t="str">
        <f>IF('2. HIDE Calc Module 1_2'!$G$8="","",IF(AND('2. HIDE Calc Module 1_2'!$G$8&gt;='2. HIDE Calc Module 1_2'!$B$11,'2. HIDE Calc Module 1_2'!$G$8&lt;='2. HIDE Calc Module 1_2'!$C$11),"Red",IF(AND('2. HIDE Calc Module 1_2'!$G$8&gt;'2. HIDE Calc Module 1_2'!$B$12,'2. HIDE Calc Module 1_2'!$G$8&lt;='2. HIDE Calc Module 1_2'!$C$12),"Yellow",IF(AND('2. HIDE Calc Module 1_2'!$G$8&gt;'2. HIDE Calc Module 1_2'!$B$13,'2. HIDE Calc Module 1_2'!$G$8&lt;='2. HIDE Calc Module 1_2'!$C$13),"Green"))))</f>
        <v/>
      </c>
      <c r="F25" s="79"/>
      <c r="G25" s="396"/>
      <c r="H25" s="397"/>
      <c r="I25" s="398"/>
      <c r="J25" s="79"/>
    </row>
    <row r="26" spans="1:10" ht="7.5" customHeight="1">
      <c r="A26" s="79"/>
      <c r="B26" s="27"/>
      <c r="C26" s="79"/>
      <c r="D26" s="79"/>
      <c r="E26" s="32"/>
      <c r="F26" s="79"/>
      <c r="G26" s="396"/>
      <c r="H26" s="397"/>
      <c r="I26" s="398"/>
      <c r="J26" s="79"/>
    </row>
    <row r="27" spans="1:10" ht="18" customHeight="1">
      <c r="A27" s="79"/>
      <c r="B27" s="37" t="s">
        <v>173</v>
      </c>
      <c r="C27" s="3"/>
      <c r="D27" s="3"/>
      <c r="E27" s="554" t="e">
        <f>IF('2. HIDE Calc Module 1_2'!$J$8="","",IF(AND('2. HIDE Calc Module 1_2'!$J$8&gt;='2. HIDE Calc Module 1_2'!$B$11,'2. HIDE Calc Module 1_2'!$J$8&lt;='2. HIDE Calc Module 1_2'!$C$11),"Red",IF(AND('2. HIDE Calc Module 1_2'!$J$8&gt;'2. HIDE Calc Module 1_2'!$B$12,'2. HIDE Calc Module 1_2'!$J$8&lt;='2. HIDE Calc Module 1_2'!$C$12),"Yellow",IF(AND('2. HIDE Calc Module 1_2'!$J$8&gt;'2. HIDE Calc Module 1_2'!$B$13,'2. HIDE Calc Module 1_2'!$J$8&lt;='2. HIDE Calc Module 1_2'!$C$13),"Green"))))</f>
        <v>#DIV/0!</v>
      </c>
      <c r="F27" s="20" t="s">
        <v>174</v>
      </c>
      <c r="G27" s="399"/>
      <c r="H27" s="400"/>
      <c r="I27" s="401"/>
      <c r="J27" s="79"/>
    </row>
    <row r="28" spans="1:10">
      <c r="A28" s="79"/>
      <c r="B28" s="79"/>
      <c r="C28" s="79"/>
      <c r="D28" s="79"/>
      <c r="E28" s="79"/>
      <c r="F28" s="79"/>
      <c r="G28" s="79"/>
      <c r="H28" s="79"/>
      <c r="I28" s="79"/>
      <c r="J28" s="79"/>
    </row>
    <row r="29" spans="1:10" ht="13.5" thickBot="1">
      <c r="A29" s="79"/>
      <c r="B29" s="79"/>
      <c r="C29" s="79"/>
      <c r="D29" s="79"/>
      <c r="E29" s="79"/>
      <c r="F29" s="79"/>
      <c r="G29" s="79"/>
      <c r="H29" s="79"/>
      <c r="I29" s="79"/>
      <c r="J29" s="79"/>
    </row>
    <row r="30" spans="1:10" ht="21.75" customHeight="1">
      <c r="A30" s="79"/>
      <c r="B30" s="314" t="s">
        <v>13</v>
      </c>
      <c r="C30" s="81"/>
      <c r="D30" s="81"/>
      <c r="E30" s="81"/>
      <c r="F30" s="81"/>
      <c r="G30" s="81"/>
      <c r="H30" s="81"/>
      <c r="I30" s="81"/>
      <c r="J30" s="315" t="str">
        <f>E17</f>
        <v/>
      </c>
    </row>
    <row r="31" spans="1:10">
      <c r="A31" s="79"/>
      <c r="B31" s="82"/>
      <c r="C31" s="39"/>
      <c r="D31" s="39"/>
      <c r="E31" s="39"/>
      <c r="F31" s="39"/>
      <c r="G31" s="39"/>
      <c r="H31" s="39"/>
      <c r="I31" s="39"/>
      <c r="J31" s="83"/>
    </row>
    <row r="32" spans="1:10" ht="15">
      <c r="A32" s="79"/>
      <c r="B32" s="555" t="str">
        <f>'2. Module 1 Assessment'!D13</f>
        <v/>
      </c>
      <c r="C32" s="78" t="s">
        <v>175</v>
      </c>
      <c r="D32" s="39"/>
      <c r="E32" s="39"/>
      <c r="F32" s="39"/>
      <c r="G32" s="39"/>
      <c r="H32" s="39"/>
      <c r="I32" s="39"/>
      <c r="J32" s="83"/>
    </row>
    <row r="33" spans="1:10">
      <c r="A33" s="79"/>
      <c r="B33" s="84" t="s">
        <v>43</v>
      </c>
      <c r="C33" s="39"/>
      <c r="D33" s="39"/>
      <c r="E33" s="39"/>
      <c r="F33" s="39"/>
      <c r="G33" s="39"/>
      <c r="H33" s="39"/>
      <c r="I33" s="39"/>
      <c r="J33" s="83"/>
    </row>
    <row r="34" spans="1:10" ht="55.5" customHeight="1">
      <c r="A34" s="79"/>
      <c r="B34" s="393" t="str">
        <f>'2. Module 1 Assess Calc'!E2</f>
        <v>N/A</v>
      </c>
      <c r="C34" s="394"/>
      <c r="D34" s="394"/>
      <c r="E34" s="394"/>
      <c r="F34" s="394"/>
      <c r="G34" s="394"/>
      <c r="H34" s="394"/>
      <c r="I34" s="394"/>
      <c r="J34" s="395"/>
    </row>
    <row r="35" spans="1:10">
      <c r="A35" s="79"/>
      <c r="B35" s="84" t="s">
        <v>44</v>
      </c>
      <c r="C35" s="39"/>
      <c r="D35" s="39"/>
      <c r="E35" s="39"/>
      <c r="F35" s="39"/>
      <c r="G35" s="39"/>
      <c r="H35" s="39"/>
      <c r="I35" s="39"/>
      <c r="J35" s="83"/>
    </row>
    <row r="36" spans="1:10" ht="60" customHeight="1">
      <c r="A36" s="79"/>
      <c r="B36" s="393" t="str">
        <f>'2. Module 1 Assess Calc'!G2</f>
        <v>N/A</v>
      </c>
      <c r="C36" s="394"/>
      <c r="D36" s="394"/>
      <c r="E36" s="394"/>
      <c r="F36" s="394"/>
      <c r="G36" s="394"/>
      <c r="H36" s="394"/>
      <c r="I36" s="394"/>
      <c r="J36" s="395"/>
    </row>
    <row r="37" spans="1:10">
      <c r="A37" s="79"/>
      <c r="B37" s="82"/>
      <c r="C37" s="39"/>
      <c r="D37" s="39"/>
      <c r="E37" s="39"/>
      <c r="F37" s="39"/>
      <c r="G37" s="39"/>
      <c r="H37" s="39"/>
      <c r="I37" s="39"/>
      <c r="J37" s="83"/>
    </row>
    <row r="38" spans="1:10" ht="15">
      <c r="A38" s="79"/>
      <c r="B38" s="555" t="str">
        <f>'2. Module 1 Assessment'!D14</f>
        <v/>
      </c>
      <c r="C38" s="78" t="s">
        <v>176</v>
      </c>
      <c r="D38" s="39"/>
      <c r="E38" s="39"/>
      <c r="F38" s="39"/>
      <c r="G38" s="39"/>
      <c r="H38" s="39"/>
      <c r="I38" s="39"/>
      <c r="J38" s="83"/>
    </row>
    <row r="39" spans="1:10">
      <c r="A39" s="79"/>
      <c r="B39" s="84" t="s">
        <v>43</v>
      </c>
      <c r="C39" s="39"/>
      <c r="D39" s="39"/>
      <c r="E39" s="39"/>
      <c r="F39" s="39"/>
      <c r="G39" s="39"/>
      <c r="H39" s="39"/>
      <c r="I39" s="39"/>
      <c r="J39" s="83"/>
    </row>
    <row r="40" spans="1:10" ht="36.75" customHeight="1">
      <c r="A40" s="79"/>
      <c r="B40" s="393" t="str">
        <f>'2. Module 1 Assess Calc'!E3</f>
        <v>N/A</v>
      </c>
      <c r="C40" s="394"/>
      <c r="D40" s="394"/>
      <c r="E40" s="394"/>
      <c r="F40" s="394"/>
      <c r="G40" s="394"/>
      <c r="H40" s="394"/>
      <c r="I40" s="394"/>
      <c r="J40" s="395"/>
    </row>
    <row r="41" spans="1:10">
      <c r="A41" s="79"/>
      <c r="B41" s="84" t="s">
        <v>44</v>
      </c>
      <c r="C41" s="39"/>
      <c r="D41" s="39"/>
      <c r="E41" s="39"/>
      <c r="F41" s="39"/>
      <c r="G41" s="39"/>
      <c r="H41" s="39"/>
      <c r="I41" s="39"/>
      <c r="J41" s="83"/>
    </row>
    <row r="42" spans="1:10" ht="99.75" customHeight="1">
      <c r="A42" s="79"/>
      <c r="B42" s="393" t="str">
        <f>'2. Module 1 Assess Calc'!G3</f>
        <v>N/A</v>
      </c>
      <c r="C42" s="394"/>
      <c r="D42" s="394"/>
      <c r="E42" s="394"/>
      <c r="F42" s="394"/>
      <c r="G42" s="394"/>
      <c r="H42" s="394"/>
      <c r="I42" s="394"/>
      <c r="J42" s="395"/>
    </row>
    <row r="43" spans="1:10">
      <c r="A43" s="79"/>
      <c r="B43" s="82"/>
      <c r="C43" s="39"/>
      <c r="D43" s="39"/>
      <c r="E43" s="39"/>
      <c r="F43" s="39"/>
      <c r="G43" s="39"/>
      <c r="H43" s="39"/>
      <c r="I43" s="39"/>
      <c r="J43" s="83"/>
    </row>
    <row r="44" spans="1:10" ht="15">
      <c r="A44" s="79"/>
      <c r="B44" s="555" t="str">
        <f>'2. Module 1 Assessment'!D15</f>
        <v/>
      </c>
      <c r="C44" s="78" t="s">
        <v>177</v>
      </c>
      <c r="D44" s="39"/>
      <c r="E44" s="39"/>
      <c r="F44" s="39"/>
      <c r="G44" s="39"/>
      <c r="H44" s="39"/>
      <c r="I44" s="39"/>
      <c r="J44" s="83"/>
    </row>
    <row r="45" spans="1:10">
      <c r="A45" s="79"/>
      <c r="B45" s="84" t="s">
        <v>43</v>
      </c>
      <c r="C45" s="39"/>
      <c r="D45" s="39"/>
      <c r="E45" s="39"/>
      <c r="F45" s="39"/>
      <c r="G45" s="39"/>
      <c r="H45" s="39"/>
      <c r="I45" s="39"/>
      <c r="J45" s="83"/>
    </row>
    <row r="46" spans="1:10" ht="81.75" customHeight="1">
      <c r="A46" s="79"/>
      <c r="B46" s="393" t="str">
        <f>'2. Module 1 Assess Calc'!E4</f>
        <v>N/A</v>
      </c>
      <c r="C46" s="394"/>
      <c r="D46" s="394"/>
      <c r="E46" s="394"/>
      <c r="F46" s="394"/>
      <c r="G46" s="394"/>
      <c r="H46" s="394"/>
      <c r="I46" s="394"/>
      <c r="J46" s="395"/>
    </row>
    <row r="47" spans="1:10">
      <c r="A47" s="79"/>
      <c r="B47" s="84" t="s">
        <v>44</v>
      </c>
      <c r="C47" s="39"/>
      <c r="D47" s="39"/>
      <c r="E47" s="39"/>
      <c r="F47" s="39"/>
      <c r="G47" s="39"/>
      <c r="H47" s="39"/>
      <c r="I47" s="39"/>
      <c r="J47" s="83"/>
    </row>
    <row r="48" spans="1:10" ht="74.25" customHeight="1">
      <c r="A48" s="79"/>
      <c r="B48" s="393" t="str">
        <f>'2. Module 1 Assess Calc'!G4</f>
        <v>N/A</v>
      </c>
      <c r="C48" s="394"/>
      <c r="D48" s="394"/>
      <c r="E48" s="394"/>
      <c r="F48" s="394"/>
      <c r="G48" s="394"/>
      <c r="H48" s="394"/>
      <c r="I48" s="394"/>
      <c r="J48" s="395"/>
    </row>
    <row r="49" spans="1:10">
      <c r="A49" s="79"/>
      <c r="B49" s="82"/>
      <c r="C49" s="39"/>
      <c r="D49" s="39"/>
      <c r="E49" s="39"/>
      <c r="F49" s="39"/>
      <c r="G49" s="39"/>
      <c r="H49" s="39"/>
      <c r="I49" s="39"/>
      <c r="J49" s="83"/>
    </row>
    <row r="50" spans="1:10" ht="15">
      <c r="A50" s="79"/>
      <c r="B50" s="555" t="str">
        <f>'2. Module 1 Assessment'!D16</f>
        <v/>
      </c>
      <c r="C50" s="78" t="s">
        <v>178</v>
      </c>
      <c r="D50" s="39"/>
      <c r="E50" s="39"/>
      <c r="F50" s="39"/>
      <c r="G50" s="39"/>
      <c r="H50" s="39"/>
      <c r="I50" s="39"/>
      <c r="J50" s="83"/>
    </row>
    <row r="51" spans="1:10">
      <c r="A51" s="79"/>
      <c r="B51" s="84" t="s">
        <v>43</v>
      </c>
      <c r="C51" s="39"/>
      <c r="D51" s="39"/>
      <c r="E51" s="39"/>
      <c r="F51" s="39"/>
      <c r="G51" s="39"/>
      <c r="H51" s="39"/>
      <c r="I51" s="39"/>
      <c r="J51" s="83"/>
    </row>
    <row r="52" spans="1:10" ht="39.75" customHeight="1">
      <c r="A52" s="79"/>
      <c r="B52" s="393" t="str">
        <f>'2. Module 1 Assess Calc'!E5</f>
        <v>N/A</v>
      </c>
      <c r="C52" s="394"/>
      <c r="D52" s="394"/>
      <c r="E52" s="394"/>
      <c r="F52" s="394"/>
      <c r="G52" s="394"/>
      <c r="H52" s="394"/>
      <c r="I52" s="394"/>
      <c r="J52" s="395"/>
    </row>
    <row r="53" spans="1:10">
      <c r="A53" s="79"/>
      <c r="B53" s="84" t="s">
        <v>44</v>
      </c>
      <c r="C53" s="39"/>
      <c r="D53" s="39"/>
      <c r="E53" s="39"/>
      <c r="F53" s="39"/>
      <c r="G53" s="39"/>
      <c r="H53" s="39"/>
      <c r="I53" s="39"/>
      <c r="J53" s="83"/>
    </row>
    <row r="54" spans="1:10" ht="84" customHeight="1" thickBot="1">
      <c r="A54" s="79"/>
      <c r="B54" s="402" t="str">
        <f>'2. Module 1 Assess Calc'!G5</f>
        <v>N/A</v>
      </c>
      <c r="C54" s="403"/>
      <c r="D54" s="403"/>
      <c r="E54" s="403"/>
      <c r="F54" s="403"/>
      <c r="G54" s="403"/>
      <c r="H54" s="403"/>
      <c r="I54" s="403"/>
      <c r="J54" s="404"/>
    </row>
    <row r="55" spans="1:10" ht="13.5" thickBot="1">
      <c r="A55" s="79"/>
      <c r="B55" s="27"/>
      <c r="C55" s="27"/>
      <c r="D55" s="27"/>
      <c r="E55" s="27"/>
      <c r="F55" s="27"/>
      <c r="G55" s="27"/>
      <c r="H55" s="27"/>
      <c r="I55" s="27"/>
      <c r="J55" s="27"/>
    </row>
    <row r="56" spans="1:10" ht="21.75" customHeight="1">
      <c r="A56" s="79"/>
      <c r="B56" s="314" t="s">
        <v>21</v>
      </c>
      <c r="C56" s="81"/>
      <c r="D56" s="81"/>
      <c r="E56" s="81"/>
      <c r="F56" s="81"/>
      <c r="G56" s="81"/>
      <c r="H56" s="81"/>
      <c r="I56" s="81"/>
      <c r="J56" s="315" t="str">
        <f>E19</f>
        <v/>
      </c>
    </row>
    <row r="57" spans="1:10">
      <c r="A57" s="79"/>
      <c r="B57" s="82"/>
      <c r="C57" s="39"/>
      <c r="D57" s="39"/>
      <c r="E57" s="39"/>
      <c r="F57" s="39"/>
      <c r="G57" s="39"/>
      <c r="H57" s="39"/>
      <c r="I57" s="39"/>
      <c r="J57" s="83"/>
    </row>
    <row r="58" spans="1:10" ht="15">
      <c r="A58" s="79"/>
      <c r="B58" s="555" t="str">
        <f>'2. Module 1 Assessment'!D19</f>
        <v/>
      </c>
      <c r="C58" s="78" t="s">
        <v>179</v>
      </c>
      <c r="D58" s="39"/>
      <c r="E58" s="39"/>
      <c r="F58" s="39"/>
      <c r="G58" s="39"/>
      <c r="H58" s="39"/>
      <c r="I58" s="39"/>
      <c r="J58" s="83"/>
    </row>
    <row r="59" spans="1:10">
      <c r="A59" s="79"/>
      <c r="B59" s="84" t="s">
        <v>43</v>
      </c>
      <c r="C59" s="39"/>
      <c r="D59" s="39"/>
      <c r="E59" s="39"/>
      <c r="F59" s="39"/>
      <c r="G59" s="39"/>
      <c r="H59" s="39"/>
      <c r="I59" s="39"/>
      <c r="J59" s="83"/>
    </row>
    <row r="60" spans="1:10" ht="58.5" customHeight="1">
      <c r="A60" s="79"/>
      <c r="B60" s="393" t="str">
        <f>'2. Module 1 Assess Calc'!E8</f>
        <v>N/A</v>
      </c>
      <c r="C60" s="394"/>
      <c r="D60" s="394"/>
      <c r="E60" s="394"/>
      <c r="F60" s="394"/>
      <c r="G60" s="394"/>
      <c r="H60" s="394"/>
      <c r="I60" s="394"/>
      <c r="J60" s="395"/>
    </row>
    <row r="61" spans="1:10">
      <c r="A61" s="79"/>
      <c r="B61" s="84" t="s">
        <v>44</v>
      </c>
      <c r="C61" s="39"/>
      <c r="D61" s="39"/>
      <c r="E61" s="39"/>
      <c r="F61" s="39"/>
      <c r="G61" s="39"/>
      <c r="H61" s="39"/>
      <c r="I61" s="39"/>
      <c r="J61" s="83"/>
    </row>
    <row r="62" spans="1:10" ht="61.5" customHeight="1">
      <c r="A62" s="79"/>
      <c r="B62" s="393" t="str">
        <f>'2. Module 1 Assess Calc'!G8</f>
        <v>N/A</v>
      </c>
      <c r="C62" s="394"/>
      <c r="D62" s="394"/>
      <c r="E62" s="394"/>
      <c r="F62" s="394"/>
      <c r="G62" s="394"/>
      <c r="H62" s="394"/>
      <c r="I62" s="394"/>
      <c r="J62" s="395"/>
    </row>
    <row r="63" spans="1:10">
      <c r="A63" s="79"/>
      <c r="B63" s="82"/>
      <c r="C63" s="39"/>
      <c r="D63" s="39"/>
      <c r="E63" s="39"/>
      <c r="F63" s="39"/>
      <c r="G63" s="39"/>
      <c r="H63" s="39"/>
      <c r="I63" s="39"/>
      <c r="J63" s="83"/>
    </row>
    <row r="64" spans="1:10" ht="15">
      <c r="A64" s="79"/>
      <c r="B64" s="555" t="str">
        <f>'2. Module 1 Assessment'!D20</f>
        <v/>
      </c>
      <c r="C64" s="78" t="s">
        <v>180</v>
      </c>
      <c r="D64" s="39"/>
      <c r="E64" s="39"/>
      <c r="F64" s="39"/>
      <c r="G64" s="39"/>
      <c r="H64" s="39"/>
      <c r="I64" s="39"/>
      <c r="J64" s="83"/>
    </row>
    <row r="65" spans="1:10">
      <c r="A65" s="79"/>
      <c r="B65" s="84" t="s">
        <v>43</v>
      </c>
      <c r="C65" s="39"/>
      <c r="D65" s="39"/>
      <c r="E65" s="39"/>
      <c r="F65" s="39"/>
      <c r="G65" s="39"/>
      <c r="H65" s="39"/>
      <c r="I65" s="39"/>
      <c r="J65" s="83"/>
    </row>
    <row r="66" spans="1:10" ht="33.75" customHeight="1">
      <c r="A66" s="79"/>
      <c r="B66" s="393" t="str">
        <f>'2. Module 1 Assess Calc'!E9</f>
        <v>N/A</v>
      </c>
      <c r="C66" s="394"/>
      <c r="D66" s="394"/>
      <c r="E66" s="394"/>
      <c r="F66" s="394"/>
      <c r="G66" s="394"/>
      <c r="H66" s="394"/>
      <c r="I66" s="394"/>
      <c r="J66" s="395"/>
    </row>
    <row r="67" spans="1:10">
      <c r="A67" s="79"/>
      <c r="B67" s="84" t="s">
        <v>44</v>
      </c>
      <c r="C67" s="39"/>
      <c r="D67" s="39"/>
      <c r="E67" s="39"/>
      <c r="F67" s="39"/>
      <c r="G67" s="39"/>
      <c r="H67" s="39"/>
      <c r="I67" s="39"/>
      <c r="J67" s="83"/>
    </row>
    <row r="68" spans="1:10" ht="73.5" customHeight="1">
      <c r="A68" s="79"/>
      <c r="B68" s="393" t="str">
        <f>'2. Module 1 Assess Calc'!G9</f>
        <v>N/A</v>
      </c>
      <c r="C68" s="394"/>
      <c r="D68" s="394"/>
      <c r="E68" s="394"/>
      <c r="F68" s="394"/>
      <c r="G68" s="394"/>
      <c r="H68" s="394"/>
      <c r="I68" s="394"/>
      <c r="J68" s="395"/>
    </row>
    <row r="69" spans="1:10">
      <c r="A69" s="79"/>
      <c r="B69" s="82"/>
      <c r="C69" s="39"/>
      <c r="D69" s="39"/>
      <c r="E69" s="39"/>
      <c r="F69" s="39"/>
      <c r="G69" s="39"/>
      <c r="H69" s="39"/>
      <c r="I69" s="39"/>
      <c r="J69" s="83"/>
    </row>
    <row r="70" spans="1:10" ht="15">
      <c r="A70" s="79"/>
      <c r="B70" s="555" t="str">
        <f>'2. Module 1 Assessment'!D21</f>
        <v/>
      </c>
      <c r="C70" s="78" t="s">
        <v>181</v>
      </c>
      <c r="D70" s="39"/>
      <c r="E70" s="39"/>
      <c r="F70" s="39"/>
      <c r="G70" s="39"/>
      <c r="H70" s="39"/>
      <c r="I70" s="39"/>
      <c r="J70" s="83"/>
    </row>
    <row r="71" spans="1:10">
      <c r="A71" s="79"/>
      <c r="B71" s="84" t="s">
        <v>43</v>
      </c>
      <c r="C71" s="39"/>
      <c r="D71" s="39"/>
      <c r="E71" s="39"/>
      <c r="F71" s="39"/>
      <c r="G71" s="39"/>
      <c r="H71" s="39"/>
      <c r="I71" s="39"/>
      <c r="J71" s="83"/>
    </row>
    <row r="72" spans="1:10" ht="31.5" customHeight="1">
      <c r="A72" s="79"/>
      <c r="B72" s="393" t="str">
        <f>'2. Module 1 Assess Calc'!E10</f>
        <v>N/A</v>
      </c>
      <c r="C72" s="394"/>
      <c r="D72" s="394"/>
      <c r="E72" s="394"/>
      <c r="F72" s="394"/>
      <c r="G72" s="394"/>
      <c r="H72" s="394"/>
      <c r="I72" s="394"/>
      <c r="J72" s="395"/>
    </row>
    <row r="73" spans="1:10">
      <c r="A73" s="79"/>
      <c r="B73" s="84" t="s">
        <v>44</v>
      </c>
      <c r="C73" s="39"/>
      <c r="D73" s="39"/>
      <c r="E73" s="39"/>
      <c r="F73" s="39"/>
      <c r="G73" s="39"/>
      <c r="H73" s="39"/>
      <c r="I73" s="39"/>
      <c r="J73" s="83"/>
    </row>
    <row r="74" spans="1:10" ht="37.5" customHeight="1">
      <c r="A74" s="79"/>
      <c r="B74" s="393" t="str">
        <f>'2. Module 1 Assess Calc'!G10</f>
        <v>N/A</v>
      </c>
      <c r="C74" s="394"/>
      <c r="D74" s="394"/>
      <c r="E74" s="394"/>
      <c r="F74" s="394"/>
      <c r="G74" s="394"/>
      <c r="H74" s="394"/>
      <c r="I74" s="394"/>
      <c r="J74" s="395"/>
    </row>
    <row r="75" spans="1:10">
      <c r="A75" s="79"/>
      <c r="B75" s="82"/>
      <c r="C75" s="39"/>
      <c r="D75" s="39"/>
      <c r="E75" s="39"/>
      <c r="F75" s="39"/>
      <c r="G75" s="39"/>
      <c r="H75" s="39"/>
      <c r="I75" s="39"/>
      <c r="J75" s="83"/>
    </row>
    <row r="76" spans="1:10" ht="15">
      <c r="A76" s="79"/>
      <c r="B76" s="555" t="str">
        <f>'2. Module 1 Assessment'!D22</f>
        <v/>
      </c>
      <c r="C76" s="78" t="s">
        <v>182</v>
      </c>
      <c r="D76" s="39"/>
      <c r="E76" s="39"/>
      <c r="F76" s="39"/>
      <c r="G76" s="39"/>
      <c r="H76" s="39"/>
      <c r="I76" s="39"/>
      <c r="J76" s="83"/>
    </row>
    <row r="77" spans="1:10">
      <c r="A77" s="79"/>
      <c r="B77" s="84" t="s">
        <v>43</v>
      </c>
      <c r="C77" s="39"/>
      <c r="D77" s="39"/>
      <c r="E77" s="39"/>
      <c r="F77" s="39"/>
      <c r="G77" s="39"/>
      <c r="H77" s="39"/>
      <c r="I77" s="39"/>
      <c r="J77" s="83"/>
    </row>
    <row r="78" spans="1:10" ht="22.5" customHeight="1">
      <c r="A78" s="79"/>
      <c r="B78" s="393" t="str">
        <f>'2. Module 1 Assess Calc'!E11</f>
        <v>N/A</v>
      </c>
      <c r="C78" s="394"/>
      <c r="D78" s="394"/>
      <c r="E78" s="394"/>
      <c r="F78" s="394"/>
      <c r="G78" s="394"/>
      <c r="H78" s="394"/>
      <c r="I78" s="394"/>
      <c r="J78" s="395"/>
    </row>
    <row r="79" spans="1:10">
      <c r="A79" s="79"/>
      <c r="B79" s="84" t="s">
        <v>44</v>
      </c>
      <c r="C79" s="39"/>
      <c r="D79" s="39"/>
      <c r="E79" s="39"/>
      <c r="F79" s="39"/>
      <c r="G79" s="39"/>
      <c r="H79" s="39"/>
      <c r="I79" s="39"/>
      <c r="J79" s="83"/>
    </row>
    <row r="80" spans="1:10" ht="25.5" customHeight="1">
      <c r="A80" s="79"/>
      <c r="B80" s="393" t="str">
        <f>'2. Module 1 Assess Calc'!G11</f>
        <v>N/A</v>
      </c>
      <c r="C80" s="394"/>
      <c r="D80" s="394"/>
      <c r="E80" s="394"/>
      <c r="F80" s="394"/>
      <c r="G80" s="394"/>
      <c r="H80" s="394"/>
      <c r="I80" s="394"/>
      <c r="J80" s="395"/>
    </row>
    <row r="81" spans="1:10">
      <c r="A81" s="79"/>
      <c r="B81" s="82"/>
      <c r="C81" s="39"/>
      <c r="D81" s="39"/>
      <c r="E81" s="39"/>
      <c r="F81" s="39"/>
      <c r="G81" s="39"/>
      <c r="H81" s="39"/>
      <c r="I81" s="39"/>
      <c r="J81" s="83"/>
    </row>
    <row r="82" spans="1:10" ht="15">
      <c r="A82" s="79"/>
      <c r="B82" s="555" t="str">
        <f>'2. Module 1 Assessment'!D23</f>
        <v/>
      </c>
      <c r="C82" s="78" t="s">
        <v>183</v>
      </c>
      <c r="D82" s="39"/>
      <c r="E82" s="39"/>
      <c r="F82" s="39"/>
      <c r="G82" s="39"/>
      <c r="H82" s="39"/>
      <c r="I82" s="39"/>
      <c r="J82" s="83"/>
    </row>
    <row r="83" spans="1:10">
      <c r="A83" s="79"/>
      <c r="B83" s="84" t="s">
        <v>43</v>
      </c>
      <c r="C83" s="39"/>
      <c r="D83" s="39"/>
      <c r="E83" s="39"/>
      <c r="F83" s="39"/>
      <c r="G83" s="39"/>
      <c r="H83" s="39"/>
      <c r="I83" s="39"/>
      <c r="J83" s="83"/>
    </row>
    <row r="84" spans="1:10" ht="33.75" customHeight="1">
      <c r="A84" s="79"/>
      <c r="B84" s="393" t="str">
        <f>'2. Module 1 Assess Calc'!E12</f>
        <v>N/A</v>
      </c>
      <c r="C84" s="394"/>
      <c r="D84" s="394"/>
      <c r="E84" s="394"/>
      <c r="F84" s="394"/>
      <c r="G84" s="394"/>
      <c r="H84" s="394"/>
      <c r="I84" s="394"/>
      <c r="J84" s="395"/>
    </row>
    <row r="85" spans="1:10">
      <c r="A85" s="79"/>
      <c r="B85" s="84" t="s">
        <v>44</v>
      </c>
      <c r="C85" s="39"/>
      <c r="D85" s="39"/>
      <c r="E85" s="39"/>
      <c r="F85" s="39"/>
      <c r="G85" s="39"/>
      <c r="H85" s="39"/>
      <c r="I85" s="39"/>
      <c r="J85" s="83"/>
    </row>
    <row r="86" spans="1:10" ht="54.75" customHeight="1" thickBot="1">
      <c r="A86" s="79"/>
      <c r="B86" s="402" t="str">
        <f>'2. Module 1 Assess Calc'!G12</f>
        <v>N/A</v>
      </c>
      <c r="C86" s="403"/>
      <c r="D86" s="403"/>
      <c r="E86" s="403"/>
      <c r="F86" s="403"/>
      <c r="G86" s="403"/>
      <c r="H86" s="403"/>
      <c r="I86" s="403"/>
      <c r="J86" s="404"/>
    </row>
    <row r="87" spans="1:10" ht="13.5" thickBot="1">
      <c r="A87" s="79"/>
      <c r="B87" s="27"/>
      <c r="C87" s="27"/>
      <c r="D87" s="27"/>
      <c r="E87" s="27"/>
      <c r="F87" s="27"/>
      <c r="G87" s="27"/>
      <c r="H87" s="27"/>
      <c r="I87" s="27"/>
      <c r="J87" s="27"/>
    </row>
    <row r="88" spans="1:10" ht="21.75" customHeight="1">
      <c r="A88" s="79"/>
      <c r="B88" s="314" t="s">
        <v>27</v>
      </c>
      <c r="C88" s="81"/>
      <c r="D88" s="81"/>
      <c r="E88" s="81"/>
      <c r="F88" s="81"/>
      <c r="G88" s="81"/>
      <c r="H88" s="81"/>
      <c r="I88" s="81"/>
      <c r="J88" s="315" t="str">
        <f>E21</f>
        <v/>
      </c>
    </row>
    <row r="89" spans="1:10">
      <c r="A89" s="79"/>
      <c r="B89" s="82"/>
      <c r="C89" s="39"/>
      <c r="D89" s="39"/>
      <c r="E89" s="39"/>
      <c r="F89" s="39"/>
      <c r="G89" s="39"/>
      <c r="H89" s="39"/>
      <c r="I89" s="39"/>
      <c r="J89" s="83"/>
    </row>
    <row r="90" spans="1:10" ht="15">
      <c r="A90" s="79"/>
      <c r="B90" s="555" t="str">
        <f>'2. Module 1 Assessment'!D26</f>
        <v/>
      </c>
      <c r="C90" s="78" t="s">
        <v>184</v>
      </c>
      <c r="D90" s="39"/>
      <c r="E90" s="39"/>
      <c r="F90" s="39"/>
      <c r="G90" s="39"/>
      <c r="H90" s="39"/>
      <c r="I90" s="39"/>
      <c r="J90" s="83"/>
    </row>
    <row r="91" spans="1:10">
      <c r="A91" s="79"/>
      <c r="B91" s="84" t="s">
        <v>43</v>
      </c>
      <c r="C91" s="39"/>
      <c r="D91" s="39"/>
      <c r="E91" s="39"/>
      <c r="F91" s="39"/>
      <c r="G91" s="39"/>
      <c r="H91" s="39"/>
      <c r="I91" s="39"/>
      <c r="J91" s="83"/>
    </row>
    <row r="92" spans="1:10" ht="36" customHeight="1">
      <c r="A92" s="79"/>
      <c r="B92" s="393" t="str">
        <f>'2. Module 1 Assess Calc'!E15</f>
        <v>N/A</v>
      </c>
      <c r="C92" s="394"/>
      <c r="D92" s="394"/>
      <c r="E92" s="394"/>
      <c r="F92" s="394"/>
      <c r="G92" s="394"/>
      <c r="H92" s="394"/>
      <c r="I92" s="394"/>
      <c r="J92" s="395"/>
    </row>
    <row r="93" spans="1:10">
      <c r="A93" s="79"/>
      <c r="B93" s="84" t="s">
        <v>44</v>
      </c>
      <c r="C93" s="39"/>
      <c r="D93" s="39"/>
      <c r="E93" s="39"/>
      <c r="F93" s="39"/>
      <c r="G93" s="39"/>
      <c r="H93" s="39"/>
      <c r="I93" s="39"/>
      <c r="J93" s="83"/>
    </row>
    <row r="94" spans="1:10" ht="39" customHeight="1">
      <c r="A94" s="79"/>
      <c r="B94" s="393" t="str">
        <f>'2. Module 1 Assess Calc'!G15</f>
        <v>N/A</v>
      </c>
      <c r="C94" s="394"/>
      <c r="D94" s="394"/>
      <c r="E94" s="394"/>
      <c r="F94" s="394"/>
      <c r="G94" s="394"/>
      <c r="H94" s="394"/>
      <c r="I94" s="394"/>
      <c r="J94" s="395"/>
    </row>
    <row r="95" spans="1:10">
      <c r="A95" s="79"/>
      <c r="B95" s="82"/>
      <c r="C95" s="39"/>
      <c r="D95" s="39"/>
      <c r="E95" s="39"/>
      <c r="F95" s="39"/>
      <c r="G95" s="39"/>
      <c r="H95" s="39"/>
      <c r="I95" s="39"/>
      <c r="J95" s="83"/>
    </row>
    <row r="96" spans="1:10" ht="15">
      <c r="A96" s="79"/>
      <c r="B96" s="555" t="str">
        <f>'2. Module 1 Assessment'!D27</f>
        <v/>
      </c>
      <c r="C96" s="78" t="s">
        <v>185</v>
      </c>
      <c r="D96" s="39"/>
      <c r="E96" s="39"/>
      <c r="F96" s="39"/>
      <c r="G96" s="39"/>
      <c r="H96" s="39"/>
      <c r="I96" s="39"/>
      <c r="J96" s="83"/>
    </row>
    <row r="97" spans="1:10">
      <c r="A97" s="79"/>
      <c r="B97" s="84" t="s">
        <v>43</v>
      </c>
      <c r="C97" s="39"/>
      <c r="D97" s="39"/>
      <c r="E97" s="39"/>
      <c r="F97" s="39"/>
      <c r="G97" s="39"/>
      <c r="H97" s="39"/>
      <c r="I97" s="39"/>
      <c r="J97" s="83"/>
    </row>
    <row r="98" spans="1:10" ht="35.25" customHeight="1">
      <c r="A98" s="79"/>
      <c r="B98" s="393" t="str">
        <f>'2. Module 1 Assess Calc'!E16</f>
        <v>N/A</v>
      </c>
      <c r="C98" s="394"/>
      <c r="D98" s="394"/>
      <c r="E98" s="394"/>
      <c r="F98" s="394"/>
      <c r="G98" s="394"/>
      <c r="H98" s="394"/>
      <c r="I98" s="394"/>
      <c r="J98" s="395"/>
    </row>
    <row r="99" spans="1:10">
      <c r="A99" s="79"/>
      <c r="B99" s="84" t="s">
        <v>44</v>
      </c>
      <c r="C99" s="39"/>
      <c r="D99" s="39"/>
      <c r="E99" s="39"/>
      <c r="F99" s="39"/>
      <c r="G99" s="39"/>
      <c r="H99" s="39"/>
      <c r="I99" s="39"/>
      <c r="J99" s="83"/>
    </row>
    <row r="100" spans="1:10" ht="32.25" customHeight="1">
      <c r="A100" s="79"/>
      <c r="B100" s="393" t="str">
        <f>'2. Module 1 Assess Calc'!G16</f>
        <v>N/A</v>
      </c>
      <c r="C100" s="394"/>
      <c r="D100" s="394"/>
      <c r="E100" s="394"/>
      <c r="F100" s="394"/>
      <c r="G100" s="394"/>
      <c r="H100" s="394"/>
      <c r="I100" s="394"/>
      <c r="J100" s="395"/>
    </row>
    <row r="101" spans="1:10">
      <c r="A101" s="79"/>
      <c r="B101" s="82"/>
      <c r="C101" s="39"/>
      <c r="D101" s="39"/>
      <c r="E101" s="39"/>
      <c r="F101" s="39"/>
      <c r="G101" s="39"/>
      <c r="H101" s="39"/>
      <c r="I101" s="39"/>
      <c r="J101" s="83"/>
    </row>
    <row r="102" spans="1:10" ht="15">
      <c r="A102" s="79"/>
      <c r="B102" s="555" t="str">
        <f>'2. Module 1 Assessment'!D28</f>
        <v/>
      </c>
      <c r="C102" s="78" t="s">
        <v>186</v>
      </c>
      <c r="D102" s="39"/>
      <c r="E102" s="39"/>
      <c r="F102" s="39"/>
      <c r="G102" s="39"/>
      <c r="H102" s="39"/>
      <c r="I102" s="39"/>
      <c r="J102" s="83"/>
    </row>
    <row r="103" spans="1:10">
      <c r="A103" s="79"/>
      <c r="B103" s="84" t="s">
        <v>43</v>
      </c>
      <c r="C103" s="39"/>
      <c r="D103" s="39"/>
      <c r="E103" s="39"/>
      <c r="F103" s="39"/>
      <c r="G103" s="39"/>
      <c r="H103" s="39"/>
      <c r="I103" s="39"/>
      <c r="J103" s="83"/>
    </row>
    <row r="104" spans="1:10" ht="35.25" customHeight="1">
      <c r="A104" s="79"/>
      <c r="B104" s="393" t="str">
        <f>'2. Module 1 Assess Calc'!E17</f>
        <v>N/A</v>
      </c>
      <c r="C104" s="394"/>
      <c r="D104" s="394"/>
      <c r="E104" s="394"/>
      <c r="F104" s="394"/>
      <c r="G104" s="394"/>
      <c r="H104" s="394"/>
      <c r="I104" s="394"/>
      <c r="J104" s="395"/>
    </row>
    <row r="105" spans="1:10">
      <c r="A105" s="79"/>
      <c r="B105" s="84" t="s">
        <v>44</v>
      </c>
      <c r="C105" s="39"/>
      <c r="D105" s="39"/>
      <c r="E105" s="39"/>
      <c r="F105" s="39"/>
      <c r="G105" s="39"/>
      <c r="H105" s="39"/>
      <c r="I105" s="39"/>
      <c r="J105" s="83"/>
    </row>
    <row r="106" spans="1:10" ht="60.75" customHeight="1" thickBot="1">
      <c r="A106" s="79"/>
      <c r="B106" s="402" t="str">
        <f>'2. Module 1 Assess Calc'!G17</f>
        <v>N/A</v>
      </c>
      <c r="C106" s="403"/>
      <c r="D106" s="403"/>
      <c r="E106" s="403"/>
      <c r="F106" s="403"/>
      <c r="G106" s="403"/>
      <c r="H106" s="403"/>
      <c r="I106" s="403"/>
      <c r="J106" s="404"/>
    </row>
    <row r="107" spans="1:10" ht="13.5" thickBot="1">
      <c r="A107" s="79"/>
      <c r="B107" s="39"/>
      <c r="C107" s="39"/>
      <c r="D107" s="39"/>
      <c r="E107" s="39"/>
      <c r="F107" s="39"/>
      <c r="G107" s="39"/>
      <c r="H107" s="39"/>
      <c r="I107" s="39"/>
      <c r="J107" s="39"/>
    </row>
    <row r="108" spans="1:10" ht="21.75" customHeight="1">
      <c r="A108" s="79"/>
      <c r="B108" s="314" t="s">
        <v>31</v>
      </c>
      <c r="C108" s="81"/>
      <c r="D108" s="81"/>
      <c r="E108" s="81"/>
      <c r="F108" s="81"/>
      <c r="G108" s="81"/>
      <c r="H108" s="81"/>
      <c r="I108" s="81"/>
      <c r="J108" s="315" t="str">
        <f>E23</f>
        <v/>
      </c>
    </row>
    <row r="109" spans="1:10">
      <c r="A109" s="79"/>
      <c r="B109" s="82"/>
      <c r="C109" s="39"/>
      <c r="D109" s="39"/>
      <c r="E109" s="39"/>
      <c r="F109" s="39"/>
      <c r="G109" s="39"/>
      <c r="H109" s="39"/>
      <c r="I109" s="39"/>
      <c r="J109" s="83"/>
    </row>
    <row r="110" spans="1:10" ht="15">
      <c r="A110" s="79"/>
      <c r="B110" s="555" t="str">
        <f>'2. Module 1 Assessment'!D31</f>
        <v/>
      </c>
      <c r="C110" s="78" t="s">
        <v>187</v>
      </c>
      <c r="D110" s="39"/>
      <c r="E110" s="39"/>
      <c r="F110" s="39"/>
      <c r="G110" s="39"/>
      <c r="H110" s="39"/>
      <c r="I110" s="39"/>
      <c r="J110" s="83"/>
    </row>
    <row r="111" spans="1:10">
      <c r="A111" s="79"/>
      <c r="B111" s="84" t="s">
        <v>43</v>
      </c>
      <c r="C111" s="39"/>
      <c r="D111" s="39"/>
      <c r="E111" s="39"/>
      <c r="F111" s="39"/>
      <c r="G111" s="39"/>
      <c r="H111" s="39"/>
      <c r="I111" s="39"/>
      <c r="J111" s="83"/>
    </row>
    <row r="112" spans="1:10" ht="48.75" customHeight="1">
      <c r="A112" s="79"/>
      <c r="B112" s="393" t="str">
        <f>'2. Module 1 Assess Calc'!E20</f>
        <v>N/A</v>
      </c>
      <c r="C112" s="394"/>
      <c r="D112" s="394"/>
      <c r="E112" s="394"/>
      <c r="F112" s="394"/>
      <c r="G112" s="394"/>
      <c r="H112" s="394"/>
      <c r="I112" s="394"/>
      <c r="J112" s="395"/>
    </row>
    <row r="113" spans="1:10">
      <c r="A113" s="79"/>
      <c r="B113" s="84" t="s">
        <v>44</v>
      </c>
      <c r="C113" s="39"/>
      <c r="D113" s="39"/>
      <c r="E113" s="39"/>
      <c r="F113" s="39"/>
      <c r="G113" s="39"/>
      <c r="H113" s="39"/>
      <c r="I113" s="39"/>
      <c r="J113" s="83"/>
    </row>
    <row r="114" spans="1:10" ht="57" customHeight="1">
      <c r="A114" s="79"/>
      <c r="B114" s="393" t="str">
        <f>'2. Module 1 Assess Calc'!G20</f>
        <v>N/A</v>
      </c>
      <c r="C114" s="394"/>
      <c r="D114" s="394"/>
      <c r="E114" s="394"/>
      <c r="F114" s="394"/>
      <c r="G114" s="394"/>
      <c r="H114" s="394"/>
      <c r="I114" s="394"/>
      <c r="J114" s="395"/>
    </row>
    <row r="115" spans="1:10">
      <c r="A115" s="79"/>
      <c r="B115" s="82"/>
      <c r="C115" s="39"/>
      <c r="D115" s="39"/>
      <c r="E115" s="39"/>
      <c r="F115" s="39"/>
      <c r="G115" s="39"/>
      <c r="H115" s="39"/>
      <c r="I115" s="39"/>
      <c r="J115" s="83"/>
    </row>
    <row r="116" spans="1:10" ht="15">
      <c r="A116" s="79"/>
      <c r="B116" s="555" t="str">
        <f>'2. Module 1 Assessment'!D32</f>
        <v/>
      </c>
      <c r="C116" s="78" t="s">
        <v>188</v>
      </c>
      <c r="D116" s="39"/>
      <c r="E116" s="39"/>
      <c r="F116" s="39"/>
      <c r="G116" s="39"/>
      <c r="H116" s="39"/>
      <c r="I116" s="39"/>
      <c r="J116" s="83"/>
    </row>
    <row r="117" spans="1:10">
      <c r="A117" s="79"/>
      <c r="B117" s="84" t="s">
        <v>43</v>
      </c>
      <c r="C117" s="39"/>
      <c r="D117" s="39"/>
      <c r="E117" s="39"/>
      <c r="F117" s="39"/>
      <c r="G117" s="39"/>
      <c r="H117" s="39"/>
      <c r="I117" s="39"/>
      <c r="J117" s="83"/>
    </row>
    <row r="118" spans="1:10" ht="36.75" customHeight="1">
      <c r="A118" s="79"/>
      <c r="B118" s="393" t="str">
        <f>'2. Module 1 Assess Calc'!E21</f>
        <v>N/A</v>
      </c>
      <c r="C118" s="394"/>
      <c r="D118" s="394"/>
      <c r="E118" s="394"/>
      <c r="F118" s="394"/>
      <c r="G118" s="394"/>
      <c r="H118" s="394"/>
      <c r="I118" s="394"/>
      <c r="J118" s="395"/>
    </row>
    <row r="119" spans="1:10">
      <c r="A119" s="79"/>
      <c r="B119" s="84" t="s">
        <v>44</v>
      </c>
      <c r="C119" s="39"/>
      <c r="D119" s="39"/>
      <c r="E119" s="39"/>
      <c r="F119" s="39"/>
      <c r="G119" s="39"/>
      <c r="H119" s="39"/>
      <c r="I119" s="39"/>
      <c r="J119" s="83"/>
    </row>
    <row r="120" spans="1:10" ht="51.75" customHeight="1">
      <c r="A120" s="79"/>
      <c r="B120" s="393" t="str">
        <f>'2. Module 1 Assess Calc'!G21</f>
        <v>N/A</v>
      </c>
      <c r="C120" s="394"/>
      <c r="D120" s="394"/>
      <c r="E120" s="394"/>
      <c r="F120" s="394"/>
      <c r="G120" s="394"/>
      <c r="H120" s="394"/>
      <c r="I120" s="394"/>
      <c r="J120" s="395"/>
    </row>
    <row r="121" spans="1:10">
      <c r="A121" s="79"/>
      <c r="B121" s="82"/>
      <c r="C121" s="39"/>
      <c r="D121" s="39"/>
      <c r="E121" s="39"/>
      <c r="F121" s="39"/>
      <c r="G121" s="39"/>
      <c r="H121" s="39"/>
      <c r="I121" s="39"/>
      <c r="J121" s="83"/>
    </row>
    <row r="122" spans="1:10" ht="15">
      <c r="A122" s="79"/>
      <c r="B122" s="555" t="str">
        <f>'2. Module 1 Assessment'!D33</f>
        <v/>
      </c>
      <c r="C122" s="78" t="s">
        <v>189</v>
      </c>
      <c r="D122" s="39"/>
      <c r="E122" s="39"/>
      <c r="F122" s="39"/>
      <c r="G122" s="39"/>
      <c r="H122" s="39"/>
      <c r="I122" s="39"/>
      <c r="J122" s="83"/>
    </row>
    <row r="123" spans="1:10">
      <c r="A123" s="79"/>
      <c r="B123" s="84" t="s">
        <v>43</v>
      </c>
      <c r="C123" s="39"/>
      <c r="D123" s="39"/>
      <c r="E123" s="39"/>
      <c r="F123" s="39"/>
      <c r="G123" s="39"/>
      <c r="H123" s="39"/>
      <c r="I123" s="39"/>
      <c r="J123" s="83"/>
    </row>
    <row r="124" spans="1:10" ht="42.75" customHeight="1">
      <c r="A124" s="79"/>
      <c r="B124" s="393" t="str">
        <f>'2. Module 1 Assess Calc'!E22</f>
        <v>N/A</v>
      </c>
      <c r="C124" s="394"/>
      <c r="D124" s="394"/>
      <c r="E124" s="394"/>
      <c r="F124" s="394"/>
      <c r="G124" s="394"/>
      <c r="H124" s="394"/>
      <c r="I124" s="394"/>
      <c r="J124" s="395"/>
    </row>
    <row r="125" spans="1:10">
      <c r="A125" s="79"/>
      <c r="B125" s="84" t="s">
        <v>44</v>
      </c>
      <c r="C125" s="39"/>
      <c r="D125" s="39"/>
      <c r="E125" s="39"/>
      <c r="F125" s="39"/>
      <c r="G125" s="39"/>
      <c r="H125" s="39"/>
      <c r="I125" s="39"/>
      <c r="J125" s="83"/>
    </row>
    <row r="126" spans="1:10" ht="41.25" customHeight="1">
      <c r="A126" s="79"/>
      <c r="B126" s="393" t="str">
        <f>'2. Module 1 Assess Calc'!G22</f>
        <v>N/A</v>
      </c>
      <c r="C126" s="394"/>
      <c r="D126" s="394"/>
      <c r="E126" s="394"/>
      <c r="F126" s="394"/>
      <c r="G126" s="394"/>
      <c r="H126" s="394"/>
      <c r="I126" s="394"/>
      <c r="J126" s="395"/>
    </row>
    <row r="127" spans="1:10">
      <c r="A127" s="79"/>
      <c r="B127" s="82"/>
      <c r="C127" s="39"/>
      <c r="D127" s="39"/>
      <c r="E127" s="39"/>
      <c r="F127" s="39"/>
      <c r="G127" s="39"/>
      <c r="H127" s="39"/>
      <c r="I127" s="39"/>
      <c r="J127" s="83"/>
    </row>
    <row r="128" spans="1:10" ht="15">
      <c r="A128" s="79"/>
      <c r="B128" s="555" t="str">
        <f>'2. Module 1 Assessment'!D34</f>
        <v/>
      </c>
      <c r="C128" s="78" t="s">
        <v>190</v>
      </c>
      <c r="D128" s="39"/>
      <c r="E128" s="39"/>
      <c r="F128" s="39"/>
      <c r="G128" s="39"/>
      <c r="H128" s="39"/>
      <c r="I128" s="39"/>
      <c r="J128" s="83"/>
    </row>
    <row r="129" spans="1:10">
      <c r="A129" s="79"/>
      <c r="B129" s="84" t="s">
        <v>43</v>
      </c>
      <c r="C129" s="39"/>
      <c r="D129" s="39"/>
      <c r="E129" s="39"/>
      <c r="F129" s="39"/>
      <c r="G129" s="39"/>
      <c r="H129" s="39"/>
      <c r="I129" s="39"/>
      <c r="J129" s="83"/>
    </row>
    <row r="130" spans="1:10" ht="48.75" customHeight="1">
      <c r="A130" s="79"/>
      <c r="B130" s="393" t="str">
        <f>'2. Module 1 Assess Calc'!E23</f>
        <v>N/A</v>
      </c>
      <c r="C130" s="394"/>
      <c r="D130" s="394"/>
      <c r="E130" s="394"/>
      <c r="F130" s="394"/>
      <c r="G130" s="394"/>
      <c r="H130" s="394"/>
      <c r="I130" s="394"/>
      <c r="J130" s="395"/>
    </row>
    <row r="131" spans="1:10">
      <c r="A131" s="79"/>
      <c r="B131" s="84" t="s">
        <v>44</v>
      </c>
      <c r="C131" s="39"/>
      <c r="D131" s="39"/>
      <c r="E131" s="39"/>
      <c r="F131" s="39"/>
      <c r="G131" s="39"/>
      <c r="H131" s="39"/>
      <c r="I131" s="39"/>
      <c r="J131" s="83"/>
    </row>
    <row r="132" spans="1:10" ht="62.25" customHeight="1">
      <c r="A132" s="79"/>
      <c r="B132" s="393" t="str">
        <f>'2. Module 1 Assess Calc'!G23</f>
        <v>N/A</v>
      </c>
      <c r="C132" s="394"/>
      <c r="D132" s="394"/>
      <c r="E132" s="394"/>
      <c r="F132" s="394"/>
      <c r="G132" s="394"/>
      <c r="H132" s="394"/>
      <c r="I132" s="394"/>
      <c r="J132" s="395"/>
    </row>
    <row r="133" spans="1:10">
      <c r="A133" s="79"/>
      <c r="B133" s="82"/>
      <c r="C133" s="39"/>
      <c r="D133" s="39"/>
      <c r="E133" s="39"/>
      <c r="F133" s="39"/>
      <c r="G133" s="39"/>
      <c r="H133" s="39"/>
      <c r="I133" s="39"/>
      <c r="J133" s="83"/>
    </row>
    <row r="134" spans="1:10" ht="15">
      <c r="A134" s="79"/>
      <c r="B134" s="555" t="str">
        <f>'2. Module 1 Assessment'!D35</f>
        <v/>
      </c>
      <c r="C134" s="78" t="s">
        <v>191</v>
      </c>
      <c r="D134" s="39"/>
      <c r="E134" s="39"/>
      <c r="F134" s="39"/>
      <c r="G134" s="39"/>
      <c r="H134" s="39"/>
      <c r="I134" s="39"/>
      <c r="J134" s="83"/>
    </row>
    <row r="135" spans="1:10">
      <c r="A135" s="79"/>
      <c r="B135" s="84" t="s">
        <v>43</v>
      </c>
      <c r="C135" s="39"/>
      <c r="D135" s="39"/>
      <c r="E135" s="39"/>
      <c r="F135" s="39"/>
      <c r="G135" s="39"/>
      <c r="H135" s="39"/>
      <c r="I135" s="39"/>
      <c r="J135" s="83"/>
    </row>
    <row r="136" spans="1:10" ht="45.75" customHeight="1">
      <c r="A136" s="79"/>
      <c r="B136" s="393" t="str">
        <f>'2. Module 1 Assess Calc'!E24</f>
        <v>N/A</v>
      </c>
      <c r="C136" s="394"/>
      <c r="D136" s="394"/>
      <c r="E136" s="394"/>
      <c r="F136" s="394"/>
      <c r="G136" s="394"/>
      <c r="H136" s="394"/>
      <c r="I136" s="394"/>
      <c r="J136" s="395"/>
    </row>
    <row r="137" spans="1:10">
      <c r="A137" s="79"/>
      <c r="B137" s="84" t="s">
        <v>44</v>
      </c>
      <c r="C137" s="39"/>
      <c r="D137" s="39"/>
      <c r="E137" s="39"/>
      <c r="F137" s="39"/>
      <c r="G137" s="39"/>
      <c r="H137" s="39"/>
      <c r="I137" s="39"/>
      <c r="J137" s="83"/>
    </row>
    <row r="138" spans="1:10" ht="48.75" customHeight="1" thickBot="1">
      <c r="A138" s="79"/>
      <c r="B138" s="402" t="str">
        <f>'2. Module 1 Assess Calc'!G24</f>
        <v>N/A</v>
      </c>
      <c r="C138" s="403"/>
      <c r="D138" s="403"/>
      <c r="E138" s="403"/>
      <c r="F138" s="403"/>
      <c r="G138" s="403"/>
      <c r="H138" s="403"/>
      <c r="I138" s="403"/>
      <c r="J138" s="404"/>
    </row>
    <row r="139" spans="1:10" ht="13.5" thickBot="1">
      <c r="A139" s="79"/>
      <c r="B139" s="27"/>
      <c r="C139" s="27"/>
      <c r="D139" s="27"/>
      <c r="E139" s="27"/>
      <c r="F139" s="27"/>
      <c r="G139" s="27"/>
      <c r="H139" s="27"/>
      <c r="I139" s="27"/>
      <c r="J139" s="27"/>
    </row>
    <row r="140" spans="1:10" ht="21.75" customHeight="1">
      <c r="A140" s="79"/>
      <c r="B140" s="314" t="s">
        <v>37</v>
      </c>
      <c r="C140" s="81"/>
      <c r="D140" s="81"/>
      <c r="E140" s="81"/>
      <c r="F140" s="81"/>
      <c r="G140" s="81"/>
      <c r="H140" s="81"/>
      <c r="I140" s="81"/>
      <c r="J140" s="315" t="str">
        <f>E25</f>
        <v/>
      </c>
    </row>
    <row r="141" spans="1:10">
      <c r="A141" s="79"/>
      <c r="B141" s="82"/>
      <c r="C141" s="39"/>
      <c r="D141" s="39"/>
      <c r="E141" s="39"/>
      <c r="F141" s="39"/>
      <c r="G141" s="39"/>
      <c r="H141" s="39"/>
      <c r="I141" s="39"/>
      <c r="J141" s="83"/>
    </row>
    <row r="142" spans="1:10" ht="15">
      <c r="A142" s="79"/>
      <c r="B142" s="555" t="str">
        <f>'2. Module 1 Assessment'!D38</f>
        <v/>
      </c>
      <c r="C142" s="78" t="s">
        <v>192</v>
      </c>
      <c r="D142" s="39"/>
      <c r="E142" s="39"/>
      <c r="F142" s="39"/>
      <c r="G142" s="39"/>
      <c r="H142" s="39"/>
      <c r="I142" s="39"/>
      <c r="J142" s="83"/>
    </row>
    <row r="143" spans="1:10">
      <c r="A143" s="79"/>
      <c r="B143" s="84" t="s">
        <v>43</v>
      </c>
      <c r="C143" s="39"/>
      <c r="D143" s="39"/>
      <c r="E143" s="39"/>
      <c r="F143" s="39"/>
      <c r="G143" s="39"/>
      <c r="H143" s="39"/>
      <c r="I143" s="39"/>
      <c r="J143" s="83"/>
    </row>
    <row r="144" spans="1:10" ht="30" customHeight="1">
      <c r="A144" s="79"/>
      <c r="B144" s="393" t="str">
        <f>'2. Module 1 Assess Calc'!E27</f>
        <v>N/A</v>
      </c>
      <c r="C144" s="394"/>
      <c r="D144" s="394"/>
      <c r="E144" s="394"/>
      <c r="F144" s="394"/>
      <c r="G144" s="394"/>
      <c r="H144" s="394"/>
      <c r="I144" s="394"/>
      <c r="J144" s="395"/>
    </row>
    <row r="145" spans="1:10">
      <c r="A145" s="79"/>
      <c r="B145" s="84" t="s">
        <v>44</v>
      </c>
      <c r="C145" s="39"/>
      <c r="D145" s="39"/>
      <c r="E145" s="39"/>
      <c r="F145" s="39"/>
      <c r="G145" s="39"/>
      <c r="H145" s="39"/>
      <c r="I145" s="39"/>
      <c r="J145" s="83"/>
    </row>
    <row r="146" spans="1:10" ht="24" customHeight="1">
      <c r="A146" s="79"/>
      <c r="B146" s="393" t="str">
        <f>'2. Module 1 Assess Calc'!G27</f>
        <v>N/A</v>
      </c>
      <c r="C146" s="394"/>
      <c r="D146" s="394"/>
      <c r="E146" s="394"/>
      <c r="F146" s="394"/>
      <c r="G146" s="394"/>
      <c r="H146" s="394"/>
      <c r="I146" s="394"/>
      <c r="J146" s="395"/>
    </row>
    <row r="147" spans="1:10">
      <c r="A147" s="79"/>
      <c r="B147" s="82"/>
      <c r="C147" s="39"/>
      <c r="D147" s="39"/>
      <c r="E147" s="39"/>
      <c r="F147" s="39"/>
      <c r="G147" s="39"/>
      <c r="H147" s="39"/>
      <c r="I147" s="39"/>
      <c r="J147" s="83"/>
    </row>
    <row r="148" spans="1:10" ht="15">
      <c r="A148" s="79"/>
      <c r="B148" s="555" t="str">
        <f>'2. Module 1 Assessment'!D39</f>
        <v/>
      </c>
      <c r="C148" s="78" t="s">
        <v>193</v>
      </c>
      <c r="D148" s="39"/>
      <c r="E148" s="39"/>
      <c r="F148" s="39"/>
      <c r="G148" s="39"/>
      <c r="H148" s="39"/>
      <c r="I148" s="39"/>
      <c r="J148" s="83"/>
    </row>
    <row r="149" spans="1:10">
      <c r="A149" s="79"/>
      <c r="B149" s="84" t="s">
        <v>43</v>
      </c>
      <c r="C149" s="39"/>
      <c r="D149" s="39"/>
      <c r="E149" s="39"/>
      <c r="F149" s="39"/>
      <c r="G149" s="39"/>
      <c r="H149" s="39"/>
      <c r="I149" s="39"/>
      <c r="J149" s="83"/>
    </row>
    <row r="150" spans="1:10" ht="33.75" customHeight="1">
      <c r="A150" s="79"/>
      <c r="B150" s="393" t="str">
        <f>'2. Module 1 Assess Calc'!E28</f>
        <v>N/A</v>
      </c>
      <c r="C150" s="394"/>
      <c r="D150" s="394"/>
      <c r="E150" s="394"/>
      <c r="F150" s="394"/>
      <c r="G150" s="394"/>
      <c r="H150" s="394"/>
      <c r="I150" s="394"/>
      <c r="J150" s="395"/>
    </row>
    <row r="151" spans="1:10">
      <c r="A151" s="79"/>
      <c r="B151" s="84" t="s">
        <v>44</v>
      </c>
      <c r="C151" s="39"/>
      <c r="D151" s="39"/>
      <c r="E151" s="39"/>
      <c r="F151" s="39"/>
      <c r="G151" s="39"/>
      <c r="H151" s="39"/>
      <c r="I151" s="39"/>
      <c r="J151" s="83"/>
    </row>
    <row r="152" spans="1:10" ht="35.25" customHeight="1" thickBot="1">
      <c r="A152" s="79"/>
      <c r="B152" s="402" t="str">
        <f>'2. Module 1 Assess Calc'!G28</f>
        <v>N/A</v>
      </c>
      <c r="C152" s="403"/>
      <c r="D152" s="403"/>
      <c r="E152" s="403"/>
      <c r="F152" s="403"/>
      <c r="G152" s="403"/>
      <c r="H152" s="403"/>
      <c r="I152" s="403"/>
      <c r="J152" s="404"/>
    </row>
  </sheetData>
  <mergeCells count="41">
    <mergeCell ref="B152:J152"/>
    <mergeCell ref="B150:J150"/>
    <mergeCell ref="B146:J146"/>
    <mergeCell ref="B144:J144"/>
    <mergeCell ref="B12:J12"/>
    <mergeCell ref="B13:I13"/>
    <mergeCell ref="B106:J106"/>
    <mergeCell ref="B104:J104"/>
    <mergeCell ref="B100:J100"/>
    <mergeCell ref="B138:J138"/>
    <mergeCell ref="B136:J136"/>
    <mergeCell ref="B132:J132"/>
    <mergeCell ref="B130:J130"/>
    <mergeCell ref="B126:J126"/>
    <mergeCell ref="B124:J124"/>
    <mergeCell ref="B120:J120"/>
    <mergeCell ref="B118:J118"/>
    <mergeCell ref="B114:J114"/>
    <mergeCell ref="B112:J112"/>
    <mergeCell ref="B66:J66"/>
    <mergeCell ref="B68:J68"/>
    <mergeCell ref="B74:J74"/>
    <mergeCell ref="B72:J72"/>
    <mergeCell ref="B98:J98"/>
    <mergeCell ref="B94:J94"/>
    <mergeCell ref="B92:J92"/>
    <mergeCell ref="B86:J86"/>
    <mergeCell ref="B84:J84"/>
    <mergeCell ref="B80:J80"/>
    <mergeCell ref="B78:J78"/>
    <mergeCell ref="B62:J62"/>
    <mergeCell ref="B48:J48"/>
    <mergeCell ref="G17:I27"/>
    <mergeCell ref="B34:J34"/>
    <mergeCell ref="B36:J36"/>
    <mergeCell ref="B40:J40"/>
    <mergeCell ref="B42:J42"/>
    <mergeCell ref="B46:J46"/>
    <mergeCell ref="B52:J52"/>
    <mergeCell ref="B54:J54"/>
    <mergeCell ref="B60:J60"/>
  </mergeCells>
  <conditionalFormatting sqref="E17 E19 E21 E23 E25 E27 J30 B32 B38 B44 B50 J56 B58 B64 B70 B76 B82 B90 B96 B102 B110 B116 B122 B128 B134 B142 B148 J140 J108 J88">
    <cfRule type="containsText" dxfId="388" priority="88" operator="containsText" text="Green">
      <formula>NOT(ISERROR(SEARCH("Green",B17)))</formula>
    </cfRule>
    <cfRule type="containsText" dxfId="387" priority="89" operator="containsText" text="Yellow">
      <formula>NOT(ISERROR(SEARCH("Yellow",B17)))</formula>
    </cfRule>
    <cfRule type="containsText" dxfId="386" priority="90" operator="containsText" text="Red">
      <formula>NOT(ISERROR(SEARCH("Red",B17)))</formula>
    </cfRule>
  </conditionalFormatting>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26"/>
  <sheetViews>
    <sheetView showGridLines="0" topLeftCell="A16" zoomScaleNormal="100" workbookViewId="0" xr3:uid="{9B253EF2-77E0-53E3-AE26-4D66ECD923F3}">
      <selection activeCell="B13" sqref="B13"/>
    </sheetView>
  </sheetViews>
  <sheetFormatPr defaultColWidth="9.140625" defaultRowHeight="12.75"/>
  <cols>
    <col min="1" max="1" width="2.85546875" customWidth="1"/>
    <col min="2" max="2" width="46.5703125" customWidth="1"/>
    <col min="3" max="3" width="3.7109375" customWidth="1"/>
    <col min="4" max="4" width="13" customWidth="1"/>
  </cols>
  <sheetData>
    <row r="1" spans="1:2" s="22" customFormat="1" ht="15" customHeight="1">
      <c r="A1" s="79"/>
      <c r="B1" s="79"/>
    </row>
    <row r="2" spans="1:2" ht="33.75" customHeight="1">
      <c r="A2" s="79"/>
      <c r="B2" s="556" t="s">
        <v>194</v>
      </c>
    </row>
    <row r="3" spans="1:2">
      <c r="A3" s="79"/>
      <c r="B3" s="79"/>
    </row>
    <row r="4" spans="1:2" ht="18.75" customHeight="1">
      <c r="A4" s="79"/>
      <c r="B4" s="24" t="s">
        <v>195</v>
      </c>
    </row>
    <row r="5" spans="1:2" ht="15" thickBot="1">
      <c r="A5" s="79"/>
      <c r="B5" s="228"/>
    </row>
    <row r="6" spans="1:2" s="22" customFormat="1" ht="15.75">
      <c r="A6" s="79"/>
      <c r="B6" s="316" t="s">
        <v>191</v>
      </c>
    </row>
    <row r="7" spans="1:2">
      <c r="A7" s="79"/>
      <c r="B7" s="557"/>
    </row>
    <row r="8" spans="1:2">
      <c r="A8" s="79"/>
      <c r="B8" s="557"/>
    </row>
    <row r="9" spans="1:2">
      <c r="A9" s="79"/>
      <c r="B9" s="557"/>
    </row>
    <row r="10" spans="1:2">
      <c r="A10" s="79"/>
      <c r="B10" s="557"/>
    </row>
    <row r="11" spans="1:2">
      <c r="A11" s="79"/>
      <c r="B11" s="557"/>
    </row>
    <row r="12" spans="1:2">
      <c r="A12" s="79"/>
      <c r="B12" s="557"/>
    </row>
    <row r="13" spans="1:2">
      <c r="A13" s="79"/>
      <c r="B13" s="557"/>
    </row>
    <row r="14" spans="1:2">
      <c r="A14" s="79"/>
      <c r="B14" s="557"/>
    </row>
    <row r="15" spans="1:2">
      <c r="A15" s="79"/>
      <c r="B15" s="557"/>
    </row>
    <row r="16" spans="1:2">
      <c r="A16" s="79"/>
      <c r="B16" s="557"/>
    </row>
    <row r="17" spans="1:2">
      <c r="A17" s="79"/>
      <c r="B17" s="557"/>
    </row>
    <row r="18" spans="1:2">
      <c r="A18" s="79"/>
      <c r="B18" s="557"/>
    </row>
    <row r="19" spans="1:2">
      <c r="A19" s="79"/>
      <c r="B19" s="557"/>
    </row>
    <row r="20" spans="1:2">
      <c r="A20" s="79"/>
      <c r="B20" s="557"/>
    </row>
    <row r="21" spans="1:2">
      <c r="A21" s="79"/>
      <c r="B21" s="557"/>
    </row>
    <row r="22" spans="1:2">
      <c r="A22" s="79"/>
      <c r="B22" s="557"/>
    </row>
    <row r="23" spans="1:2">
      <c r="A23" s="79"/>
      <c r="B23" s="557"/>
    </row>
    <row r="24" spans="1:2">
      <c r="A24" s="79"/>
      <c r="B24" s="557"/>
    </row>
    <row r="25" spans="1:2">
      <c r="A25" s="79"/>
      <c r="B25" s="557"/>
    </row>
    <row r="26" spans="1:2">
      <c r="A26" s="79"/>
      <c r="B26" s="557"/>
    </row>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Y43"/>
  <sheetViews>
    <sheetView showGridLines="0" topLeftCell="A60" zoomScaleNormal="100" workbookViewId="0" xr3:uid="{85D5C41F-068E-5C55-9968-509E7C2A5619}"/>
  </sheetViews>
  <sheetFormatPr defaultColWidth="9.140625" defaultRowHeight="12.75"/>
  <cols>
    <col min="1" max="1" width="2.85546875" style="2" customWidth="1"/>
    <col min="2" max="2" width="22.85546875" style="2" customWidth="1"/>
    <col min="3" max="4" width="22.7109375" style="2" customWidth="1"/>
    <col min="5" max="5" width="12.5703125" style="2" customWidth="1"/>
    <col min="6" max="6" width="10.28515625" style="2" bestFit="1" customWidth="1"/>
    <col min="7" max="25" width="12.42578125" style="2" customWidth="1"/>
    <col min="26" max="16384" width="9.140625" style="2"/>
  </cols>
  <sheetData>
    <row r="1" spans="1:25" ht="15" customHeight="1">
      <c r="A1" s="79"/>
      <c r="B1" s="79"/>
      <c r="C1" s="79"/>
      <c r="D1" s="79"/>
      <c r="E1" s="79"/>
      <c r="F1" s="79"/>
      <c r="G1" s="79"/>
      <c r="H1" s="79"/>
      <c r="I1" s="79"/>
      <c r="J1" s="79"/>
      <c r="K1" s="79"/>
      <c r="L1" s="79"/>
      <c r="M1" s="79"/>
      <c r="N1" s="79"/>
      <c r="O1" s="79"/>
      <c r="P1" s="79"/>
      <c r="Q1" s="79"/>
      <c r="R1" s="79"/>
      <c r="S1" s="79"/>
      <c r="T1" s="79"/>
      <c r="U1" s="79"/>
      <c r="V1" s="79"/>
      <c r="W1" s="79"/>
      <c r="X1" s="79"/>
      <c r="Y1" s="79"/>
    </row>
    <row r="2" spans="1:25" ht="33.75" customHeight="1">
      <c r="A2" s="79"/>
      <c r="B2" s="536" t="s">
        <v>196</v>
      </c>
      <c r="C2" s="537"/>
      <c r="D2" s="537"/>
      <c r="E2" s="537"/>
      <c r="F2" s="558"/>
      <c r="G2" s="558"/>
      <c r="H2" s="558"/>
      <c r="I2" s="558"/>
      <c r="J2" s="558"/>
      <c r="K2" s="558"/>
      <c r="L2" s="558"/>
      <c r="M2" s="558"/>
      <c r="N2" s="558"/>
      <c r="O2" s="559"/>
      <c r="P2" s="79"/>
      <c r="Q2" s="79"/>
      <c r="R2" s="79"/>
      <c r="S2" s="79"/>
      <c r="T2" s="79"/>
      <c r="U2" s="79"/>
      <c r="V2" s="79"/>
      <c r="W2" s="79"/>
      <c r="X2" s="79"/>
      <c r="Y2" s="79"/>
    </row>
    <row r="3" spans="1:25">
      <c r="A3" s="79"/>
      <c r="B3" s="79"/>
      <c r="C3" s="79"/>
      <c r="D3" s="79"/>
      <c r="E3" s="79"/>
      <c r="F3" s="79"/>
      <c r="G3" s="79"/>
      <c r="H3" s="79"/>
      <c r="I3" s="79"/>
      <c r="J3" s="79"/>
      <c r="K3" s="79"/>
      <c r="L3" s="79"/>
      <c r="M3" s="79"/>
      <c r="N3" s="79"/>
      <c r="O3" s="79"/>
      <c r="P3" s="79"/>
      <c r="Q3" s="79"/>
      <c r="R3" s="79"/>
      <c r="S3" s="79"/>
      <c r="T3" s="79"/>
      <c r="U3" s="79"/>
      <c r="V3" s="79"/>
      <c r="W3" s="79"/>
      <c r="X3" s="79"/>
      <c r="Y3" s="79"/>
    </row>
    <row r="4" spans="1:25" ht="93.75" customHeight="1">
      <c r="A4" s="79"/>
      <c r="B4" s="413" t="s">
        <v>197</v>
      </c>
      <c r="C4" s="413"/>
      <c r="D4" s="413"/>
      <c r="E4" s="413"/>
      <c r="F4" s="413"/>
      <c r="G4" s="413"/>
      <c r="H4" s="413"/>
      <c r="I4" s="413"/>
      <c r="J4" s="413"/>
      <c r="K4" s="413"/>
      <c r="L4" s="413"/>
      <c r="M4" s="413"/>
      <c r="N4" s="413"/>
      <c r="O4" s="413"/>
      <c r="P4" s="79"/>
      <c r="Q4" s="79"/>
      <c r="R4" s="79"/>
      <c r="S4" s="79"/>
      <c r="T4" s="79"/>
      <c r="U4" s="79"/>
      <c r="V4" s="79"/>
      <c r="W4" s="79"/>
      <c r="X4" s="79"/>
      <c r="Y4" s="79"/>
    </row>
    <row r="5" spans="1:25" s="24" customFormat="1" ht="12" customHeight="1">
      <c r="B5" s="44"/>
      <c r="C5" s="45"/>
      <c r="D5" s="45"/>
      <c r="E5" s="45"/>
      <c r="F5" s="46"/>
    </row>
    <row r="6" spans="1:25" ht="15.75" customHeight="1">
      <c r="A6" s="79"/>
      <c r="B6" s="420" t="s">
        <v>198</v>
      </c>
      <c r="C6" s="420"/>
      <c r="D6" s="420"/>
      <c r="E6" s="420"/>
      <c r="F6" s="420"/>
      <c r="G6" s="420"/>
      <c r="H6" s="420"/>
      <c r="I6" s="420"/>
      <c r="J6" s="420"/>
      <c r="K6" s="420"/>
      <c r="L6" s="420"/>
      <c r="M6" s="420"/>
      <c r="N6" s="420"/>
      <c r="O6" s="420"/>
      <c r="P6" s="79"/>
      <c r="Q6" s="79"/>
      <c r="R6" s="79"/>
      <c r="S6" s="79"/>
      <c r="T6" s="79"/>
      <c r="U6" s="79"/>
      <c r="V6" s="79"/>
      <c r="W6" s="79"/>
      <c r="X6" s="79"/>
      <c r="Y6" s="79"/>
    </row>
    <row r="7" spans="1:25" ht="6" customHeight="1" thickBot="1">
      <c r="A7" s="79"/>
      <c r="B7" s="47"/>
      <c r="C7" s="47"/>
      <c r="D7" s="47"/>
      <c r="E7" s="47"/>
      <c r="F7" s="47"/>
      <c r="G7" s="79"/>
      <c r="H7" s="79"/>
      <c r="I7" s="79"/>
      <c r="J7" s="79"/>
      <c r="K7" s="79"/>
      <c r="L7" s="79"/>
      <c r="M7" s="79"/>
      <c r="N7" s="79"/>
      <c r="O7" s="79"/>
      <c r="P7" s="79"/>
      <c r="Q7" s="79"/>
      <c r="R7" s="79"/>
      <c r="S7" s="79"/>
      <c r="T7" s="79"/>
      <c r="U7" s="79"/>
      <c r="V7" s="79"/>
      <c r="W7" s="79"/>
      <c r="X7" s="79"/>
      <c r="Y7" s="79"/>
    </row>
    <row r="8" spans="1:25" s="79" customFormat="1" ht="42" customHeight="1" thickBot="1">
      <c r="B8" s="47"/>
      <c r="C8" s="47"/>
      <c r="D8" s="47"/>
      <c r="E8" s="47"/>
      <c r="F8" s="120">
        <f t="array" ref="F8:O8">TRANSPOSE('4. Module 1 Services'!B7:B16)</f>
        <v>0</v>
      </c>
      <c r="G8" s="121">
        <v>0</v>
      </c>
      <c r="H8" s="121">
        <v>0</v>
      </c>
      <c r="I8" s="121">
        <v>0</v>
      </c>
      <c r="J8" s="121">
        <v>0</v>
      </c>
      <c r="K8" s="121">
        <v>0</v>
      </c>
      <c r="L8" s="121">
        <v>0</v>
      </c>
      <c r="M8" s="121">
        <v>0</v>
      </c>
      <c r="N8" s="121">
        <v>0</v>
      </c>
      <c r="O8" s="121">
        <v>0</v>
      </c>
      <c r="P8" s="121">
        <f t="array" ref="P8:Y8">TRANSPOSE('4. Module 1 Services'!B17:B26)</f>
        <v>0</v>
      </c>
      <c r="Q8" s="121">
        <v>0</v>
      </c>
      <c r="R8" s="121">
        <v>0</v>
      </c>
      <c r="S8" s="116">
        <v>0</v>
      </c>
      <c r="T8" s="116">
        <v>0</v>
      </c>
      <c r="U8" s="116">
        <v>0</v>
      </c>
      <c r="V8" s="116">
        <v>0</v>
      </c>
      <c r="W8" s="116">
        <v>0</v>
      </c>
      <c r="X8" s="116">
        <v>0</v>
      </c>
      <c r="Y8" s="117">
        <v>0</v>
      </c>
    </row>
    <row r="9" spans="1:25" ht="15.75" customHeight="1">
      <c r="A9" s="79"/>
      <c r="B9" s="410" t="s">
        <v>199</v>
      </c>
      <c r="C9" s="411"/>
      <c r="D9" s="411"/>
      <c r="E9" s="412"/>
      <c r="F9" s="414" t="s">
        <v>200</v>
      </c>
      <c r="G9" s="415"/>
      <c r="H9" s="415"/>
      <c r="I9" s="415"/>
      <c r="J9" s="415"/>
      <c r="K9" s="415"/>
      <c r="L9" s="415"/>
      <c r="M9" s="415"/>
      <c r="N9" s="415"/>
      <c r="O9" s="415"/>
      <c r="P9" s="415"/>
      <c r="Q9" s="415"/>
      <c r="R9" s="415"/>
      <c r="S9" s="415"/>
      <c r="T9" s="415"/>
      <c r="U9" s="415"/>
      <c r="V9" s="415"/>
      <c r="W9" s="415"/>
      <c r="X9" s="415"/>
      <c r="Y9" s="416"/>
    </row>
    <row r="10" spans="1:25">
      <c r="A10" s="79"/>
      <c r="B10" s="560" t="s">
        <v>201</v>
      </c>
      <c r="C10" s="561"/>
      <c r="D10" s="561"/>
      <c r="E10" s="562"/>
      <c r="F10" s="563" t="s">
        <v>202</v>
      </c>
      <c r="G10" s="563" t="s">
        <v>202</v>
      </c>
      <c r="H10" s="563" t="s">
        <v>203</v>
      </c>
      <c r="I10" s="563" t="s">
        <v>202</v>
      </c>
      <c r="J10" s="563" t="s">
        <v>203</v>
      </c>
      <c r="K10" s="563" t="s">
        <v>202</v>
      </c>
      <c r="L10" s="563" t="s">
        <v>202</v>
      </c>
      <c r="M10" s="563" t="s">
        <v>202</v>
      </c>
      <c r="N10" s="563"/>
      <c r="O10" s="563"/>
      <c r="P10" s="564"/>
      <c r="Q10" s="564"/>
      <c r="R10" s="564"/>
      <c r="S10" s="564"/>
      <c r="T10" s="564"/>
      <c r="U10" s="564"/>
      <c r="V10" s="564"/>
      <c r="W10" s="564"/>
      <c r="X10" s="564"/>
      <c r="Y10" s="564"/>
    </row>
    <row r="11" spans="1:25">
      <c r="A11" s="79"/>
      <c r="B11" s="560" t="s">
        <v>204</v>
      </c>
      <c r="C11" s="561"/>
      <c r="D11" s="561"/>
      <c r="E11" s="562"/>
      <c r="F11" s="563" t="s">
        <v>205</v>
      </c>
      <c r="G11" s="564" t="s">
        <v>202</v>
      </c>
      <c r="H11" s="564" t="s">
        <v>205</v>
      </c>
      <c r="I11" s="564" t="s">
        <v>202</v>
      </c>
      <c r="J11" s="564" t="s">
        <v>202</v>
      </c>
      <c r="K11" s="564" t="s">
        <v>202</v>
      </c>
      <c r="L11" s="563" t="s">
        <v>203</v>
      </c>
      <c r="M11" s="563" t="s">
        <v>202</v>
      </c>
      <c r="N11" s="564"/>
      <c r="O11" s="564"/>
      <c r="P11" s="564"/>
      <c r="Q11" s="564"/>
      <c r="R11" s="564"/>
      <c r="S11" s="564"/>
      <c r="T11" s="564"/>
      <c r="U11" s="564"/>
      <c r="V11" s="564"/>
      <c r="W11" s="564"/>
      <c r="X11" s="564"/>
      <c r="Y11" s="565"/>
    </row>
    <row r="12" spans="1:25">
      <c r="A12" s="79"/>
      <c r="B12" s="560" t="s">
        <v>206</v>
      </c>
      <c r="C12" s="561"/>
      <c r="D12" s="561"/>
      <c r="E12" s="562"/>
      <c r="F12" s="563" t="s">
        <v>202</v>
      </c>
      <c r="G12" s="564" t="s">
        <v>202</v>
      </c>
      <c r="H12" s="564" t="s">
        <v>202</v>
      </c>
      <c r="I12" s="564" t="s">
        <v>202</v>
      </c>
      <c r="J12" s="564" t="s">
        <v>202</v>
      </c>
      <c r="K12" s="564" t="s">
        <v>202</v>
      </c>
      <c r="L12" s="563" t="s">
        <v>202</v>
      </c>
      <c r="M12" s="563" t="s">
        <v>202</v>
      </c>
      <c r="N12" s="564"/>
      <c r="O12" s="564"/>
      <c r="P12" s="564"/>
      <c r="Q12" s="564"/>
      <c r="R12" s="564"/>
      <c r="S12" s="564"/>
      <c r="T12" s="564"/>
      <c r="U12" s="564"/>
      <c r="V12" s="564"/>
      <c r="W12" s="564"/>
      <c r="X12" s="564"/>
      <c r="Y12" s="565"/>
    </row>
    <row r="13" spans="1:25">
      <c r="A13" s="79"/>
      <c r="B13" s="560" t="s">
        <v>207</v>
      </c>
      <c r="C13" s="561"/>
      <c r="D13" s="561"/>
      <c r="E13" s="562"/>
      <c r="F13" s="563" t="s">
        <v>203</v>
      </c>
      <c r="G13" s="566" t="s">
        <v>203</v>
      </c>
      <c r="H13" s="564" t="s">
        <v>203</v>
      </c>
      <c r="I13" s="564" t="s">
        <v>203</v>
      </c>
      <c r="J13" s="564" t="s">
        <v>203</v>
      </c>
      <c r="K13" s="564" t="s">
        <v>203</v>
      </c>
      <c r="L13" s="563" t="s">
        <v>202</v>
      </c>
      <c r="M13" s="563" t="s">
        <v>202</v>
      </c>
      <c r="N13" s="564"/>
      <c r="O13" s="564"/>
      <c r="P13" s="564"/>
      <c r="Q13" s="564"/>
      <c r="R13" s="564"/>
      <c r="S13" s="564"/>
      <c r="T13" s="564"/>
      <c r="U13" s="564"/>
      <c r="V13" s="564"/>
      <c r="W13" s="564"/>
      <c r="X13" s="564"/>
      <c r="Y13" s="565"/>
    </row>
    <row r="14" spans="1:25">
      <c r="A14" s="79"/>
      <c r="B14" s="560" t="s">
        <v>208</v>
      </c>
      <c r="C14" s="561"/>
      <c r="D14" s="561"/>
      <c r="E14" s="562"/>
      <c r="F14" s="563" t="s">
        <v>202</v>
      </c>
      <c r="G14" s="566" t="s">
        <v>202</v>
      </c>
      <c r="H14" s="564" t="s">
        <v>202</v>
      </c>
      <c r="I14" s="564" t="s">
        <v>202</v>
      </c>
      <c r="J14" s="564" t="s">
        <v>202</v>
      </c>
      <c r="K14" s="564" t="s">
        <v>202</v>
      </c>
      <c r="L14" s="563" t="s">
        <v>205</v>
      </c>
      <c r="M14" s="563" t="s">
        <v>202</v>
      </c>
      <c r="N14" s="564"/>
      <c r="O14" s="564"/>
      <c r="P14" s="564"/>
      <c r="Q14" s="564"/>
      <c r="R14" s="564"/>
      <c r="S14" s="564"/>
      <c r="T14" s="564"/>
      <c r="U14" s="564"/>
      <c r="V14" s="564"/>
      <c r="W14" s="564"/>
      <c r="X14" s="564"/>
      <c r="Y14" s="565"/>
    </row>
    <row r="15" spans="1:25">
      <c r="A15" s="79"/>
      <c r="B15" s="560" t="s">
        <v>209</v>
      </c>
      <c r="C15" s="561"/>
      <c r="D15" s="561"/>
      <c r="E15" s="562"/>
      <c r="F15" s="567" t="s">
        <v>203</v>
      </c>
      <c r="G15" s="564" t="s">
        <v>205</v>
      </c>
      <c r="H15" s="564" t="s">
        <v>205</v>
      </c>
      <c r="I15" s="564" t="s">
        <v>203</v>
      </c>
      <c r="J15" s="564" t="s">
        <v>202</v>
      </c>
      <c r="K15" s="564" t="s">
        <v>203</v>
      </c>
      <c r="L15" s="563" t="s">
        <v>202</v>
      </c>
      <c r="M15" s="563" t="s">
        <v>202</v>
      </c>
      <c r="N15" s="564"/>
      <c r="O15" s="564"/>
      <c r="P15" s="564"/>
      <c r="Q15" s="564"/>
      <c r="R15" s="564"/>
      <c r="S15" s="564"/>
      <c r="T15" s="564"/>
      <c r="U15" s="564"/>
      <c r="V15" s="564"/>
      <c r="W15" s="564"/>
      <c r="X15" s="564"/>
      <c r="Y15" s="565"/>
    </row>
    <row r="16" spans="1:25">
      <c r="A16" s="79"/>
      <c r="B16" s="560" t="s">
        <v>210</v>
      </c>
      <c r="C16" s="561"/>
      <c r="D16" s="561"/>
      <c r="E16" s="562"/>
      <c r="F16" s="567"/>
      <c r="G16" s="564"/>
      <c r="H16" s="564"/>
      <c r="I16" s="564"/>
      <c r="J16" s="564"/>
      <c r="K16" s="564"/>
      <c r="L16" s="564"/>
      <c r="M16" s="564"/>
      <c r="N16" s="564"/>
      <c r="O16" s="564"/>
      <c r="P16" s="564"/>
      <c r="Q16" s="564"/>
      <c r="R16" s="564"/>
      <c r="S16" s="564"/>
      <c r="T16" s="564"/>
      <c r="U16" s="564"/>
      <c r="V16" s="564"/>
      <c r="W16" s="564"/>
      <c r="X16" s="564"/>
      <c r="Y16" s="565"/>
    </row>
    <row r="17" spans="1:25" ht="13.5" thickBot="1">
      <c r="A17" s="79"/>
      <c r="B17" s="407" t="s">
        <v>211</v>
      </c>
      <c r="C17" s="408"/>
      <c r="D17" s="408"/>
      <c r="E17" s="409"/>
      <c r="F17" s="317"/>
      <c r="G17" s="318"/>
      <c r="H17" s="318"/>
      <c r="I17" s="318"/>
      <c r="J17" s="318"/>
      <c r="K17" s="318"/>
      <c r="L17" s="318"/>
      <c r="M17" s="318"/>
      <c r="N17" s="318"/>
      <c r="O17" s="318"/>
      <c r="P17" s="318"/>
      <c r="Q17" s="318"/>
      <c r="R17" s="318"/>
      <c r="S17" s="318"/>
      <c r="T17" s="318"/>
      <c r="U17" s="318"/>
      <c r="V17" s="318"/>
      <c r="W17" s="318"/>
      <c r="X17" s="318"/>
      <c r="Y17" s="319"/>
    </row>
    <row r="18" spans="1:25" ht="13.5" thickBot="1">
      <c r="A18" s="79"/>
      <c r="B18" s="79"/>
      <c r="C18" s="79"/>
      <c r="D18" s="79"/>
      <c r="E18" s="79"/>
      <c r="F18" s="79"/>
      <c r="G18" s="79"/>
      <c r="H18" s="79"/>
      <c r="I18" s="79"/>
      <c r="J18" s="79"/>
      <c r="K18" s="79"/>
      <c r="L18" s="79"/>
      <c r="M18" s="79"/>
      <c r="N18" s="79"/>
      <c r="O18" s="79"/>
      <c r="P18" s="79"/>
      <c r="Q18" s="79"/>
      <c r="R18" s="79"/>
      <c r="S18" s="79"/>
      <c r="T18" s="79"/>
      <c r="U18" s="79"/>
      <c r="V18" s="79"/>
      <c r="W18" s="79"/>
      <c r="X18" s="79"/>
      <c r="Y18" s="79"/>
    </row>
    <row r="19" spans="1:25" ht="15.75" customHeight="1">
      <c r="A19" s="79"/>
      <c r="B19" s="410" t="s">
        <v>212</v>
      </c>
      <c r="C19" s="411"/>
      <c r="D19" s="411"/>
      <c r="E19" s="412"/>
      <c r="F19" s="417" t="s">
        <v>200</v>
      </c>
      <c r="G19" s="418"/>
      <c r="H19" s="418"/>
      <c r="I19" s="418"/>
      <c r="J19" s="418"/>
      <c r="K19" s="418"/>
      <c r="L19" s="418"/>
      <c r="M19" s="418"/>
      <c r="N19" s="418"/>
      <c r="O19" s="418"/>
      <c r="P19" s="418"/>
      <c r="Q19" s="418"/>
      <c r="R19" s="418"/>
      <c r="S19" s="418"/>
      <c r="T19" s="418"/>
      <c r="U19" s="418"/>
      <c r="V19" s="418"/>
      <c r="W19" s="418"/>
      <c r="X19" s="418"/>
      <c r="Y19" s="419"/>
    </row>
    <row r="20" spans="1:25">
      <c r="A20" s="79"/>
      <c r="B20" s="560" t="s">
        <v>213</v>
      </c>
      <c r="C20" s="561"/>
      <c r="D20" s="561"/>
      <c r="E20" s="562"/>
      <c r="F20" s="563" t="s">
        <v>203</v>
      </c>
      <c r="G20" s="563" t="s">
        <v>203</v>
      </c>
      <c r="H20" s="563" t="s">
        <v>203</v>
      </c>
      <c r="I20" s="563" t="s">
        <v>203</v>
      </c>
      <c r="J20" s="563" t="s">
        <v>203</v>
      </c>
      <c r="K20" s="563" t="s">
        <v>203</v>
      </c>
      <c r="L20" s="563" t="s">
        <v>203</v>
      </c>
      <c r="M20" s="563" t="s">
        <v>203</v>
      </c>
      <c r="N20" s="563"/>
      <c r="O20" s="563"/>
      <c r="P20" s="564"/>
      <c r="Q20" s="564"/>
      <c r="R20" s="564"/>
      <c r="S20" s="564"/>
      <c r="T20" s="564"/>
      <c r="U20" s="564"/>
      <c r="V20" s="564"/>
      <c r="W20" s="564"/>
      <c r="X20" s="564"/>
      <c r="Y20" s="564"/>
    </row>
    <row r="21" spans="1:25">
      <c r="A21" s="79"/>
      <c r="B21" s="560" t="s">
        <v>214</v>
      </c>
      <c r="C21" s="561"/>
      <c r="D21" s="561"/>
      <c r="E21" s="562"/>
      <c r="F21" s="567" t="s">
        <v>203</v>
      </c>
      <c r="G21" s="564" t="s">
        <v>203</v>
      </c>
      <c r="H21" s="564" t="s">
        <v>203</v>
      </c>
      <c r="I21" s="564" t="s">
        <v>203</v>
      </c>
      <c r="J21" s="564" t="s">
        <v>203</v>
      </c>
      <c r="K21" s="564" t="s">
        <v>203</v>
      </c>
      <c r="L21" s="563" t="s">
        <v>203</v>
      </c>
      <c r="M21" s="563" t="s">
        <v>203</v>
      </c>
      <c r="N21" s="564"/>
      <c r="O21" s="564"/>
      <c r="P21" s="564"/>
      <c r="Q21" s="564"/>
      <c r="R21" s="564"/>
      <c r="S21" s="564"/>
      <c r="T21" s="564"/>
      <c r="U21" s="564"/>
      <c r="V21" s="564"/>
      <c r="W21" s="564"/>
      <c r="X21" s="564"/>
      <c r="Y21" s="565"/>
    </row>
    <row r="22" spans="1:25">
      <c r="A22" s="79"/>
      <c r="B22" s="560" t="s">
        <v>215</v>
      </c>
      <c r="C22" s="561"/>
      <c r="D22" s="561"/>
      <c r="E22" s="562"/>
      <c r="F22" s="567" t="s">
        <v>203</v>
      </c>
      <c r="G22" s="564" t="s">
        <v>203</v>
      </c>
      <c r="H22" s="564" t="s">
        <v>203</v>
      </c>
      <c r="I22" s="564" t="s">
        <v>203</v>
      </c>
      <c r="J22" s="564" t="s">
        <v>203</v>
      </c>
      <c r="K22" s="564" t="s">
        <v>203</v>
      </c>
      <c r="L22" s="563" t="s">
        <v>203</v>
      </c>
      <c r="M22" s="563" t="s">
        <v>203</v>
      </c>
      <c r="N22" s="564"/>
      <c r="O22" s="564"/>
      <c r="P22" s="564"/>
      <c r="Q22" s="564"/>
      <c r="R22" s="564"/>
      <c r="S22" s="564"/>
      <c r="T22" s="564"/>
      <c r="U22" s="564"/>
      <c r="V22" s="564"/>
      <c r="W22" s="564"/>
      <c r="X22" s="564"/>
      <c r="Y22" s="565"/>
    </row>
    <row r="23" spans="1:25">
      <c r="A23" s="79"/>
      <c r="B23" s="560" t="s">
        <v>216</v>
      </c>
      <c r="C23" s="561"/>
      <c r="D23" s="561"/>
      <c r="E23" s="562"/>
      <c r="F23" s="567" t="s">
        <v>203</v>
      </c>
      <c r="G23" s="564" t="s">
        <v>203</v>
      </c>
      <c r="H23" s="564" t="s">
        <v>203</v>
      </c>
      <c r="I23" s="564" t="s">
        <v>203</v>
      </c>
      <c r="J23" s="564" t="s">
        <v>203</v>
      </c>
      <c r="K23" s="564" t="s">
        <v>203</v>
      </c>
      <c r="L23" s="563" t="s">
        <v>203</v>
      </c>
      <c r="M23" s="563" t="s">
        <v>203</v>
      </c>
      <c r="N23" s="564"/>
      <c r="O23" s="564"/>
      <c r="P23" s="564"/>
      <c r="Q23" s="564"/>
      <c r="R23" s="564"/>
      <c r="S23" s="564"/>
      <c r="T23" s="564"/>
      <c r="U23" s="564"/>
      <c r="V23" s="564"/>
      <c r="W23" s="564"/>
      <c r="X23" s="564"/>
      <c r="Y23" s="565"/>
    </row>
    <row r="24" spans="1:25">
      <c r="A24" s="79"/>
      <c r="B24" s="560" t="s">
        <v>217</v>
      </c>
      <c r="C24" s="561"/>
      <c r="D24" s="561"/>
      <c r="E24" s="562"/>
      <c r="F24" s="567" t="s">
        <v>203</v>
      </c>
      <c r="G24" s="564" t="s">
        <v>203</v>
      </c>
      <c r="H24" s="564" t="s">
        <v>203</v>
      </c>
      <c r="I24" s="564" t="s">
        <v>203</v>
      </c>
      <c r="J24" s="564" t="s">
        <v>203</v>
      </c>
      <c r="K24" s="564" t="s">
        <v>203</v>
      </c>
      <c r="L24" s="563" t="s">
        <v>203</v>
      </c>
      <c r="M24" s="563" t="s">
        <v>203</v>
      </c>
      <c r="N24" s="564"/>
      <c r="O24" s="564"/>
      <c r="P24" s="564"/>
      <c r="Q24" s="564"/>
      <c r="R24" s="564"/>
      <c r="S24" s="564"/>
      <c r="T24" s="564"/>
      <c r="U24" s="564"/>
      <c r="V24" s="564"/>
      <c r="W24" s="564"/>
      <c r="X24" s="564"/>
      <c r="Y24" s="565"/>
    </row>
    <row r="25" spans="1:25">
      <c r="A25" s="79"/>
      <c r="B25" s="560" t="s">
        <v>218</v>
      </c>
      <c r="C25" s="561"/>
      <c r="D25" s="561"/>
      <c r="E25" s="562"/>
      <c r="F25" s="567" t="s">
        <v>203</v>
      </c>
      <c r="G25" s="564" t="s">
        <v>202</v>
      </c>
      <c r="H25" s="564" t="s">
        <v>202</v>
      </c>
      <c r="I25" s="564" t="s">
        <v>205</v>
      </c>
      <c r="J25" s="564" t="s">
        <v>203</v>
      </c>
      <c r="K25" s="564" t="s">
        <v>205</v>
      </c>
      <c r="L25" s="563" t="s">
        <v>203</v>
      </c>
      <c r="M25" s="563" t="s">
        <v>203</v>
      </c>
      <c r="N25" s="564"/>
      <c r="O25" s="564"/>
      <c r="P25" s="564"/>
      <c r="Q25" s="564"/>
      <c r="R25" s="564"/>
      <c r="S25" s="564"/>
      <c r="T25" s="564"/>
      <c r="U25" s="564"/>
      <c r="V25" s="564"/>
      <c r="W25" s="564"/>
      <c r="X25" s="564"/>
      <c r="Y25" s="565"/>
    </row>
    <row r="26" spans="1:25">
      <c r="A26" s="79"/>
      <c r="B26" s="560" t="s">
        <v>219</v>
      </c>
      <c r="C26" s="561"/>
      <c r="D26" s="561"/>
      <c r="E26" s="562"/>
      <c r="F26" s="567"/>
      <c r="G26" s="564"/>
      <c r="H26" s="564"/>
      <c r="I26" s="564"/>
      <c r="J26" s="564"/>
      <c r="K26" s="564"/>
      <c r="L26" s="564"/>
      <c r="M26" s="564"/>
      <c r="N26" s="564"/>
      <c r="O26" s="564"/>
      <c r="P26" s="564"/>
      <c r="Q26" s="564"/>
      <c r="R26" s="564"/>
      <c r="S26" s="564"/>
      <c r="T26" s="564"/>
      <c r="U26" s="564"/>
      <c r="V26" s="564"/>
      <c r="W26" s="564"/>
      <c r="X26" s="564"/>
      <c r="Y26" s="565"/>
    </row>
    <row r="27" spans="1:25" ht="13.5" thickBot="1">
      <c r="A27" s="79"/>
      <c r="B27" s="407" t="s">
        <v>210</v>
      </c>
      <c r="C27" s="408"/>
      <c r="D27" s="408"/>
      <c r="E27" s="409"/>
      <c r="F27" s="317"/>
      <c r="G27" s="318"/>
      <c r="H27" s="318"/>
      <c r="I27" s="318"/>
      <c r="J27" s="318"/>
      <c r="K27" s="318"/>
      <c r="L27" s="318"/>
      <c r="M27" s="318"/>
      <c r="N27" s="318"/>
      <c r="O27" s="318"/>
      <c r="P27" s="318"/>
      <c r="Q27" s="318"/>
      <c r="R27" s="318"/>
      <c r="S27" s="318"/>
      <c r="T27" s="318"/>
      <c r="U27" s="318"/>
      <c r="V27" s="318"/>
      <c r="W27" s="318"/>
      <c r="X27" s="318"/>
      <c r="Y27" s="319"/>
    </row>
    <row r="28" spans="1:25" ht="13.5" thickBot="1">
      <c r="A28" s="79"/>
      <c r="B28" s="79"/>
      <c r="C28" s="79"/>
      <c r="D28" s="79"/>
      <c r="E28" s="79"/>
      <c r="F28" s="79"/>
      <c r="G28" s="118"/>
      <c r="H28" s="79"/>
      <c r="I28" s="79"/>
      <c r="J28" s="79"/>
      <c r="K28" s="79"/>
      <c r="L28" s="79"/>
      <c r="M28" s="79"/>
      <c r="N28" s="79"/>
      <c r="O28" s="79"/>
      <c r="P28" s="79"/>
      <c r="Q28" s="79"/>
      <c r="R28" s="79"/>
      <c r="S28" s="79"/>
      <c r="T28" s="79"/>
      <c r="U28" s="79"/>
      <c r="V28" s="79"/>
      <c r="W28" s="79"/>
      <c r="X28" s="79"/>
      <c r="Y28" s="79"/>
    </row>
    <row r="29" spans="1:25" ht="15.75" customHeight="1">
      <c r="A29" s="79"/>
      <c r="B29" s="410" t="s">
        <v>220</v>
      </c>
      <c r="C29" s="411"/>
      <c r="D29" s="411"/>
      <c r="E29" s="412"/>
      <c r="F29" s="417" t="s">
        <v>200</v>
      </c>
      <c r="G29" s="418"/>
      <c r="H29" s="418"/>
      <c r="I29" s="418"/>
      <c r="J29" s="418"/>
      <c r="K29" s="418"/>
      <c r="L29" s="418"/>
      <c r="M29" s="418"/>
      <c r="N29" s="418"/>
      <c r="O29" s="418"/>
      <c r="P29" s="418"/>
      <c r="Q29" s="418"/>
      <c r="R29" s="418"/>
      <c r="S29" s="418"/>
      <c r="T29" s="418"/>
      <c r="U29" s="418"/>
      <c r="V29" s="418"/>
      <c r="W29" s="418"/>
      <c r="X29" s="418"/>
      <c r="Y29" s="419"/>
    </row>
    <row r="30" spans="1:25">
      <c r="A30" s="79"/>
      <c r="B30" s="560" t="s">
        <v>221</v>
      </c>
      <c r="C30" s="561"/>
      <c r="D30" s="561"/>
      <c r="E30" s="562"/>
      <c r="F30" s="567" t="s">
        <v>205</v>
      </c>
      <c r="G30" s="564" t="s">
        <v>205</v>
      </c>
      <c r="H30" s="564" t="s">
        <v>205</v>
      </c>
      <c r="I30" s="564" t="s">
        <v>202</v>
      </c>
      <c r="J30" s="564" t="s">
        <v>202</v>
      </c>
      <c r="K30" s="564" t="s">
        <v>203</v>
      </c>
      <c r="L30" s="564" t="s">
        <v>203</v>
      </c>
      <c r="M30" s="564" t="s">
        <v>203</v>
      </c>
      <c r="N30" s="564"/>
      <c r="O30" s="564"/>
      <c r="P30" s="564"/>
      <c r="Q30" s="564"/>
      <c r="R30" s="564"/>
      <c r="S30" s="564"/>
      <c r="T30" s="564"/>
      <c r="U30" s="564"/>
      <c r="V30" s="564"/>
      <c r="W30" s="564"/>
      <c r="X30" s="564"/>
      <c r="Y30" s="564"/>
    </row>
    <row r="31" spans="1:25">
      <c r="A31" s="79"/>
      <c r="B31" s="560" t="s">
        <v>222</v>
      </c>
      <c r="C31" s="561"/>
      <c r="D31" s="561"/>
      <c r="E31" s="562"/>
      <c r="F31" s="567" t="s">
        <v>205</v>
      </c>
      <c r="G31" s="564" t="s">
        <v>202</v>
      </c>
      <c r="H31" s="564" t="s">
        <v>205</v>
      </c>
      <c r="I31" s="564" t="s">
        <v>202</v>
      </c>
      <c r="J31" s="564" t="s">
        <v>202</v>
      </c>
      <c r="K31" s="564" t="s">
        <v>203</v>
      </c>
      <c r="L31" s="564" t="s">
        <v>203</v>
      </c>
      <c r="M31" s="564" t="s">
        <v>203</v>
      </c>
      <c r="N31" s="564"/>
      <c r="O31" s="564"/>
      <c r="P31" s="564"/>
      <c r="Q31" s="564"/>
      <c r="R31" s="564"/>
      <c r="S31" s="564"/>
      <c r="T31" s="564"/>
      <c r="U31" s="564"/>
      <c r="V31" s="564"/>
      <c r="W31" s="564"/>
      <c r="X31" s="564"/>
      <c r="Y31" s="565"/>
    </row>
    <row r="32" spans="1:25">
      <c r="A32" s="79"/>
      <c r="B32" s="560" t="s">
        <v>223</v>
      </c>
      <c r="C32" s="561"/>
      <c r="D32" s="561"/>
      <c r="E32" s="562"/>
      <c r="F32" s="567" t="s">
        <v>205</v>
      </c>
      <c r="G32" s="564" t="s">
        <v>205</v>
      </c>
      <c r="H32" s="564" t="s">
        <v>205</v>
      </c>
      <c r="I32" s="564" t="s">
        <v>205</v>
      </c>
      <c r="J32" s="564" t="s">
        <v>205</v>
      </c>
      <c r="K32" s="564" t="s">
        <v>205</v>
      </c>
      <c r="L32" s="564" t="s">
        <v>203</v>
      </c>
      <c r="M32" s="564" t="s">
        <v>203</v>
      </c>
      <c r="N32" s="564"/>
      <c r="O32" s="564"/>
      <c r="P32" s="564"/>
      <c r="Q32" s="564"/>
      <c r="R32" s="564"/>
      <c r="S32" s="564"/>
      <c r="T32" s="564"/>
      <c r="U32" s="564"/>
      <c r="V32" s="564"/>
      <c r="W32" s="564"/>
      <c r="X32" s="564"/>
      <c r="Y32" s="565"/>
    </row>
    <row r="33" spans="1:25">
      <c r="A33" s="79"/>
      <c r="B33" s="560" t="s">
        <v>224</v>
      </c>
      <c r="C33" s="561"/>
      <c r="D33" s="561"/>
      <c r="E33" s="562"/>
      <c r="F33" s="567" t="s">
        <v>205</v>
      </c>
      <c r="G33" s="564" t="s">
        <v>205</v>
      </c>
      <c r="H33" s="564" t="s">
        <v>205</v>
      </c>
      <c r="I33" s="564" t="s">
        <v>205</v>
      </c>
      <c r="J33" s="564" t="s">
        <v>205</v>
      </c>
      <c r="K33" s="564" t="s">
        <v>205</v>
      </c>
      <c r="L33" s="564" t="s">
        <v>203</v>
      </c>
      <c r="M33" s="564" t="s">
        <v>203</v>
      </c>
      <c r="N33" s="564"/>
      <c r="O33" s="564"/>
      <c r="P33" s="564"/>
      <c r="Q33" s="564"/>
      <c r="R33" s="564"/>
      <c r="S33" s="564"/>
      <c r="T33" s="564"/>
      <c r="U33" s="564"/>
      <c r="V33" s="564"/>
      <c r="W33" s="564"/>
      <c r="X33" s="564"/>
      <c r="Y33" s="565"/>
    </row>
    <row r="34" spans="1:25">
      <c r="A34" s="79"/>
      <c r="B34" s="560" t="s">
        <v>225</v>
      </c>
      <c r="C34" s="561"/>
      <c r="D34" s="561"/>
      <c r="E34" s="562"/>
      <c r="F34" s="567" t="s">
        <v>205</v>
      </c>
      <c r="G34" s="564" t="s">
        <v>205</v>
      </c>
      <c r="H34" s="564" t="s">
        <v>205</v>
      </c>
      <c r="I34" s="564" t="s">
        <v>205</v>
      </c>
      <c r="J34" s="564" t="s">
        <v>205</v>
      </c>
      <c r="K34" s="564" t="s">
        <v>205</v>
      </c>
      <c r="L34" s="564" t="s">
        <v>203</v>
      </c>
      <c r="M34" s="564" t="s">
        <v>203</v>
      </c>
      <c r="N34" s="564"/>
      <c r="O34" s="564"/>
      <c r="P34" s="564"/>
      <c r="Q34" s="564"/>
      <c r="R34" s="564"/>
      <c r="S34" s="564"/>
      <c r="T34" s="564"/>
      <c r="U34" s="564"/>
      <c r="V34" s="564"/>
      <c r="W34" s="564"/>
      <c r="X34" s="564"/>
      <c r="Y34" s="565"/>
    </row>
    <row r="35" spans="1:25">
      <c r="A35" s="79"/>
      <c r="B35" s="560" t="s">
        <v>226</v>
      </c>
      <c r="C35" s="561"/>
      <c r="D35" s="561"/>
      <c r="E35" s="562"/>
      <c r="F35" s="567" t="s">
        <v>205</v>
      </c>
      <c r="G35" s="564" t="s">
        <v>205</v>
      </c>
      <c r="H35" s="564" t="s">
        <v>205</v>
      </c>
      <c r="I35" s="564" t="s">
        <v>202</v>
      </c>
      <c r="J35" s="564" t="s">
        <v>202</v>
      </c>
      <c r="K35" s="564" t="s">
        <v>202</v>
      </c>
      <c r="L35" s="564" t="s">
        <v>203</v>
      </c>
      <c r="M35" s="564" t="s">
        <v>203</v>
      </c>
      <c r="N35" s="564"/>
      <c r="O35" s="564"/>
      <c r="P35" s="564"/>
      <c r="Q35" s="564"/>
      <c r="R35" s="564"/>
      <c r="S35" s="564"/>
      <c r="T35" s="564"/>
      <c r="U35" s="564"/>
      <c r="V35" s="564"/>
      <c r="W35" s="564"/>
      <c r="X35" s="564"/>
      <c r="Y35" s="565"/>
    </row>
    <row r="36" spans="1:25" ht="13.5" thickBot="1">
      <c r="A36" s="79"/>
      <c r="B36" s="407" t="s">
        <v>211</v>
      </c>
      <c r="C36" s="408"/>
      <c r="D36" s="408"/>
      <c r="E36" s="409"/>
      <c r="F36" s="317"/>
      <c r="G36" s="318"/>
      <c r="H36" s="318"/>
      <c r="I36" s="318"/>
      <c r="J36" s="318"/>
      <c r="K36" s="318"/>
      <c r="L36" s="318"/>
      <c r="M36" s="318"/>
      <c r="N36" s="318"/>
      <c r="O36" s="318"/>
      <c r="P36" s="318"/>
      <c r="Q36" s="318"/>
      <c r="R36" s="318"/>
      <c r="S36" s="318"/>
      <c r="T36" s="318"/>
      <c r="U36" s="318"/>
      <c r="V36" s="318"/>
      <c r="W36" s="318"/>
      <c r="X36" s="318"/>
      <c r="Y36" s="319"/>
    </row>
    <row r="37" spans="1:25" ht="13.5" thickBot="1">
      <c r="A37" s="79"/>
      <c r="B37" s="79"/>
      <c r="C37" s="79"/>
      <c r="D37" s="79"/>
      <c r="E37" s="79"/>
      <c r="F37" s="79"/>
      <c r="G37" s="79"/>
      <c r="H37" s="79"/>
      <c r="I37" s="79"/>
      <c r="J37" s="79"/>
      <c r="K37" s="79"/>
      <c r="L37" s="79"/>
      <c r="M37" s="79"/>
      <c r="N37" s="79"/>
      <c r="O37" s="79"/>
      <c r="P37" s="79"/>
      <c r="Q37" s="79"/>
      <c r="R37" s="79"/>
      <c r="S37" s="79"/>
      <c r="T37" s="79"/>
      <c r="U37" s="79"/>
      <c r="V37" s="79"/>
      <c r="W37" s="79"/>
      <c r="X37" s="79"/>
      <c r="Y37" s="79"/>
    </row>
    <row r="38" spans="1:25" ht="15.75" customHeight="1">
      <c r="A38" s="79"/>
      <c r="B38" s="410" t="s">
        <v>227</v>
      </c>
      <c r="C38" s="411"/>
      <c r="D38" s="411"/>
      <c r="E38" s="412"/>
      <c r="F38" s="417" t="s">
        <v>200</v>
      </c>
      <c r="G38" s="418"/>
      <c r="H38" s="418"/>
      <c r="I38" s="418"/>
      <c r="J38" s="418"/>
      <c r="K38" s="418"/>
      <c r="L38" s="418"/>
      <c r="M38" s="418"/>
      <c r="N38" s="418"/>
      <c r="O38" s="418"/>
      <c r="P38" s="418"/>
      <c r="Q38" s="418"/>
      <c r="R38" s="418"/>
      <c r="S38" s="418"/>
      <c r="T38" s="418"/>
      <c r="U38" s="418"/>
      <c r="V38" s="418"/>
      <c r="W38" s="418"/>
      <c r="X38" s="418"/>
      <c r="Y38" s="419"/>
    </row>
    <row r="39" spans="1:25">
      <c r="A39" s="79"/>
      <c r="B39" s="560" t="s">
        <v>228</v>
      </c>
      <c r="C39" s="561"/>
      <c r="D39" s="561"/>
      <c r="E39" s="562"/>
      <c r="F39" s="567" t="s">
        <v>203</v>
      </c>
      <c r="G39" s="564" t="s">
        <v>203</v>
      </c>
      <c r="H39" s="564" t="s">
        <v>203</v>
      </c>
      <c r="I39" s="564" t="s">
        <v>203</v>
      </c>
      <c r="J39" s="564" t="s">
        <v>203</v>
      </c>
      <c r="K39" s="564" t="s">
        <v>203</v>
      </c>
      <c r="L39" s="564" t="s">
        <v>202</v>
      </c>
      <c r="M39" s="564" t="s">
        <v>202</v>
      </c>
      <c r="N39" s="564"/>
      <c r="O39" s="564"/>
      <c r="P39" s="564"/>
      <c r="Q39" s="564"/>
      <c r="R39" s="564"/>
      <c r="S39" s="564"/>
      <c r="T39" s="564"/>
      <c r="U39" s="564"/>
      <c r="V39" s="564"/>
      <c r="W39" s="564"/>
      <c r="X39" s="564"/>
      <c r="Y39" s="565"/>
    </row>
    <row r="40" spans="1:25">
      <c r="A40" s="79"/>
      <c r="B40" s="560" t="s">
        <v>229</v>
      </c>
      <c r="C40" s="561"/>
      <c r="D40" s="561"/>
      <c r="E40" s="562"/>
      <c r="F40" s="567" t="s">
        <v>205</v>
      </c>
      <c r="G40" s="564" t="s">
        <v>205</v>
      </c>
      <c r="H40" s="564" t="s">
        <v>202</v>
      </c>
      <c r="I40" s="564" t="s">
        <v>203</v>
      </c>
      <c r="J40" s="564" t="s">
        <v>203</v>
      </c>
      <c r="K40" s="564" t="s">
        <v>205</v>
      </c>
      <c r="L40" s="564" t="s">
        <v>203</v>
      </c>
      <c r="M40" s="564" t="s">
        <v>203</v>
      </c>
      <c r="N40" s="564"/>
      <c r="O40" s="564"/>
      <c r="P40" s="564"/>
      <c r="Q40" s="564"/>
      <c r="R40" s="564"/>
      <c r="S40" s="564"/>
      <c r="T40" s="564"/>
      <c r="U40" s="564"/>
      <c r="V40" s="564"/>
      <c r="W40" s="564"/>
      <c r="X40" s="564"/>
      <c r="Y40" s="565"/>
    </row>
    <row r="41" spans="1:25">
      <c r="A41" s="79"/>
      <c r="B41" s="560" t="s">
        <v>230</v>
      </c>
      <c r="C41" s="561"/>
      <c r="D41" s="561"/>
      <c r="E41" s="562"/>
      <c r="F41" s="567" t="s">
        <v>202</v>
      </c>
      <c r="G41" s="564" t="s">
        <v>202</v>
      </c>
      <c r="H41" s="564" t="s">
        <v>202</v>
      </c>
      <c r="I41" s="564" t="s">
        <v>202</v>
      </c>
      <c r="J41" s="564" t="s">
        <v>202</v>
      </c>
      <c r="K41" s="564" t="s">
        <v>202</v>
      </c>
      <c r="L41" s="564" t="s">
        <v>202</v>
      </c>
      <c r="M41" s="564" t="s">
        <v>202</v>
      </c>
      <c r="N41" s="564"/>
      <c r="O41" s="564"/>
      <c r="P41" s="564"/>
      <c r="Q41" s="564"/>
      <c r="R41" s="564"/>
      <c r="S41" s="564"/>
      <c r="T41" s="564"/>
      <c r="U41" s="564"/>
      <c r="V41" s="564"/>
      <c r="W41" s="564"/>
      <c r="X41" s="564"/>
      <c r="Y41" s="565"/>
    </row>
    <row r="42" spans="1:25" ht="13.5" thickBot="1">
      <c r="A42" s="79"/>
      <c r="B42" s="407" t="s">
        <v>231</v>
      </c>
      <c r="C42" s="408"/>
      <c r="D42" s="408"/>
      <c r="E42" s="409"/>
      <c r="F42" s="317" t="s">
        <v>202</v>
      </c>
      <c r="G42" s="318" t="s">
        <v>202</v>
      </c>
      <c r="H42" s="318" t="s">
        <v>202</v>
      </c>
      <c r="I42" s="318" t="s">
        <v>202</v>
      </c>
      <c r="J42" s="318" t="s">
        <v>202</v>
      </c>
      <c r="K42" s="318" t="s">
        <v>202</v>
      </c>
      <c r="L42" s="564" t="s">
        <v>202</v>
      </c>
      <c r="M42" s="564" t="s">
        <v>202</v>
      </c>
      <c r="N42" s="318"/>
      <c r="O42" s="318"/>
      <c r="P42" s="318"/>
      <c r="Q42" s="318"/>
      <c r="R42" s="318"/>
      <c r="S42" s="318"/>
      <c r="T42" s="318"/>
      <c r="U42" s="318"/>
      <c r="V42" s="318"/>
      <c r="W42" s="318"/>
      <c r="X42" s="318"/>
      <c r="Y42" s="319"/>
    </row>
    <row r="43" spans="1:25">
      <c r="A43" s="79"/>
      <c r="B43" s="48"/>
      <c r="C43" s="48"/>
      <c r="D43" s="48"/>
      <c r="E43" s="48"/>
      <c r="F43" s="48"/>
      <c r="G43" s="79"/>
      <c r="H43" s="79"/>
      <c r="I43" s="79"/>
      <c r="J43" s="79"/>
      <c r="K43" s="79"/>
      <c r="L43" s="79"/>
      <c r="M43" s="48"/>
      <c r="N43" s="48"/>
      <c r="O43" s="79"/>
      <c r="P43" s="79"/>
      <c r="Q43" s="79"/>
      <c r="R43" s="79"/>
      <c r="S43" s="79"/>
      <c r="T43" s="79"/>
      <c r="U43" s="79"/>
      <c r="V43" s="79"/>
      <c r="W43" s="79"/>
      <c r="X43" s="79"/>
      <c r="Y43" s="79"/>
    </row>
  </sheetData>
  <sheetProtection selectLockedCells="1"/>
  <mergeCells count="37">
    <mergeCell ref="F38:Y38"/>
    <mergeCell ref="F29:Y29"/>
    <mergeCell ref="B10:E10"/>
    <mergeCell ref="B11:E11"/>
    <mergeCell ref="B12:E12"/>
    <mergeCell ref="B13:E13"/>
    <mergeCell ref="B14:E14"/>
    <mergeCell ref="B24:E24"/>
    <mergeCell ref="B25:E25"/>
    <mergeCell ref="B26:E26"/>
    <mergeCell ref="B27:E27"/>
    <mergeCell ref="B21:E21"/>
    <mergeCell ref="B22:E22"/>
    <mergeCell ref="B23:E23"/>
    <mergeCell ref="B29:E29"/>
    <mergeCell ref="B30:E30"/>
    <mergeCell ref="B4:O4"/>
    <mergeCell ref="B20:E20"/>
    <mergeCell ref="B9:E9"/>
    <mergeCell ref="B19:E19"/>
    <mergeCell ref="B15:E15"/>
    <mergeCell ref="B16:E16"/>
    <mergeCell ref="F9:Y9"/>
    <mergeCell ref="F19:Y19"/>
    <mergeCell ref="B17:E17"/>
    <mergeCell ref="B6:O6"/>
    <mergeCell ref="B39:E39"/>
    <mergeCell ref="B40:E40"/>
    <mergeCell ref="B41:E41"/>
    <mergeCell ref="B42:E42"/>
    <mergeCell ref="B38:E38"/>
    <mergeCell ref="B36:E36"/>
    <mergeCell ref="B31:E31"/>
    <mergeCell ref="B32:E32"/>
    <mergeCell ref="B33:E33"/>
    <mergeCell ref="B34:E34"/>
    <mergeCell ref="B35:E35"/>
  </mergeCells>
  <dataValidations count="2">
    <dataValidation type="list" allowBlank="1" showInputMessage="1" showErrorMessage="1" sqref="G28" xr:uid="{00000000-0002-0000-0700-000000000000}">
      <formula1>List1</formula1>
    </dataValidation>
    <dataValidation type="list" allowBlank="1" showInputMessage="1" showErrorMessage="1" sqref="F30:Y36 F20:Y27 F10:Y17 F39:Y42" xr:uid="{00000000-0002-0000-0700-000001000000}">
      <formula1>List</formula1>
    </dataValidation>
  </dataValidations>
  <pageMargins left="0.7" right="0.7" top="0.75" bottom="0.75" header="0.3" footer="0.3"/>
  <pageSetup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AD180"/>
  <sheetViews>
    <sheetView zoomScaleNormal="100" workbookViewId="0" xr3:uid="{44B22561-5205-5C8A-B808-2C70100D228F}">
      <selection activeCell="G26" sqref="G26"/>
    </sheetView>
  </sheetViews>
  <sheetFormatPr defaultRowHeight="12.75"/>
  <cols>
    <col min="1" max="1" width="2.85546875" customWidth="1"/>
    <col min="2" max="2" width="22.5703125" bestFit="1" customWidth="1"/>
    <col min="7" max="7" width="9.140625" style="22"/>
    <col min="11" max="11" width="5" customWidth="1"/>
    <col min="12" max="16" width="9.140625" customWidth="1"/>
    <col min="17" max="17" width="4.140625" customWidth="1"/>
    <col min="18" max="18" width="12.5703125" customWidth="1"/>
    <col min="19" max="19" width="11.85546875" customWidth="1"/>
    <col min="20" max="20" width="13.85546875" customWidth="1"/>
    <col min="21" max="21" width="14.140625" customWidth="1"/>
    <col min="22" max="22" width="11.28515625" customWidth="1"/>
    <col min="23" max="24" width="9.140625" customWidth="1"/>
  </cols>
  <sheetData>
    <row r="1" spans="1:19" ht="15" customHeight="1">
      <c r="A1" s="79"/>
      <c r="B1" s="79" t="s">
        <v>232</v>
      </c>
      <c r="C1" s="79"/>
      <c r="D1" s="79"/>
      <c r="E1" s="79"/>
      <c r="F1" s="79"/>
      <c r="G1" s="79"/>
      <c r="H1" s="79"/>
      <c r="I1" s="79"/>
      <c r="J1" s="79"/>
      <c r="K1" s="79"/>
      <c r="L1" s="79"/>
      <c r="M1" s="79"/>
      <c r="N1" s="79"/>
      <c r="O1" s="79"/>
      <c r="P1" s="79"/>
      <c r="Q1" s="79"/>
      <c r="R1" s="79"/>
      <c r="S1" s="79"/>
    </row>
    <row r="2" spans="1:19" ht="33.75" customHeight="1">
      <c r="A2" s="79"/>
      <c r="B2" s="79"/>
      <c r="C2" s="79"/>
      <c r="D2" s="79"/>
      <c r="E2" s="79"/>
      <c r="F2" s="79"/>
      <c r="G2" s="79"/>
      <c r="H2" s="79"/>
      <c r="I2" s="79"/>
      <c r="J2" s="79"/>
      <c r="K2" s="79"/>
      <c r="L2" s="79"/>
      <c r="M2" s="79"/>
      <c r="N2" s="79"/>
      <c r="O2" s="79"/>
      <c r="P2" s="79"/>
      <c r="Q2" s="79"/>
      <c r="R2" s="79"/>
      <c r="S2" s="79"/>
    </row>
    <row r="3" spans="1:19">
      <c r="A3" s="79"/>
      <c r="B3" s="10">
        <f>'6. Module 1 Readiness'!G19</f>
        <v>0</v>
      </c>
      <c r="C3" s="24" t="s">
        <v>233</v>
      </c>
      <c r="D3" s="24" t="s">
        <v>234</v>
      </c>
      <c r="E3" s="79" t="s">
        <v>27</v>
      </c>
      <c r="F3" s="79" t="s">
        <v>235</v>
      </c>
      <c r="G3" s="24" t="s">
        <v>236</v>
      </c>
      <c r="H3" s="79"/>
      <c r="I3" s="79"/>
      <c r="J3" s="79"/>
      <c r="K3" s="79"/>
      <c r="L3" s="79"/>
      <c r="M3" s="79"/>
      <c r="N3" s="79"/>
      <c r="O3" s="79"/>
      <c r="P3" s="79"/>
      <c r="Q3" s="79"/>
      <c r="R3" s="79"/>
      <c r="S3" s="79"/>
    </row>
    <row r="4" spans="1:19">
      <c r="A4" s="79"/>
      <c r="B4" s="79" t="s">
        <v>146</v>
      </c>
      <c r="C4" s="79">
        <f>COUNTIF(Sheet2!$E$28:$E$32,1)</f>
        <v>4</v>
      </c>
      <c r="D4" s="79">
        <f>COUNTIF(Sheet2!$E$35:$E$38,1)</f>
        <v>1</v>
      </c>
      <c r="E4" s="79">
        <f>COUNTIF(Sheet2!$E$41:$E$45,1)</f>
        <v>3</v>
      </c>
      <c r="F4" s="79">
        <f>COUNTIF(Sheet2!$E$48:$E$52,1)</f>
        <v>4</v>
      </c>
      <c r="G4" s="79">
        <f>COUNTIF(Sheet2!$E$55:$E$57,1)</f>
        <v>3</v>
      </c>
      <c r="H4" s="79"/>
      <c r="I4" s="79"/>
      <c r="J4" s="79"/>
      <c r="K4" s="79"/>
      <c r="L4" s="79"/>
      <c r="M4" s="79"/>
      <c r="N4" s="79"/>
      <c r="O4" s="79"/>
      <c r="P4" s="79"/>
      <c r="Q4" s="79"/>
      <c r="R4" s="79"/>
      <c r="S4" s="79"/>
    </row>
    <row r="5" spans="1:19">
      <c r="A5" s="79"/>
      <c r="B5" s="4" t="s">
        <v>147</v>
      </c>
      <c r="C5" s="79">
        <f>COUNTIF(Sheet2!$E$28:$E$32,2)</f>
        <v>1</v>
      </c>
      <c r="D5" s="79">
        <f>COUNTIF(Sheet2!$E$35:$E$38,2)</f>
        <v>2</v>
      </c>
      <c r="E5" s="79">
        <f>COUNTIF(Sheet2!$E$41:$E$45,2)</f>
        <v>2</v>
      </c>
      <c r="F5" s="79">
        <f>COUNTIF(Sheet2!$E$48:$E$52,2)</f>
        <v>1</v>
      </c>
      <c r="G5" s="79">
        <f>COUNTIF(Sheet2!$E$55:$E$57,2)</f>
        <v>0</v>
      </c>
      <c r="H5" s="79"/>
      <c r="I5" s="79"/>
      <c r="J5" s="79"/>
      <c r="K5" s="79"/>
      <c r="L5" s="79"/>
      <c r="M5" s="79"/>
      <c r="N5" s="79"/>
      <c r="O5" s="79"/>
      <c r="P5" s="79"/>
      <c r="Q5" s="79"/>
      <c r="R5" s="79"/>
      <c r="S5" s="79"/>
    </row>
    <row r="6" spans="1:19">
      <c r="A6" s="79"/>
      <c r="B6" s="4" t="s">
        <v>148</v>
      </c>
      <c r="C6" s="79">
        <f>COUNTIF(Sheet2!$E$28:$E$32,3)</f>
        <v>0</v>
      </c>
      <c r="D6" s="79">
        <f>COUNTIF(Sheet2!$E$35:$E$38,3)</f>
        <v>0</v>
      </c>
      <c r="E6" s="79">
        <f>COUNTIF(Sheet2!$E$41:$E$45,3)</f>
        <v>0</v>
      </c>
      <c r="F6" s="79">
        <f>COUNTIF(Sheet2!$E$48:$E$52,3)</f>
        <v>0</v>
      </c>
      <c r="G6" s="79">
        <f>COUNTIF(Sheet2!$E$55:$E$57,3)</f>
        <v>0</v>
      </c>
      <c r="H6" s="79"/>
      <c r="I6" s="79"/>
      <c r="J6" s="79"/>
      <c r="K6" s="79"/>
      <c r="L6" s="79"/>
      <c r="M6" s="79"/>
      <c r="N6" s="79"/>
      <c r="O6" s="79"/>
      <c r="P6" s="79"/>
      <c r="Q6" s="79"/>
      <c r="R6" s="79"/>
      <c r="S6" s="79"/>
    </row>
    <row r="7" spans="1:19">
      <c r="A7" s="79"/>
      <c r="B7" s="3" t="s">
        <v>149</v>
      </c>
      <c r="C7" s="3">
        <f>SUM(C4:C6)</f>
        <v>5</v>
      </c>
      <c r="D7" s="3">
        <f>SUM(D4:D6)</f>
        <v>3</v>
      </c>
      <c r="E7" s="3">
        <f>SUM(E4:E6)</f>
        <v>5</v>
      </c>
      <c r="F7" s="3">
        <f>SUM(F4:F6)</f>
        <v>5</v>
      </c>
      <c r="G7" s="3">
        <f>SUM(G4:G6)</f>
        <v>3</v>
      </c>
      <c r="H7" s="79"/>
      <c r="I7" s="79"/>
      <c r="J7" s="79"/>
      <c r="K7" s="79"/>
      <c r="L7" s="79"/>
      <c r="M7" s="79"/>
      <c r="N7" s="79"/>
      <c r="O7" s="79" t="str">
        <f>C3</f>
        <v>Security/Compliance</v>
      </c>
      <c r="P7" s="79" t="str">
        <f>D3</f>
        <v>Availability/Reliability</v>
      </c>
      <c r="Q7" s="79" t="str">
        <f>E3</f>
        <v>Integration</v>
      </c>
      <c r="R7" s="79" t="str">
        <f>F3</f>
        <v>Enabling Infrastructure</v>
      </c>
      <c r="S7" s="79" t="str">
        <f>G3</f>
        <v>IT Skills and Roles</v>
      </c>
    </row>
    <row r="8" spans="1:19" ht="13.5" thickBot="1">
      <c r="A8" s="79"/>
      <c r="B8" s="4" t="s">
        <v>150</v>
      </c>
      <c r="C8" s="79">
        <f>SUM(Sheet2!$E$28:$E$32)</f>
        <v>6</v>
      </c>
      <c r="D8" s="79">
        <f>SUM(Sheet2!$E$35:$E$38)</f>
        <v>5</v>
      </c>
      <c r="E8" s="79">
        <f>SUM(Sheet2!$E$41:$E$45)</f>
        <v>7</v>
      </c>
      <c r="F8" s="79">
        <f>SUM(Sheet2!$E$48:$E$52)</f>
        <v>6</v>
      </c>
      <c r="G8" s="79">
        <f>SUM(Sheet2!$E$55:$E$57)</f>
        <v>3</v>
      </c>
      <c r="H8" s="79"/>
      <c r="I8" s="79"/>
      <c r="J8" s="79"/>
      <c r="K8" s="79"/>
      <c r="L8" s="79"/>
      <c r="M8" s="79"/>
      <c r="N8" s="79">
        <f>B3</f>
        <v>0</v>
      </c>
      <c r="O8" s="79">
        <f>C8</f>
        <v>6</v>
      </c>
      <c r="P8" s="79">
        <f>D8</f>
        <v>5</v>
      </c>
      <c r="Q8" s="79">
        <f>E8</f>
        <v>7</v>
      </c>
      <c r="R8" s="79">
        <f>F8</f>
        <v>6</v>
      </c>
      <c r="S8" s="79">
        <f>G8</f>
        <v>3</v>
      </c>
    </row>
    <row r="9" spans="1:19" ht="13.5" thickBot="1">
      <c r="A9" s="79"/>
      <c r="B9" s="5" t="s">
        <v>151</v>
      </c>
      <c r="C9" s="6">
        <f>IF(C7=0,"",C8/C7)</f>
        <v>1.2</v>
      </c>
      <c r="D9" s="6">
        <f>IF(D7=0,"",D8/D7)</f>
        <v>1.6666666666666667</v>
      </c>
      <c r="E9" s="6">
        <f>IF(E7=0,"",E8/E7)</f>
        <v>1.4</v>
      </c>
      <c r="F9" s="7">
        <f>IF(F7=0,"",F8/F7)</f>
        <v>1.2</v>
      </c>
      <c r="G9" s="6">
        <f>IF(G7=0,"",G8/G7)</f>
        <v>1</v>
      </c>
      <c r="H9" s="8">
        <f>COUNTIF(C9:G9,"")</f>
        <v>0</v>
      </c>
      <c r="I9" s="79">
        <f>5-H9</f>
        <v>5</v>
      </c>
      <c r="J9" s="229">
        <f>SUM(C9:G9)/I9</f>
        <v>1.2933333333333334</v>
      </c>
      <c r="K9" s="79"/>
      <c r="L9" s="79"/>
      <c r="M9" s="79"/>
      <c r="N9" s="79">
        <f>B12</f>
        <v>0</v>
      </c>
      <c r="O9" s="79">
        <f>C17</f>
        <v>13</v>
      </c>
      <c r="P9" s="79">
        <f>D17</f>
        <v>7</v>
      </c>
      <c r="Q9" s="79">
        <f>E17</f>
        <v>13</v>
      </c>
      <c r="R9" s="79">
        <f>F17</f>
        <v>14</v>
      </c>
      <c r="S9" s="79">
        <f>G17</f>
        <v>6</v>
      </c>
    </row>
    <row r="10" spans="1:19">
      <c r="A10" s="79"/>
      <c r="B10" s="79"/>
      <c r="C10" s="79"/>
      <c r="D10" s="79"/>
      <c r="E10" s="79"/>
      <c r="F10" s="79"/>
      <c r="G10" s="79"/>
      <c r="H10" s="79"/>
      <c r="I10" s="79"/>
      <c r="J10" s="79"/>
      <c r="K10" s="79"/>
      <c r="L10" s="79"/>
      <c r="M10" s="79"/>
      <c r="N10" s="79">
        <f>B21</f>
        <v>0</v>
      </c>
      <c r="O10" s="79">
        <f>C26</f>
        <v>12</v>
      </c>
      <c r="P10" s="79">
        <f>D26</f>
        <v>8</v>
      </c>
      <c r="Q10" s="79">
        <f>E26</f>
        <v>13</v>
      </c>
      <c r="R10" s="79">
        <f>F26</f>
        <v>14</v>
      </c>
      <c r="S10" s="79">
        <f>G26</f>
        <v>6</v>
      </c>
    </row>
    <row r="11" spans="1:19">
      <c r="A11" s="79"/>
      <c r="B11" s="79"/>
      <c r="C11" s="79"/>
      <c r="D11" s="79"/>
      <c r="E11" s="79"/>
      <c r="F11" s="79"/>
      <c r="G11" s="79"/>
      <c r="H11" s="79"/>
      <c r="I11" s="79"/>
      <c r="J11" s="79"/>
      <c r="K11" s="79"/>
      <c r="L11" s="79"/>
      <c r="M11" s="79"/>
      <c r="N11" s="79">
        <f>B30</f>
        <v>0</v>
      </c>
      <c r="O11" s="79">
        <f>C35</f>
        <v>6</v>
      </c>
      <c r="P11" s="79">
        <f>D35</f>
        <v>5</v>
      </c>
      <c r="Q11" s="79">
        <f>E35</f>
        <v>7</v>
      </c>
      <c r="R11" s="79">
        <f>F35</f>
        <v>6</v>
      </c>
      <c r="S11" s="79">
        <f>G35</f>
        <v>3</v>
      </c>
    </row>
    <row r="12" spans="1:19">
      <c r="A12" s="79"/>
      <c r="B12" s="10">
        <f>'6. Module 1 Readiness'!I19</f>
        <v>0</v>
      </c>
      <c r="C12" s="24" t="s">
        <v>233</v>
      </c>
      <c r="D12" s="24" t="s">
        <v>234</v>
      </c>
      <c r="E12" s="79" t="s">
        <v>27</v>
      </c>
      <c r="F12" s="79" t="s">
        <v>235</v>
      </c>
      <c r="G12" s="24" t="s">
        <v>236</v>
      </c>
      <c r="H12" s="79"/>
      <c r="I12" s="79"/>
      <c r="J12" s="79"/>
      <c r="K12" s="79"/>
      <c r="L12" s="79"/>
      <c r="M12" s="79"/>
      <c r="N12" s="79">
        <f>B39</f>
        <v>0</v>
      </c>
      <c r="O12" s="79">
        <f>C44</f>
        <v>6</v>
      </c>
      <c r="P12" s="79">
        <f>D44</f>
        <v>5</v>
      </c>
      <c r="Q12" s="79">
        <f>E44</f>
        <v>7</v>
      </c>
      <c r="R12" s="79">
        <f>F44</f>
        <v>7</v>
      </c>
      <c r="S12" s="79">
        <f>G44</f>
        <v>3</v>
      </c>
    </row>
    <row r="13" spans="1:19">
      <c r="A13" s="79"/>
      <c r="B13" s="79" t="s">
        <v>146</v>
      </c>
      <c r="C13" s="79">
        <f>COUNTIF(Sheet2!$E$73:$E$77,1)</f>
        <v>0</v>
      </c>
      <c r="D13" s="79">
        <f>COUNTIF(Sheet2!$E$80:$E$83,1)</f>
        <v>0</v>
      </c>
      <c r="E13" s="79">
        <f>COUNTIF(Sheet2!$E$86:$E$90,1)</f>
        <v>1</v>
      </c>
      <c r="F13" s="79">
        <f>COUNTIF(Sheet2!$E$93:$E$97,1)</f>
        <v>0</v>
      </c>
      <c r="G13" s="79">
        <f>COUNTIF(Sheet2!$E$100:$E$102,1)</f>
        <v>0</v>
      </c>
      <c r="H13" s="79"/>
      <c r="I13" s="79"/>
      <c r="J13" s="79"/>
      <c r="K13" s="79"/>
      <c r="L13" s="79"/>
      <c r="M13" s="79"/>
      <c r="N13" s="79">
        <f>B48</f>
        <v>0</v>
      </c>
      <c r="O13" s="79">
        <f>C53</f>
        <v>6</v>
      </c>
      <c r="P13" s="79">
        <f>D53</f>
        <v>5</v>
      </c>
      <c r="Q13" s="79">
        <f>E53</f>
        <v>7</v>
      </c>
      <c r="R13" s="79">
        <f>F53</f>
        <v>6</v>
      </c>
      <c r="S13" s="79">
        <f>G53</f>
        <v>3</v>
      </c>
    </row>
    <row r="14" spans="1:19">
      <c r="A14" s="79"/>
      <c r="B14" s="4" t="s">
        <v>147</v>
      </c>
      <c r="C14" s="79">
        <f>COUNTIF(Sheet2!$E$73:$E$77,2)</f>
        <v>2</v>
      </c>
      <c r="D14" s="79">
        <f>COUNTIF(Sheet2!$E$80:$E$83,2)</f>
        <v>2</v>
      </c>
      <c r="E14" s="79">
        <f>COUNTIF(Sheet2!$E$86:$E$90,2)</f>
        <v>0</v>
      </c>
      <c r="F14" s="79">
        <f>COUNTIF(Sheet2!$E$93:$E$97,2)</f>
        <v>1</v>
      </c>
      <c r="G14" s="79">
        <f>COUNTIF(Sheet2!$E$100:$E$102,2)</f>
        <v>3</v>
      </c>
      <c r="H14" s="79"/>
      <c r="I14" s="79"/>
      <c r="J14" s="79"/>
      <c r="K14" s="79"/>
      <c r="L14" s="79"/>
      <c r="M14" s="79"/>
      <c r="N14" s="79">
        <f>B57</f>
        <v>0</v>
      </c>
      <c r="O14" s="79">
        <f>C62</f>
        <v>10</v>
      </c>
      <c r="P14" s="79">
        <f>D62</f>
        <v>8</v>
      </c>
      <c r="Q14" s="79">
        <f>E62</f>
        <v>11</v>
      </c>
      <c r="R14" s="79">
        <f>F62</f>
        <v>12</v>
      </c>
      <c r="S14" s="79">
        <f>G62</f>
        <v>5</v>
      </c>
    </row>
    <row r="15" spans="1:19">
      <c r="A15" s="79"/>
      <c r="B15" s="4" t="s">
        <v>148</v>
      </c>
      <c r="C15" s="79">
        <f>COUNTIF(Sheet2!$E$73:$E$77,3)</f>
        <v>3</v>
      </c>
      <c r="D15" s="79">
        <f>COUNTIF(Sheet2!$E$80:$E$83,3)</f>
        <v>1</v>
      </c>
      <c r="E15" s="79">
        <f>COUNTIF(Sheet2!$E$86:$E$90,3)</f>
        <v>4</v>
      </c>
      <c r="F15" s="79">
        <f>COUNTIF(Sheet2!$E$93:$E$97,3)</f>
        <v>4</v>
      </c>
      <c r="G15" s="79">
        <f>COUNTIF(Sheet2!$E$100:$E$102,3)</f>
        <v>0</v>
      </c>
      <c r="H15" s="79"/>
      <c r="I15" s="79"/>
      <c r="J15" s="79"/>
      <c r="K15" s="79"/>
      <c r="L15" s="79"/>
      <c r="M15" s="79"/>
      <c r="N15" s="79">
        <f>B66</f>
        <v>0</v>
      </c>
      <c r="O15" s="79">
        <f>C71</f>
        <v>15</v>
      </c>
      <c r="P15" s="79">
        <f>D71</f>
        <v>11</v>
      </c>
      <c r="Q15" s="79">
        <f>E71</f>
        <v>15</v>
      </c>
      <c r="R15" s="79">
        <f>F71</f>
        <v>15</v>
      </c>
      <c r="S15" s="79">
        <f>G71</f>
        <v>6</v>
      </c>
    </row>
    <row r="16" spans="1:19">
      <c r="A16" s="79"/>
      <c r="B16" s="3" t="s">
        <v>149</v>
      </c>
      <c r="C16" s="3">
        <f>SUM(C13:C15)</f>
        <v>5</v>
      </c>
      <c r="D16" s="3">
        <f>SUM(D13:D15)</f>
        <v>3</v>
      </c>
      <c r="E16" s="3">
        <f>SUM(E13:E15)</f>
        <v>5</v>
      </c>
      <c r="F16" s="3">
        <f>SUM(F13:F15)</f>
        <v>5</v>
      </c>
      <c r="G16" s="3">
        <f>SUM(G13:G15)</f>
        <v>3</v>
      </c>
      <c r="H16" s="79"/>
      <c r="I16" s="79"/>
      <c r="J16" s="79"/>
      <c r="K16" s="79"/>
      <c r="L16" s="79"/>
      <c r="M16" s="79"/>
      <c r="N16" s="79">
        <f>B75</f>
        <v>0</v>
      </c>
      <c r="O16" s="79">
        <f>C80</f>
        <v>0</v>
      </c>
      <c r="P16" s="79">
        <f>D80</f>
        <v>0</v>
      </c>
      <c r="Q16" s="79">
        <f>E80</f>
        <v>0</v>
      </c>
      <c r="R16" s="79">
        <f>F80</f>
        <v>0</v>
      </c>
      <c r="S16" s="79">
        <f>G80</f>
        <v>0</v>
      </c>
    </row>
    <row r="17" spans="1:19" ht="13.5" thickBot="1">
      <c r="A17" s="79"/>
      <c r="B17" s="4" t="s">
        <v>150</v>
      </c>
      <c r="C17" s="79">
        <f>SUM(Sheet2!$E$73:$E$77)</f>
        <v>13</v>
      </c>
      <c r="D17" s="79">
        <f>SUM(Sheet2!$E$80:$E$83)</f>
        <v>7</v>
      </c>
      <c r="E17" s="79">
        <f>SUM(Sheet2!$E$86:$E$90)</f>
        <v>13</v>
      </c>
      <c r="F17" s="79">
        <f>SUM(Sheet2!$E$93:$E$97)</f>
        <v>14</v>
      </c>
      <c r="G17" s="79">
        <f>SUM(Sheet2!$E$100:$E$102)</f>
        <v>6</v>
      </c>
      <c r="H17" s="79"/>
      <c r="I17" s="79"/>
      <c r="J17" s="79"/>
      <c r="K17" s="79"/>
      <c r="L17" s="79"/>
      <c r="M17" s="79"/>
      <c r="N17" s="79">
        <f>B84</f>
        <v>0</v>
      </c>
      <c r="O17" s="79">
        <f>C89</f>
        <v>0</v>
      </c>
      <c r="P17" s="79">
        <f>D89</f>
        <v>0</v>
      </c>
      <c r="Q17" s="79">
        <f>E89</f>
        <v>0</v>
      </c>
      <c r="R17" s="79">
        <f>F89</f>
        <v>0</v>
      </c>
      <c r="S17" s="79">
        <f>G89</f>
        <v>0</v>
      </c>
    </row>
    <row r="18" spans="1:19" ht="13.5" thickBot="1">
      <c r="A18" s="79"/>
      <c r="B18" s="5" t="s">
        <v>151</v>
      </c>
      <c r="C18" s="6">
        <f>IF(C16=0,"",C17/C16)</f>
        <v>2.6</v>
      </c>
      <c r="D18" s="6">
        <f>IF(D16=0,"",D17/D16)</f>
        <v>2.3333333333333335</v>
      </c>
      <c r="E18" s="6">
        <f>IF(E16=0,"",E17/E16)</f>
        <v>2.6</v>
      </c>
      <c r="F18" s="7">
        <f>IF(F16=0,"",F17/F16)</f>
        <v>2.8</v>
      </c>
      <c r="G18" s="6">
        <f>IF(G16=0,"",G17/G16)</f>
        <v>2</v>
      </c>
      <c r="H18" s="8">
        <f>COUNTIF(C18:G18,"")</f>
        <v>0</v>
      </c>
      <c r="I18" s="79">
        <f>5-H18</f>
        <v>5</v>
      </c>
      <c r="J18" s="229">
        <f>SUM(C18:G18)/I18</f>
        <v>2.4666666666666663</v>
      </c>
      <c r="K18" s="79"/>
      <c r="L18" s="79"/>
      <c r="M18" s="79"/>
      <c r="N18" s="79">
        <f>'4. Hide Calc RA'!B93</f>
        <v>0</v>
      </c>
      <c r="O18" s="79">
        <f>'4. Hide Calc RA'!C98</f>
        <v>0</v>
      </c>
      <c r="P18" s="79">
        <f>'4. Hide Calc RA'!D98</f>
        <v>0</v>
      </c>
      <c r="Q18" s="79">
        <f>'4. Hide Calc RA'!E98</f>
        <v>0</v>
      </c>
      <c r="R18" s="79">
        <f>'4. Hide Calc RA'!F98</f>
        <v>0</v>
      </c>
      <c r="S18" s="79">
        <f>'4. Hide Calc RA'!G98</f>
        <v>0</v>
      </c>
    </row>
    <row r="19" spans="1:19">
      <c r="A19" s="79"/>
      <c r="B19" s="79"/>
      <c r="C19" s="79"/>
      <c r="D19" s="79"/>
      <c r="E19" s="79"/>
      <c r="F19" s="79"/>
      <c r="G19" s="79"/>
      <c r="H19" s="79"/>
      <c r="I19" s="79"/>
      <c r="J19" s="79"/>
      <c r="K19" s="79"/>
      <c r="L19" s="79"/>
      <c r="M19" s="79"/>
      <c r="N19" s="79">
        <f>'4. Hide Calc RA'!B102</f>
        <v>0</v>
      </c>
      <c r="O19" s="79">
        <f>'4. Hide Calc RA'!C107</f>
        <v>0</v>
      </c>
      <c r="P19" s="79">
        <f>'4. Hide Calc RA'!D107</f>
        <v>0</v>
      </c>
      <c r="Q19" s="79">
        <f>'4. Hide Calc RA'!E107</f>
        <v>0</v>
      </c>
      <c r="R19" s="79">
        <f>'4. Hide Calc RA'!F107</f>
        <v>0</v>
      </c>
      <c r="S19" s="79">
        <f>'4. Hide Calc RA'!G107</f>
        <v>0</v>
      </c>
    </row>
    <row r="20" spans="1:19">
      <c r="A20" s="79"/>
      <c r="B20" s="79"/>
      <c r="C20" s="79"/>
      <c r="D20" s="79"/>
      <c r="E20" s="79"/>
      <c r="F20" s="79"/>
      <c r="G20" s="79"/>
      <c r="H20" s="79"/>
      <c r="I20" s="79"/>
      <c r="J20" s="79"/>
      <c r="K20" s="79"/>
      <c r="L20" s="79"/>
      <c r="M20" s="79"/>
      <c r="N20" s="79">
        <f>'4. Hide Calc RA'!B111</f>
        <v>0</v>
      </c>
      <c r="O20" s="79">
        <f>'4. Hide Calc RA'!C116</f>
        <v>0</v>
      </c>
      <c r="P20" s="79">
        <f>'4. Hide Calc RA'!D116</f>
        <v>0</v>
      </c>
      <c r="Q20" s="79">
        <f>'4. Hide Calc RA'!E116</f>
        <v>0</v>
      </c>
      <c r="R20" s="79">
        <f>'4. Hide Calc RA'!F116</f>
        <v>0</v>
      </c>
      <c r="S20" s="79">
        <f>'4. Hide Calc RA'!G116</f>
        <v>0</v>
      </c>
    </row>
    <row r="21" spans="1:19">
      <c r="A21" s="79"/>
      <c r="B21" s="10">
        <f>'6. Module 1 Readiness'!K19</f>
        <v>0</v>
      </c>
      <c r="C21" s="24" t="s">
        <v>233</v>
      </c>
      <c r="D21" s="24" t="s">
        <v>234</v>
      </c>
      <c r="E21" s="79" t="s">
        <v>27</v>
      </c>
      <c r="F21" s="79" t="s">
        <v>235</v>
      </c>
      <c r="G21" s="24" t="s">
        <v>236</v>
      </c>
      <c r="H21" s="79"/>
      <c r="I21" s="79"/>
      <c r="J21" s="79"/>
      <c r="K21" s="79"/>
      <c r="L21" s="79"/>
      <c r="M21" s="79"/>
      <c r="N21" s="79">
        <f>'4. Hide Calc RA'!B120</f>
        <v>0</v>
      </c>
      <c r="O21" s="79">
        <f>'4. Hide Calc RA'!C125</f>
        <v>0</v>
      </c>
      <c r="P21" s="79">
        <f>'4. Hide Calc RA'!D125</f>
        <v>0</v>
      </c>
      <c r="Q21" s="79">
        <f>'4. Hide Calc RA'!E125</f>
        <v>0</v>
      </c>
      <c r="R21" s="79">
        <f>'4. Hide Calc RA'!F125</f>
        <v>0</v>
      </c>
      <c r="S21" s="79">
        <f>'4. Hide Calc RA'!G125</f>
        <v>0</v>
      </c>
    </row>
    <row r="22" spans="1:19">
      <c r="A22" s="79"/>
      <c r="B22" s="79" t="s">
        <v>146</v>
      </c>
      <c r="C22" s="79">
        <f>COUNTIF(Sheet2!$E$118:$E$122,1)</f>
        <v>0</v>
      </c>
      <c r="D22" s="79">
        <f>COUNTIF(Sheet2!$E$125:$E$128,1)</f>
        <v>0</v>
      </c>
      <c r="E22" s="79">
        <f>COUNTIF(Sheet2!$E$131:$E$135,1)</f>
        <v>1</v>
      </c>
      <c r="F22" s="79">
        <f>COUNTIF(Sheet2!$E$138:$E$142,1)</f>
        <v>0</v>
      </c>
      <c r="G22" s="79">
        <f>COUNTIF(Sheet2!$E$145:$E$147,1)</f>
        <v>0</v>
      </c>
      <c r="H22" s="79"/>
      <c r="I22" s="79"/>
      <c r="J22" s="79"/>
      <c r="K22" s="79"/>
      <c r="L22" s="79"/>
      <c r="M22" s="79"/>
      <c r="N22" s="79">
        <f>'4. Hide Calc RA'!B129</f>
        <v>0</v>
      </c>
      <c r="O22" s="79">
        <f>'4. Hide Calc RA'!C134</f>
        <v>0</v>
      </c>
      <c r="P22" s="79">
        <f>'4. Hide Calc RA'!D134</f>
        <v>0</v>
      </c>
      <c r="Q22" s="79">
        <f>'4. Hide Calc RA'!E134</f>
        <v>0</v>
      </c>
      <c r="R22" s="79">
        <f>'4. Hide Calc RA'!F134</f>
        <v>0</v>
      </c>
      <c r="S22" s="79">
        <f>'4. Hide Calc RA'!G134</f>
        <v>0</v>
      </c>
    </row>
    <row r="23" spans="1:19">
      <c r="A23" s="79"/>
      <c r="B23" s="4" t="s">
        <v>147</v>
      </c>
      <c r="C23" s="79">
        <f>COUNTIF(Sheet2!$E$118:$E$122,2)</f>
        <v>3</v>
      </c>
      <c r="D23" s="79">
        <f>COUNTIF(Sheet2!$E$125:$E$128,2)</f>
        <v>1</v>
      </c>
      <c r="E23" s="79">
        <f>COUNTIF(Sheet2!$E$131:$E$135,2)</f>
        <v>0</v>
      </c>
      <c r="F23" s="79">
        <f>COUNTIF(Sheet2!$E$138:$E$142,2)</f>
        <v>1</v>
      </c>
      <c r="G23" s="79">
        <f>COUNTIF(Sheet2!$E$145:$E$147,2)</f>
        <v>3</v>
      </c>
      <c r="H23" s="79"/>
      <c r="I23" s="79"/>
      <c r="J23" s="79"/>
      <c r="K23" s="79"/>
      <c r="L23" s="79"/>
      <c r="M23" s="79"/>
      <c r="N23" s="79">
        <f>'4. Hide Calc RA'!B138</f>
        <v>0</v>
      </c>
      <c r="O23" s="79">
        <f>'4. Hide Calc RA'!C143</f>
        <v>0</v>
      </c>
      <c r="P23" s="79">
        <f>'4. Hide Calc RA'!D143</f>
        <v>0</v>
      </c>
      <c r="Q23" s="79">
        <f>'4. Hide Calc RA'!E143</f>
        <v>0</v>
      </c>
      <c r="R23" s="79">
        <f>'4. Hide Calc RA'!F143</f>
        <v>0</v>
      </c>
      <c r="S23" s="79">
        <f>'4. Hide Calc RA'!G143</f>
        <v>0</v>
      </c>
    </row>
    <row r="24" spans="1:19">
      <c r="A24" s="79"/>
      <c r="B24" s="4" t="s">
        <v>148</v>
      </c>
      <c r="C24" s="79">
        <f>COUNTIF(Sheet2!$E$118:$E$122,3)</f>
        <v>2</v>
      </c>
      <c r="D24" s="79">
        <f>COUNTIF(Sheet2!$E$125:$E$128,3)</f>
        <v>2</v>
      </c>
      <c r="E24" s="79">
        <f>COUNTIF(Sheet2!$E$131:$E$135,3)</f>
        <v>4</v>
      </c>
      <c r="F24" s="79">
        <f>COUNTIF(Sheet2!$E$138:$E$142,3)</f>
        <v>4</v>
      </c>
      <c r="G24" s="79">
        <f>COUNTIF(Sheet2!$E$145:$E$147,3)</f>
        <v>0</v>
      </c>
      <c r="H24" s="79"/>
      <c r="I24" s="79"/>
      <c r="J24" s="79"/>
      <c r="K24" s="79"/>
      <c r="L24" s="79"/>
      <c r="M24" s="79"/>
      <c r="N24" s="79">
        <f>'4. Hide Calc RA'!B147</f>
        <v>0</v>
      </c>
      <c r="O24" s="79">
        <f>'4. Hide Calc RA'!C152</f>
        <v>0</v>
      </c>
      <c r="P24" s="79">
        <f>'4. Hide Calc RA'!D152</f>
        <v>0</v>
      </c>
      <c r="Q24" s="79">
        <f>'4. Hide Calc RA'!E152</f>
        <v>0</v>
      </c>
      <c r="R24" s="79">
        <f>'4. Hide Calc RA'!F152</f>
        <v>0</v>
      </c>
      <c r="S24" s="79">
        <f>'4. Hide Calc RA'!G152</f>
        <v>0</v>
      </c>
    </row>
    <row r="25" spans="1:19">
      <c r="A25" s="79"/>
      <c r="B25" s="3" t="s">
        <v>149</v>
      </c>
      <c r="C25" s="3">
        <f>SUM(C22:C24)</f>
        <v>5</v>
      </c>
      <c r="D25" s="3">
        <f>SUM(D22:D24)</f>
        <v>3</v>
      </c>
      <c r="E25" s="3">
        <f>SUM(E22:E24)</f>
        <v>5</v>
      </c>
      <c r="F25" s="3">
        <f>SUM(F22:F24)</f>
        <v>5</v>
      </c>
      <c r="G25" s="3">
        <f>SUM(G22:G24)</f>
        <v>3</v>
      </c>
      <c r="H25" s="79"/>
      <c r="I25" s="79"/>
      <c r="J25" s="79"/>
      <c r="K25" s="79"/>
      <c r="L25" s="79"/>
      <c r="M25" s="79"/>
      <c r="N25" s="79">
        <f>'4. Hide Calc RA'!B156</f>
        <v>0</v>
      </c>
      <c r="O25" s="79">
        <f>'4. Hide Calc RA'!C161</f>
        <v>0</v>
      </c>
      <c r="P25" s="79">
        <f>'4. Hide Calc RA'!D161</f>
        <v>0</v>
      </c>
      <c r="Q25" s="79">
        <f>'4. Hide Calc RA'!E161</f>
        <v>0</v>
      </c>
      <c r="R25" s="79">
        <f>'4. Hide Calc RA'!F161</f>
        <v>0</v>
      </c>
      <c r="S25" s="79">
        <f>'4. Hide Calc RA'!G161</f>
        <v>0</v>
      </c>
    </row>
    <row r="26" spans="1:19" ht="13.5" thickBot="1">
      <c r="A26" s="79"/>
      <c r="B26" s="4" t="s">
        <v>150</v>
      </c>
      <c r="C26" s="79">
        <f>SUM(Sheet2!$E$118:$E$122)</f>
        <v>12</v>
      </c>
      <c r="D26" s="79">
        <f>SUM(Sheet2!$E$125:$E$128)</f>
        <v>8</v>
      </c>
      <c r="E26" s="79">
        <f>SUM(Sheet2!$E$131:$E$135)</f>
        <v>13</v>
      </c>
      <c r="F26" s="79">
        <f>SUM(Sheet2!$E$138:$E$142)</f>
        <v>14</v>
      </c>
      <c r="G26" s="79">
        <f>SUM(Sheet2!$E$145:$E$147)</f>
        <v>6</v>
      </c>
      <c r="H26" s="79"/>
      <c r="I26" s="79"/>
      <c r="J26" s="79"/>
      <c r="K26" s="79"/>
      <c r="L26" s="79"/>
      <c r="M26" s="79"/>
      <c r="N26" s="79">
        <f>'4. Hide Calc RA'!B165</f>
        <v>0</v>
      </c>
      <c r="O26" s="79">
        <f>'4. Hide Calc RA'!C170</f>
        <v>0</v>
      </c>
      <c r="P26" s="79">
        <f>'4. Hide Calc RA'!D170</f>
        <v>0</v>
      </c>
      <c r="Q26" s="79">
        <f>'4. Hide Calc RA'!E170</f>
        <v>0</v>
      </c>
      <c r="R26" s="79">
        <f>'4. Hide Calc RA'!F170</f>
        <v>0</v>
      </c>
      <c r="S26" s="79">
        <f>'4. Hide Calc RA'!G170</f>
        <v>0</v>
      </c>
    </row>
    <row r="27" spans="1:19" ht="13.5" thickBot="1">
      <c r="A27" s="79"/>
      <c r="B27" s="5" t="s">
        <v>151</v>
      </c>
      <c r="C27" s="6">
        <f>IF(C25=0,"",C26/C25)</f>
        <v>2.4</v>
      </c>
      <c r="D27" s="6">
        <f>IF(D25=0,"",D26/D25)</f>
        <v>2.6666666666666665</v>
      </c>
      <c r="E27" s="6">
        <f>IF(E25=0,"",E26/E25)</f>
        <v>2.6</v>
      </c>
      <c r="F27" s="7">
        <f>IF(F25=0,"",F26/F25)</f>
        <v>2.8</v>
      </c>
      <c r="G27" s="6">
        <f>IF(G25=0,"",G26/G25)</f>
        <v>2</v>
      </c>
      <c r="H27" s="8">
        <f>COUNTIF(C27:G27,"")</f>
        <v>0</v>
      </c>
      <c r="I27" s="79">
        <f>5-H27</f>
        <v>5</v>
      </c>
      <c r="J27" s="229">
        <f>SUM(C27:G27)/I27</f>
        <v>2.4933333333333332</v>
      </c>
      <c r="K27" s="79"/>
      <c r="L27" s="79"/>
      <c r="M27" s="79"/>
      <c r="N27" s="79">
        <f>'4. Hide Calc RA'!B174</f>
        <v>0</v>
      </c>
      <c r="O27" s="79">
        <f>'4. Hide Calc RA'!C179</f>
        <v>0</v>
      </c>
      <c r="P27" s="79">
        <f>'4. Hide Calc RA'!D179</f>
        <v>0</v>
      </c>
      <c r="Q27" s="79">
        <f>'4. Hide Calc RA'!E179</f>
        <v>0</v>
      </c>
      <c r="R27" s="79">
        <f>'4. Hide Calc RA'!F179</f>
        <v>0</v>
      </c>
      <c r="S27" s="79">
        <f>'4. Hide Calc RA'!G179</f>
        <v>0</v>
      </c>
    </row>
    <row r="28" spans="1:19">
      <c r="A28" s="79"/>
      <c r="B28" s="79"/>
      <c r="C28" s="79"/>
      <c r="D28" s="79"/>
      <c r="E28" s="79"/>
      <c r="F28" s="79"/>
      <c r="G28" s="79"/>
      <c r="H28" s="79"/>
      <c r="I28" s="79"/>
      <c r="J28" s="79"/>
      <c r="K28" s="79"/>
      <c r="L28" s="79"/>
      <c r="M28" s="79"/>
      <c r="N28" s="79"/>
      <c r="O28" s="79"/>
      <c r="P28" s="79"/>
      <c r="Q28" s="79"/>
      <c r="R28" s="79"/>
      <c r="S28" s="79"/>
    </row>
    <row r="29" spans="1:19">
      <c r="A29" s="79"/>
      <c r="B29" s="79"/>
      <c r="C29" s="79"/>
      <c r="D29" s="79"/>
      <c r="E29" s="79"/>
      <c r="F29" s="79"/>
      <c r="G29" s="79"/>
      <c r="H29" s="79"/>
      <c r="I29" s="79"/>
      <c r="J29" s="79"/>
      <c r="K29" s="79"/>
      <c r="L29" s="79"/>
      <c r="M29" s="79"/>
      <c r="N29" s="79"/>
      <c r="O29" s="79"/>
      <c r="P29" s="79"/>
      <c r="Q29" s="79"/>
      <c r="R29" s="79"/>
      <c r="S29" s="79"/>
    </row>
    <row r="30" spans="1:19">
      <c r="A30" s="79"/>
      <c r="B30" s="10">
        <f>'6. Module 1 Readiness'!M19</f>
        <v>0</v>
      </c>
      <c r="C30" s="24" t="s">
        <v>233</v>
      </c>
      <c r="D30" s="24" t="s">
        <v>234</v>
      </c>
      <c r="E30" s="79" t="s">
        <v>27</v>
      </c>
      <c r="F30" s="79" t="s">
        <v>235</v>
      </c>
      <c r="G30" s="24" t="s">
        <v>236</v>
      </c>
      <c r="H30" s="79"/>
      <c r="I30" s="79"/>
      <c r="J30" s="79"/>
      <c r="K30" s="79"/>
      <c r="L30" s="79"/>
      <c r="M30" s="79"/>
      <c r="N30" s="79"/>
      <c r="O30" s="79"/>
      <c r="P30" s="79"/>
      <c r="Q30" s="79"/>
      <c r="R30" s="79"/>
      <c r="S30" s="79"/>
    </row>
    <row r="31" spans="1:19">
      <c r="A31" s="79"/>
      <c r="B31" s="79" t="s">
        <v>146</v>
      </c>
      <c r="C31" s="79">
        <f>COUNTIF(Sheet2!$E$163:$E$167,1)</f>
        <v>4</v>
      </c>
      <c r="D31" s="79">
        <f>COUNTIF(Sheet2!$E$170:$E$173,1)</f>
        <v>1</v>
      </c>
      <c r="E31" s="79">
        <f>COUNTIF(Sheet2!$E$176:$E$180,1)</f>
        <v>3</v>
      </c>
      <c r="F31" s="79">
        <f>COUNTIF(Sheet2!$E$183:$E$187,1)</f>
        <v>4</v>
      </c>
      <c r="G31" s="79">
        <f>COUNTIF(Sheet2!$E$190:$E$192,1)</f>
        <v>3</v>
      </c>
      <c r="H31" s="79"/>
      <c r="I31" s="79"/>
      <c r="J31" s="79"/>
      <c r="K31" s="79"/>
      <c r="L31" s="79"/>
      <c r="M31" s="79"/>
      <c r="N31" s="79"/>
      <c r="O31" s="79"/>
      <c r="P31" s="79"/>
      <c r="Q31" s="79"/>
      <c r="R31" s="79"/>
      <c r="S31" s="79"/>
    </row>
    <row r="32" spans="1:19">
      <c r="A32" s="79"/>
      <c r="B32" s="4" t="s">
        <v>147</v>
      </c>
      <c r="C32" s="79">
        <f>COUNTIF(Sheet2!$E$163:$E$167,2)</f>
        <v>1</v>
      </c>
      <c r="D32" s="79">
        <f>COUNTIF(Sheet2!$E$170:$E$173,2)</f>
        <v>2</v>
      </c>
      <c r="E32" s="79">
        <f>COUNTIF(Sheet2!$E$176:$E$180,2)</f>
        <v>2</v>
      </c>
      <c r="F32" s="79">
        <f>COUNTIF(Sheet2!$E$183:$E$187,2)</f>
        <v>1</v>
      </c>
      <c r="G32" s="79">
        <f>COUNTIF(Sheet2!$E$190:$E$192,2)</f>
        <v>0</v>
      </c>
      <c r="H32" s="79"/>
      <c r="I32" s="79"/>
      <c r="J32" s="79"/>
      <c r="K32" s="79"/>
      <c r="L32" s="79"/>
      <c r="M32" s="79"/>
      <c r="N32" s="79"/>
      <c r="O32" s="79"/>
      <c r="P32" s="79"/>
      <c r="Q32" s="79"/>
      <c r="R32" s="79"/>
      <c r="S32" s="79"/>
    </row>
    <row r="33" spans="1:19">
      <c r="A33" s="79"/>
      <c r="B33" s="4" t="s">
        <v>148</v>
      </c>
      <c r="C33" s="79">
        <f>COUNTIF(Sheet2!$E$163:$E$167,3)</f>
        <v>0</v>
      </c>
      <c r="D33" s="79">
        <f>COUNTIF(Sheet2!$E$170:$E$173,3)</f>
        <v>0</v>
      </c>
      <c r="E33" s="79">
        <f>COUNTIF(Sheet2!$E$176:$E$180,3)</f>
        <v>0</v>
      </c>
      <c r="F33" s="79">
        <f>COUNTIF(Sheet2!$E$183:$E$187,3)</f>
        <v>0</v>
      </c>
      <c r="G33" s="79">
        <f>COUNTIF(Sheet2!$E$190:$E$192,3)</f>
        <v>0</v>
      </c>
      <c r="H33" s="79"/>
      <c r="I33" s="79"/>
      <c r="J33" s="79"/>
      <c r="K33" s="79"/>
      <c r="L33" s="79"/>
      <c r="M33" s="79"/>
      <c r="N33" s="79"/>
      <c r="O33" s="79"/>
      <c r="P33" s="79"/>
      <c r="Q33" s="79"/>
      <c r="R33" s="79"/>
      <c r="S33" s="79"/>
    </row>
    <row r="34" spans="1:19">
      <c r="A34" s="79"/>
      <c r="B34" s="3" t="s">
        <v>149</v>
      </c>
      <c r="C34" s="3">
        <f>SUM(C31:C33)</f>
        <v>5</v>
      </c>
      <c r="D34" s="3">
        <f>SUM(D31:D33)</f>
        <v>3</v>
      </c>
      <c r="E34" s="3">
        <f>SUM(E31:E33)</f>
        <v>5</v>
      </c>
      <c r="F34" s="3">
        <f>SUM(F31:F33)</f>
        <v>5</v>
      </c>
      <c r="G34" s="3">
        <f>SUM(G31:G33)</f>
        <v>3</v>
      </c>
      <c r="H34" s="79"/>
      <c r="I34" s="79"/>
      <c r="J34" s="79"/>
      <c r="K34" s="79"/>
      <c r="L34" s="79"/>
      <c r="M34" s="79"/>
      <c r="N34" s="79"/>
      <c r="O34" s="79"/>
      <c r="P34" s="79"/>
      <c r="Q34" s="79"/>
      <c r="R34" s="79"/>
      <c r="S34" s="79"/>
    </row>
    <row r="35" spans="1:19" ht="13.5" thickBot="1">
      <c r="A35" s="79"/>
      <c r="B35" s="4" t="s">
        <v>150</v>
      </c>
      <c r="C35" s="79">
        <f>SUM(Sheet2!$E$163:$E$167)</f>
        <v>6</v>
      </c>
      <c r="D35" s="79">
        <f>SUM(Sheet2!$E$170:$E$173)</f>
        <v>5</v>
      </c>
      <c r="E35" s="79">
        <f>SUM(Sheet2!$E$176:$E$180)</f>
        <v>7</v>
      </c>
      <c r="F35" s="79">
        <f>SUM(Sheet2!$E$183:$E$187)</f>
        <v>6</v>
      </c>
      <c r="G35" s="79">
        <f>SUM(Sheet2!$E$190:$E$192)</f>
        <v>3</v>
      </c>
      <c r="H35" s="79"/>
      <c r="I35" s="79"/>
      <c r="J35" s="79"/>
      <c r="K35" s="79"/>
      <c r="L35" s="79"/>
      <c r="M35" s="79"/>
      <c r="N35" s="79"/>
      <c r="O35" s="79"/>
      <c r="P35" s="79"/>
      <c r="Q35" s="79"/>
      <c r="R35" s="79"/>
      <c r="S35" s="79"/>
    </row>
    <row r="36" spans="1:19" ht="13.5" thickBot="1">
      <c r="A36" s="79"/>
      <c r="B36" s="5" t="s">
        <v>151</v>
      </c>
      <c r="C36" s="6">
        <f>IF(C34=0,"",C35/C34)</f>
        <v>1.2</v>
      </c>
      <c r="D36" s="6">
        <f>IF(D34=0,"",D35/D34)</f>
        <v>1.6666666666666667</v>
      </c>
      <c r="E36" s="6">
        <f>IF(E34=0,"",E35/E34)</f>
        <v>1.4</v>
      </c>
      <c r="F36" s="7">
        <f>IF(F34=0,"",F35/F34)</f>
        <v>1.2</v>
      </c>
      <c r="G36" s="6">
        <f>IF(G34=0,"",G35/G34)</f>
        <v>1</v>
      </c>
      <c r="H36" s="8">
        <f>COUNTIF(C36:G36,"")</f>
        <v>0</v>
      </c>
      <c r="I36" s="79">
        <f>5-H36</f>
        <v>5</v>
      </c>
      <c r="J36" s="229">
        <f>SUM(C36:G36)/I36</f>
        <v>1.2933333333333334</v>
      </c>
      <c r="K36" s="79"/>
      <c r="L36" s="79"/>
      <c r="M36" s="79"/>
      <c r="N36" s="79" t="str">
        <f>C84</f>
        <v>Security/Compliance</v>
      </c>
      <c r="O36" s="79" t="str">
        <f>D84</f>
        <v>Availability/Reliability</v>
      </c>
      <c r="P36" s="79" t="str">
        <f>E84</f>
        <v>Integration</v>
      </c>
      <c r="Q36" s="79" t="str">
        <f>F84</f>
        <v>Enabling Infrastructure</v>
      </c>
      <c r="R36" s="79" t="str">
        <f>G84</f>
        <v>IT Skills and Roles</v>
      </c>
      <c r="S36" s="79"/>
    </row>
    <row r="37" spans="1:19">
      <c r="A37" s="79"/>
      <c r="B37" s="79"/>
      <c r="C37" s="79"/>
      <c r="D37" s="79"/>
      <c r="E37" s="79"/>
      <c r="F37" s="79"/>
      <c r="G37" s="79"/>
      <c r="H37" s="79"/>
      <c r="I37" s="79"/>
      <c r="J37" s="79"/>
      <c r="K37" s="79"/>
      <c r="L37" s="79"/>
      <c r="M37" s="79" t="s">
        <v>237</v>
      </c>
      <c r="N37" s="79">
        <f>SUM(N38:N39)</f>
        <v>68</v>
      </c>
      <c r="O37" s="79">
        <f>SUM(O38:O39)</f>
        <v>49</v>
      </c>
      <c r="P37" s="79">
        <f>SUM(P38:P39)</f>
        <v>73</v>
      </c>
      <c r="Q37" s="79">
        <f>SUM(Q38:Q39)</f>
        <v>74</v>
      </c>
      <c r="R37" s="79">
        <f>SUM(R38:R39)</f>
        <v>32</v>
      </c>
      <c r="S37" s="79"/>
    </row>
    <row r="38" spans="1:19">
      <c r="A38" s="79"/>
      <c r="B38" s="79"/>
      <c r="C38" s="79"/>
      <c r="D38" s="79"/>
      <c r="E38" s="79"/>
      <c r="F38" s="79"/>
      <c r="G38" s="79"/>
      <c r="H38" s="79"/>
      <c r="I38" s="79"/>
      <c r="J38" s="79"/>
      <c r="K38" s="79"/>
      <c r="L38" s="79"/>
      <c r="M38" s="230" t="s">
        <v>238</v>
      </c>
      <c r="N38" s="79">
        <f>SUM(C89,C80,C71,C62,C44,C35,C26,C17,C8)</f>
        <v>68</v>
      </c>
      <c r="O38" s="79">
        <f>SUM(D89,D80,D71,D62,D44,D35,D26,D17,D8)</f>
        <v>49</v>
      </c>
      <c r="P38" s="79">
        <f>SUM(E89,E80,E71,E62,E44,E35,E26,E17,E8)</f>
        <v>73</v>
      </c>
      <c r="Q38" s="79">
        <f>SUM(F89,F80,F71,F62,F44,F35,F26,F17,F8)</f>
        <v>74</v>
      </c>
      <c r="R38" s="79">
        <f>SUM(G89,G80,G71,G62,G44,G35,G26,G17,G8)</f>
        <v>32</v>
      </c>
      <c r="S38" s="79"/>
    </row>
    <row r="39" spans="1:19">
      <c r="A39" s="79"/>
      <c r="B39" s="10">
        <f>'6. Module 1 Readiness'!O19</f>
        <v>0</v>
      </c>
      <c r="C39" s="24" t="s">
        <v>233</v>
      </c>
      <c r="D39" s="24" t="s">
        <v>234</v>
      </c>
      <c r="E39" s="79" t="s">
        <v>27</v>
      </c>
      <c r="F39" s="79" t="s">
        <v>235</v>
      </c>
      <c r="G39" s="24" t="s">
        <v>236</v>
      </c>
      <c r="H39" s="79"/>
      <c r="I39" s="79"/>
      <c r="J39" s="79"/>
      <c r="K39" s="79"/>
      <c r="L39" s="79"/>
      <c r="M39" s="115" t="s">
        <v>239</v>
      </c>
      <c r="N39" s="79">
        <f>SUM('4. Hide Calc RA'!C179,'4. Hide Calc RA'!C170,'4. Hide Calc RA'!C161,'4. Hide Calc RA'!C152,'4. Hide Calc RA'!C134,'4. Hide Calc RA'!C125,'4. Hide Calc RA'!C116,'4. Hide Calc RA'!C107,'4. Hide Calc RA'!C98)</f>
        <v>0</v>
      </c>
      <c r="O39" s="79">
        <f>SUM('4. Hide Calc RA'!D179,'4. Hide Calc RA'!D170,'4. Hide Calc RA'!D161,'4. Hide Calc RA'!D152,'4. Hide Calc RA'!D134,'4. Hide Calc RA'!D125,'4. Hide Calc RA'!D116,'4. Hide Calc RA'!D107,'4. Hide Calc RA'!D98)</f>
        <v>0</v>
      </c>
      <c r="P39" s="79">
        <f>SUM('4. Hide Calc RA'!E179,'4. Hide Calc RA'!E170,'4. Hide Calc RA'!E161,'4. Hide Calc RA'!E152,'4. Hide Calc RA'!E134,'4. Hide Calc RA'!E125,'4. Hide Calc RA'!E116,'4. Hide Calc RA'!E107,'4. Hide Calc RA'!E98)</f>
        <v>0</v>
      </c>
      <c r="Q39" s="79">
        <f>SUM('4. Hide Calc RA'!F179,'4. Hide Calc RA'!F170,'4. Hide Calc RA'!F161,'4. Hide Calc RA'!F152,'4. Hide Calc RA'!F134,'4. Hide Calc RA'!F125,'4. Hide Calc RA'!F116,'4. Hide Calc RA'!F107,'4. Hide Calc RA'!F98)</f>
        <v>0</v>
      </c>
      <c r="R39" s="79">
        <f>SUM('4. Hide Calc RA'!G179,'4. Hide Calc RA'!G170,'4. Hide Calc RA'!G161,'4. Hide Calc RA'!G152,'4. Hide Calc RA'!G134,'4. Hide Calc RA'!G125,'4. Hide Calc RA'!G116,'4. Hide Calc RA'!G107,'4. Hide Calc RA'!G98)</f>
        <v>0</v>
      </c>
      <c r="S39" s="79"/>
    </row>
    <row r="40" spans="1:19">
      <c r="A40" s="79"/>
      <c r="B40" s="79" t="s">
        <v>146</v>
      </c>
      <c r="C40" s="79">
        <f>COUNTIF(Sheet2!$E$208:$E$212,1)</f>
        <v>4</v>
      </c>
      <c r="D40" s="79">
        <f>COUNTIF(Sheet2!$E$215:$E$218,1)</f>
        <v>1</v>
      </c>
      <c r="E40" s="79">
        <f>COUNTIF(Sheet2!$E$221:$E$225,1)</f>
        <v>3</v>
      </c>
      <c r="F40" s="79">
        <f>COUNTIF(Sheet2!$E$228:$E$232,1)</f>
        <v>3</v>
      </c>
      <c r="G40" s="79">
        <f>COUNTIF(Sheet2!$E$235:$E$237,1)</f>
        <v>3</v>
      </c>
      <c r="H40" s="79"/>
      <c r="I40" s="79"/>
      <c r="J40" s="79"/>
      <c r="K40" s="79"/>
      <c r="L40" s="79"/>
      <c r="M40" s="79"/>
      <c r="N40" s="79"/>
      <c r="O40" s="79"/>
      <c r="P40" s="79"/>
      <c r="Q40" s="79"/>
      <c r="R40" s="79"/>
      <c r="S40" s="79"/>
    </row>
    <row r="41" spans="1:19">
      <c r="A41" s="79"/>
      <c r="B41" s="4" t="s">
        <v>147</v>
      </c>
      <c r="C41" s="79">
        <f>COUNTIF(Sheet2!$E$208:$E$212,2)</f>
        <v>1</v>
      </c>
      <c r="D41" s="79">
        <f>COUNTIF(Sheet2!$E$215:$E$218,2)</f>
        <v>2</v>
      </c>
      <c r="E41" s="79">
        <f>COUNTIF(Sheet2!$E$221:$E$225,2)</f>
        <v>2</v>
      </c>
      <c r="F41" s="79">
        <f>COUNTIF(Sheet2!$E$228:$E$232,2)</f>
        <v>2</v>
      </c>
      <c r="G41" s="79">
        <f>COUNTIF(Sheet2!$E$235:$E$237,2)</f>
        <v>0</v>
      </c>
      <c r="H41" s="79"/>
      <c r="I41" s="79"/>
      <c r="J41" s="79"/>
      <c r="K41" s="79"/>
      <c r="L41" s="79"/>
      <c r="M41" s="79"/>
      <c r="N41" s="79"/>
      <c r="O41" s="79"/>
      <c r="P41" s="79"/>
      <c r="Q41" s="79"/>
      <c r="R41" s="79"/>
      <c r="S41" s="79"/>
    </row>
    <row r="42" spans="1:19">
      <c r="A42" s="79"/>
      <c r="B42" s="4" t="s">
        <v>148</v>
      </c>
      <c r="C42" s="79">
        <f>COUNTIF(Sheet2!$E$208:$E$212,3)</f>
        <v>0</v>
      </c>
      <c r="D42" s="79">
        <f>COUNTIF(Sheet2!$E$215:$E$218,3)</f>
        <v>0</v>
      </c>
      <c r="E42" s="79">
        <f>COUNTIF(Sheet2!$E$221:$E$225,3)</f>
        <v>0</v>
      </c>
      <c r="F42" s="79">
        <f>COUNTIF(Sheet2!$E$228:$E$232,3)</f>
        <v>0</v>
      </c>
      <c r="G42" s="79">
        <f>COUNTIF(Sheet2!$E$235:$E$237,3)</f>
        <v>0</v>
      </c>
      <c r="H42" s="79"/>
      <c r="I42" s="79"/>
      <c r="J42" s="79"/>
      <c r="K42" s="79"/>
      <c r="L42" s="79"/>
      <c r="M42" s="79"/>
      <c r="N42" s="79"/>
      <c r="O42" s="79"/>
      <c r="P42" s="79"/>
      <c r="Q42" s="79"/>
      <c r="R42" s="79"/>
      <c r="S42" s="79"/>
    </row>
    <row r="43" spans="1:19">
      <c r="A43" s="79"/>
      <c r="B43" s="3" t="s">
        <v>149</v>
      </c>
      <c r="C43" s="3">
        <f>SUM(C40:C42)</f>
        <v>5</v>
      </c>
      <c r="D43" s="3">
        <f>SUM(D40:D42)</f>
        <v>3</v>
      </c>
      <c r="E43" s="3">
        <f>SUM(E40:E42)</f>
        <v>5</v>
      </c>
      <c r="F43" s="3">
        <f>SUM(F40:F42)</f>
        <v>5</v>
      </c>
      <c r="G43" s="3">
        <f>SUM(G40:G42)</f>
        <v>3</v>
      </c>
      <c r="H43" s="79"/>
      <c r="I43" s="79"/>
      <c r="J43" s="79"/>
      <c r="K43" s="79"/>
      <c r="L43" s="79"/>
      <c r="M43" s="79"/>
      <c r="N43" s="79"/>
      <c r="O43" s="79"/>
      <c r="P43" s="79"/>
      <c r="Q43" s="79"/>
      <c r="R43" s="79"/>
      <c r="S43" s="79"/>
    </row>
    <row r="44" spans="1:19" ht="13.5" thickBot="1">
      <c r="A44" s="79"/>
      <c r="B44" s="4" t="s">
        <v>150</v>
      </c>
      <c r="C44" s="79">
        <f>SUM(Sheet2!$E$208:$E$212)</f>
        <v>6</v>
      </c>
      <c r="D44" s="79">
        <f>SUM(Sheet2!$E$215:$E$218)</f>
        <v>5</v>
      </c>
      <c r="E44" s="79">
        <f>SUM(Sheet2!$E$221:$E$225)</f>
        <v>7</v>
      </c>
      <c r="F44" s="79">
        <f>SUM(Sheet2!$E$228:$E$232)</f>
        <v>7</v>
      </c>
      <c r="G44" s="79">
        <f>SUM(Sheet2!$E$235:$E$237)</f>
        <v>3</v>
      </c>
      <c r="H44" s="79"/>
      <c r="I44" s="79"/>
      <c r="J44" s="79"/>
      <c r="K44" s="79"/>
      <c r="L44" s="79"/>
      <c r="M44" s="79"/>
      <c r="N44" s="79"/>
      <c r="O44" s="79"/>
      <c r="P44" s="79"/>
      <c r="Q44" s="79"/>
      <c r="R44" s="79"/>
      <c r="S44" s="79"/>
    </row>
    <row r="45" spans="1:19" ht="13.5" thickBot="1">
      <c r="A45" s="79"/>
      <c r="B45" s="5" t="s">
        <v>151</v>
      </c>
      <c r="C45" s="6">
        <f>IF(C43=0,"",C44/C43)</f>
        <v>1.2</v>
      </c>
      <c r="D45" s="6">
        <f>IF(D43=0,"",D44/D43)</f>
        <v>1.6666666666666667</v>
      </c>
      <c r="E45" s="6">
        <f>IF(E43=0,"",E44/E43)</f>
        <v>1.4</v>
      </c>
      <c r="F45" s="7">
        <f>IF(F43=0,"",F44/F43)</f>
        <v>1.4</v>
      </c>
      <c r="G45" s="6">
        <f>IF(G43=0,"",G44/G43)</f>
        <v>1</v>
      </c>
      <c r="H45" s="8">
        <f>COUNTIF(C45:G45,"")</f>
        <v>0</v>
      </c>
      <c r="I45" s="79">
        <f>5-H45</f>
        <v>5</v>
      </c>
      <c r="J45" s="229">
        <f>SUM(C45:G45)/I45</f>
        <v>1.3333333333333333</v>
      </c>
      <c r="K45" s="79"/>
      <c r="L45" s="79"/>
      <c r="M45" s="79"/>
      <c r="N45" s="79"/>
      <c r="O45" s="79"/>
      <c r="P45" s="79"/>
      <c r="Q45" s="79"/>
      <c r="R45" s="79"/>
      <c r="S45" s="79"/>
    </row>
    <row r="46" spans="1:19">
      <c r="A46" s="79"/>
      <c r="B46" s="79"/>
      <c r="C46" s="79"/>
      <c r="D46" s="79"/>
      <c r="E46" s="79"/>
      <c r="F46" s="79"/>
      <c r="G46" s="79"/>
      <c r="H46" s="79"/>
      <c r="I46" s="79"/>
      <c r="J46" s="79"/>
      <c r="K46" s="79"/>
      <c r="L46" s="79"/>
      <c r="M46" s="79"/>
      <c r="N46" s="79"/>
      <c r="O46" s="79"/>
      <c r="P46" s="79"/>
      <c r="Q46" s="79"/>
      <c r="R46" s="79"/>
      <c r="S46" s="79"/>
    </row>
    <row r="47" spans="1:19">
      <c r="A47" s="79"/>
      <c r="B47" s="79"/>
      <c r="C47" s="79"/>
      <c r="D47" s="79"/>
      <c r="E47" s="79"/>
      <c r="F47" s="79"/>
      <c r="G47" s="79"/>
      <c r="H47" s="79"/>
      <c r="I47" s="79"/>
      <c r="J47" s="79"/>
      <c r="K47" s="79"/>
      <c r="L47" s="79"/>
      <c r="M47" s="79"/>
      <c r="N47" s="79"/>
      <c r="O47" s="79"/>
      <c r="P47" s="79"/>
      <c r="Q47" s="79"/>
      <c r="R47" s="79"/>
      <c r="S47" s="79"/>
    </row>
    <row r="48" spans="1:19">
      <c r="A48" s="79"/>
      <c r="B48" s="10">
        <f>'6. Module 1 Readiness'!Q19</f>
        <v>0</v>
      </c>
      <c r="C48" s="24" t="s">
        <v>233</v>
      </c>
      <c r="D48" s="24" t="s">
        <v>234</v>
      </c>
      <c r="E48" s="79" t="s">
        <v>27</v>
      </c>
      <c r="F48" s="79" t="s">
        <v>235</v>
      </c>
      <c r="G48" s="24" t="s">
        <v>236</v>
      </c>
      <c r="H48" s="79"/>
      <c r="I48" s="79"/>
      <c r="J48" s="79"/>
      <c r="K48" s="79"/>
      <c r="L48" s="79"/>
      <c r="M48" s="79"/>
      <c r="N48" s="79"/>
      <c r="O48" s="79"/>
      <c r="P48" s="79"/>
      <c r="Q48" s="79"/>
      <c r="R48" s="79"/>
      <c r="S48" s="79"/>
    </row>
    <row r="49" spans="1:19">
      <c r="A49" s="79"/>
      <c r="B49" s="79" t="s">
        <v>146</v>
      </c>
      <c r="C49" s="79">
        <f>COUNTIF(Sheet2!$E$253:$E$257,1)</f>
        <v>4</v>
      </c>
      <c r="D49" s="79">
        <f>COUNTIF(Sheet2!$E$260:$E$263,1)</f>
        <v>1</v>
      </c>
      <c r="E49" s="79">
        <f>COUNTIF(Sheet2!$E$266:$E$270,1)</f>
        <v>3</v>
      </c>
      <c r="F49" s="79">
        <f>COUNTIF(Sheet2!$E$273:$E$277,1)</f>
        <v>4</v>
      </c>
      <c r="G49" s="79">
        <f>COUNTIF(Sheet2!$E$280:$E$282,1)</f>
        <v>3</v>
      </c>
      <c r="H49" s="79"/>
      <c r="I49" s="79"/>
      <c r="J49" s="79"/>
      <c r="K49" s="79"/>
      <c r="L49" s="79"/>
      <c r="M49" s="79"/>
      <c r="N49" s="79"/>
      <c r="O49" s="79"/>
      <c r="P49" s="79"/>
      <c r="Q49" s="79"/>
      <c r="R49" s="79"/>
      <c r="S49" s="79"/>
    </row>
    <row r="50" spans="1:19">
      <c r="A50" s="79"/>
      <c r="B50" s="4" t="s">
        <v>147</v>
      </c>
      <c r="C50" s="79">
        <f>COUNTIF(Sheet2!$E$253:$E$257,2)</f>
        <v>1</v>
      </c>
      <c r="D50" s="79">
        <f>COUNTIF(Sheet2!$E$260:$E$263,2)</f>
        <v>2</v>
      </c>
      <c r="E50" s="79">
        <f>COUNTIF(Sheet2!$E$266:$E$270,2)</f>
        <v>2</v>
      </c>
      <c r="F50" s="79">
        <f>COUNTIF(Sheet2!$E$273:$E$277,2)</f>
        <v>1</v>
      </c>
      <c r="G50" s="79">
        <f>COUNTIF(Sheet2!$E$280:$E$282,2)</f>
        <v>0</v>
      </c>
      <c r="H50" s="79"/>
      <c r="I50" s="79"/>
      <c r="J50" s="79"/>
      <c r="K50" s="79"/>
      <c r="L50" s="79"/>
      <c r="M50" s="79"/>
      <c r="N50" s="79"/>
      <c r="O50" s="79"/>
      <c r="P50" s="79"/>
      <c r="Q50" s="79"/>
      <c r="R50" s="79"/>
      <c r="S50" s="79"/>
    </row>
    <row r="51" spans="1:19">
      <c r="A51" s="79"/>
      <c r="B51" s="4" t="s">
        <v>148</v>
      </c>
      <c r="C51" s="79">
        <f>COUNTIF(Sheet2!$E$253:$E$257,3)</f>
        <v>0</v>
      </c>
      <c r="D51" s="79">
        <f>COUNTIF(Sheet2!$E$260:$E$263,3)</f>
        <v>0</v>
      </c>
      <c r="E51" s="79">
        <f>COUNTIF(Sheet2!$E$266:$E$270,3)</f>
        <v>0</v>
      </c>
      <c r="F51" s="79">
        <f>COUNTIF(Sheet2!$E$273:$E$277,3)</f>
        <v>0</v>
      </c>
      <c r="G51" s="79">
        <f>COUNTIF(Sheet2!$E$280:$E$282,3)</f>
        <v>0</v>
      </c>
      <c r="H51" s="79"/>
      <c r="I51" s="79"/>
      <c r="J51" s="79"/>
      <c r="K51" s="79"/>
      <c r="L51" s="79"/>
      <c r="M51" s="79"/>
      <c r="N51" s="79"/>
      <c r="O51" s="79"/>
      <c r="P51" s="79"/>
      <c r="Q51" s="79"/>
      <c r="R51" s="79"/>
      <c r="S51" s="79"/>
    </row>
    <row r="52" spans="1:19">
      <c r="A52" s="79"/>
      <c r="B52" s="3" t="s">
        <v>149</v>
      </c>
      <c r="C52" s="3">
        <f>SUM(C49:C51)</f>
        <v>5</v>
      </c>
      <c r="D52" s="3">
        <f>SUM(D49:D51)</f>
        <v>3</v>
      </c>
      <c r="E52" s="3">
        <f>SUM(E49:E51)</f>
        <v>5</v>
      </c>
      <c r="F52" s="3">
        <f>SUM(F49:F51)</f>
        <v>5</v>
      </c>
      <c r="G52" s="3">
        <f>SUM(G49:G51)</f>
        <v>3</v>
      </c>
      <c r="H52" s="79"/>
      <c r="I52" s="79"/>
      <c r="J52" s="79"/>
      <c r="K52" s="79"/>
      <c r="L52" s="79"/>
      <c r="M52" s="79"/>
      <c r="N52" s="79"/>
      <c r="O52" s="79"/>
      <c r="P52" s="79"/>
      <c r="Q52" s="79"/>
      <c r="R52" s="79"/>
      <c r="S52" s="79"/>
    </row>
    <row r="53" spans="1:19" ht="13.5" thickBot="1">
      <c r="A53" s="79"/>
      <c r="B53" s="4" t="s">
        <v>150</v>
      </c>
      <c r="C53" s="79">
        <f>SUM(Sheet2!$E$253:$E$257)</f>
        <v>6</v>
      </c>
      <c r="D53" s="79">
        <f>SUM(Sheet2!$E$260:$E$263)</f>
        <v>5</v>
      </c>
      <c r="E53" s="79">
        <f>SUM(Sheet2!$E$266:$E$270)</f>
        <v>7</v>
      </c>
      <c r="F53" s="79">
        <f>SUM(Sheet2!$E$273:$E$277)</f>
        <v>6</v>
      </c>
      <c r="G53" s="79">
        <f>SUM(Sheet2!$E$280:$E$282)</f>
        <v>3</v>
      </c>
      <c r="H53" s="79"/>
      <c r="I53" s="79"/>
      <c r="J53" s="79"/>
      <c r="K53" s="79"/>
      <c r="L53" s="79"/>
      <c r="M53" s="79"/>
      <c r="N53" s="79"/>
      <c r="O53" s="79"/>
      <c r="P53" s="79"/>
      <c r="Q53" s="79"/>
      <c r="R53" s="79"/>
      <c r="S53" s="79"/>
    </row>
    <row r="54" spans="1:19" ht="13.5" thickBot="1">
      <c r="A54" s="79"/>
      <c r="B54" s="5" t="s">
        <v>151</v>
      </c>
      <c r="C54" s="6">
        <f>IF(C52=0,"",C53/C52)</f>
        <v>1.2</v>
      </c>
      <c r="D54" s="6">
        <f>IF(D52=0,"",D53/D52)</f>
        <v>1.6666666666666667</v>
      </c>
      <c r="E54" s="6">
        <f>IF(E52=0,"",E53/E52)</f>
        <v>1.4</v>
      </c>
      <c r="F54" s="7">
        <f>IF(F52=0,"",F53/F52)</f>
        <v>1.2</v>
      </c>
      <c r="G54" s="6">
        <f>IF(G52=0,"",G53/G52)</f>
        <v>1</v>
      </c>
      <c r="H54" s="8">
        <f>COUNTIF(C54:G54,"")</f>
        <v>0</v>
      </c>
      <c r="I54" s="79">
        <f>5-H54</f>
        <v>5</v>
      </c>
      <c r="J54" s="229">
        <f>SUM(C54:G54)/I54</f>
        <v>1.2933333333333334</v>
      </c>
      <c r="K54" s="79"/>
      <c r="L54" s="79"/>
      <c r="M54" s="79"/>
      <c r="N54" s="79"/>
      <c r="O54" s="79"/>
      <c r="P54" s="79"/>
      <c r="Q54" s="79"/>
      <c r="R54" s="79"/>
      <c r="S54" s="79"/>
    </row>
    <row r="55" spans="1:19">
      <c r="A55" s="79"/>
      <c r="B55" s="79"/>
      <c r="C55" s="79"/>
      <c r="D55" s="79"/>
      <c r="E55" s="79"/>
      <c r="F55" s="79"/>
      <c r="G55" s="79"/>
      <c r="H55" s="79"/>
      <c r="I55" s="79"/>
      <c r="J55" s="79"/>
      <c r="K55" s="79"/>
      <c r="L55" s="79"/>
      <c r="M55" s="79"/>
      <c r="N55" s="79"/>
      <c r="O55" s="79"/>
      <c r="P55" s="79"/>
      <c r="Q55" s="79"/>
      <c r="R55" s="79"/>
      <c r="S55" s="79"/>
    </row>
    <row r="56" spans="1:19">
      <c r="A56" s="79"/>
      <c r="B56" s="79"/>
      <c r="C56" s="79"/>
      <c r="D56" s="79"/>
      <c r="E56" s="79"/>
      <c r="F56" s="79"/>
      <c r="G56" s="79"/>
      <c r="H56" s="79"/>
      <c r="I56" s="79"/>
      <c r="J56" s="79"/>
      <c r="K56" s="79"/>
      <c r="L56" s="79"/>
      <c r="M56" s="79"/>
      <c r="N56" s="79"/>
      <c r="O56" s="79"/>
      <c r="P56" s="79"/>
      <c r="Q56" s="79"/>
      <c r="R56" s="79"/>
      <c r="S56" s="79"/>
    </row>
    <row r="57" spans="1:19">
      <c r="A57" s="79"/>
      <c r="B57" s="10">
        <f>'6. Module 1 Readiness'!S19</f>
        <v>0</v>
      </c>
      <c r="C57" s="24" t="s">
        <v>233</v>
      </c>
      <c r="D57" s="24" t="s">
        <v>234</v>
      </c>
      <c r="E57" s="79" t="s">
        <v>27</v>
      </c>
      <c r="F57" s="79" t="s">
        <v>235</v>
      </c>
      <c r="G57" s="24" t="s">
        <v>236</v>
      </c>
      <c r="H57" s="79"/>
      <c r="I57" s="79"/>
      <c r="J57" s="79"/>
      <c r="K57" s="79"/>
      <c r="L57" s="79"/>
      <c r="M57" s="79"/>
      <c r="N57" s="79"/>
      <c r="O57" s="79"/>
      <c r="P57" s="79"/>
      <c r="Q57" s="79"/>
      <c r="R57" s="79"/>
      <c r="S57" s="79"/>
    </row>
    <row r="58" spans="1:19">
      <c r="A58" s="79"/>
      <c r="B58" s="79" t="s">
        <v>146</v>
      </c>
      <c r="C58" s="79">
        <f>COUNTIF(Sheet2!$E$298:$E$302,1)</f>
        <v>0</v>
      </c>
      <c r="D58" s="79">
        <f>COUNTIF(Sheet2!$E$305:$E$308,1)</f>
        <v>0</v>
      </c>
      <c r="E58" s="79">
        <f>COUNTIF(Sheet2!$E$311:$E$315,1)</f>
        <v>0</v>
      </c>
      <c r="F58" s="79">
        <f>COUNTIF(Sheet2!$E$318:$E$322,1)</f>
        <v>0</v>
      </c>
      <c r="G58" s="79">
        <f>COUNTIF(Sheet2!$E$325:$E$327,1)</f>
        <v>1</v>
      </c>
      <c r="H58" s="79"/>
      <c r="I58" s="79"/>
      <c r="J58" s="79"/>
      <c r="K58" s="79"/>
      <c r="L58" s="79"/>
      <c r="M58" s="79"/>
      <c r="N58" s="79"/>
      <c r="O58" s="79"/>
      <c r="P58" s="79"/>
      <c r="Q58" s="79"/>
      <c r="R58" s="79"/>
      <c r="S58" s="79"/>
    </row>
    <row r="59" spans="1:19">
      <c r="A59" s="79"/>
      <c r="B59" s="4" t="s">
        <v>147</v>
      </c>
      <c r="C59" s="79">
        <f>COUNTIF(Sheet2!$E$298:$E$302,2)</f>
        <v>5</v>
      </c>
      <c r="D59" s="79">
        <f>COUNTIF(Sheet2!$E$305:$E$308,2)</f>
        <v>1</v>
      </c>
      <c r="E59" s="79">
        <f>COUNTIF(Sheet2!$E$311:$E$315,2)</f>
        <v>4</v>
      </c>
      <c r="F59" s="79">
        <f>COUNTIF(Sheet2!$E$318:$E$322,2)</f>
        <v>3</v>
      </c>
      <c r="G59" s="79">
        <f>COUNTIF(Sheet2!$E$325:$E$327,2)</f>
        <v>2</v>
      </c>
      <c r="H59" s="79"/>
      <c r="I59" s="79"/>
      <c r="J59" s="79"/>
      <c r="K59" s="79"/>
      <c r="L59" s="79"/>
      <c r="M59" s="79"/>
      <c r="N59" s="79"/>
      <c r="O59" s="79"/>
      <c r="P59" s="79"/>
      <c r="Q59" s="79"/>
      <c r="R59" s="79"/>
      <c r="S59" s="79"/>
    </row>
    <row r="60" spans="1:19">
      <c r="A60" s="79"/>
      <c r="B60" s="4" t="s">
        <v>148</v>
      </c>
      <c r="C60" s="79">
        <f>COUNTIF(Sheet2!$E$298:$E$302,3)</f>
        <v>0</v>
      </c>
      <c r="D60" s="79">
        <f>COUNTIF(Sheet2!$E$305:$E$308,3)</f>
        <v>2</v>
      </c>
      <c r="E60" s="79">
        <f>COUNTIF(Sheet2!$E$311:$E$315,3)</f>
        <v>1</v>
      </c>
      <c r="F60" s="79">
        <f>COUNTIF(Sheet2!$E$318:$E$322,3)</f>
        <v>2</v>
      </c>
      <c r="G60" s="79">
        <f>COUNTIF(Sheet2!$E$325:$E$327,3)</f>
        <v>0</v>
      </c>
      <c r="H60" s="79"/>
      <c r="I60" s="79"/>
      <c r="J60" s="79"/>
      <c r="K60" s="79"/>
      <c r="L60" s="79"/>
      <c r="M60" s="79"/>
      <c r="N60" s="79"/>
      <c r="O60" s="79"/>
      <c r="P60" s="79"/>
      <c r="Q60" s="79"/>
      <c r="R60" s="79"/>
      <c r="S60" s="79"/>
    </row>
    <row r="61" spans="1:19">
      <c r="A61" s="79"/>
      <c r="B61" s="3" t="s">
        <v>149</v>
      </c>
      <c r="C61" s="3">
        <f>SUM(C58:C60)</f>
        <v>5</v>
      </c>
      <c r="D61" s="3">
        <f>SUM(D58:D60)</f>
        <v>3</v>
      </c>
      <c r="E61" s="3">
        <f>SUM(E58:E60)</f>
        <v>5</v>
      </c>
      <c r="F61" s="3">
        <f>SUM(F58:F60)</f>
        <v>5</v>
      </c>
      <c r="G61" s="3">
        <f>SUM(G58:G60)</f>
        <v>3</v>
      </c>
      <c r="H61" s="79"/>
      <c r="I61" s="79"/>
      <c r="J61" s="79"/>
      <c r="K61" s="79"/>
      <c r="L61" s="79"/>
      <c r="M61" s="79"/>
      <c r="N61" s="79"/>
      <c r="O61" s="79"/>
      <c r="P61" s="79"/>
      <c r="Q61" s="79"/>
      <c r="R61" s="79"/>
      <c r="S61" s="79"/>
    </row>
    <row r="62" spans="1:19" ht="13.5" thickBot="1">
      <c r="A62" s="79"/>
      <c r="B62" s="4" t="s">
        <v>150</v>
      </c>
      <c r="C62" s="79">
        <f>SUM(Sheet2!$E$298:$E$302)</f>
        <v>10</v>
      </c>
      <c r="D62" s="79">
        <f>SUM(Sheet2!$E$305:$E$308)</f>
        <v>8</v>
      </c>
      <c r="E62" s="79">
        <f>SUM(Sheet2!$E$311:$E$315)</f>
        <v>11</v>
      </c>
      <c r="F62" s="79">
        <f>SUM(Sheet2!$E$318:$E$322)</f>
        <v>12</v>
      </c>
      <c r="G62" s="79">
        <f>SUM(Sheet2!$E$325:$E$327)</f>
        <v>5</v>
      </c>
      <c r="H62" s="79"/>
      <c r="I62" s="79"/>
      <c r="J62" s="79"/>
      <c r="K62" s="79"/>
      <c r="L62" s="79"/>
      <c r="M62" s="79"/>
      <c r="N62" s="79"/>
      <c r="O62" s="79"/>
      <c r="P62" s="79"/>
      <c r="Q62" s="79"/>
      <c r="R62" s="79"/>
      <c r="S62" s="79"/>
    </row>
    <row r="63" spans="1:19" ht="13.5" thickBot="1">
      <c r="A63" s="79"/>
      <c r="B63" s="5" t="s">
        <v>151</v>
      </c>
      <c r="C63" s="6">
        <f>IF(C61=0,"",C62/C61)</f>
        <v>2</v>
      </c>
      <c r="D63" s="6">
        <f>IF(D61=0,"",D62/D61)</f>
        <v>2.6666666666666665</v>
      </c>
      <c r="E63" s="6">
        <f>IF(E61=0,"",E62/E61)</f>
        <v>2.2000000000000002</v>
      </c>
      <c r="F63" s="7">
        <f>IF(F61=0,"",F62/F61)</f>
        <v>2.4</v>
      </c>
      <c r="G63" s="6">
        <f>IF(G61=0,"",G62/G61)</f>
        <v>1.6666666666666667</v>
      </c>
      <c r="H63" s="8">
        <f>COUNTIF(C63:G63,"")</f>
        <v>0</v>
      </c>
      <c r="I63" s="79">
        <f>5-H63</f>
        <v>5</v>
      </c>
      <c r="J63" s="229">
        <f>SUM(C63:G63)/I63</f>
        <v>2.1866666666666665</v>
      </c>
      <c r="K63" s="79"/>
      <c r="L63" s="79"/>
      <c r="M63" s="79"/>
      <c r="N63" s="79"/>
      <c r="O63" s="79"/>
      <c r="P63" s="79"/>
      <c r="Q63" s="79"/>
      <c r="R63" s="79"/>
      <c r="S63" s="79"/>
    </row>
    <row r="64" spans="1:19">
      <c r="A64" s="79"/>
      <c r="B64" s="79"/>
      <c r="C64" s="79"/>
      <c r="D64" s="79"/>
      <c r="E64" s="79"/>
      <c r="F64" s="79"/>
      <c r="G64" s="79"/>
      <c r="H64" s="79"/>
      <c r="I64" s="79"/>
      <c r="J64" s="79"/>
      <c r="K64" s="79"/>
      <c r="L64" s="79"/>
      <c r="M64" s="79"/>
      <c r="N64" s="79"/>
      <c r="O64" s="79"/>
      <c r="P64" s="79"/>
      <c r="Q64" s="79"/>
      <c r="R64" s="79"/>
      <c r="S64" s="79"/>
    </row>
    <row r="65" spans="1:19">
      <c r="A65" s="79"/>
      <c r="B65" s="79"/>
      <c r="C65" s="79"/>
      <c r="D65" s="79"/>
      <c r="E65" s="79"/>
      <c r="F65" s="79"/>
      <c r="G65" s="79"/>
      <c r="H65" s="79"/>
      <c r="I65" s="79"/>
      <c r="J65" s="79"/>
      <c r="K65" s="79"/>
      <c r="L65" s="79"/>
      <c r="M65" s="79"/>
      <c r="N65" s="79"/>
      <c r="O65" s="79"/>
      <c r="P65" s="79"/>
      <c r="Q65" s="79"/>
      <c r="R65" s="79"/>
      <c r="S65" s="79"/>
    </row>
    <row r="66" spans="1:19">
      <c r="A66" s="79"/>
      <c r="B66" s="10">
        <f>'6. Module 1 Readiness'!U19</f>
        <v>0</v>
      </c>
      <c r="C66" s="24" t="s">
        <v>233</v>
      </c>
      <c r="D66" s="24" t="s">
        <v>234</v>
      </c>
      <c r="E66" s="79" t="s">
        <v>27</v>
      </c>
      <c r="F66" s="79" t="s">
        <v>235</v>
      </c>
      <c r="G66" s="24" t="s">
        <v>236</v>
      </c>
      <c r="H66" s="79"/>
      <c r="I66" s="79"/>
      <c r="J66" s="79"/>
      <c r="K66" s="79"/>
      <c r="L66" s="79"/>
      <c r="M66" s="79"/>
      <c r="N66" s="79"/>
      <c r="O66" s="79"/>
      <c r="P66" s="79"/>
      <c r="Q66" s="79"/>
      <c r="R66" s="79"/>
      <c r="S66" s="79"/>
    </row>
    <row r="67" spans="1:19">
      <c r="A67" s="79"/>
      <c r="B67" s="79" t="s">
        <v>146</v>
      </c>
      <c r="C67" s="79">
        <f>COUNTIF(Sheet2!$E$343:$E$347,1)</f>
        <v>0</v>
      </c>
      <c r="D67" s="79">
        <f>COUNTIF(Sheet2!$E$350:$E$353,1)</f>
        <v>0</v>
      </c>
      <c r="E67" s="79">
        <f>COUNTIF(Sheet2!$E$356:$E$360,1)</f>
        <v>0</v>
      </c>
      <c r="F67" s="79">
        <f>COUNTIF(Sheet2!$E$363:$E$367,1)</f>
        <v>0</v>
      </c>
      <c r="G67" s="79">
        <f>COUNTIF(Sheet2!$E$370:$E$372,1)</f>
        <v>0</v>
      </c>
      <c r="H67" s="79"/>
      <c r="I67" s="79"/>
      <c r="J67" s="79"/>
      <c r="K67" s="79"/>
      <c r="L67" s="79"/>
      <c r="M67" s="79"/>
      <c r="N67" s="79"/>
      <c r="O67" s="79"/>
      <c r="P67" s="79"/>
      <c r="Q67" s="79"/>
      <c r="R67" s="79"/>
      <c r="S67" s="79"/>
    </row>
    <row r="68" spans="1:19">
      <c r="A68" s="79"/>
      <c r="B68" s="4" t="s">
        <v>147</v>
      </c>
      <c r="C68" s="79">
        <f>COUNTIF(Sheet2!$E$343:$E$347,2)</f>
        <v>0</v>
      </c>
      <c r="D68" s="79">
        <f>COUNTIF(Sheet2!$E$350:$E$353,2)</f>
        <v>1</v>
      </c>
      <c r="E68" s="79">
        <f>COUNTIF(Sheet2!$E$356:$E$360,2)</f>
        <v>0</v>
      </c>
      <c r="F68" s="79">
        <f>COUNTIF(Sheet2!$E$363:$E$367,2)</f>
        <v>0</v>
      </c>
      <c r="G68" s="79">
        <f>COUNTIF(Sheet2!$E$370:$E$372,2)</f>
        <v>3</v>
      </c>
      <c r="H68" s="79"/>
      <c r="I68" s="79"/>
      <c r="J68" s="79"/>
      <c r="K68" s="79"/>
      <c r="L68" s="79"/>
      <c r="M68" s="79"/>
      <c r="N68" s="79"/>
      <c r="O68" s="79"/>
      <c r="P68" s="79"/>
      <c r="Q68" s="79"/>
      <c r="R68" s="79"/>
      <c r="S68" s="79"/>
    </row>
    <row r="69" spans="1:19">
      <c r="A69" s="79"/>
      <c r="B69" s="4" t="s">
        <v>148</v>
      </c>
      <c r="C69" s="79">
        <f>COUNTIF(Sheet2!$E$343:$E$347,3)</f>
        <v>5</v>
      </c>
      <c r="D69" s="79">
        <f>COUNTIF(Sheet2!$E$350:$E$353,3)</f>
        <v>3</v>
      </c>
      <c r="E69" s="79">
        <f>COUNTIF(Sheet2!$E$356:$E$360,3)</f>
        <v>5</v>
      </c>
      <c r="F69" s="79">
        <f>COUNTIF(Sheet2!$E$363:$E$367,3)</f>
        <v>5</v>
      </c>
      <c r="G69" s="79">
        <f>COUNTIF(Sheet2!$E$370:$E$372,3)</f>
        <v>0</v>
      </c>
      <c r="H69" s="79"/>
      <c r="I69" s="79"/>
      <c r="J69" s="79"/>
      <c r="K69" s="79"/>
      <c r="L69" s="79"/>
      <c r="M69" s="79"/>
      <c r="N69" s="79"/>
      <c r="O69" s="79"/>
      <c r="P69" s="79"/>
      <c r="Q69" s="79"/>
      <c r="R69" s="79"/>
      <c r="S69" s="79"/>
    </row>
    <row r="70" spans="1:19">
      <c r="A70" s="79"/>
      <c r="B70" s="3" t="s">
        <v>149</v>
      </c>
      <c r="C70" s="3">
        <f>SUM(C67:C69)</f>
        <v>5</v>
      </c>
      <c r="D70" s="3">
        <f>SUM(D67:D69)</f>
        <v>4</v>
      </c>
      <c r="E70" s="3">
        <f>SUM(E67:E69)</f>
        <v>5</v>
      </c>
      <c r="F70" s="3">
        <f>SUM(F67:F69)</f>
        <v>5</v>
      </c>
      <c r="G70" s="3">
        <f>SUM(G67:G69)</f>
        <v>3</v>
      </c>
      <c r="H70" s="79"/>
      <c r="I70" s="79"/>
      <c r="J70" s="79"/>
      <c r="K70" s="79"/>
      <c r="L70" s="79"/>
      <c r="M70" s="79"/>
      <c r="N70" s="79"/>
      <c r="O70" s="79"/>
      <c r="P70" s="79"/>
      <c r="Q70" s="79"/>
      <c r="R70" s="79"/>
      <c r="S70" s="79"/>
    </row>
    <row r="71" spans="1:19" ht="13.5" thickBot="1">
      <c r="A71" s="79"/>
      <c r="B71" s="4" t="s">
        <v>150</v>
      </c>
      <c r="C71" s="79">
        <f>SUM(Sheet2!$E$343:$E$347)</f>
        <v>15</v>
      </c>
      <c r="D71" s="79">
        <f>SUM(Sheet2!$E$350:$E$353)</f>
        <v>11</v>
      </c>
      <c r="E71" s="79">
        <f>SUM(Sheet2!$E$356:$E$360)</f>
        <v>15</v>
      </c>
      <c r="F71" s="79">
        <f>SUM(Sheet2!$E$363:$E$367)</f>
        <v>15</v>
      </c>
      <c r="G71" s="79">
        <f>SUM(Sheet2!$E$370:$E$372)</f>
        <v>6</v>
      </c>
      <c r="H71" s="79"/>
      <c r="I71" s="79"/>
      <c r="J71" s="79"/>
      <c r="K71" s="79"/>
      <c r="L71" s="79"/>
      <c r="M71" s="79"/>
      <c r="N71" s="79"/>
      <c r="O71" s="79"/>
      <c r="P71" s="79"/>
      <c r="Q71" s="79"/>
      <c r="R71" s="79"/>
      <c r="S71" s="79"/>
    </row>
    <row r="72" spans="1:19" ht="13.5" thickBot="1">
      <c r="A72" s="79"/>
      <c r="B72" s="5" t="s">
        <v>151</v>
      </c>
      <c r="C72" s="6">
        <f>IF(C70=0,"",C71/C70)</f>
        <v>3</v>
      </c>
      <c r="D72" s="6">
        <f>IF(D70=0,"",D71/D70)</f>
        <v>2.75</v>
      </c>
      <c r="E72" s="6">
        <f>IF(E70=0,"",E71/E70)</f>
        <v>3</v>
      </c>
      <c r="F72" s="7">
        <f>IF(F70=0,"",F71/F70)</f>
        <v>3</v>
      </c>
      <c r="G72" s="6">
        <f>IF(G70=0,"",G71/G70)</f>
        <v>2</v>
      </c>
      <c r="H72" s="8">
        <f>COUNTIF(C72:G72,"")</f>
        <v>0</v>
      </c>
      <c r="I72" s="79">
        <f>5-H72</f>
        <v>5</v>
      </c>
      <c r="J72" s="229">
        <f>SUM(C72:G72)/I72</f>
        <v>2.75</v>
      </c>
      <c r="K72" s="79"/>
      <c r="L72" s="79"/>
      <c r="M72" s="79"/>
      <c r="N72" s="79"/>
      <c r="O72" s="79"/>
      <c r="P72" s="79"/>
      <c r="Q72" s="79"/>
      <c r="R72" s="79"/>
      <c r="S72" s="79"/>
    </row>
    <row r="73" spans="1:19">
      <c r="A73" s="79"/>
      <c r="B73" s="79"/>
      <c r="C73" s="79"/>
      <c r="D73" s="79"/>
      <c r="E73" s="79"/>
      <c r="F73" s="79"/>
      <c r="G73" s="79"/>
      <c r="H73" s="79"/>
      <c r="I73" s="79"/>
      <c r="J73" s="79"/>
      <c r="K73" s="79"/>
      <c r="L73" s="79"/>
      <c r="M73" s="79"/>
      <c r="N73" s="79"/>
      <c r="O73" s="79"/>
      <c r="P73" s="79"/>
      <c r="Q73" s="79"/>
      <c r="R73" s="79"/>
      <c r="S73" s="79"/>
    </row>
    <row r="74" spans="1:19">
      <c r="A74" s="79"/>
      <c r="B74" s="79"/>
      <c r="C74" s="79"/>
      <c r="D74" s="79"/>
      <c r="E74" s="79"/>
      <c r="F74" s="79"/>
      <c r="G74" s="79"/>
      <c r="H74" s="79"/>
      <c r="I74" s="79"/>
      <c r="J74" s="79"/>
      <c r="K74" s="79"/>
      <c r="L74" s="79"/>
      <c r="M74" s="79"/>
      <c r="N74" s="79"/>
      <c r="O74" s="79"/>
      <c r="P74" s="79"/>
      <c r="Q74" s="79"/>
      <c r="R74" s="79"/>
      <c r="S74" s="79"/>
    </row>
    <row r="75" spans="1:19">
      <c r="A75" s="79"/>
      <c r="B75" s="10">
        <f>'6. Module 1 Readiness'!W19</f>
        <v>0</v>
      </c>
      <c r="C75" s="24" t="s">
        <v>233</v>
      </c>
      <c r="D75" s="24" t="s">
        <v>234</v>
      </c>
      <c r="E75" s="79" t="s">
        <v>27</v>
      </c>
      <c r="F75" s="79" t="s">
        <v>235</v>
      </c>
      <c r="G75" s="24" t="s">
        <v>236</v>
      </c>
      <c r="H75" s="79"/>
      <c r="I75" s="79"/>
      <c r="J75" s="79"/>
      <c r="K75" s="79"/>
      <c r="L75" s="79"/>
      <c r="M75" s="79"/>
      <c r="N75" s="79"/>
      <c r="O75" s="79"/>
      <c r="P75" s="79"/>
      <c r="Q75" s="79"/>
      <c r="R75" s="79"/>
      <c r="S75" s="79"/>
    </row>
    <row r="76" spans="1:19">
      <c r="A76" s="79"/>
      <c r="B76" s="79" t="s">
        <v>146</v>
      </c>
      <c r="C76" s="79">
        <f>COUNTIF(Sheet2!$E$388:$E$392,1)</f>
        <v>0</v>
      </c>
      <c r="D76" s="79">
        <f>COUNTIF(Sheet2!$E$395:$E$398,1)</f>
        <v>0</v>
      </c>
      <c r="E76" s="79">
        <f>COUNTIF(Sheet2!$E$401:$E$405,1)</f>
        <v>0</v>
      </c>
      <c r="F76" s="79">
        <f>COUNTIF(Sheet2!$E$408:$E$412,1)</f>
        <v>0</v>
      </c>
      <c r="G76" s="79">
        <f>COUNTIF(Sheet2!$E$415:$E$417,1)</f>
        <v>0</v>
      </c>
      <c r="H76" s="79"/>
      <c r="I76" s="79"/>
      <c r="J76" s="79"/>
      <c r="K76" s="79"/>
      <c r="L76" s="79"/>
      <c r="M76" s="79"/>
      <c r="N76" s="79"/>
      <c r="O76" s="79"/>
      <c r="P76" s="79"/>
      <c r="Q76" s="79"/>
      <c r="R76" s="79"/>
      <c r="S76" s="79"/>
    </row>
    <row r="77" spans="1:19">
      <c r="A77" s="79"/>
      <c r="B77" s="4" t="s">
        <v>147</v>
      </c>
      <c r="C77" s="79">
        <f>COUNTIF(Sheet2!$E$388:$E$392,2)</f>
        <v>0</v>
      </c>
      <c r="D77" s="79">
        <f>COUNTIF(Sheet2!$E$395:$E$398,2)</f>
        <v>0</v>
      </c>
      <c r="E77" s="79">
        <f>COUNTIF(Sheet2!$E$401:$E$405,2)</f>
        <v>0</v>
      </c>
      <c r="F77" s="79">
        <f>COUNTIF(Sheet2!$E$408:$E$412,2)</f>
        <v>0</v>
      </c>
      <c r="G77" s="79">
        <f>COUNTIF(Sheet2!$E$415:$E$417,2)</f>
        <v>0</v>
      </c>
      <c r="H77" s="79"/>
      <c r="I77" s="79"/>
      <c r="J77" s="79"/>
      <c r="K77" s="79"/>
      <c r="L77" s="79"/>
      <c r="M77" s="79"/>
      <c r="N77" s="79"/>
      <c r="O77" s="79"/>
      <c r="P77" s="79"/>
      <c r="Q77" s="79"/>
      <c r="R77" s="79"/>
      <c r="S77" s="79"/>
    </row>
    <row r="78" spans="1:19">
      <c r="A78" s="79"/>
      <c r="B78" s="4" t="s">
        <v>148</v>
      </c>
      <c r="C78" s="79">
        <f>COUNTIF(Sheet2!$E$388:$E$392,3)</f>
        <v>0</v>
      </c>
      <c r="D78" s="79">
        <f>COUNTIF(Sheet2!$E$395:$E$398,3)</f>
        <v>0</v>
      </c>
      <c r="E78" s="79">
        <f>COUNTIF(Sheet2!$E$401:$E$405,3)</f>
        <v>0</v>
      </c>
      <c r="F78" s="79">
        <f>COUNTIF(Sheet2!$E$408:$E$412,3)</f>
        <v>0</v>
      </c>
      <c r="G78" s="79">
        <f>COUNTIF(Sheet2!$E$415:$E$417,3)</f>
        <v>0</v>
      </c>
      <c r="H78" s="79"/>
      <c r="I78" s="79"/>
      <c r="J78" s="79"/>
      <c r="K78" s="79"/>
      <c r="L78" s="79"/>
      <c r="M78" s="79"/>
      <c r="N78" s="79"/>
      <c r="O78" s="79"/>
      <c r="P78" s="79"/>
      <c r="Q78" s="79"/>
      <c r="R78" s="79"/>
      <c r="S78" s="79"/>
    </row>
    <row r="79" spans="1:19">
      <c r="A79" s="79"/>
      <c r="B79" s="3" t="s">
        <v>149</v>
      </c>
      <c r="C79" s="3">
        <f>SUM(C76:C78)</f>
        <v>0</v>
      </c>
      <c r="D79" s="3">
        <f>SUM(D76:D78)</f>
        <v>0</v>
      </c>
      <c r="E79" s="3">
        <f>SUM(E76:E78)</f>
        <v>0</v>
      </c>
      <c r="F79" s="3">
        <f>SUM(F76:F78)</f>
        <v>0</v>
      </c>
      <c r="G79" s="3">
        <f>SUM(G76:G78)</f>
        <v>0</v>
      </c>
      <c r="H79" s="79"/>
      <c r="I79" s="79"/>
      <c r="J79" s="79"/>
      <c r="K79" s="79"/>
      <c r="L79" s="79"/>
      <c r="M79" s="79"/>
      <c r="N79" s="79"/>
      <c r="O79" s="79"/>
      <c r="P79" s="79"/>
      <c r="Q79" s="79"/>
      <c r="R79" s="79"/>
      <c r="S79" s="79"/>
    </row>
    <row r="80" spans="1:19" ht="13.5" thickBot="1">
      <c r="A80" s="79"/>
      <c r="B80" s="4" t="s">
        <v>150</v>
      </c>
      <c r="C80" s="79">
        <f>SUM(Sheet2!$E$388:$E$392)</f>
        <v>0</v>
      </c>
      <c r="D80" s="79">
        <f>SUM(Sheet2!$E$395:$E$398)</f>
        <v>0</v>
      </c>
      <c r="E80" s="79">
        <f>SUM(Sheet2!$E$401:$E$405)</f>
        <v>0</v>
      </c>
      <c r="F80" s="79">
        <f>SUM(Sheet2!$E$408:$E$412)</f>
        <v>0</v>
      </c>
      <c r="G80" s="79">
        <f>SUM(Sheet2!$E$415:$E$417)</f>
        <v>0</v>
      </c>
      <c r="H80" s="79"/>
      <c r="I80" s="79"/>
      <c r="J80" s="79"/>
      <c r="K80" s="79"/>
      <c r="L80" s="79"/>
      <c r="M80" s="79"/>
      <c r="N80" s="79"/>
      <c r="O80" s="79"/>
      <c r="P80" s="79"/>
      <c r="Q80" s="79"/>
      <c r="R80" s="79"/>
      <c r="S80" s="79"/>
    </row>
    <row r="81" spans="1:22" ht="13.5" thickBot="1">
      <c r="A81" s="79"/>
      <c r="B81" s="5" t="s">
        <v>151</v>
      </c>
      <c r="C81" s="6" t="str">
        <f>IF(C79=0,"",C80/C79)</f>
        <v/>
      </c>
      <c r="D81" s="6" t="str">
        <f>IF(D79=0,"",D80/D79)</f>
        <v/>
      </c>
      <c r="E81" s="6" t="str">
        <f>IF(E79=0,"",E80/E79)</f>
        <v/>
      </c>
      <c r="F81" s="7" t="str">
        <f>IF(F79=0,"",F80/F79)</f>
        <v/>
      </c>
      <c r="G81" s="6" t="str">
        <f>IF(G79=0,"",G80/G79)</f>
        <v/>
      </c>
      <c r="H81" s="8">
        <f>COUNTIF(C81:G81,"")</f>
        <v>5</v>
      </c>
      <c r="I81" s="79">
        <f>5-H81</f>
        <v>0</v>
      </c>
      <c r="J81" s="229" t="e">
        <f>SUM(C81:G81)/I81</f>
        <v>#DIV/0!</v>
      </c>
      <c r="K81" s="79"/>
      <c r="L81" s="79"/>
      <c r="M81" s="79"/>
      <c r="N81" s="79"/>
      <c r="O81" s="79"/>
      <c r="P81" s="79"/>
      <c r="Q81" s="79"/>
      <c r="R81" s="79"/>
      <c r="S81" s="79"/>
      <c r="T81" s="295"/>
      <c r="U81" s="295"/>
      <c r="V81" s="295"/>
    </row>
    <row r="82" spans="1:22">
      <c r="A82" s="79"/>
      <c r="B82" s="79"/>
      <c r="C82" s="79"/>
      <c r="D82" s="79"/>
      <c r="E82" s="79"/>
      <c r="F82" s="79"/>
      <c r="G82" s="79"/>
      <c r="H82" s="79"/>
      <c r="I82" s="79"/>
      <c r="J82" s="79"/>
      <c r="K82" s="79"/>
      <c r="L82" s="79"/>
      <c r="M82" s="79"/>
      <c r="N82" s="79"/>
      <c r="O82" s="79"/>
      <c r="P82" s="79"/>
      <c r="Q82" s="79"/>
      <c r="R82" s="79"/>
      <c r="S82" s="79"/>
      <c r="T82" s="295"/>
      <c r="U82" s="295"/>
      <c r="V82" s="295"/>
    </row>
    <row r="83" spans="1:22">
      <c r="A83" s="79"/>
      <c r="B83" s="79"/>
      <c r="C83" s="79"/>
      <c r="D83" s="79"/>
      <c r="E83" s="79"/>
      <c r="F83" s="79"/>
      <c r="G83" s="79"/>
      <c r="H83" s="79"/>
      <c r="I83" s="79"/>
      <c r="J83" s="79"/>
      <c r="K83" s="79"/>
      <c r="L83" s="79"/>
      <c r="M83" s="79"/>
      <c r="N83" s="79"/>
      <c r="O83" s="79"/>
      <c r="P83" s="79"/>
      <c r="Q83" s="79"/>
      <c r="R83" s="79"/>
      <c r="S83" s="79"/>
      <c r="T83" s="295"/>
      <c r="U83" s="295"/>
      <c r="V83" s="295"/>
    </row>
    <row r="84" spans="1:22">
      <c r="A84" s="79"/>
      <c r="B84" s="10">
        <f>'6. Module 1 Readiness'!Y19</f>
        <v>0</v>
      </c>
      <c r="C84" s="24" t="s">
        <v>233</v>
      </c>
      <c r="D84" s="24" t="s">
        <v>234</v>
      </c>
      <c r="E84" s="79" t="s">
        <v>27</v>
      </c>
      <c r="F84" s="79" t="s">
        <v>235</v>
      </c>
      <c r="G84" s="24" t="s">
        <v>236</v>
      </c>
      <c r="H84" s="79"/>
      <c r="I84" s="79"/>
      <c r="J84" s="79"/>
      <c r="K84" s="79"/>
      <c r="L84" s="79"/>
      <c r="M84" s="79"/>
      <c r="N84" s="79"/>
      <c r="O84" s="79"/>
      <c r="P84" s="79"/>
      <c r="Q84" s="79"/>
      <c r="R84" s="79"/>
      <c r="S84" s="79"/>
      <c r="T84" s="295"/>
      <c r="U84" s="295"/>
      <c r="V84" s="295"/>
    </row>
    <row r="85" spans="1:22">
      <c r="A85" s="79"/>
      <c r="B85" s="79" t="s">
        <v>146</v>
      </c>
      <c r="C85" s="79">
        <f>COUNTIF(Sheet2!$E$433:$E$437,1)</f>
        <v>0</v>
      </c>
      <c r="D85" s="79">
        <f>COUNTIF(Sheet2!$E$440:$E$443,1)</f>
        <v>0</v>
      </c>
      <c r="E85" s="79">
        <f>COUNTIF(Sheet2!$E$446:$E$450,1)</f>
        <v>0</v>
      </c>
      <c r="F85" s="79">
        <f>COUNTIF(Sheet2!$E$453:$E$457,1)</f>
        <v>0</v>
      </c>
      <c r="G85" s="79">
        <f>COUNTIF(Sheet2!$E$460:$E$462,1)</f>
        <v>0</v>
      </c>
      <c r="H85" s="79"/>
      <c r="I85" s="79"/>
      <c r="J85" s="79"/>
      <c r="K85" s="79"/>
      <c r="L85" s="79"/>
      <c r="M85" s="79"/>
      <c r="N85" s="79"/>
      <c r="O85" s="79"/>
      <c r="P85" s="79"/>
      <c r="Q85" s="295"/>
      <c r="R85" s="295"/>
      <c r="S85" s="79"/>
      <c r="T85" s="295"/>
      <c r="U85" s="295"/>
      <c r="V85" s="295"/>
    </row>
    <row r="86" spans="1:22">
      <c r="A86" s="79"/>
      <c r="B86" s="4" t="s">
        <v>147</v>
      </c>
      <c r="C86" s="79">
        <f>COUNTIF(Sheet2!$E$433:$E$437,2)</f>
        <v>0</v>
      </c>
      <c r="D86" s="79">
        <f>COUNTIF(Sheet2!$E$440:$E$443,2)</f>
        <v>0</v>
      </c>
      <c r="E86" s="79">
        <f>COUNTIF(Sheet2!$E$446:$E$450,2)</f>
        <v>0</v>
      </c>
      <c r="F86" s="79">
        <f>COUNTIF(Sheet2!$E$453:$E$457,2)</f>
        <v>0</v>
      </c>
      <c r="G86" s="79">
        <f>COUNTIF(Sheet2!$E$460:$E$462,2)</f>
        <v>0</v>
      </c>
      <c r="H86" s="79"/>
      <c r="I86" s="79"/>
      <c r="J86" s="79"/>
      <c r="K86" s="79"/>
      <c r="L86" s="79"/>
      <c r="M86" s="79"/>
      <c r="N86" s="79"/>
      <c r="O86" s="79"/>
      <c r="P86" s="79"/>
      <c r="Q86" s="295"/>
      <c r="R86" s="295"/>
      <c r="S86" s="79"/>
      <c r="T86" s="295"/>
      <c r="U86" s="295"/>
      <c r="V86" s="295"/>
    </row>
    <row r="87" spans="1:22">
      <c r="A87" s="79"/>
      <c r="B87" s="4" t="s">
        <v>148</v>
      </c>
      <c r="C87" s="79">
        <f>COUNTIF(Sheet2!$E$433:$E$437,3)</f>
        <v>0</v>
      </c>
      <c r="D87" s="79">
        <f>COUNTIF(Sheet2!$E$440:$E$443,3)</f>
        <v>0</v>
      </c>
      <c r="E87" s="79">
        <f>COUNTIF(Sheet2!$E$446:$E$450,3)</f>
        <v>0</v>
      </c>
      <c r="F87" s="79">
        <f>COUNTIF(Sheet2!$E$453:$E$457,3)</f>
        <v>0</v>
      </c>
      <c r="G87" s="79">
        <f>COUNTIF(Sheet2!$E$460:$E$462,3)</f>
        <v>0</v>
      </c>
      <c r="H87" s="79"/>
      <c r="I87" s="79"/>
      <c r="J87" s="79"/>
      <c r="K87" s="79"/>
      <c r="L87" s="79"/>
      <c r="M87" s="79"/>
      <c r="N87" s="79"/>
      <c r="O87" s="79"/>
      <c r="P87" s="79"/>
      <c r="Q87" s="79"/>
      <c r="R87" s="79"/>
      <c r="S87" s="79"/>
      <c r="T87" s="295"/>
      <c r="U87" s="295"/>
      <c r="V87" s="295"/>
    </row>
    <row r="88" spans="1:22">
      <c r="A88" s="79"/>
      <c r="B88" s="3" t="s">
        <v>149</v>
      </c>
      <c r="C88" s="3">
        <f>SUM(C85:C87)</f>
        <v>0</v>
      </c>
      <c r="D88" s="3">
        <f>SUM(D85:D87)</f>
        <v>0</v>
      </c>
      <c r="E88" s="3">
        <f>SUM(E85:E87)</f>
        <v>0</v>
      </c>
      <c r="F88" s="3">
        <f>SUM(F85:F87)</f>
        <v>0</v>
      </c>
      <c r="G88" s="3">
        <f>SUM(G85:G87)</f>
        <v>0</v>
      </c>
      <c r="H88" s="79"/>
      <c r="I88" s="79"/>
      <c r="J88" s="79"/>
      <c r="K88" s="79"/>
      <c r="L88" s="79"/>
      <c r="M88" s="79"/>
      <c r="N88" s="79"/>
      <c r="O88" s="79"/>
      <c r="P88" s="79"/>
      <c r="Q88" s="79"/>
      <c r="R88" s="79"/>
      <c r="S88" s="79"/>
      <c r="T88" s="295"/>
      <c r="U88" s="295"/>
      <c r="V88" s="295"/>
    </row>
    <row r="89" spans="1:22" ht="13.5" thickBot="1">
      <c r="A89" s="79"/>
      <c r="B89" s="4" t="s">
        <v>150</v>
      </c>
      <c r="C89" s="79">
        <f>SUM(Sheet2!$E$433:$E$437)</f>
        <v>0</v>
      </c>
      <c r="D89" s="79">
        <f>SUM(Sheet2!$E$440:$E$443)</f>
        <v>0</v>
      </c>
      <c r="E89" s="79">
        <f>SUM(Sheet2!$E$446:$E$450)</f>
        <v>0</v>
      </c>
      <c r="F89" s="79">
        <f>SUM(Sheet2!$E$453:$E$457)</f>
        <v>0</v>
      </c>
      <c r="G89" s="79">
        <f>SUM(Sheet2!$E$460:$E$462)</f>
        <v>0</v>
      </c>
      <c r="H89" s="79"/>
      <c r="I89" s="79"/>
      <c r="J89" s="79"/>
      <c r="K89" s="79"/>
      <c r="L89" s="79"/>
      <c r="M89" s="79"/>
      <c r="N89" s="79"/>
      <c r="O89" s="79"/>
      <c r="P89" s="79"/>
      <c r="Q89" s="79"/>
      <c r="R89" s="79"/>
      <c r="S89" s="79"/>
      <c r="T89" s="295"/>
      <c r="U89" s="295"/>
      <c r="V89" s="295"/>
    </row>
    <row r="90" spans="1:22" ht="13.5" thickBot="1">
      <c r="A90" s="79"/>
      <c r="B90" s="5" t="s">
        <v>151</v>
      </c>
      <c r="C90" s="6" t="str">
        <f>IF(C88=0,"",C89/C88)</f>
        <v/>
      </c>
      <c r="D90" s="6" t="str">
        <f>IF(D88=0,"",D89/D88)</f>
        <v/>
      </c>
      <c r="E90" s="6" t="str">
        <f>IF(E88=0,"",E89/E88)</f>
        <v/>
      </c>
      <c r="F90" s="7" t="str">
        <f>IF(F88=0,"",F89/F88)</f>
        <v/>
      </c>
      <c r="G90" s="6" t="str">
        <f>IF(G88=0,"",G89/G88)</f>
        <v/>
      </c>
      <c r="H90" s="8">
        <f>COUNTIF(C90:G90,"")</f>
        <v>5</v>
      </c>
      <c r="I90" s="79">
        <f>5-H90</f>
        <v>0</v>
      </c>
      <c r="J90" s="229" t="e">
        <f>SUM(C90:G90)/I90</f>
        <v>#DIV/0!</v>
      </c>
      <c r="K90" s="79"/>
      <c r="L90" s="79"/>
      <c r="M90" s="79"/>
      <c r="N90" s="79"/>
      <c r="O90" s="79"/>
      <c r="P90" s="79"/>
      <c r="Q90" s="79"/>
      <c r="R90" s="79"/>
      <c r="S90" s="79"/>
      <c r="T90" s="295"/>
      <c r="U90" s="295"/>
      <c r="V90" s="295"/>
    </row>
    <row r="91" spans="1:22">
      <c r="A91" s="79"/>
      <c r="B91" s="229"/>
      <c r="C91" s="229"/>
      <c r="D91" s="229"/>
      <c r="E91" s="229"/>
      <c r="F91" s="229"/>
      <c r="G91" s="229"/>
      <c r="H91" s="229"/>
      <c r="I91" s="229"/>
      <c r="J91" s="229"/>
      <c r="K91" s="79"/>
      <c r="L91" s="79"/>
      <c r="M91" s="79"/>
      <c r="N91" s="79"/>
      <c r="O91" s="79"/>
      <c r="P91" s="79"/>
      <c r="Q91" s="79"/>
      <c r="R91" s="79"/>
      <c r="S91" s="79"/>
      <c r="T91" s="295"/>
      <c r="U91" s="295"/>
      <c r="V91" s="295"/>
    </row>
    <row r="92" spans="1:22">
      <c r="A92" s="79"/>
      <c r="B92" s="79"/>
      <c r="C92" s="79"/>
      <c r="D92" s="79"/>
      <c r="E92" s="79"/>
      <c r="F92" s="79"/>
      <c r="G92" s="79"/>
      <c r="H92" s="79"/>
      <c r="I92" s="79"/>
      <c r="J92" s="79"/>
      <c r="K92" s="79"/>
      <c r="L92" s="79"/>
      <c r="M92" s="79"/>
      <c r="N92" s="79"/>
      <c r="O92" s="79"/>
      <c r="P92" s="79"/>
      <c r="Q92" s="79"/>
      <c r="R92" s="79"/>
      <c r="S92" s="79"/>
      <c r="T92" s="295"/>
      <c r="U92" s="295"/>
      <c r="V92" s="295"/>
    </row>
    <row r="93" spans="1:22">
      <c r="A93" s="79"/>
      <c r="B93" s="10">
        <f>'6. Module 1 Readiness'!AA19</f>
        <v>0</v>
      </c>
      <c r="C93" s="24" t="s">
        <v>233</v>
      </c>
      <c r="D93" s="24" t="s">
        <v>234</v>
      </c>
      <c r="E93" s="79" t="s">
        <v>27</v>
      </c>
      <c r="F93" s="79" t="s">
        <v>235</v>
      </c>
      <c r="G93" s="24" t="s">
        <v>236</v>
      </c>
      <c r="H93" s="79"/>
      <c r="I93" s="79"/>
      <c r="J93" s="79"/>
      <c r="K93" s="79"/>
      <c r="L93" s="295"/>
      <c r="M93" s="295"/>
      <c r="N93" s="295"/>
      <c r="O93" s="295"/>
      <c r="P93" s="295"/>
      <c r="Q93" s="295"/>
      <c r="R93" s="295"/>
      <c r="S93" s="79"/>
      <c r="T93" s="295"/>
      <c r="U93" s="295"/>
      <c r="V93" s="295"/>
    </row>
    <row r="94" spans="1:22">
      <c r="A94" s="79"/>
      <c r="B94" s="79" t="s">
        <v>146</v>
      </c>
      <c r="C94" s="79">
        <f>COUNTIF(Sheet2!$E$478:$E$482,1)</f>
        <v>0</v>
      </c>
      <c r="D94" s="79">
        <f>COUNTIF(Sheet2!$E$485:$E$488,1)</f>
        <v>0</v>
      </c>
      <c r="E94" s="79">
        <f>COUNTIF(Sheet2!$E$491:$E$494,1)</f>
        <v>0</v>
      </c>
      <c r="F94" s="79">
        <f>COUNTIF(Sheet2!$E$498:$E$502,1)</f>
        <v>0</v>
      </c>
      <c r="G94" s="79">
        <f>COUNTIF(Sheet2!$E$505:$E$507,1)</f>
        <v>0</v>
      </c>
      <c r="H94" s="79"/>
      <c r="I94" s="79"/>
      <c r="J94" s="79"/>
      <c r="K94" s="79"/>
      <c r="L94" s="79"/>
      <c r="M94" s="79"/>
      <c r="N94" s="79"/>
      <c r="O94" s="79"/>
      <c r="P94" s="79"/>
      <c r="Q94" s="79"/>
      <c r="R94" s="79"/>
      <c r="S94" s="79"/>
      <c r="T94" s="79"/>
      <c r="U94" s="79"/>
      <c r="V94" s="79"/>
    </row>
    <row r="95" spans="1:22">
      <c r="A95" s="79"/>
      <c r="B95" s="4" t="s">
        <v>147</v>
      </c>
      <c r="C95" s="79">
        <f>COUNTIF(Sheet2!$E$478:$E$482,2)</f>
        <v>0</v>
      </c>
      <c r="D95" s="79">
        <f>COUNTIF(Sheet2!$E$485:$E$488,2)</f>
        <v>0</v>
      </c>
      <c r="E95" s="79">
        <f>COUNTIF(Sheet2!$E$491:$E$494,2)</f>
        <v>0</v>
      </c>
      <c r="F95" s="79">
        <f>COUNTIF(Sheet2!$E$498:$E$502,2)</f>
        <v>0</v>
      </c>
      <c r="G95" s="79">
        <f>COUNTIF(Sheet2!$E$505:$E$507,2)</f>
        <v>0</v>
      </c>
      <c r="H95" s="79"/>
      <c r="I95" s="79"/>
      <c r="J95" s="79"/>
      <c r="K95" s="79"/>
      <c r="L95" s="79"/>
      <c r="M95" s="79"/>
      <c r="N95" s="79"/>
      <c r="O95" s="79"/>
      <c r="P95" s="79"/>
      <c r="Q95" s="79"/>
      <c r="R95" s="79"/>
      <c r="S95" s="79"/>
      <c r="T95" s="79"/>
      <c r="U95" s="79"/>
      <c r="V95" s="79"/>
    </row>
    <row r="96" spans="1:22">
      <c r="A96" s="79"/>
      <c r="B96" s="4" t="s">
        <v>148</v>
      </c>
      <c r="C96" s="79">
        <f>COUNTIF(Sheet2!$E$478:$E$482,3)</f>
        <v>0</v>
      </c>
      <c r="D96" s="79">
        <f>COUNTIF(Sheet2!$E$485:$E$488,3)</f>
        <v>0</v>
      </c>
      <c r="E96" s="79">
        <f>COUNTIF(Sheet2!$E$491:$E$494,3)</f>
        <v>0</v>
      </c>
      <c r="F96" s="79">
        <f>COUNTIF(Sheet2!$E$498:$E$502,3)</f>
        <v>0</v>
      </c>
      <c r="G96" s="79">
        <f>COUNTIF(Sheet2!$E$505:$E$507,3)</f>
        <v>0</v>
      </c>
      <c r="H96" s="79"/>
      <c r="I96" s="79"/>
      <c r="J96" s="79"/>
      <c r="K96" s="79"/>
      <c r="L96" s="295"/>
      <c r="M96" s="295"/>
      <c r="N96" s="295"/>
      <c r="O96" s="295"/>
      <c r="P96" s="295"/>
      <c r="Q96" s="295"/>
      <c r="R96" s="79"/>
      <c r="S96" s="79"/>
      <c r="T96" s="79"/>
      <c r="U96" s="79"/>
      <c r="V96" s="79"/>
    </row>
    <row r="97" spans="1:30">
      <c r="A97" s="79"/>
      <c r="B97" s="3" t="s">
        <v>149</v>
      </c>
      <c r="C97" s="3">
        <f>SUM(C94:C96)</f>
        <v>0</v>
      </c>
      <c r="D97" s="3">
        <f>SUM(D94:D96)</f>
        <v>0</v>
      </c>
      <c r="E97" s="3">
        <f>SUM(E94:E96)</f>
        <v>0</v>
      </c>
      <c r="F97" s="3">
        <f>SUM(F94:F96)</f>
        <v>0</v>
      </c>
      <c r="G97" s="3">
        <f>SUM(G94:G96)</f>
        <v>0</v>
      </c>
      <c r="H97" s="79"/>
      <c r="I97" s="79"/>
      <c r="J97" s="79"/>
      <c r="K97" s="79"/>
      <c r="L97" s="295"/>
      <c r="M97" s="295"/>
      <c r="N97" s="295"/>
      <c r="O97" s="295"/>
      <c r="P97" s="295"/>
      <c r="Q97" s="295"/>
      <c r="R97" s="295"/>
      <c r="S97" s="79"/>
      <c r="T97" s="295"/>
      <c r="U97" s="295"/>
      <c r="V97" s="295"/>
      <c r="W97" s="295"/>
      <c r="X97" s="295"/>
      <c r="Y97" s="295"/>
      <c r="Z97" s="295"/>
      <c r="AA97" s="295"/>
      <c r="AB97" s="295"/>
      <c r="AC97" s="295"/>
      <c r="AD97" s="295"/>
    </row>
    <row r="98" spans="1:30" ht="13.5" thickBot="1">
      <c r="A98" s="79"/>
      <c r="B98" s="4" t="s">
        <v>150</v>
      </c>
      <c r="C98" s="79">
        <f>SUM(Sheet2!$E$478:$E$482)</f>
        <v>0</v>
      </c>
      <c r="D98" s="79">
        <f>SUM(Sheet2!$E$485:$E$488)</f>
        <v>0</v>
      </c>
      <c r="E98" s="79">
        <f>SUM(Sheet2!$E$491:$E$494)</f>
        <v>0</v>
      </c>
      <c r="F98" s="79">
        <f>SUM(Sheet2!$E$498:$E$502)</f>
        <v>0</v>
      </c>
      <c r="G98" s="79">
        <f>SUM(Sheet2!$E$505:$E$507)</f>
        <v>0</v>
      </c>
      <c r="H98" s="79"/>
      <c r="I98" s="79"/>
      <c r="J98" s="79"/>
      <c r="K98" s="79"/>
      <c r="L98" s="295"/>
      <c r="M98" s="295"/>
      <c r="N98" s="295"/>
      <c r="O98" s="295"/>
      <c r="P98" s="295"/>
      <c r="Q98" s="295"/>
      <c r="R98" s="79"/>
      <c r="S98" s="79"/>
      <c r="T98" s="79"/>
      <c r="U98" s="79"/>
      <c r="V98" s="79"/>
      <c r="W98" s="295"/>
      <c r="X98" s="295"/>
      <c r="Y98" s="295"/>
      <c r="Z98" s="295"/>
      <c r="AA98" s="295"/>
      <c r="AB98" s="295"/>
      <c r="AC98" s="295"/>
      <c r="AD98" s="295"/>
    </row>
    <row r="99" spans="1:30" ht="13.5" thickBot="1">
      <c r="A99" s="79"/>
      <c r="B99" s="5" t="s">
        <v>151</v>
      </c>
      <c r="C99" s="6" t="str">
        <f>IF(C97=0,"",C98/C97)</f>
        <v/>
      </c>
      <c r="D99" s="6" t="str">
        <f>IF(D97=0,"",D98/D97)</f>
        <v/>
      </c>
      <c r="E99" s="6" t="str">
        <f>IF(E97=0,"",E98/E97)</f>
        <v/>
      </c>
      <c r="F99" s="7" t="str">
        <f>IF(F97=0,"",F98/F97)</f>
        <v/>
      </c>
      <c r="G99" s="6" t="str">
        <f>IF(G97=0,"",G98/G97)</f>
        <v/>
      </c>
      <c r="H99" s="8">
        <f>COUNTIF(C99:G99,"")</f>
        <v>5</v>
      </c>
      <c r="I99" s="79">
        <f>5-H99</f>
        <v>0</v>
      </c>
      <c r="J99" s="229" t="e">
        <f>SUM(C99:G99)/I99</f>
        <v>#DIV/0!</v>
      </c>
      <c r="K99" s="79"/>
      <c r="L99" s="295"/>
      <c r="M99" s="295"/>
      <c r="N99" s="295"/>
      <c r="O99" s="295"/>
      <c r="P99" s="295"/>
      <c r="Q99" s="295"/>
      <c r="R99" s="295"/>
      <c r="S99" s="79"/>
      <c r="T99" s="295"/>
      <c r="U99" s="295"/>
      <c r="V99" s="295"/>
      <c r="W99" s="295"/>
      <c r="X99" s="295"/>
      <c r="Y99" s="295"/>
      <c r="Z99" s="295"/>
      <c r="AA99" s="295"/>
      <c r="AB99" s="295"/>
      <c r="AC99" s="295"/>
      <c r="AD99" s="295"/>
    </row>
    <row r="100" spans="1:30">
      <c r="A100" s="79"/>
      <c r="B100" s="79"/>
      <c r="C100" s="79"/>
      <c r="D100" s="79"/>
      <c r="E100" s="79"/>
      <c r="F100" s="79"/>
      <c r="G100" s="79"/>
      <c r="H100" s="79"/>
      <c r="I100" s="79"/>
      <c r="J100" s="79"/>
      <c r="K100" s="79"/>
      <c r="L100" s="295"/>
      <c r="M100" s="295"/>
      <c r="N100" s="295"/>
      <c r="O100" s="295"/>
      <c r="P100" s="295"/>
      <c r="Q100" s="295"/>
      <c r="R100" s="295"/>
      <c r="S100" s="79"/>
      <c r="T100" s="295"/>
      <c r="U100" s="295"/>
      <c r="V100" s="295"/>
      <c r="W100" s="295"/>
      <c r="X100" s="295"/>
      <c r="Y100" s="295"/>
      <c r="Z100" s="295"/>
      <c r="AA100" s="295"/>
      <c r="AB100" s="295"/>
      <c r="AC100" s="295"/>
      <c r="AD100" s="295"/>
    </row>
    <row r="101" spans="1:30">
      <c r="A101" s="79"/>
      <c r="B101" s="79"/>
      <c r="C101" s="79"/>
      <c r="D101" s="79"/>
      <c r="E101" s="79"/>
      <c r="F101" s="79"/>
      <c r="G101" s="79"/>
      <c r="H101" s="79"/>
      <c r="I101" s="79"/>
      <c r="J101" s="79"/>
      <c r="K101" s="79"/>
      <c r="L101" s="295"/>
      <c r="M101" s="295"/>
      <c r="N101" s="295"/>
      <c r="O101" s="295"/>
      <c r="P101" s="295"/>
      <c r="Q101" s="295"/>
      <c r="R101" s="295"/>
      <c r="S101" s="79"/>
      <c r="T101" s="295"/>
      <c r="U101" s="295"/>
      <c r="V101" s="295"/>
      <c r="W101" s="295"/>
      <c r="X101" s="295"/>
      <c r="Y101" s="295"/>
      <c r="Z101" s="295"/>
      <c r="AA101" s="295"/>
      <c r="AB101" s="295"/>
      <c r="AC101" s="295"/>
      <c r="AD101" s="295"/>
    </row>
    <row r="102" spans="1:30">
      <c r="A102" s="79"/>
      <c r="B102" s="10">
        <f>'6. Module 1 Readiness'!AC19</f>
        <v>0</v>
      </c>
      <c r="C102" s="24" t="s">
        <v>233</v>
      </c>
      <c r="D102" s="24" t="s">
        <v>234</v>
      </c>
      <c r="E102" s="79" t="s">
        <v>27</v>
      </c>
      <c r="F102" s="79" t="s">
        <v>235</v>
      </c>
      <c r="G102" s="24" t="s">
        <v>236</v>
      </c>
      <c r="H102" s="79"/>
      <c r="I102" s="79"/>
      <c r="J102" s="79"/>
      <c r="K102" s="79"/>
      <c r="L102" s="295"/>
      <c r="M102" s="295"/>
      <c r="N102" s="295"/>
      <c r="O102" s="295"/>
      <c r="P102" s="295"/>
      <c r="Q102" s="295"/>
      <c r="R102" s="295"/>
      <c r="S102" s="79"/>
      <c r="T102" s="295"/>
      <c r="U102" s="295"/>
      <c r="V102" s="295"/>
      <c r="W102" s="295"/>
      <c r="X102" s="295"/>
      <c r="Y102" s="295"/>
      <c r="Z102" s="295"/>
      <c r="AA102" s="295"/>
      <c r="AB102" s="295"/>
      <c r="AC102" s="295"/>
      <c r="AD102" s="295"/>
    </row>
    <row r="103" spans="1:30">
      <c r="A103" s="79"/>
      <c r="B103" s="79" t="s">
        <v>146</v>
      </c>
      <c r="C103" s="295">
        <f>COUNTIF(Sheet2!$E$523:$E$527,1)</f>
        <v>0</v>
      </c>
      <c r="D103" s="295">
        <f>COUNTIF(Sheet2!$E$530:$E$533,1)</f>
        <v>0</v>
      </c>
      <c r="E103" s="295">
        <f>COUNTIF(Sheet2!$E$536:$E$540,1)</f>
        <v>0</v>
      </c>
      <c r="F103" s="295">
        <f>COUNTIF(Sheet2!$E$543:$E$547,1)</f>
        <v>0</v>
      </c>
      <c r="G103" s="295">
        <f>COUNTIF(Sheet2!$E$550:$E$552,1)</f>
        <v>0</v>
      </c>
      <c r="H103" s="79"/>
      <c r="I103" s="79"/>
      <c r="J103" s="79"/>
      <c r="K103" s="79"/>
      <c r="L103" s="79"/>
      <c r="M103" s="79"/>
      <c r="N103" s="79"/>
      <c r="O103" s="79"/>
      <c r="P103" s="79"/>
      <c r="Q103" s="79"/>
      <c r="R103" s="79"/>
      <c r="S103" s="79"/>
      <c r="T103" s="79"/>
      <c r="U103" s="79"/>
      <c r="V103" s="79"/>
      <c r="W103" s="295"/>
      <c r="X103" s="295"/>
      <c r="Y103" s="295"/>
      <c r="Z103" s="295"/>
      <c r="AA103" s="295"/>
      <c r="AB103" s="295"/>
      <c r="AC103" s="295"/>
      <c r="AD103" s="295"/>
    </row>
    <row r="104" spans="1:30">
      <c r="A104" s="79"/>
      <c r="B104" s="4" t="s">
        <v>147</v>
      </c>
      <c r="C104" s="295">
        <f>COUNTIF(Sheet2!$E$523:$E$527,2)</f>
        <v>0</v>
      </c>
      <c r="D104" s="295">
        <f>COUNTIF(Sheet2!$E$530:$E$533,2)</f>
        <v>0</v>
      </c>
      <c r="E104" s="295">
        <f>COUNTIF(Sheet2!$E$536:$E$540,2)</f>
        <v>0</v>
      </c>
      <c r="F104" s="295">
        <f>COUNTIF(Sheet2!$E$543:$E$547,2)</f>
        <v>0</v>
      </c>
      <c r="G104" s="295">
        <f>COUNTIF(Sheet2!$E$550:$E$552,2)</f>
        <v>0</v>
      </c>
      <c r="H104" s="79"/>
      <c r="I104" s="79"/>
      <c r="J104" s="79"/>
      <c r="K104" s="79"/>
      <c r="L104" s="79"/>
      <c r="M104" s="79"/>
      <c r="N104" s="79"/>
      <c r="O104" s="79"/>
      <c r="P104" s="79"/>
      <c r="Q104" s="79"/>
      <c r="R104" s="79"/>
      <c r="S104" s="79"/>
      <c r="T104" s="79"/>
      <c r="U104" s="79"/>
      <c r="V104" s="79"/>
      <c r="W104" s="295"/>
      <c r="X104" s="295"/>
      <c r="Y104" s="295"/>
      <c r="Z104" s="295"/>
      <c r="AA104" s="295"/>
      <c r="AB104" s="295"/>
      <c r="AC104" s="295"/>
      <c r="AD104" s="295"/>
    </row>
    <row r="105" spans="1:30">
      <c r="A105" s="79"/>
      <c r="B105" s="4" t="s">
        <v>148</v>
      </c>
      <c r="C105" s="295">
        <f>COUNTIF(Sheet2!$E$523:$E$527,3)</f>
        <v>0</v>
      </c>
      <c r="D105" s="295">
        <f>COUNTIF(Sheet2!$E$530:$E$533,3)</f>
        <v>0</v>
      </c>
      <c r="E105" s="295">
        <f>COUNTIF(Sheet2!$E$536:$E$540,3)</f>
        <v>0</v>
      </c>
      <c r="F105" s="295">
        <f>COUNTIF(Sheet2!$E$543:$E$547,3)</f>
        <v>0</v>
      </c>
      <c r="G105" s="295">
        <f>COUNTIF(Sheet2!$E$550:$E$552,3)</f>
        <v>0</v>
      </c>
      <c r="H105" s="79"/>
      <c r="I105" s="79"/>
      <c r="J105" s="79"/>
      <c r="K105" s="79"/>
      <c r="L105" s="295"/>
      <c r="M105" s="295"/>
      <c r="N105" s="295"/>
      <c r="O105" s="295"/>
      <c r="P105" s="295"/>
      <c r="Q105" s="295"/>
      <c r="R105" s="79"/>
      <c r="S105" s="79"/>
      <c r="T105" s="79"/>
      <c r="U105" s="79"/>
      <c r="V105" s="79"/>
      <c r="W105" s="295"/>
      <c r="X105" s="295"/>
      <c r="Y105" s="295"/>
      <c r="Z105" s="295"/>
      <c r="AA105" s="295"/>
      <c r="AB105" s="295"/>
      <c r="AC105" s="295"/>
      <c r="AD105" s="295"/>
    </row>
    <row r="106" spans="1:30">
      <c r="A106" s="79"/>
      <c r="B106" s="3" t="s">
        <v>149</v>
      </c>
      <c r="C106" s="295">
        <f>SUM(C103:C105)</f>
        <v>0</v>
      </c>
      <c r="D106" s="295">
        <f>SUM(D103:D105)</f>
        <v>0</v>
      </c>
      <c r="E106" s="295">
        <f>SUM(E103:E105)</f>
        <v>0</v>
      </c>
      <c r="F106" s="295">
        <f>SUM(F103:F105)</f>
        <v>0</v>
      </c>
      <c r="G106" s="295">
        <f>SUM(G103:G105)</f>
        <v>0</v>
      </c>
      <c r="H106" s="79"/>
      <c r="I106" s="79"/>
      <c r="J106" s="79"/>
      <c r="K106" s="79"/>
      <c r="L106" s="295"/>
      <c r="M106" s="295"/>
      <c r="N106" s="295"/>
      <c r="O106" s="295"/>
      <c r="P106" s="295"/>
      <c r="Q106" s="295"/>
      <c r="R106" s="295"/>
      <c r="S106" s="79"/>
      <c r="T106" s="295"/>
      <c r="U106" s="295"/>
      <c r="V106" s="295"/>
      <c r="W106" s="295"/>
      <c r="X106" s="295"/>
      <c r="Y106" s="295"/>
      <c r="Z106" s="295"/>
      <c r="AA106" s="295"/>
      <c r="AB106" s="295"/>
      <c r="AC106" s="295"/>
      <c r="AD106" s="295"/>
    </row>
    <row r="107" spans="1:30" ht="13.5" thickBot="1">
      <c r="A107" s="79"/>
      <c r="B107" s="4" t="s">
        <v>150</v>
      </c>
      <c r="C107" s="295">
        <f>SUM(Sheet2!$E$523:$E$527)</f>
        <v>0</v>
      </c>
      <c r="D107" s="295">
        <f>SUM(Sheet2!$E$530:$E$533)</f>
        <v>0</v>
      </c>
      <c r="E107" s="295">
        <f>SUM(Sheet2!$E$536:$E$540)</f>
        <v>0</v>
      </c>
      <c r="F107" s="295">
        <f>SUM(Sheet2!$E$543:$E$547)</f>
        <v>0</v>
      </c>
      <c r="G107" s="295">
        <f>SUM(Sheet2!$E$550:$E$552)</f>
        <v>0</v>
      </c>
      <c r="H107" s="79"/>
      <c r="I107" s="79"/>
      <c r="J107" s="79"/>
      <c r="K107" s="79"/>
      <c r="L107" s="295"/>
      <c r="M107" s="295"/>
      <c r="N107" s="295"/>
      <c r="O107" s="295"/>
      <c r="P107" s="295"/>
      <c r="Q107" s="295"/>
      <c r="R107" s="79"/>
      <c r="S107" s="79"/>
      <c r="T107" s="79"/>
      <c r="U107" s="79"/>
      <c r="V107" s="79"/>
      <c r="W107" s="295"/>
      <c r="X107" s="295"/>
      <c r="Y107" s="295"/>
      <c r="Z107" s="295"/>
      <c r="AA107" s="295"/>
      <c r="AB107" s="295"/>
      <c r="AC107" s="295"/>
      <c r="AD107" s="295"/>
    </row>
    <row r="108" spans="1:30" ht="13.5" thickBot="1">
      <c r="A108" s="79"/>
      <c r="B108" s="5" t="s">
        <v>151</v>
      </c>
      <c r="C108" s="6" t="str">
        <f>IF(C106=0,"",C107/C106)</f>
        <v/>
      </c>
      <c r="D108" s="6" t="str">
        <f>IF(D106=0,"",D107/D106)</f>
        <v/>
      </c>
      <c r="E108" s="6" t="str">
        <f>IF(E106=0,"",E107/E106)</f>
        <v/>
      </c>
      <c r="F108" s="7" t="str">
        <f>IF(F106=0,"",F107/F106)</f>
        <v/>
      </c>
      <c r="G108" s="6" t="str">
        <f>IF(G106=0,"",G107/G106)</f>
        <v/>
      </c>
      <c r="H108" s="8">
        <f>COUNTIF(C108:G108,"")</f>
        <v>5</v>
      </c>
      <c r="I108" s="79">
        <f>5-H108</f>
        <v>0</v>
      </c>
      <c r="J108" s="229" t="e">
        <f>SUM(C108:G108)/I108</f>
        <v>#DIV/0!</v>
      </c>
      <c r="K108" s="79"/>
      <c r="L108" s="79"/>
      <c r="M108" s="79"/>
      <c r="N108" s="79"/>
      <c r="O108" s="79"/>
      <c r="P108" s="79"/>
      <c r="Q108" s="79"/>
      <c r="R108" s="79"/>
      <c r="S108" s="79"/>
      <c r="T108" s="295"/>
      <c r="U108" s="295"/>
      <c r="V108" s="295"/>
      <c r="W108" s="295"/>
      <c r="X108" s="295"/>
      <c r="Y108" s="295"/>
      <c r="Z108" s="295"/>
      <c r="AA108" s="295"/>
      <c r="AB108" s="295"/>
      <c r="AC108" s="295"/>
      <c r="AD108" s="295"/>
    </row>
    <row r="109" spans="1:30">
      <c r="A109" s="79"/>
      <c r="B109" s="79"/>
      <c r="C109" s="79"/>
      <c r="D109" s="79"/>
      <c r="E109" s="79"/>
      <c r="F109" s="79"/>
      <c r="G109" s="79"/>
      <c r="H109" s="79"/>
      <c r="I109" s="79"/>
      <c r="J109" s="79"/>
      <c r="K109" s="79"/>
      <c r="L109" s="79"/>
      <c r="M109" s="79"/>
      <c r="N109" s="79"/>
      <c r="O109" s="79"/>
      <c r="P109" s="79"/>
      <c r="Q109" s="79"/>
      <c r="R109" s="79"/>
      <c r="S109" s="79"/>
      <c r="T109" s="295"/>
      <c r="U109" s="295"/>
      <c r="V109" s="295"/>
      <c r="W109" s="295"/>
      <c r="X109" s="295"/>
      <c r="Y109" s="295"/>
      <c r="Z109" s="295"/>
      <c r="AA109" s="295"/>
      <c r="AB109" s="295"/>
      <c r="AC109" s="295"/>
      <c r="AD109" s="295"/>
    </row>
    <row r="110" spans="1:30">
      <c r="A110" s="79"/>
      <c r="B110" s="79"/>
      <c r="C110" s="79"/>
      <c r="D110" s="79"/>
      <c r="E110" s="79"/>
      <c r="F110" s="79"/>
      <c r="G110" s="79"/>
      <c r="H110" s="79"/>
      <c r="I110" s="79"/>
      <c r="J110" s="79"/>
      <c r="K110" s="79"/>
      <c r="L110" s="79"/>
      <c r="M110" s="79"/>
      <c r="N110" s="79"/>
      <c r="O110" s="79"/>
      <c r="P110" s="79"/>
      <c r="Q110" s="79"/>
      <c r="R110" s="79"/>
      <c r="S110" s="79"/>
      <c r="T110" s="295"/>
      <c r="U110" s="295"/>
      <c r="V110" s="295"/>
      <c r="W110" s="295"/>
      <c r="X110" s="295"/>
      <c r="Y110" s="295"/>
      <c r="Z110" s="295"/>
      <c r="AA110" s="295"/>
      <c r="AB110" s="295"/>
      <c r="AC110" s="295"/>
      <c r="AD110" s="295"/>
    </row>
    <row r="111" spans="1:30">
      <c r="A111" s="79"/>
      <c r="B111" s="10">
        <f>'6. Module 1 Readiness'!AE19</f>
        <v>0</v>
      </c>
      <c r="C111" s="24" t="s">
        <v>233</v>
      </c>
      <c r="D111" s="24" t="s">
        <v>234</v>
      </c>
      <c r="E111" s="79" t="s">
        <v>27</v>
      </c>
      <c r="F111" s="79" t="s">
        <v>235</v>
      </c>
      <c r="G111" s="24" t="s">
        <v>236</v>
      </c>
      <c r="H111" s="79"/>
      <c r="I111" s="79"/>
      <c r="J111" s="79"/>
      <c r="K111" s="79"/>
      <c r="L111" s="79"/>
      <c r="M111" s="79"/>
      <c r="N111" s="79"/>
      <c r="O111" s="79"/>
      <c r="P111" s="79"/>
      <c r="Q111" s="79"/>
      <c r="R111" s="79"/>
      <c r="S111" s="79"/>
      <c r="T111" s="295"/>
      <c r="U111" s="295"/>
      <c r="V111" s="295"/>
      <c r="W111" s="295"/>
      <c r="X111" s="295"/>
      <c r="Y111" s="295"/>
      <c r="Z111" s="295"/>
      <c r="AA111" s="295"/>
      <c r="AB111" s="295"/>
      <c r="AC111" s="295"/>
      <c r="AD111" s="295"/>
    </row>
    <row r="112" spans="1:30">
      <c r="A112" s="79"/>
      <c r="B112" s="79" t="s">
        <v>146</v>
      </c>
      <c r="C112" s="295">
        <f>COUNTIF(Sheet2!$E$568:$E$572,1)</f>
        <v>0</v>
      </c>
      <c r="D112" s="295">
        <f>COUNTIF(Sheet2!$E$575:$E$578,1)</f>
        <v>0</v>
      </c>
      <c r="E112" s="295">
        <f>COUNTIF(Sheet2!$E$581:$E$585,1)</f>
        <v>0</v>
      </c>
      <c r="F112" s="295">
        <f>COUNTIF(Sheet2!$E$588:$E$592,1)</f>
        <v>0</v>
      </c>
      <c r="G112" s="295">
        <f>COUNTIF(Sheet2!$E$595:$E$597,1)</f>
        <v>0</v>
      </c>
      <c r="H112" s="79"/>
      <c r="I112" s="79"/>
      <c r="J112" s="79"/>
      <c r="K112" s="79"/>
      <c r="L112" s="79"/>
      <c r="M112" s="79"/>
      <c r="N112" s="79"/>
      <c r="O112" s="79"/>
      <c r="P112" s="79"/>
      <c r="Q112" s="79"/>
      <c r="R112" s="79"/>
      <c r="S112" s="79"/>
      <c r="T112" s="79"/>
      <c r="U112" s="79"/>
      <c r="V112" s="79"/>
      <c r="W112" s="295"/>
      <c r="X112" s="295"/>
      <c r="Y112" s="295"/>
      <c r="Z112" s="295"/>
      <c r="AA112" s="295"/>
      <c r="AB112" s="295"/>
      <c r="AC112" s="295"/>
      <c r="AD112" s="295"/>
    </row>
    <row r="113" spans="1:29">
      <c r="A113" s="79"/>
      <c r="B113" s="4" t="s">
        <v>147</v>
      </c>
      <c r="C113" s="295">
        <f>COUNTIF(Sheet2!$E$568:$E$572,2)</f>
        <v>0</v>
      </c>
      <c r="D113" s="295">
        <f>COUNTIF(Sheet2!$E$575:$E$578,2)</f>
        <v>0</v>
      </c>
      <c r="E113" s="295">
        <f>COUNTIF(Sheet2!$E$581:$E$585,2)</f>
        <v>0</v>
      </c>
      <c r="F113" s="295">
        <f>COUNTIF(Sheet2!$E$588:$E$592,2)</f>
        <v>0</v>
      </c>
      <c r="G113" s="295">
        <f>COUNTIF(Sheet2!$E$595:$E$597,2)</f>
        <v>0</v>
      </c>
      <c r="H113" s="79"/>
      <c r="I113" s="79"/>
      <c r="J113" s="79"/>
      <c r="K113" s="79"/>
      <c r="L113" s="79"/>
      <c r="M113" s="79"/>
      <c r="N113" s="79"/>
      <c r="O113" s="79"/>
      <c r="P113" s="79"/>
      <c r="Q113" s="79"/>
      <c r="R113" s="79"/>
      <c r="S113" s="79"/>
      <c r="T113" s="79"/>
      <c r="U113" s="79"/>
      <c r="V113" s="79"/>
      <c r="W113" s="295"/>
      <c r="X113" s="295"/>
      <c r="Y113" s="295"/>
      <c r="Z113" s="295"/>
      <c r="AA113" s="295"/>
      <c r="AB113" s="295"/>
      <c r="AC113" s="295"/>
    </row>
    <row r="114" spans="1:29">
      <c r="A114" s="79"/>
      <c r="B114" s="4" t="s">
        <v>148</v>
      </c>
      <c r="C114" s="295">
        <f>COUNTIF(Sheet2!$E$568:$E$572,3)</f>
        <v>0</v>
      </c>
      <c r="D114" s="295">
        <f>COUNTIF(Sheet2!$E$575:$E$578,3)</f>
        <v>0</v>
      </c>
      <c r="E114" s="295">
        <f>COUNTIF(Sheet2!$E$581:$E$585,3)</f>
        <v>0</v>
      </c>
      <c r="F114" s="295">
        <f>COUNTIF(Sheet2!$E$588:$E$592,3)</f>
        <v>0</v>
      </c>
      <c r="G114" s="295">
        <f>COUNTIF(Sheet2!$E$595:$E$597,3)</f>
        <v>0</v>
      </c>
      <c r="H114" s="79"/>
      <c r="I114" s="79"/>
      <c r="J114" s="79"/>
      <c r="K114" s="79"/>
      <c r="L114" s="295"/>
      <c r="M114" s="295"/>
      <c r="N114" s="295"/>
      <c r="O114" s="295"/>
      <c r="P114" s="295"/>
      <c r="Q114" s="295"/>
      <c r="R114" s="79"/>
      <c r="S114" s="79"/>
      <c r="T114" s="79"/>
      <c r="U114" s="79"/>
      <c r="V114" s="79"/>
      <c r="W114" s="295"/>
      <c r="X114" s="295"/>
      <c r="Y114" s="295"/>
      <c r="Z114" s="295"/>
      <c r="AA114" s="295"/>
      <c r="AB114" s="295"/>
      <c r="AC114" s="295"/>
    </row>
    <row r="115" spans="1:29">
      <c r="A115" s="79"/>
      <c r="B115" s="3" t="s">
        <v>149</v>
      </c>
      <c r="C115" s="295">
        <f>SUM(C112:C114)</f>
        <v>0</v>
      </c>
      <c r="D115" s="295">
        <f>SUM(D112:D114)</f>
        <v>0</v>
      </c>
      <c r="E115" s="295">
        <f>SUM(E112:E114)</f>
        <v>0</v>
      </c>
      <c r="F115" s="295">
        <f>SUM(F112:F114)</f>
        <v>0</v>
      </c>
      <c r="G115" s="295">
        <f>SUM(G112:G114)</f>
        <v>0</v>
      </c>
      <c r="H115" s="79"/>
      <c r="I115" s="79"/>
      <c r="J115" s="79"/>
      <c r="K115" s="79"/>
      <c r="L115" s="295"/>
      <c r="M115" s="295"/>
      <c r="N115" s="295"/>
      <c r="O115" s="295"/>
      <c r="P115" s="295"/>
      <c r="Q115" s="295"/>
      <c r="R115" s="295"/>
      <c r="S115" s="79"/>
      <c r="T115" s="295"/>
      <c r="U115" s="295"/>
      <c r="V115" s="295"/>
      <c r="W115" s="295"/>
      <c r="X115" s="295"/>
      <c r="Y115" s="295"/>
      <c r="Z115" s="295"/>
      <c r="AA115" s="295"/>
      <c r="AB115" s="295"/>
      <c r="AC115" s="295"/>
    </row>
    <row r="116" spans="1:29" ht="13.5" thickBot="1">
      <c r="A116" s="79"/>
      <c r="B116" s="4" t="s">
        <v>150</v>
      </c>
      <c r="C116" s="295">
        <f>SUM(Sheet2!$E$568:$E$572)</f>
        <v>0</v>
      </c>
      <c r="D116" s="295">
        <f>SUM(Sheet2!$E$575:$E$578)</f>
        <v>0</v>
      </c>
      <c r="E116" s="295">
        <f>SUM(Sheet2!$E$581:$E$585)</f>
        <v>0</v>
      </c>
      <c r="F116" s="295">
        <f>SUM(Sheet2!$E$588:$E$592)</f>
        <v>0</v>
      </c>
      <c r="G116" s="295">
        <f>SUM(Sheet2!$E$595:$E$597)</f>
        <v>0</v>
      </c>
      <c r="H116" s="79"/>
      <c r="I116" s="79"/>
      <c r="J116" s="79"/>
      <c r="K116" s="79"/>
      <c r="L116" s="295"/>
      <c r="M116" s="295"/>
      <c r="N116" s="295"/>
      <c r="O116" s="295"/>
      <c r="P116" s="295"/>
      <c r="Q116" s="295"/>
      <c r="R116" s="79"/>
      <c r="S116" s="79"/>
      <c r="T116" s="79"/>
      <c r="U116" s="79"/>
      <c r="V116" s="79"/>
      <c r="W116" s="295"/>
      <c r="X116" s="295"/>
      <c r="Y116" s="295"/>
      <c r="Z116" s="295"/>
      <c r="AA116" s="295"/>
      <c r="AB116" s="295"/>
      <c r="AC116" s="295"/>
    </row>
    <row r="117" spans="1:29" ht="13.5" thickBot="1">
      <c r="A117" s="79"/>
      <c r="B117" s="5" t="s">
        <v>151</v>
      </c>
      <c r="C117" s="6" t="str">
        <f>IF(C115=0,"",C116/C115)</f>
        <v/>
      </c>
      <c r="D117" s="6" t="str">
        <f>IF(D115=0,"",D116/D115)</f>
        <v/>
      </c>
      <c r="E117" s="6" t="str">
        <f>IF(E115=0,"",E116/E115)</f>
        <v/>
      </c>
      <c r="F117" s="7" t="str">
        <f>IF(F115=0,"",F116/F115)</f>
        <v/>
      </c>
      <c r="G117" s="6" t="str">
        <f>IF(G115=0,"",G116/G115)</f>
        <v/>
      </c>
      <c r="H117" s="8">
        <f>COUNTIF(C117:G117,"")</f>
        <v>5</v>
      </c>
      <c r="I117" s="79">
        <f>5-H117</f>
        <v>0</v>
      </c>
      <c r="J117" s="229" t="e">
        <f>SUM(C117:G117)/I117</f>
        <v>#DIV/0!</v>
      </c>
      <c r="K117" s="79"/>
      <c r="L117" s="79"/>
      <c r="M117" s="79"/>
      <c r="N117" s="79"/>
      <c r="O117" s="79"/>
      <c r="P117" s="79"/>
      <c r="Q117" s="79"/>
      <c r="R117" s="79"/>
      <c r="S117" s="79"/>
      <c r="T117" s="295"/>
      <c r="U117" s="295"/>
      <c r="V117" s="295"/>
      <c r="W117" s="295"/>
      <c r="X117" s="295"/>
      <c r="Y117" s="295"/>
      <c r="Z117" s="295"/>
      <c r="AA117" s="295"/>
      <c r="AB117" s="295"/>
      <c r="AC117" s="295"/>
    </row>
    <row r="118" spans="1:29">
      <c r="A118" s="79"/>
      <c r="B118" s="79"/>
      <c r="C118" s="79"/>
      <c r="D118" s="79"/>
      <c r="E118" s="79"/>
      <c r="F118" s="79"/>
      <c r="G118" s="79"/>
      <c r="H118" s="79"/>
      <c r="I118" s="79"/>
      <c r="J118" s="79"/>
      <c r="K118" s="79"/>
      <c r="L118" s="79"/>
      <c r="M118" s="79"/>
      <c r="N118" s="79"/>
      <c r="O118" s="79"/>
      <c r="P118" s="79"/>
      <c r="Q118" s="79"/>
      <c r="R118" s="79"/>
      <c r="S118" s="79"/>
      <c r="T118" s="295"/>
      <c r="U118" s="295"/>
      <c r="V118" s="295"/>
      <c r="W118" s="295"/>
      <c r="X118" s="295"/>
      <c r="Y118" s="295"/>
      <c r="Z118" s="295"/>
      <c r="AA118" s="295"/>
      <c r="AB118" s="295"/>
      <c r="AC118" s="295"/>
    </row>
    <row r="119" spans="1:29">
      <c r="A119" s="79"/>
      <c r="B119" s="79"/>
      <c r="C119" s="79"/>
      <c r="D119" s="79"/>
      <c r="E119" s="79"/>
      <c r="F119" s="79"/>
      <c r="G119" s="79"/>
      <c r="H119" s="79"/>
      <c r="I119" s="79"/>
      <c r="J119" s="79"/>
      <c r="K119" s="79"/>
      <c r="L119" s="79"/>
      <c r="M119" s="79"/>
      <c r="N119" s="79"/>
      <c r="O119" s="79"/>
      <c r="P119" s="79"/>
      <c r="Q119" s="79"/>
      <c r="R119" s="79"/>
      <c r="S119" s="79"/>
      <c r="T119" s="295"/>
      <c r="U119" s="295"/>
      <c r="V119" s="295"/>
      <c r="W119" s="295"/>
      <c r="X119" s="295"/>
      <c r="Y119" s="295"/>
      <c r="Z119" s="295"/>
      <c r="AA119" s="295"/>
      <c r="AB119" s="295"/>
      <c r="AC119" s="295"/>
    </row>
    <row r="120" spans="1:29">
      <c r="A120" s="79"/>
      <c r="B120" s="10">
        <f>'6. Module 1 Readiness'!AG19</f>
        <v>0</v>
      </c>
      <c r="C120" s="24" t="s">
        <v>233</v>
      </c>
      <c r="D120" s="24" t="s">
        <v>234</v>
      </c>
      <c r="E120" s="79" t="s">
        <v>27</v>
      </c>
      <c r="F120" s="79" t="s">
        <v>235</v>
      </c>
      <c r="G120" s="24" t="s">
        <v>236</v>
      </c>
      <c r="H120" s="79"/>
      <c r="I120" s="79"/>
      <c r="J120" s="79"/>
      <c r="K120" s="79"/>
      <c r="L120" s="79"/>
      <c r="M120" s="79"/>
      <c r="N120" s="79"/>
      <c r="O120" s="79"/>
      <c r="P120" s="79"/>
      <c r="Q120" s="79"/>
      <c r="R120" s="79"/>
      <c r="S120" s="79"/>
      <c r="T120" s="295"/>
      <c r="U120" s="295"/>
      <c r="V120" s="295"/>
      <c r="W120" s="295"/>
      <c r="X120" s="295"/>
      <c r="Y120" s="295"/>
      <c r="Z120" s="295"/>
      <c r="AA120" s="295"/>
      <c r="AB120" s="295"/>
      <c r="AC120" s="295"/>
    </row>
    <row r="121" spans="1:29">
      <c r="A121" s="79"/>
      <c r="B121" s="79" t="s">
        <v>146</v>
      </c>
      <c r="C121" s="295">
        <f>COUNTIF(Sheet2!$E$613:$E$617,1)</f>
        <v>0</v>
      </c>
      <c r="D121" s="295">
        <f>COUNTIF(Sheet2!$E$620:$E$623,1)</f>
        <v>0</v>
      </c>
      <c r="E121" s="295">
        <f>COUNTIF(Sheet2!$E$626:$E$630,1)</f>
        <v>0</v>
      </c>
      <c r="F121" s="295">
        <f>COUNTIF(Sheet2!$E$633:$E$637,1)</f>
        <v>0</v>
      </c>
      <c r="G121" s="295">
        <f>COUNTIF(Sheet2!$E$640:$E$642,1)</f>
        <v>0</v>
      </c>
      <c r="H121" s="79"/>
      <c r="I121" s="79"/>
      <c r="J121" s="79"/>
      <c r="K121" s="79"/>
      <c r="L121" s="79"/>
      <c r="M121" s="79"/>
      <c r="N121" s="79"/>
      <c r="O121" s="79"/>
      <c r="P121" s="79"/>
      <c r="Q121" s="79"/>
      <c r="R121" s="79"/>
      <c r="S121" s="79"/>
      <c r="T121" s="79"/>
      <c r="U121" s="79"/>
      <c r="V121" s="79"/>
      <c r="W121" s="295"/>
      <c r="X121" s="295"/>
      <c r="Y121" s="295"/>
      <c r="Z121" s="295"/>
      <c r="AA121" s="295"/>
      <c r="AB121" s="295"/>
      <c r="AC121" s="295"/>
    </row>
    <row r="122" spans="1:29">
      <c r="A122" s="79"/>
      <c r="B122" s="4" t="s">
        <v>147</v>
      </c>
      <c r="C122" s="295">
        <f>COUNTIF(Sheet2!$E$613:$E$617,2)</f>
        <v>0</v>
      </c>
      <c r="D122" s="295">
        <f>COUNTIF(Sheet2!$E$620:$E$623,2)</f>
        <v>0</v>
      </c>
      <c r="E122" s="295">
        <f>COUNTIF(Sheet2!$E$626:$E$630,2)</f>
        <v>0</v>
      </c>
      <c r="F122" s="295">
        <f>COUNTIF(Sheet2!$E$633:$E$637,2)</f>
        <v>0</v>
      </c>
      <c r="G122" s="295">
        <f>COUNTIF(Sheet2!$E$640:$E$642,2)</f>
        <v>0</v>
      </c>
      <c r="H122" s="79"/>
      <c r="I122" s="79"/>
      <c r="J122" s="79"/>
      <c r="K122" s="79"/>
      <c r="L122" s="79"/>
      <c r="M122" s="79"/>
      <c r="N122" s="79"/>
      <c r="O122" s="79"/>
      <c r="P122" s="79"/>
      <c r="Q122" s="79"/>
      <c r="R122" s="79"/>
      <c r="S122" s="79"/>
      <c r="T122" s="79"/>
      <c r="U122" s="79"/>
      <c r="V122" s="79"/>
      <c r="W122" s="295"/>
      <c r="X122" s="295"/>
      <c r="Y122" s="295"/>
      <c r="Z122" s="295"/>
      <c r="AA122" s="295"/>
      <c r="AB122" s="295"/>
      <c r="AC122" s="295"/>
    </row>
    <row r="123" spans="1:29">
      <c r="A123" s="79"/>
      <c r="B123" s="4" t="s">
        <v>148</v>
      </c>
      <c r="C123" s="295">
        <f>COUNTIF(Sheet2!$E$613:$E$617,3)</f>
        <v>0</v>
      </c>
      <c r="D123" s="295">
        <f>COUNTIF(Sheet2!$E$620:$E$623,3)</f>
        <v>0</v>
      </c>
      <c r="E123" s="295">
        <f>COUNTIF(Sheet2!$E$626:$E$630,3)</f>
        <v>0</v>
      </c>
      <c r="F123" s="295">
        <f>COUNTIF(Sheet2!$E$633:$E$637,3)</f>
        <v>0</v>
      </c>
      <c r="G123" s="295">
        <f>COUNTIF(Sheet2!$E$640:$E$642,3)</f>
        <v>0</v>
      </c>
      <c r="H123" s="79"/>
      <c r="I123" s="79"/>
      <c r="J123" s="79"/>
      <c r="K123" s="79"/>
      <c r="L123" s="295"/>
      <c r="M123" s="295"/>
      <c r="N123" s="295"/>
      <c r="O123" s="295"/>
      <c r="P123" s="295"/>
      <c r="Q123" s="295"/>
      <c r="R123" s="79"/>
      <c r="S123" s="79"/>
      <c r="T123" s="79"/>
      <c r="U123" s="79"/>
      <c r="V123" s="79"/>
      <c r="W123" s="295"/>
      <c r="X123" s="295"/>
      <c r="Y123" s="295"/>
      <c r="Z123" s="295"/>
      <c r="AA123" s="295"/>
      <c r="AB123" s="295"/>
      <c r="AC123" s="295"/>
    </row>
    <row r="124" spans="1:29">
      <c r="A124" s="79"/>
      <c r="B124" s="3" t="s">
        <v>149</v>
      </c>
      <c r="C124" s="295">
        <f>SUM(C121:C123)</f>
        <v>0</v>
      </c>
      <c r="D124" s="295">
        <f>SUM(D121:D123)</f>
        <v>0</v>
      </c>
      <c r="E124" s="295">
        <f>SUM(E121:E123)</f>
        <v>0</v>
      </c>
      <c r="F124" s="295">
        <f>SUM(F121:F123)</f>
        <v>0</v>
      </c>
      <c r="G124" s="295">
        <f>SUM(G121:G123)</f>
        <v>0</v>
      </c>
      <c r="H124" s="79"/>
      <c r="I124" s="79"/>
      <c r="J124" s="79"/>
      <c r="K124" s="79"/>
      <c r="L124" s="295"/>
      <c r="M124" s="295"/>
      <c r="N124" s="295"/>
      <c r="O124" s="295"/>
      <c r="P124" s="295"/>
      <c r="Q124" s="295"/>
      <c r="R124" s="295"/>
      <c r="S124" s="79"/>
      <c r="T124" s="295"/>
      <c r="U124" s="295"/>
      <c r="V124" s="295"/>
      <c r="W124" s="295"/>
      <c r="X124" s="295"/>
      <c r="Y124" s="295"/>
      <c r="Z124" s="295"/>
      <c r="AA124" s="295"/>
      <c r="AB124" s="295"/>
      <c r="AC124" s="295"/>
    </row>
    <row r="125" spans="1:29" ht="13.5" thickBot="1">
      <c r="A125" s="79"/>
      <c r="B125" s="4" t="s">
        <v>150</v>
      </c>
      <c r="C125" s="295">
        <f>SUM(Sheet2!$E$613:$E$617)</f>
        <v>0</v>
      </c>
      <c r="D125" s="295">
        <f>SUM(Sheet2!$E$620:$E$623)</f>
        <v>0</v>
      </c>
      <c r="E125" s="295">
        <f>SUM(Sheet2!$E$626:$E$630)</f>
        <v>0</v>
      </c>
      <c r="F125" s="295">
        <f>SUM(Sheet2!$E$633:$E$637)</f>
        <v>0</v>
      </c>
      <c r="G125" s="295">
        <f>SUM(Sheet2!$E$640:$E$642)</f>
        <v>0</v>
      </c>
      <c r="H125" s="79"/>
      <c r="I125" s="79"/>
      <c r="J125" s="79"/>
      <c r="K125" s="79"/>
      <c r="L125" s="295"/>
      <c r="M125" s="295"/>
      <c r="N125" s="295"/>
      <c r="O125" s="295"/>
      <c r="P125" s="295"/>
      <c r="Q125" s="295"/>
      <c r="R125" s="79"/>
      <c r="S125" s="79"/>
      <c r="T125" s="79"/>
      <c r="U125" s="79"/>
      <c r="V125" s="79"/>
      <c r="W125" s="295"/>
      <c r="X125" s="295"/>
      <c r="Y125" s="295"/>
      <c r="Z125" s="295"/>
      <c r="AA125" s="295"/>
      <c r="AB125" s="295"/>
      <c r="AC125" s="295"/>
    </row>
    <row r="126" spans="1:29" ht="13.5" thickBot="1">
      <c r="A126" s="79"/>
      <c r="B126" s="5" t="s">
        <v>151</v>
      </c>
      <c r="C126" s="6" t="str">
        <f>IF(C124=0,"",C125/C124)</f>
        <v/>
      </c>
      <c r="D126" s="6" t="str">
        <f>IF(D124=0,"",D125/D124)</f>
        <v/>
      </c>
      <c r="E126" s="6" t="str">
        <f>IF(E124=0,"",E125/E124)</f>
        <v/>
      </c>
      <c r="F126" s="7" t="str">
        <f>IF(F124=0,"",F125/F124)</f>
        <v/>
      </c>
      <c r="G126" s="6" t="str">
        <f>IF(G124=0,"",G125/G124)</f>
        <v/>
      </c>
      <c r="H126" s="8">
        <f>COUNTIF(C126:G126,"")</f>
        <v>5</v>
      </c>
      <c r="I126" s="79">
        <f>5-H126</f>
        <v>0</v>
      </c>
      <c r="J126" s="229" t="e">
        <f>SUM(C126:G126)/I126</f>
        <v>#DIV/0!</v>
      </c>
      <c r="K126" s="79"/>
      <c r="L126" s="79"/>
      <c r="M126" s="79"/>
      <c r="N126" s="79"/>
      <c r="O126" s="79"/>
      <c r="P126" s="79"/>
      <c r="Q126" s="79"/>
      <c r="R126" s="79"/>
      <c r="S126" s="79"/>
      <c r="T126" s="295"/>
      <c r="U126" s="295"/>
      <c r="V126" s="295"/>
      <c r="W126" s="295"/>
      <c r="X126" s="295"/>
      <c r="Y126" s="295"/>
      <c r="Z126" s="295"/>
      <c r="AA126" s="295"/>
      <c r="AB126" s="295"/>
      <c r="AC126" s="295"/>
    </row>
    <row r="127" spans="1:29">
      <c r="A127" s="79"/>
      <c r="B127" s="79"/>
      <c r="C127" s="79"/>
      <c r="D127" s="79"/>
      <c r="E127" s="79"/>
      <c r="F127" s="79"/>
      <c r="G127" s="79"/>
      <c r="H127" s="79"/>
      <c r="I127" s="79"/>
      <c r="J127" s="79"/>
      <c r="K127" s="79"/>
      <c r="L127" s="79"/>
      <c r="M127" s="79"/>
      <c r="N127" s="79"/>
      <c r="O127" s="79"/>
      <c r="P127" s="79"/>
      <c r="Q127" s="79"/>
      <c r="R127" s="79"/>
      <c r="S127" s="79"/>
      <c r="T127" s="295"/>
      <c r="U127" s="295"/>
      <c r="V127" s="295"/>
      <c r="W127" s="295"/>
      <c r="X127" s="295"/>
      <c r="Y127" s="295"/>
      <c r="Z127" s="295"/>
      <c r="AA127" s="295"/>
      <c r="AB127" s="295"/>
      <c r="AC127" s="295"/>
    </row>
    <row r="128" spans="1:29">
      <c r="A128" s="79"/>
      <c r="B128" s="79"/>
      <c r="C128" s="79"/>
      <c r="D128" s="79"/>
      <c r="E128" s="79"/>
      <c r="F128" s="79"/>
      <c r="G128" s="79"/>
      <c r="H128" s="79"/>
      <c r="I128" s="79"/>
      <c r="J128" s="79"/>
      <c r="K128" s="79"/>
      <c r="L128" s="79"/>
      <c r="M128" s="79"/>
      <c r="N128" s="79"/>
      <c r="O128" s="79"/>
      <c r="P128" s="79"/>
      <c r="Q128" s="79"/>
      <c r="R128" s="79"/>
      <c r="S128" s="79"/>
      <c r="T128" s="295"/>
      <c r="U128" s="295"/>
      <c r="V128" s="295"/>
      <c r="W128" s="295"/>
      <c r="X128" s="295"/>
      <c r="Y128" s="295"/>
      <c r="Z128" s="295"/>
      <c r="AA128" s="295"/>
      <c r="AB128" s="295"/>
      <c r="AC128" s="295"/>
    </row>
    <row r="129" spans="1:29">
      <c r="A129" s="79"/>
      <c r="B129" s="10">
        <f>'6. Module 1 Readiness'!AI19</f>
        <v>0</v>
      </c>
      <c r="C129" s="24" t="s">
        <v>233</v>
      </c>
      <c r="D129" s="24" t="s">
        <v>234</v>
      </c>
      <c r="E129" s="79" t="s">
        <v>27</v>
      </c>
      <c r="F129" s="79" t="s">
        <v>235</v>
      </c>
      <c r="G129" s="24" t="s">
        <v>236</v>
      </c>
      <c r="H129" s="79"/>
      <c r="I129" s="79"/>
      <c r="J129" s="79"/>
      <c r="K129" s="79"/>
      <c r="L129" s="79"/>
      <c r="M129" s="79"/>
      <c r="N129" s="79"/>
      <c r="O129" s="79"/>
      <c r="P129" s="79"/>
      <c r="Q129" s="79"/>
      <c r="R129" s="79"/>
      <c r="S129" s="79"/>
      <c r="T129" s="295"/>
      <c r="U129" s="295"/>
      <c r="V129" s="295"/>
      <c r="W129" s="295"/>
      <c r="X129" s="295"/>
      <c r="Y129" s="295"/>
      <c r="Z129" s="295"/>
      <c r="AA129" s="295"/>
      <c r="AB129" s="295"/>
      <c r="AC129" s="295"/>
    </row>
    <row r="130" spans="1:29">
      <c r="A130" s="79"/>
      <c r="B130" s="79" t="s">
        <v>146</v>
      </c>
      <c r="C130" s="295">
        <f>COUNTIF(Sheet2!$E$658:$E$662,1)</f>
        <v>0</v>
      </c>
      <c r="D130" s="295">
        <f>COUNTIF(Sheet2!$E$665:$E$668,1)</f>
        <v>0</v>
      </c>
      <c r="E130" s="295">
        <f>COUNTIF(Sheet2!$E$671:$E$675,1)</f>
        <v>0</v>
      </c>
      <c r="F130" s="295">
        <f>COUNTIF(Sheet2!$E$678:$E$682,1)</f>
        <v>0</v>
      </c>
      <c r="G130" s="295">
        <f>COUNTIF(Sheet2!$E$685:$E$687,1)</f>
        <v>0</v>
      </c>
      <c r="H130" s="79"/>
      <c r="I130" s="79"/>
      <c r="J130" s="79"/>
      <c r="K130" s="79"/>
      <c r="L130" s="79"/>
      <c r="M130" s="79"/>
      <c r="N130" s="79"/>
      <c r="O130" s="79"/>
      <c r="P130" s="79"/>
      <c r="Q130" s="79"/>
      <c r="R130" s="79"/>
      <c r="S130" s="79"/>
      <c r="T130" s="79"/>
      <c r="U130" s="79"/>
      <c r="V130" s="79"/>
      <c r="W130" s="295"/>
      <c r="X130" s="295"/>
      <c r="Y130" s="295"/>
      <c r="Z130" s="295"/>
      <c r="AA130" s="295"/>
      <c r="AB130" s="295"/>
      <c r="AC130" s="295"/>
    </row>
    <row r="131" spans="1:29">
      <c r="A131" s="79"/>
      <c r="B131" s="4" t="s">
        <v>147</v>
      </c>
      <c r="C131" s="295">
        <f>COUNTIF(Sheet2!$E$658:$E$662,2)</f>
        <v>0</v>
      </c>
      <c r="D131" s="295">
        <f>COUNTIF(Sheet2!$E$665:$E$668,2)</f>
        <v>0</v>
      </c>
      <c r="E131" s="295">
        <f>COUNTIF(Sheet2!$E$671:$E$675,2)</f>
        <v>0</v>
      </c>
      <c r="F131" s="295">
        <f>COUNTIF(Sheet2!$E$678:$E$682,2)</f>
        <v>0</v>
      </c>
      <c r="G131" s="295">
        <f>COUNTIF(Sheet2!$E$685:$E$687,2)</f>
        <v>0</v>
      </c>
      <c r="H131" s="79"/>
      <c r="I131" s="79"/>
      <c r="J131" s="79"/>
      <c r="K131" s="79"/>
      <c r="L131" s="79"/>
      <c r="M131" s="79"/>
      <c r="N131" s="79"/>
      <c r="O131" s="79"/>
      <c r="P131" s="79"/>
      <c r="Q131" s="79"/>
      <c r="R131" s="79"/>
      <c r="S131" s="79"/>
      <c r="T131" s="79"/>
      <c r="U131" s="79"/>
      <c r="V131" s="79"/>
      <c r="W131" s="295"/>
      <c r="X131" s="295"/>
      <c r="Y131" s="295"/>
      <c r="Z131" s="295"/>
      <c r="AA131" s="295"/>
      <c r="AB131" s="295"/>
      <c r="AC131" s="295"/>
    </row>
    <row r="132" spans="1:29">
      <c r="A132" s="79"/>
      <c r="B132" s="4" t="s">
        <v>148</v>
      </c>
      <c r="C132" s="295">
        <f>COUNTIF(Sheet2!$E$658:$E$662,3)</f>
        <v>0</v>
      </c>
      <c r="D132" s="295">
        <f>COUNTIF(Sheet2!$E$665:$E$668,3)</f>
        <v>0</v>
      </c>
      <c r="E132" s="295">
        <f>COUNTIF(Sheet2!$E$671:$E$675,3)</f>
        <v>0</v>
      </c>
      <c r="F132" s="295">
        <f>COUNTIF(Sheet2!$E$678:$E$682,3)</f>
        <v>0</v>
      </c>
      <c r="G132" s="295">
        <f>COUNTIF(Sheet2!$E$685:$E$687,3)</f>
        <v>0</v>
      </c>
      <c r="H132" s="79"/>
      <c r="I132" s="79"/>
      <c r="J132" s="79"/>
      <c r="K132" s="79"/>
      <c r="L132" s="295"/>
      <c r="M132" s="295"/>
      <c r="N132" s="295"/>
      <c r="O132" s="295"/>
      <c r="P132" s="295"/>
      <c r="Q132" s="295"/>
      <c r="R132" s="79"/>
      <c r="S132" s="79"/>
      <c r="T132" s="79"/>
      <c r="U132" s="79"/>
      <c r="V132" s="79"/>
      <c r="W132" s="295"/>
      <c r="X132" s="295"/>
      <c r="Y132" s="295"/>
      <c r="Z132" s="295"/>
      <c r="AA132" s="295"/>
      <c r="AB132" s="295"/>
      <c r="AC132" s="295"/>
    </row>
    <row r="133" spans="1:29">
      <c r="A133" s="79"/>
      <c r="B133" s="3" t="s">
        <v>149</v>
      </c>
      <c r="C133" s="295">
        <f>SUM(C130:C132)</f>
        <v>0</v>
      </c>
      <c r="D133" s="295">
        <f>SUM(D130:D132)</f>
        <v>0</v>
      </c>
      <c r="E133" s="295">
        <f>SUM(E130:E132)</f>
        <v>0</v>
      </c>
      <c r="F133" s="295">
        <f>SUM(F130:F132)</f>
        <v>0</v>
      </c>
      <c r="G133" s="295">
        <f>SUM(G130:G132)</f>
        <v>0</v>
      </c>
      <c r="H133" s="79"/>
      <c r="I133" s="79"/>
      <c r="J133" s="79"/>
      <c r="K133" s="79"/>
      <c r="L133" s="295"/>
      <c r="M133" s="295"/>
      <c r="N133" s="295"/>
      <c r="O133" s="295"/>
      <c r="P133" s="295"/>
      <c r="Q133" s="295"/>
      <c r="R133" s="295"/>
      <c r="S133" s="79"/>
      <c r="T133" s="295"/>
      <c r="U133" s="295"/>
      <c r="V133" s="295"/>
      <c r="W133" s="295"/>
      <c r="X133" s="295"/>
      <c r="Y133" s="295"/>
      <c r="Z133" s="295"/>
      <c r="AA133" s="295"/>
      <c r="AB133" s="295"/>
      <c r="AC133" s="295"/>
    </row>
    <row r="134" spans="1:29" ht="13.5" thickBot="1">
      <c r="A134" s="79"/>
      <c r="B134" s="4" t="s">
        <v>150</v>
      </c>
      <c r="C134" s="295">
        <f>SUM(Sheet2!$E$658:$E$662)</f>
        <v>0</v>
      </c>
      <c r="D134" s="295">
        <f>SUM(Sheet2!$E$665:$E$668)</f>
        <v>0</v>
      </c>
      <c r="E134" s="295">
        <f>SUM(Sheet2!$E$671:$E$675)</f>
        <v>0</v>
      </c>
      <c r="F134" s="295">
        <f>SUM(Sheet2!$E$678:$E$682)</f>
        <v>0</v>
      </c>
      <c r="G134" s="295">
        <f>SUM(Sheet2!$E$685:$E$687)</f>
        <v>0</v>
      </c>
      <c r="H134" s="79"/>
      <c r="I134" s="79"/>
      <c r="J134" s="79"/>
      <c r="K134" s="79"/>
      <c r="L134" s="295"/>
      <c r="M134" s="295"/>
      <c r="N134" s="295"/>
      <c r="O134" s="295"/>
      <c r="P134" s="295"/>
      <c r="Q134" s="295"/>
      <c r="R134" s="79"/>
      <c r="S134" s="79"/>
      <c r="T134" s="79"/>
      <c r="U134" s="79"/>
      <c r="V134" s="79"/>
      <c r="W134" s="295"/>
      <c r="X134" s="295"/>
      <c r="Y134" s="295"/>
      <c r="Z134" s="295"/>
      <c r="AA134" s="295"/>
      <c r="AB134" s="295"/>
      <c r="AC134" s="295"/>
    </row>
    <row r="135" spans="1:29" ht="13.5" thickBot="1">
      <c r="A135" s="79"/>
      <c r="B135" s="5" t="s">
        <v>151</v>
      </c>
      <c r="C135" s="6" t="str">
        <f>IF(C133=0,"",C134/C133)</f>
        <v/>
      </c>
      <c r="D135" s="6" t="str">
        <f>IF(D133=0,"",D134/D133)</f>
        <v/>
      </c>
      <c r="E135" s="6" t="str">
        <f>IF(E133=0,"",E134/E133)</f>
        <v/>
      </c>
      <c r="F135" s="7" t="str">
        <f>IF(F133=0,"",F134/F133)</f>
        <v/>
      </c>
      <c r="G135" s="6" t="str">
        <f>IF(G133=0,"",G134/G133)</f>
        <v/>
      </c>
      <c r="H135" s="8">
        <f>COUNTIF(C135:G135,"")</f>
        <v>5</v>
      </c>
      <c r="I135" s="79">
        <f>5-H135</f>
        <v>0</v>
      </c>
      <c r="J135" s="229" t="e">
        <f>SUM(C135:G135)/I135</f>
        <v>#DIV/0!</v>
      </c>
      <c r="K135" s="79"/>
      <c r="L135" s="79"/>
      <c r="M135" s="79"/>
      <c r="N135" s="79"/>
      <c r="O135" s="79"/>
      <c r="P135" s="79"/>
      <c r="Q135" s="79"/>
      <c r="R135" s="79"/>
      <c r="S135" s="79"/>
      <c r="T135" s="295"/>
      <c r="U135" s="295"/>
      <c r="V135" s="295"/>
      <c r="W135" s="295"/>
      <c r="X135" s="295"/>
      <c r="Y135" s="295"/>
      <c r="Z135" s="295"/>
      <c r="AA135" s="295"/>
      <c r="AB135" s="295"/>
      <c r="AC135" s="295"/>
    </row>
    <row r="136" spans="1:29">
      <c r="A136" s="79"/>
      <c r="B136" s="79"/>
      <c r="C136" s="79"/>
      <c r="D136" s="79"/>
      <c r="E136" s="79"/>
      <c r="F136" s="79"/>
      <c r="G136" s="79"/>
      <c r="H136" s="79"/>
      <c r="I136" s="79"/>
      <c r="J136" s="79"/>
      <c r="K136" s="79"/>
      <c r="L136" s="79"/>
      <c r="M136" s="79"/>
      <c r="N136" s="79"/>
      <c r="O136" s="79"/>
      <c r="P136" s="79"/>
      <c r="Q136" s="79"/>
      <c r="R136" s="79"/>
      <c r="S136" s="79"/>
      <c r="T136" s="295"/>
      <c r="U136" s="295"/>
      <c r="V136" s="295"/>
      <c r="W136" s="295"/>
      <c r="X136" s="295"/>
      <c r="Y136" s="295"/>
      <c r="Z136" s="295"/>
      <c r="AA136" s="295"/>
      <c r="AB136" s="295"/>
      <c r="AC136" s="295"/>
    </row>
    <row r="137" spans="1:29">
      <c r="A137" s="79"/>
      <c r="B137" s="79"/>
      <c r="C137" s="79"/>
      <c r="D137" s="79"/>
      <c r="E137" s="79"/>
      <c r="F137" s="79"/>
      <c r="G137" s="79"/>
      <c r="H137" s="79"/>
      <c r="I137" s="79"/>
      <c r="J137" s="79"/>
      <c r="K137" s="79"/>
      <c r="L137" s="79"/>
      <c r="M137" s="79"/>
      <c r="N137" s="79"/>
      <c r="O137" s="79"/>
      <c r="P137" s="79"/>
      <c r="Q137" s="79"/>
      <c r="R137" s="79"/>
      <c r="S137" s="79"/>
      <c r="T137" s="295"/>
      <c r="U137" s="295"/>
      <c r="V137" s="295"/>
      <c r="W137" s="295"/>
      <c r="X137" s="295"/>
      <c r="Y137" s="295"/>
      <c r="Z137" s="295"/>
      <c r="AA137" s="295"/>
      <c r="AB137" s="295"/>
      <c r="AC137" s="295"/>
    </row>
    <row r="138" spans="1:29">
      <c r="A138" s="79"/>
      <c r="B138" s="10">
        <f>'6. Module 1 Readiness'!AK19</f>
        <v>0</v>
      </c>
      <c r="C138" s="24" t="s">
        <v>233</v>
      </c>
      <c r="D138" s="24" t="s">
        <v>234</v>
      </c>
      <c r="E138" s="79" t="s">
        <v>27</v>
      </c>
      <c r="F138" s="79" t="s">
        <v>235</v>
      </c>
      <c r="G138" s="24" t="s">
        <v>236</v>
      </c>
      <c r="H138" s="79"/>
      <c r="I138" s="79"/>
      <c r="J138" s="79"/>
      <c r="K138" s="79"/>
      <c r="L138" s="79"/>
      <c r="M138" s="79"/>
      <c r="N138" s="79"/>
      <c r="O138" s="79"/>
      <c r="P138" s="79"/>
      <c r="Q138" s="79"/>
      <c r="R138" s="79"/>
      <c r="S138" s="79"/>
      <c r="T138" s="295"/>
      <c r="U138" s="295"/>
      <c r="V138" s="295"/>
      <c r="W138" s="295"/>
      <c r="X138" s="295"/>
      <c r="Y138" s="295"/>
      <c r="Z138" s="295"/>
      <c r="AA138" s="295"/>
      <c r="AB138" s="295"/>
      <c r="AC138" s="295"/>
    </row>
    <row r="139" spans="1:29">
      <c r="A139" s="79"/>
      <c r="B139" s="79" t="s">
        <v>146</v>
      </c>
      <c r="C139" s="295">
        <f>COUNTIF(Sheet2!$E$703:$E$707,1)</f>
        <v>0</v>
      </c>
      <c r="D139" s="295">
        <f>COUNTIF(Sheet2!$E$710:$E$713,1)</f>
        <v>0</v>
      </c>
      <c r="E139" s="295">
        <f>COUNTIF(Sheet2!$E$716:$E$720,1)</f>
        <v>0</v>
      </c>
      <c r="F139" s="295">
        <f>COUNTIF(Sheet2!$E$723:$E$727,1)</f>
        <v>0</v>
      </c>
      <c r="G139" s="295">
        <f>COUNTIF(Sheet2!$E$730:$E$732,1)</f>
        <v>0</v>
      </c>
      <c r="H139" s="79"/>
      <c r="I139" s="79"/>
      <c r="J139" s="79"/>
      <c r="K139" s="79"/>
      <c r="L139" s="79"/>
      <c r="M139" s="79"/>
      <c r="N139" s="79"/>
      <c r="O139" s="79"/>
      <c r="P139" s="79"/>
      <c r="Q139" s="79"/>
      <c r="R139" s="79"/>
      <c r="S139" s="79"/>
      <c r="T139" s="79"/>
      <c r="U139" s="79"/>
      <c r="V139" s="79"/>
      <c r="W139" s="295"/>
      <c r="X139" s="295"/>
      <c r="Y139" s="295"/>
      <c r="Z139" s="295"/>
      <c r="AA139" s="295"/>
      <c r="AB139" s="295"/>
      <c r="AC139" s="295"/>
    </row>
    <row r="140" spans="1:29">
      <c r="A140" s="79"/>
      <c r="B140" s="4" t="s">
        <v>147</v>
      </c>
      <c r="C140" s="295">
        <f>COUNTIF(Sheet2!$E$703:$E$707,2)</f>
        <v>0</v>
      </c>
      <c r="D140" s="295">
        <f>COUNTIF(Sheet2!$E$710:$E$713,2)</f>
        <v>0</v>
      </c>
      <c r="E140" s="295">
        <f>COUNTIF(Sheet2!$E$716:$E$720,2)</f>
        <v>0</v>
      </c>
      <c r="F140" s="295">
        <f>COUNTIF(Sheet2!$E$723:$E$727,2)</f>
        <v>0</v>
      </c>
      <c r="G140" s="295">
        <f>COUNTIF(Sheet2!$E$730:$E$732,2)</f>
        <v>0</v>
      </c>
      <c r="H140" s="79"/>
      <c r="I140" s="79"/>
      <c r="J140" s="79"/>
      <c r="K140" s="79"/>
      <c r="L140" s="79"/>
      <c r="M140" s="79"/>
      <c r="N140" s="79"/>
      <c r="O140" s="79"/>
      <c r="P140" s="79"/>
      <c r="Q140" s="79"/>
      <c r="R140" s="79"/>
      <c r="S140" s="79"/>
      <c r="T140" s="79"/>
      <c r="U140" s="79"/>
      <c r="V140" s="79"/>
      <c r="W140" s="295"/>
      <c r="X140" s="295"/>
      <c r="Y140" s="295"/>
      <c r="Z140" s="295"/>
      <c r="AA140" s="295"/>
      <c r="AB140" s="295"/>
      <c r="AC140" s="295"/>
    </row>
    <row r="141" spans="1:29">
      <c r="A141" s="79"/>
      <c r="B141" s="4" t="s">
        <v>148</v>
      </c>
      <c r="C141" s="295">
        <f>COUNTIF(Sheet2!$E$703:$E$707,3)</f>
        <v>0</v>
      </c>
      <c r="D141" s="295">
        <f>COUNTIF(Sheet2!$E$710:$E$713,3)</f>
        <v>0</v>
      </c>
      <c r="E141" s="295">
        <f>COUNTIF(Sheet2!$E$716:$E$720,3)</f>
        <v>0</v>
      </c>
      <c r="F141" s="295">
        <f>COUNTIF(Sheet2!$E$723:$E$727,3)</f>
        <v>0</v>
      </c>
      <c r="G141" s="295">
        <f>COUNTIF(Sheet2!$E$730:$E$732,3)</f>
        <v>0</v>
      </c>
      <c r="H141" s="79"/>
      <c r="I141" s="79"/>
      <c r="J141" s="79"/>
      <c r="K141" s="79"/>
      <c r="L141" s="295"/>
      <c r="M141" s="295"/>
      <c r="N141" s="295"/>
      <c r="O141" s="295"/>
      <c r="P141" s="295"/>
      <c r="Q141" s="295"/>
      <c r="R141" s="79"/>
      <c r="S141" s="79"/>
      <c r="T141" s="79"/>
      <c r="U141" s="79"/>
      <c r="V141" s="79"/>
      <c r="W141" s="295"/>
      <c r="X141" s="295"/>
      <c r="Y141" s="295"/>
      <c r="Z141" s="295"/>
      <c r="AA141" s="295"/>
      <c r="AB141" s="295"/>
      <c r="AC141" s="295"/>
    </row>
    <row r="142" spans="1:29">
      <c r="A142" s="79"/>
      <c r="B142" s="3" t="s">
        <v>149</v>
      </c>
      <c r="C142" s="295">
        <f>SUM(C139:C141)</f>
        <v>0</v>
      </c>
      <c r="D142" s="295">
        <f>SUM(D139:D141)</f>
        <v>0</v>
      </c>
      <c r="E142" s="295">
        <f>SUM(E139:E141)</f>
        <v>0</v>
      </c>
      <c r="F142" s="295">
        <f>SUM(F139:F141)</f>
        <v>0</v>
      </c>
      <c r="G142" s="295">
        <f>SUM(G139:G141)</f>
        <v>0</v>
      </c>
      <c r="H142" s="79"/>
      <c r="I142" s="79"/>
      <c r="J142" s="79"/>
      <c r="K142" s="79"/>
      <c r="L142" s="295"/>
      <c r="M142" s="295"/>
      <c r="N142" s="295"/>
      <c r="O142" s="295"/>
      <c r="P142" s="295"/>
      <c r="Q142" s="295"/>
      <c r="R142" s="295"/>
      <c r="S142" s="79"/>
      <c r="T142" s="295"/>
      <c r="U142" s="295"/>
      <c r="V142" s="295"/>
      <c r="W142" s="295"/>
      <c r="X142" s="295"/>
      <c r="Y142" s="295"/>
      <c r="Z142" s="295"/>
      <c r="AA142" s="295"/>
      <c r="AB142" s="295"/>
      <c r="AC142" s="295"/>
    </row>
    <row r="143" spans="1:29" ht="13.5" thickBot="1">
      <c r="A143" s="79"/>
      <c r="B143" s="4" t="s">
        <v>150</v>
      </c>
      <c r="C143" s="295">
        <f>SUM(Sheet2!$E$703:$E$707)</f>
        <v>0</v>
      </c>
      <c r="D143" s="295">
        <f>SUM(Sheet2!$E$710:$E$713)</f>
        <v>0</v>
      </c>
      <c r="E143" s="295">
        <f>SUM(Sheet2!$E$716:$E$720)</f>
        <v>0</v>
      </c>
      <c r="F143" s="295">
        <f>SUM(Sheet2!$E$723:$E$727)</f>
        <v>0</v>
      </c>
      <c r="G143" s="295">
        <f>SUM(Sheet2!$E$730:$E$732)</f>
        <v>0</v>
      </c>
      <c r="H143" s="79"/>
      <c r="I143" s="79"/>
      <c r="J143" s="79"/>
      <c r="K143" s="79"/>
      <c r="L143" s="295"/>
      <c r="M143" s="295"/>
      <c r="N143" s="295"/>
      <c r="O143" s="295"/>
      <c r="P143" s="295"/>
      <c r="Q143" s="295"/>
      <c r="R143" s="79"/>
      <c r="S143" s="79"/>
      <c r="T143" s="79"/>
      <c r="U143" s="79"/>
      <c r="V143" s="79"/>
      <c r="W143" s="295"/>
      <c r="X143" s="295"/>
      <c r="Y143" s="295"/>
      <c r="Z143" s="295"/>
      <c r="AA143" s="295"/>
      <c r="AB143" s="295"/>
      <c r="AC143" s="295"/>
    </row>
    <row r="144" spans="1:29" ht="13.5" thickBot="1">
      <c r="A144" s="79"/>
      <c r="B144" s="5" t="s">
        <v>151</v>
      </c>
      <c r="C144" s="6" t="str">
        <f>IF(C142=0,"",C143/C142)</f>
        <v/>
      </c>
      <c r="D144" s="6" t="str">
        <f>IF(D142=0,"",D143/D142)</f>
        <v/>
      </c>
      <c r="E144" s="6" t="str">
        <f>IF(E142=0,"",E143/E142)</f>
        <v/>
      </c>
      <c r="F144" s="7" t="str">
        <f>IF(F142=0,"",F143/F142)</f>
        <v/>
      </c>
      <c r="G144" s="6" t="str">
        <f>IF(G142=0,"",G143/G142)</f>
        <v/>
      </c>
      <c r="H144" s="8">
        <f>COUNTIF(C144:G144,"")</f>
        <v>5</v>
      </c>
      <c r="I144" s="79">
        <f>5-H144</f>
        <v>0</v>
      </c>
      <c r="J144" s="229" t="e">
        <f>SUM(C144:G144)/I144</f>
        <v>#DIV/0!</v>
      </c>
      <c r="K144" s="79"/>
      <c r="L144" s="79"/>
      <c r="M144" s="79"/>
      <c r="N144" s="79"/>
      <c r="O144" s="79"/>
      <c r="P144" s="79"/>
      <c r="Q144" s="79"/>
      <c r="R144" s="79"/>
      <c r="S144" s="79"/>
      <c r="T144" s="295"/>
      <c r="U144" s="295"/>
      <c r="V144" s="295"/>
      <c r="W144" s="295"/>
      <c r="X144" s="295"/>
      <c r="Y144" s="295"/>
      <c r="Z144" s="295"/>
      <c r="AA144" s="295"/>
      <c r="AB144" s="295"/>
      <c r="AC144" s="295"/>
    </row>
    <row r="145" spans="1:29">
      <c r="A145" s="79"/>
      <c r="B145" s="79"/>
      <c r="C145" s="79"/>
      <c r="D145" s="79"/>
      <c r="E145" s="79"/>
      <c r="F145" s="79"/>
      <c r="G145" s="79"/>
      <c r="H145" s="79"/>
      <c r="I145" s="79"/>
      <c r="J145" s="79"/>
      <c r="K145" s="79"/>
      <c r="L145" s="79"/>
      <c r="M145" s="79"/>
      <c r="N145" s="79"/>
      <c r="O145" s="79"/>
      <c r="P145" s="79"/>
      <c r="Q145" s="79"/>
      <c r="R145" s="79"/>
      <c r="S145" s="79"/>
      <c r="T145" s="295"/>
      <c r="U145" s="295"/>
      <c r="V145" s="295"/>
      <c r="W145" s="295"/>
      <c r="X145" s="295"/>
      <c r="Y145" s="295"/>
      <c r="Z145" s="295"/>
      <c r="AA145" s="295"/>
      <c r="AB145" s="295"/>
      <c r="AC145" s="295"/>
    </row>
    <row r="146" spans="1:29">
      <c r="A146" s="79"/>
      <c r="B146" s="79"/>
      <c r="C146" s="79"/>
      <c r="D146" s="79"/>
      <c r="E146" s="79"/>
      <c r="F146" s="79"/>
      <c r="G146" s="79"/>
      <c r="H146" s="79"/>
      <c r="I146" s="79"/>
      <c r="J146" s="79"/>
      <c r="K146" s="79"/>
      <c r="L146" s="79"/>
      <c r="M146" s="79"/>
      <c r="N146" s="79"/>
      <c r="O146" s="79"/>
      <c r="P146" s="79"/>
      <c r="Q146" s="79"/>
      <c r="R146" s="79"/>
      <c r="S146" s="79"/>
      <c r="T146" s="295"/>
      <c r="U146" s="295"/>
      <c r="V146" s="295"/>
      <c r="W146" s="295"/>
      <c r="X146" s="295"/>
      <c r="Y146" s="295"/>
      <c r="Z146" s="295"/>
      <c r="AA146" s="295"/>
      <c r="AB146" s="295"/>
      <c r="AC146" s="295"/>
    </row>
    <row r="147" spans="1:29">
      <c r="A147" s="79"/>
      <c r="B147" s="10">
        <f>'6. Module 1 Readiness'!AM19</f>
        <v>0</v>
      </c>
      <c r="C147" s="24" t="s">
        <v>233</v>
      </c>
      <c r="D147" s="24" t="s">
        <v>234</v>
      </c>
      <c r="E147" s="79" t="s">
        <v>27</v>
      </c>
      <c r="F147" s="79" t="s">
        <v>235</v>
      </c>
      <c r="G147" s="24" t="s">
        <v>236</v>
      </c>
      <c r="H147" s="79"/>
      <c r="I147" s="79"/>
      <c r="J147" s="79"/>
      <c r="K147" s="79"/>
      <c r="L147" s="79"/>
      <c r="M147" s="79"/>
      <c r="N147" s="79"/>
      <c r="O147" s="79"/>
      <c r="P147" s="79"/>
      <c r="Q147" s="79"/>
      <c r="R147" s="79"/>
      <c r="S147" s="79"/>
      <c r="T147" s="295"/>
      <c r="U147" s="295"/>
      <c r="V147" s="295"/>
      <c r="W147" s="295"/>
      <c r="X147" s="295"/>
      <c r="Y147" s="295"/>
      <c r="Z147" s="295"/>
      <c r="AA147" s="295"/>
      <c r="AB147" s="295"/>
      <c r="AC147" s="295"/>
    </row>
    <row r="148" spans="1:29">
      <c r="A148" s="79"/>
      <c r="B148" s="79" t="s">
        <v>146</v>
      </c>
      <c r="C148" s="295">
        <f>COUNTIF(Sheet2!$E$748:$E$752,1)</f>
        <v>0</v>
      </c>
      <c r="D148" s="295">
        <f>COUNTIF(Sheet2!$E$755:$E$758,1)</f>
        <v>0</v>
      </c>
      <c r="E148" s="295">
        <f>COUNTIF(Sheet2!$E$761:$E$765,1)</f>
        <v>0</v>
      </c>
      <c r="F148" s="295">
        <f>COUNTIF(Sheet2!$E$768:$E$772,1)</f>
        <v>0</v>
      </c>
      <c r="G148" s="295">
        <f>COUNTIF(Sheet2!$E$775:$E$777,1)</f>
        <v>0</v>
      </c>
      <c r="H148" s="79"/>
      <c r="I148" s="79"/>
      <c r="J148" s="79"/>
      <c r="K148" s="79"/>
      <c r="L148" s="79"/>
      <c r="M148" s="79"/>
      <c r="N148" s="79"/>
      <c r="O148" s="79"/>
      <c r="P148" s="79"/>
      <c r="Q148" s="79"/>
      <c r="R148" s="79"/>
      <c r="S148" s="79"/>
      <c r="T148" s="79"/>
      <c r="U148" s="79"/>
      <c r="V148" s="79"/>
      <c r="W148" s="295"/>
      <c r="X148" s="295"/>
      <c r="Y148" s="295"/>
      <c r="Z148" s="295"/>
      <c r="AA148" s="295"/>
      <c r="AB148" s="295"/>
      <c r="AC148" s="295"/>
    </row>
    <row r="149" spans="1:29">
      <c r="A149" s="79"/>
      <c r="B149" s="4" t="s">
        <v>147</v>
      </c>
      <c r="C149" s="295">
        <f>COUNTIF(Sheet2!$E$748:$E$752,2)</f>
        <v>0</v>
      </c>
      <c r="D149" s="295">
        <f>COUNTIF(Sheet2!$E$755:$E$758,2)</f>
        <v>0</v>
      </c>
      <c r="E149" s="295">
        <f>COUNTIF(Sheet2!$E$761:$E$765,2)</f>
        <v>0</v>
      </c>
      <c r="F149" s="295">
        <f>COUNTIF(Sheet2!$E$768:$E$772,2)</f>
        <v>0</v>
      </c>
      <c r="G149" s="295">
        <f>COUNTIF(Sheet2!$E$775:$E$777,2)</f>
        <v>0</v>
      </c>
      <c r="H149" s="79"/>
      <c r="I149" s="79"/>
      <c r="J149" s="79"/>
      <c r="K149" s="79"/>
      <c r="L149" s="79"/>
      <c r="M149" s="79"/>
      <c r="N149" s="79"/>
      <c r="O149" s="79"/>
      <c r="P149" s="79"/>
      <c r="Q149" s="79"/>
      <c r="R149" s="79"/>
      <c r="S149" s="79"/>
      <c r="T149" s="79"/>
      <c r="U149" s="79"/>
      <c r="V149" s="79"/>
      <c r="W149" s="295"/>
      <c r="X149" s="295"/>
      <c r="Y149" s="295"/>
      <c r="Z149" s="295"/>
      <c r="AA149" s="295"/>
      <c r="AB149" s="295"/>
      <c r="AC149" s="295"/>
    </row>
    <row r="150" spans="1:29">
      <c r="A150" s="79"/>
      <c r="B150" s="4" t="s">
        <v>148</v>
      </c>
      <c r="C150" s="295">
        <f>COUNTIF(Sheet2!$E$748:$E$752,3)</f>
        <v>0</v>
      </c>
      <c r="D150" s="295">
        <f>COUNTIF(Sheet2!$E$755:$E$758,3)</f>
        <v>0</v>
      </c>
      <c r="E150" s="295">
        <f>COUNTIF(Sheet2!$E$761:$E$765,3)</f>
        <v>0</v>
      </c>
      <c r="F150" s="295">
        <f>COUNTIF(Sheet2!$E$768:$E$772,3)</f>
        <v>0</v>
      </c>
      <c r="G150" s="295">
        <f>COUNTIF(Sheet2!$E$775:$E$777,3)</f>
        <v>0</v>
      </c>
      <c r="H150" s="79"/>
      <c r="I150" s="79"/>
      <c r="J150" s="79"/>
      <c r="K150" s="79"/>
      <c r="L150" s="295"/>
      <c r="M150" s="295"/>
      <c r="N150" s="295"/>
      <c r="O150" s="295"/>
      <c r="P150" s="295"/>
      <c r="Q150" s="295"/>
      <c r="R150" s="79"/>
      <c r="S150" s="79"/>
      <c r="T150" s="79"/>
      <c r="U150" s="79"/>
      <c r="V150" s="79"/>
      <c r="W150" s="295"/>
      <c r="X150" s="295"/>
      <c r="Y150" s="295"/>
      <c r="Z150" s="295"/>
      <c r="AA150" s="295"/>
      <c r="AB150" s="295"/>
      <c r="AC150" s="295"/>
    </row>
    <row r="151" spans="1:29">
      <c r="A151" s="79"/>
      <c r="B151" s="3" t="s">
        <v>149</v>
      </c>
      <c r="C151" s="295">
        <f>SUM(C148:C150)</f>
        <v>0</v>
      </c>
      <c r="D151" s="295">
        <f>SUM(D148:D150)</f>
        <v>0</v>
      </c>
      <c r="E151" s="295">
        <f>SUM(E148:E150)</f>
        <v>0</v>
      </c>
      <c r="F151" s="295">
        <f>SUM(F148:F150)</f>
        <v>0</v>
      </c>
      <c r="G151" s="295">
        <f>SUM(G148:G150)</f>
        <v>0</v>
      </c>
      <c r="H151" s="79"/>
      <c r="I151" s="79"/>
      <c r="J151" s="79"/>
      <c r="K151" s="79"/>
      <c r="L151" s="295"/>
      <c r="M151" s="295"/>
      <c r="N151" s="295"/>
      <c r="O151" s="295"/>
      <c r="P151" s="295"/>
      <c r="Q151" s="295"/>
      <c r="R151" s="295"/>
      <c r="S151" s="79"/>
      <c r="T151" s="295"/>
      <c r="U151" s="295"/>
      <c r="V151" s="295"/>
      <c r="W151" s="295"/>
      <c r="X151" s="295"/>
      <c r="Y151" s="295"/>
      <c r="Z151" s="295"/>
      <c r="AA151" s="295"/>
      <c r="AB151" s="295"/>
      <c r="AC151" s="295"/>
    </row>
    <row r="152" spans="1:29" ht="13.5" thickBot="1">
      <c r="A152" s="79"/>
      <c r="B152" s="4" t="s">
        <v>150</v>
      </c>
      <c r="C152" s="295">
        <f>SUM(Sheet2!$E$748:$E$752)</f>
        <v>0</v>
      </c>
      <c r="D152" s="295">
        <f>SUM(Sheet2!$E$755:$E$758)</f>
        <v>0</v>
      </c>
      <c r="E152" s="295">
        <f>SUM(Sheet2!$E$761:$E$765)</f>
        <v>0</v>
      </c>
      <c r="F152" s="295">
        <f>SUM(Sheet2!$E$768:$E$772)</f>
        <v>0</v>
      </c>
      <c r="G152" s="295">
        <f>SUM(Sheet2!$E$775:$E$777)</f>
        <v>0</v>
      </c>
      <c r="H152" s="79"/>
      <c r="I152" s="79"/>
      <c r="J152" s="79"/>
      <c r="K152" s="79"/>
      <c r="L152" s="295"/>
      <c r="M152" s="295"/>
      <c r="N152" s="295"/>
      <c r="O152" s="295"/>
      <c r="P152" s="295"/>
      <c r="Q152" s="295"/>
      <c r="R152" s="79"/>
      <c r="S152" s="79"/>
      <c r="T152" s="79"/>
      <c r="U152" s="79"/>
      <c r="V152" s="79"/>
      <c r="W152" s="295"/>
      <c r="X152" s="295"/>
      <c r="Y152" s="295"/>
      <c r="Z152" s="295"/>
      <c r="AA152" s="295"/>
      <c r="AB152" s="295"/>
      <c r="AC152" s="295"/>
    </row>
    <row r="153" spans="1:29" ht="13.5" thickBot="1">
      <c r="A153" s="79"/>
      <c r="B153" s="5" t="s">
        <v>151</v>
      </c>
      <c r="C153" s="6" t="str">
        <f>IF(C151=0,"",C152/C151)</f>
        <v/>
      </c>
      <c r="D153" s="6" t="str">
        <f>IF(D151=0,"",D152/D151)</f>
        <v/>
      </c>
      <c r="E153" s="6" t="str">
        <f>IF(E151=0,"",E152/E151)</f>
        <v/>
      </c>
      <c r="F153" s="7" t="str">
        <f>IF(F151=0,"",F152/F151)</f>
        <v/>
      </c>
      <c r="G153" s="6" t="str">
        <f>IF(G151=0,"",G152/G151)</f>
        <v/>
      </c>
      <c r="H153" s="8">
        <f>COUNTIF(C153:G153,"")</f>
        <v>5</v>
      </c>
      <c r="I153" s="79">
        <f>5-H153</f>
        <v>0</v>
      </c>
      <c r="J153" s="229" t="e">
        <f>SUM(C153:G153)/I153</f>
        <v>#DIV/0!</v>
      </c>
      <c r="K153" s="79"/>
      <c r="L153" s="79"/>
      <c r="M153" s="79"/>
      <c r="N153" s="79"/>
      <c r="O153" s="79"/>
      <c r="P153" s="79"/>
      <c r="Q153" s="79"/>
      <c r="R153" s="79"/>
      <c r="S153" s="79"/>
      <c r="T153" s="295"/>
      <c r="U153" s="295"/>
      <c r="V153" s="295"/>
      <c r="W153" s="295"/>
      <c r="X153" s="295"/>
      <c r="Y153" s="295"/>
      <c r="Z153" s="295"/>
      <c r="AA153" s="295"/>
      <c r="AB153" s="295"/>
      <c r="AC153" s="295"/>
    </row>
    <row r="154" spans="1:29">
      <c r="A154" s="79"/>
      <c r="B154" s="79"/>
      <c r="C154" s="79"/>
      <c r="D154" s="79"/>
      <c r="E154" s="79"/>
      <c r="F154" s="79"/>
      <c r="G154" s="79"/>
      <c r="H154" s="79"/>
      <c r="I154" s="79"/>
      <c r="J154" s="79"/>
      <c r="K154" s="79"/>
      <c r="L154" s="79"/>
      <c r="M154" s="79"/>
      <c r="N154" s="79"/>
      <c r="O154" s="79"/>
      <c r="P154" s="79"/>
      <c r="Q154" s="79"/>
      <c r="R154" s="79"/>
      <c r="S154" s="79"/>
      <c r="T154" s="295"/>
      <c r="U154" s="295"/>
      <c r="V154" s="295"/>
      <c r="W154" s="295"/>
      <c r="X154" s="295"/>
      <c r="Y154" s="295"/>
      <c r="Z154" s="295"/>
      <c r="AA154" s="295"/>
      <c r="AB154" s="295"/>
      <c r="AC154" s="295"/>
    </row>
    <row r="155" spans="1:29">
      <c r="A155" s="79"/>
      <c r="B155" s="79"/>
      <c r="C155" s="79"/>
      <c r="D155" s="79"/>
      <c r="E155" s="79"/>
      <c r="F155" s="79"/>
      <c r="G155" s="79"/>
      <c r="H155" s="79"/>
      <c r="I155" s="79"/>
      <c r="J155" s="79"/>
      <c r="K155" s="79"/>
      <c r="L155" s="79"/>
      <c r="M155" s="79"/>
      <c r="N155" s="79"/>
      <c r="O155" s="79"/>
      <c r="P155" s="79"/>
      <c r="Q155" s="79"/>
      <c r="R155" s="79"/>
      <c r="S155" s="79"/>
      <c r="T155" s="295"/>
      <c r="U155" s="295"/>
      <c r="V155" s="295"/>
      <c r="W155" s="295"/>
      <c r="X155" s="295"/>
      <c r="Y155" s="295"/>
      <c r="Z155" s="295"/>
      <c r="AA155" s="295"/>
      <c r="AB155" s="295"/>
      <c r="AC155" s="295"/>
    </row>
    <row r="156" spans="1:29">
      <c r="A156" s="79"/>
      <c r="B156" s="10">
        <f>'6. Module 1 Readiness'!AO19</f>
        <v>0</v>
      </c>
      <c r="C156" s="24" t="s">
        <v>233</v>
      </c>
      <c r="D156" s="24" t="s">
        <v>234</v>
      </c>
      <c r="E156" s="79" t="s">
        <v>27</v>
      </c>
      <c r="F156" s="79" t="s">
        <v>235</v>
      </c>
      <c r="G156" s="24" t="s">
        <v>236</v>
      </c>
      <c r="H156" s="79"/>
      <c r="I156" s="79"/>
      <c r="J156" s="79"/>
      <c r="K156" s="79"/>
      <c r="L156" s="79"/>
      <c r="M156" s="79"/>
      <c r="N156" s="79"/>
      <c r="O156" s="79"/>
      <c r="P156" s="79"/>
      <c r="Q156" s="79"/>
      <c r="R156" s="79"/>
      <c r="S156" s="79"/>
      <c r="T156" s="295"/>
      <c r="U156" s="295"/>
      <c r="V156" s="295"/>
      <c r="W156" s="295"/>
      <c r="X156" s="295"/>
      <c r="Y156" s="295"/>
      <c r="Z156" s="295"/>
      <c r="AA156" s="295"/>
      <c r="AB156" s="295"/>
      <c r="AC156" s="295"/>
    </row>
    <row r="157" spans="1:29">
      <c r="A157" s="79"/>
      <c r="B157" s="79" t="s">
        <v>146</v>
      </c>
      <c r="C157" s="295">
        <f>COUNTIF(Sheet2!$E$793:$E$797,1)</f>
        <v>0</v>
      </c>
      <c r="D157" s="295">
        <f>COUNTIF(Sheet2!$E$800:$E$803,1)</f>
        <v>0</v>
      </c>
      <c r="E157" s="295">
        <f>COUNTIF(Sheet2!$E$806:$E$810,1)</f>
        <v>0</v>
      </c>
      <c r="F157" s="295">
        <f>COUNTIF(Sheet2!$E$813:$E$817,1)</f>
        <v>0</v>
      </c>
      <c r="G157" s="295">
        <f>COUNTIF(Sheet2!$E$820:$E$822,1)</f>
        <v>0</v>
      </c>
      <c r="H157" s="79"/>
      <c r="I157" s="79"/>
      <c r="J157" s="79"/>
      <c r="K157" s="79"/>
      <c r="L157" s="79"/>
      <c r="M157" s="79"/>
      <c r="N157" s="79"/>
      <c r="O157" s="79"/>
      <c r="P157" s="79"/>
      <c r="Q157" s="79"/>
      <c r="R157" s="79"/>
      <c r="S157" s="79"/>
      <c r="T157" s="79"/>
      <c r="U157" s="79"/>
      <c r="V157" s="79"/>
      <c r="W157" s="295"/>
      <c r="X157" s="295"/>
      <c r="Y157" s="295"/>
      <c r="Z157" s="295"/>
      <c r="AA157" s="295"/>
      <c r="AB157" s="295"/>
      <c r="AC157" s="295"/>
    </row>
    <row r="158" spans="1:29">
      <c r="A158" s="79"/>
      <c r="B158" s="4" t="s">
        <v>147</v>
      </c>
      <c r="C158" s="295">
        <f>COUNTIF(Sheet2!$E$793:$E$797,2)</f>
        <v>0</v>
      </c>
      <c r="D158" s="295">
        <f>COUNTIF(Sheet2!$E$800:$E$803,2)</f>
        <v>0</v>
      </c>
      <c r="E158" s="295">
        <f>COUNTIF(Sheet2!$E$806:$E$810,2)</f>
        <v>0</v>
      </c>
      <c r="F158" s="295">
        <f>COUNTIF(Sheet2!$E$813:$E$817,2)</f>
        <v>0</v>
      </c>
      <c r="G158" s="295">
        <f>COUNTIF(Sheet2!$E$820:$E$822,2)</f>
        <v>0</v>
      </c>
      <c r="H158" s="79"/>
      <c r="I158" s="79"/>
      <c r="J158" s="79"/>
      <c r="K158" s="79"/>
      <c r="L158" s="79"/>
      <c r="M158" s="79"/>
      <c r="N158" s="79"/>
      <c r="O158" s="79"/>
      <c r="P158" s="79"/>
      <c r="Q158" s="79"/>
      <c r="R158" s="79"/>
      <c r="S158" s="79"/>
      <c r="T158" s="79"/>
      <c r="U158" s="79"/>
      <c r="V158" s="79"/>
      <c r="W158" s="295"/>
      <c r="X158" s="295"/>
      <c r="Y158" s="295"/>
      <c r="Z158" s="295"/>
      <c r="AA158" s="295"/>
      <c r="AB158" s="295"/>
      <c r="AC158" s="295"/>
    </row>
    <row r="159" spans="1:29">
      <c r="A159" s="79"/>
      <c r="B159" s="4" t="s">
        <v>148</v>
      </c>
      <c r="C159" s="295">
        <f>COUNTIF(Sheet2!$E$793:$E$797,3)</f>
        <v>0</v>
      </c>
      <c r="D159" s="295">
        <f>COUNTIF(Sheet2!$E$800:$E$803,3)</f>
        <v>0</v>
      </c>
      <c r="E159" s="295">
        <f>COUNTIF(Sheet2!$E$806:$E$810,3)</f>
        <v>0</v>
      </c>
      <c r="F159" s="295">
        <f>COUNTIF(Sheet2!$E$813:$E$817,3)</f>
        <v>0</v>
      </c>
      <c r="G159" s="295">
        <f>COUNTIF(Sheet2!$E$820:$E$822,3)</f>
        <v>0</v>
      </c>
      <c r="H159" s="79"/>
      <c r="I159" s="79"/>
      <c r="J159" s="79"/>
      <c r="K159" s="79"/>
      <c r="L159" s="295"/>
      <c r="M159" s="295"/>
      <c r="N159" s="295"/>
      <c r="O159" s="295"/>
      <c r="P159" s="295"/>
      <c r="Q159" s="295"/>
      <c r="R159" s="79"/>
      <c r="S159" s="79"/>
      <c r="T159" s="79"/>
      <c r="U159" s="79"/>
      <c r="V159" s="79"/>
      <c r="W159" s="295"/>
      <c r="X159" s="295"/>
      <c r="Y159" s="295"/>
      <c r="Z159" s="295"/>
      <c r="AA159" s="295"/>
      <c r="AB159" s="295"/>
      <c r="AC159" s="295"/>
    </row>
    <row r="160" spans="1:29">
      <c r="A160" s="79"/>
      <c r="B160" s="3" t="s">
        <v>149</v>
      </c>
      <c r="C160" s="295">
        <f>SUM(C157:C159)</f>
        <v>0</v>
      </c>
      <c r="D160" s="295">
        <f>SUM(D157:D159)</f>
        <v>0</v>
      </c>
      <c r="E160" s="295">
        <f>SUM(E157:E159)</f>
        <v>0</v>
      </c>
      <c r="F160" s="295">
        <f>SUM(F157:F159)</f>
        <v>0</v>
      </c>
      <c r="G160" s="295">
        <f>SUM(G157:G159)</f>
        <v>0</v>
      </c>
      <c r="H160" s="79"/>
      <c r="I160" s="79"/>
      <c r="J160" s="79"/>
      <c r="K160" s="79"/>
      <c r="L160" s="295"/>
      <c r="M160" s="295"/>
      <c r="N160" s="295"/>
      <c r="O160" s="295"/>
      <c r="P160" s="295"/>
      <c r="Q160" s="295"/>
      <c r="R160" s="295"/>
      <c r="S160" s="79"/>
      <c r="T160" s="295"/>
      <c r="U160" s="295"/>
      <c r="V160" s="295"/>
      <c r="W160" s="295"/>
      <c r="X160" s="295"/>
      <c r="Y160" s="295"/>
      <c r="Z160" s="295"/>
      <c r="AA160" s="295"/>
      <c r="AB160" s="295"/>
      <c r="AC160" s="295"/>
    </row>
    <row r="161" spans="1:29" ht="13.5" thickBot="1">
      <c r="A161" s="79"/>
      <c r="B161" s="4" t="s">
        <v>150</v>
      </c>
      <c r="C161" s="295">
        <f>SUM(Sheet2!$E$793:$E$797)</f>
        <v>0</v>
      </c>
      <c r="D161" s="295">
        <f>SUM(Sheet2!$E$800:$E$803)</f>
        <v>0</v>
      </c>
      <c r="E161" s="295">
        <f>SUM(Sheet2!$E$806:$E$810)</f>
        <v>0</v>
      </c>
      <c r="F161" s="295">
        <f>SUM(Sheet2!$E$813:$E$817)</f>
        <v>0</v>
      </c>
      <c r="G161" s="295">
        <f>SUM(Sheet2!$E$820:$E$822)</f>
        <v>0</v>
      </c>
      <c r="H161" s="79"/>
      <c r="I161" s="79"/>
      <c r="J161" s="79"/>
      <c r="K161" s="79"/>
      <c r="L161" s="295"/>
      <c r="M161" s="295"/>
      <c r="N161" s="295"/>
      <c r="O161" s="295"/>
      <c r="P161" s="295"/>
      <c r="Q161" s="295"/>
      <c r="R161" s="79"/>
      <c r="S161" s="79"/>
      <c r="T161" s="79"/>
      <c r="U161" s="79"/>
      <c r="V161" s="79"/>
      <c r="W161" s="295"/>
      <c r="X161" s="295"/>
      <c r="Y161" s="295"/>
      <c r="Z161" s="295"/>
      <c r="AA161" s="295"/>
      <c r="AB161" s="295"/>
      <c r="AC161" s="295"/>
    </row>
    <row r="162" spans="1:29" ht="13.5" thickBot="1">
      <c r="A162" s="79"/>
      <c r="B162" s="5" t="s">
        <v>151</v>
      </c>
      <c r="C162" s="6" t="str">
        <f>IF(C160=0,"",C161/C160)</f>
        <v/>
      </c>
      <c r="D162" s="6" t="str">
        <f>IF(D160=0,"",D161/D160)</f>
        <v/>
      </c>
      <c r="E162" s="6" t="str">
        <f>IF(E160=0,"",E161/E160)</f>
        <v/>
      </c>
      <c r="F162" s="7" t="str">
        <f>IF(F160=0,"",F161/F160)</f>
        <v/>
      </c>
      <c r="G162" s="6" t="str">
        <f>IF(G160=0,"",G161/G160)</f>
        <v/>
      </c>
      <c r="H162" s="8">
        <f>COUNTIF(C162:G162,"")</f>
        <v>5</v>
      </c>
      <c r="I162" s="79">
        <f>5-H162</f>
        <v>0</v>
      </c>
      <c r="J162" s="229" t="e">
        <f>SUM(C162:G162)/I162</f>
        <v>#DIV/0!</v>
      </c>
      <c r="K162" s="79"/>
      <c r="L162" s="79"/>
      <c r="M162" s="79"/>
      <c r="N162" s="79"/>
      <c r="O162" s="79"/>
      <c r="P162" s="79"/>
      <c r="Q162" s="79"/>
      <c r="R162" s="79"/>
      <c r="S162" s="79"/>
      <c r="T162" s="295"/>
      <c r="U162" s="295"/>
      <c r="V162" s="295"/>
      <c r="W162" s="295"/>
      <c r="X162" s="295"/>
      <c r="Y162" s="295"/>
      <c r="Z162" s="295"/>
      <c r="AA162" s="295"/>
      <c r="AB162" s="295"/>
      <c r="AC162" s="295"/>
    </row>
    <row r="163" spans="1:29">
      <c r="A163" s="79"/>
      <c r="B163" s="79"/>
      <c r="C163" s="79"/>
      <c r="D163" s="79"/>
      <c r="E163" s="79"/>
      <c r="F163" s="79"/>
      <c r="G163" s="79"/>
      <c r="H163" s="79"/>
      <c r="I163" s="79"/>
      <c r="J163" s="79"/>
      <c r="K163" s="79"/>
      <c r="L163" s="79"/>
      <c r="M163" s="79"/>
      <c r="N163" s="79"/>
      <c r="O163" s="79"/>
      <c r="P163" s="79"/>
      <c r="Q163" s="79"/>
      <c r="R163" s="79"/>
      <c r="S163" s="79"/>
      <c r="T163" s="295"/>
      <c r="U163" s="295"/>
      <c r="V163" s="295"/>
      <c r="W163" s="295"/>
      <c r="X163" s="295"/>
      <c r="Y163" s="295"/>
      <c r="Z163" s="295"/>
      <c r="AA163" s="295"/>
      <c r="AB163" s="295"/>
      <c r="AC163" s="295"/>
    </row>
    <row r="164" spans="1:29">
      <c r="A164" s="79"/>
      <c r="B164" s="79"/>
      <c r="C164" s="79"/>
      <c r="D164" s="79"/>
      <c r="E164" s="79"/>
      <c r="F164" s="79"/>
      <c r="G164" s="79"/>
      <c r="H164" s="79"/>
      <c r="I164" s="79"/>
      <c r="J164" s="79"/>
      <c r="K164" s="79"/>
      <c r="L164" s="79"/>
      <c r="M164" s="79"/>
      <c r="N164" s="79"/>
      <c r="O164" s="79"/>
      <c r="P164" s="79"/>
      <c r="Q164" s="79"/>
      <c r="R164" s="79"/>
      <c r="S164" s="79"/>
      <c r="T164" s="295"/>
      <c r="U164" s="295"/>
      <c r="V164" s="295"/>
      <c r="W164" s="295"/>
      <c r="X164" s="295"/>
      <c r="Y164" s="295"/>
      <c r="Z164" s="295"/>
      <c r="AA164" s="295"/>
      <c r="AB164" s="295"/>
      <c r="AC164" s="295"/>
    </row>
    <row r="165" spans="1:29">
      <c r="A165" s="79"/>
      <c r="B165" s="10">
        <f>'6. Module 1 Readiness'!AQ19</f>
        <v>0</v>
      </c>
      <c r="C165" s="24" t="s">
        <v>233</v>
      </c>
      <c r="D165" s="24" t="s">
        <v>234</v>
      </c>
      <c r="E165" s="79" t="s">
        <v>27</v>
      </c>
      <c r="F165" s="79" t="s">
        <v>235</v>
      </c>
      <c r="G165" s="24" t="s">
        <v>236</v>
      </c>
      <c r="H165" s="79"/>
      <c r="I165" s="79"/>
      <c r="J165" s="79"/>
      <c r="K165" s="79"/>
      <c r="L165" s="79"/>
      <c r="M165" s="79"/>
      <c r="N165" s="79"/>
      <c r="O165" s="79"/>
      <c r="P165" s="79"/>
      <c r="Q165" s="79"/>
      <c r="R165" s="79"/>
      <c r="S165" s="79"/>
      <c r="T165" s="295"/>
      <c r="U165" s="295"/>
      <c r="V165" s="295"/>
      <c r="W165" s="295"/>
      <c r="X165" s="295"/>
      <c r="Y165" s="295"/>
      <c r="Z165" s="295"/>
      <c r="AA165" s="295"/>
      <c r="AB165" s="295"/>
      <c r="AC165" s="295"/>
    </row>
    <row r="166" spans="1:29">
      <c r="A166" s="79"/>
      <c r="B166" s="79" t="s">
        <v>146</v>
      </c>
      <c r="C166" s="295">
        <f>COUNTIF(Sheet2!$E$838:$E$842,1)</f>
        <v>0</v>
      </c>
      <c r="D166" s="295">
        <f>COUNTIF(Sheet2!$E$845:$E$848,1)</f>
        <v>0</v>
      </c>
      <c r="E166" s="295">
        <f>COUNTIF(Sheet2!$E$851:$E$855,1)</f>
        <v>0</v>
      </c>
      <c r="F166" s="295">
        <f>COUNTIF(Sheet2!$E$858:$E$862,1)</f>
        <v>0</v>
      </c>
      <c r="G166" s="295">
        <f>COUNTIF(Sheet2!$E$865:$E$867,1)</f>
        <v>0</v>
      </c>
      <c r="H166" s="79"/>
      <c r="I166" s="79"/>
      <c r="J166" s="79"/>
      <c r="K166" s="79"/>
      <c r="L166" s="79"/>
      <c r="M166" s="79"/>
      <c r="N166" s="79"/>
      <c r="O166" s="79"/>
      <c r="P166" s="79"/>
      <c r="Q166" s="79"/>
      <c r="R166" s="79"/>
      <c r="S166" s="79"/>
      <c r="T166" s="79"/>
      <c r="U166" s="79"/>
      <c r="V166" s="79"/>
      <c r="W166" s="295"/>
      <c r="X166" s="295"/>
      <c r="Y166" s="295"/>
      <c r="Z166" s="295"/>
      <c r="AA166" s="295"/>
      <c r="AB166" s="295"/>
      <c r="AC166" s="295"/>
    </row>
    <row r="167" spans="1:29">
      <c r="A167" s="79"/>
      <c r="B167" s="4" t="s">
        <v>147</v>
      </c>
      <c r="C167" s="295">
        <f>COUNTIF(Sheet2!$E$838:$E$842,2)</f>
        <v>0</v>
      </c>
      <c r="D167" s="295">
        <f>COUNTIF(Sheet2!$E$845:$E$848,2)</f>
        <v>0</v>
      </c>
      <c r="E167" s="295">
        <f>COUNTIF(Sheet2!$E$851:$E$855,2)</f>
        <v>0</v>
      </c>
      <c r="F167" s="295">
        <f>COUNTIF(Sheet2!$E$858:$E$862,2)</f>
        <v>0</v>
      </c>
      <c r="G167" s="295">
        <f>COUNTIF(Sheet2!$E$865:$E$867,2)</f>
        <v>0</v>
      </c>
      <c r="H167" s="79"/>
      <c r="I167" s="79"/>
      <c r="J167" s="79"/>
      <c r="K167" s="79"/>
      <c r="L167" s="79"/>
      <c r="M167" s="79"/>
      <c r="N167" s="79"/>
      <c r="O167" s="79"/>
      <c r="P167" s="79"/>
      <c r="Q167" s="79"/>
      <c r="R167" s="79"/>
      <c r="S167" s="79"/>
      <c r="T167" s="79"/>
      <c r="U167" s="79"/>
      <c r="V167" s="79"/>
      <c r="W167" s="295"/>
      <c r="X167" s="295"/>
      <c r="Y167" s="295"/>
      <c r="Z167" s="295"/>
      <c r="AA167" s="295"/>
      <c r="AB167" s="295"/>
      <c r="AC167" s="295"/>
    </row>
    <row r="168" spans="1:29">
      <c r="A168" s="79"/>
      <c r="B168" s="4" t="s">
        <v>148</v>
      </c>
      <c r="C168" s="295">
        <f>COUNTIF(Sheet2!$E$838:$E$842,3)</f>
        <v>0</v>
      </c>
      <c r="D168" s="295">
        <f>COUNTIF(Sheet2!$E$845:$E$848,3)</f>
        <v>0</v>
      </c>
      <c r="E168" s="295">
        <f>COUNTIF(Sheet2!$E$851:$E$855,3)</f>
        <v>0</v>
      </c>
      <c r="F168" s="295">
        <f>COUNTIF(Sheet2!$E$858:$E$862,3)</f>
        <v>0</v>
      </c>
      <c r="G168" s="295">
        <f>COUNTIF(Sheet2!$E$865:$E$867,3)</f>
        <v>0</v>
      </c>
      <c r="H168" s="79"/>
      <c r="I168" s="79"/>
      <c r="J168" s="79"/>
      <c r="K168" s="79"/>
      <c r="L168" s="295"/>
      <c r="M168" s="295"/>
      <c r="N168" s="295"/>
      <c r="O168" s="295"/>
      <c r="P168" s="295"/>
      <c r="Q168" s="295"/>
      <c r="R168" s="79"/>
      <c r="S168" s="79"/>
      <c r="T168" s="79"/>
      <c r="U168" s="79"/>
      <c r="V168" s="79"/>
      <c r="W168" s="295"/>
      <c r="X168" s="295"/>
      <c r="Y168" s="295"/>
      <c r="Z168" s="295"/>
      <c r="AA168" s="295"/>
      <c r="AB168" s="295"/>
      <c r="AC168" s="295"/>
    </row>
    <row r="169" spans="1:29">
      <c r="A169" s="79"/>
      <c r="B169" s="3" t="s">
        <v>149</v>
      </c>
      <c r="C169" s="295">
        <f>SUM(C166:C168)</f>
        <v>0</v>
      </c>
      <c r="D169" s="295">
        <f>SUM(D166:D168)</f>
        <v>0</v>
      </c>
      <c r="E169" s="295">
        <f>SUM(E166:E168)</f>
        <v>0</v>
      </c>
      <c r="F169" s="295">
        <f>SUM(F166:F168)</f>
        <v>0</v>
      </c>
      <c r="G169" s="295">
        <f>SUM(G166:G168)</f>
        <v>0</v>
      </c>
      <c r="H169" s="79"/>
      <c r="I169" s="79"/>
      <c r="J169" s="79"/>
      <c r="K169" s="79"/>
      <c r="L169" s="295"/>
      <c r="M169" s="295"/>
      <c r="N169" s="295"/>
      <c r="O169" s="295"/>
      <c r="P169" s="295"/>
      <c r="Q169" s="295"/>
      <c r="R169" s="295"/>
      <c r="S169" s="79"/>
      <c r="T169" s="295"/>
      <c r="U169" s="295"/>
      <c r="V169" s="295"/>
      <c r="W169" s="295"/>
      <c r="X169" s="295"/>
      <c r="Y169" s="295"/>
      <c r="Z169" s="295"/>
      <c r="AA169" s="295"/>
      <c r="AB169" s="295"/>
      <c r="AC169" s="295"/>
    </row>
    <row r="170" spans="1:29" ht="13.5" thickBot="1">
      <c r="A170" s="79"/>
      <c r="B170" s="4" t="s">
        <v>150</v>
      </c>
      <c r="C170" s="295">
        <f>SUM(Sheet2!$E$838:$E$842)</f>
        <v>0</v>
      </c>
      <c r="D170" s="295">
        <f>SUM(Sheet2!$E$845:$E$848)</f>
        <v>0</v>
      </c>
      <c r="E170" s="295">
        <f>SUM(Sheet2!$E$851:$E$855)</f>
        <v>0</v>
      </c>
      <c r="F170" s="295">
        <f>SUM(Sheet2!$E$858:$E$862)</f>
        <v>0</v>
      </c>
      <c r="G170" s="295">
        <f>SUM(Sheet2!$E$865:$E$867)</f>
        <v>0</v>
      </c>
      <c r="H170" s="79"/>
      <c r="I170" s="79"/>
      <c r="J170" s="79"/>
      <c r="K170" s="79"/>
      <c r="L170" s="295"/>
      <c r="M170" s="295"/>
      <c r="N170" s="295"/>
      <c r="O170" s="295"/>
      <c r="P170" s="295"/>
      <c r="Q170" s="295"/>
      <c r="R170" s="79"/>
      <c r="S170" s="79"/>
      <c r="T170" s="79"/>
      <c r="U170" s="79"/>
      <c r="V170" s="79"/>
      <c r="W170" s="295"/>
      <c r="X170" s="295"/>
      <c r="Y170" s="295"/>
      <c r="Z170" s="295"/>
      <c r="AA170" s="295"/>
      <c r="AB170" s="295"/>
      <c r="AC170" s="295"/>
    </row>
    <row r="171" spans="1:29" ht="13.5" thickBot="1">
      <c r="A171" s="79"/>
      <c r="B171" s="5" t="s">
        <v>151</v>
      </c>
      <c r="C171" s="6" t="str">
        <f>IF(C169=0,"",C170/C169)</f>
        <v/>
      </c>
      <c r="D171" s="6" t="str">
        <f>IF(D169=0,"",D170/D169)</f>
        <v/>
      </c>
      <c r="E171" s="6" t="str">
        <f>IF(E169=0,"",E170/E169)</f>
        <v/>
      </c>
      <c r="F171" s="7" t="str">
        <f>IF(F169=0,"",F170/F169)</f>
        <v/>
      </c>
      <c r="G171" s="6" t="str">
        <f>IF(G169=0,"",G170/G169)</f>
        <v/>
      </c>
      <c r="H171" s="8">
        <f>COUNTIF(C171:G171,"")</f>
        <v>5</v>
      </c>
      <c r="I171" s="79">
        <f>5-H171</f>
        <v>0</v>
      </c>
      <c r="J171" s="229" t="e">
        <f>SUM(C171:G171)/I171</f>
        <v>#DIV/0!</v>
      </c>
      <c r="K171" s="79"/>
      <c r="L171" s="79"/>
      <c r="M171" s="79"/>
      <c r="N171" s="79"/>
      <c r="O171" s="79"/>
      <c r="P171" s="79"/>
      <c r="Q171" s="79"/>
      <c r="R171" s="79"/>
      <c r="S171" s="79"/>
      <c r="T171" s="295"/>
      <c r="U171" s="295"/>
      <c r="V171" s="295"/>
      <c r="W171" s="295"/>
      <c r="X171" s="295"/>
      <c r="Y171" s="295"/>
      <c r="Z171" s="295"/>
      <c r="AA171" s="295"/>
      <c r="AB171" s="295"/>
      <c r="AC171" s="295"/>
    </row>
    <row r="172" spans="1:29">
      <c r="A172" s="79"/>
      <c r="B172" s="79"/>
      <c r="C172" s="79"/>
      <c r="D172" s="79"/>
      <c r="E172" s="79"/>
      <c r="F172" s="79"/>
      <c r="G172" s="79"/>
      <c r="H172" s="79"/>
      <c r="I172" s="79"/>
      <c r="J172" s="79"/>
      <c r="K172" s="79"/>
      <c r="L172" s="79"/>
      <c r="M172" s="79"/>
      <c r="N172" s="79"/>
      <c r="O172" s="79"/>
      <c r="P172" s="79"/>
      <c r="Q172" s="79"/>
      <c r="R172" s="79"/>
      <c r="S172" s="79"/>
      <c r="T172" s="295"/>
      <c r="U172" s="295"/>
      <c r="V172" s="295"/>
      <c r="W172" s="295"/>
      <c r="X172" s="295"/>
      <c r="Y172" s="295"/>
      <c r="Z172" s="295"/>
      <c r="AA172" s="295"/>
      <c r="AB172" s="295"/>
      <c r="AC172" s="295"/>
    </row>
    <row r="173" spans="1:29">
      <c r="A173" s="79"/>
      <c r="B173" s="79"/>
      <c r="C173" s="79"/>
      <c r="D173" s="79"/>
      <c r="E173" s="79"/>
      <c r="F173" s="79"/>
      <c r="G173" s="79"/>
      <c r="H173" s="79"/>
      <c r="I173" s="79"/>
      <c r="J173" s="79"/>
      <c r="K173" s="79"/>
      <c r="L173" s="79"/>
      <c r="M173" s="79"/>
      <c r="N173" s="79"/>
      <c r="O173" s="79"/>
      <c r="P173" s="79"/>
      <c r="Q173" s="79"/>
      <c r="R173" s="79"/>
      <c r="S173" s="79"/>
      <c r="T173" s="295"/>
      <c r="U173" s="295"/>
      <c r="V173" s="295"/>
      <c r="W173" s="295"/>
      <c r="X173" s="295"/>
      <c r="Y173" s="295"/>
      <c r="Z173" s="295"/>
      <c r="AA173" s="295"/>
      <c r="AB173" s="295"/>
      <c r="AC173" s="295"/>
    </row>
    <row r="174" spans="1:29">
      <c r="A174" s="79"/>
      <c r="B174" s="10">
        <f>'6. Module 1 Readiness'!AS19</f>
        <v>0</v>
      </c>
      <c r="C174" s="24" t="s">
        <v>233</v>
      </c>
      <c r="D174" s="24" t="s">
        <v>234</v>
      </c>
      <c r="E174" s="79" t="s">
        <v>27</v>
      </c>
      <c r="F174" s="79" t="s">
        <v>235</v>
      </c>
      <c r="G174" s="24" t="s">
        <v>236</v>
      </c>
      <c r="H174" s="79"/>
      <c r="I174" s="79"/>
      <c r="J174" s="79"/>
      <c r="K174" s="79"/>
      <c r="L174" s="79"/>
      <c r="M174" s="79"/>
      <c r="N174" s="79"/>
      <c r="O174" s="79"/>
      <c r="P174" s="79"/>
      <c r="Q174" s="79"/>
      <c r="R174" s="79"/>
      <c r="S174" s="79"/>
      <c r="T174" s="295"/>
      <c r="U174" s="295"/>
      <c r="V174" s="295"/>
      <c r="W174" s="295"/>
      <c r="X174" s="295"/>
      <c r="Y174" s="295"/>
      <c r="Z174" s="295"/>
      <c r="AA174" s="295"/>
      <c r="AB174" s="295"/>
      <c r="AC174" s="295"/>
    </row>
    <row r="175" spans="1:29">
      <c r="A175" s="79"/>
      <c r="B175" s="79" t="s">
        <v>146</v>
      </c>
      <c r="C175" s="295">
        <f>COUNTIF(Sheet2!$E$883:$E$887,1)</f>
        <v>0</v>
      </c>
      <c r="D175" s="295">
        <f>COUNTIF(Sheet2!$E$890:$E$893,1)</f>
        <v>0</v>
      </c>
      <c r="E175" s="295">
        <f>COUNTIF(Sheet2!$E$896:$E$900,1)</f>
        <v>0</v>
      </c>
      <c r="F175" s="295">
        <f>COUNTIF(Sheet2!$E$903:$E$907,1)</f>
        <v>0</v>
      </c>
      <c r="G175" s="295">
        <f>COUNTIF(Sheet2!$E$910:$E$912,1)</f>
        <v>0</v>
      </c>
      <c r="H175" s="79"/>
      <c r="I175" s="79"/>
      <c r="J175" s="79"/>
      <c r="K175" s="79"/>
      <c r="L175" s="79"/>
      <c r="M175" s="79"/>
      <c r="N175" s="79"/>
      <c r="O175" s="79"/>
      <c r="P175" s="79"/>
      <c r="Q175" s="79"/>
      <c r="R175" s="79"/>
      <c r="S175" s="79"/>
      <c r="T175" s="79"/>
      <c r="U175" s="79"/>
      <c r="V175" s="79"/>
      <c r="W175" s="295"/>
      <c r="X175" s="295"/>
      <c r="Y175" s="295"/>
      <c r="Z175" s="295"/>
      <c r="AA175" s="295"/>
      <c r="AB175" s="295"/>
      <c r="AC175" s="295"/>
    </row>
    <row r="176" spans="1:29">
      <c r="A176" s="79"/>
      <c r="B176" s="4" t="s">
        <v>147</v>
      </c>
      <c r="C176" s="295">
        <f>COUNTIF(Sheet2!$E$883:$E$887,2)</f>
        <v>0</v>
      </c>
      <c r="D176" s="295">
        <f>COUNTIF(Sheet2!$E$890:$E$893,2)</f>
        <v>0</v>
      </c>
      <c r="E176" s="295">
        <f>COUNTIF(Sheet2!$E$896:$E$900,2)</f>
        <v>0</v>
      </c>
      <c r="F176" s="295">
        <f>COUNTIF(Sheet2!$E$903:$E$907,2)</f>
        <v>0</v>
      </c>
      <c r="G176" s="295">
        <f>COUNTIF(Sheet2!$E$910:$E$912,2)</f>
        <v>0</v>
      </c>
      <c r="H176" s="79"/>
      <c r="I176" s="79"/>
      <c r="J176" s="79"/>
      <c r="K176" s="79"/>
      <c r="L176" s="79"/>
      <c r="M176" s="79"/>
      <c r="N176" s="79"/>
      <c r="O176" s="79"/>
      <c r="P176" s="79"/>
      <c r="Q176" s="79"/>
      <c r="R176" s="79"/>
      <c r="S176" s="79"/>
      <c r="T176" s="79"/>
      <c r="U176" s="79"/>
      <c r="V176" s="79"/>
      <c r="W176" s="295"/>
      <c r="X176" s="295"/>
      <c r="Y176" s="295"/>
      <c r="Z176" s="295"/>
      <c r="AA176" s="295"/>
      <c r="AB176" s="295"/>
      <c r="AC176" s="295"/>
    </row>
    <row r="177" spans="1:29">
      <c r="A177" s="79"/>
      <c r="B177" s="4" t="s">
        <v>148</v>
      </c>
      <c r="C177" s="295">
        <f>COUNTIF(Sheet2!$E$883:$E$887,3)</f>
        <v>0</v>
      </c>
      <c r="D177" s="295">
        <f>COUNTIF(Sheet2!$E$890:$E$893,3)</f>
        <v>0</v>
      </c>
      <c r="E177" s="295">
        <f>COUNTIF(Sheet2!$E$896:$E$900,3)</f>
        <v>0</v>
      </c>
      <c r="F177" s="295">
        <f>COUNTIF(Sheet2!$E$903:$E$907,3)</f>
        <v>0</v>
      </c>
      <c r="G177" s="295">
        <f>COUNTIF(Sheet2!$E$910:$E$912,3)</f>
        <v>0</v>
      </c>
      <c r="H177" s="79"/>
      <c r="I177" s="79"/>
      <c r="J177" s="79"/>
      <c r="K177" s="79"/>
      <c r="L177" s="295"/>
      <c r="M177" s="295"/>
      <c r="N177" s="295"/>
      <c r="O177" s="295"/>
      <c r="P177" s="295"/>
      <c r="Q177" s="295"/>
      <c r="R177" s="79"/>
      <c r="S177" s="79"/>
      <c r="T177" s="79"/>
      <c r="U177" s="79"/>
      <c r="V177" s="79"/>
      <c r="W177" s="295"/>
      <c r="X177" s="295"/>
      <c r="Y177" s="295"/>
      <c r="Z177" s="295"/>
      <c r="AA177" s="295"/>
      <c r="AB177" s="295"/>
      <c r="AC177" s="295"/>
    </row>
    <row r="178" spans="1:29">
      <c r="A178" s="79"/>
      <c r="B178" s="3" t="s">
        <v>149</v>
      </c>
      <c r="C178" s="295">
        <f>SUM(C175:C177)</f>
        <v>0</v>
      </c>
      <c r="D178" s="295">
        <f>SUM(D175:D177)</f>
        <v>0</v>
      </c>
      <c r="E178" s="295">
        <f>SUM(E175:E177)</f>
        <v>0</v>
      </c>
      <c r="F178" s="295">
        <f>SUM(F175:F177)</f>
        <v>0</v>
      </c>
      <c r="G178" s="295">
        <f>SUM(G175:G177)</f>
        <v>0</v>
      </c>
      <c r="H178" s="79"/>
      <c r="I178" s="79"/>
      <c r="J178" s="79"/>
      <c r="K178" s="79"/>
      <c r="L178" s="295"/>
      <c r="M178" s="295"/>
      <c r="N178" s="295"/>
      <c r="O178" s="295"/>
      <c r="P178" s="295"/>
      <c r="Q178" s="295"/>
      <c r="R178" s="295"/>
      <c r="S178" s="79"/>
      <c r="T178" s="295"/>
      <c r="U178" s="295"/>
      <c r="V178" s="295"/>
      <c r="W178" s="295"/>
      <c r="X178" s="295"/>
      <c r="Y178" s="295"/>
      <c r="Z178" s="295"/>
      <c r="AA178" s="295"/>
      <c r="AB178" s="295"/>
      <c r="AC178" s="295"/>
    </row>
    <row r="179" spans="1:29" ht="13.5" thickBot="1">
      <c r="A179" s="79"/>
      <c r="B179" s="4" t="s">
        <v>150</v>
      </c>
      <c r="C179" s="295">
        <f>SUM(Sheet2!$E$883:$E$887)</f>
        <v>0</v>
      </c>
      <c r="D179" s="295">
        <f>SUM(Sheet2!$E$890:$E$893)</f>
        <v>0</v>
      </c>
      <c r="E179" s="295">
        <f>SUM(Sheet2!$E$896:$E$900)</f>
        <v>0</v>
      </c>
      <c r="F179" s="295">
        <f>SUM(Sheet2!$E$903:$E$907)</f>
        <v>0</v>
      </c>
      <c r="G179" s="295">
        <f>SUM(Sheet2!$E$910:$E$912)</f>
        <v>0</v>
      </c>
      <c r="H179" s="79"/>
      <c r="I179" s="79"/>
      <c r="J179" s="79"/>
      <c r="K179" s="79"/>
      <c r="L179" s="295"/>
      <c r="M179" s="295"/>
      <c r="N179" s="295"/>
      <c r="O179" s="295"/>
      <c r="P179" s="295"/>
      <c r="Q179" s="295"/>
      <c r="R179" s="79"/>
      <c r="S179" s="79"/>
      <c r="T179" s="79"/>
      <c r="U179" s="79"/>
      <c r="V179" s="79"/>
      <c r="W179" s="295"/>
      <c r="X179" s="295"/>
      <c r="Y179" s="295"/>
      <c r="Z179" s="295"/>
      <c r="AA179" s="295"/>
      <c r="AB179" s="295"/>
      <c r="AC179" s="295"/>
    </row>
    <row r="180" spans="1:29" ht="13.5" thickBot="1">
      <c r="A180" s="79"/>
      <c r="B180" s="5" t="s">
        <v>151</v>
      </c>
      <c r="C180" s="6" t="str">
        <f>IF(C178=0,"",C179/C178)</f>
        <v/>
      </c>
      <c r="D180" s="6" t="str">
        <f>IF(D178=0,"",D179/D178)</f>
        <v/>
      </c>
      <c r="E180" s="6" t="str">
        <f>IF(E178=0,"",E179/E178)</f>
        <v/>
      </c>
      <c r="F180" s="7" t="str">
        <f>IF(F178=0,"",F179/F178)</f>
        <v/>
      </c>
      <c r="G180" s="6" t="str">
        <f>IF(G178=0,"",G179/G178)</f>
        <v/>
      </c>
      <c r="H180" s="8">
        <f>COUNTIF(C180:G180,"")</f>
        <v>5</v>
      </c>
      <c r="I180" s="79">
        <f>5-H180</f>
        <v>0</v>
      </c>
      <c r="J180" s="229" t="e">
        <f>SUM(C180:G180)/I180</f>
        <v>#DIV/0!</v>
      </c>
      <c r="K180" s="79"/>
      <c r="L180" s="79"/>
      <c r="M180" s="79"/>
      <c r="N180" s="79"/>
      <c r="O180" s="79"/>
      <c r="P180" s="79"/>
      <c r="Q180" s="79"/>
      <c r="R180" s="79"/>
      <c r="S180" s="79"/>
      <c r="T180" s="295"/>
      <c r="U180" s="295"/>
      <c r="V180" s="295"/>
      <c r="W180" s="295"/>
      <c r="X180" s="295"/>
      <c r="Y180" s="295"/>
      <c r="Z180" s="295"/>
      <c r="AA180" s="295"/>
      <c r="AB180" s="295"/>
      <c r="AC180" s="295"/>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p:Policy xmlns:p="office.server.policy" id="" local="true">
  <p:Name>Project Records  (Non Historical)</p:Name>
  <p:Description>Project records without significant historical value.</p:Description>
  <p:Statement>Disposition 3 years after project completed or
abandoned. </p:Statement>
  <p:PolicyItems>
    <p:PolicyItem featureId="Microsoft.Office.RecordsManagement.PolicyFeatures.Expiration" staticId="0x0101008ABF20D874B69F44842FA25CCA804910|-1535155233" UniqueId="24a8e91b-038d-4855-9d98-4f3b35e11e8d">
      <p:Name>Retention</p:Name>
      <p:Description>Automatic scheduling of content for processing, and performing a retention action on content that has reached its due date.</p:Description>
      <p:CustomData>
        <Schedules nextStageId="2">
          <Schedule type="Default">
            <stages>
              <data stageId="1">
                <formula id="Microsoft.Office.RecordsManagement.PolicyFeatures.Expiration.Formula.BuiltIn">
                  <number>4</number>
                  <property>Created</property>
                  <propertyId>8c06beca-0777-48f7-91c7-6da68bc07b69</propertyId>
                  <period>years</period>
                </formula>
                <action type="workflow" id="4b0713e7-88a4-4b8c-9eee-37057e655584"/>
              </data>
            </stages>
          </Schedule>
        </Schedules>
      </p:CustomData>
    </p:PolicyItem>
    <p:PolicyItem featureId="Microsoft.Office.RecordsManagement.PolicyFeatures.PolicyAudit" staticId="0x0101008ABF20D874B69F44842FA25CCA804910|990474540" UniqueId="001c3443-8849-4566-8922-116cfe0c87d3">
      <p:Name>Auditing</p:Name>
      <p:Description>Audits user actions on documents and list items to the Audit Log.</p:Description>
      <p:CustomData>
        <Audit>
          <Update/>
          <MoveCopy/>
          <DeleteRestore/>
        </Audit>
      </p:CustomData>
    </p:PolicyItem>
  </p:PolicyItems>
</p:Policy>
</file>

<file path=customXml/item2.xml><?xml version="1.0" encoding="utf-8"?>
<?mso-contentType ?>
<SharedContentType xmlns="Microsoft.SharePoint.Taxonomy.ContentTypeSync" SourceId="7b470580-e0cd-4338-9ce0-9698719e9c2c" ContentTypeId="0x0101008ABF20D874B69F44842FA25CCA804910" PreviousValue="false"/>
</file>

<file path=customXml/item3.xml><?xml version="1.0" encoding="utf-8"?>
<ct:contentTypeSchema xmlns:ct="http://schemas.microsoft.com/office/2006/metadata/contentType" xmlns:ma="http://schemas.microsoft.com/office/2006/metadata/properties/metaAttributes" ct:_="" ma:_="" ma:contentTypeName="Project Records  (Non Historical)" ma:contentTypeID="0x0101008ABF20D874B69F44842FA25CCA804910003A4DA270D4B0F54F8DB91751EF7C6104" ma:contentTypeVersion="49" ma:contentTypeDescription="10296 3 Years. After project completed or abandoned." ma:contentTypeScope="" ma:versionID="88691d8fe595e6a485a19225f24caf9a">
  <xsd:schema xmlns:xsd="http://www.w3.org/2001/XMLSchema" xmlns:xs="http://www.w3.org/2001/XMLSchema" xmlns:p="http://schemas.microsoft.com/office/2006/metadata/properties" xmlns:ns1="http://schemas.microsoft.com/sharepoint/v3" xmlns:ns2="b9569450-16fb-4d56-a82f-b7804b44435e" xmlns:ns3="2c54373b-2bd0-427a-a2c9-9d17c053d815" xmlns:ns4="472edcf3-4d7d-4e25-a826-ce8e21a3ab58" xmlns:ns5="19184dd1-cfb6-433e-8970-ae48f9dc86b8" targetNamespace="http://schemas.microsoft.com/office/2006/metadata/properties" ma:root="true" ma:fieldsID="6e94f87305f440183af7d5dff97a6328" ns1:_="" ns2:_="" ns3:_="" ns4:_="" ns5:_="">
    <xsd:import namespace="http://schemas.microsoft.com/sharepoint/v3"/>
    <xsd:import namespace="b9569450-16fb-4d56-a82f-b7804b44435e"/>
    <xsd:import namespace="2c54373b-2bd0-427a-a2c9-9d17c053d815"/>
    <xsd:import namespace="472edcf3-4d7d-4e25-a826-ce8e21a3ab58"/>
    <xsd:import namespace="19184dd1-cfb6-433e-8970-ae48f9dc86b8"/>
    <xsd:element name="properties">
      <xsd:complexType>
        <xsd:sequence>
          <xsd:element name="documentManagement">
            <xsd:complexType>
              <xsd:all>
                <xsd:element ref="ns2:gf3c793181174198a4f0359f852970fc" minOccurs="0"/>
                <xsd:element ref="ns2:TaxCatchAll" minOccurs="0"/>
                <xsd:element ref="ns2:TaxCatchAllLabel" minOccurs="0"/>
                <xsd:element ref="ns2:mb1e3855fb4f44b7889384109e9824be" minOccurs="0"/>
                <xsd:element ref="ns2:b2691339cd044d119883ab2fa9359dab" minOccurs="0"/>
                <xsd:element ref="ns2:c197d4ee6d4d4e578ac37de2bc760448" minOccurs="0"/>
                <xsd:element ref="ns2:j51a45e9bd3745508d7c65b7b6d96df9" minOccurs="0"/>
                <xsd:element ref="ns2:TaxKeywordTaxHTField" minOccurs="0"/>
                <xsd:element ref="ns1:_dlc_Exempt" minOccurs="0"/>
                <xsd:element ref="ns1:_dlc_ExpireDateSaved" minOccurs="0"/>
                <xsd:element ref="ns1:_dlc_ExpireDate" minOccurs="0"/>
                <xsd:element ref="ns3:_dlc_DocId" minOccurs="0"/>
                <xsd:element ref="ns3:_dlc_DocIdUrl" minOccurs="0"/>
                <xsd:element ref="ns3:_dlc_DocIdPersistId" minOccurs="0"/>
                <xsd:element ref="ns4:MediaServiceMetadata" minOccurs="0"/>
                <xsd:element ref="ns4:MediaServiceFastMetadata" minOccurs="0"/>
                <xsd:element ref="ns5:deca80521b28482ea23a1762d71ef2bb"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22" nillable="true" ma:displayName="Exempt from Policy" ma:description="" ma:hidden="true" ma:internalName="_dlc_Exempt" ma:readOnly="true">
      <xsd:simpleType>
        <xsd:restriction base="dms:Unknown"/>
      </xsd:simpleType>
    </xsd:element>
    <xsd:element name="_dlc_ExpireDateSaved" ma:index="23" nillable="true" ma:displayName="Original Expiration Date" ma:description="" ma:hidden="true" ma:internalName="_dlc_ExpireDateSaved" ma:readOnly="true">
      <xsd:simpleType>
        <xsd:restriction base="dms:DateTime"/>
      </xsd:simpleType>
    </xsd:element>
    <xsd:element name="_dlc_ExpireDate" ma:index="24"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9569450-16fb-4d56-a82f-b7804b44435e" elementFormDefault="qualified">
    <xsd:import namespace="http://schemas.microsoft.com/office/2006/documentManagement/types"/>
    <xsd:import namespace="http://schemas.microsoft.com/office/infopath/2007/PartnerControls"/>
    <xsd:element name="gf3c793181174198a4f0359f852970fc" ma:index="8" ma:taxonomy="true" ma:internalName="gf3c793181174198a4f0359f852970fc" ma:taxonomyFieldName="Function" ma:displayName="Function" ma:indexed="true" ma:readOnly="false" ma:default="" ma:fieldId="{0f3c7931-8117-4198-a4f0-359f852970fc}" ma:sspId="7b470580-e0cd-4338-9ce0-9698719e9c2c" ma:termSetId="34284734-99d5-4148-9253-fae98f7cef17" ma:anchorId="00000000-0000-0000-0000-000000000000" ma:open="false" ma:isKeyword="false">
      <xsd:complexType>
        <xsd:sequence>
          <xsd:element ref="pc:Terms" minOccurs="0" maxOccurs="1"/>
        </xsd:sequence>
      </xsd:complexType>
    </xsd:element>
    <xsd:element name="TaxCatchAll" ma:index="9" nillable="true" ma:displayName="Taxonomy Catch All Column" ma:description="" ma:hidden="true" ma:list="{c6d9b1ee-7080-46d2-8cd6-84d5f45f04ea}" ma:internalName="TaxCatchAll" ma:showField="CatchAllData" ma:web="2c54373b-2bd0-427a-a2c9-9d17c053d81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c6d9b1ee-7080-46d2-8cd6-84d5f45f04ea}" ma:internalName="TaxCatchAllLabel" ma:readOnly="true" ma:showField="CatchAllDataLabel" ma:web="2c54373b-2bd0-427a-a2c9-9d17c053d815">
      <xsd:complexType>
        <xsd:complexContent>
          <xsd:extension base="dms:MultiChoiceLookup">
            <xsd:sequence>
              <xsd:element name="Value" type="dms:Lookup" maxOccurs="unbounded" minOccurs="0" nillable="true"/>
            </xsd:sequence>
          </xsd:extension>
        </xsd:complexContent>
      </xsd:complexType>
    </xsd:element>
    <xsd:element name="mb1e3855fb4f44b7889384109e9824be" ma:index="12" nillable="true" ma:taxonomy="true" ma:internalName="mb1e3855fb4f44b7889384109e9824be" ma:taxonomyFieldName="Topic" ma:displayName="Topic" ma:indexed="true" ma:default="" ma:fieldId="{6b1e3855-fb4f-44b7-8893-84109e9824be}" ma:sspId="7b470580-e0cd-4338-9ce0-9698719e9c2c" ma:termSetId="afb682c2-3b04-4263-a1fc-2a1756f753aa" ma:anchorId="00000000-0000-0000-0000-000000000000" ma:open="true" ma:isKeyword="false">
      <xsd:complexType>
        <xsd:sequence>
          <xsd:element ref="pc:Terms" minOccurs="0" maxOccurs="1"/>
        </xsd:sequence>
      </xsd:complexType>
    </xsd:element>
    <xsd:element name="b2691339cd044d119883ab2fa9359dab" ma:index="14" nillable="true" ma:taxonomy="true" ma:internalName="b2691339cd044d119883ab2fa9359dab" ma:taxonomyFieldName="Time_x0020_Period" ma:displayName="Time Period" ma:default="" ma:fieldId="{b2691339-cd04-4d11-9883-ab2fa9359dab}" ma:sspId="7b470580-e0cd-4338-9ce0-9698719e9c2c" ma:termSetId="11fbd0e9-a619-4ecb-8885-f2d2174d5b6d" ma:anchorId="00000000-0000-0000-0000-000000000000" ma:open="false" ma:isKeyword="false">
      <xsd:complexType>
        <xsd:sequence>
          <xsd:element ref="pc:Terms" minOccurs="0" maxOccurs="1"/>
        </xsd:sequence>
      </xsd:complexType>
    </xsd:element>
    <xsd:element name="c197d4ee6d4d4e578ac37de2bc760448" ma:index="16" nillable="true" ma:taxonomy="true" ma:internalName="c197d4ee6d4d4e578ac37de2bc760448" ma:taxonomyFieldName="Region" ma:displayName="Region" ma:default="" ma:fieldId="{c197d4ee-6d4d-4e57-8ac3-7de2bc760448}" ma:sspId="7b470580-e0cd-4338-9ce0-9698719e9c2c" ma:termSetId="70af1a4e-b2cc-4b87-8ca6-041058699d71" ma:anchorId="00000000-0000-0000-0000-000000000000" ma:open="false" ma:isKeyword="false">
      <xsd:complexType>
        <xsd:sequence>
          <xsd:element ref="pc:Terms" minOccurs="0" maxOccurs="1"/>
        </xsd:sequence>
      </xsd:complexType>
    </xsd:element>
    <xsd:element name="j51a45e9bd3745508d7c65b7b6d96df9" ma:index="18" nillable="true" ma:taxonomy="true" ma:internalName="j51a45e9bd3745508d7c65b7b6d96df9" ma:taxonomyFieldName="Document_x0020_Status" ma:displayName="Document Status" ma:indexed="true" ma:default="1;#Active|30a9fa52-9db2-4618-a8a7-7746522668bc" ma:fieldId="{351a45e9-bd37-4550-8d7c-65b7b6d96df9}" ma:sspId="7b470580-e0cd-4338-9ce0-9698719e9c2c" ma:termSetId="bbc31272-ccb5-4afa-b86d-0b85caf3a965" ma:anchorId="00000000-0000-0000-0000-000000000000" ma:open="false" ma:isKeyword="false">
      <xsd:complexType>
        <xsd:sequence>
          <xsd:element ref="pc:Terms" minOccurs="0" maxOccurs="1"/>
        </xsd:sequence>
      </xsd:complexType>
    </xsd:element>
    <xsd:element name="TaxKeywordTaxHTField" ma:index="20" nillable="true" ma:taxonomy="true" ma:internalName="TaxKeywordTaxHTField" ma:taxonomyFieldName="TaxKeyword" ma:displayName="Enterprise Keywords" ma:fieldId="{23f27201-bee3-471e-b2e7-b64fd8b7ca38}" ma:taxonomyMulti="true" ma:sspId="7b470580-e0cd-4338-9ce0-9698719e9c2c"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c54373b-2bd0-427a-a2c9-9d17c053d815" elementFormDefault="qualified">
    <xsd:import namespace="http://schemas.microsoft.com/office/2006/documentManagement/types"/>
    <xsd:import namespace="http://schemas.microsoft.com/office/infopath/2007/PartnerControls"/>
    <xsd:element name="_dlc_DocId" ma:index="25" nillable="true" ma:displayName="Document ID Value" ma:description="The value of the document ID assigned to this item."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element name="SharedWithUsers" ma:index="3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3"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72edcf3-4d7d-4e25-a826-ce8e21a3ab58" elementFormDefault="qualified">
    <xsd:import namespace="http://schemas.microsoft.com/office/2006/documentManagement/types"/>
    <xsd:import namespace="http://schemas.microsoft.com/office/infopath/2007/PartnerControls"/>
    <xsd:element name="MediaServiceMetadata" ma:index="28" nillable="true" ma:displayName="MediaServiceMetadata" ma:description="" ma:hidden="true" ma:internalName="MediaServiceMetadata" ma:readOnly="true">
      <xsd:simpleType>
        <xsd:restriction base="dms:Note"/>
      </xsd:simpleType>
    </xsd:element>
    <xsd:element name="MediaServiceFastMetadata" ma:index="29" nillable="true" ma:displayName="MediaServiceFastMetadata" ma:description=""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184dd1-cfb6-433e-8970-ae48f9dc86b8" elementFormDefault="qualified">
    <xsd:import namespace="http://schemas.microsoft.com/office/2006/documentManagement/types"/>
    <xsd:import namespace="http://schemas.microsoft.com/office/infopath/2007/PartnerControls"/>
    <xsd:element name="deca80521b28482ea23a1762d71ef2bb" ma:index="31" nillable="true" ma:taxonomy="true" ma:internalName="deca80521b28482ea23a1762d71ef2bb" ma:taxonomyFieldName="Content_x0020_Type" ma:displayName="Document Type" ma:default="" ma:fieldId="{deca8052-1b28-482e-a23a-1762d71ef2bb}" ma:sspId="7b470580-e0cd-4338-9ce0-9698719e9c2c" ma:termSetId="ee19cd28-49d5-4366-a066-e3791404660a"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mb1e3855fb4f44b7889384109e9824be xmlns="b9569450-16fb-4d56-a82f-b7804b44435e">
      <Terms xmlns="http://schemas.microsoft.com/office/infopath/2007/PartnerControls">
        <TermInfo xmlns="http://schemas.microsoft.com/office/infopath/2007/PartnerControls">
          <TermName xmlns="http://schemas.microsoft.com/office/infopath/2007/PartnerControls">Cloud First Strategy​</TermName>
          <TermId xmlns="http://schemas.microsoft.com/office/infopath/2007/PartnerControls">c9f51dec-3f21-4b31-a78d-46a390fd1a38</TermId>
        </TermInfo>
      </Terms>
    </mb1e3855fb4f44b7889384109e9824be>
    <b2691339cd044d119883ab2fa9359dab xmlns="b9569450-16fb-4d56-a82f-b7804b44435e">
      <Terms xmlns="http://schemas.microsoft.com/office/infopath/2007/PartnerControls"/>
    </b2691339cd044d119883ab2fa9359dab>
    <c197d4ee6d4d4e578ac37de2bc760448 xmlns="b9569450-16fb-4d56-a82f-b7804b44435e">
      <Terms xmlns="http://schemas.microsoft.com/office/infopath/2007/PartnerControls"/>
    </c197d4ee6d4d4e578ac37de2bc760448>
    <gf3c793181174198a4f0359f852970fc xmlns="b9569450-16fb-4d56-a82f-b7804b44435e">
      <Terms xmlns="http://schemas.microsoft.com/office/infopath/2007/PartnerControls">
        <TermInfo xmlns="http://schemas.microsoft.com/office/infopath/2007/PartnerControls">
          <TermName xmlns="http://schemas.microsoft.com/office/infopath/2007/PartnerControls">State of Arizona​</TermName>
          <TermId xmlns="http://schemas.microsoft.com/office/infopath/2007/PartnerControls">911bfdf9-a51b-48fd-a858-aca80af2573f</TermId>
        </TermInfo>
      </Terms>
    </gf3c793181174198a4f0359f852970fc>
    <TaxCatchAll xmlns="b9569450-16fb-4d56-a82f-b7804b44435e">
      <Value>153</Value>
      <Value>152</Value>
      <Value>167</Value>
      <Value>1</Value>
    </TaxCatchAll>
    <j51a45e9bd3745508d7c65b7b6d96df9 xmlns="b9569450-16fb-4d56-a82f-b7804b44435e">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30a9fa52-9db2-4618-a8a7-7746522668bc</TermId>
        </TermInfo>
      </Terms>
    </j51a45e9bd3745508d7c65b7b6d96df9>
    <TaxKeywordTaxHTField xmlns="b9569450-16fb-4d56-a82f-b7804b44435e">
      <Terms xmlns="http://schemas.microsoft.com/office/infopath/2007/PartnerControls"/>
    </TaxKeywordTaxHTField>
    <_dlc_ExpireDateSaved xmlns="http://schemas.microsoft.com/sharepoint/v3" xsi:nil="true"/>
    <_dlc_ExpireDate xmlns="http://schemas.microsoft.com/sharepoint/v3">2021-10-06T02:34:31+00:00</_dlc_ExpireDate>
    <_dlc_DocId xmlns="2c54373b-2bd0-427a-a2c9-9d17c053d815">JQQQSZCDTJ64-1078216583-32</_dlc_DocId>
    <_dlc_DocIdUrl xmlns="2c54373b-2bd0-427a-a2c9-9d17c053d815">
      <Url>https://azonline.sharepoint.com/sites/ASET_Dashboard2/DigitizeArizona/_layouts/15/DocIdRedir.aspx?ID=JQQQSZCDTJ64-1078216583-32</Url>
      <Description>JQQQSZCDTJ64-1078216583-32</Description>
    </_dlc_DocIdUrl>
    <deca80521b28482ea23a1762d71ef2bb xmlns="19184dd1-cfb6-433e-8970-ae48f9dc86b8">
      <Terms xmlns="http://schemas.microsoft.com/office/infopath/2007/PartnerControls">
        <TermInfo xmlns="http://schemas.microsoft.com/office/infopath/2007/PartnerControls">
          <TermName xmlns="http://schemas.microsoft.com/office/infopath/2007/PartnerControls">Procedure</TermName>
          <TermId xmlns="http://schemas.microsoft.com/office/infopath/2007/PartnerControls">5d632927-4d67-4b32-b7ba-ed38f5245026</TermId>
        </TermInfo>
      </Terms>
    </deca80521b28482ea23a1762d71ef2bb>
  </documentManagement>
</p:properties>
</file>

<file path=customXml/item5.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Version=16.0.0.0, Culture=neutral, PublicKeyToken=71e9bce111e9429c</Assembly>
    <Class>Microsoft.Office.RecordsManagement.Internal.UpdateExpireDate</Class>
    <Data/>
    <Filter/>
  </Receiver>
  <Receiver>
    <Name>Policy Auditing</Name>
    <Synchronization>Synchronous</Synchronization>
    <Type>10001</Type>
    <SequenceNumber>1100</SequenceNumber>
    <Url/>
    <Assembly>Microsoft.Office.Policy, Version=16.0.0.0, Culture=neutral, PublicKeyToken=71e9bce111e9429c</Assembly>
    <Class>Microsoft.Office.RecordsManagement.Internal.AuditHandler</Class>
    <Data/>
    <Filter/>
  </Receiver>
  <Receiver>
    <Name>Policy Auditing</Name>
    <Synchronization>Synchronous</Synchronization>
    <Type>10002</Type>
    <SequenceNumber>1101</SequenceNumber>
    <Url/>
    <Assembly>Microsoft.Office.Policy, Version=16.0.0.0, Culture=neutral, PublicKeyToken=71e9bce111e9429c</Assembly>
    <Class>Microsoft.Office.RecordsManagement.Internal.AuditHandler</Class>
    <Data/>
    <Filter/>
  </Receiver>
  <Receiver>
    <Name>Policy Auditing</Name>
    <Synchronization>Synchronous</Synchronization>
    <Type>10004</Type>
    <SequenceNumber>1102</SequenceNumber>
    <Url/>
    <Assembly>Microsoft.Office.Policy, Version=16.0.0.0, Culture=neutral, PublicKeyToken=71e9bce111e9429c</Assembly>
    <Class>Microsoft.Office.RecordsManagement.Internal.AuditHandler</Class>
    <Data/>
    <Filter/>
  </Receiver>
  <Receiver>
    <Name>Policy Auditing</Name>
    <Synchronization>Synchronous</Synchronization>
    <Type>10006</Type>
    <SequenceNumber>1103</SequenceNumber>
    <Url/>
    <Assembly>Microsoft.Office.Policy, Version=16.0.0.0, Culture=neutral, PublicKeyToken=71e9bce111e9429c</Assembly>
    <Class>Microsoft.Office.RecordsManagement.Internal.AuditHandler</Class>
    <Data/>
    <Filter/>
  </Receiver>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FF3042-9A50-4C88-B058-27700845BED4}"/>
</file>

<file path=customXml/itemProps2.xml><?xml version="1.0" encoding="utf-8"?>
<ds:datastoreItem xmlns:ds="http://schemas.openxmlformats.org/officeDocument/2006/customXml" ds:itemID="{88DB7C49-2481-4A5E-AD8C-84A002E39AF8}"/>
</file>

<file path=customXml/itemProps3.xml><?xml version="1.0" encoding="utf-8"?>
<ds:datastoreItem xmlns:ds="http://schemas.openxmlformats.org/officeDocument/2006/customXml" ds:itemID="{711DB427-32F8-403C-86F9-92B13ADBCC23}"/>
</file>

<file path=customXml/itemProps4.xml><?xml version="1.0" encoding="utf-8"?>
<ds:datastoreItem xmlns:ds="http://schemas.openxmlformats.org/officeDocument/2006/customXml" ds:itemID="{BC72DFD9-DF0F-4F40-A7CA-8C04BE12F20D}"/>
</file>

<file path=customXml/itemProps5.xml><?xml version="1.0" encoding="utf-8"?>
<ds:datastoreItem xmlns:ds="http://schemas.openxmlformats.org/officeDocument/2006/customXml" ds:itemID="{47514039-01FC-4F50-9CD6-F5C75E80D2F0}"/>
</file>

<file path=customXml/itemProps6.xml><?xml version="1.0" encoding="utf-8"?>
<ds:datastoreItem xmlns:ds="http://schemas.openxmlformats.org/officeDocument/2006/customXml" ds:itemID="{36032F90-54CC-47A2-B71B-2E893E08079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Randy Wheaton</cp:lastModifiedBy>
  <cp:revision/>
  <dcterms:created xsi:type="dcterms:W3CDTF">2016-12-14T15:00:58Z</dcterms:created>
  <dcterms:modified xsi:type="dcterms:W3CDTF">2017-11-14T15:24:26Z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0x0101008ABF20D874B69F44842FA25CCA804910003A4DA270D4B0F54F8DB91751EF7C6104</vt:lpwstr>
  </property>
  <property fmtid="{D5CDD505-2E9C-101B-9397-08002B2CF9AE}" pid="3" name="_dlc_policyId">
    <vt:lpwstr>0x0101008ABF20D874B69F44842FA25CCA804910|-1535155233</vt:lpwstr>
  </property>
  <property fmtid="{D5CDD505-2E9C-101B-9397-08002B2CF9AE}" pid="4" name="ItemRetentionFormula">
    <vt:lpwstr>&lt;formula id="Microsoft.Office.RecordsManagement.PolicyFeatures.Expiration.Formula.BuiltIn"&gt;&lt;number&gt;4&lt;/number&gt;&lt;property&gt;Created&lt;/property&gt;&lt;propertyId&gt;8c06beca-0777-48f7-91c7-6da68bc07b69&lt;/propertyId&gt;&lt;period&gt;years&lt;/period&gt;&lt;/formula&gt;</vt:lpwstr>
  </property>
  <property fmtid="{D5CDD505-2E9C-101B-9397-08002B2CF9AE}" pid="5" name="_dlc_DocIdItemGuid">
    <vt:lpwstr>6e4cf03f-d2e7-462e-b5ad-1fe343715aff</vt:lpwstr>
  </property>
  <property fmtid="{D5CDD505-2E9C-101B-9397-08002B2CF9AE}" pid="6" name="TaxKeyword">
    <vt:lpwstr/>
  </property>
  <property fmtid="{D5CDD505-2E9C-101B-9397-08002B2CF9AE}" pid="7" name="Topic">
    <vt:lpwstr>152;#Cloud First Strategy​|c9f51dec-3f21-4b31-a78d-46a390fd1a38</vt:lpwstr>
  </property>
  <property fmtid="{D5CDD505-2E9C-101B-9397-08002B2CF9AE}" pid="8" name="Time Period">
    <vt:lpwstr/>
  </property>
  <property fmtid="{D5CDD505-2E9C-101B-9397-08002B2CF9AE}" pid="9" name="Region">
    <vt:lpwstr/>
  </property>
  <property fmtid="{D5CDD505-2E9C-101B-9397-08002B2CF9AE}" pid="10" name="Function">
    <vt:lpwstr>153;#State of Arizona​|911bfdf9-a51b-48fd-a858-aca80af2573f</vt:lpwstr>
  </property>
  <property fmtid="{D5CDD505-2E9C-101B-9397-08002B2CF9AE}" pid="11" name="Document Status">
    <vt:lpwstr>1;#Active|30a9fa52-9db2-4618-a8a7-7746522668bc</vt:lpwstr>
  </property>
  <property fmtid="{D5CDD505-2E9C-101B-9397-08002B2CF9AE}" pid="12" name="Content Type">
    <vt:lpwstr>167;#Procedure|5d632927-4d67-4b32-b7ba-ed38f5245026</vt:lpwstr>
  </property>
</Properties>
</file>